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mph\Desktop\Daily-Work\"/>
    </mc:Choice>
  </mc:AlternateContent>
  <bookViews>
    <workbookView xWindow="0" yWindow="0" windowWidth="14352" windowHeight="10860" tabRatio="603" firstSheet="34" activeTab="44"/>
  </bookViews>
  <sheets>
    <sheet name="Input" sheetId="15" r:id="rId1"/>
    <sheet name="Reading B" sheetId="18" r:id="rId2"/>
    <sheet name="dika" sheetId="19" r:id="rId3"/>
    <sheet name="Customer" sheetId="22" r:id="rId4"/>
    <sheet name="Amount" sheetId="23" r:id="rId5"/>
    <sheet name="invoice" sheetId="26" r:id="rId6"/>
    <sheet name="Form" sheetId="27" r:id="rId7"/>
    <sheet name="invoice 1" sheetId="14" r:id="rId8"/>
    <sheet name="SUMs Invoice" sheetId="29" r:id="rId9"/>
    <sheet name="Sheet1" sheetId="30" r:id="rId10"/>
    <sheet name="Cashier1" sheetId="31" r:id="rId11"/>
    <sheet name="Cashier2" sheetId="32" r:id="rId12"/>
    <sheet name="Cashier2-Till 26" sheetId="34" r:id="rId13"/>
    <sheet name="Cashier1 Till 28" sheetId="35" r:id="rId14"/>
    <sheet name="Cashier2 Till 28" sheetId="36" r:id="rId15"/>
    <sheet name="Cashier1 Till 29" sheetId="37" r:id="rId16"/>
    <sheet name="Cashier2 Till 29" sheetId="38" r:id="rId17"/>
    <sheet name="Cashier1 Till 30" sheetId="39" r:id="rId18"/>
    <sheet name="Cashier2 Till 30" sheetId="40" r:id="rId19"/>
    <sheet name="C2T02" sheetId="41" r:id="rId20"/>
    <sheet name="C1T04" sheetId="44" r:id="rId21"/>
    <sheet name="C1T05" sheetId="45" r:id="rId22"/>
    <sheet name="C1T06" sheetId="46" r:id="rId23"/>
    <sheet name="C2T05" sheetId="42" r:id="rId24"/>
    <sheet name="C2T06" sheetId="43" r:id="rId25"/>
    <sheet name="C1T7" sheetId="47" r:id="rId26"/>
    <sheet name="C1T9" sheetId="48" r:id="rId27"/>
    <sheet name="C1T11" sheetId="49" r:id="rId28"/>
    <sheet name="C2T9" sheetId="50" r:id="rId29"/>
    <sheet name="C2T11" sheetId="51" r:id="rId30"/>
    <sheet name="B22" sheetId="52" r:id="rId31"/>
    <sheet name="C1T12F13" sheetId="53" r:id="rId32"/>
    <sheet name="C1T13F14" sheetId="54" r:id="rId33"/>
    <sheet name="C1T14F15" sheetId="55" r:id="rId34"/>
    <sheet name="C2T13F14" sheetId="56" r:id="rId35"/>
    <sheet name="C2T14F15" sheetId="57" r:id="rId36"/>
    <sheet name="Block22" sheetId="58" r:id="rId37"/>
    <sheet name="C1T16F18" sheetId="59" r:id="rId38"/>
    <sheet name="C1T18F19" sheetId="60" r:id="rId39"/>
    <sheet name="C1T19F20" sheetId="61" r:id="rId40"/>
    <sheet name="C1T20F21" sheetId="62" r:id="rId41"/>
    <sheet name="C2T16F18" sheetId="63" r:id="rId42"/>
    <sheet name="C2T18F19" sheetId="64" r:id="rId43"/>
    <sheet name="C2T19F20" sheetId="65" r:id="rId44"/>
    <sheet name="C2T20F21" sheetId="66" r:id="rId45"/>
  </sheets>
  <functionGroups builtInGroupCount="18"/>
  <externalReferences>
    <externalReference r:id="rId46"/>
    <externalReference r:id="rId47"/>
  </externalReferences>
  <definedNames>
    <definedName name="_01_01_01_0025_1" localSheetId="4">Amount!$C$6:$C$27</definedName>
    <definedName name="_01_01_01_0025_1" localSheetId="3">Customer!$C$6:$C$27</definedName>
    <definedName name="_01_01_01_0025_1" localSheetId="6">#REF!</definedName>
    <definedName name="_01_01_01_0025_1" localSheetId="5">#REF!</definedName>
    <definedName name="_01_01_01_0025_1" localSheetId="7">#REF!</definedName>
    <definedName name="_01_01_01_0025_1" localSheetId="1">'Reading B'!$F$8:$F$29</definedName>
    <definedName name="_01_01_01_0025_1">#REF!</definedName>
    <definedName name="_xlnm._FilterDatabase" localSheetId="36" hidden="1">Block22!$A$1:$F$228</definedName>
    <definedName name="_xlnm._FilterDatabase" localSheetId="20" hidden="1">'C1T04'!$A$1:$G$511</definedName>
    <definedName name="_xlnm._FilterDatabase" localSheetId="21" hidden="1">'C1T05'!$A$1:$G$841</definedName>
    <definedName name="_xlnm._FilterDatabase" localSheetId="22" hidden="1">'C1T06'!$A$1:$G$408</definedName>
    <definedName name="_xlnm._FilterDatabase" localSheetId="27" hidden="1">'C1T11'!$A$1:$F$358</definedName>
    <definedName name="_xlnm._FilterDatabase" localSheetId="31" hidden="1">'C1T12F13'!$A$1:$G$1108</definedName>
    <definedName name="_xlnm._FilterDatabase" localSheetId="32" hidden="1">'C1T13F14'!$A$1:$G$498</definedName>
    <definedName name="_xlnm._FilterDatabase" localSheetId="33" hidden="1">'C1T14F15'!$A$1:$G$384</definedName>
    <definedName name="_xlnm._FilterDatabase" localSheetId="37" hidden="1">'C1T16F18'!$A$1:$H$760</definedName>
    <definedName name="_xlnm._FilterDatabase" localSheetId="38" hidden="1">'C1T18F19'!$A$1:$H$636</definedName>
    <definedName name="_xlnm._FilterDatabase" localSheetId="39" hidden="1">'C1T19F20'!$A$1:$H$442</definedName>
    <definedName name="_xlnm._FilterDatabase" localSheetId="40" hidden="1">'C1T20F21'!$A$1:$H$307</definedName>
    <definedName name="_xlnm._FilterDatabase" localSheetId="25" hidden="1">'C1T7'!$A$1:$G$409</definedName>
    <definedName name="_xlnm._FilterDatabase" localSheetId="26" hidden="1">'C1T9'!$A$1:$G$603</definedName>
    <definedName name="_xlnm._FilterDatabase" localSheetId="19" hidden="1">'C2T02'!$A$1:$F$376</definedName>
    <definedName name="_xlnm._FilterDatabase" localSheetId="23" hidden="1">'C2T05'!$A$1:$D$880</definedName>
    <definedName name="_xlnm._FilterDatabase" localSheetId="24" hidden="1">'C2T06'!$A$1:$E$954</definedName>
    <definedName name="_xlnm._FilterDatabase" localSheetId="29" hidden="1">'C2T11'!$A$1:$F$454</definedName>
    <definedName name="_xlnm._FilterDatabase" localSheetId="34" hidden="1">'C2T13F14'!$A$1:$G$1621</definedName>
    <definedName name="_xlnm._FilterDatabase" localSheetId="35" hidden="1">'C2T14F15'!$A$1:$G$461</definedName>
    <definedName name="_xlnm._FilterDatabase" localSheetId="41" hidden="1">'C2T16F18'!$A$1:$G$752</definedName>
    <definedName name="_xlnm._FilterDatabase" localSheetId="42" hidden="1">'C2T18F19'!$A$1:$I$709</definedName>
    <definedName name="_xlnm._FilterDatabase" localSheetId="43" hidden="1">'C2T19F20'!$A$1:$F$471</definedName>
    <definedName name="_xlnm._FilterDatabase" localSheetId="44" hidden="1">'C2T20F21'!$A$1:$H$417</definedName>
    <definedName name="_xlnm._FilterDatabase" localSheetId="28" hidden="1">'C2T9'!$A$1:$F$723</definedName>
    <definedName name="_xlnm._FilterDatabase" localSheetId="10" hidden="1">Cashier1!$A$1:$G$483</definedName>
    <definedName name="_xlnm._FilterDatabase" localSheetId="13" hidden="1">'Cashier1 Till 28'!$B$1:$H$530</definedName>
    <definedName name="_xlnm._FilterDatabase" localSheetId="15" hidden="1">'Cashier1 Till 29'!$A$1:$F$175</definedName>
    <definedName name="_xlnm._FilterDatabase" localSheetId="17" hidden="1">'Cashier1 Till 30'!$A$1:$E$188</definedName>
    <definedName name="_xlnm._FilterDatabase" localSheetId="11" hidden="1">Cashier2!$A$1:$F$407</definedName>
    <definedName name="_xlnm._FilterDatabase" localSheetId="14" hidden="1">'Cashier2 Till 28'!$B$1:$H$394</definedName>
    <definedName name="_xlnm._FilterDatabase" localSheetId="16" hidden="1">'Cashier2 Till 29'!$A$1:$F$165</definedName>
    <definedName name="_xlnm._FilterDatabase" localSheetId="18" hidden="1">'Cashier2 Till 30'!$A$1:$F$203</definedName>
    <definedName name="_xlnm._FilterDatabase" localSheetId="12" hidden="1">'Cashier2-Till 26'!$B$1:$I$239</definedName>
    <definedName name="DPC_ID" localSheetId="4">Amount!$C$6:$C$27</definedName>
    <definedName name="DPC_ID" localSheetId="3">Customer!$C$6:$C$27</definedName>
    <definedName name="DPC_ID" localSheetId="6">#REF!</definedName>
    <definedName name="DPC_ID" localSheetId="5">#REF!</definedName>
    <definedName name="DPC_ID" localSheetId="7">#REF!</definedName>
    <definedName name="DPC_ID" localSheetId="1">'Reading B'!$F$8:$F$29</definedName>
    <definedName name="DPC_ID">#REF!</definedName>
    <definedName name="_xlnm.Print_Area" localSheetId="4">Amount!$A:$J</definedName>
    <definedName name="_xlnm.Print_Area" localSheetId="3">Customer!$B:$K</definedName>
    <definedName name="_xlnm.Print_Area" localSheetId="2">dika!$C:$L</definedName>
    <definedName name="_xlnm.Print_Area" localSheetId="1">'Reading B'!$A$1:$R$307</definedName>
    <definedName name="_xlnm.Print_Titles" localSheetId="4">Amount!$B:$I,Amount!$4:$5</definedName>
    <definedName name="_xlnm.Print_Titles" localSheetId="3">Customer!$B:$H,Customer!$4:$5</definedName>
    <definedName name="_xlnm.Print_Titles" localSheetId="1">'Reading B'!$F:$R,'Reading B'!$6:$7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1" l="1"/>
  <c r="G4" i="61"/>
  <c r="G5" i="61"/>
  <c r="G6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30" i="61"/>
  <c r="G31" i="61"/>
  <c r="G32" i="61"/>
  <c r="G33" i="61"/>
  <c r="G34" i="61"/>
  <c r="G35" i="61"/>
  <c r="G36" i="61"/>
  <c r="G37" i="61"/>
  <c r="G38" i="61"/>
  <c r="G39" i="61"/>
  <c r="G40" i="61"/>
  <c r="G41" i="61"/>
  <c r="G42" i="61"/>
  <c r="G43" i="61"/>
  <c r="G44" i="61"/>
  <c r="G45" i="61"/>
  <c r="G46" i="61"/>
  <c r="G47" i="61"/>
  <c r="G48" i="61"/>
  <c r="G49" i="61"/>
  <c r="G50" i="61"/>
  <c r="G51" i="61"/>
  <c r="G52" i="61"/>
  <c r="G53" i="61"/>
  <c r="G54" i="61"/>
  <c r="G55" i="61"/>
  <c r="G56" i="61"/>
  <c r="G57" i="61"/>
  <c r="G58" i="61"/>
  <c r="G59" i="61"/>
  <c r="G60" i="61"/>
  <c r="G61" i="61"/>
  <c r="G62" i="61"/>
  <c r="G63" i="61"/>
  <c r="G64" i="61"/>
  <c r="G65" i="61"/>
  <c r="G66" i="61"/>
  <c r="G67" i="61"/>
  <c r="G68" i="61"/>
  <c r="G69" i="61"/>
  <c r="G70" i="61"/>
  <c r="G71" i="61"/>
  <c r="G72" i="61"/>
  <c r="G73" i="61"/>
  <c r="G74" i="61"/>
  <c r="G75" i="61"/>
  <c r="G76" i="61"/>
  <c r="G77" i="61"/>
  <c r="G78" i="61"/>
  <c r="G79" i="61"/>
  <c r="G80" i="61"/>
  <c r="G81" i="61"/>
  <c r="G82" i="61"/>
  <c r="G83" i="61"/>
  <c r="G84" i="61"/>
  <c r="G85" i="61"/>
  <c r="G86" i="61"/>
  <c r="G87" i="61"/>
  <c r="G88" i="61"/>
  <c r="G89" i="61"/>
  <c r="G90" i="61"/>
  <c r="G91" i="61"/>
  <c r="G92" i="61"/>
  <c r="G93" i="61"/>
  <c r="G94" i="61"/>
  <c r="G95" i="61"/>
  <c r="G96" i="61"/>
  <c r="G97" i="61"/>
  <c r="G98" i="61"/>
  <c r="G99" i="61"/>
  <c r="G100" i="61"/>
  <c r="G101" i="61"/>
  <c r="G102" i="61"/>
  <c r="G103" i="61"/>
  <c r="G104" i="61"/>
  <c r="G105" i="61"/>
  <c r="G106" i="61"/>
  <c r="G107" i="61"/>
  <c r="G108" i="61"/>
  <c r="G109" i="61"/>
  <c r="G110" i="61"/>
  <c r="G111" i="61"/>
  <c r="G112" i="61"/>
  <c r="G113" i="61"/>
  <c r="G114" i="61"/>
  <c r="G115" i="61"/>
  <c r="G116" i="61"/>
  <c r="G117" i="61"/>
  <c r="G118" i="61"/>
  <c r="G119" i="61"/>
  <c r="G120" i="61"/>
  <c r="G121" i="61"/>
  <c r="G122" i="61"/>
  <c r="G123" i="61"/>
  <c r="G124" i="61"/>
  <c r="G125" i="61"/>
  <c r="G126" i="61"/>
  <c r="G127" i="61"/>
  <c r="G128" i="61"/>
  <c r="G129" i="61"/>
  <c r="G130" i="61"/>
  <c r="G131" i="61"/>
  <c r="G132" i="61"/>
  <c r="G133" i="61"/>
  <c r="G134" i="61"/>
  <c r="G135" i="61"/>
  <c r="G136" i="61"/>
  <c r="G137" i="61"/>
  <c r="G138" i="61"/>
  <c r="G139" i="61"/>
  <c r="G140" i="61"/>
  <c r="G141" i="61"/>
  <c r="G142" i="61"/>
  <c r="G143" i="61"/>
  <c r="G144" i="61"/>
  <c r="G145" i="61"/>
  <c r="G146" i="61"/>
  <c r="G147" i="61"/>
  <c r="G148" i="61"/>
  <c r="G149" i="61"/>
  <c r="G150" i="61"/>
  <c r="G151" i="61"/>
  <c r="G152" i="61"/>
  <c r="G153" i="61"/>
  <c r="G154" i="61"/>
  <c r="G155" i="61"/>
  <c r="G156" i="61"/>
  <c r="G157" i="61"/>
  <c r="G158" i="61"/>
  <c r="G159" i="61"/>
  <c r="G160" i="61"/>
  <c r="G161" i="61"/>
  <c r="G162" i="61"/>
  <c r="G163" i="61"/>
  <c r="G164" i="61"/>
  <c r="G165" i="61"/>
  <c r="G166" i="61"/>
  <c r="G167" i="61"/>
  <c r="G168" i="61"/>
  <c r="G169" i="61"/>
  <c r="G170" i="61"/>
  <c r="G171" i="61"/>
  <c r="G172" i="61"/>
  <c r="G173" i="61"/>
  <c r="G174" i="61"/>
  <c r="G175" i="61"/>
  <c r="G176" i="61"/>
  <c r="G177" i="61"/>
  <c r="G178" i="61"/>
  <c r="G179" i="61"/>
  <c r="G180" i="61"/>
  <c r="G181" i="61"/>
  <c r="G182" i="61"/>
  <c r="G183" i="61"/>
  <c r="G184" i="61"/>
  <c r="G185" i="61"/>
  <c r="G186" i="61"/>
  <c r="G187" i="61"/>
  <c r="G188" i="61"/>
  <c r="G189" i="61"/>
  <c r="G190" i="61"/>
  <c r="G191" i="61"/>
  <c r="G192" i="61"/>
  <c r="G193" i="61"/>
  <c r="G194" i="61"/>
  <c r="G195" i="61"/>
  <c r="G196" i="61"/>
  <c r="G197" i="61"/>
  <c r="G198" i="61"/>
  <c r="G199" i="61"/>
  <c r="G200" i="61"/>
  <c r="G201" i="61"/>
  <c r="G202" i="61"/>
  <c r="G203" i="61"/>
  <c r="G204" i="61"/>
  <c r="G205" i="61"/>
  <c r="G206" i="61"/>
  <c r="G207" i="61"/>
  <c r="G208" i="61"/>
  <c r="G209" i="61"/>
  <c r="G210" i="61"/>
  <c r="G211" i="61"/>
  <c r="G212" i="61"/>
  <c r="G213" i="61"/>
  <c r="G214" i="61"/>
  <c r="G215" i="61"/>
  <c r="G216" i="61"/>
  <c r="G217" i="61"/>
  <c r="G218" i="61"/>
  <c r="G219" i="61"/>
  <c r="G220" i="61"/>
  <c r="G221" i="61"/>
  <c r="G222" i="61"/>
  <c r="G223" i="61"/>
  <c r="G224" i="61"/>
  <c r="G225" i="61"/>
  <c r="G226" i="61"/>
  <c r="G227" i="61"/>
  <c r="G228" i="61"/>
  <c r="G229" i="61"/>
  <c r="G230" i="61"/>
  <c r="G231" i="61"/>
  <c r="G232" i="61"/>
  <c r="G233" i="61"/>
  <c r="G234" i="61"/>
  <c r="G235" i="61"/>
  <c r="G236" i="61"/>
  <c r="G237" i="61"/>
  <c r="G238" i="61"/>
  <c r="G239" i="61"/>
  <c r="G240" i="61"/>
  <c r="G241" i="61"/>
  <c r="G242" i="61"/>
  <c r="G243" i="61"/>
  <c r="G244" i="61"/>
  <c r="G245" i="61"/>
  <c r="G246" i="61"/>
  <c r="G247" i="61"/>
  <c r="G248" i="61"/>
  <c r="G249" i="61"/>
  <c r="G250" i="61"/>
  <c r="G251" i="61"/>
  <c r="G252" i="61"/>
  <c r="G253" i="61"/>
  <c r="G254" i="61"/>
  <c r="G255" i="61"/>
  <c r="G256" i="61"/>
  <c r="G257" i="61"/>
  <c r="G258" i="61"/>
  <c r="G259" i="61"/>
  <c r="G260" i="61"/>
  <c r="G261" i="61"/>
  <c r="G262" i="61"/>
  <c r="G263" i="61"/>
  <c r="G264" i="61"/>
  <c r="G265" i="61"/>
  <c r="G266" i="61"/>
  <c r="G267" i="61"/>
  <c r="G268" i="61"/>
  <c r="G269" i="61"/>
  <c r="G270" i="61"/>
  <c r="G271" i="61"/>
  <c r="G272" i="61"/>
  <c r="G273" i="61"/>
  <c r="G274" i="61"/>
  <c r="G275" i="61"/>
  <c r="G276" i="61"/>
  <c r="G277" i="61"/>
  <c r="G278" i="61"/>
  <c r="G279" i="61"/>
  <c r="G280" i="61"/>
  <c r="G281" i="61"/>
  <c r="G282" i="61"/>
  <c r="G283" i="61"/>
  <c r="G284" i="61"/>
  <c r="G285" i="61"/>
  <c r="G286" i="61"/>
  <c r="G287" i="61"/>
  <c r="G288" i="61"/>
  <c r="G289" i="61"/>
  <c r="G290" i="61"/>
  <c r="G291" i="61"/>
  <c r="G292" i="61"/>
  <c r="G293" i="61"/>
  <c r="G294" i="61"/>
  <c r="G295" i="61"/>
  <c r="G296" i="61"/>
  <c r="G297" i="61"/>
  <c r="G298" i="61"/>
  <c r="G299" i="61"/>
  <c r="G300" i="61"/>
  <c r="G301" i="61"/>
  <c r="G302" i="61"/>
  <c r="G303" i="61"/>
  <c r="G304" i="61"/>
  <c r="G305" i="61"/>
  <c r="G306" i="61"/>
  <c r="G307" i="61"/>
  <c r="G308" i="61"/>
  <c r="G309" i="61"/>
  <c r="G310" i="61"/>
  <c r="G311" i="61"/>
  <c r="G312" i="61"/>
  <c r="G313" i="61"/>
  <c r="G314" i="61"/>
  <c r="G315" i="61"/>
  <c r="G316" i="61"/>
  <c r="G317" i="61"/>
  <c r="G318" i="61"/>
  <c r="G319" i="61"/>
  <c r="G320" i="61"/>
  <c r="G321" i="61"/>
  <c r="G322" i="61"/>
  <c r="G323" i="61"/>
  <c r="G324" i="61"/>
  <c r="G325" i="61"/>
  <c r="G326" i="61"/>
  <c r="G327" i="61"/>
  <c r="G328" i="61"/>
  <c r="G329" i="61"/>
  <c r="G330" i="61"/>
  <c r="G331" i="61"/>
  <c r="G332" i="61"/>
  <c r="G333" i="61"/>
  <c r="G334" i="61"/>
  <c r="G335" i="61"/>
  <c r="G336" i="61"/>
  <c r="G337" i="61"/>
  <c r="G338" i="61"/>
  <c r="G339" i="61"/>
  <c r="G340" i="61"/>
  <c r="G341" i="61"/>
  <c r="G342" i="61"/>
  <c r="G343" i="61"/>
  <c r="G344" i="61"/>
  <c r="G345" i="61"/>
  <c r="G346" i="61"/>
  <c r="G347" i="61"/>
  <c r="G348" i="61"/>
  <c r="G349" i="61"/>
  <c r="G350" i="61"/>
  <c r="G351" i="61"/>
  <c r="G352" i="61"/>
  <c r="G353" i="61"/>
  <c r="G354" i="61"/>
  <c r="G355" i="61"/>
  <c r="G356" i="61"/>
  <c r="G357" i="61"/>
  <c r="G358" i="61"/>
  <c r="G359" i="61"/>
  <c r="G360" i="61"/>
  <c r="G361" i="61"/>
  <c r="G362" i="61"/>
  <c r="G363" i="61"/>
  <c r="G364" i="61"/>
  <c r="G365" i="61"/>
  <c r="G366" i="61"/>
  <c r="G367" i="61"/>
  <c r="G368" i="61"/>
  <c r="G369" i="61"/>
  <c r="G370" i="61"/>
  <c r="G371" i="61"/>
  <c r="G372" i="61"/>
  <c r="G373" i="61"/>
  <c r="G374" i="61"/>
  <c r="G375" i="61"/>
  <c r="G376" i="61"/>
  <c r="G377" i="61"/>
  <c r="G378" i="61"/>
  <c r="G379" i="61"/>
  <c r="G380" i="61"/>
  <c r="G381" i="61"/>
  <c r="G382" i="61"/>
  <c r="G383" i="61"/>
  <c r="G384" i="61"/>
  <c r="G385" i="61"/>
  <c r="G386" i="61"/>
  <c r="G387" i="61"/>
  <c r="G388" i="61"/>
  <c r="G389" i="61"/>
  <c r="G390" i="61"/>
  <c r="G391" i="61"/>
  <c r="G392" i="61"/>
  <c r="G393" i="61"/>
  <c r="G394" i="61"/>
  <c r="G395" i="61"/>
  <c r="G396" i="61"/>
  <c r="G397" i="61"/>
  <c r="G398" i="61"/>
  <c r="G399" i="61"/>
  <c r="G400" i="61"/>
  <c r="G401" i="61"/>
  <c r="G402" i="61"/>
  <c r="G403" i="61"/>
  <c r="G404" i="61"/>
  <c r="G405" i="61"/>
  <c r="G406" i="61"/>
  <c r="G407" i="61"/>
  <c r="G408" i="61"/>
  <c r="G409" i="61"/>
  <c r="G410" i="61"/>
  <c r="G411" i="61"/>
  <c r="G412" i="61"/>
  <c r="G413" i="61"/>
  <c r="G414" i="61"/>
  <c r="G415" i="61"/>
  <c r="G416" i="61"/>
  <c r="G417" i="61"/>
  <c r="G418" i="61"/>
  <c r="G419" i="61"/>
  <c r="G420" i="61"/>
  <c r="G421" i="61"/>
  <c r="G422" i="61"/>
  <c r="G423" i="61"/>
  <c r="G424" i="61"/>
  <c r="G425" i="61"/>
  <c r="G426" i="61"/>
  <c r="G427" i="61"/>
  <c r="G428" i="61"/>
  <c r="G429" i="61"/>
  <c r="G430" i="61"/>
  <c r="G431" i="61"/>
  <c r="G432" i="61"/>
  <c r="G433" i="61"/>
  <c r="G434" i="61"/>
  <c r="G435" i="61"/>
  <c r="G436" i="61"/>
  <c r="G437" i="61"/>
  <c r="G438" i="61"/>
  <c r="G439" i="61"/>
  <c r="G440" i="61"/>
  <c r="G441" i="61"/>
  <c r="G442" i="61"/>
  <c r="G2" i="61"/>
  <c r="G3" i="60"/>
  <c r="G4" i="60"/>
  <c r="G5" i="60"/>
  <c r="G6" i="60"/>
  <c r="G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G22" i="60"/>
  <c r="G23" i="60"/>
  <c r="G24" i="60"/>
  <c r="G25" i="60"/>
  <c r="G26" i="60"/>
  <c r="G27" i="60"/>
  <c r="G28" i="60"/>
  <c r="G29" i="60"/>
  <c r="G30" i="60"/>
  <c r="G31" i="60"/>
  <c r="G32" i="60"/>
  <c r="G33" i="60"/>
  <c r="G34" i="60"/>
  <c r="G35" i="60"/>
  <c r="G36" i="60"/>
  <c r="G37" i="60"/>
  <c r="G38" i="60"/>
  <c r="G39" i="60"/>
  <c r="G40" i="60"/>
  <c r="G41" i="60"/>
  <c r="G42" i="60"/>
  <c r="G43" i="60"/>
  <c r="G44" i="60"/>
  <c r="G45" i="60"/>
  <c r="G46" i="60"/>
  <c r="G47" i="60"/>
  <c r="G48" i="60"/>
  <c r="G49" i="60"/>
  <c r="G50" i="60"/>
  <c r="G51" i="60"/>
  <c r="G52" i="60"/>
  <c r="G53" i="60"/>
  <c r="G54" i="60"/>
  <c r="G55" i="60"/>
  <c r="G56" i="60"/>
  <c r="G57" i="60"/>
  <c r="G58" i="60"/>
  <c r="G59" i="60"/>
  <c r="G60" i="60"/>
  <c r="G61" i="60"/>
  <c r="G62" i="60"/>
  <c r="G63" i="60"/>
  <c r="G64" i="60"/>
  <c r="G65" i="60"/>
  <c r="G66" i="60"/>
  <c r="G67" i="60"/>
  <c r="G68" i="60"/>
  <c r="G69" i="60"/>
  <c r="G70" i="60"/>
  <c r="G71" i="60"/>
  <c r="G72" i="60"/>
  <c r="G73" i="60"/>
  <c r="G74" i="60"/>
  <c r="G75" i="60"/>
  <c r="G76" i="60"/>
  <c r="G77" i="60"/>
  <c r="G78" i="60"/>
  <c r="G79" i="60"/>
  <c r="G80" i="60"/>
  <c r="G81" i="60"/>
  <c r="G82" i="60"/>
  <c r="G83" i="60"/>
  <c r="G84" i="60"/>
  <c r="G85" i="60"/>
  <c r="G86" i="60"/>
  <c r="G87" i="60"/>
  <c r="G88" i="60"/>
  <c r="G89" i="60"/>
  <c r="G90" i="60"/>
  <c r="G91" i="60"/>
  <c r="G92" i="60"/>
  <c r="G93" i="60"/>
  <c r="G94" i="60"/>
  <c r="G95" i="60"/>
  <c r="G96" i="60"/>
  <c r="G97" i="60"/>
  <c r="G98" i="60"/>
  <c r="G99" i="60"/>
  <c r="G100" i="60"/>
  <c r="G101" i="60"/>
  <c r="G102" i="60"/>
  <c r="G103" i="60"/>
  <c r="G104" i="60"/>
  <c r="G105" i="60"/>
  <c r="G106" i="60"/>
  <c r="G107" i="60"/>
  <c r="G108" i="60"/>
  <c r="G109" i="60"/>
  <c r="G110" i="60"/>
  <c r="G111" i="60"/>
  <c r="G112" i="60"/>
  <c r="G113" i="60"/>
  <c r="G114" i="60"/>
  <c r="G115" i="60"/>
  <c r="G116" i="60"/>
  <c r="G117" i="60"/>
  <c r="G118" i="60"/>
  <c r="G119" i="60"/>
  <c r="G120" i="60"/>
  <c r="G121" i="60"/>
  <c r="G122" i="60"/>
  <c r="G123" i="60"/>
  <c r="G124" i="60"/>
  <c r="G125" i="60"/>
  <c r="G126" i="60"/>
  <c r="G127" i="60"/>
  <c r="G128" i="60"/>
  <c r="G129" i="60"/>
  <c r="G130" i="60"/>
  <c r="G131" i="60"/>
  <c r="G132" i="60"/>
  <c r="G133" i="60"/>
  <c r="G134" i="60"/>
  <c r="G135" i="60"/>
  <c r="G136" i="60"/>
  <c r="G137" i="60"/>
  <c r="G138" i="60"/>
  <c r="G139" i="60"/>
  <c r="G140" i="60"/>
  <c r="G141" i="60"/>
  <c r="G142" i="60"/>
  <c r="G143" i="60"/>
  <c r="G144" i="60"/>
  <c r="G145" i="60"/>
  <c r="G146" i="60"/>
  <c r="G147" i="60"/>
  <c r="G148" i="60"/>
  <c r="G149" i="60"/>
  <c r="G150" i="60"/>
  <c r="G151" i="60"/>
  <c r="G152" i="60"/>
  <c r="G153" i="60"/>
  <c r="G154" i="60"/>
  <c r="G155" i="60"/>
  <c r="G156" i="60"/>
  <c r="G157" i="60"/>
  <c r="G158" i="60"/>
  <c r="G159" i="60"/>
  <c r="G160" i="60"/>
  <c r="G161" i="60"/>
  <c r="G162" i="60"/>
  <c r="G163" i="60"/>
  <c r="G164" i="60"/>
  <c r="G165" i="60"/>
  <c r="G166" i="60"/>
  <c r="G167" i="60"/>
  <c r="G168" i="60"/>
  <c r="G169" i="60"/>
  <c r="G170" i="60"/>
  <c r="G171" i="60"/>
  <c r="G172" i="60"/>
  <c r="G173" i="60"/>
  <c r="G174" i="60"/>
  <c r="G175" i="60"/>
  <c r="G176" i="60"/>
  <c r="G177" i="60"/>
  <c r="G178" i="60"/>
  <c r="G179" i="60"/>
  <c r="G180" i="60"/>
  <c r="G181" i="60"/>
  <c r="G182" i="60"/>
  <c r="G183" i="60"/>
  <c r="G184" i="60"/>
  <c r="G185" i="60"/>
  <c r="G186" i="60"/>
  <c r="G187" i="60"/>
  <c r="G188" i="60"/>
  <c r="G189" i="60"/>
  <c r="G190" i="60"/>
  <c r="G191" i="60"/>
  <c r="G192" i="60"/>
  <c r="G193" i="60"/>
  <c r="G194" i="60"/>
  <c r="G195" i="60"/>
  <c r="G196" i="60"/>
  <c r="G197" i="60"/>
  <c r="G198" i="60"/>
  <c r="G199" i="60"/>
  <c r="G200" i="60"/>
  <c r="G201" i="60"/>
  <c r="G202" i="60"/>
  <c r="G203" i="60"/>
  <c r="G204" i="60"/>
  <c r="G205" i="60"/>
  <c r="G206" i="60"/>
  <c r="G207" i="60"/>
  <c r="G208" i="60"/>
  <c r="G209" i="60"/>
  <c r="G210" i="60"/>
  <c r="G211" i="60"/>
  <c r="G212" i="60"/>
  <c r="G213" i="60"/>
  <c r="G214" i="60"/>
  <c r="G215" i="60"/>
  <c r="G216" i="60"/>
  <c r="G217" i="60"/>
  <c r="G218" i="60"/>
  <c r="G219" i="60"/>
  <c r="G220" i="60"/>
  <c r="G221" i="60"/>
  <c r="G222" i="60"/>
  <c r="G223" i="60"/>
  <c r="G224" i="60"/>
  <c r="G225" i="60"/>
  <c r="G226" i="60"/>
  <c r="G227" i="60"/>
  <c r="G228" i="60"/>
  <c r="G229" i="60"/>
  <c r="G230" i="60"/>
  <c r="G231" i="60"/>
  <c r="G232" i="60"/>
  <c r="G233" i="60"/>
  <c r="G234" i="60"/>
  <c r="G235" i="60"/>
  <c r="G236" i="60"/>
  <c r="G237" i="60"/>
  <c r="G238" i="60"/>
  <c r="G239" i="60"/>
  <c r="G240" i="60"/>
  <c r="G241" i="60"/>
  <c r="G242" i="60"/>
  <c r="G243" i="60"/>
  <c r="G244" i="60"/>
  <c r="G245" i="60"/>
  <c r="G246" i="60"/>
  <c r="G247" i="60"/>
  <c r="G248" i="60"/>
  <c r="G249" i="60"/>
  <c r="G250" i="60"/>
  <c r="G251" i="60"/>
  <c r="G252" i="60"/>
  <c r="G253" i="60"/>
  <c r="G254" i="60"/>
  <c r="G255" i="60"/>
  <c r="G256" i="60"/>
  <c r="G257" i="60"/>
  <c r="G258" i="60"/>
  <c r="G259" i="60"/>
  <c r="G260" i="60"/>
  <c r="G261" i="60"/>
  <c r="G262" i="60"/>
  <c r="G263" i="60"/>
  <c r="G264" i="60"/>
  <c r="G265" i="60"/>
  <c r="G266" i="60"/>
  <c r="G267" i="60"/>
  <c r="G268" i="60"/>
  <c r="G269" i="60"/>
  <c r="G270" i="60"/>
  <c r="G271" i="60"/>
  <c r="G272" i="60"/>
  <c r="G273" i="60"/>
  <c r="G274" i="60"/>
  <c r="G275" i="60"/>
  <c r="G276" i="60"/>
  <c r="G277" i="60"/>
  <c r="G278" i="60"/>
  <c r="G279" i="60"/>
  <c r="G280" i="60"/>
  <c r="G281" i="60"/>
  <c r="G282" i="60"/>
  <c r="G283" i="60"/>
  <c r="G284" i="60"/>
  <c r="G285" i="60"/>
  <c r="G286" i="60"/>
  <c r="G287" i="60"/>
  <c r="G288" i="60"/>
  <c r="G289" i="60"/>
  <c r="G290" i="60"/>
  <c r="G291" i="60"/>
  <c r="G292" i="60"/>
  <c r="G293" i="60"/>
  <c r="G294" i="60"/>
  <c r="G295" i="60"/>
  <c r="G296" i="60"/>
  <c r="G297" i="60"/>
  <c r="G298" i="60"/>
  <c r="G299" i="60"/>
  <c r="G300" i="60"/>
  <c r="G301" i="60"/>
  <c r="G302" i="60"/>
  <c r="G303" i="60"/>
  <c r="G304" i="60"/>
  <c r="G305" i="60"/>
  <c r="G306" i="60"/>
  <c r="G307" i="60"/>
  <c r="G308" i="60"/>
  <c r="G309" i="60"/>
  <c r="G310" i="60"/>
  <c r="G311" i="60"/>
  <c r="G312" i="60"/>
  <c r="G313" i="60"/>
  <c r="G314" i="60"/>
  <c r="G315" i="60"/>
  <c r="G316" i="60"/>
  <c r="G317" i="60"/>
  <c r="G318" i="60"/>
  <c r="G319" i="60"/>
  <c r="G320" i="60"/>
  <c r="G321" i="60"/>
  <c r="G322" i="60"/>
  <c r="G323" i="60"/>
  <c r="G324" i="60"/>
  <c r="G325" i="60"/>
  <c r="G326" i="60"/>
  <c r="G327" i="60"/>
  <c r="G328" i="60"/>
  <c r="G329" i="60"/>
  <c r="G330" i="60"/>
  <c r="G331" i="60"/>
  <c r="G332" i="60"/>
  <c r="G333" i="60"/>
  <c r="G334" i="60"/>
  <c r="G335" i="60"/>
  <c r="G336" i="60"/>
  <c r="G337" i="60"/>
  <c r="G338" i="60"/>
  <c r="G339" i="60"/>
  <c r="G340" i="60"/>
  <c r="G341" i="60"/>
  <c r="G342" i="60"/>
  <c r="G343" i="60"/>
  <c r="G344" i="60"/>
  <c r="G345" i="60"/>
  <c r="G346" i="60"/>
  <c r="G347" i="60"/>
  <c r="G348" i="60"/>
  <c r="G349" i="60"/>
  <c r="G350" i="60"/>
  <c r="G351" i="60"/>
  <c r="G352" i="60"/>
  <c r="G353" i="60"/>
  <c r="G354" i="60"/>
  <c r="G355" i="60"/>
  <c r="G356" i="60"/>
  <c r="G357" i="60"/>
  <c r="G358" i="60"/>
  <c r="G359" i="60"/>
  <c r="G360" i="60"/>
  <c r="G361" i="60"/>
  <c r="G362" i="60"/>
  <c r="G363" i="60"/>
  <c r="G364" i="60"/>
  <c r="G365" i="60"/>
  <c r="G366" i="60"/>
  <c r="G367" i="60"/>
  <c r="G368" i="60"/>
  <c r="G369" i="60"/>
  <c r="G370" i="60"/>
  <c r="G371" i="60"/>
  <c r="G372" i="60"/>
  <c r="G373" i="60"/>
  <c r="G374" i="60"/>
  <c r="G375" i="60"/>
  <c r="G376" i="60"/>
  <c r="G377" i="60"/>
  <c r="G378" i="60"/>
  <c r="G379" i="60"/>
  <c r="G380" i="60"/>
  <c r="G381" i="60"/>
  <c r="G382" i="60"/>
  <c r="G383" i="60"/>
  <c r="G384" i="60"/>
  <c r="G385" i="60"/>
  <c r="G386" i="60"/>
  <c r="G387" i="60"/>
  <c r="G388" i="60"/>
  <c r="G389" i="60"/>
  <c r="G390" i="60"/>
  <c r="G391" i="60"/>
  <c r="G392" i="60"/>
  <c r="G393" i="60"/>
  <c r="G394" i="60"/>
  <c r="G395" i="60"/>
  <c r="G396" i="60"/>
  <c r="G397" i="60"/>
  <c r="G398" i="60"/>
  <c r="G399" i="60"/>
  <c r="G400" i="60"/>
  <c r="G401" i="60"/>
  <c r="G402" i="60"/>
  <c r="G403" i="60"/>
  <c r="G404" i="60"/>
  <c r="G405" i="60"/>
  <c r="G406" i="60"/>
  <c r="G407" i="60"/>
  <c r="G408" i="60"/>
  <c r="G409" i="60"/>
  <c r="G410" i="60"/>
  <c r="G411" i="60"/>
  <c r="G412" i="60"/>
  <c r="G413" i="60"/>
  <c r="G414" i="60"/>
  <c r="G415" i="60"/>
  <c r="G416" i="60"/>
  <c r="G417" i="60"/>
  <c r="G418" i="60"/>
  <c r="G419" i="60"/>
  <c r="G420" i="60"/>
  <c r="G421" i="60"/>
  <c r="G422" i="60"/>
  <c r="G423" i="60"/>
  <c r="G424" i="60"/>
  <c r="G425" i="60"/>
  <c r="G426" i="60"/>
  <c r="G427" i="60"/>
  <c r="G428" i="60"/>
  <c r="G429" i="60"/>
  <c r="G430" i="60"/>
  <c r="G431" i="60"/>
  <c r="G432" i="60"/>
  <c r="G433" i="60"/>
  <c r="G434" i="60"/>
  <c r="G435" i="60"/>
  <c r="G436" i="60"/>
  <c r="G437" i="60"/>
  <c r="G438" i="60"/>
  <c r="G439" i="60"/>
  <c r="G440" i="60"/>
  <c r="G441" i="60"/>
  <c r="G442" i="60"/>
  <c r="G443" i="60"/>
  <c r="G444" i="60"/>
  <c r="G445" i="60"/>
  <c r="G446" i="60"/>
  <c r="G447" i="60"/>
  <c r="G448" i="60"/>
  <c r="G449" i="60"/>
  <c r="G450" i="60"/>
  <c r="G451" i="60"/>
  <c r="G452" i="60"/>
  <c r="G453" i="60"/>
  <c r="G454" i="60"/>
  <c r="G455" i="60"/>
  <c r="G456" i="60"/>
  <c r="G457" i="60"/>
  <c r="G458" i="60"/>
  <c r="G459" i="60"/>
  <c r="G460" i="60"/>
  <c r="G461" i="60"/>
  <c r="G462" i="60"/>
  <c r="G463" i="60"/>
  <c r="G464" i="60"/>
  <c r="G465" i="60"/>
  <c r="G466" i="60"/>
  <c r="G467" i="60"/>
  <c r="G468" i="60"/>
  <c r="G469" i="60"/>
  <c r="G470" i="60"/>
  <c r="G471" i="60"/>
  <c r="G472" i="60"/>
  <c r="G473" i="60"/>
  <c r="G474" i="60"/>
  <c r="G475" i="60"/>
  <c r="G476" i="60"/>
  <c r="G477" i="60"/>
  <c r="G478" i="60"/>
  <c r="G479" i="60"/>
  <c r="G480" i="60"/>
  <c r="G481" i="60"/>
  <c r="G482" i="60"/>
  <c r="G483" i="60"/>
  <c r="G484" i="60"/>
  <c r="G485" i="60"/>
  <c r="G486" i="60"/>
  <c r="G487" i="60"/>
  <c r="G488" i="60"/>
  <c r="G489" i="60"/>
  <c r="G490" i="60"/>
  <c r="G491" i="60"/>
  <c r="G492" i="60"/>
  <c r="G493" i="60"/>
  <c r="G494" i="60"/>
  <c r="G495" i="60"/>
  <c r="G496" i="60"/>
  <c r="G497" i="60"/>
  <c r="G498" i="60"/>
  <c r="G499" i="60"/>
  <c r="G500" i="60"/>
  <c r="G501" i="60"/>
  <c r="G502" i="60"/>
  <c r="G503" i="60"/>
  <c r="G504" i="60"/>
  <c r="G505" i="60"/>
  <c r="G506" i="60"/>
  <c r="G507" i="60"/>
  <c r="G508" i="60"/>
  <c r="G509" i="60"/>
  <c r="G510" i="60"/>
  <c r="G511" i="60"/>
  <c r="G512" i="60"/>
  <c r="G513" i="60"/>
  <c r="G514" i="60"/>
  <c r="G515" i="60"/>
  <c r="G516" i="60"/>
  <c r="G517" i="60"/>
  <c r="G518" i="60"/>
  <c r="G519" i="60"/>
  <c r="G520" i="60"/>
  <c r="G521" i="60"/>
  <c r="G522" i="60"/>
  <c r="G523" i="60"/>
  <c r="G524" i="60"/>
  <c r="G525" i="60"/>
  <c r="G526" i="60"/>
  <c r="G527" i="60"/>
  <c r="G528" i="60"/>
  <c r="G529" i="60"/>
  <c r="G530" i="60"/>
  <c r="G531" i="60"/>
  <c r="G532" i="60"/>
  <c r="G533" i="60"/>
  <c r="G534" i="60"/>
  <c r="G535" i="60"/>
  <c r="G536" i="60"/>
  <c r="G537" i="60"/>
  <c r="G538" i="60"/>
  <c r="G539" i="60"/>
  <c r="G540" i="60"/>
  <c r="G541" i="60"/>
  <c r="G542" i="60"/>
  <c r="G543" i="60"/>
  <c r="G544" i="60"/>
  <c r="G545" i="60"/>
  <c r="G546" i="60"/>
  <c r="G547" i="60"/>
  <c r="G548" i="60"/>
  <c r="G549" i="60"/>
  <c r="G550" i="60"/>
  <c r="G551" i="60"/>
  <c r="G552" i="60"/>
  <c r="G553" i="60"/>
  <c r="G554" i="60"/>
  <c r="G555" i="60"/>
  <c r="G556" i="60"/>
  <c r="G557" i="60"/>
  <c r="G558" i="60"/>
  <c r="G559" i="60"/>
  <c r="G560" i="60"/>
  <c r="G561" i="60"/>
  <c r="G562" i="60"/>
  <c r="G563" i="60"/>
  <c r="G564" i="60"/>
  <c r="G565" i="60"/>
  <c r="G566" i="60"/>
  <c r="G567" i="60"/>
  <c r="G568" i="60"/>
  <c r="G569" i="60"/>
  <c r="G570" i="60"/>
  <c r="G571" i="60"/>
  <c r="G572" i="60"/>
  <c r="G573" i="60"/>
  <c r="G574" i="60"/>
  <c r="G575" i="60"/>
  <c r="G576" i="60"/>
  <c r="G577" i="60"/>
  <c r="G578" i="60"/>
  <c r="G579" i="60"/>
  <c r="G580" i="60"/>
  <c r="G581" i="60"/>
  <c r="G582" i="60"/>
  <c r="G583" i="60"/>
  <c r="G584" i="60"/>
  <c r="G585" i="60"/>
  <c r="G586" i="60"/>
  <c r="G587" i="60"/>
  <c r="G588" i="60"/>
  <c r="G589" i="60"/>
  <c r="G590" i="60"/>
  <c r="G591" i="60"/>
  <c r="G592" i="60"/>
  <c r="G593" i="60"/>
  <c r="G594" i="60"/>
  <c r="G595" i="60"/>
  <c r="G596" i="60"/>
  <c r="G597" i="60"/>
  <c r="G598" i="60"/>
  <c r="G599" i="60"/>
  <c r="G600" i="60"/>
  <c r="G601" i="60"/>
  <c r="G602" i="60"/>
  <c r="G603" i="60"/>
  <c r="G604" i="60"/>
  <c r="G605" i="60"/>
  <c r="G606" i="60"/>
  <c r="G607" i="60"/>
  <c r="G608" i="60"/>
  <c r="G609" i="60"/>
  <c r="G610" i="60"/>
  <c r="G611" i="60"/>
  <c r="G612" i="60"/>
  <c r="G613" i="60"/>
  <c r="G614" i="60"/>
  <c r="G615" i="60"/>
  <c r="G616" i="60"/>
  <c r="G617" i="60"/>
  <c r="G618" i="60"/>
  <c r="G619" i="60"/>
  <c r="G620" i="60"/>
  <c r="G621" i="60"/>
  <c r="G622" i="60"/>
  <c r="G623" i="60"/>
  <c r="G624" i="60"/>
  <c r="G625" i="60"/>
  <c r="G626" i="60"/>
  <c r="G627" i="60"/>
  <c r="G628" i="60"/>
  <c r="G629" i="60"/>
  <c r="G630" i="60"/>
  <c r="G631" i="60"/>
  <c r="G632" i="60"/>
  <c r="G633" i="60"/>
  <c r="G634" i="60"/>
  <c r="G635" i="60"/>
  <c r="G636" i="60"/>
  <c r="G2" i="60"/>
  <c r="G760" i="59"/>
  <c r="G759" i="59"/>
  <c r="G758" i="59"/>
  <c r="G757" i="59"/>
  <c r="G756" i="59"/>
  <c r="G753" i="59"/>
  <c r="G752" i="59"/>
  <c r="G750" i="59"/>
  <c r="G748" i="59"/>
  <c r="G743" i="59"/>
  <c r="G742" i="59"/>
  <c r="G741" i="59"/>
  <c r="G740" i="59"/>
  <c r="G739" i="59"/>
  <c r="G737" i="59"/>
  <c r="G736" i="59"/>
  <c r="G735" i="59"/>
  <c r="G734" i="59"/>
  <c r="G732" i="59"/>
  <c r="G731" i="59"/>
  <c r="G730" i="59"/>
  <c r="G729" i="59"/>
  <c r="G728" i="59"/>
  <c r="G725" i="59"/>
  <c r="G723" i="59"/>
  <c r="G717" i="59"/>
  <c r="G716" i="59"/>
  <c r="G709" i="59"/>
  <c r="G708" i="59"/>
  <c r="G707" i="59"/>
  <c r="G705" i="59"/>
  <c r="G703" i="59"/>
  <c r="G702" i="59"/>
  <c r="G699" i="59"/>
  <c r="G697" i="59"/>
  <c r="G696" i="59"/>
  <c r="G695" i="59"/>
  <c r="G691" i="59"/>
  <c r="G688" i="59"/>
  <c r="G682" i="59"/>
  <c r="G681" i="59"/>
  <c r="G676" i="59"/>
  <c r="G675" i="59"/>
  <c r="G674" i="59"/>
  <c r="G673" i="59"/>
  <c r="G671" i="59"/>
  <c r="G668" i="59"/>
  <c r="G666" i="59"/>
  <c r="G664" i="59"/>
  <c r="G661" i="59"/>
  <c r="G660" i="59"/>
  <c r="G655" i="59"/>
  <c r="G654" i="59"/>
  <c r="G651" i="59"/>
  <c r="G650" i="59"/>
  <c r="G649" i="59"/>
  <c r="G646" i="59"/>
  <c r="G645" i="59"/>
  <c r="G644" i="59"/>
  <c r="G643" i="59"/>
  <c r="G642" i="59"/>
  <c r="G641" i="59"/>
  <c r="G640" i="59"/>
  <c r="G637" i="59"/>
  <c r="G632" i="59"/>
  <c r="G631" i="59"/>
  <c r="G630" i="59"/>
  <c r="G629" i="59"/>
  <c r="G628" i="59"/>
  <c r="G627" i="59"/>
  <c r="G625" i="59"/>
  <c r="G623" i="59"/>
  <c r="G622" i="59"/>
  <c r="G621" i="59"/>
  <c r="G620" i="59"/>
  <c r="G619" i="59"/>
  <c r="G618" i="59"/>
  <c r="G616" i="59"/>
  <c r="G615" i="59"/>
  <c r="G614" i="59"/>
  <c r="G613" i="59"/>
  <c r="G611" i="59"/>
  <c r="G607" i="59"/>
  <c r="G606" i="59"/>
  <c r="G604" i="59"/>
  <c r="G603" i="59"/>
  <c r="G602" i="59"/>
  <c r="G601" i="59"/>
  <c r="G600" i="59"/>
  <c r="G599" i="59"/>
  <c r="G598" i="59"/>
  <c r="G597" i="59"/>
  <c r="G596" i="59"/>
  <c r="G595" i="59"/>
  <c r="G594" i="59"/>
  <c r="G593" i="59"/>
  <c r="G592" i="59"/>
  <c r="G591" i="59"/>
  <c r="G590" i="59"/>
  <c r="G589" i="59"/>
  <c r="G588" i="59"/>
  <c r="G587" i="59"/>
  <c r="G585" i="59"/>
  <c r="G584" i="59"/>
  <c r="G583" i="59"/>
  <c r="G580" i="59"/>
  <c r="G579" i="59"/>
  <c r="G577" i="59"/>
  <c r="G576" i="59"/>
  <c r="G575" i="59"/>
  <c r="G573" i="59"/>
  <c r="G572" i="59"/>
  <c r="G571" i="59"/>
  <c r="G570" i="59"/>
  <c r="G569" i="59"/>
  <c r="G568" i="59"/>
  <c r="G567" i="59"/>
  <c r="G564" i="59"/>
  <c r="G562" i="59"/>
  <c r="G561" i="59"/>
  <c r="G560" i="59"/>
  <c r="G559" i="59"/>
  <c r="G558" i="59"/>
  <c r="G557" i="59"/>
  <c r="G556" i="59"/>
  <c r="G555" i="59"/>
  <c r="G554" i="59"/>
  <c r="G553" i="59"/>
  <c r="G551" i="59"/>
  <c r="G550" i="59"/>
  <c r="G549" i="59"/>
  <c r="G548" i="59"/>
  <c r="G546" i="59"/>
  <c r="G545" i="59"/>
  <c r="G544" i="59"/>
  <c r="G543" i="59"/>
  <c r="G542" i="59"/>
  <c r="G539" i="59"/>
  <c r="G538" i="59"/>
  <c r="G537" i="59"/>
  <c r="G534" i="59"/>
  <c r="G533" i="59"/>
  <c r="G532" i="59"/>
  <c r="G531" i="59"/>
  <c r="G528" i="59"/>
  <c r="G525" i="59"/>
  <c r="G524" i="59"/>
  <c r="G523" i="59"/>
  <c r="G522" i="59"/>
  <c r="G521" i="59"/>
  <c r="G519" i="59"/>
  <c r="G518" i="59"/>
  <c r="G517" i="59"/>
  <c r="G516" i="59"/>
  <c r="G515" i="59"/>
  <c r="G514" i="59"/>
  <c r="G511" i="59"/>
  <c r="G508" i="59"/>
  <c r="G506" i="59"/>
  <c r="G505" i="59"/>
  <c r="G504" i="59"/>
  <c r="G503" i="59"/>
  <c r="G502" i="59"/>
  <c r="G498" i="59"/>
  <c r="G497" i="59"/>
  <c r="G495" i="59"/>
  <c r="G494" i="59"/>
  <c r="G493" i="59"/>
  <c r="G492" i="59"/>
  <c r="G491" i="59"/>
  <c r="G490" i="59"/>
  <c r="G486" i="59"/>
  <c r="G483" i="59"/>
  <c r="G482" i="59"/>
  <c r="G481" i="59"/>
  <c r="G479" i="59"/>
  <c r="G476" i="59"/>
  <c r="G474" i="59"/>
  <c r="G471" i="59"/>
  <c r="G469" i="59"/>
  <c r="G468" i="59"/>
  <c r="G467" i="59"/>
  <c r="G466" i="59"/>
  <c r="G464" i="59"/>
  <c r="G463" i="59"/>
  <c r="G462" i="59"/>
  <c r="G461" i="59"/>
  <c r="G460" i="59"/>
  <c r="G458" i="59"/>
  <c r="G457" i="59"/>
  <c r="G456" i="59"/>
  <c r="G455" i="59"/>
  <c r="G454" i="59"/>
  <c r="G453" i="59"/>
  <c r="G452" i="59"/>
  <c r="G449" i="59"/>
  <c r="G447" i="59"/>
  <c r="G446" i="59"/>
  <c r="G445" i="59"/>
  <c r="G442" i="59"/>
  <c r="G439" i="59"/>
  <c r="G436" i="59"/>
  <c r="G434" i="59"/>
  <c r="G433" i="59"/>
  <c r="G432" i="59"/>
  <c r="G431" i="59"/>
  <c r="G430" i="59"/>
  <c r="G429" i="59"/>
  <c r="G428" i="59"/>
  <c r="G426" i="59"/>
  <c r="G425" i="59"/>
  <c r="G422" i="59"/>
  <c r="G421" i="59"/>
  <c r="G419" i="59"/>
  <c r="G418" i="59"/>
  <c r="G416" i="59"/>
  <c r="G415" i="59"/>
  <c r="G414" i="59"/>
  <c r="G412" i="59"/>
  <c r="G411" i="59"/>
  <c r="G409" i="59"/>
  <c r="G407" i="59"/>
  <c r="G406" i="59"/>
  <c r="G399" i="59"/>
  <c r="G398" i="59"/>
  <c r="G397" i="59"/>
  <c r="G396" i="59"/>
  <c r="G395" i="59"/>
  <c r="G394" i="59"/>
  <c r="G393" i="59"/>
  <c r="G392" i="59"/>
  <c r="G391" i="59"/>
  <c r="G390" i="59"/>
  <c r="G387" i="59"/>
  <c r="G385" i="59"/>
  <c r="G381" i="59"/>
  <c r="G380" i="59"/>
  <c r="G379" i="59"/>
  <c r="G378" i="59"/>
  <c r="G377" i="59"/>
  <c r="G376" i="59"/>
  <c r="G375" i="59"/>
  <c r="G372" i="59"/>
  <c r="G370" i="59"/>
  <c r="G368" i="59"/>
  <c r="G367" i="59"/>
  <c r="G365" i="59"/>
  <c r="G364" i="59"/>
  <c r="G362" i="59"/>
  <c r="G361" i="59"/>
  <c r="G359" i="59"/>
  <c r="G358" i="59"/>
  <c r="G356" i="59"/>
  <c r="G355" i="59"/>
  <c r="G354" i="59"/>
  <c r="G352" i="59"/>
  <c r="G351" i="59"/>
  <c r="G350" i="59"/>
  <c r="G349" i="59"/>
  <c r="G347" i="59"/>
  <c r="G345" i="59"/>
  <c r="G344" i="59"/>
  <c r="G342" i="59"/>
  <c r="G341" i="59"/>
  <c r="G340" i="59"/>
  <c r="G339" i="59"/>
  <c r="G337" i="59"/>
  <c r="G334" i="59"/>
  <c r="G333" i="59"/>
  <c r="G331" i="59"/>
  <c r="G330" i="59"/>
  <c r="G329" i="59"/>
  <c r="G328" i="59"/>
  <c r="G324" i="59"/>
  <c r="G322" i="59"/>
  <c r="G320" i="59"/>
  <c r="G319" i="59"/>
  <c r="G318" i="59"/>
  <c r="G317" i="59"/>
  <c r="G316" i="59"/>
  <c r="G315" i="59"/>
  <c r="G314" i="59"/>
  <c r="G313" i="59"/>
  <c r="G312" i="59"/>
  <c r="G311" i="59"/>
  <c r="G310" i="59"/>
  <c r="G308" i="59"/>
  <c r="G307" i="59"/>
  <c r="G306" i="59"/>
  <c r="G305" i="59"/>
  <c r="G304" i="59"/>
  <c r="G303" i="59"/>
  <c r="G301" i="59"/>
  <c r="G300" i="59"/>
  <c r="G298" i="59"/>
  <c r="G297" i="59"/>
  <c r="G296" i="59"/>
  <c r="G295" i="59"/>
  <c r="G294" i="59"/>
  <c r="G293" i="59"/>
  <c r="G292" i="59"/>
  <c r="G291" i="59"/>
  <c r="G289" i="59"/>
  <c r="G288" i="59"/>
  <c r="G285" i="59"/>
  <c r="G284" i="59"/>
  <c r="G283" i="59"/>
  <c r="G282" i="59"/>
  <c r="G280" i="59"/>
  <c r="G279" i="59"/>
  <c r="G278" i="59"/>
  <c r="G276" i="59"/>
  <c r="G274" i="59"/>
  <c r="G273" i="59"/>
  <c r="G272" i="59"/>
  <c r="G271" i="59"/>
  <c r="G268" i="59"/>
  <c r="G267" i="59"/>
  <c r="G266" i="59"/>
  <c r="G265" i="59"/>
  <c r="G264" i="59"/>
  <c r="G263" i="59"/>
  <c r="G262" i="59"/>
  <c r="G259" i="59"/>
  <c r="G258" i="59"/>
  <c r="G257" i="59"/>
  <c r="G256" i="59"/>
  <c r="G255" i="59"/>
  <c r="G254" i="59"/>
  <c r="G251" i="59"/>
  <c r="G250" i="59"/>
  <c r="G249" i="59"/>
  <c r="G248" i="59"/>
  <c r="G247" i="59"/>
  <c r="G246" i="59"/>
  <c r="G245" i="59"/>
  <c r="G244" i="59"/>
  <c r="G242" i="59"/>
  <c r="G241" i="59"/>
  <c r="G239" i="59"/>
  <c r="G237" i="59"/>
  <c r="G233" i="59"/>
  <c r="G232" i="59"/>
  <c r="G228" i="59"/>
  <c r="G227" i="59"/>
  <c r="G222" i="59"/>
  <c r="G221" i="59"/>
  <c r="G219" i="59"/>
  <c r="G218" i="59"/>
  <c r="G217" i="59"/>
  <c r="G216" i="59"/>
  <c r="G214" i="59"/>
  <c r="G211" i="59"/>
  <c r="G208" i="59"/>
  <c r="G207" i="59"/>
  <c r="G205" i="59"/>
  <c r="G204" i="59"/>
  <c r="G203" i="59"/>
  <c r="G200" i="59"/>
  <c r="G199" i="59"/>
  <c r="G198" i="59"/>
  <c r="G197" i="59"/>
  <c r="G196" i="59"/>
  <c r="G195" i="59"/>
  <c r="G193" i="59"/>
  <c r="G192" i="59"/>
  <c r="G191" i="59"/>
  <c r="G190" i="59"/>
  <c r="G189" i="59"/>
  <c r="G188" i="59"/>
  <c r="G186" i="59"/>
  <c r="G185" i="59"/>
  <c r="G183" i="59"/>
  <c r="G182" i="59"/>
  <c r="G181" i="59"/>
  <c r="G178" i="59"/>
  <c r="G177" i="59"/>
  <c r="G176" i="59"/>
  <c r="G175" i="59"/>
  <c r="G167" i="59"/>
  <c r="G166" i="59"/>
  <c r="G165" i="59"/>
  <c r="G161" i="59"/>
  <c r="G159" i="59"/>
  <c r="G157" i="59"/>
  <c r="G155" i="59"/>
  <c r="G152" i="59"/>
  <c r="G151" i="59"/>
  <c r="G150" i="59"/>
  <c r="G149" i="59"/>
  <c r="G148" i="59"/>
  <c r="G146" i="59"/>
  <c r="G144" i="59"/>
  <c r="G142" i="59"/>
  <c r="G140" i="59"/>
  <c r="G139" i="59"/>
  <c r="G135" i="59"/>
  <c r="G133" i="59"/>
  <c r="G131" i="59"/>
  <c r="G130" i="59"/>
  <c r="G127" i="59"/>
  <c r="G126" i="59"/>
  <c r="G124" i="59"/>
  <c r="G119" i="59"/>
  <c r="G117" i="59"/>
  <c r="G116" i="59"/>
  <c r="G115" i="59"/>
  <c r="G113" i="59"/>
  <c r="G112" i="59"/>
  <c r="G111" i="59"/>
  <c r="G110" i="59"/>
  <c r="G109" i="59"/>
  <c r="G106" i="59"/>
  <c r="G105" i="59"/>
  <c r="G104" i="59"/>
  <c r="G103" i="59"/>
  <c r="G102" i="59"/>
  <c r="G101" i="59"/>
  <c r="G100" i="59"/>
  <c r="G99" i="59"/>
  <c r="G98" i="59"/>
  <c r="G97" i="59"/>
  <c r="G96" i="59"/>
  <c r="G95" i="59"/>
  <c r="G94" i="59"/>
  <c r="G93" i="59"/>
  <c r="G92" i="59"/>
  <c r="G91" i="59"/>
  <c r="G90" i="59"/>
  <c r="G89" i="59"/>
  <c r="G88" i="59"/>
  <c r="G87" i="59"/>
  <c r="G86" i="59"/>
  <c r="G85" i="59"/>
  <c r="G84" i="59"/>
  <c r="G83" i="59"/>
  <c r="G82" i="59"/>
  <c r="G81" i="59"/>
  <c r="G80" i="59"/>
  <c r="G77" i="59"/>
  <c r="G76" i="59"/>
  <c r="G75" i="59"/>
  <c r="G74" i="59"/>
  <c r="G73" i="59"/>
  <c r="G72" i="59"/>
  <c r="G71" i="59"/>
  <c r="G70" i="59"/>
  <c r="G69" i="59"/>
  <c r="G67" i="59"/>
  <c r="G63" i="59"/>
  <c r="G62" i="59"/>
  <c r="G58" i="59"/>
  <c r="G57" i="59"/>
  <c r="G56" i="59"/>
  <c r="G55" i="59"/>
  <c r="G54" i="59"/>
  <c r="G52" i="59"/>
  <c r="G51" i="59"/>
  <c r="G49" i="59"/>
  <c r="G48" i="59"/>
  <c r="G46" i="59"/>
  <c r="G44" i="59"/>
  <c r="G43" i="59"/>
  <c r="G40" i="59"/>
  <c r="G37" i="59"/>
  <c r="G36" i="59"/>
  <c r="G35" i="59"/>
  <c r="G34" i="59"/>
  <c r="G33" i="59"/>
  <c r="G32" i="59"/>
  <c r="G31" i="59"/>
  <c r="G30" i="59"/>
  <c r="G29" i="59"/>
  <c r="G28" i="59"/>
  <c r="G27" i="59"/>
  <c r="G26" i="59"/>
  <c r="G25" i="59"/>
  <c r="G24" i="59"/>
  <c r="G23" i="59"/>
  <c r="G20" i="59"/>
  <c r="G19" i="59"/>
  <c r="G18" i="59"/>
  <c r="G17" i="59"/>
  <c r="G16" i="59"/>
  <c r="G15" i="59"/>
  <c r="G13" i="59"/>
  <c r="G12" i="59"/>
  <c r="G10" i="59"/>
  <c r="G8" i="59"/>
  <c r="G7" i="59"/>
  <c r="G5" i="59"/>
  <c r="G4" i="59"/>
  <c r="G3" i="59"/>
  <c r="F3" i="62"/>
  <c r="F11" i="62"/>
  <c r="F19" i="62"/>
  <c r="F27" i="62"/>
  <c r="F35" i="62"/>
  <c r="F43" i="62"/>
  <c r="F51" i="62"/>
  <c r="F59" i="62"/>
  <c r="F67" i="62"/>
  <c r="F75" i="62"/>
  <c r="F83" i="62"/>
  <c r="F91" i="62"/>
  <c r="F99" i="62"/>
  <c r="F107" i="62"/>
  <c r="F115" i="62"/>
  <c r="F123" i="62"/>
  <c r="F131" i="62"/>
  <c r="F139" i="62"/>
  <c r="F147" i="62"/>
  <c r="F155" i="62"/>
  <c r="F163" i="62"/>
  <c r="F171" i="62"/>
  <c r="F179" i="62"/>
  <c r="F187" i="62"/>
  <c r="F195" i="62"/>
  <c r="F203" i="62"/>
  <c r="F211" i="62"/>
  <c r="F219" i="62"/>
  <c r="F227" i="62"/>
  <c r="F235" i="62"/>
  <c r="F243" i="62"/>
  <c r="F251" i="62"/>
  <c r="F259" i="62"/>
  <c r="F267" i="62"/>
  <c r="F275" i="62"/>
  <c r="F283" i="62"/>
  <c r="F291" i="62"/>
  <c r="F299" i="62"/>
  <c r="F307" i="62"/>
  <c r="F22" i="62"/>
  <c r="F294" i="62"/>
  <c r="F4" i="62"/>
  <c r="F12" i="62"/>
  <c r="F20" i="62"/>
  <c r="F28" i="62"/>
  <c r="F36" i="62"/>
  <c r="F44" i="62"/>
  <c r="F52" i="62"/>
  <c r="F60" i="62"/>
  <c r="F68" i="62"/>
  <c r="F76" i="62"/>
  <c r="F84" i="62"/>
  <c r="F92" i="62"/>
  <c r="F100" i="62"/>
  <c r="F108" i="62"/>
  <c r="F116" i="62"/>
  <c r="F124" i="62"/>
  <c r="F132" i="62"/>
  <c r="F140" i="62"/>
  <c r="F148" i="62"/>
  <c r="F156" i="62"/>
  <c r="F164" i="62"/>
  <c r="F172" i="62"/>
  <c r="F180" i="62"/>
  <c r="F188" i="62"/>
  <c r="F196" i="62"/>
  <c r="F204" i="62"/>
  <c r="F212" i="62"/>
  <c r="F220" i="62"/>
  <c r="F228" i="62"/>
  <c r="F236" i="62"/>
  <c r="F244" i="62"/>
  <c r="F252" i="62"/>
  <c r="F260" i="62"/>
  <c r="F268" i="62"/>
  <c r="F276" i="62"/>
  <c r="F284" i="62"/>
  <c r="F292" i="62"/>
  <c r="F300" i="62"/>
  <c r="F14" i="62"/>
  <c r="F102" i="62"/>
  <c r="F126" i="62"/>
  <c r="F142" i="62"/>
  <c r="F158" i="62"/>
  <c r="F174" i="62"/>
  <c r="F190" i="62"/>
  <c r="F206" i="62"/>
  <c r="F222" i="62"/>
  <c r="F238" i="62"/>
  <c r="F254" i="62"/>
  <c r="F270" i="62"/>
  <c r="F286" i="62"/>
  <c r="F5" i="62"/>
  <c r="F13" i="62"/>
  <c r="F21" i="62"/>
  <c r="F29" i="62"/>
  <c r="F37" i="62"/>
  <c r="F45" i="62"/>
  <c r="F53" i="62"/>
  <c r="F61" i="62"/>
  <c r="F69" i="62"/>
  <c r="F77" i="62"/>
  <c r="F85" i="62"/>
  <c r="F93" i="62"/>
  <c r="F101" i="62"/>
  <c r="F109" i="62"/>
  <c r="F117" i="62"/>
  <c r="F125" i="62"/>
  <c r="F133" i="62"/>
  <c r="F141" i="62"/>
  <c r="F149" i="62"/>
  <c r="F157" i="62"/>
  <c r="F165" i="62"/>
  <c r="F173" i="62"/>
  <c r="F181" i="62"/>
  <c r="F189" i="62"/>
  <c r="F197" i="62"/>
  <c r="F205" i="62"/>
  <c r="F213" i="62"/>
  <c r="F221" i="62"/>
  <c r="F229" i="62"/>
  <c r="F237" i="62"/>
  <c r="F245" i="62"/>
  <c r="F253" i="62"/>
  <c r="F261" i="62"/>
  <c r="F269" i="62"/>
  <c r="F277" i="62"/>
  <c r="F285" i="62"/>
  <c r="F293" i="62"/>
  <c r="F301" i="62"/>
  <c r="F6" i="62"/>
  <c r="F30" i="62"/>
  <c r="F38" i="62"/>
  <c r="F46" i="62"/>
  <c r="F54" i="62"/>
  <c r="F62" i="62"/>
  <c r="F70" i="62"/>
  <c r="F78" i="62"/>
  <c r="F86" i="62"/>
  <c r="F94" i="62"/>
  <c r="F110" i="62"/>
  <c r="F118" i="62"/>
  <c r="F134" i="62"/>
  <c r="F150" i="62"/>
  <c r="F166" i="62"/>
  <c r="F182" i="62"/>
  <c r="F198" i="62"/>
  <c r="F214" i="62"/>
  <c r="F230" i="62"/>
  <c r="F246" i="62"/>
  <c r="F262" i="62"/>
  <c r="F278" i="62"/>
  <c r="F302" i="62"/>
  <c r="F7" i="62"/>
  <c r="F15" i="62"/>
  <c r="F23" i="62"/>
  <c r="F31" i="62"/>
  <c r="F39" i="62"/>
  <c r="F47" i="62"/>
  <c r="F55" i="62"/>
  <c r="F63" i="62"/>
  <c r="F71" i="62"/>
  <c r="F79" i="62"/>
  <c r="F87" i="62"/>
  <c r="F95" i="62"/>
  <c r="F103" i="62"/>
  <c r="F111" i="62"/>
  <c r="F119" i="62"/>
  <c r="F127" i="62"/>
  <c r="F135" i="62"/>
  <c r="F143" i="62"/>
  <c r="F151" i="62"/>
  <c r="F159" i="62"/>
  <c r="F167" i="62"/>
  <c r="F175" i="62"/>
  <c r="F183" i="62"/>
  <c r="F191" i="62"/>
  <c r="F199" i="62"/>
  <c r="F207" i="62"/>
  <c r="F215" i="62"/>
  <c r="F223" i="62"/>
  <c r="F231" i="62"/>
  <c r="F239" i="62"/>
  <c r="F247" i="62"/>
  <c r="F255" i="62"/>
  <c r="F263" i="62"/>
  <c r="F271" i="62"/>
  <c r="F279" i="62"/>
  <c r="F287" i="62"/>
  <c r="F295" i="62"/>
  <c r="F303" i="62"/>
  <c r="F26" i="62"/>
  <c r="F250" i="62"/>
  <c r="F298" i="62"/>
  <c r="F8" i="62"/>
  <c r="F16" i="62"/>
  <c r="F24" i="62"/>
  <c r="F32" i="62"/>
  <c r="F40" i="62"/>
  <c r="F48" i="62"/>
  <c r="F56" i="62"/>
  <c r="F64" i="62"/>
  <c r="F72" i="62"/>
  <c r="F80" i="62"/>
  <c r="F88" i="62"/>
  <c r="F96" i="62"/>
  <c r="F104" i="62"/>
  <c r="F112" i="62"/>
  <c r="F120" i="62"/>
  <c r="F128" i="62"/>
  <c r="F136" i="62"/>
  <c r="F144" i="62"/>
  <c r="F152" i="62"/>
  <c r="F160" i="62"/>
  <c r="F168" i="62"/>
  <c r="F176" i="62"/>
  <c r="F184" i="62"/>
  <c r="F192" i="62"/>
  <c r="F200" i="62"/>
  <c r="F208" i="62"/>
  <c r="F216" i="62"/>
  <c r="F224" i="62"/>
  <c r="F232" i="62"/>
  <c r="F240" i="62"/>
  <c r="F248" i="62"/>
  <c r="F256" i="62"/>
  <c r="F264" i="62"/>
  <c r="F272" i="62"/>
  <c r="F280" i="62"/>
  <c r="F288" i="62"/>
  <c r="F296" i="62"/>
  <c r="F304" i="62"/>
  <c r="F18" i="62"/>
  <c r="F138" i="62"/>
  <c r="F162" i="62"/>
  <c r="F178" i="62"/>
  <c r="F194" i="62"/>
  <c r="F210" i="62"/>
  <c r="F226" i="62"/>
  <c r="F242" i="62"/>
  <c r="F266" i="62"/>
  <c r="F282" i="62"/>
  <c r="F306" i="62"/>
  <c r="F9" i="62"/>
  <c r="F17" i="62"/>
  <c r="F25" i="62"/>
  <c r="F33" i="62"/>
  <c r="F41" i="62"/>
  <c r="F49" i="62"/>
  <c r="F57" i="62"/>
  <c r="F65" i="62"/>
  <c r="F73" i="62"/>
  <c r="F81" i="62"/>
  <c r="F89" i="62"/>
  <c r="F97" i="62"/>
  <c r="F105" i="62"/>
  <c r="F113" i="62"/>
  <c r="F121" i="62"/>
  <c r="F129" i="62"/>
  <c r="F137" i="62"/>
  <c r="F145" i="62"/>
  <c r="F153" i="62"/>
  <c r="F161" i="62"/>
  <c r="F169" i="62"/>
  <c r="F177" i="62"/>
  <c r="F185" i="62"/>
  <c r="F193" i="62"/>
  <c r="F201" i="62"/>
  <c r="F209" i="62"/>
  <c r="F217" i="62"/>
  <c r="F225" i="62"/>
  <c r="F233" i="62"/>
  <c r="F241" i="62"/>
  <c r="F249" i="62"/>
  <c r="F257" i="62"/>
  <c r="F265" i="62"/>
  <c r="F273" i="62"/>
  <c r="F281" i="62"/>
  <c r="F289" i="62"/>
  <c r="F297" i="62"/>
  <c r="F305" i="62"/>
  <c r="F10" i="62"/>
  <c r="F34" i="62"/>
  <c r="F42" i="62"/>
  <c r="F50" i="62"/>
  <c r="F58" i="62"/>
  <c r="F66" i="62"/>
  <c r="F74" i="62"/>
  <c r="F82" i="62"/>
  <c r="F90" i="62"/>
  <c r="F98" i="62"/>
  <c r="F106" i="62"/>
  <c r="F114" i="62"/>
  <c r="F122" i="62"/>
  <c r="F130" i="62"/>
  <c r="F146" i="62"/>
  <c r="F154" i="62"/>
  <c r="F170" i="62"/>
  <c r="F186" i="62"/>
  <c r="F202" i="62"/>
  <c r="F218" i="62"/>
  <c r="F234" i="62"/>
  <c r="F258" i="62"/>
  <c r="F274" i="62"/>
  <c r="F290" i="62"/>
  <c r="F2" i="62"/>
  <c r="F3" i="61"/>
  <c r="F11" i="61"/>
  <c r="F19" i="61"/>
  <c r="F27" i="61"/>
  <c r="F35" i="61"/>
  <c r="F43" i="61"/>
  <c r="F51" i="61"/>
  <c r="F59" i="61"/>
  <c r="F67" i="61"/>
  <c r="F75" i="61"/>
  <c r="F83" i="61"/>
  <c r="F91" i="61"/>
  <c r="F99" i="61"/>
  <c r="F107" i="61"/>
  <c r="F115" i="61"/>
  <c r="F123" i="61"/>
  <c r="F131" i="61"/>
  <c r="F139" i="61"/>
  <c r="F147" i="61"/>
  <c r="F155" i="61"/>
  <c r="F163" i="61"/>
  <c r="F171" i="61"/>
  <c r="F179" i="61"/>
  <c r="F187" i="61"/>
  <c r="F195" i="61"/>
  <c r="F203" i="61"/>
  <c r="F211" i="61"/>
  <c r="F219" i="61"/>
  <c r="F227" i="61"/>
  <c r="F235" i="61"/>
  <c r="F243" i="61"/>
  <c r="F251" i="61"/>
  <c r="F259" i="61"/>
  <c r="F267" i="61"/>
  <c r="F275" i="61"/>
  <c r="F283" i="61"/>
  <c r="F291" i="61"/>
  <c r="F299" i="61"/>
  <c r="F307" i="61"/>
  <c r="F315" i="61"/>
  <c r="F323" i="61"/>
  <c r="F331" i="61"/>
  <c r="F339" i="61"/>
  <c r="F347" i="61"/>
  <c r="F355" i="61"/>
  <c r="F363" i="61"/>
  <c r="F371" i="61"/>
  <c r="F379" i="61"/>
  <c r="F387" i="61"/>
  <c r="F395" i="61"/>
  <c r="F403" i="61"/>
  <c r="F411" i="61"/>
  <c r="F419" i="61"/>
  <c r="F427" i="61"/>
  <c r="F435" i="61"/>
  <c r="F8" i="61"/>
  <c r="F120" i="61"/>
  <c r="F208" i="61"/>
  <c r="F296" i="61"/>
  <c r="F360" i="61"/>
  <c r="F416" i="61"/>
  <c r="F4" i="61"/>
  <c r="F12" i="61"/>
  <c r="F20" i="61"/>
  <c r="F28" i="61"/>
  <c r="F36" i="61"/>
  <c r="F44" i="61"/>
  <c r="F52" i="61"/>
  <c r="F60" i="61"/>
  <c r="F68" i="61"/>
  <c r="F76" i="61"/>
  <c r="F84" i="61"/>
  <c r="F92" i="61"/>
  <c r="F100" i="61"/>
  <c r="F108" i="61"/>
  <c r="F116" i="61"/>
  <c r="F124" i="61"/>
  <c r="F132" i="61"/>
  <c r="F140" i="61"/>
  <c r="F148" i="61"/>
  <c r="F156" i="61"/>
  <c r="F164" i="61"/>
  <c r="F172" i="61"/>
  <c r="F180" i="61"/>
  <c r="F188" i="61"/>
  <c r="F196" i="61"/>
  <c r="F204" i="61"/>
  <c r="F212" i="61"/>
  <c r="F220" i="61"/>
  <c r="F228" i="61"/>
  <c r="F236" i="61"/>
  <c r="F244" i="61"/>
  <c r="F252" i="61"/>
  <c r="F260" i="61"/>
  <c r="F268" i="61"/>
  <c r="F276" i="61"/>
  <c r="F284" i="61"/>
  <c r="F292" i="61"/>
  <c r="F300" i="61"/>
  <c r="F308" i="61"/>
  <c r="F316" i="61"/>
  <c r="F324" i="61"/>
  <c r="F332" i="61"/>
  <c r="F340" i="61"/>
  <c r="F348" i="61"/>
  <c r="F356" i="61"/>
  <c r="F364" i="61"/>
  <c r="F372" i="61"/>
  <c r="F380" i="61"/>
  <c r="F388" i="61"/>
  <c r="F396" i="61"/>
  <c r="F404" i="61"/>
  <c r="F412" i="61"/>
  <c r="F420" i="61"/>
  <c r="F428" i="61"/>
  <c r="F436" i="61"/>
  <c r="F40" i="61"/>
  <c r="F80" i="61"/>
  <c r="F136" i="61"/>
  <c r="F184" i="61"/>
  <c r="F232" i="61"/>
  <c r="F272" i="61"/>
  <c r="F312" i="61"/>
  <c r="F336" i="61"/>
  <c r="F368" i="61"/>
  <c r="F400" i="61"/>
  <c r="F432" i="61"/>
  <c r="F5" i="61"/>
  <c r="F13" i="61"/>
  <c r="F21" i="61"/>
  <c r="F29" i="61"/>
  <c r="F37" i="61"/>
  <c r="F45" i="61"/>
  <c r="F53" i="61"/>
  <c r="F61" i="61"/>
  <c r="F69" i="61"/>
  <c r="F77" i="61"/>
  <c r="F85" i="61"/>
  <c r="F93" i="61"/>
  <c r="F101" i="61"/>
  <c r="F109" i="61"/>
  <c r="F117" i="61"/>
  <c r="F125" i="61"/>
  <c r="F133" i="61"/>
  <c r="F141" i="61"/>
  <c r="F149" i="61"/>
  <c r="F157" i="61"/>
  <c r="F165" i="61"/>
  <c r="F173" i="61"/>
  <c r="F181" i="61"/>
  <c r="F189" i="61"/>
  <c r="F197" i="61"/>
  <c r="F205" i="61"/>
  <c r="F213" i="61"/>
  <c r="F221" i="61"/>
  <c r="F229" i="61"/>
  <c r="F237" i="61"/>
  <c r="F245" i="61"/>
  <c r="F253" i="61"/>
  <c r="F261" i="61"/>
  <c r="F269" i="61"/>
  <c r="F277" i="61"/>
  <c r="F285" i="61"/>
  <c r="F293" i="61"/>
  <c r="F301" i="61"/>
  <c r="F309" i="61"/>
  <c r="F317" i="61"/>
  <c r="F325" i="61"/>
  <c r="F333" i="61"/>
  <c r="F341" i="61"/>
  <c r="F349" i="61"/>
  <c r="F357" i="61"/>
  <c r="F365" i="61"/>
  <c r="F373" i="61"/>
  <c r="F381" i="61"/>
  <c r="F389" i="61"/>
  <c r="F397" i="61"/>
  <c r="F405" i="61"/>
  <c r="F413" i="61"/>
  <c r="F421" i="61"/>
  <c r="F429" i="61"/>
  <c r="F437" i="61"/>
  <c r="F24" i="61"/>
  <c r="F104" i="61"/>
  <c r="F176" i="61"/>
  <c r="F240" i="61"/>
  <c r="F288" i="61"/>
  <c r="F320" i="61"/>
  <c r="F344" i="61"/>
  <c r="F384" i="61"/>
  <c r="F408" i="61"/>
  <c r="F6" i="61"/>
  <c r="F14" i="61"/>
  <c r="F22" i="61"/>
  <c r="F30" i="61"/>
  <c r="F38" i="61"/>
  <c r="F46" i="61"/>
  <c r="F54" i="61"/>
  <c r="F62" i="61"/>
  <c r="F70" i="61"/>
  <c r="F78" i="61"/>
  <c r="F86" i="61"/>
  <c r="F94" i="61"/>
  <c r="F102" i="61"/>
  <c r="F110" i="61"/>
  <c r="F118" i="61"/>
  <c r="F126" i="61"/>
  <c r="F134" i="61"/>
  <c r="F142" i="61"/>
  <c r="F150" i="61"/>
  <c r="F158" i="61"/>
  <c r="F166" i="61"/>
  <c r="F174" i="61"/>
  <c r="F182" i="61"/>
  <c r="F190" i="61"/>
  <c r="F198" i="61"/>
  <c r="F206" i="61"/>
  <c r="F214" i="61"/>
  <c r="F222" i="61"/>
  <c r="F230" i="61"/>
  <c r="F238" i="61"/>
  <c r="F246" i="61"/>
  <c r="F254" i="61"/>
  <c r="F262" i="61"/>
  <c r="F270" i="61"/>
  <c r="F278" i="61"/>
  <c r="F286" i="61"/>
  <c r="F294" i="61"/>
  <c r="F302" i="61"/>
  <c r="F310" i="61"/>
  <c r="F318" i="61"/>
  <c r="F326" i="61"/>
  <c r="F334" i="61"/>
  <c r="F342" i="61"/>
  <c r="F350" i="61"/>
  <c r="F358" i="61"/>
  <c r="F366" i="61"/>
  <c r="F374" i="61"/>
  <c r="F382" i="61"/>
  <c r="F390" i="61"/>
  <c r="F398" i="61"/>
  <c r="F406" i="61"/>
  <c r="F414" i="61"/>
  <c r="F422" i="61"/>
  <c r="F430" i="61"/>
  <c r="F438" i="61"/>
  <c r="F32" i="61"/>
  <c r="F48" i="61"/>
  <c r="F64" i="61"/>
  <c r="F88" i="61"/>
  <c r="F112" i="61"/>
  <c r="F144" i="61"/>
  <c r="F160" i="61"/>
  <c r="F192" i="61"/>
  <c r="F224" i="61"/>
  <c r="F256" i="61"/>
  <c r="F264" i="61"/>
  <c r="F304" i="61"/>
  <c r="F352" i="61"/>
  <c r="F392" i="61"/>
  <c r="F440" i="61"/>
  <c r="F7" i="61"/>
  <c r="F15" i="61"/>
  <c r="F23" i="61"/>
  <c r="F31" i="61"/>
  <c r="F39" i="61"/>
  <c r="F47" i="61"/>
  <c r="F55" i="61"/>
  <c r="F63" i="61"/>
  <c r="F71" i="61"/>
  <c r="F79" i="61"/>
  <c r="F87" i="61"/>
  <c r="F95" i="61"/>
  <c r="F103" i="61"/>
  <c r="F111" i="61"/>
  <c r="F119" i="61"/>
  <c r="F127" i="61"/>
  <c r="F135" i="61"/>
  <c r="F143" i="61"/>
  <c r="F151" i="61"/>
  <c r="F159" i="61"/>
  <c r="F167" i="61"/>
  <c r="F175" i="61"/>
  <c r="F183" i="61"/>
  <c r="F191" i="61"/>
  <c r="F199" i="61"/>
  <c r="F207" i="61"/>
  <c r="F215" i="61"/>
  <c r="F223" i="61"/>
  <c r="F231" i="61"/>
  <c r="F239" i="61"/>
  <c r="F247" i="61"/>
  <c r="F255" i="61"/>
  <c r="F263" i="61"/>
  <c r="F271" i="61"/>
  <c r="F279" i="61"/>
  <c r="F287" i="61"/>
  <c r="F295" i="61"/>
  <c r="F303" i="61"/>
  <c r="F311" i="61"/>
  <c r="F319" i="61"/>
  <c r="F327" i="61"/>
  <c r="F335" i="61"/>
  <c r="F343" i="61"/>
  <c r="F351" i="61"/>
  <c r="F359" i="61"/>
  <c r="F367" i="61"/>
  <c r="F375" i="61"/>
  <c r="F383" i="61"/>
  <c r="F391" i="61"/>
  <c r="F399" i="61"/>
  <c r="F407" i="61"/>
  <c r="F415" i="61"/>
  <c r="F423" i="61"/>
  <c r="F431" i="61"/>
  <c r="F439" i="61"/>
  <c r="F16" i="61"/>
  <c r="F56" i="61"/>
  <c r="F72" i="61"/>
  <c r="F96" i="61"/>
  <c r="F128" i="61"/>
  <c r="F152" i="61"/>
  <c r="F168" i="61"/>
  <c r="F200" i="61"/>
  <c r="F216" i="61"/>
  <c r="F248" i="61"/>
  <c r="F280" i="61"/>
  <c r="F328" i="61"/>
  <c r="F376" i="61"/>
  <c r="F424" i="61"/>
  <c r="F9" i="61"/>
  <c r="F17" i="61"/>
  <c r="F25" i="61"/>
  <c r="F33" i="61"/>
  <c r="F41" i="61"/>
  <c r="F49" i="61"/>
  <c r="F57" i="61"/>
  <c r="F65" i="61"/>
  <c r="F73" i="61"/>
  <c r="F81" i="61"/>
  <c r="F89" i="61"/>
  <c r="F97" i="61"/>
  <c r="F105" i="61"/>
  <c r="F113" i="61"/>
  <c r="F121" i="61"/>
  <c r="F129" i="61"/>
  <c r="F137" i="61"/>
  <c r="F145" i="61"/>
  <c r="F153" i="61"/>
  <c r="F161" i="61"/>
  <c r="F169" i="61"/>
  <c r="F177" i="61"/>
  <c r="F185" i="61"/>
  <c r="F193" i="61"/>
  <c r="F201" i="61"/>
  <c r="F209" i="61"/>
  <c r="F217" i="61"/>
  <c r="F225" i="61"/>
  <c r="F233" i="61"/>
  <c r="F241" i="61"/>
  <c r="F249" i="61"/>
  <c r="F257" i="61"/>
  <c r="F265" i="61"/>
  <c r="F273" i="61"/>
  <c r="F281" i="61"/>
  <c r="F289" i="61"/>
  <c r="F297" i="61"/>
  <c r="F305" i="61"/>
  <c r="F313" i="61"/>
  <c r="F321" i="61"/>
  <c r="F329" i="61"/>
  <c r="F337" i="61"/>
  <c r="F345" i="61"/>
  <c r="F353" i="61"/>
  <c r="F361" i="61"/>
  <c r="F369" i="61"/>
  <c r="F377" i="61"/>
  <c r="F385" i="61"/>
  <c r="F393" i="61"/>
  <c r="F401" i="61"/>
  <c r="F409" i="61"/>
  <c r="F417" i="61"/>
  <c r="F425" i="61"/>
  <c r="F433" i="61"/>
  <c r="F441" i="61"/>
  <c r="F10" i="61"/>
  <c r="F18" i="61"/>
  <c r="F26" i="61"/>
  <c r="F34" i="61"/>
  <c r="F42" i="61"/>
  <c r="F50" i="61"/>
  <c r="F58" i="61"/>
  <c r="F66" i="61"/>
  <c r="F74" i="61"/>
  <c r="F82" i="61"/>
  <c r="F90" i="61"/>
  <c r="F98" i="61"/>
  <c r="F106" i="61"/>
  <c r="F114" i="61"/>
  <c r="F122" i="61"/>
  <c r="F130" i="61"/>
  <c r="F138" i="61"/>
  <c r="F146" i="61"/>
  <c r="F154" i="61"/>
  <c r="F162" i="61"/>
  <c r="F170" i="61"/>
  <c r="F186" i="61"/>
  <c r="F194" i="61"/>
  <c r="F202" i="61"/>
  <c r="F210" i="61"/>
  <c r="F218" i="61"/>
  <c r="F226" i="61"/>
  <c r="F234" i="61"/>
  <c r="F242" i="61"/>
  <c r="F250" i="61"/>
  <c r="F266" i="61"/>
  <c r="F274" i="61"/>
  <c r="F290" i="61"/>
  <c r="F306" i="61"/>
  <c r="F322" i="61"/>
  <c r="F330" i="61"/>
  <c r="F346" i="61"/>
  <c r="F362" i="61"/>
  <c r="F378" i="61"/>
  <c r="F386" i="61"/>
  <c r="F402" i="61"/>
  <c r="F418" i="61"/>
  <c r="F434" i="61"/>
  <c r="F178" i="61"/>
  <c r="F258" i="61"/>
  <c r="F282" i="61"/>
  <c r="F298" i="61"/>
  <c r="F314" i="61"/>
  <c r="F338" i="61"/>
  <c r="F354" i="61"/>
  <c r="F370" i="61"/>
  <c r="F394" i="61"/>
  <c r="F410" i="61"/>
  <c r="F426" i="61"/>
  <c r="F442" i="61"/>
  <c r="F2" i="61"/>
  <c r="F3" i="60"/>
  <c r="F11" i="60"/>
  <c r="F19" i="60"/>
  <c r="F27" i="60"/>
  <c r="F35" i="60"/>
  <c r="F43" i="60"/>
  <c r="F51" i="60"/>
  <c r="F59" i="60"/>
  <c r="F67" i="60"/>
  <c r="F75" i="60"/>
  <c r="F83" i="60"/>
  <c r="F91" i="60"/>
  <c r="F99" i="60"/>
  <c r="F107" i="60"/>
  <c r="F115" i="60"/>
  <c r="F123" i="60"/>
  <c r="F131" i="60"/>
  <c r="F139" i="60"/>
  <c r="F147" i="60"/>
  <c r="F155" i="60"/>
  <c r="F163" i="60"/>
  <c r="F171" i="60"/>
  <c r="F179" i="60"/>
  <c r="F187" i="60"/>
  <c r="F195" i="60"/>
  <c r="F203" i="60"/>
  <c r="F211" i="60"/>
  <c r="F219" i="60"/>
  <c r="F227" i="60"/>
  <c r="F235" i="60"/>
  <c r="F243" i="60"/>
  <c r="F251" i="60"/>
  <c r="F259" i="60"/>
  <c r="F267" i="60"/>
  <c r="F275" i="60"/>
  <c r="F283" i="60"/>
  <c r="F291" i="60"/>
  <c r="F299" i="60"/>
  <c r="F307" i="60"/>
  <c r="F315" i="60"/>
  <c r="F323" i="60"/>
  <c r="F331" i="60"/>
  <c r="F339" i="60"/>
  <c r="F347" i="60"/>
  <c r="F355" i="60"/>
  <c r="F363" i="60"/>
  <c r="F371" i="60"/>
  <c r="F379" i="60"/>
  <c r="F387" i="60"/>
  <c r="F395" i="60"/>
  <c r="F403" i="60"/>
  <c r="F411" i="60"/>
  <c r="F419" i="60"/>
  <c r="F427" i="60"/>
  <c r="F435" i="60"/>
  <c r="F443" i="60"/>
  <c r="F451" i="60"/>
  <c r="F459" i="60"/>
  <c r="F467" i="60"/>
  <c r="F475" i="60"/>
  <c r="F483" i="60"/>
  <c r="F491" i="60"/>
  <c r="F499" i="60"/>
  <c r="F507" i="60"/>
  <c r="F515" i="60"/>
  <c r="F523" i="60"/>
  <c r="F531" i="60"/>
  <c r="F539" i="60"/>
  <c r="F547" i="60"/>
  <c r="F555" i="60"/>
  <c r="F563" i="60"/>
  <c r="F571" i="60"/>
  <c r="F579" i="60"/>
  <c r="F587" i="60"/>
  <c r="F595" i="60"/>
  <c r="F603" i="60"/>
  <c r="F611" i="60"/>
  <c r="F619" i="60"/>
  <c r="F627" i="60"/>
  <c r="F635" i="60"/>
  <c r="F34" i="60"/>
  <c r="F122" i="60"/>
  <c r="F194" i="60"/>
  <c r="F258" i="60"/>
  <c r="F322" i="60"/>
  <c r="F378" i="60"/>
  <c r="F418" i="60"/>
  <c r="F474" i="60"/>
  <c r="F506" i="60"/>
  <c r="F562" i="60"/>
  <c r="F610" i="60"/>
  <c r="F634" i="60"/>
  <c r="F4" i="60"/>
  <c r="F12" i="60"/>
  <c r="F20" i="60"/>
  <c r="F28" i="60"/>
  <c r="F36" i="60"/>
  <c r="F44" i="60"/>
  <c r="F52" i="60"/>
  <c r="F60" i="60"/>
  <c r="F68" i="60"/>
  <c r="F76" i="60"/>
  <c r="F84" i="60"/>
  <c r="F92" i="60"/>
  <c r="F100" i="60"/>
  <c r="F108" i="60"/>
  <c r="F116" i="60"/>
  <c r="F124" i="60"/>
  <c r="F132" i="60"/>
  <c r="F140" i="60"/>
  <c r="F148" i="60"/>
  <c r="F156" i="60"/>
  <c r="F164" i="60"/>
  <c r="F172" i="60"/>
  <c r="F180" i="60"/>
  <c r="F188" i="60"/>
  <c r="F196" i="60"/>
  <c r="F204" i="60"/>
  <c r="F212" i="60"/>
  <c r="F220" i="60"/>
  <c r="F228" i="60"/>
  <c r="F236" i="60"/>
  <c r="F244" i="60"/>
  <c r="F252" i="60"/>
  <c r="F260" i="60"/>
  <c r="F268" i="60"/>
  <c r="F276" i="60"/>
  <c r="F284" i="60"/>
  <c r="F292" i="60"/>
  <c r="F300" i="60"/>
  <c r="F308" i="60"/>
  <c r="F316" i="60"/>
  <c r="F324" i="60"/>
  <c r="F332" i="60"/>
  <c r="F340" i="60"/>
  <c r="F348" i="60"/>
  <c r="F356" i="60"/>
  <c r="F364" i="60"/>
  <c r="F372" i="60"/>
  <c r="F380" i="60"/>
  <c r="F388" i="60"/>
  <c r="F396" i="60"/>
  <c r="F404" i="60"/>
  <c r="F412" i="60"/>
  <c r="F420" i="60"/>
  <c r="F428" i="60"/>
  <c r="F436" i="60"/>
  <c r="F444" i="60"/>
  <c r="F452" i="60"/>
  <c r="F460" i="60"/>
  <c r="F468" i="60"/>
  <c r="F476" i="60"/>
  <c r="F484" i="60"/>
  <c r="F492" i="60"/>
  <c r="F500" i="60"/>
  <c r="F508" i="60"/>
  <c r="F516" i="60"/>
  <c r="F524" i="60"/>
  <c r="F532" i="60"/>
  <c r="F540" i="60"/>
  <c r="F548" i="60"/>
  <c r="F556" i="60"/>
  <c r="F564" i="60"/>
  <c r="F572" i="60"/>
  <c r="F580" i="60"/>
  <c r="F588" i="60"/>
  <c r="F596" i="60"/>
  <c r="F604" i="60"/>
  <c r="F612" i="60"/>
  <c r="F620" i="60"/>
  <c r="F628" i="60"/>
  <c r="F636" i="60"/>
  <c r="F58" i="60"/>
  <c r="F66" i="60"/>
  <c r="F90" i="60"/>
  <c r="F114" i="60"/>
  <c r="F162" i="60"/>
  <c r="F202" i="60"/>
  <c r="F242" i="60"/>
  <c r="F290" i="60"/>
  <c r="F362" i="60"/>
  <c r="F450" i="60"/>
  <c r="F530" i="60"/>
  <c r="F594" i="60"/>
  <c r="F5" i="60"/>
  <c r="F13" i="60"/>
  <c r="F21" i="60"/>
  <c r="F29" i="60"/>
  <c r="F37" i="60"/>
  <c r="F45" i="60"/>
  <c r="F53" i="60"/>
  <c r="F61" i="60"/>
  <c r="F69" i="60"/>
  <c r="F77" i="60"/>
  <c r="F85" i="60"/>
  <c r="F93" i="60"/>
  <c r="F101" i="60"/>
  <c r="F109" i="60"/>
  <c r="F117" i="60"/>
  <c r="F125" i="60"/>
  <c r="F133" i="60"/>
  <c r="F141" i="60"/>
  <c r="F149" i="60"/>
  <c r="F157" i="60"/>
  <c r="F165" i="60"/>
  <c r="F173" i="60"/>
  <c r="F181" i="60"/>
  <c r="F189" i="60"/>
  <c r="F197" i="60"/>
  <c r="F205" i="60"/>
  <c r="F213" i="60"/>
  <c r="F221" i="60"/>
  <c r="F229" i="60"/>
  <c r="F237" i="60"/>
  <c r="F245" i="60"/>
  <c r="F253" i="60"/>
  <c r="F261" i="60"/>
  <c r="F269" i="60"/>
  <c r="F277" i="60"/>
  <c r="F285" i="60"/>
  <c r="F293" i="60"/>
  <c r="F301" i="60"/>
  <c r="F309" i="60"/>
  <c r="F317" i="60"/>
  <c r="F325" i="60"/>
  <c r="F333" i="60"/>
  <c r="F341" i="60"/>
  <c r="F349" i="60"/>
  <c r="F357" i="60"/>
  <c r="F365" i="60"/>
  <c r="F373" i="60"/>
  <c r="F381" i="60"/>
  <c r="F389" i="60"/>
  <c r="F397" i="60"/>
  <c r="F405" i="60"/>
  <c r="F413" i="60"/>
  <c r="F421" i="60"/>
  <c r="F429" i="60"/>
  <c r="F437" i="60"/>
  <c r="F445" i="60"/>
  <c r="F453" i="60"/>
  <c r="F461" i="60"/>
  <c r="F469" i="60"/>
  <c r="F477" i="60"/>
  <c r="F485" i="60"/>
  <c r="F493" i="60"/>
  <c r="F501" i="60"/>
  <c r="F509" i="60"/>
  <c r="F517" i="60"/>
  <c r="F525" i="60"/>
  <c r="F533" i="60"/>
  <c r="F541" i="60"/>
  <c r="F549" i="60"/>
  <c r="F557" i="60"/>
  <c r="F565" i="60"/>
  <c r="F573" i="60"/>
  <c r="F581" i="60"/>
  <c r="F589" i="60"/>
  <c r="F597" i="60"/>
  <c r="F605" i="60"/>
  <c r="F613" i="60"/>
  <c r="F621" i="60"/>
  <c r="F629" i="60"/>
  <c r="F50" i="60"/>
  <c r="F74" i="60"/>
  <c r="F98" i="60"/>
  <c r="F138" i="60"/>
  <c r="F170" i="60"/>
  <c r="F226" i="60"/>
  <c r="F274" i="60"/>
  <c r="F314" i="60"/>
  <c r="F346" i="60"/>
  <c r="F402" i="60"/>
  <c r="F434" i="60"/>
  <c r="F490" i="60"/>
  <c r="F538" i="60"/>
  <c r="F586" i="60"/>
  <c r="F626" i="60"/>
  <c r="F6" i="60"/>
  <c r="F14" i="60"/>
  <c r="F22" i="60"/>
  <c r="F30" i="60"/>
  <c r="F38" i="60"/>
  <c r="F46" i="60"/>
  <c r="F54" i="60"/>
  <c r="F62" i="60"/>
  <c r="F70" i="60"/>
  <c r="F78" i="60"/>
  <c r="F86" i="60"/>
  <c r="F94" i="60"/>
  <c r="F102" i="60"/>
  <c r="F110" i="60"/>
  <c r="F118" i="60"/>
  <c r="F126" i="60"/>
  <c r="F134" i="60"/>
  <c r="F142" i="60"/>
  <c r="F150" i="60"/>
  <c r="F158" i="60"/>
  <c r="F166" i="60"/>
  <c r="F174" i="60"/>
  <c r="F182" i="60"/>
  <c r="F190" i="60"/>
  <c r="F198" i="60"/>
  <c r="F206" i="60"/>
  <c r="F214" i="60"/>
  <c r="F222" i="60"/>
  <c r="F230" i="60"/>
  <c r="F238" i="60"/>
  <c r="F246" i="60"/>
  <c r="F254" i="60"/>
  <c r="F262" i="60"/>
  <c r="F270" i="60"/>
  <c r="F278" i="60"/>
  <c r="F286" i="60"/>
  <c r="F294" i="60"/>
  <c r="F302" i="60"/>
  <c r="F310" i="60"/>
  <c r="F318" i="60"/>
  <c r="F326" i="60"/>
  <c r="F334" i="60"/>
  <c r="F342" i="60"/>
  <c r="F350" i="60"/>
  <c r="F358" i="60"/>
  <c r="F366" i="60"/>
  <c r="F374" i="60"/>
  <c r="F382" i="60"/>
  <c r="F390" i="60"/>
  <c r="F398" i="60"/>
  <c r="F406" i="60"/>
  <c r="F414" i="60"/>
  <c r="F422" i="60"/>
  <c r="F430" i="60"/>
  <c r="F438" i="60"/>
  <c r="F446" i="60"/>
  <c r="F454" i="60"/>
  <c r="F462" i="60"/>
  <c r="F470" i="60"/>
  <c r="F478" i="60"/>
  <c r="F486" i="60"/>
  <c r="F494" i="60"/>
  <c r="F502" i="60"/>
  <c r="F510" i="60"/>
  <c r="F518" i="60"/>
  <c r="F526" i="60"/>
  <c r="F534" i="60"/>
  <c r="F542" i="60"/>
  <c r="F550" i="60"/>
  <c r="F558" i="60"/>
  <c r="F566" i="60"/>
  <c r="F574" i="60"/>
  <c r="F582" i="60"/>
  <c r="F590" i="60"/>
  <c r="F598" i="60"/>
  <c r="F606" i="60"/>
  <c r="F614" i="60"/>
  <c r="F622" i="60"/>
  <c r="F630" i="60"/>
  <c r="F42" i="60"/>
  <c r="F210" i="60"/>
  <c r="F306" i="60"/>
  <c r="F386" i="60"/>
  <c r="F458" i="60"/>
  <c r="F514" i="60"/>
  <c r="F570" i="60"/>
  <c r="F7" i="60"/>
  <c r="F15" i="60"/>
  <c r="F23" i="60"/>
  <c r="F31" i="60"/>
  <c r="F39" i="60"/>
  <c r="F47" i="60"/>
  <c r="F55" i="60"/>
  <c r="F63" i="60"/>
  <c r="F71" i="60"/>
  <c r="F79" i="60"/>
  <c r="F87" i="60"/>
  <c r="F95" i="60"/>
  <c r="F103" i="60"/>
  <c r="F111" i="60"/>
  <c r="F119" i="60"/>
  <c r="F127" i="60"/>
  <c r="F135" i="60"/>
  <c r="F143" i="60"/>
  <c r="F151" i="60"/>
  <c r="F159" i="60"/>
  <c r="F167" i="60"/>
  <c r="F175" i="60"/>
  <c r="F183" i="60"/>
  <c r="F191" i="60"/>
  <c r="F199" i="60"/>
  <c r="F207" i="60"/>
  <c r="F215" i="60"/>
  <c r="F223" i="60"/>
  <c r="F231" i="60"/>
  <c r="F239" i="60"/>
  <c r="F247" i="60"/>
  <c r="F255" i="60"/>
  <c r="F263" i="60"/>
  <c r="F271" i="60"/>
  <c r="F279" i="60"/>
  <c r="F287" i="60"/>
  <c r="F295" i="60"/>
  <c r="F303" i="60"/>
  <c r="F311" i="60"/>
  <c r="F319" i="60"/>
  <c r="F327" i="60"/>
  <c r="F335" i="60"/>
  <c r="F343" i="60"/>
  <c r="F351" i="60"/>
  <c r="F359" i="60"/>
  <c r="F367" i="60"/>
  <c r="F375" i="60"/>
  <c r="F383" i="60"/>
  <c r="F391" i="60"/>
  <c r="F399" i="60"/>
  <c r="F407" i="60"/>
  <c r="F415" i="60"/>
  <c r="F423" i="60"/>
  <c r="F431" i="60"/>
  <c r="F439" i="60"/>
  <c r="F447" i="60"/>
  <c r="F455" i="60"/>
  <c r="F463" i="60"/>
  <c r="F471" i="60"/>
  <c r="F479" i="60"/>
  <c r="F487" i="60"/>
  <c r="F495" i="60"/>
  <c r="F503" i="60"/>
  <c r="F511" i="60"/>
  <c r="F519" i="60"/>
  <c r="F527" i="60"/>
  <c r="F535" i="60"/>
  <c r="F543" i="60"/>
  <c r="F551" i="60"/>
  <c r="F559" i="60"/>
  <c r="F567" i="60"/>
  <c r="F575" i="60"/>
  <c r="F583" i="60"/>
  <c r="F591" i="60"/>
  <c r="F599" i="60"/>
  <c r="F607" i="60"/>
  <c r="F615" i="60"/>
  <c r="F623" i="60"/>
  <c r="F631" i="60"/>
  <c r="F26" i="60"/>
  <c r="F146" i="60"/>
  <c r="F218" i="60"/>
  <c r="F266" i="60"/>
  <c r="F330" i="60"/>
  <c r="F370" i="60"/>
  <c r="F410" i="60"/>
  <c r="F466" i="60"/>
  <c r="F498" i="60"/>
  <c r="F546" i="60"/>
  <c r="F618" i="60"/>
  <c r="F8" i="60"/>
  <c r="F16" i="60"/>
  <c r="F24" i="60"/>
  <c r="F32" i="60"/>
  <c r="F40" i="60"/>
  <c r="F48" i="60"/>
  <c r="F56" i="60"/>
  <c r="F64" i="60"/>
  <c r="F72" i="60"/>
  <c r="F80" i="60"/>
  <c r="F88" i="60"/>
  <c r="F96" i="60"/>
  <c r="F104" i="60"/>
  <c r="F112" i="60"/>
  <c r="F120" i="60"/>
  <c r="F128" i="60"/>
  <c r="F136" i="60"/>
  <c r="F144" i="60"/>
  <c r="F152" i="60"/>
  <c r="F160" i="60"/>
  <c r="F168" i="60"/>
  <c r="F176" i="60"/>
  <c r="F184" i="60"/>
  <c r="F192" i="60"/>
  <c r="F200" i="60"/>
  <c r="F208" i="60"/>
  <c r="F216" i="60"/>
  <c r="F224" i="60"/>
  <c r="F232" i="60"/>
  <c r="F240" i="60"/>
  <c r="F248" i="60"/>
  <c r="F256" i="60"/>
  <c r="F264" i="60"/>
  <c r="F272" i="60"/>
  <c r="F280" i="60"/>
  <c r="F288" i="60"/>
  <c r="F296" i="60"/>
  <c r="F304" i="60"/>
  <c r="F312" i="60"/>
  <c r="F320" i="60"/>
  <c r="F328" i="60"/>
  <c r="F336" i="60"/>
  <c r="F344" i="60"/>
  <c r="F352" i="60"/>
  <c r="F360" i="60"/>
  <c r="F368" i="60"/>
  <c r="F376" i="60"/>
  <c r="F384" i="60"/>
  <c r="F392" i="60"/>
  <c r="F400" i="60"/>
  <c r="F408" i="60"/>
  <c r="F416" i="60"/>
  <c r="F424" i="60"/>
  <c r="F432" i="60"/>
  <c r="F440" i="60"/>
  <c r="F448" i="60"/>
  <c r="F456" i="60"/>
  <c r="F464" i="60"/>
  <c r="F472" i="60"/>
  <c r="F480" i="60"/>
  <c r="F488" i="60"/>
  <c r="F496" i="60"/>
  <c r="F504" i="60"/>
  <c r="F512" i="60"/>
  <c r="F520" i="60"/>
  <c r="F528" i="60"/>
  <c r="F536" i="60"/>
  <c r="F544" i="60"/>
  <c r="F552" i="60"/>
  <c r="F560" i="60"/>
  <c r="F568" i="60"/>
  <c r="F576" i="60"/>
  <c r="F584" i="60"/>
  <c r="F592" i="60"/>
  <c r="F600" i="60"/>
  <c r="F608" i="60"/>
  <c r="F616" i="60"/>
  <c r="F624" i="60"/>
  <c r="F632" i="60"/>
  <c r="F18" i="60"/>
  <c r="F82" i="60"/>
  <c r="F106" i="60"/>
  <c r="F154" i="60"/>
  <c r="F186" i="60"/>
  <c r="F234" i="60"/>
  <c r="F282" i="60"/>
  <c r="F354" i="60"/>
  <c r="F442" i="60"/>
  <c r="F522" i="60"/>
  <c r="F578" i="60"/>
  <c r="F9" i="60"/>
  <c r="F17" i="60"/>
  <c r="F25" i="60"/>
  <c r="F33" i="60"/>
  <c r="F41" i="60"/>
  <c r="F49" i="60"/>
  <c r="F57" i="60"/>
  <c r="F65" i="60"/>
  <c r="F73" i="60"/>
  <c r="F81" i="60"/>
  <c r="F89" i="60"/>
  <c r="F97" i="60"/>
  <c r="F105" i="60"/>
  <c r="F113" i="60"/>
  <c r="F121" i="60"/>
  <c r="F129" i="60"/>
  <c r="F137" i="60"/>
  <c r="F145" i="60"/>
  <c r="F153" i="60"/>
  <c r="F161" i="60"/>
  <c r="F169" i="60"/>
  <c r="F177" i="60"/>
  <c r="F185" i="60"/>
  <c r="F193" i="60"/>
  <c r="F201" i="60"/>
  <c r="F209" i="60"/>
  <c r="F217" i="60"/>
  <c r="F225" i="60"/>
  <c r="F233" i="60"/>
  <c r="F241" i="60"/>
  <c r="F249" i="60"/>
  <c r="F257" i="60"/>
  <c r="F265" i="60"/>
  <c r="F273" i="60"/>
  <c r="F281" i="60"/>
  <c r="F289" i="60"/>
  <c r="F297" i="60"/>
  <c r="F305" i="60"/>
  <c r="F313" i="60"/>
  <c r="F321" i="60"/>
  <c r="F329" i="60"/>
  <c r="F337" i="60"/>
  <c r="F345" i="60"/>
  <c r="F353" i="60"/>
  <c r="F361" i="60"/>
  <c r="F369" i="60"/>
  <c r="F377" i="60"/>
  <c r="F385" i="60"/>
  <c r="F393" i="60"/>
  <c r="F401" i="60"/>
  <c r="F409" i="60"/>
  <c r="F417" i="60"/>
  <c r="F425" i="60"/>
  <c r="F433" i="60"/>
  <c r="F441" i="60"/>
  <c r="F449" i="60"/>
  <c r="F457" i="60"/>
  <c r="F465" i="60"/>
  <c r="F473" i="60"/>
  <c r="F481" i="60"/>
  <c r="F489" i="60"/>
  <c r="F497" i="60"/>
  <c r="F505" i="60"/>
  <c r="F513" i="60"/>
  <c r="F521" i="60"/>
  <c r="F529" i="60"/>
  <c r="F537" i="60"/>
  <c r="F545" i="60"/>
  <c r="F553" i="60"/>
  <c r="F561" i="60"/>
  <c r="F569" i="60"/>
  <c r="F577" i="60"/>
  <c r="F585" i="60"/>
  <c r="F593" i="60"/>
  <c r="F601" i="60"/>
  <c r="F609" i="60"/>
  <c r="F617" i="60"/>
  <c r="F625" i="60"/>
  <c r="F633" i="60"/>
  <c r="F10" i="60"/>
  <c r="F130" i="60"/>
  <c r="F178" i="60"/>
  <c r="F250" i="60"/>
  <c r="F298" i="60"/>
  <c r="F338" i="60"/>
  <c r="F394" i="60"/>
  <c r="F426" i="60"/>
  <c r="F482" i="60"/>
  <c r="F554" i="60"/>
  <c r="F602" i="60"/>
  <c r="F2" i="60"/>
  <c r="C3" i="66"/>
  <c r="C11" i="66"/>
  <c r="C19" i="66"/>
  <c r="C27" i="66"/>
  <c r="C35" i="66"/>
  <c r="C43" i="66"/>
  <c r="C51" i="66"/>
  <c r="C59" i="66"/>
  <c r="C67" i="66"/>
  <c r="C75" i="66"/>
  <c r="C83" i="66"/>
  <c r="C91" i="66"/>
  <c r="C99" i="66"/>
  <c r="C107" i="66"/>
  <c r="C115" i="66"/>
  <c r="C123" i="66"/>
  <c r="C131" i="66"/>
  <c r="C139" i="66"/>
  <c r="C147" i="66"/>
  <c r="C155" i="66"/>
  <c r="C163" i="66"/>
  <c r="C171" i="66"/>
  <c r="C179" i="66"/>
  <c r="C187" i="66"/>
  <c r="C195" i="66"/>
  <c r="C219" i="66"/>
  <c r="C227" i="66"/>
  <c r="C235" i="66"/>
  <c r="C259" i="66"/>
  <c r="C283" i="66"/>
  <c r="C307" i="66"/>
  <c r="C331" i="66"/>
  <c r="C339" i="66"/>
  <c r="C379" i="66"/>
  <c r="C324" i="66"/>
  <c r="C380" i="66"/>
  <c r="C412" i="66"/>
  <c r="C4" i="66"/>
  <c r="C12" i="66"/>
  <c r="C20" i="66"/>
  <c r="C28" i="66"/>
  <c r="C36" i="66"/>
  <c r="C44" i="66"/>
  <c r="C52" i="66"/>
  <c r="C60" i="66"/>
  <c r="C68" i="66"/>
  <c r="C76" i="66"/>
  <c r="C84" i="66"/>
  <c r="C92" i="66"/>
  <c r="C100" i="66"/>
  <c r="C108" i="66"/>
  <c r="C116" i="66"/>
  <c r="C124" i="66"/>
  <c r="C132" i="66"/>
  <c r="C140" i="66"/>
  <c r="C148" i="66"/>
  <c r="C156" i="66"/>
  <c r="C164" i="66"/>
  <c r="C172" i="66"/>
  <c r="C180" i="66"/>
  <c r="C188" i="66"/>
  <c r="C196" i="66"/>
  <c r="C204" i="66"/>
  <c r="C212" i="66"/>
  <c r="C220" i="66"/>
  <c r="C228" i="66"/>
  <c r="C236" i="66"/>
  <c r="C244" i="66"/>
  <c r="C252" i="66"/>
  <c r="C260" i="66"/>
  <c r="C268" i="66"/>
  <c r="C276" i="66"/>
  <c r="C284" i="66"/>
  <c r="C292" i="66"/>
  <c r="C300" i="66"/>
  <c r="C308" i="66"/>
  <c r="C316" i="66"/>
  <c r="C332" i="66"/>
  <c r="C372" i="66"/>
  <c r="C396" i="66"/>
  <c r="C413" i="66"/>
  <c r="C5" i="66"/>
  <c r="C13" i="66"/>
  <c r="C21" i="66"/>
  <c r="C29" i="66"/>
  <c r="C37" i="66"/>
  <c r="C45" i="66"/>
  <c r="C53" i="66"/>
  <c r="C61" i="66"/>
  <c r="C69" i="66"/>
  <c r="C77" i="66"/>
  <c r="C85" i="66"/>
  <c r="C93" i="66"/>
  <c r="C101" i="66"/>
  <c r="C109" i="66"/>
  <c r="C117" i="66"/>
  <c r="C125" i="66"/>
  <c r="C133" i="66"/>
  <c r="C141" i="66"/>
  <c r="C149" i="66"/>
  <c r="C157" i="66"/>
  <c r="C165" i="66"/>
  <c r="C173" i="66"/>
  <c r="C181" i="66"/>
  <c r="C189" i="66"/>
  <c r="C197" i="66"/>
  <c r="C205" i="66"/>
  <c r="C213" i="66"/>
  <c r="C221" i="66"/>
  <c r="C229" i="66"/>
  <c r="C237" i="66"/>
  <c r="C245" i="66"/>
  <c r="C253" i="66"/>
  <c r="C261" i="66"/>
  <c r="C269" i="66"/>
  <c r="C277" i="66"/>
  <c r="C285" i="66"/>
  <c r="C293" i="66"/>
  <c r="C301" i="66"/>
  <c r="C309" i="66"/>
  <c r="C317" i="66"/>
  <c r="C325" i="66"/>
  <c r="C333" i="66"/>
  <c r="C341" i="66"/>
  <c r="C349" i="66"/>
  <c r="C357" i="66"/>
  <c r="C365" i="66"/>
  <c r="C373" i="66"/>
  <c r="C381" i="66"/>
  <c r="C397" i="66"/>
  <c r="C6" i="66"/>
  <c r="C14" i="66"/>
  <c r="C22" i="66"/>
  <c r="C30" i="66"/>
  <c r="C38" i="66"/>
  <c r="C46" i="66"/>
  <c r="C54" i="66"/>
  <c r="C62" i="66"/>
  <c r="C70" i="66"/>
  <c r="C78" i="66"/>
  <c r="C86" i="66"/>
  <c r="C94" i="66"/>
  <c r="C102" i="66"/>
  <c r="C110" i="66"/>
  <c r="C118" i="66"/>
  <c r="C126" i="66"/>
  <c r="C134" i="66"/>
  <c r="C142" i="66"/>
  <c r="C150" i="66"/>
  <c r="C158" i="66"/>
  <c r="C166" i="66"/>
  <c r="C174" i="66"/>
  <c r="C182" i="66"/>
  <c r="C190" i="66"/>
  <c r="C198" i="66"/>
  <c r="C206" i="66"/>
  <c r="C214" i="66"/>
  <c r="C222" i="66"/>
  <c r="C230" i="66"/>
  <c r="C238" i="66"/>
  <c r="C246" i="66"/>
  <c r="C254" i="66"/>
  <c r="C262" i="66"/>
  <c r="C270" i="66"/>
  <c r="C278" i="66"/>
  <c r="C286" i="66"/>
  <c r="C294" i="66"/>
  <c r="C302" i="66"/>
  <c r="C310" i="66"/>
  <c r="C318" i="66"/>
  <c r="C326" i="66"/>
  <c r="C334" i="66"/>
  <c r="C342" i="66"/>
  <c r="C350" i="66"/>
  <c r="C358" i="66"/>
  <c r="C366" i="66"/>
  <c r="C374" i="66"/>
  <c r="C382" i="66"/>
  <c r="C390" i="66"/>
  <c r="C398" i="66"/>
  <c r="C406" i="66"/>
  <c r="C414" i="66"/>
  <c r="C7" i="66"/>
  <c r="C39" i="66"/>
  <c r="C55" i="66"/>
  <c r="C71" i="66"/>
  <c r="C87" i="66"/>
  <c r="C103" i="66"/>
  <c r="C119" i="66"/>
  <c r="C135" i="66"/>
  <c r="C151" i="66"/>
  <c r="C167" i="66"/>
  <c r="C183" i="66"/>
  <c r="C199" i="66"/>
  <c r="C215" i="66"/>
  <c r="C231" i="66"/>
  <c r="C247" i="66"/>
  <c r="C263" i="66"/>
  <c r="C279" i="66"/>
  <c r="C295" i="66"/>
  <c r="C311" i="66"/>
  <c r="C327" i="66"/>
  <c r="C343" i="66"/>
  <c r="C359" i="66"/>
  <c r="C367" i="66"/>
  <c r="C383" i="66"/>
  <c r="C399" i="66"/>
  <c r="C407" i="66"/>
  <c r="C363" i="66"/>
  <c r="C403" i="66"/>
  <c r="C364" i="66"/>
  <c r="C404" i="66"/>
  <c r="C405" i="66"/>
  <c r="C15" i="66"/>
  <c r="C23" i="66"/>
  <c r="C31" i="66"/>
  <c r="C47" i="66"/>
  <c r="C63" i="66"/>
  <c r="C79" i="66"/>
  <c r="C95" i="66"/>
  <c r="C111" i="66"/>
  <c r="C127" i="66"/>
  <c r="C143" i="66"/>
  <c r="C159" i="66"/>
  <c r="C175" i="66"/>
  <c r="C191" i="66"/>
  <c r="C207" i="66"/>
  <c r="C223" i="66"/>
  <c r="C239" i="66"/>
  <c r="C255" i="66"/>
  <c r="C271" i="66"/>
  <c r="C287" i="66"/>
  <c r="C303" i="66"/>
  <c r="C319" i="66"/>
  <c r="C335" i="66"/>
  <c r="C351" i="66"/>
  <c r="C375" i="66"/>
  <c r="C391" i="66"/>
  <c r="C415" i="66"/>
  <c r="C371" i="66"/>
  <c r="C411" i="66"/>
  <c r="C356" i="66"/>
  <c r="C388" i="66"/>
  <c r="C389" i="66"/>
  <c r="C8" i="66"/>
  <c r="C16" i="66"/>
  <c r="C24" i="66"/>
  <c r="C32" i="66"/>
  <c r="C40" i="66"/>
  <c r="C48" i="66"/>
  <c r="C56" i="66"/>
  <c r="C64" i="66"/>
  <c r="C72" i="66"/>
  <c r="C80" i="66"/>
  <c r="C88" i="66"/>
  <c r="C96" i="66"/>
  <c r="C104" i="66"/>
  <c r="C112" i="66"/>
  <c r="C120" i="66"/>
  <c r="C128" i="66"/>
  <c r="C136" i="66"/>
  <c r="C144" i="66"/>
  <c r="C152" i="66"/>
  <c r="C160" i="66"/>
  <c r="C168" i="66"/>
  <c r="C176" i="66"/>
  <c r="C184" i="66"/>
  <c r="C192" i="66"/>
  <c r="C200" i="66"/>
  <c r="C208" i="66"/>
  <c r="C216" i="66"/>
  <c r="C224" i="66"/>
  <c r="C232" i="66"/>
  <c r="C240" i="66"/>
  <c r="C248" i="66"/>
  <c r="C256" i="66"/>
  <c r="C264" i="66"/>
  <c r="C272" i="66"/>
  <c r="C280" i="66"/>
  <c r="C288" i="66"/>
  <c r="C296" i="66"/>
  <c r="C304" i="66"/>
  <c r="C312" i="66"/>
  <c r="C320" i="66"/>
  <c r="C328" i="66"/>
  <c r="C336" i="66"/>
  <c r="C344" i="66"/>
  <c r="C352" i="66"/>
  <c r="C360" i="66"/>
  <c r="C368" i="66"/>
  <c r="C376" i="66"/>
  <c r="C384" i="66"/>
  <c r="C392" i="66"/>
  <c r="C400" i="66"/>
  <c r="C408" i="66"/>
  <c r="C416" i="66"/>
  <c r="C18" i="66"/>
  <c r="C26" i="66"/>
  <c r="C42" i="66"/>
  <c r="C58" i="66"/>
  <c r="C74" i="66"/>
  <c r="C90" i="66"/>
  <c r="C106" i="66"/>
  <c r="C122" i="66"/>
  <c r="C138" i="66"/>
  <c r="C154" i="66"/>
  <c r="C178" i="66"/>
  <c r="C194" i="66"/>
  <c r="C210" i="66"/>
  <c r="C226" i="66"/>
  <c r="C242" i="66"/>
  <c r="C258" i="66"/>
  <c r="C274" i="66"/>
  <c r="C290" i="66"/>
  <c r="C306" i="66"/>
  <c r="C322" i="66"/>
  <c r="C338" i="66"/>
  <c r="C354" i="66"/>
  <c r="C370" i="66"/>
  <c r="C386" i="66"/>
  <c r="C410" i="66"/>
  <c r="C211" i="66"/>
  <c r="C243" i="66"/>
  <c r="C267" i="66"/>
  <c r="C291" i="66"/>
  <c r="C315" i="66"/>
  <c r="C347" i="66"/>
  <c r="C387" i="66"/>
  <c r="C340" i="66"/>
  <c r="C9" i="66"/>
  <c r="C17" i="66"/>
  <c r="C25" i="66"/>
  <c r="C33" i="66"/>
  <c r="C41" i="66"/>
  <c r="C49" i="66"/>
  <c r="C57" i="66"/>
  <c r="C65" i="66"/>
  <c r="C73" i="66"/>
  <c r="C81" i="66"/>
  <c r="C89" i="66"/>
  <c r="C97" i="66"/>
  <c r="C105" i="66"/>
  <c r="C113" i="66"/>
  <c r="C121" i="66"/>
  <c r="C129" i="66"/>
  <c r="C137" i="66"/>
  <c r="C145" i="66"/>
  <c r="C153" i="66"/>
  <c r="C161" i="66"/>
  <c r="C169" i="66"/>
  <c r="C177" i="66"/>
  <c r="C185" i="66"/>
  <c r="C193" i="66"/>
  <c r="C201" i="66"/>
  <c r="C209" i="66"/>
  <c r="C217" i="66"/>
  <c r="C225" i="66"/>
  <c r="C233" i="66"/>
  <c r="C241" i="66"/>
  <c r="C249" i="66"/>
  <c r="C257" i="66"/>
  <c r="C265" i="66"/>
  <c r="C273" i="66"/>
  <c r="C281" i="66"/>
  <c r="C289" i="66"/>
  <c r="C297" i="66"/>
  <c r="C305" i="66"/>
  <c r="C313" i="66"/>
  <c r="C321" i="66"/>
  <c r="C329" i="66"/>
  <c r="C337" i="66"/>
  <c r="C345" i="66"/>
  <c r="C353" i="66"/>
  <c r="C361" i="66"/>
  <c r="C369" i="66"/>
  <c r="C377" i="66"/>
  <c r="C385" i="66"/>
  <c r="C393" i="66"/>
  <c r="C401" i="66"/>
  <c r="C409" i="66"/>
  <c r="C417" i="66"/>
  <c r="C10" i="66"/>
  <c r="C34" i="66"/>
  <c r="C50" i="66"/>
  <c r="C66" i="66"/>
  <c r="C82" i="66"/>
  <c r="C98" i="66"/>
  <c r="C114" i="66"/>
  <c r="C130" i="66"/>
  <c r="C146" i="66"/>
  <c r="C162" i="66"/>
  <c r="C170" i="66"/>
  <c r="C186" i="66"/>
  <c r="C202" i="66"/>
  <c r="C218" i="66"/>
  <c r="C234" i="66"/>
  <c r="C250" i="66"/>
  <c r="C266" i="66"/>
  <c r="C282" i="66"/>
  <c r="C298" i="66"/>
  <c r="C314" i="66"/>
  <c r="C330" i="66"/>
  <c r="C346" i="66"/>
  <c r="C362" i="66"/>
  <c r="C378" i="66"/>
  <c r="C394" i="66"/>
  <c r="C402" i="66"/>
  <c r="C203" i="66"/>
  <c r="C251" i="66"/>
  <c r="C275" i="66"/>
  <c r="C299" i="66"/>
  <c r="C323" i="66"/>
  <c r="C355" i="66"/>
  <c r="C395" i="66"/>
  <c r="C348" i="66"/>
  <c r="C2" i="66"/>
  <c r="A3" i="65"/>
  <c r="A11" i="65"/>
  <c r="A19" i="65"/>
  <c r="A27" i="65"/>
  <c r="A35" i="65"/>
  <c r="A43" i="65"/>
  <c r="A51" i="65"/>
  <c r="A59" i="65"/>
  <c r="A67" i="65"/>
  <c r="A75" i="65"/>
  <c r="A83" i="65"/>
  <c r="A91" i="65"/>
  <c r="A99" i="65"/>
  <c r="A107" i="65"/>
  <c r="A115" i="65"/>
  <c r="A123" i="65"/>
  <c r="A131" i="65"/>
  <c r="A139" i="65"/>
  <c r="A147" i="65"/>
  <c r="A155" i="65"/>
  <c r="A163" i="65"/>
  <c r="A171" i="65"/>
  <c r="A179" i="65"/>
  <c r="A187" i="65"/>
  <c r="A195" i="65"/>
  <c r="A203" i="65"/>
  <c r="A211" i="65"/>
  <c r="A219" i="65"/>
  <c r="A227" i="65"/>
  <c r="A235" i="65"/>
  <c r="A243" i="65"/>
  <c r="A251" i="65"/>
  <c r="A259" i="65"/>
  <c r="A267" i="65"/>
  <c r="A275" i="65"/>
  <c r="A283" i="65"/>
  <c r="A291" i="65"/>
  <c r="A299" i="65"/>
  <c r="A307" i="65"/>
  <c r="A315" i="65"/>
  <c r="A323" i="65"/>
  <c r="A331" i="65"/>
  <c r="A339" i="65"/>
  <c r="A347" i="65"/>
  <c r="A355" i="65"/>
  <c r="A363" i="65"/>
  <c r="A371" i="65"/>
  <c r="A379" i="65"/>
  <c r="A387" i="65"/>
  <c r="A395" i="65"/>
  <c r="A403" i="65"/>
  <c r="A411" i="65"/>
  <c r="A419" i="65"/>
  <c r="A427" i="65"/>
  <c r="A435" i="65"/>
  <c r="A443" i="65"/>
  <c r="A451" i="65"/>
  <c r="A459" i="65"/>
  <c r="A4" i="65"/>
  <c r="A12" i="65"/>
  <c r="A20" i="65"/>
  <c r="A28" i="65"/>
  <c r="A36" i="65"/>
  <c r="A44" i="65"/>
  <c r="A52" i="65"/>
  <c r="A60" i="65"/>
  <c r="A68" i="65"/>
  <c r="A76" i="65"/>
  <c r="A84" i="65"/>
  <c r="A92" i="65"/>
  <c r="A100" i="65"/>
  <c r="A108" i="65"/>
  <c r="A116" i="65"/>
  <c r="A124" i="65"/>
  <c r="A132" i="65"/>
  <c r="A140" i="65"/>
  <c r="A148" i="65"/>
  <c r="A156" i="65"/>
  <c r="A164" i="65"/>
  <c r="A172" i="65"/>
  <c r="A180" i="65"/>
  <c r="A188" i="65"/>
  <c r="A196" i="65"/>
  <c r="A204" i="65"/>
  <c r="A212" i="65"/>
  <c r="A220" i="65"/>
  <c r="A228" i="65"/>
  <c r="A236" i="65"/>
  <c r="A244" i="65"/>
  <c r="A252" i="65"/>
  <c r="A260" i="65"/>
  <c r="A268" i="65"/>
  <c r="A276" i="65"/>
  <c r="A284" i="65"/>
  <c r="A292" i="65"/>
  <c r="A300" i="65"/>
  <c r="A308" i="65"/>
  <c r="A316" i="65"/>
  <c r="A324" i="65"/>
  <c r="A332" i="65"/>
  <c r="A340" i="65"/>
  <c r="A348" i="65"/>
  <c r="A356" i="65"/>
  <c r="A364" i="65"/>
  <c r="A372" i="65"/>
  <c r="A380" i="65"/>
  <c r="A388" i="65"/>
  <c r="A396" i="65"/>
  <c r="A404" i="65"/>
  <c r="A412" i="65"/>
  <c r="A420" i="65"/>
  <c r="A428" i="65"/>
  <c r="A436" i="65"/>
  <c r="A444" i="65"/>
  <c r="A452" i="65"/>
  <c r="A460" i="65"/>
  <c r="A468" i="65"/>
  <c r="A469" i="65"/>
  <c r="A54" i="65"/>
  <c r="A118" i="65"/>
  <c r="A150" i="65"/>
  <c r="A174" i="65"/>
  <c r="A198" i="65"/>
  <c r="A222" i="65"/>
  <c r="A246" i="65"/>
  <c r="A278" i="65"/>
  <c r="A302" i="65"/>
  <c r="A326" i="65"/>
  <c r="A350" i="65"/>
  <c r="A374" i="65"/>
  <c r="A398" i="65"/>
  <c r="A422" i="65"/>
  <c r="A446" i="65"/>
  <c r="A462" i="65"/>
  <c r="A287" i="65"/>
  <c r="A335" i="65"/>
  <c r="A375" i="65"/>
  <c r="A407" i="65"/>
  <c r="A447" i="65"/>
  <c r="A384" i="65"/>
  <c r="A440" i="65"/>
  <c r="A426" i="65"/>
  <c r="A5" i="65"/>
  <c r="A13" i="65"/>
  <c r="A21" i="65"/>
  <c r="A29" i="65"/>
  <c r="A37" i="65"/>
  <c r="A45" i="65"/>
  <c r="A53" i="65"/>
  <c r="A61" i="65"/>
  <c r="A69" i="65"/>
  <c r="A77" i="65"/>
  <c r="A85" i="65"/>
  <c r="A93" i="65"/>
  <c r="A101" i="65"/>
  <c r="A109" i="65"/>
  <c r="A117" i="65"/>
  <c r="A125" i="65"/>
  <c r="A133" i="65"/>
  <c r="A141" i="65"/>
  <c r="A149" i="65"/>
  <c r="A157" i="65"/>
  <c r="A165" i="65"/>
  <c r="A173" i="65"/>
  <c r="A181" i="65"/>
  <c r="A189" i="65"/>
  <c r="A197" i="65"/>
  <c r="A205" i="65"/>
  <c r="A213" i="65"/>
  <c r="A221" i="65"/>
  <c r="A229" i="65"/>
  <c r="A237" i="65"/>
  <c r="A245" i="65"/>
  <c r="A253" i="65"/>
  <c r="A261" i="65"/>
  <c r="A269" i="65"/>
  <c r="A277" i="65"/>
  <c r="A285" i="65"/>
  <c r="A293" i="65"/>
  <c r="A301" i="65"/>
  <c r="A309" i="65"/>
  <c r="A317" i="65"/>
  <c r="A325" i="65"/>
  <c r="A333" i="65"/>
  <c r="A341" i="65"/>
  <c r="A349" i="65"/>
  <c r="A357" i="65"/>
  <c r="A365" i="65"/>
  <c r="A373" i="65"/>
  <c r="A381" i="65"/>
  <c r="A389" i="65"/>
  <c r="A397" i="65"/>
  <c r="A405" i="65"/>
  <c r="A413" i="65"/>
  <c r="A421" i="65"/>
  <c r="A429" i="65"/>
  <c r="A437" i="65"/>
  <c r="A445" i="65"/>
  <c r="A453" i="65"/>
  <c r="A461" i="65"/>
  <c r="A46" i="65"/>
  <c r="A142" i="65"/>
  <c r="A166" i="65"/>
  <c r="A190" i="65"/>
  <c r="A214" i="65"/>
  <c r="A238" i="65"/>
  <c r="A254" i="65"/>
  <c r="A270" i="65"/>
  <c r="A294" i="65"/>
  <c r="A318" i="65"/>
  <c r="A334" i="65"/>
  <c r="A358" i="65"/>
  <c r="A382" i="65"/>
  <c r="A406" i="65"/>
  <c r="A438" i="65"/>
  <c r="A470" i="65"/>
  <c r="A295" i="65"/>
  <c r="A359" i="65"/>
  <c r="A399" i="65"/>
  <c r="A431" i="65"/>
  <c r="A471" i="65"/>
  <c r="A392" i="65"/>
  <c r="A432" i="65"/>
  <c r="A464" i="65"/>
  <c r="A450" i="65"/>
  <c r="A6" i="65"/>
  <c r="A14" i="65"/>
  <c r="A22" i="65"/>
  <c r="A30" i="65"/>
  <c r="A38" i="65"/>
  <c r="A62" i="65"/>
  <c r="A70" i="65"/>
  <c r="A78" i="65"/>
  <c r="A86" i="65"/>
  <c r="A94" i="65"/>
  <c r="A102" i="65"/>
  <c r="A110" i="65"/>
  <c r="A126" i="65"/>
  <c r="A134" i="65"/>
  <c r="A158" i="65"/>
  <c r="A182" i="65"/>
  <c r="A206" i="65"/>
  <c r="A230" i="65"/>
  <c r="A262" i="65"/>
  <c r="A286" i="65"/>
  <c r="A310" i="65"/>
  <c r="A342" i="65"/>
  <c r="A366" i="65"/>
  <c r="A390" i="65"/>
  <c r="A414" i="65"/>
  <c r="A430" i="65"/>
  <c r="A454" i="65"/>
  <c r="A279" i="65"/>
  <c r="A351" i="65"/>
  <c r="A383" i="65"/>
  <c r="A415" i="65"/>
  <c r="A439" i="65"/>
  <c r="A463" i="65"/>
  <c r="A408" i="65"/>
  <c r="A456" i="65"/>
  <c r="A434" i="65"/>
  <c r="A7" i="65"/>
  <c r="A15" i="65"/>
  <c r="A23" i="65"/>
  <c r="A31" i="65"/>
  <c r="A39" i="65"/>
  <c r="A47" i="65"/>
  <c r="A55" i="65"/>
  <c r="A63" i="65"/>
  <c r="A71" i="65"/>
  <c r="A79" i="65"/>
  <c r="A87" i="65"/>
  <c r="A95" i="65"/>
  <c r="A103" i="65"/>
  <c r="A111" i="65"/>
  <c r="A119" i="65"/>
  <c r="A127" i="65"/>
  <c r="A135" i="65"/>
  <c r="A143" i="65"/>
  <c r="A151" i="65"/>
  <c r="A159" i="65"/>
  <c r="A167" i="65"/>
  <c r="A175" i="65"/>
  <c r="A183" i="65"/>
  <c r="A191" i="65"/>
  <c r="A199" i="65"/>
  <c r="A207" i="65"/>
  <c r="A215" i="65"/>
  <c r="A223" i="65"/>
  <c r="A231" i="65"/>
  <c r="A239" i="65"/>
  <c r="A247" i="65"/>
  <c r="A255" i="65"/>
  <c r="A263" i="65"/>
  <c r="A271" i="65"/>
  <c r="A303" i="65"/>
  <c r="A311" i="65"/>
  <c r="A319" i="65"/>
  <c r="A327" i="65"/>
  <c r="A343" i="65"/>
  <c r="A367" i="65"/>
  <c r="A391" i="65"/>
  <c r="A423" i="65"/>
  <c r="A455" i="65"/>
  <c r="A416" i="65"/>
  <c r="A448" i="65"/>
  <c r="A442" i="65"/>
  <c r="A466" i="65"/>
  <c r="A8" i="65"/>
  <c r="A16" i="65"/>
  <c r="A24" i="65"/>
  <c r="A32" i="65"/>
  <c r="A40" i="65"/>
  <c r="A48" i="65"/>
  <c r="A56" i="65"/>
  <c r="A64" i="65"/>
  <c r="A72" i="65"/>
  <c r="A80" i="65"/>
  <c r="A88" i="65"/>
  <c r="A96" i="65"/>
  <c r="A104" i="65"/>
  <c r="A112" i="65"/>
  <c r="A120" i="65"/>
  <c r="A128" i="65"/>
  <c r="A136" i="65"/>
  <c r="A144" i="65"/>
  <c r="A152" i="65"/>
  <c r="A160" i="65"/>
  <c r="A168" i="65"/>
  <c r="A176" i="65"/>
  <c r="A184" i="65"/>
  <c r="A192" i="65"/>
  <c r="A200" i="65"/>
  <c r="A208" i="65"/>
  <c r="A216" i="65"/>
  <c r="A224" i="65"/>
  <c r="A232" i="65"/>
  <c r="A240" i="65"/>
  <c r="A248" i="65"/>
  <c r="A256" i="65"/>
  <c r="A264" i="65"/>
  <c r="A272" i="65"/>
  <c r="A280" i="65"/>
  <c r="A288" i="65"/>
  <c r="A296" i="65"/>
  <c r="A304" i="65"/>
  <c r="A312" i="65"/>
  <c r="A320" i="65"/>
  <c r="A328" i="65"/>
  <c r="A336" i="65"/>
  <c r="A344" i="65"/>
  <c r="A352" i="65"/>
  <c r="A360" i="65"/>
  <c r="A368" i="65"/>
  <c r="A376" i="65"/>
  <c r="A400" i="65"/>
  <c r="A424" i="65"/>
  <c r="A410" i="65"/>
  <c r="A9" i="65"/>
  <c r="A17" i="65"/>
  <c r="A25" i="65"/>
  <c r="A33" i="65"/>
  <c r="A41" i="65"/>
  <c r="A49" i="65"/>
  <c r="A57" i="65"/>
  <c r="A65" i="65"/>
  <c r="A73" i="65"/>
  <c r="A81" i="65"/>
  <c r="A89" i="65"/>
  <c r="A97" i="65"/>
  <c r="A105" i="65"/>
  <c r="A113" i="65"/>
  <c r="A121" i="65"/>
  <c r="A129" i="65"/>
  <c r="A137" i="65"/>
  <c r="A145" i="65"/>
  <c r="A153" i="65"/>
  <c r="A161" i="65"/>
  <c r="A169" i="65"/>
  <c r="A177" i="65"/>
  <c r="A185" i="65"/>
  <c r="A193" i="65"/>
  <c r="A201" i="65"/>
  <c r="A209" i="65"/>
  <c r="A217" i="65"/>
  <c r="A225" i="65"/>
  <c r="A233" i="65"/>
  <c r="A241" i="65"/>
  <c r="A249" i="65"/>
  <c r="A257" i="65"/>
  <c r="A265" i="65"/>
  <c r="A273" i="65"/>
  <c r="A281" i="65"/>
  <c r="A289" i="65"/>
  <c r="A297" i="65"/>
  <c r="A305" i="65"/>
  <c r="A313" i="65"/>
  <c r="A321" i="65"/>
  <c r="A329" i="65"/>
  <c r="A337" i="65"/>
  <c r="A345" i="65"/>
  <c r="A353" i="65"/>
  <c r="A361" i="65"/>
  <c r="A369" i="65"/>
  <c r="A377" i="65"/>
  <c r="A385" i="65"/>
  <c r="A393" i="65"/>
  <c r="A401" i="65"/>
  <c r="A409" i="65"/>
  <c r="A417" i="65"/>
  <c r="A425" i="65"/>
  <c r="A433" i="65"/>
  <c r="A441" i="65"/>
  <c r="A449" i="65"/>
  <c r="A457" i="65"/>
  <c r="A465" i="65"/>
  <c r="A10" i="65"/>
  <c r="A18" i="65"/>
  <c r="A26" i="65"/>
  <c r="A34" i="65"/>
  <c r="A42" i="65"/>
  <c r="A50" i="65"/>
  <c r="A58" i="65"/>
  <c r="A66" i="65"/>
  <c r="A74" i="65"/>
  <c r="A82" i="65"/>
  <c r="A90" i="65"/>
  <c r="A98" i="65"/>
  <c r="A106" i="65"/>
  <c r="A114" i="65"/>
  <c r="A122" i="65"/>
  <c r="A130" i="65"/>
  <c r="A138" i="65"/>
  <c r="A146" i="65"/>
  <c r="A154" i="65"/>
  <c r="A162" i="65"/>
  <c r="A170" i="65"/>
  <c r="A178" i="65"/>
  <c r="A186" i="65"/>
  <c r="A194" i="65"/>
  <c r="A202" i="65"/>
  <c r="A210" i="65"/>
  <c r="A218" i="65"/>
  <c r="A226" i="65"/>
  <c r="A234" i="65"/>
  <c r="A242" i="65"/>
  <c r="A250" i="65"/>
  <c r="A258" i="65"/>
  <c r="A266" i="65"/>
  <c r="A274" i="65"/>
  <c r="A282" i="65"/>
  <c r="A290" i="65"/>
  <c r="A298" i="65"/>
  <c r="A306" i="65"/>
  <c r="A314" i="65"/>
  <c r="A322" i="65"/>
  <c r="A330" i="65"/>
  <c r="A338" i="65"/>
  <c r="A346" i="65"/>
  <c r="A354" i="65"/>
  <c r="A362" i="65"/>
  <c r="A370" i="65"/>
  <c r="A378" i="65"/>
  <c r="A386" i="65"/>
  <c r="A394" i="65"/>
  <c r="A402" i="65"/>
  <c r="A418" i="65"/>
  <c r="A458" i="65"/>
  <c r="A467" i="65"/>
  <c r="A2" i="65"/>
  <c r="F11" i="63"/>
  <c r="F75" i="63"/>
  <c r="F139" i="63"/>
  <c r="F203" i="63"/>
  <c r="F267" i="63"/>
  <c r="F331" i="63"/>
  <c r="F395" i="63"/>
  <c r="F459" i="63"/>
  <c r="F523" i="63"/>
  <c r="F587" i="63"/>
  <c r="F651" i="63"/>
  <c r="F715" i="63"/>
  <c r="F144" i="63"/>
  <c r="F392" i="63"/>
  <c r="F656" i="63"/>
  <c r="F36" i="63"/>
  <c r="F100" i="63"/>
  <c r="F164" i="63"/>
  <c r="F228" i="63"/>
  <c r="F292" i="63"/>
  <c r="F356" i="63"/>
  <c r="F420" i="63"/>
  <c r="F484" i="63"/>
  <c r="F548" i="63"/>
  <c r="F612" i="63"/>
  <c r="F676" i="63"/>
  <c r="F740" i="63"/>
  <c r="F280" i="63"/>
  <c r="F520" i="63"/>
  <c r="F5" i="63"/>
  <c r="F69" i="63"/>
  <c r="F133" i="63"/>
  <c r="F197" i="63"/>
  <c r="F261" i="63"/>
  <c r="F325" i="63"/>
  <c r="F389" i="63"/>
  <c r="F453" i="63"/>
  <c r="F517" i="63"/>
  <c r="F581" i="63"/>
  <c r="F645" i="63"/>
  <c r="F709" i="63"/>
  <c r="F48" i="63"/>
  <c r="F296" i="63"/>
  <c r="F568" i="63"/>
  <c r="F22" i="63"/>
  <c r="F86" i="63"/>
  <c r="F150" i="63"/>
  <c r="F214" i="63"/>
  <c r="F278" i="63"/>
  <c r="F342" i="63"/>
  <c r="F406" i="63"/>
  <c r="F470" i="63"/>
  <c r="F534" i="63"/>
  <c r="F598" i="63"/>
  <c r="F662" i="63"/>
  <c r="F726" i="63"/>
  <c r="F200" i="63"/>
  <c r="F480" i="63"/>
  <c r="F736" i="63"/>
  <c r="F63" i="63"/>
  <c r="F127" i="63"/>
  <c r="F191" i="63"/>
  <c r="F255" i="63"/>
  <c r="F319" i="63"/>
  <c r="F383" i="63"/>
  <c r="F447" i="63"/>
  <c r="F511" i="63"/>
  <c r="F575" i="63"/>
  <c r="F639" i="63"/>
  <c r="F703" i="63"/>
  <c r="F160" i="63"/>
  <c r="F49" i="63"/>
  <c r="F113" i="63"/>
  <c r="F177" i="63"/>
  <c r="F241" i="63"/>
  <c r="F305" i="63"/>
  <c r="F369" i="63"/>
  <c r="F433" i="63"/>
  <c r="F497" i="63"/>
  <c r="F561" i="63"/>
  <c r="F625" i="63"/>
  <c r="F689" i="63"/>
  <c r="F10" i="63"/>
  <c r="F74" i="63"/>
  <c r="F138" i="63"/>
  <c r="F202" i="63"/>
  <c r="F298" i="63"/>
  <c r="F666" i="63"/>
  <c r="F674" i="63"/>
  <c r="F746" i="63"/>
  <c r="F562" i="63"/>
  <c r="F314" i="63"/>
  <c r="F450" i="63"/>
  <c r="F586" i="63"/>
  <c r="F540" i="63"/>
  <c r="F590" i="63"/>
  <c r="F567" i="63"/>
  <c r="F169" i="63"/>
  <c r="F681" i="63"/>
  <c r="F602" i="63"/>
  <c r="F522" i="63"/>
  <c r="F19" i="63"/>
  <c r="F83" i="63"/>
  <c r="F147" i="63"/>
  <c r="F211" i="63"/>
  <c r="F275" i="63"/>
  <c r="F339" i="63"/>
  <c r="F403" i="63"/>
  <c r="F467" i="63"/>
  <c r="F531" i="63"/>
  <c r="F595" i="63"/>
  <c r="F659" i="63"/>
  <c r="F723" i="63"/>
  <c r="F168" i="63"/>
  <c r="F432" i="63"/>
  <c r="F688" i="63"/>
  <c r="F44" i="63"/>
  <c r="F108" i="63"/>
  <c r="F172" i="63"/>
  <c r="F236" i="63"/>
  <c r="F300" i="63"/>
  <c r="F364" i="63"/>
  <c r="F428" i="63"/>
  <c r="F492" i="63"/>
  <c r="F556" i="63"/>
  <c r="F620" i="63"/>
  <c r="F684" i="63"/>
  <c r="F748" i="63"/>
  <c r="F320" i="63"/>
  <c r="F552" i="63"/>
  <c r="F13" i="63"/>
  <c r="F77" i="63"/>
  <c r="F141" i="63"/>
  <c r="F205" i="63"/>
  <c r="F269" i="63"/>
  <c r="F333" i="63"/>
  <c r="F397" i="63"/>
  <c r="F461" i="63"/>
  <c r="F525" i="63"/>
  <c r="F589" i="63"/>
  <c r="F653" i="63"/>
  <c r="F717" i="63"/>
  <c r="F72" i="63"/>
  <c r="F328" i="63"/>
  <c r="F600" i="63"/>
  <c r="F30" i="63"/>
  <c r="F94" i="63"/>
  <c r="F158" i="63"/>
  <c r="F222" i="63"/>
  <c r="F286" i="63"/>
  <c r="F350" i="63"/>
  <c r="F414" i="63"/>
  <c r="F478" i="63"/>
  <c r="F542" i="63"/>
  <c r="F606" i="63"/>
  <c r="F670" i="63"/>
  <c r="F734" i="63"/>
  <c r="F256" i="63"/>
  <c r="F512" i="63"/>
  <c r="F7" i="63"/>
  <c r="F71" i="63"/>
  <c r="F135" i="63"/>
  <c r="F199" i="63"/>
  <c r="F263" i="63"/>
  <c r="F327" i="63"/>
  <c r="F391" i="63"/>
  <c r="F455" i="63"/>
  <c r="F519" i="63"/>
  <c r="F583" i="63"/>
  <c r="F647" i="63"/>
  <c r="F711" i="63"/>
  <c r="F192" i="63"/>
  <c r="F57" i="63"/>
  <c r="F121" i="63"/>
  <c r="F185" i="63"/>
  <c r="F249" i="63"/>
  <c r="F313" i="63"/>
  <c r="F377" i="63"/>
  <c r="F441" i="63"/>
  <c r="F505" i="63"/>
  <c r="F569" i="63"/>
  <c r="F633" i="63"/>
  <c r="F697" i="63"/>
  <c r="F18" i="63"/>
  <c r="F82" i="63"/>
  <c r="F146" i="63"/>
  <c r="F210" i="63"/>
  <c r="F306" i="63"/>
  <c r="F730" i="63"/>
  <c r="F266" i="63"/>
  <c r="F514" i="63"/>
  <c r="F626" i="63"/>
  <c r="F378" i="63"/>
  <c r="F642" i="63"/>
  <c r="F650" i="63"/>
  <c r="F722" i="63"/>
  <c r="F323" i="63"/>
  <c r="F488" i="63"/>
  <c r="F16" i="63"/>
  <c r="F270" i="63"/>
  <c r="F448" i="63"/>
  <c r="F247" i="63"/>
  <c r="F631" i="63"/>
  <c r="F233" i="63"/>
  <c r="F745" i="63"/>
  <c r="F610" i="63"/>
  <c r="F27" i="63"/>
  <c r="F91" i="63"/>
  <c r="F155" i="63"/>
  <c r="F219" i="63"/>
  <c r="F283" i="63"/>
  <c r="F347" i="63"/>
  <c r="F411" i="63"/>
  <c r="F475" i="63"/>
  <c r="F539" i="63"/>
  <c r="F603" i="63"/>
  <c r="F667" i="63"/>
  <c r="F731" i="63"/>
  <c r="F208" i="63"/>
  <c r="F464" i="63"/>
  <c r="F720" i="63"/>
  <c r="F52" i="63"/>
  <c r="F116" i="63"/>
  <c r="F180" i="63"/>
  <c r="F244" i="63"/>
  <c r="F308" i="63"/>
  <c r="F372" i="63"/>
  <c r="F436" i="63"/>
  <c r="F500" i="63"/>
  <c r="F564" i="63"/>
  <c r="F628" i="63"/>
  <c r="F692" i="63"/>
  <c r="F735" i="63"/>
  <c r="F352" i="63"/>
  <c r="F584" i="63"/>
  <c r="F21" i="63"/>
  <c r="F85" i="63"/>
  <c r="F149" i="63"/>
  <c r="F213" i="63"/>
  <c r="F277" i="63"/>
  <c r="F341" i="63"/>
  <c r="F405" i="63"/>
  <c r="F469" i="63"/>
  <c r="F533" i="63"/>
  <c r="F597" i="63"/>
  <c r="F661" i="63"/>
  <c r="F725" i="63"/>
  <c r="F112" i="63"/>
  <c r="F368" i="63"/>
  <c r="F632" i="63"/>
  <c r="F38" i="63"/>
  <c r="F102" i="63"/>
  <c r="F166" i="63"/>
  <c r="F230" i="63"/>
  <c r="F294" i="63"/>
  <c r="F358" i="63"/>
  <c r="F422" i="63"/>
  <c r="F486" i="63"/>
  <c r="F550" i="63"/>
  <c r="F614" i="63"/>
  <c r="F678" i="63"/>
  <c r="F742" i="63"/>
  <c r="F288" i="63"/>
  <c r="F544" i="63"/>
  <c r="F15" i="63"/>
  <c r="F79" i="63"/>
  <c r="F143" i="63"/>
  <c r="F207" i="63"/>
  <c r="F271" i="63"/>
  <c r="F335" i="63"/>
  <c r="F399" i="63"/>
  <c r="F463" i="63"/>
  <c r="F527" i="63"/>
  <c r="F591" i="63"/>
  <c r="F655" i="63"/>
  <c r="F719" i="63"/>
  <c r="F224" i="63"/>
  <c r="F65" i="63"/>
  <c r="F129" i="63"/>
  <c r="F193" i="63"/>
  <c r="F257" i="63"/>
  <c r="F321" i="63"/>
  <c r="F385" i="63"/>
  <c r="F449" i="63"/>
  <c r="F513" i="63"/>
  <c r="F577" i="63"/>
  <c r="F641" i="63"/>
  <c r="F705" i="63"/>
  <c r="F26" i="63"/>
  <c r="F90" i="63"/>
  <c r="F154" i="63"/>
  <c r="F218" i="63"/>
  <c r="F250" i="63"/>
  <c r="F258" i="63"/>
  <c r="F362" i="63"/>
  <c r="F466" i="63"/>
  <c r="F690" i="63"/>
  <c r="F442" i="63"/>
  <c r="F402" i="63"/>
  <c r="F714" i="63"/>
  <c r="F338" i="63"/>
  <c r="F330" i="63"/>
  <c r="F67" i="63"/>
  <c r="F387" i="63"/>
  <c r="F643" i="63"/>
  <c r="F624" i="63"/>
  <c r="F284" i="63"/>
  <c r="F604" i="63"/>
  <c r="F728" i="63"/>
  <c r="F253" i="63"/>
  <c r="F509" i="63"/>
  <c r="F264" i="63"/>
  <c r="F142" i="63"/>
  <c r="F462" i="63"/>
  <c r="F704" i="63"/>
  <c r="F311" i="63"/>
  <c r="F695" i="63"/>
  <c r="F297" i="63"/>
  <c r="F617" i="63"/>
  <c r="F290" i="63"/>
  <c r="F322" i="63"/>
  <c r="F35" i="63"/>
  <c r="F99" i="63"/>
  <c r="F163" i="63"/>
  <c r="F227" i="63"/>
  <c r="F291" i="63"/>
  <c r="F355" i="63"/>
  <c r="F419" i="63"/>
  <c r="F483" i="63"/>
  <c r="F547" i="63"/>
  <c r="F611" i="63"/>
  <c r="F675" i="63"/>
  <c r="F739" i="63"/>
  <c r="F240" i="63"/>
  <c r="F496" i="63"/>
  <c r="F752" i="63"/>
  <c r="F60" i="63"/>
  <c r="F124" i="63"/>
  <c r="F188" i="63"/>
  <c r="F252" i="63"/>
  <c r="F316" i="63"/>
  <c r="F380" i="63"/>
  <c r="F444" i="63"/>
  <c r="F508" i="63"/>
  <c r="F572" i="63"/>
  <c r="F636" i="63"/>
  <c r="F700" i="63"/>
  <c r="F32" i="63"/>
  <c r="F384" i="63"/>
  <c r="F616" i="63"/>
  <c r="F29" i="63"/>
  <c r="F93" i="63"/>
  <c r="F157" i="63"/>
  <c r="F221" i="63"/>
  <c r="F285" i="63"/>
  <c r="F349" i="63"/>
  <c r="F413" i="63"/>
  <c r="F477" i="63"/>
  <c r="F541" i="63"/>
  <c r="F605" i="63"/>
  <c r="F669" i="63"/>
  <c r="F733" i="63"/>
  <c r="F152" i="63"/>
  <c r="F408" i="63"/>
  <c r="F664" i="63"/>
  <c r="F46" i="63"/>
  <c r="F110" i="63"/>
  <c r="F174" i="63"/>
  <c r="F238" i="63"/>
  <c r="F302" i="63"/>
  <c r="F366" i="63"/>
  <c r="F430" i="63"/>
  <c r="F494" i="63"/>
  <c r="F558" i="63"/>
  <c r="F622" i="63"/>
  <c r="F686" i="63"/>
  <c r="F750" i="63"/>
  <c r="F312" i="63"/>
  <c r="F576" i="63"/>
  <c r="F23" i="63"/>
  <c r="F87" i="63"/>
  <c r="F151" i="63"/>
  <c r="F215" i="63"/>
  <c r="F279" i="63"/>
  <c r="F343" i="63"/>
  <c r="F407" i="63"/>
  <c r="F471" i="63"/>
  <c r="F535" i="63"/>
  <c r="F599" i="63"/>
  <c r="F663" i="63"/>
  <c r="F751" i="63"/>
  <c r="F9" i="63"/>
  <c r="F73" i="63"/>
  <c r="F137" i="63"/>
  <c r="F201" i="63"/>
  <c r="F265" i="63"/>
  <c r="F329" i="63"/>
  <c r="F393" i="63"/>
  <c r="F457" i="63"/>
  <c r="F521" i="63"/>
  <c r="F585" i="63"/>
  <c r="F649" i="63"/>
  <c r="F713" i="63"/>
  <c r="F34" i="63"/>
  <c r="F98" i="63"/>
  <c r="F162" i="63"/>
  <c r="F226" i="63"/>
  <c r="F346" i="63"/>
  <c r="F354" i="63"/>
  <c r="F426" i="63"/>
  <c r="F658" i="63"/>
  <c r="F386" i="63"/>
  <c r="F506" i="63"/>
  <c r="F594" i="63"/>
  <c r="F220" i="63"/>
  <c r="F136" i="63"/>
  <c r="F553" i="63"/>
  <c r="F43" i="63"/>
  <c r="F107" i="63"/>
  <c r="F171" i="63"/>
  <c r="F235" i="63"/>
  <c r="F299" i="63"/>
  <c r="F363" i="63"/>
  <c r="F427" i="63"/>
  <c r="F491" i="63"/>
  <c r="F555" i="63"/>
  <c r="F619" i="63"/>
  <c r="F683" i="63"/>
  <c r="F747" i="63"/>
  <c r="F272" i="63"/>
  <c r="F528" i="63"/>
  <c r="F4" i="63"/>
  <c r="F68" i="63"/>
  <c r="F132" i="63"/>
  <c r="F196" i="63"/>
  <c r="F260" i="63"/>
  <c r="F324" i="63"/>
  <c r="F388" i="63"/>
  <c r="F452" i="63"/>
  <c r="F516" i="63"/>
  <c r="F580" i="63"/>
  <c r="F644" i="63"/>
  <c r="F708" i="63"/>
  <c r="F80" i="63"/>
  <c r="F400" i="63"/>
  <c r="F640" i="63"/>
  <c r="F37" i="63"/>
  <c r="F101" i="63"/>
  <c r="F165" i="63"/>
  <c r="F229" i="63"/>
  <c r="F293" i="63"/>
  <c r="F357" i="63"/>
  <c r="F421" i="63"/>
  <c r="F485" i="63"/>
  <c r="F549" i="63"/>
  <c r="F613" i="63"/>
  <c r="F677" i="63"/>
  <c r="F741" i="63"/>
  <c r="F176" i="63"/>
  <c r="F440" i="63"/>
  <c r="F712" i="63"/>
  <c r="F54" i="63"/>
  <c r="F118" i="63"/>
  <c r="F182" i="63"/>
  <c r="F246" i="63"/>
  <c r="F310" i="63"/>
  <c r="F374" i="63"/>
  <c r="F438" i="63"/>
  <c r="F502" i="63"/>
  <c r="F566" i="63"/>
  <c r="F630" i="63"/>
  <c r="F694" i="63"/>
  <c r="F727" i="63"/>
  <c r="F344" i="63"/>
  <c r="F608" i="63"/>
  <c r="F31" i="63"/>
  <c r="F95" i="63"/>
  <c r="F159" i="63"/>
  <c r="F223" i="63"/>
  <c r="F287" i="63"/>
  <c r="F351" i="63"/>
  <c r="F415" i="63"/>
  <c r="F479" i="63"/>
  <c r="F543" i="63"/>
  <c r="F607" i="63"/>
  <c r="F671" i="63"/>
  <c r="F40" i="63"/>
  <c r="F17" i="63"/>
  <c r="F81" i="63"/>
  <c r="F145" i="63"/>
  <c r="F209" i="63"/>
  <c r="F273" i="63"/>
  <c r="F337" i="63"/>
  <c r="F401" i="63"/>
  <c r="F465" i="63"/>
  <c r="F529" i="63"/>
  <c r="F593" i="63"/>
  <c r="F657" i="63"/>
  <c r="F721" i="63"/>
  <c r="F42" i="63"/>
  <c r="F106" i="63"/>
  <c r="F170" i="63"/>
  <c r="F234" i="63"/>
  <c r="F410" i="63"/>
  <c r="F418" i="63"/>
  <c r="F490" i="63"/>
  <c r="F274" i="63"/>
  <c r="F578" i="63"/>
  <c r="F570" i="63"/>
  <c r="F3" i="63"/>
  <c r="F259" i="63"/>
  <c r="F579" i="63"/>
  <c r="F360" i="63"/>
  <c r="F156" i="63"/>
  <c r="F476" i="63"/>
  <c r="F232" i="63"/>
  <c r="F189" i="63"/>
  <c r="F445" i="63"/>
  <c r="F701" i="63"/>
  <c r="F78" i="63"/>
  <c r="F398" i="63"/>
  <c r="F718" i="63"/>
  <c r="F183" i="63"/>
  <c r="F503" i="63"/>
  <c r="F105" i="63"/>
  <c r="F489" i="63"/>
  <c r="F194" i="63"/>
  <c r="F738" i="63"/>
  <c r="F51" i="63"/>
  <c r="F115" i="63"/>
  <c r="F179" i="63"/>
  <c r="F243" i="63"/>
  <c r="F307" i="63"/>
  <c r="F371" i="63"/>
  <c r="F435" i="63"/>
  <c r="F499" i="63"/>
  <c r="F563" i="63"/>
  <c r="F627" i="63"/>
  <c r="F691" i="63"/>
  <c r="F8" i="63"/>
  <c r="F304" i="63"/>
  <c r="F560" i="63"/>
  <c r="F12" i="63"/>
  <c r="F76" i="63"/>
  <c r="F140" i="63"/>
  <c r="F204" i="63"/>
  <c r="F268" i="63"/>
  <c r="F332" i="63"/>
  <c r="F396" i="63"/>
  <c r="F460" i="63"/>
  <c r="F524" i="63"/>
  <c r="F588" i="63"/>
  <c r="F652" i="63"/>
  <c r="F716" i="63"/>
  <c r="F128" i="63"/>
  <c r="F424" i="63"/>
  <c r="F672" i="63"/>
  <c r="F45" i="63"/>
  <c r="F109" i="63"/>
  <c r="F173" i="63"/>
  <c r="F237" i="63"/>
  <c r="F301" i="63"/>
  <c r="F365" i="63"/>
  <c r="F429" i="63"/>
  <c r="F493" i="63"/>
  <c r="F557" i="63"/>
  <c r="F621" i="63"/>
  <c r="F685" i="63"/>
  <c r="F749" i="63"/>
  <c r="F216" i="63"/>
  <c r="F472" i="63"/>
  <c r="F744" i="63"/>
  <c r="F62" i="63"/>
  <c r="F126" i="63"/>
  <c r="F190" i="63"/>
  <c r="F254" i="63"/>
  <c r="F318" i="63"/>
  <c r="F382" i="63"/>
  <c r="F446" i="63"/>
  <c r="F510" i="63"/>
  <c r="F574" i="63"/>
  <c r="F638" i="63"/>
  <c r="F702" i="63"/>
  <c r="F24" i="63"/>
  <c r="F376" i="63"/>
  <c r="F648" i="63"/>
  <c r="F39" i="63"/>
  <c r="F103" i="63"/>
  <c r="F167" i="63"/>
  <c r="F231" i="63"/>
  <c r="F295" i="63"/>
  <c r="F359" i="63"/>
  <c r="F423" i="63"/>
  <c r="F487" i="63"/>
  <c r="F551" i="63"/>
  <c r="F615" i="63"/>
  <c r="F679" i="63"/>
  <c r="F56" i="63"/>
  <c r="F25" i="63"/>
  <c r="F89" i="63"/>
  <c r="F153" i="63"/>
  <c r="F217" i="63"/>
  <c r="F281" i="63"/>
  <c r="F345" i="63"/>
  <c r="F409" i="63"/>
  <c r="F473" i="63"/>
  <c r="F537" i="63"/>
  <c r="F601" i="63"/>
  <c r="F665" i="63"/>
  <c r="F729" i="63"/>
  <c r="F50" i="63"/>
  <c r="F114" i="63"/>
  <c r="F178" i="63"/>
  <c r="F242" i="63"/>
  <c r="F474" i="63"/>
  <c r="F482" i="63"/>
  <c r="F554" i="63"/>
  <c r="F370" i="63"/>
  <c r="F706" i="63"/>
  <c r="F634" i="63"/>
  <c r="F394" i="63"/>
  <c r="F2" i="63"/>
  <c r="F195" i="63"/>
  <c r="F515" i="63"/>
  <c r="F104" i="63"/>
  <c r="F92" i="63"/>
  <c r="F412" i="63"/>
  <c r="F732" i="63"/>
  <c r="F125" i="63"/>
  <c r="F381" i="63"/>
  <c r="F637" i="63"/>
  <c r="F14" i="63"/>
  <c r="F334" i="63"/>
  <c r="F654" i="63"/>
  <c r="F119" i="63"/>
  <c r="F439" i="63"/>
  <c r="F41" i="63"/>
  <c r="F425" i="63"/>
  <c r="F130" i="63"/>
  <c r="F498" i="63"/>
  <c r="F59" i="63"/>
  <c r="F123" i="63"/>
  <c r="F187" i="63"/>
  <c r="F251" i="63"/>
  <c r="F315" i="63"/>
  <c r="F379" i="63"/>
  <c r="F443" i="63"/>
  <c r="F507" i="63"/>
  <c r="F571" i="63"/>
  <c r="F635" i="63"/>
  <c r="F699" i="63"/>
  <c r="F64" i="63"/>
  <c r="F336" i="63"/>
  <c r="F592" i="63"/>
  <c r="F20" i="63"/>
  <c r="F84" i="63"/>
  <c r="F148" i="63"/>
  <c r="F212" i="63"/>
  <c r="F276" i="63"/>
  <c r="F340" i="63"/>
  <c r="F404" i="63"/>
  <c r="F468" i="63"/>
  <c r="F532" i="63"/>
  <c r="F596" i="63"/>
  <c r="F660" i="63"/>
  <c r="F724" i="63"/>
  <c r="F184" i="63"/>
  <c r="F456" i="63"/>
  <c r="F696" i="63"/>
  <c r="F53" i="63"/>
  <c r="F117" i="63"/>
  <c r="F181" i="63"/>
  <c r="F245" i="63"/>
  <c r="F309" i="63"/>
  <c r="F373" i="63"/>
  <c r="F437" i="63"/>
  <c r="F501" i="63"/>
  <c r="F565" i="63"/>
  <c r="F629" i="63"/>
  <c r="F693" i="63"/>
  <c r="F743" i="63"/>
  <c r="F248" i="63"/>
  <c r="F504" i="63"/>
  <c r="F6" i="63"/>
  <c r="F70" i="63"/>
  <c r="F134" i="63"/>
  <c r="F198" i="63"/>
  <c r="F262" i="63"/>
  <c r="F326" i="63"/>
  <c r="F390" i="63"/>
  <c r="F454" i="63"/>
  <c r="F518" i="63"/>
  <c r="F582" i="63"/>
  <c r="F646" i="63"/>
  <c r="F710" i="63"/>
  <c r="F88" i="63"/>
  <c r="F416" i="63"/>
  <c r="F680" i="63"/>
  <c r="F47" i="63"/>
  <c r="F111" i="63"/>
  <c r="F175" i="63"/>
  <c r="F239" i="63"/>
  <c r="F303" i="63"/>
  <c r="F367" i="63"/>
  <c r="F431" i="63"/>
  <c r="F495" i="63"/>
  <c r="F559" i="63"/>
  <c r="F623" i="63"/>
  <c r="F687" i="63"/>
  <c r="F96" i="63"/>
  <c r="F33" i="63"/>
  <c r="F97" i="63"/>
  <c r="F161" i="63"/>
  <c r="F225" i="63"/>
  <c r="F289" i="63"/>
  <c r="F353" i="63"/>
  <c r="F417" i="63"/>
  <c r="F481" i="63"/>
  <c r="F545" i="63"/>
  <c r="F609" i="63"/>
  <c r="F673" i="63"/>
  <c r="F737" i="63"/>
  <c r="F58" i="63"/>
  <c r="F122" i="63"/>
  <c r="F186" i="63"/>
  <c r="F282" i="63"/>
  <c r="F538" i="63"/>
  <c r="F546" i="63"/>
  <c r="F618" i="63"/>
  <c r="F434" i="63"/>
  <c r="F530" i="63"/>
  <c r="F698" i="63"/>
  <c r="F458" i="63"/>
  <c r="F131" i="63"/>
  <c r="F451" i="63"/>
  <c r="F707" i="63"/>
  <c r="F28" i="63"/>
  <c r="F348" i="63"/>
  <c r="F668" i="63"/>
  <c r="F61" i="63"/>
  <c r="F317" i="63"/>
  <c r="F573" i="63"/>
  <c r="F536" i="63"/>
  <c r="F206" i="63"/>
  <c r="F526" i="63"/>
  <c r="F55" i="63"/>
  <c r="F375" i="63"/>
  <c r="F120" i="63"/>
  <c r="F361" i="63"/>
  <c r="F66" i="63"/>
  <c r="F682" i="63"/>
  <c r="C11" i="64"/>
  <c r="C75" i="64"/>
  <c r="C139" i="64"/>
  <c r="C203" i="64"/>
  <c r="C267" i="64"/>
  <c r="C331" i="64"/>
  <c r="C395" i="64"/>
  <c r="C459" i="64"/>
  <c r="C523" i="64"/>
  <c r="C587" i="64"/>
  <c r="C651" i="64"/>
  <c r="C128" i="64"/>
  <c r="C632" i="64"/>
  <c r="C12" i="64"/>
  <c r="C76" i="64"/>
  <c r="C140" i="64"/>
  <c r="C204" i="64"/>
  <c r="C268" i="64"/>
  <c r="C332" i="64"/>
  <c r="C396" i="64"/>
  <c r="C460" i="64"/>
  <c r="C524" i="64"/>
  <c r="C588" i="64"/>
  <c r="C652" i="64"/>
  <c r="C112" i="64"/>
  <c r="C266" i="64"/>
  <c r="C53" i="64"/>
  <c r="C117" i="64"/>
  <c r="C181" i="64"/>
  <c r="C245" i="64"/>
  <c r="C309" i="64"/>
  <c r="C373" i="64"/>
  <c r="C437" i="64"/>
  <c r="C501" i="64"/>
  <c r="C565" i="64"/>
  <c r="C629" i="64"/>
  <c r="C693" i="64"/>
  <c r="C488" i="64"/>
  <c r="C442" i="64"/>
  <c r="C54" i="64"/>
  <c r="C118" i="64"/>
  <c r="C182" i="64"/>
  <c r="C246" i="64"/>
  <c r="C310" i="64"/>
  <c r="C374" i="64"/>
  <c r="C438" i="64"/>
  <c r="C502" i="64"/>
  <c r="C566" i="64"/>
  <c r="C630" i="64"/>
  <c r="C694" i="64"/>
  <c r="C360" i="64"/>
  <c r="C234" i="64"/>
  <c r="C31" i="64"/>
  <c r="C95" i="64"/>
  <c r="C159" i="64"/>
  <c r="C223" i="64"/>
  <c r="C287" i="64"/>
  <c r="C351" i="64"/>
  <c r="C415" i="64"/>
  <c r="C479" i="64"/>
  <c r="C543" i="64"/>
  <c r="C607" i="64"/>
  <c r="C671" i="64"/>
  <c r="C336" i="64"/>
  <c r="C648" i="64"/>
  <c r="C40" i="64"/>
  <c r="C144" i="64"/>
  <c r="C216" i="64"/>
  <c r="C512" i="64"/>
  <c r="C498" i="64"/>
  <c r="C65" i="64"/>
  <c r="C129" i="64"/>
  <c r="C193" i="64"/>
  <c r="C257" i="64"/>
  <c r="C321" i="64"/>
  <c r="C385" i="64"/>
  <c r="C449" i="64"/>
  <c r="C513" i="64"/>
  <c r="C577" i="64"/>
  <c r="C641" i="64"/>
  <c r="C705" i="64"/>
  <c r="C66" i="64"/>
  <c r="C130" i="64"/>
  <c r="C194" i="64"/>
  <c r="C306" i="64"/>
  <c r="C514" i="64"/>
  <c r="C674" i="64"/>
  <c r="C554" i="64"/>
  <c r="C658" i="64"/>
  <c r="C668" i="64"/>
  <c r="C134" i="64"/>
  <c r="C326" i="64"/>
  <c r="C582" i="64"/>
  <c r="C418" i="64"/>
  <c r="C175" i="64"/>
  <c r="C367" i="64"/>
  <c r="C495" i="64"/>
  <c r="C687" i="64"/>
  <c r="C56" i="64"/>
  <c r="C608" i="64"/>
  <c r="C145" i="64"/>
  <c r="C273" i="64"/>
  <c r="C465" i="64"/>
  <c r="C657" i="64"/>
  <c r="C146" i="64"/>
  <c r="C322" i="64"/>
  <c r="C682" i="64"/>
  <c r="C535" i="64"/>
  <c r="C19" i="64"/>
  <c r="C83" i="64"/>
  <c r="C147" i="64"/>
  <c r="C211" i="64"/>
  <c r="C275" i="64"/>
  <c r="C339" i="64"/>
  <c r="C403" i="64"/>
  <c r="C467" i="64"/>
  <c r="C531" i="64"/>
  <c r="C595" i="64"/>
  <c r="C659" i="64"/>
  <c r="C256" i="64"/>
  <c r="C664" i="64"/>
  <c r="C20" i="64"/>
  <c r="C84" i="64"/>
  <c r="C148" i="64"/>
  <c r="C212" i="64"/>
  <c r="C276" i="64"/>
  <c r="C340" i="64"/>
  <c r="C404" i="64"/>
  <c r="C468" i="64"/>
  <c r="C532" i="64"/>
  <c r="C596" i="64"/>
  <c r="C660" i="64"/>
  <c r="C288" i="64"/>
  <c r="C426" i="64"/>
  <c r="C61" i="64"/>
  <c r="C125" i="64"/>
  <c r="C189" i="64"/>
  <c r="C253" i="64"/>
  <c r="C317" i="64"/>
  <c r="C381" i="64"/>
  <c r="C445" i="64"/>
  <c r="C509" i="64"/>
  <c r="C573" i="64"/>
  <c r="C637" i="64"/>
  <c r="C701" i="64"/>
  <c r="C536" i="64"/>
  <c r="C490" i="64"/>
  <c r="C62" i="64"/>
  <c r="C126" i="64"/>
  <c r="C190" i="64"/>
  <c r="C254" i="64"/>
  <c r="C318" i="64"/>
  <c r="C382" i="64"/>
  <c r="C446" i="64"/>
  <c r="C510" i="64"/>
  <c r="C574" i="64"/>
  <c r="C638" i="64"/>
  <c r="C702" i="64"/>
  <c r="C384" i="64"/>
  <c r="C354" i="64"/>
  <c r="C39" i="64"/>
  <c r="C103" i="64"/>
  <c r="C167" i="64"/>
  <c r="C231" i="64"/>
  <c r="C295" i="64"/>
  <c r="C359" i="64"/>
  <c r="C423" i="64"/>
  <c r="C487" i="64"/>
  <c r="C551" i="64"/>
  <c r="C615" i="64"/>
  <c r="C679" i="64"/>
  <c r="C352" i="64"/>
  <c r="C688" i="64"/>
  <c r="C48" i="64"/>
  <c r="C152" i="64"/>
  <c r="C224" i="64"/>
  <c r="C560" i="64"/>
  <c r="C9" i="64"/>
  <c r="C73" i="64"/>
  <c r="C137" i="64"/>
  <c r="C201" i="64"/>
  <c r="C265" i="64"/>
  <c r="C329" i="64"/>
  <c r="C393" i="64"/>
  <c r="C457" i="64"/>
  <c r="C521" i="64"/>
  <c r="C585" i="64"/>
  <c r="C649" i="64"/>
  <c r="C10" i="64"/>
  <c r="C74" i="64"/>
  <c r="C138" i="64"/>
  <c r="C202" i="64"/>
  <c r="C314" i="64"/>
  <c r="C586" i="64"/>
  <c r="C562" i="64"/>
  <c r="C618" i="64"/>
  <c r="C666" i="64"/>
  <c r="C604" i="64"/>
  <c r="C70" i="64"/>
  <c r="C390" i="64"/>
  <c r="C646" i="64"/>
  <c r="C424" i="64"/>
  <c r="C111" i="64"/>
  <c r="C303" i="64"/>
  <c r="C431" i="64"/>
  <c r="C623" i="64"/>
  <c r="C242" i="64"/>
  <c r="C248" i="64"/>
  <c r="C17" i="64"/>
  <c r="C209" i="64"/>
  <c r="C401" i="64"/>
  <c r="C529" i="64"/>
  <c r="C18" i="64"/>
  <c r="C210" i="64"/>
  <c r="C650" i="64"/>
  <c r="C2" i="64"/>
  <c r="C471" i="64"/>
  <c r="C27" i="64"/>
  <c r="C91" i="64"/>
  <c r="C155" i="64"/>
  <c r="C219" i="64"/>
  <c r="C283" i="64"/>
  <c r="C347" i="64"/>
  <c r="C411" i="64"/>
  <c r="C475" i="64"/>
  <c r="C539" i="64"/>
  <c r="C603" i="64"/>
  <c r="C667" i="64"/>
  <c r="C312" i="64"/>
  <c r="C218" i="64"/>
  <c r="C28" i="64"/>
  <c r="C92" i="64"/>
  <c r="C156" i="64"/>
  <c r="C220" i="64"/>
  <c r="C284" i="64"/>
  <c r="C348" i="64"/>
  <c r="C412" i="64"/>
  <c r="C476" i="64"/>
  <c r="C540" i="64"/>
  <c r="C376" i="64"/>
  <c r="C5" i="64"/>
  <c r="C69" i="64"/>
  <c r="C133" i="64"/>
  <c r="C197" i="64"/>
  <c r="C261" i="64"/>
  <c r="C325" i="64"/>
  <c r="C389" i="64"/>
  <c r="C453" i="64"/>
  <c r="C517" i="64"/>
  <c r="C581" i="64"/>
  <c r="C645" i="64"/>
  <c r="C709" i="64"/>
  <c r="C576" i="64"/>
  <c r="C6" i="64"/>
  <c r="C198" i="64"/>
  <c r="C262" i="64"/>
  <c r="C454" i="64"/>
  <c r="C518" i="64"/>
  <c r="C96" i="64"/>
  <c r="C47" i="64"/>
  <c r="C239" i="64"/>
  <c r="C559" i="64"/>
  <c r="C408" i="64"/>
  <c r="C160" i="64"/>
  <c r="C81" i="64"/>
  <c r="C337" i="64"/>
  <c r="C593" i="64"/>
  <c r="C82" i="64"/>
  <c r="C690" i="64"/>
  <c r="C35" i="64"/>
  <c r="C99" i="64"/>
  <c r="C163" i="64"/>
  <c r="C227" i="64"/>
  <c r="C291" i="64"/>
  <c r="C355" i="64"/>
  <c r="C419" i="64"/>
  <c r="C483" i="64"/>
  <c r="C547" i="64"/>
  <c r="C611" i="64"/>
  <c r="C675" i="64"/>
  <c r="C400" i="64"/>
  <c r="C346" i="64"/>
  <c r="C36" i="64"/>
  <c r="C100" i="64"/>
  <c r="C164" i="64"/>
  <c r="C228" i="64"/>
  <c r="C292" i="64"/>
  <c r="C356" i="64"/>
  <c r="C420" i="64"/>
  <c r="C484" i="64"/>
  <c r="C548" i="64"/>
  <c r="C612" i="64"/>
  <c r="C676" i="64"/>
  <c r="C456" i="64"/>
  <c r="C13" i="64"/>
  <c r="C77" i="64"/>
  <c r="C141" i="64"/>
  <c r="C205" i="64"/>
  <c r="C269" i="64"/>
  <c r="C333" i="64"/>
  <c r="C397" i="64"/>
  <c r="C461" i="64"/>
  <c r="C525" i="64"/>
  <c r="C589" i="64"/>
  <c r="C653" i="64"/>
  <c r="C120" i="64"/>
  <c r="C624" i="64"/>
  <c r="C14" i="64"/>
  <c r="C78" i="64"/>
  <c r="C142" i="64"/>
  <c r="C206" i="64"/>
  <c r="C270" i="64"/>
  <c r="C334" i="64"/>
  <c r="C398" i="64"/>
  <c r="C462" i="64"/>
  <c r="C526" i="64"/>
  <c r="C590" i="64"/>
  <c r="C654" i="64"/>
  <c r="C208" i="64"/>
  <c r="C480" i="64"/>
  <c r="C474" i="64"/>
  <c r="C55" i="64"/>
  <c r="C119" i="64"/>
  <c r="C183" i="64"/>
  <c r="C247" i="64"/>
  <c r="C311" i="64"/>
  <c r="C375" i="64"/>
  <c r="C439" i="64"/>
  <c r="C503" i="64"/>
  <c r="C567" i="64"/>
  <c r="C631" i="64"/>
  <c r="C695" i="64"/>
  <c r="C432" i="64"/>
  <c r="C386" i="64"/>
  <c r="C64" i="64"/>
  <c r="C168" i="64"/>
  <c r="C280" i="64"/>
  <c r="C656" i="64"/>
  <c r="C25" i="64"/>
  <c r="C89" i="64"/>
  <c r="C153" i="64"/>
  <c r="C217" i="64"/>
  <c r="C281" i="64"/>
  <c r="C345" i="64"/>
  <c r="C409" i="64"/>
  <c r="C473" i="64"/>
  <c r="C537" i="64"/>
  <c r="C601" i="64"/>
  <c r="C665" i="64"/>
  <c r="C26" i="64"/>
  <c r="C90" i="64"/>
  <c r="C154" i="64"/>
  <c r="C250" i="64"/>
  <c r="C330" i="64"/>
  <c r="C530" i="64"/>
  <c r="C570" i="64"/>
  <c r="C626" i="64"/>
  <c r="C67" i="64"/>
  <c r="C323" i="64"/>
  <c r="C515" i="64"/>
  <c r="C643" i="64"/>
  <c r="C707" i="64"/>
  <c r="C68" i="64"/>
  <c r="C196" i="64"/>
  <c r="C452" i="64"/>
  <c r="C708" i="64"/>
  <c r="C109" i="64"/>
  <c r="C365" i="64"/>
  <c r="C621" i="64"/>
  <c r="C46" i="64"/>
  <c r="C366" i="64"/>
  <c r="C622" i="64"/>
  <c r="C23" i="64"/>
  <c r="C279" i="64"/>
  <c r="C599" i="64"/>
  <c r="C32" i="64"/>
  <c r="C450" i="64"/>
  <c r="C249" i="64"/>
  <c r="C505" i="64"/>
  <c r="C58" i="64"/>
  <c r="C466" i="64"/>
  <c r="C43" i="64"/>
  <c r="C107" i="64"/>
  <c r="C171" i="64"/>
  <c r="C235" i="64"/>
  <c r="C299" i="64"/>
  <c r="C363" i="64"/>
  <c r="C427" i="64"/>
  <c r="C491" i="64"/>
  <c r="C555" i="64"/>
  <c r="C619" i="64"/>
  <c r="C683" i="64"/>
  <c r="C448" i="64"/>
  <c r="C394" i="64"/>
  <c r="C44" i="64"/>
  <c r="C108" i="64"/>
  <c r="C172" i="64"/>
  <c r="C236" i="64"/>
  <c r="C300" i="64"/>
  <c r="C364" i="64"/>
  <c r="C428" i="64"/>
  <c r="C492" i="64"/>
  <c r="C556" i="64"/>
  <c r="C620" i="64"/>
  <c r="C684" i="64"/>
  <c r="C520" i="64"/>
  <c r="C21" i="64"/>
  <c r="C85" i="64"/>
  <c r="C149" i="64"/>
  <c r="C213" i="64"/>
  <c r="C277" i="64"/>
  <c r="C341" i="64"/>
  <c r="C405" i="64"/>
  <c r="C469" i="64"/>
  <c r="C533" i="64"/>
  <c r="C597" i="64"/>
  <c r="C661" i="64"/>
  <c r="C264" i="64"/>
  <c r="C680" i="64"/>
  <c r="C22" i="64"/>
  <c r="C86" i="64"/>
  <c r="C150" i="64"/>
  <c r="C214" i="64"/>
  <c r="C278" i="64"/>
  <c r="C342" i="64"/>
  <c r="C406" i="64"/>
  <c r="C470" i="64"/>
  <c r="C534" i="64"/>
  <c r="C598" i="64"/>
  <c r="C662" i="64"/>
  <c r="C240" i="64"/>
  <c r="C528" i="64"/>
  <c r="C522" i="64"/>
  <c r="C63" i="64"/>
  <c r="C127" i="64"/>
  <c r="C191" i="64"/>
  <c r="C255" i="64"/>
  <c r="C319" i="64"/>
  <c r="C383" i="64"/>
  <c r="C447" i="64"/>
  <c r="C511" i="64"/>
  <c r="C575" i="64"/>
  <c r="C639" i="64"/>
  <c r="C703" i="64"/>
  <c r="C464" i="64"/>
  <c r="C8" i="64"/>
  <c r="C72" i="64"/>
  <c r="C176" i="64"/>
  <c r="C344" i="64"/>
  <c r="C696" i="64"/>
  <c r="C33" i="64"/>
  <c r="C97" i="64"/>
  <c r="C161" i="64"/>
  <c r="C225" i="64"/>
  <c r="C289" i="64"/>
  <c r="C353" i="64"/>
  <c r="C417" i="64"/>
  <c r="C481" i="64"/>
  <c r="C545" i="64"/>
  <c r="C609" i="64"/>
  <c r="C673" i="64"/>
  <c r="C34" i="64"/>
  <c r="C98" i="64"/>
  <c r="C162" i="64"/>
  <c r="C274" i="64"/>
  <c r="C362" i="64"/>
  <c r="C594" i="64"/>
  <c r="C698" i="64"/>
  <c r="C458" i="64"/>
  <c r="C451" i="64"/>
  <c r="C260" i="64"/>
  <c r="C516" i="64"/>
  <c r="C704" i="64"/>
  <c r="C237" i="64"/>
  <c r="C557" i="64"/>
  <c r="C402" i="64"/>
  <c r="C238" i="64"/>
  <c r="C430" i="64"/>
  <c r="C686" i="64"/>
  <c r="C87" i="64"/>
  <c r="C407" i="64"/>
  <c r="C600" i="64"/>
  <c r="C472" i="64"/>
  <c r="C185" i="64"/>
  <c r="C441" i="64"/>
  <c r="C697" i="64"/>
  <c r="C298" i="64"/>
  <c r="C642" i="64"/>
  <c r="C51" i="64"/>
  <c r="C115" i="64"/>
  <c r="C179" i="64"/>
  <c r="C243" i="64"/>
  <c r="C307" i="64"/>
  <c r="C371" i="64"/>
  <c r="C435" i="64"/>
  <c r="C499" i="64"/>
  <c r="C563" i="64"/>
  <c r="C627" i="64"/>
  <c r="C691" i="64"/>
  <c r="C496" i="64"/>
  <c r="C434" i="64"/>
  <c r="C52" i="64"/>
  <c r="C116" i="64"/>
  <c r="C180" i="64"/>
  <c r="C244" i="64"/>
  <c r="C308" i="64"/>
  <c r="C372" i="64"/>
  <c r="C436" i="64"/>
  <c r="C500" i="64"/>
  <c r="C564" i="64"/>
  <c r="C628" i="64"/>
  <c r="C692" i="64"/>
  <c r="C584" i="64"/>
  <c r="C29" i="64"/>
  <c r="C93" i="64"/>
  <c r="C157" i="64"/>
  <c r="C221" i="64"/>
  <c r="C285" i="64"/>
  <c r="C349" i="64"/>
  <c r="C413" i="64"/>
  <c r="C477" i="64"/>
  <c r="C541" i="64"/>
  <c r="C605" i="64"/>
  <c r="C669" i="64"/>
  <c r="C320" i="64"/>
  <c r="C226" i="64"/>
  <c r="C30" i="64"/>
  <c r="C94" i="64"/>
  <c r="C158" i="64"/>
  <c r="C222" i="64"/>
  <c r="C286" i="64"/>
  <c r="C350" i="64"/>
  <c r="C414" i="64"/>
  <c r="C478" i="64"/>
  <c r="C542" i="64"/>
  <c r="C606" i="64"/>
  <c r="C670" i="64"/>
  <c r="C272" i="64"/>
  <c r="C568" i="64"/>
  <c r="C7" i="64"/>
  <c r="C71" i="64"/>
  <c r="C135" i="64"/>
  <c r="C199" i="64"/>
  <c r="C263" i="64"/>
  <c r="C327" i="64"/>
  <c r="C391" i="64"/>
  <c r="C455" i="64"/>
  <c r="C519" i="64"/>
  <c r="C583" i="64"/>
  <c r="C647" i="64"/>
  <c r="C88" i="64"/>
  <c r="C504" i="64"/>
  <c r="C16" i="64"/>
  <c r="C80" i="64"/>
  <c r="C184" i="64"/>
  <c r="C368" i="64"/>
  <c r="C258" i="64"/>
  <c r="C41" i="64"/>
  <c r="C105" i="64"/>
  <c r="C169" i="64"/>
  <c r="C233" i="64"/>
  <c r="C297" i="64"/>
  <c r="C361" i="64"/>
  <c r="C425" i="64"/>
  <c r="C489" i="64"/>
  <c r="C553" i="64"/>
  <c r="C617" i="64"/>
  <c r="C681" i="64"/>
  <c r="C42" i="64"/>
  <c r="C106" i="64"/>
  <c r="C170" i="64"/>
  <c r="C282" i="64"/>
  <c r="C370" i="64"/>
  <c r="C602" i="64"/>
  <c r="C506" i="64"/>
  <c r="C634" i="64"/>
  <c r="C131" i="64"/>
  <c r="C4" i="64"/>
  <c r="C324" i="64"/>
  <c r="C580" i="64"/>
  <c r="C173" i="64"/>
  <c r="C429" i="64"/>
  <c r="C685" i="64"/>
  <c r="C110" i="64"/>
  <c r="C302" i="64"/>
  <c r="C558" i="64"/>
  <c r="C672" i="64"/>
  <c r="C215" i="64"/>
  <c r="C663" i="64"/>
  <c r="C200" i="64"/>
  <c r="C121" i="64"/>
  <c r="C377" i="64"/>
  <c r="C633" i="64"/>
  <c r="C122" i="64"/>
  <c r="C538" i="64"/>
  <c r="C59" i="64"/>
  <c r="C123" i="64"/>
  <c r="C187" i="64"/>
  <c r="C251" i="64"/>
  <c r="C315" i="64"/>
  <c r="C379" i="64"/>
  <c r="C443" i="64"/>
  <c r="C507" i="64"/>
  <c r="C571" i="64"/>
  <c r="C635" i="64"/>
  <c r="C699" i="64"/>
  <c r="C552" i="64"/>
  <c r="C482" i="64"/>
  <c r="C60" i="64"/>
  <c r="C124" i="64"/>
  <c r="C188" i="64"/>
  <c r="C252" i="64"/>
  <c r="C316" i="64"/>
  <c r="C380" i="64"/>
  <c r="C444" i="64"/>
  <c r="C508" i="64"/>
  <c r="C572" i="64"/>
  <c r="C636" i="64"/>
  <c r="C700" i="64"/>
  <c r="C640" i="64"/>
  <c r="C37" i="64"/>
  <c r="C101" i="64"/>
  <c r="C165" i="64"/>
  <c r="C229" i="64"/>
  <c r="C293" i="64"/>
  <c r="C357" i="64"/>
  <c r="C421" i="64"/>
  <c r="C485" i="64"/>
  <c r="C549" i="64"/>
  <c r="C613" i="64"/>
  <c r="C677" i="64"/>
  <c r="C392" i="64"/>
  <c r="C338" i="64"/>
  <c r="C38" i="64"/>
  <c r="C102" i="64"/>
  <c r="C166" i="64"/>
  <c r="C230" i="64"/>
  <c r="C294" i="64"/>
  <c r="C358" i="64"/>
  <c r="C422" i="64"/>
  <c r="C486" i="64"/>
  <c r="C550" i="64"/>
  <c r="C614" i="64"/>
  <c r="C678" i="64"/>
  <c r="C304" i="64"/>
  <c r="C616" i="64"/>
  <c r="C15" i="64"/>
  <c r="C79" i="64"/>
  <c r="C143" i="64"/>
  <c r="C207" i="64"/>
  <c r="C271" i="64"/>
  <c r="C335" i="64"/>
  <c r="C399" i="64"/>
  <c r="C463" i="64"/>
  <c r="C527" i="64"/>
  <c r="C591" i="64"/>
  <c r="C655" i="64"/>
  <c r="C232" i="64"/>
  <c r="C544" i="64"/>
  <c r="C24" i="64"/>
  <c r="C104" i="64"/>
  <c r="C192" i="64"/>
  <c r="C416" i="64"/>
  <c r="C378" i="64"/>
  <c r="C49" i="64"/>
  <c r="C113" i="64"/>
  <c r="C177" i="64"/>
  <c r="C241" i="64"/>
  <c r="C305" i="64"/>
  <c r="C369" i="64"/>
  <c r="C433" i="64"/>
  <c r="C497" i="64"/>
  <c r="C561" i="64"/>
  <c r="C625" i="64"/>
  <c r="C689" i="64"/>
  <c r="C50" i="64"/>
  <c r="C114" i="64"/>
  <c r="C178" i="64"/>
  <c r="C290" i="64"/>
  <c r="C410" i="64"/>
  <c r="C546" i="64"/>
  <c r="C706" i="64"/>
  <c r="C578" i="64"/>
  <c r="C3" i="64"/>
  <c r="C195" i="64"/>
  <c r="C259" i="64"/>
  <c r="C387" i="64"/>
  <c r="C579" i="64"/>
  <c r="C592" i="64"/>
  <c r="C132" i="64"/>
  <c r="C388" i="64"/>
  <c r="C644" i="64"/>
  <c r="C45" i="64"/>
  <c r="C301" i="64"/>
  <c r="C493" i="64"/>
  <c r="C440" i="64"/>
  <c r="C174" i="64"/>
  <c r="C494" i="64"/>
  <c r="C328" i="64"/>
  <c r="C151" i="64"/>
  <c r="C343" i="64"/>
  <c r="C296" i="64"/>
  <c r="C136" i="64"/>
  <c r="C57" i="64"/>
  <c r="C313" i="64"/>
  <c r="C569" i="64"/>
  <c r="C186" i="64"/>
  <c r="C610" i="64"/>
  <c r="E2" i="58" l="1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6" i="58"/>
  <c r="E27" i="58"/>
  <c r="E28" i="58"/>
  <c r="E29" i="58"/>
  <c r="E30" i="58"/>
  <c r="E31" i="58"/>
  <c r="E32" i="58"/>
  <c r="E33" i="58"/>
  <c r="E34" i="58"/>
  <c r="E35" i="58"/>
  <c r="E36" i="58"/>
  <c r="E37" i="58"/>
  <c r="E38" i="58"/>
  <c r="E39" i="58"/>
  <c r="E40" i="58"/>
  <c r="E41" i="58"/>
  <c r="E42" i="58"/>
  <c r="E43" i="58"/>
  <c r="E44" i="58"/>
  <c r="E45" i="58"/>
  <c r="E46" i="58"/>
  <c r="E47" i="58"/>
  <c r="E48" i="58"/>
  <c r="E49" i="58"/>
  <c r="E50" i="58"/>
  <c r="E51" i="58"/>
  <c r="E52" i="58"/>
  <c r="E53" i="58"/>
  <c r="E54" i="58"/>
  <c r="E55" i="58"/>
  <c r="E56" i="58"/>
  <c r="E57" i="58"/>
  <c r="E58" i="58"/>
  <c r="E59" i="58"/>
  <c r="E60" i="58"/>
  <c r="E61" i="58"/>
  <c r="E62" i="58"/>
  <c r="E63" i="58"/>
  <c r="E64" i="58"/>
  <c r="E65" i="58"/>
  <c r="E66" i="58"/>
  <c r="E67" i="58"/>
  <c r="E68" i="58"/>
  <c r="E69" i="58"/>
  <c r="E70" i="58"/>
  <c r="E71" i="58"/>
  <c r="E72" i="58"/>
  <c r="E73" i="58"/>
  <c r="E74" i="58"/>
  <c r="E75" i="58"/>
  <c r="E76" i="58"/>
  <c r="E77" i="58"/>
  <c r="E78" i="58"/>
  <c r="E79" i="58"/>
  <c r="E80" i="58"/>
  <c r="E81" i="58"/>
  <c r="E82" i="58"/>
  <c r="E83" i="58"/>
  <c r="E84" i="58"/>
  <c r="E85" i="58"/>
  <c r="E86" i="58"/>
  <c r="E87" i="58"/>
  <c r="E88" i="58"/>
  <c r="E89" i="58"/>
  <c r="E90" i="58"/>
  <c r="E91" i="58"/>
  <c r="E92" i="58"/>
  <c r="E93" i="58"/>
  <c r="E94" i="58"/>
  <c r="E95" i="58"/>
  <c r="E96" i="58"/>
  <c r="E97" i="58"/>
  <c r="E98" i="58"/>
  <c r="E99" i="58"/>
  <c r="E100" i="58"/>
  <c r="E101" i="58"/>
  <c r="E102" i="58"/>
  <c r="E103" i="58"/>
  <c r="E104" i="58"/>
  <c r="E105" i="58"/>
  <c r="E106" i="58"/>
  <c r="E107" i="58"/>
  <c r="E108" i="58"/>
  <c r="E109" i="58"/>
  <c r="E110" i="58"/>
  <c r="E111" i="58"/>
  <c r="E112" i="58"/>
  <c r="E113" i="58"/>
  <c r="E114" i="58"/>
  <c r="E115" i="58"/>
  <c r="E116" i="58"/>
  <c r="E117" i="58"/>
  <c r="E118" i="58"/>
  <c r="E119" i="58"/>
  <c r="E120" i="58"/>
  <c r="E121" i="58"/>
  <c r="E122" i="58"/>
  <c r="E123" i="58"/>
  <c r="E124" i="58"/>
  <c r="E125" i="58"/>
  <c r="E126" i="58"/>
  <c r="E127" i="58"/>
  <c r="E128" i="58"/>
  <c r="E129" i="58"/>
  <c r="E130" i="58"/>
  <c r="E131" i="58"/>
  <c r="E132" i="58"/>
  <c r="E133" i="58"/>
  <c r="E134" i="58"/>
  <c r="E135" i="58"/>
  <c r="E136" i="58"/>
  <c r="E137" i="58"/>
  <c r="E138" i="58"/>
  <c r="E139" i="58"/>
  <c r="E140" i="58"/>
  <c r="E141" i="58"/>
  <c r="E142" i="58"/>
  <c r="E143" i="58"/>
  <c r="E144" i="58"/>
  <c r="E145" i="58"/>
  <c r="E146" i="58"/>
  <c r="E147" i="58"/>
  <c r="E148" i="58"/>
  <c r="E149" i="58"/>
  <c r="E150" i="58"/>
  <c r="E151" i="58"/>
  <c r="E152" i="58"/>
  <c r="E153" i="58"/>
  <c r="E154" i="58"/>
  <c r="E155" i="58"/>
  <c r="E156" i="58"/>
  <c r="E157" i="58"/>
  <c r="E158" i="58"/>
  <c r="E159" i="58"/>
  <c r="E160" i="58"/>
  <c r="E161" i="58"/>
  <c r="E162" i="58"/>
  <c r="E163" i="58"/>
  <c r="E164" i="58"/>
  <c r="E165" i="58"/>
  <c r="E166" i="58"/>
  <c r="E167" i="58"/>
  <c r="E168" i="58"/>
  <c r="E169" i="58"/>
  <c r="E170" i="58"/>
  <c r="E171" i="58"/>
  <c r="E172" i="58"/>
  <c r="E173" i="58"/>
  <c r="E174" i="58"/>
  <c r="E175" i="58"/>
  <c r="E176" i="58"/>
  <c r="E177" i="58"/>
  <c r="E178" i="58"/>
  <c r="E179" i="58"/>
  <c r="E180" i="58"/>
  <c r="E181" i="58"/>
  <c r="E182" i="58"/>
  <c r="E183" i="58"/>
  <c r="E184" i="58"/>
  <c r="E185" i="58"/>
  <c r="E186" i="58"/>
  <c r="E187" i="58"/>
  <c r="E188" i="58"/>
  <c r="E189" i="58"/>
  <c r="E190" i="58"/>
  <c r="E191" i="58"/>
  <c r="E192" i="58"/>
  <c r="E193" i="58"/>
  <c r="E194" i="58"/>
  <c r="E195" i="58"/>
  <c r="E196" i="58"/>
  <c r="E197" i="58"/>
  <c r="E198" i="58"/>
  <c r="E199" i="58"/>
  <c r="E200" i="58"/>
  <c r="E201" i="58"/>
  <c r="E202" i="58"/>
  <c r="E203" i="58"/>
  <c r="E204" i="58"/>
  <c r="E205" i="58"/>
  <c r="E206" i="58"/>
  <c r="E207" i="58"/>
  <c r="E208" i="58"/>
  <c r="E209" i="58"/>
  <c r="E210" i="58"/>
  <c r="E211" i="58"/>
  <c r="E212" i="58"/>
  <c r="E213" i="58"/>
  <c r="E214" i="58"/>
  <c r="E215" i="58"/>
  <c r="E216" i="58"/>
  <c r="E217" i="58"/>
  <c r="E218" i="58"/>
  <c r="E219" i="58"/>
  <c r="E220" i="58"/>
  <c r="E221" i="58"/>
  <c r="E222" i="58"/>
  <c r="E223" i="58"/>
  <c r="E224" i="58"/>
  <c r="E225" i="58"/>
  <c r="E226" i="58"/>
  <c r="E227" i="58"/>
  <c r="E228" i="58"/>
  <c r="F43" i="58"/>
  <c r="F107" i="58"/>
  <c r="F171" i="58"/>
  <c r="F84" i="58"/>
  <c r="F12" i="58"/>
  <c r="F76" i="58"/>
  <c r="F156" i="58"/>
  <c r="F29" i="58"/>
  <c r="F93" i="58"/>
  <c r="F157" i="58"/>
  <c r="F221" i="58"/>
  <c r="F6" i="58"/>
  <c r="F70" i="58"/>
  <c r="F134" i="58"/>
  <c r="F198" i="58"/>
  <c r="F192" i="58"/>
  <c r="F39" i="58"/>
  <c r="F103" i="58"/>
  <c r="F167" i="58"/>
  <c r="F218" i="58"/>
  <c r="F64" i="58"/>
  <c r="F184" i="58"/>
  <c r="F49" i="58"/>
  <c r="F113" i="58"/>
  <c r="F177" i="58"/>
  <c r="F18" i="58"/>
  <c r="F82" i="58"/>
  <c r="F146" i="58"/>
  <c r="F210" i="58"/>
  <c r="F60" i="58"/>
  <c r="F54" i="58"/>
  <c r="F151" i="58"/>
  <c r="F225" i="58"/>
  <c r="F51" i="58"/>
  <c r="F115" i="58"/>
  <c r="F179" i="58"/>
  <c r="F140" i="58"/>
  <c r="F20" i="58"/>
  <c r="F92" i="58"/>
  <c r="F172" i="58"/>
  <c r="F37" i="58"/>
  <c r="F101" i="58"/>
  <c r="F165" i="58"/>
  <c r="F183" i="58"/>
  <c r="F14" i="58"/>
  <c r="F78" i="58"/>
  <c r="F142" i="58"/>
  <c r="F206" i="58"/>
  <c r="F224" i="58"/>
  <c r="F47" i="58"/>
  <c r="F111" i="58"/>
  <c r="F191" i="58"/>
  <c r="F8" i="58"/>
  <c r="F88" i="58"/>
  <c r="F216" i="58"/>
  <c r="F57" i="58"/>
  <c r="F121" i="58"/>
  <c r="F185" i="58"/>
  <c r="F26" i="58"/>
  <c r="F90" i="58"/>
  <c r="F170" i="58"/>
  <c r="F106" i="58"/>
  <c r="F219" i="58"/>
  <c r="F141" i="58"/>
  <c r="F80" i="58"/>
  <c r="F33" i="58"/>
  <c r="F59" i="58"/>
  <c r="F123" i="58"/>
  <c r="F187" i="58"/>
  <c r="F164" i="58"/>
  <c r="F28" i="58"/>
  <c r="F100" i="58"/>
  <c r="F188" i="58"/>
  <c r="F45" i="58"/>
  <c r="F109" i="58"/>
  <c r="F173" i="58"/>
  <c r="F207" i="58"/>
  <c r="F22" i="58"/>
  <c r="F86" i="58"/>
  <c r="F150" i="58"/>
  <c r="F214" i="58"/>
  <c r="F178" i="58"/>
  <c r="F55" i="58"/>
  <c r="F119" i="58"/>
  <c r="F199" i="58"/>
  <c r="F16" i="58"/>
  <c r="F104" i="58"/>
  <c r="F194" i="58"/>
  <c r="F65" i="58"/>
  <c r="F129" i="58"/>
  <c r="F193" i="58"/>
  <c r="F34" i="58"/>
  <c r="F98" i="58"/>
  <c r="F186" i="58"/>
  <c r="F202" i="58"/>
  <c r="F155" i="58"/>
  <c r="F13" i="58"/>
  <c r="F182" i="58"/>
  <c r="F144" i="58"/>
  <c r="F3" i="58"/>
  <c r="F67" i="58"/>
  <c r="F131" i="58"/>
  <c r="F195" i="58"/>
  <c r="F180" i="58"/>
  <c r="F36" i="58"/>
  <c r="F108" i="58"/>
  <c r="F204" i="58"/>
  <c r="F53" i="58"/>
  <c r="F117" i="58"/>
  <c r="F181" i="58"/>
  <c r="F72" i="58"/>
  <c r="F30" i="58"/>
  <c r="F94" i="58"/>
  <c r="F158" i="58"/>
  <c r="F222" i="58"/>
  <c r="F226" i="58"/>
  <c r="F63" i="58"/>
  <c r="F127" i="58"/>
  <c r="F215" i="58"/>
  <c r="F24" i="58"/>
  <c r="F112" i="58"/>
  <c r="F9" i="58"/>
  <c r="F73" i="58"/>
  <c r="F137" i="58"/>
  <c r="F201" i="58"/>
  <c r="F42" i="58"/>
  <c r="F27" i="58"/>
  <c r="F200" i="58"/>
  <c r="F208" i="58"/>
  <c r="F66" i="58"/>
  <c r="F11" i="58"/>
  <c r="F75" i="58"/>
  <c r="F139" i="58"/>
  <c r="F203" i="58"/>
  <c r="F196" i="58"/>
  <c r="F44" i="58"/>
  <c r="F116" i="58"/>
  <c r="F220" i="58"/>
  <c r="F61" i="58"/>
  <c r="F125" i="58"/>
  <c r="F189" i="58"/>
  <c r="F136" i="58"/>
  <c r="F38" i="58"/>
  <c r="F102" i="58"/>
  <c r="F166" i="58"/>
  <c r="F175" i="58"/>
  <c r="F7" i="58"/>
  <c r="F71" i="58"/>
  <c r="F135" i="58"/>
  <c r="F96" i="58"/>
  <c r="F32" i="58"/>
  <c r="F120" i="58"/>
  <c r="F17" i="58"/>
  <c r="F81" i="58"/>
  <c r="F145" i="58"/>
  <c r="F209" i="58"/>
  <c r="F50" i="58"/>
  <c r="F114" i="58"/>
  <c r="F91" i="58"/>
  <c r="F77" i="58"/>
  <c r="F23" i="58"/>
  <c r="F97" i="58"/>
  <c r="F19" i="58"/>
  <c r="F83" i="58"/>
  <c r="F147" i="58"/>
  <c r="F211" i="58"/>
  <c r="F212" i="58"/>
  <c r="F52" i="58"/>
  <c r="F124" i="58"/>
  <c r="F5" i="58"/>
  <c r="F69" i="58"/>
  <c r="F133" i="58"/>
  <c r="F197" i="58"/>
  <c r="F176" i="58"/>
  <c r="F46" i="58"/>
  <c r="F110" i="58"/>
  <c r="F174" i="58"/>
  <c r="F223" i="58"/>
  <c r="F15" i="58"/>
  <c r="F79" i="58"/>
  <c r="F143" i="58"/>
  <c r="F168" i="58"/>
  <c r="F40" i="58"/>
  <c r="F128" i="58"/>
  <c r="F25" i="58"/>
  <c r="F89" i="58"/>
  <c r="F153" i="58"/>
  <c r="F217" i="58"/>
  <c r="F58" i="58"/>
  <c r="F122" i="58"/>
  <c r="F228" i="58"/>
  <c r="F205" i="58"/>
  <c r="F87" i="58"/>
  <c r="F161" i="58"/>
  <c r="F35" i="58"/>
  <c r="F99" i="58"/>
  <c r="F163" i="58"/>
  <c r="F227" i="58"/>
  <c r="F4" i="58"/>
  <c r="F68" i="58"/>
  <c r="F148" i="58"/>
  <c r="F21" i="58"/>
  <c r="F85" i="58"/>
  <c r="F149" i="58"/>
  <c r="F213" i="58"/>
  <c r="F162" i="58"/>
  <c r="F62" i="58"/>
  <c r="F126" i="58"/>
  <c r="F190" i="58"/>
  <c r="F152" i="58"/>
  <c r="F31" i="58"/>
  <c r="F95" i="58"/>
  <c r="F159" i="58"/>
  <c r="F154" i="58"/>
  <c r="F56" i="58"/>
  <c r="F160" i="58"/>
  <c r="F41" i="58"/>
  <c r="F105" i="58"/>
  <c r="F169" i="58"/>
  <c r="F10" i="58"/>
  <c r="F74" i="58"/>
  <c r="F138" i="58"/>
  <c r="F132" i="58"/>
  <c r="F118" i="58"/>
  <c r="F48" i="58"/>
  <c r="F130" i="58"/>
  <c r="F2" i="58"/>
  <c r="F19" i="59"/>
  <c r="F83" i="59"/>
  <c r="F147" i="59"/>
  <c r="F211" i="59"/>
  <c r="F275" i="59"/>
  <c r="F339" i="59"/>
  <c r="F403" i="59"/>
  <c r="F467" i="59"/>
  <c r="F531" i="59"/>
  <c r="F595" i="59"/>
  <c r="F659" i="59"/>
  <c r="F723" i="59"/>
  <c r="F609" i="59"/>
  <c r="F226" i="59"/>
  <c r="F610" i="59"/>
  <c r="F44" i="59"/>
  <c r="F108" i="59"/>
  <c r="F172" i="59"/>
  <c r="F236" i="59"/>
  <c r="F300" i="59"/>
  <c r="F364" i="59"/>
  <c r="F428" i="59"/>
  <c r="F492" i="59"/>
  <c r="F556" i="59"/>
  <c r="F620" i="59"/>
  <c r="F684" i="59"/>
  <c r="F748" i="59"/>
  <c r="F18" i="59"/>
  <c r="F5" i="59"/>
  <c r="F69" i="59"/>
  <c r="F133" i="59"/>
  <c r="F197" i="59"/>
  <c r="F261" i="59"/>
  <c r="F325" i="59"/>
  <c r="F389" i="59"/>
  <c r="F453" i="59"/>
  <c r="F517" i="59"/>
  <c r="F581" i="59"/>
  <c r="F645" i="59"/>
  <c r="F709" i="59"/>
  <c r="F743" i="59"/>
  <c r="F338" i="59"/>
  <c r="F594" i="59"/>
  <c r="F38" i="59"/>
  <c r="F102" i="59"/>
  <c r="F166" i="59"/>
  <c r="F230" i="59"/>
  <c r="F294" i="59"/>
  <c r="F358" i="59"/>
  <c r="F422" i="59"/>
  <c r="F486" i="59"/>
  <c r="F550" i="59"/>
  <c r="F614" i="59"/>
  <c r="F678" i="59"/>
  <c r="F703" i="59"/>
  <c r="F130" i="59"/>
  <c r="F586" i="59"/>
  <c r="F39" i="59"/>
  <c r="F103" i="59"/>
  <c r="F167" i="59"/>
  <c r="F231" i="59"/>
  <c r="F295" i="59"/>
  <c r="F359" i="59"/>
  <c r="F423" i="59"/>
  <c r="F487" i="59"/>
  <c r="F551" i="59"/>
  <c r="F615" i="59"/>
  <c r="F711" i="59"/>
  <c r="F122" i="59"/>
  <c r="F578" i="59"/>
  <c r="F32" i="59"/>
  <c r="F96" i="59"/>
  <c r="F160" i="59"/>
  <c r="F224" i="59"/>
  <c r="F288" i="59"/>
  <c r="F352" i="59"/>
  <c r="F416" i="59"/>
  <c r="F480" i="59"/>
  <c r="F544" i="59"/>
  <c r="F608" i="59"/>
  <c r="F672" i="59"/>
  <c r="F736" i="59"/>
  <c r="F729" i="59"/>
  <c r="F730" i="59"/>
  <c r="F65" i="59"/>
  <c r="F129" i="59"/>
  <c r="F193" i="59"/>
  <c r="F257" i="59"/>
  <c r="F321" i="59"/>
  <c r="F385" i="59"/>
  <c r="F449" i="59"/>
  <c r="F513" i="59"/>
  <c r="F585" i="59"/>
  <c r="F186" i="59"/>
  <c r="F538" i="59"/>
  <c r="F360" i="59"/>
  <c r="F616" i="59"/>
  <c r="F744" i="59"/>
  <c r="F10" i="59"/>
  <c r="F73" i="59"/>
  <c r="F201" i="59"/>
  <c r="F329" i="59"/>
  <c r="F457" i="59"/>
  <c r="F633" i="59"/>
  <c r="F570" i="59"/>
  <c r="F81" i="59"/>
  <c r="F209" i="59"/>
  <c r="F337" i="59"/>
  <c r="F465" i="59"/>
  <c r="F665" i="59"/>
  <c r="F11" i="59"/>
  <c r="F523" i="59"/>
  <c r="F202" i="59"/>
  <c r="F164" i="59"/>
  <c r="F612" i="59"/>
  <c r="F125" i="59"/>
  <c r="F509" i="59"/>
  <c r="F30" i="59"/>
  <c r="F478" i="59"/>
  <c r="F506" i="59"/>
  <c r="F351" i="59"/>
  <c r="F490" i="59"/>
  <c r="F408" i="59"/>
  <c r="F682" i="59"/>
  <c r="F377" i="59"/>
  <c r="F27" i="59"/>
  <c r="F91" i="59"/>
  <c r="F155" i="59"/>
  <c r="F219" i="59"/>
  <c r="F283" i="59"/>
  <c r="F347" i="59"/>
  <c r="F411" i="59"/>
  <c r="F475" i="59"/>
  <c r="F539" i="59"/>
  <c r="F603" i="59"/>
  <c r="F667" i="59"/>
  <c r="F731" i="59"/>
  <c r="F657" i="59"/>
  <c r="F250" i="59"/>
  <c r="F674" i="59"/>
  <c r="F52" i="59"/>
  <c r="F116" i="59"/>
  <c r="F180" i="59"/>
  <c r="F244" i="59"/>
  <c r="F308" i="59"/>
  <c r="F372" i="59"/>
  <c r="F436" i="59"/>
  <c r="F500" i="59"/>
  <c r="F564" i="59"/>
  <c r="F628" i="59"/>
  <c r="F692" i="59"/>
  <c r="F756" i="59"/>
  <c r="F146" i="59"/>
  <c r="F13" i="59"/>
  <c r="F77" i="59"/>
  <c r="F141" i="59"/>
  <c r="F205" i="59"/>
  <c r="F269" i="59"/>
  <c r="F333" i="59"/>
  <c r="F397" i="59"/>
  <c r="F461" i="59"/>
  <c r="F525" i="59"/>
  <c r="F589" i="59"/>
  <c r="F653" i="59"/>
  <c r="F717" i="59"/>
  <c r="F625" i="59"/>
  <c r="F370" i="59"/>
  <c r="F650" i="59"/>
  <c r="F46" i="59"/>
  <c r="F110" i="59"/>
  <c r="F174" i="59"/>
  <c r="F238" i="59"/>
  <c r="F302" i="59"/>
  <c r="F366" i="59"/>
  <c r="F430" i="59"/>
  <c r="F494" i="59"/>
  <c r="F558" i="59"/>
  <c r="F622" i="59"/>
  <c r="F686" i="59"/>
  <c r="F735" i="59"/>
  <c r="F194" i="59"/>
  <c r="F642" i="59"/>
  <c r="F47" i="59"/>
  <c r="F111" i="59"/>
  <c r="F175" i="59"/>
  <c r="F239" i="59"/>
  <c r="F303" i="59"/>
  <c r="F367" i="59"/>
  <c r="F431" i="59"/>
  <c r="F495" i="59"/>
  <c r="F559" i="59"/>
  <c r="F623" i="59"/>
  <c r="F719" i="59"/>
  <c r="F178" i="59"/>
  <c r="F634" i="59"/>
  <c r="F40" i="59"/>
  <c r="F104" i="59"/>
  <c r="F168" i="59"/>
  <c r="F232" i="59"/>
  <c r="F296" i="59"/>
  <c r="F424" i="59"/>
  <c r="F488" i="59"/>
  <c r="F552" i="59"/>
  <c r="F680" i="59"/>
  <c r="F9" i="59"/>
  <c r="F137" i="59"/>
  <c r="F265" i="59"/>
  <c r="F393" i="59"/>
  <c r="F529" i="59"/>
  <c r="F234" i="59"/>
  <c r="F145" i="59"/>
  <c r="F273" i="59"/>
  <c r="F401" i="59"/>
  <c r="F537" i="59"/>
  <c r="F618" i="59"/>
  <c r="F331" i="59"/>
  <c r="F484" i="59"/>
  <c r="F61" i="59"/>
  <c r="F445" i="59"/>
  <c r="F298" i="59"/>
  <c r="F350" i="59"/>
  <c r="F734" i="59"/>
  <c r="F223" i="59"/>
  <c r="F695" i="59"/>
  <c r="F216" i="59"/>
  <c r="F664" i="59"/>
  <c r="F249" i="59"/>
  <c r="F498" i="59"/>
  <c r="F35" i="59"/>
  <c r="F99" i="59"/>
  <c r="F163" i="59"/>
  <c r="F227" i="59"/>
  <c r="F291" i="59"/>
  <c r="F355" i="59"/>
  <c r="F419" i="59"/>
  <c r="F483" i="59"/>
  <c r="F547" i="59"/>
  <c r="F611" i="59"/>
  <c r="F675" i="59"/>
  <c r="F739" i="59"/>
  <c r="F705" i="59"/>
  <c r="F306" i="59"/>
  <c r="F754" i="59"/>
  <c r="F60" i="59"/>
  <c r="F124" i="59"/>
  <c r="F188" i="59"/>
  <c r="F252" i="59"/>
  <c r="F316" i="59"/>
  <c r="F380" i="59"/>
  <c r="F444" i="59"/>
  <c r="F508" i="59"/>
  <c r="F572" i="59"/>
  <c r="F636" i="59"/>
  <c r="F700" i="59"/>
  <c r="F757" i="59"/>
  <c r="F258" i="59"/>
  <c r="F21" i="59"/>
  <c r="F85" i="59"/>
  <c r="F149" i="59"/>
  <c r="F213" i="59"/>
  <c r="F277" i="59"/>
  <c r="F341" i="59"/>
  <c r="F405" i="59"/>
  <c r="F469" i="59"/>
  <c r="F533" i="59"/>
  <c r="F597" i="59"/>
  <c r="F661" i="59"/>
  <c r="F725" i="59"/>
  <c r="F713" i="59"/>
  <c r="F410" i="59"/>
  <c r="F698" i="59"/>
  <c r="F54" i="59"/>
  <c r="F118" i="59"/>
  <c r="F182" i="59"/>
  <c r="F246" i="59"/>
  <c r="F310" i="59"/>
  <c r="F374" i="59"/>
  <c r="F438" i="59"/>
  <c r="F502" i="59"/>
  <c r="F566" i="59"/>
  <c r="F630" i="59"/>
  <c r="F694" i="59"/>
  <c r="F759" i="59"/>
  <c r="F218" i="59"/>
  <c r="F666" i="59"/>
  <c r="F55" i="59"/>
  <c r="F119" i="59"/>
  <c r="F183" i="59"/>
  <c r="F247" i="59"/>
  <c r="F311" i="59"/>
  <c r="F375" i="59"/>
  <c r="F439" i="59"/>
  <c r="F503" i="59"/>
  <c r="F567" i="59"/>
  <c r="F631" i="59"/>
  <c r="F751" i="59"/>
  <c r="F210" i="59"/>
  <c r="F658" i="59"/>
  <c r="F48" i="59"/>
  <c r="F112" i="59"/>
  <c r="F176" i="59"/>
  <c r="F240" i="59"/>
  <c r="F304" i="59"/>
  <c r="F368" i="59"/>
  <c r="F432" i="59"/>
  <c r="F496" i="59"/>
  <c r="F560" i="59"/>
  <c r="F624" i="59"/>
  <c r="F688" i="59"/>
  <c r="F752" i="59"/>
  <c r="F154" i="59"/>
  <c r="F17" i="59"/>
  <c r="F282" i="59"/>
  <c r="F292" i="59"/>
  <c r="F286" i="59"/>
  <c r="F415" i="59"/>
  <c r="F88" i="59"/>
  <c r="F536" i="59"/>
  <c r="F121" i="59"/>
  <c r="F577" i="59"/>
  <c r="F43" i="59"/>
  <c r="F107" i="59"/>
  <c r="F171" i="59"/>
  <c r="F235" i="59"/>
  <c r="F299" i="59"/>
  <c r="F363" i="59"/>
  <c r="F427" i="59"/>
  <c r="F491" i="59"/>
  <c r="F555" i="59"/>
  <c r="F619" i="59"/>
  <c r="F683" i="59"/>
  <c r="F747" i="59"/>
  <c r="F26" i="59"/>
  <c r="F354" i="59"/>
  <c r="F4" i="59"/>
  <c r="F68" i="59"/>
  <c r="F132" i="59"/>
  <c r="F196" i="59"/>
  <c r="F260" i="59"/>
  <c r="F324" i="59"/>
  <c r="F388" i="59"/>
  <c r="F452" i="59"/>
  <c r="F516" i="59"/>
  <c r="F580" i="59"/>
  <c r="F644" i="59"/>
  <c r="F708" i="59"/>
  <c r="F750" i="59"/>
  <c r="F362" i="59"/>
  <c r="F29" i="59"/>
  <c r="F93" i="59"/>
  <c r="F157" i="59"/>
  <c r="F221" i="59"/>
  <c r="F285" i="59"/>
  <c r="F349" i="59"/>
  <c r="F413" i="59"/>
  <c r="F477" i="59"/>
  <c r="F541" i="59"/>
  <c r="F605" i="59"/>
  <c r="F669" i="59"/>
  <c r="F733" i="59"/>
  <c r="F58" i="59"/>
  <c r="F426" i="59"/>
  <c r="F738" i="59"/>
  <c r="F62" i="59"/>
  <c r="F126" i="59"/>
  <c r="F190" i="59"/>
  <c r="F254" i="59"/>
  <c r="F318" i="59"/>
  <c r="F382" i="59"/>
  <c r="F446" i="59"/>
  <c r="F510" i="59"/>
  <c r="F574" i="59"/>
  <c r="F638" i="59"/>
  <c r="F702" i="59"/>
  <c r="F617" i="59"/>
  <c r="F274" i="59"/>
  <c r="F722" i="59"/>
  <c r="F63" i="59"/>
  <c r="F127" i="59"/>
  <c r="F191" i="59"/>
  <c r="F255" i="59"/>
  <c r="F319" i="59"/>
  <c r="F383" i="59"/>
  <c r="F447" i="59"/>
  <c r="F511" i="59"/>
  <c r="F575" i="59"/>
  <c r="F639" i="59"/>
  <c r="F601" i="59"/>
  <c r="F266" i="59"/>
  <c r="F714" i="59"/>
  <c r="F56" i="59"/>
  <c r="F120" i="59"/>
  <c r="F184" i="59"/>
  <c r="F248" i="59"/>
  <c r="F312" i="59"/>
  <c r="F376" i="59"/>
  <c r="F440" i="59"/>
  <c r="F504" i="59"/>
  <c r="F568" i="59"/>
  <c r="F632" i="59"/>
  <c r="F696" i="59"/>
  <c r="F760" i="59"/>
  <c r="F290" i="59"/>
  <c r="F25" i="59"/>
  <c r="F89" i="59"/>
  <c r="F153" i="59"/>
  <c r="F217" i="59"/>
  <c r="F281" i="59"/>
  <c r="F345" i="59"/>
  <c r="F409" i="59"/>
  <c r="F473" i="59"/>
  <c r="F545" i="59"/>
  <c r="F721" i="59"/>
  <c r="F314" i="59"/>
  <c r="F690" i="59"/>
  <c r="F289" i="59"/>
  <c r="F417" i="59"/>
  <c r="F553" i="59"/>
  <c r="F2" i="59"/>
  <c r="F514" i="59"/>
  <c r="F361" i="59"/>
  <c r="F561" i="59"/>
  <c r="F203" i="59"/>
  <c r="F727" i="59"/>
  <c r="F548" i="59"/>
  <c r="F189" i="59"/>
  <c r="F701" i="59"/>
  <c r="F158" i="59"/>
  <c r="F606" i="59"/>
  <c r="F159" i="59"/>
  <c r="F607" i="59"/>
  <c r="F280" i="59"/>
  <c r="F689" i="59"/>
  <c r="F441" i="59"/>
  <c r="F51" i="59"/>
  <c r="F115" i="59"/>
  <c r="F179" i="59"/>
  <c r="F243" i="59"/>
  <c r="F307" i="59"/>
  <c r="F371" i="59"/>
  <c r="F435" i="59"/>
  <c r="F499" i="59"/>
  <c r="F563" i="59"/>
  <c r="F627" i="59"/>
  <c r="F691" i="59"/>
  <c r="F755" i="59"/>
  <c r="F74" i="59"/>
  <c r="F418" i="59"/>
  <c r="F12" i="59"/>
  <c r="F76" i="59"/>
  <c r="F140" i="59"/>
  <c r="F204" i="59"/>
  <c r="F268" i="59"/>
  <c r="F332" i="59"/>
  <c r="F396" i="59"/>
  <c r="F460" i="59"/>
  <c r="F524" i="59"/>
  <c r="F588" i="59"/>
  <c r="F652" i="59"/>
  <c r="F716" i="59"/>
  <c r="F671" i="59"/>
  <c r="F466" i="59"/>
  <c r="F37" i="59"/>
  <c r="F101" i="59"/>
  <c r="F165" i="59"/>
  <c r="F229" i="59"/>
  <c r="F293" i="59"/>
  <c r="F357" i="59"/>
  <c r="F421" i="59"/>
  <c r="F485" i="59"/>
  <c r="F549" i="59"/>
  <c r="F613" i="59"/>
  <c r="F677" i="59"/>
  <c r="F741" i="59"/>
  <c r="F98" i="59"/>
  <c r="F458" i="59"/>
  <c r="F6" i="59"/>
  <c r="F70" i="59"/>
  <c r="F134" i="59"/>
  <c r="F198" i="59"/>
  <c r="F262" i="59"/>
  <c r="F326" i="59"/>
  <c r="F390" i="59"/>
  <c r="F454" i="59"/>
  <c r="F518" i="59"/>
  <c r="F582" i="59"/>
  <c r="F646" i="59"/>
  <c r="F710" i="59"/>
  <c r="F673" i="59"/>
  <c r="F322" i="59"/>
  <c r="F7" i="59"/>
  <c r="F71" i="59"/>
  <c r="F135" i="59"/>
  <c r="F199" i="59"/>
  <c r="F263" i="59"/>
  <c r="F327" i="59"/>
  <c r="F391" i="59"/>
  <c r="F455" i="59"/>
  <c r="F519" i="59"/>
  <c r="F583" i="59"/>
  <c r="F647" i="59"/>
  <c r="F681" i="59"/>
  <c r="F330" i="59"/>
  <c r="F746" i="59"/>
  <c r="F64" i="59"/>
  <c r="F128" i="59"/>
  <c r="F192" i="59"/>
  <c r="F256" i="59"/>
  <c r="F320" i="59"/>
  <c r="F384" i="59"/>
  <c r="F448" i="59"/>
  <c r="F512" i="59"/>
  <c r="F576" i="59"/>
  <c r="F640" i="59"/>
  <c r="F704" i="59"/>
  <c r="F521" i="59"/>
  <c r="F402" i="59"/>
  <c r="F33" i="59"/>
  <c r="F97" i="59"/>
  <c r="F161" i="59"/>
  <c r="F225" i="59"/>
  <c r="F353" i="59"/>
  <c r="F481" i="59"/>
  <c r="F34" i="59"/>
  <c r="F346" i="59"/>
  <c r="F712" i="59"/>
  <c r="F169" i="59"/>
  <c r="F297" i="59"/>
  <c r="F489" i="59"/>
  <c r="F394" i="59"/>
  <c r="F139" i="59"/>
  <c r="F587" i="59"/>
  <c r="F562" i="59"/>
  <c r="F228" i="59"/>
  <c r="F676" i="59"/>
  <c r="F706" i="59"/>
  <c r="F381" i="59"/>
  <c r="F687" i="59"/>
  <c r="F222" i="59"/>
  <c r="F670" i="59"/>
  <c r="F31" i="59"/>
  <c r="F479" i="59"/>
  <c r="F24" i="59"/>
  <c r="F472" i="59"/>
  <c r="F57" i="59"/>
  <c r="F505" i="59"/>
  <c r="F59" i="59"/>
  <c r="F123" i="59"/>
  <c r="F187" i="59"/>
  <c r="F251" i="59"/>
  <c r="F315" i="59"/>
  <c r="F379" i="59"/>
  <c r="F443" i="59"/>
  <c r="F507" i="59"/>
  <c r="F571" i="59"/>
  <c r="F635" i="59"/>
  <c r="F699" i="59"/>
  <c r="F758" i="59"/>
  <c r="F114" i="59"/>
  <c r="F474" i="59"/>
  <c r="F20" i="59"/>
  <c r="F84" i="59"/>
  <c r="F148" i="59"/>
  <c r="F212" i="59"/>
  <c r="F276" i="59"/>
  <c r="F340" i="59"/>
  <c r="F404" i="59"/>
  <c r="F468" i="59"/>
  <c r="F532" i="59"/>
  <c r="F596" i="59"/>
  <c r="F660" i="59"/>
  <c r="F724" i="59"/>
  <c r="F641" i="59"/>
  <c r="F546" i="59"/>
  <c r="F45" i="59"/>
  <c r="F109" i="59"/>
  <c r="F173" i="59"/>
  <c r="F237" i="59"/>
  <c r="F301" i="59"/>
  <c r="F365" i="59"/>
  <c r="F429" i="59"/>
  <c r="F493" i="59"/>
  <c r="F557" i="59"/>
  <c r="F621" i="59"/>
  <c r="F685" i="59"/>
  <c r="F749" i="59"/>
  <c r="F170" i="59"/>
  <c r="F482" i="59"/>
  <c r="F14" i="59"/>
  <c r="F78" i="59"/>
  <c r="F142" i="59"/>
  <c r="F206" i="59"/>
  <c r="F270" i="59"/>
  <c r="F334" i="59"/>
  <c r="F398" i="59"/>
  <c r="F462" i="59"/>
  <c r="F526" i="59"/>
  <c r="F590" i="59"/>
  <c r="F654" i="59"/>
  <c r="F718" i="59"/>
  <c r="F745" i="59"/>
  <c r="F378" i="59"/>
  <c r="F15" i="59"/>
  <c r="F79" i="59"/>
  <c r="F143" i="59"/>
  <c r="F207" i="59"/>
  <c r="F271" i="59"/>
  <c r="F335" i="59"/>
  <c r="F399" i="59"/>
  <c r="F463" i="59"/>
  <c r="F527" i="59"/>
  <c r="F591" i="59"/>
  <c r="F655" i="59"/>
  <c r="F753" i="59"/>
  <c r="F386" i="59"/>
  <c r="F8" i="59"/>
  <c r="F72" i="59"/>
  <c r="F136" i="59"/>
  <c r="F200" i="59"/>
  <c r="F264" i="59"/>
  <c r="F328" i="59"/>
  <c r="F392" i="59"/>
  <c r="F456" i="59"/>
  <c r="F520" i="59"/>
  <c r="F584" i="59"/>
  <c r="F648" i="59"/>
  <c r="F593" i="59"/>
  <c r="F41" i="59"/>
  <c r="F105" i="59"/>
  <c r="F233" i="59"/>
  <c r="F425" i="59"/>
  <c r="F66" i="59"/>
  <c r="F395" i="59"/>
  <c r="F715" i="59"/>
  <c r="F100" i="59"/>
  <c r="F420" i="59"/>
  <c r="F737" i="59"/>
  <c r="F317" i="59"/>
  <c r="F573" i="59"/>
  <c r="F554" i="59"/>
  <c r="F414" i="59"/>
  <c r="F90" i="59"/>
  <c r="F287" i="59"/>
  <c r="F82" i="59"/>
  <c r="F344" i="59"/>
  <c r="F728" i="59"/>
  <c r="F313" i="59"/>
  <c r="F3" i="59"/>
  <c r="F67" i="59"/>
  <c r="F131" i="59"/>
  <c r="F195" i="59"/>
  <c r="F259" i="59"/>
  <c r="F323" i="59"/>
  <c r="F387" i="59"/>
  <c r="F451" i="59"/>
  <c r="F515" i="59"/>
  <c r="F579" i="59"/>
  <c r="F643" i="59"/>
  <c r="F707" i="59"/>
  <c r="F679" i="59"/>
  <c r="F162" i="59"/>
  <c r="F530" i="59"/>
  <c r="F28" i="59"/>
  <c r="F92" i="59"/>
  <c r="F156" i="59"/>
  <c r="F220" i="59"/>
  <c r="F284" i="59"/>
  <c r="F348" i="59"/>
  <c r="F412" i="59"/>
  <c r="F476" i="59"/>
  <c r="F540" i="59"/>
  <c r="F604" i="59"/>
  <c r="F668" i="59"/>
  <c r="F732" i="59"/>
  <c r="F697" i="59"/>
  <c r="F626" i="59"/>
  <c r="F53" i="59"/>
  <c r="F117" i="59"/>
  <c r="F181" i="59"/>
  <c r="F245" i="59"/>
  <c r="F309" i="59"/>
  <c r="F373" i="59"/>
  <c r="F437" i="59"/>
  <c r="F501" i="59"/>
  <c r="F565" i="59"/>
  <c r="F629" i="59"/>
  <c r="F693" i="59"/>
  <c r="F742" i="59"/>
  <c r="F242" i="59"/>
  <c r="F522" i="59"/>
  <c r="F22" i="59"/>
  <c r="F86" i="59"/>
  <c r="F150" i="59"/>
  <c r="F214" i="59"/>
  <c r="F278" i="59"/>
  <c r="F342" i="59"/>
  <c r="F406" i="59"/>
  <c r="F470" i="59"/>
  <c r="F534" i="59"/>
  <c r="F598" i="59"/>
  <c r="F662" i="59"/>
  <c r="F726" i="59"/>
  <c r="F50" i="59"/>
  <c r="F434" i="59"/>
  <c r="F23" i="59"/>
  <c r="F87" i="59"/>
  <c r="F151" i="59"/>
  <c r="F215" i="59"/>
  <c r="F279" i="59"/>
  <c r="F343" i="59"/>
  <c r="F407" i="59"/>
  <c r="F471" i="59"/>
  <c r="F535" i="59"/>
  <c r="F599" i="59"/>
  <c r="F663" i="59"/>
  <c r="F42" i="59"/>
  <c r="F442" i="59"/>
  <c r="F16" i="59"/>
  <c r="F80" i="59"/>
  <c r="F144" i="59"/>
  <c r="F208" i="59"/>
  <c r="F272" i="59"/>
  <c r="F336" i="59"/>
  <c r="F400" i="59"/>
  <c r="F464" i="59"/>
  <c r="F528" i="59"/>
  <c r="F592" i="59"/>
  <c r="F656" i="59"/>
  <c r="F720" i="59"/>
  <c r="F649" i="59"/>
  <c r="F602" i="59"/>
  <c r="F49" i="59"/>
  <c r="F113" i="59"/>
  <c r="F177" i="59"/>
  <c r="F241" i="59"/>
  <c r="F305" i="59"/>
  <c r="F369" i="59"/>
  <c r="F433" i="59"/>
  <c r="F497" i="59"/>
  <c r="F569" i="59"/>
  <c r="F106" i="59"/>
  <c r="F450" i="59"/>
  <c r="F75" i="59"/>
  <c r="F267" i="59"/>
  <c r="F459" i="59"/>
  <c r="F651" i="59"/>
  <c r="F36" i="59"/>
  <c r="F356" i="59"/>
  <c r="F740" i="59"/>
  <c r="F253" i="59"/>
  <c r="F637" i="59"/>
  <c r="F94" i="59"/>
  <c r="F542" i="59"/>
  <c r="F95" i="59"/>
  <c r="F543" i="59"/>
  <c r="F152" i="59"/>
  <c r="F600" i="59"/>
  <c r="F185" i="59"/>
  <c r="F138" i="59"/>
  <c r="G384" i="55" l="1"/>
  <c r="G382" i="55"/>
  <c r="G374" i="55"/>
  <c r="G373" i="55"/>
  <c r="G372" i="55"/>
  <c r="G368" i="55"/>
  <c r="G367" i="55"/>
  <c r="G366" i="55"/>
  <c r="G365" i="55"/>
  <c r="G364" i="55"/>
  <c r="G363" i="55"/>
  <c r="G362" i="55"/>
  <c r="G357" i="55"/>
  <c r="G355" i="55"/>
  <c r="G353" i="55"/>
  <c r="G351" i="55"/>
  <c r="G350" i="55"/>
  <c r="G349" i="55"/>
  <c r="G348" i="55"/>
  <c r="G347" i="55"/>
  <c r="G345" i="55"/>
  <c r="G344" i="55"/>
  <c r="G343" i="55"/>
  <c r="G338" i="55"/>
  <c r="G337" i="55"/>
  <c r="G336" i="55"/>
  <c r="G335" i="55"/>
  <c r="G334" i="55"/>
  <c r="G333" i="55"/>
  <c r="G332" i="55"/>
  <c r="G331" i="55"/>
  <c r="G330" i="55"/>
  <c r="G326" i="55"/>
  <c r="G325" i="55"/>
  <c r="G324" i="55"/>
  <c r="G323" i="55"/>
  <c r="G322" i="55"/>
  <c r="G321" i="55"/>
  <c r="G320" i="55"/>
  <c r="G319" i="55"/>
  <c r="G318" i="55"/>
  <c r="G316" i="55"/>
  <c r="G314" i="55"/>
  <c r="G312" i="55"/>
  <c r="G311" i="55"/>
  <c r="G310" i="55"/>
  <c r="G309" i="55"/>
  <c r="G305" i="55"/>
  <c r="G304" i="55"/>
  <c r="G303" i="55"/>
  <c r="G302" i="55"/>
  <c r="G301" i="55"/>
  <c r="G299" i="55"/>
  <c r="G297" i="55"/>
  <c r="G296" i="55"/>
  <c r="G295" i="55"/>
  <c r="G294" i="55"/>
  <c r="G293" i="55"/>
  <c r="G291" i="55"/>
  <c r="G290" i="55"/>
  <c r="G289" i="55"/>
  <c r="G287" i="55"/>
  <c r="G286" i="55"/>
  <c r="G285" i="55"/>
  <c r="G284" i="55"/>
  <c r="G283" i="55"/>
  <c r="G282" i="55"/>
  <c r="G281" i="55"/>
  <c r="G277" i="55"/>
  <c r="G270" i="55"/>
  <c r="G269" i="55"/>
  <c r="G268" i="55"/>
  <c r="G267" i="55"/>
  <c r="G265" i="55"/>
  <c r="G264" i="55"/>
  <c r="G260" i="55"/>
  <c r="G259" i="55"/>
  <c r="G258" i="55"/>
  <c r="G257" i="55"/>
  <c r="G256" i="55"/>
  <c r="G255" i="55"/>
  <c r="G254" i="55"/>
  <c r="G252" i="55"/>
  <c r="G251" i="55"/>
  <c r="G250" i="55"/>
  <c r="G243" i="55"/>
  <c r="G242" i="55"/>
  <c r="G241" i="55"/>
  <c r="G240" i="55"/>
  <c r="G239" i="55"/>
  <c r="G238" i="55"/>
  <c r="G237" i="55"/>
  <c r="G236" i="55"/>
  <c r="G234" i="55"/>
  <c r="G231" i="55"/>
  <c r="G228" i="55"/>
  <c r="G226" i="55"/>
  <c r="G225" i="55"/>
  <c r="G223" i="55"/>
  <c r="G221" i="55"/>
  <c r="G219" i="55"/>
  <c r="G218" i="55"/>
  <c r="G214" i="55"/>
  <c r="G212" i="55"/>
  <c r="G211" i="55"/>
  <c r="G210" i="55"/>
  <c r="G209" i="55"/>
  <c r="G206" i="55"/>
  <c r="G205" i="55"/>
  <c r="G199" i="55"/>
  <c r="G198" i="55"/>
  <c r="G197" i="55"/>
  <c r="G196" i="55"/>
  <c r="G195" i="55"/>
  <c r="G194" i="55"/>
  <c r="G193" i="55"/>
  <c r="G189" i="55"/>
  <c r="G188" i="55"/>
  <c r="G187" i="55"/>
  <c r="G186" i="55"/>
  <c r="G185" i="55"/>
  <c r="G184" i="55"/>
  <c r="G183" i="55"/>
  <c r="G180" i="55"/>
  <c r="G176" i="55"/>
  <c r="G175" i="55"/>
  <c r="G173" i="55"/>
  <c r="G172" i="55"/>
  <c r="G171" i="55"/>
  <c r="G168" i="55"/>
  <c r="G167" i="55"/>
  <c r="G165" i="55"/>
  <c r="G164" i="55"/>
  <c r="G163" i="55"/>
  <c r="G162" i="55"/>
  <c r="G161" i="55"/>
  <c r="G160" i="55"/>
  <c r="G157" i="55"/>
  <c r="G154" i="55"/>
  <c r="G152" i="55"/>
  <c r="G151" i="55"/>
  <c r="G150" i="55"/>
  <c r="G149" i="55"/>
  <c r="G147" i="55"/>
  <c r="G143" i="55"/>
  <c r="G141" i="55"/>
  <c r="G140" i="55"/>
  <c r="G138" i="55"/>
  <c r="G137" i="55"/>
  <c r="G136" i="55"/>
  <c r="G135" i="55"/>
  <c r="G134" i="55"/>
  <c r="G130" i="55"/>
  <c r="G129" i="55"/>
  <c r="G128" i="55"/>
  <c r="G127" i="55"/>
  <c r="G126" i="55"/>
  <c r="G125" i="55"/>
  <c r="G124" i="55"/>
  <c r="G123" i="55"/>
  <c r="G122" i="55"/>
  <c r="G121" i="55"/>
  <c r="G120" i="55"/>
  <c r="G119" i="55"/>
  <c r="G118" i="55"/>
  <c r="G117" i="55"/>
  <c r="G115" i="55"/>
  <c r="G114" i="55"/>
  <c r="G113" i="55"/>
  <c r="G112" i="55"/>
  <c r="G109" i="55"/>
  <c r="G105" i="55"/>
  <c r="G104" i="55"/>
  <c r="G102" i="55"/>
  <c r="G100" i="55"/>
  <c r="G98" i="55"/>
  <c r="G96" i="55"/>
  <c r="G95" i="55"/>
  <c r="G94" i="55"/>
  <c r="G92" i="55"/>
  <c r="G90" i="55"/>
  <c r="G89" i="55"/>
  <c r="G88" i="55"/>
  <c r="G87" i="55"/>
  <c r="G86" i="55"/>
  <c r="G85" i="55"/>
  <c r="G84" i="55"/>
  <c r="G83" i="55"/>
  <c r="G82" i="55"/>
  <c r="G81" i="55"/>
  <c r="G80" i="55"/>
  <c r="G79" i="55"/>
  <c r="G78" i="55"/>
  <c r="G77" i="55"/>
  <c r="G76" i="55"/>
  <c r="G75" i="55"/>
  <c r="G74" i="55"/>
  <c r="G73" i="55"/>
  <c r="G72" i="55"/>
  <c r="G71" i="55"/>
  <c r="G70" i="55"/>
  <c r="G68" i="55"/>
  <c r="G67" i="55"/>
  <c r="G66" i="55"/>
  <c r="G64" i="55"/>
  <c r="G63" i="55"/>
  <c r="G62" i="55"/>
  <c r="G60" i="55"/>
  <c r="G57" i="55"/>
  <c r="G55" i="55"/>
  <c r="G54" i="55"/>
  <c r="G52" i="55"/>
  <c r="G51" i="55"/>
  <c r="G50" i="55"/>
  <c r="G49" i="55"/>
  <c r="G48" i="55"/>
  <c r="G46" i="55"/>
  <c r="G45" i="55"/>
  <c r="G44" i="55"/>
  <c r="G42" i="55"/>
  <c r="G40" i="55"/>
  <c r="G39" i="55"/>
  <c r="G38" i="55"/>
  <c r="G37" i="55"/>
  <c r="G36" i="55"/>
  <c r="G35" i="55"/>
  <c r="G34" i="55"/>
  <c r="G33" i="55"/>
  <c r="G31" i="55"/>
  <c r="G30" i="55"/>
  <c r="G29" i="55"/>
  <c r="G28" i="55"/>
  <c r="G25" i="55"/>
  <c r="G24" i="55"/>
  <c r="G23" i="55"/>
  <c r="G22" i="55"/>
  <c r="G21" i="55"/>
  <c r="G19" i="55"/>
  <c r="G17" i="55"/>
  <c r="G16" i="55"/>
  <c r="G15" i="55"/>
  <c r="G14" i="55"/>
  <c r="G12" i="55"/>
  <c r="G11" i="55"/>
  <c r="G10" i="55"/>
  <c r="G9" i="55"/>
  <c r="G6" i="55"/>
  <c r="G5" i="55"/>
  <c r="G3" i="55"/>
  <c r="G2" i="55"/>
  <c r="G498" i="54"/>
  <c r="G497" i="54"/>
  <c r="G496" i="54"/>
  <c r="G495" i="54"/>
  <c r="G493" i="54"/>
  <c r="G492" i="54"/>
  <c r="G490" i="54"/>
  <c r="G488" i="54"/>
  <c r="G487" i="54"/>
  <c r="G486" i="54"/>
  <c r="G485" i="54"/>
  <c r="G484" i="54"/>
  <c r="G483" i="54"/>
  <c r="G482" i="54"/>
  <c r="G480" i="54"/>
  <c r="G479" i="54"/>
  <c r="G478" i="54"/>
  <c r="G477" i="54"/>
  <c r="G475" i="54"/>
  <c r="G474" i="54"/>
  <c r="G473" i="54"/>
  <c r="G472" i="54"/>
  <c r="G469" i="54"/>
  <c r="G468" i="54"/>
  <c r="G466" i="54"/>
  <c r="G465" i="54"/>
  <c r="G464" i="54"/>
  <c r="G463" i="54"/>
  <c r="G462" i="54"/>
  <c r="G461" i="54"/>
  <c r="G460" i="54"/>
  <c r="G457" i="54"/>
  <c r="G456" i="54"/>
  <c r="G455" i="54"/>
  <c r="G454" i="54"/>
  <c r="G453" i="54"/>
  <c r="G451" i="54"/>
  <c r="G449" i="54"/>
  <c r="G446" i="54"/>
  <c r="G445" i="54"/>
  <c r="G444" i="54"/>
  <c r="G441" i="54"/>
  <c r="G440" i="54"/>
  <c r="G439" i="54"/>
  <c r="G438" i="54"/>
  <c r="G437" i="54"/>
  <c r="G436" i="54"/>
  <c r="G435" i="54"/>
  <c r="G434" i="54"/>
  <c r="G433" i="54"/>
  <c r="G432" i="54"/>
  <c r="G429" i="54"/>
  <c r="G428" i="54"/>
  <c r="G427" i="54"/>
  <c r="G426" i="54"/>
  <c r="G424" i="54"/>
  <c r="G423" i="54"/>
  <c r="G422" i="54"/>
  <c r="G421" i="54"/>
  <c r="G418" i="54"/>
  <c r="G415" i="54"/>
  <c r="G414" i="54"/>
  <c r="G413" i="54"/>
  <c r="G412" i="54"/>
  <c r="G408" i="54"/>
  <c r="G407" i="54"/>
  <c r="G405" i="54"/>
  <c r="G404" i="54"/>
  <c r="G402" i="54"/>
  <c r="G400" i="54"/>
  <c r="G399" i="54"/>
  <c r="G398" i="54"/>
  <c r="G397" i="54"/>
  <c r="G396" i="54"/>
  <c r="G395" i="54"/>
  <c r="G394" i="54"/>
  <c r="G390" i="54"/>
  <c r="G389" i="54"/>
  <c r="G388" i="54"/>
  <c r="G387" i="54"/>
  <c r="G385" i="54"/>
  <c r="G384" i="54"/>
  <c r="G383" i="54"/>
  <c r="G382" i="54"/>
  <c r="G381" i="54"/>
  <c r="G380" i="54"/>
  <c r="G379" i="54"/>
  <c r="G378" i="54"/>
  <c r="G377" i="54"/>
  <c r="G376" i="54"/>
  <c r="G374" i="54"/>
  <c r="G373" i="54"/>
  <c r="G372" i="54"/>
  <c r="G371" i="54"/>
  <c r="G370" i="54"/>
  <c r="G369" i="54"/>
  <c r="G367" i="54"/>
  <c r="G365" i="54"/>
  <c r="G364" i="54"/>
  <c r="G362" i="54"/>
  <c r="G361" i="54"/>
  <c r="G360" i="54"/>
  <c r="G357" i="54"/>
  <c r="G356" i="54"/>
  <c r="G355" i="54"/>
  <c r="G354" i="54"/>
  <c r="G353" i="54"/>
  <c r="G351" i="54"/>
  <c r="G350" i="54"/>
  <c r="G349" i="54"/>
  <c r="G348" i="54"/>
  <c r="G346" i="54"/>
  <c r="G345" i="54"/>
  <c r="G344" i="54"/>
  <c r="G343" i="54"/>
  <c r="G342" i="54"/>
  <c r="G339" i="54"/>
  <c r="G338" i="54"/>
  <c r="G337" i="54"/>
  <c r="G336" i="54"/>
  <c r="G335" i="54"/>
  <c r="G334" i="54"/>
  <c r="G333" i="54"/>
  <c r="G331" i="54"/>
  <c r="G330" i="54"/>
  <c r="G328" i="54"/>
  <c r="G325" i="54"/>
  <c r="G324" i="54"/>
  <c r="G323" i="54"/>
  <c r="G322" i="54"/>
  <c r="G321" i="54"/>
  <c r="G320" i="54"/>
  <c r="G318" i="54"/>
  <c r="G316" i="54"/>
  <c r="G313" i="54"/>
  <c r="G310" i="54"/>
  <c r="G308" i="54"/>
  <c r="G307" i="54"/>
  <c r="G306" i="54"/>
  <c r="G305" i="54"/>
  <c r="G304" i="54"/>
  <c r="G303" i="54"/>
  <c r="G302" i="54"/>
  <c r="G297" i="54"/>
  <c r="G296" i="54"/>
  <c r="G295" i="54"/>
  <c r="G293" i="54"/>
  <c r="G291" i="54"/>
  <c r="G290" i="54"/>
  <c r="G286" i="54"/>
  <c r="G285" i="54"/>
  <c r="G284" i="54"/>
  <c r="G283" i="54"/>
  <c r="G282" i="54"/>
  <c r="G280" i="54"/>
  <c r="G279" i="54"/>
  <c r="G274" i="54"/>
  <c r="G273" i="54"/>
  <c r="G272" i="54"/>
  <c r="G271" i="54"/>
  <c r="G270" i="54"/>
  <c r="G269" i="54"/>
  <c r="G265" i="54"/>
  <c r="G264" i="54"/>
  <c r="G263" i="54"/>
  <c r="G259" i="54"/>
  <c r="G258" i="54"/>
  <c r="G257" i="54"/>
  <c r="G256" i="54"/>
  <c r="G255" i="54"/>
  <c r="G253" i="54"/>
  <c r="G251" i="54"/>
  <c r="G250" i="54"/>
  <c r="G245" i="54"/>
  <c r="G244" i="54"/>
  <c r="G243" i="54"/>
  <c r="G242" i="54"/>
  <c r="G241" i="54"/>
  <c r="G240" i="54"/>
  <c r="G238" i="54"/>
  <c r="G237" i="54"/>
  <c r="G236" i="54"/>
  <c r="G228" i="54"/>
  <c r="G226" i="54"/>
  <c r="G223" i="54"/>
  <c r="G222" i="54"/>
  <c r="G221" i="54"/>
  <c r="G220" i="54"/>
  <c r="G219" i="54"/>
  <c r="G218" i="54"/>
  <c r="G215" i="54"/>
  <c r="G213" i="54"/>
  <c r="G212" i="54"/>
  <c r="G211" i="54"/>
  <c r="G210" i="54"/>
  <c r="G207" i="54"/>
  <c r="G206" i="54"/>
  <c r="G205" i="54"/>
  <c r="G204" i="54"/>
  <c r="G203" i="54"/>
  <c r="G202" i="54"/>
  <c r="G201" i="54"/>
  <c r="G200" i="54"/>
  <c r="G199" i="54"/>
  <c r="G196" i="54"/>
  <c r="G195" i="54"/>
  <c r="G194" i="54"/>
  <c r="G192" i="54"/>
  <c r="G191" i="54"/>
  <c r="G190" i="54"/>
  <c r="G189" i="54"/>
  <c r="G185" i="54"/>
  <c r="G184" i="54"/>
  <c r="G183" i="54"/>
  <c r="G182" i="54"/>
  <c r="G180" i="54"/>
  <c r="G179" i="54"/>
  <c r="G178" i="54"/>
  <c r="G177" i="54"/>
  <c r="G176" i="54"/>
  <c r="G174" i="54"/>
  <c r="G170" i="54"/>
  <c r="G169" i="54"/>
  <c r="G168" i="54"/>
  <c r="G167" i="54"/>
  <c r="G165" i="54"/>
  <c r="G164" i="54"/>
  <c r="G163" i="54"/>
  <c r="G162" i="54"/>
  <c r="G161" i="54"/>
  <c r="G157" i="54"/>
  <c r="G156" i="54"/>
  <c r="G154" i="54"/>
  <c r="G153" i="54"/>
  <c r="G151" i="54"/>
  <c r="G150" i="54"/>
  <c r="G149" i="54"/>
  <c r="G148" i="54"/>
  <c r="G147" i="54"/>
  <c r="G144" i="54"/>
  <c r="G143" i="54"/>
  <c r="G142" i="54"/>
  <c r="G138" i="54"/>
  <c r="G137" i="54"/>
  <c r="G136" i="54"/>
  <c r="G134" i="54"/>
  <c r="G133" i="54"/>
  <c r="G132" i="54"/>
  <c r="G131" i="54"/>
  <c r="G130" i="54"/>
  <c r="G129" i="54"/>
  <c r="G128" i="54"/>
  <c r="G127" i="54"/>
  <c r="G126" i="54"/>
  <c r="G125" i="54"/>
  <c r="G121" i="54"/>
  <c r="G120" i="54"/>
  <c r="G118" i="54"/>
  <c r="G116" i="54"/>
  <c r="G115" i="54"/>
  <c r="G114" i="54"/>
  <c r="G113" i="54"/>
  <c r="G112" i="54"/>
  <c r="G110" i="54"/>
  <c r="G109" i="54"/>
  <c r="G107" i="54"/>
  <c r="G106" i="54"/>
  <c r="G105" i="54"/>
  <c r="G104" i="54"/>
  <c r="G103" i="54"/>
  <c r="G102" i="54"/>
  <c r="G101" i="54"/>
  <c r="G100" i="54"/>
  <c r="G99" i="54"/>
  <c r="G98" i="54"/>
  <c r="G97" i="54"/>
  <c r="G96" i="54"/>
  <c r="G95" i="54"/>
  <c r="G92" i="54"/>
  <c r="G91" i="54"/>
  <c r="G90" i="54"/>
  <c r="G89" i="54"/>
  <c r="G88" i="54"/>
  <c r="G87" i="54"/>
  <c r="G86" i="54"/>
  <c r="G85" i="54"/>
  <c r="G84" i="54"/>
  <c r="G83" i="54"/>
  <c r="G82" i="54"/>
  <c r="G81" i="54"/>
  <c r="G80" i="54"/>
  <c r="G79" i="54"/>
  <c r="G78" i="54"/>
  <c r="G77" i="54"/>
  <c r="G76" i="54"/>
  <c r="G75" i="54"/>
  <c r="G74" i="54"/>
  <c r="G73" i="54"/>
  <c r="G70" i="54"/>
  <c r="G69" i="54"/>
  <c r="G68" i="54"/>
  <c r="G67" i="54"/>
  <c r="G66" i="54"/>
  <c r="G65" i="54"/>
  <c r="G64" i="54"/>
  <c r="G63" i="54"/>
  <c r="G62" i="54"/>
  <c r="G61" i="54"/>
  <c r="G60" i="54"/>
  <c r="G59" i="54"/>
  <c r="G58" i="54"/>
  <c r="G57" i="54"/>
  <c r="G56" i="54"/>
  <c r="G55" i="54"/>
  <c r="G54" i="54"/>
  <c r="G53" i="54"/>
  <c r="G52" i="54"/>
  <c r="G51" i="54"/>
  <c r="G50" i="54"/>
  <c r="G47" i="54"/>
  <c r="G46" i="54"/>
  <c r="G44" i="54"/>
  <c r="G42" i="54"/>
  <c r="G41" i="54"/>
  <c r="G40" i="54"/>
  <c r="G39" i="54"/>
  <c r="G38" i="54"/>
  <c r="G37" i="54"/>
  <c r="G36" i="54"/>
  <c r="G35" i="54"/>
  <c r="G29" i="54"/>
  <c r="G28" i="54"/>
  <c r="G27" i="54"/>
  <c r="G26" i="54"/>
  <c r="G25" i="54"/>
  <c r="G24" i="54"/>
  <c r="G23" i="54"/>
  <c r="G22" i="54"/>
  <c r="G21" i="54"/>
  <c r="G20" i="54"/>
  <c r="G18" i="54"/>
  <c r="G17" i="54"/>
  <c r="G16" i="54"/>
  <c r="G15" i="54"/>
  <c r="G14" i="54"/>
  <c r="G13" i="54"/>
  <c r="G12" i="54"/>
  <c r="G11" i="54"/>
  <c r="G10" i="54"/>
  <c r="G9" i="54"/>
  <c r="G8" i="54"/>
  <c r="G7" i="54"/>
  <c r="G6" i="54"/>
  <c r="G5" i="54"/>
  <c r="G4" i="54"/>
  <c r="G3" i="54"/>
  <c r="G2" i="54"/>
  <c r="G4" i="53"/>
  <c r="G5" i="53"/>
  <c r="G6" i="53"/>
  <c r="G7" i="53"/>
  <c r="G8" i="53"/>
  <c r="G9" i="53"/>
  <c r="G10" i="53"/>
  <c r="G11" i="53"/>
  <c r="G12" i="53"/>
  <c r="G13" i="53"/>
  <c r="G14" i="53"/>
  <c r="G15" i="53"/>
  <c r="G16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60" i="53"/>
  <c r="G61" i="53"/>
  <c r="G62" i="53"/>
  <c r="G63" i="53"/>
  <c r="G64" i="53"/>
  <c r="G65" i="53"/>
  <c r="G66" i="53"/>
  <c r="G67" i="53"/>
  <c r="G68" i="53"/>
  <c r="G69" i="53"/>
  <c r="G70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97" i="53"/>
  <c r="G98" i="53"/>
  <c r="G99" i="53"/>
  <c r="G100" i="53"/>
  <c r="G101" i="53"/>
  <c r="G102" i="53"/>
  <c r="G103" i="53"/>
  <c r="G104" i="53"/>
  <c r="G105" i="53"/>
  <c r="G106" i="53"/>
  <c r="G107" i="53"/>
  <c r="G108" i="53"/>
  <c r="G109" i="53"/>
  <c r="G110" i="53"/>
  <c r="G111" i="53"/>
  <c r="G112" i="53"/>
  <c r="G113" i="53"/>
  <c r="G114" i="53"/>
  <c r="G115" i="53"/>
  <c r="G116" i="53"/>
  <c r="G117" i="53"/>
  <c r="G118" i="53"/>
  <c r="G119" i="53"/>
  <c r="G120" i="53"/>
  <c r="G121" i="53"/>
  <c r="G122" i="53"/>
  <c r="G123" i="53"/>
  <c r="G124" i="53"/>
  <c r="G125" i="53"/>
  <c r="G126" i="53"/>
  <c r="G127" i="53"/>
  <c r="G128" i="53"/>
  <c r="G129" i="53"/>
  <c r="G130" i="53"/>
  <c r="G131" i="53"/>
  <c r="G132" i="53"/>
  <c r="G133" i="53"/>
  <c r="G134" i="53"/>
  <c r="G135" i="53"/>
  <c r="G136" i="53"/>
  <c r="G137" i="53"/>
  <c r="G138" i="53"/>
  <c r="G139" i="53"/>
  <c r="G140" i="53"/>
  <c r="G141" i="53"/>
  <c r="G142" i="53"/>
  <c r="G143" i="53"/>
  <c r="G144" i="53"/>
  <c r="G145" i="53"/>
  <c r="G146" i="53"/>
  <c r="G147" i="53"/>
  <c r="G148" i="53"/>
  <c r="G149" i="53"/>
  <c r="G150" i="53"/>
  <c r="G151" i="53"/>
  <c r="G152" i="53"/>
  <c r="G153" i="53"/>
  <c r="G154" i="53"/>
  <c r="G155" i="53"/>
  <c r="G156" i="53"/>
  <c r="G157" i="53"/>
  <c r="G158" i="53"/>
  <c r="G159" i="53"/>
  <c r="G160" i="53"/>
  <c r="G161" i="53"/>
  <c r="G162" i="53"/>
  <c r="G163" i="53"/>
  <c r="G164" i="53"/>
  <c r="G165" i="53"/>
  <c r="G166" i="53"/>
  <c r="G167" i="53"/>
  <c r="G168" i="53"/>
  <c r="G169" i="53"/>
  <c r="G170" i="53"/>
  <c r="G171" i="53"/>
  <c r="G172" i="53"/>
  <c r="G173" i="53"/>
  <c r="G174" i="53"/>
  <c r="G175" i="53"/>
  <c r="G176" i="53"/>
  <c r="G177" i="53"/>
  <c r="G178" i="53"/>
  <c r="G179" i="53"/>
  <c r="G180" i="53"/>
  <c r="G181" i="53"/>
  <c r="G182" i="53"/>
  <c r="G183" i="53"/>
  <c r="G184" i="53"/>
  <c r="G185" i="53"/>
  <c r="G186" i="53"/>
  <c r="G187" i="53"/>
  <c r="G188" i="53"/>
  <c r="G189" i="53"/>
  <c r="G190" i="53"/>
  <c r="G191" i="53"/>
  <c r="G192" i="53"/>
  <c r="G193" i="53"/>
  <c r="G194" i="53"/>
  <c r="G195" i="53"/>
  <c r="G196" i="53"/>
  <c r="G197" i="53"/>
  <c r="G198" i="53"/>
  <c r="G199" i="53"/>
  <c r="G200" i="53"/>
  <c r="G201" i="53"/>
  <c r="G202" i="53"/>
  <c r="G203" i="53"/>
  <c r="G204" i="53"/>
  <c r="G205" i="53"/>
  <c r="G206" i="53"/>
  <c r="G207" i="53"/>
  <c r="G208" i="53"/>
  <c r="G209" i="53"/>
  <c r="G210" i="53"/>
  <c r="G211" i="53"/>
  <c r="G212" i="53"/>
  <c r="G213" i="53"/>
  <c r="G214" i="53"/>
  <c r="G215" i="53"/>
  <c r="G216" i="53"/>
  <c r="G217" i="53"/>
  <c r="G218" i="53"/>
  <c r="G219" i="53"/>
  <c r="G220" i="53"/>
  <c r="G221" i="53"/>
  <c r="G222" i="53"/>
  <c r="G223" i="53"/>
  <c r="G224" i="53"/>
  <c r="G225" i="53"/>
  <c r="G226" i="53"/>
  <c r="G227" i="53"/>
  <c r="G228" i="53"/>
  <c r="G229" i="53"/>
  <c r="G230" i="53"/>
  <c r="G231" i="53"/>
  <c r="G232" i="53"/>
  <c r="G233" i="53"/>
  <c r="G234" i="53"/>
  <c r="G235" i="53"/>
  <c r="G236" i="53"/>
  <c r="G237" i="53"/>
  <c r="G238" i="53"/>
  <c r="G239" i="53"/>
  <c r="G240" i="53"/>
  <c r="G241" i="53"/>
  <c r="G242" i="53"/>
  <c r="G243" i="53"/>
  <c r="G244" i="53"/>
  <c r="G245" i="53"/>
  <c r="G246" i="53"/>
  <c r="G247" i="53"/>
  <c r="G248" i="53"/>
  <c r="G249" i="53"/>
  <c r="G250" i="53"/>
  <c r="G251" i="53"/>
  <c r="G252" i="53"/>
  <c r="G253" i="53"/>
  <c r="G254" i="53"/>
  <c r="G255" i="53"/>
  <c r="G256" i="53"/>
  <c r="G257" i="53"/>
  <c r="G258" i="53"/>
  <c r="G259" i="53"/>
  <c r="G260" i="53"/>
  <c r="G261" i="53"/>
  <c r="G262" i="53"/>
  <c r="G263" i="53"/>
  <c r="G264" i="53"/>
  <c r="G265" i="53"/>
  <c r="G266" i="53"/>
  <c r="G267" i="53"/>
  <c r="G268" i="53"/>
  <c r="G269" i="53"/>
  <c r="G270" i="53"/>
  <c r="G271" i="53"/>
  <c r="G272" i="53"/>
  <c r="G273" i="53"/>
  <c r="G274" i="53"/>
  <c r="G275" i="53"/>
  <c r="G276" i="53"/>
  <c r="G277" i="53"/>
  <c r="G278" i="53"/>
  <c r="G279" i="53"/>
  <c r="G280" i="53"/>
  <c r="G281" i="53"/>
  <c r="G282" i="53"/>
  <c r="G283" i="53"/>
  <c r="G284" i="53"/>
  <c r="G285" i="53"/>
  <c r="G286" i="53"/>
  <c r="G287" i="53"/>
  <c r="G288" i="53"/>
  <c r="G289" i="53"/>
  <c r="G290" i="53"/>
  <c r="G291" i="53"/>
  <c r="G292" i="53"/>
  <c r="G293" i="53"/>
  <c r="G294" i="53"/>
  <c r="G295" i="53"/>
  <c r="G296" i="53"/>
  <c r="G297" i="53"/>
  <c r="G298" i="53"/>
  <c r="G299" i="53"/>
  <c r="G300" i="53"/>
  <c r="G301" i="53"/>
  <c r="G302" i="53"/>
  <c r="G303" i="53"/>
  <c r="G304" i="53"/>
  <c r="G305" i="53"/>
  <c r="G306" i="53"/>
  <c r="G307" i="53"/>
  <c r="G308" i="53"/>
  <c r="G309" i="53"/>
  <c r="G310" i="53"/>
  <c r="G311" i="53"/>
  <c r="G312" i="53"/>
  <c r="G313" i="53"/>
  <c r="G314" i="53"/>
  <c r="G315" i="53"/>
  <c r="G316" i="53"/>
  <c r="G317" i="53"/>
  <c r="G318" i="53"/>
  <c r="G319" i="53"/>
  <c r="G320" i="53"/>
  <c r="G321" i="53"/>
  <c r="G322" i="53"/>
  <c r="G323" i="53"/>
  <c r="G324" i="53"/>
  <c r="G325" i="53"/>
  <c r="G326" i="53"/>
  <c r="G327" i="53"/>
  <c r="G328" i="53"/>
  <c r="G329" i="53"/>
  <c r="G330" i="53"/>
  <c r="G331" i="53"/>
  <c r="G332" i="53"/>
  <c r="G333" i="53"/>
  <c r="G334" i="53"/>
  <c r="G335" i="53"/>
  <c r="G336" i="53"/>
  <c r="G337" i="53"/>
  <c r="G338" i="53"/>
  <c r="G339" i="53"/>
  <c r="G340" i="53"/>
  <c r="G341" i="53"/>
  <c r="G342" i="53"/>
  <c r="G343" i="53"/>
  <c r="G344" i="53"/>
  <c r="G345" i="53"/>
  <c r="G346" i="53"/>
  <c r="G347" i="53"/>
  <c r="G348" i="53"/>
  <c r="G349" i="53"/>
  <c r="G350" i="53"/>
  <c r="G351" i="53"/>
  <c r="G352" i="53"/>
  <c r="G353" i="53"/>
  <c r="G354" i="53"/>
  <c r="G355" i="53"/>
  <c r="G356" i="53"/>
  <c r="G357" i="53"/>
  <c r="G358" i="53"/>
  <c r="G359" i="53"/>
  <c r="G360" i="53"/>
  <c r="G361" i="53"/>
  <c r="G362" i="53"/>
  <c r="G363" i="53"/>
  <c r="G364" i="53"/>
  <c r="G365" i="53"/>
  <c r="G366" i="53"/>
  <c r="G367" i="53"/>
  <c r="G368" i="53"/>
  <c r="G369" i="53"/>
  <c r="G370" i="53"/>
  <c r="G371" i="53"/>
  <c r="G372" i="53"/>
  <c r="G373" i="53"/>
  <c r="G374" i="53"/>
  <c r="G375" i="53"/>
  <c r="G376" i="53"/>
  <c r="G377" i="53"/>
  <c r="G378" i="53"/>
  <c r="G379" i="53"/>
  <c r="G380" i="53"/>
  <c r="G381" i="53"/>
  <c r="G382" i="53"/>
  <c r="G383" i="53"/>
  <c r="G384" i="53"/>
  <c r="G385" i="53"/>
  <c r="G386" i="53"/>
  <c r="G387" i="53"/>
  <c r="G388" i="53"/>
  <c r="G389" i="53"/>
  <c r="G390" i="53"/>
  <c r="G391" i="53"/>
  <c r="G392" i="53"/>
  <c r="G393" i="53"/>
  <c r="G394" i="53"/>
  <c r="G395" i="53"/>
  <c r="G396" i="53"/>
  <c r="G397" i="53"/>
  <c r="G398" i="53"/>
  <c r="G399" i="53"/>
  <c r="G400" i="53"/>
  <c r="G401" i="53"/>
  <c r="G402" i="53"/>
  <c r="G403" i="53"/>
  <c r="G404" i="53"/>
  <c r="G405" i="53"/>
  <c r="G406" i="53"/>
  <c r="G407" i="53"/>
  <c r="G408" i="53"/>
  <c r="G409" i="53"/>
  <c r="G410" i="53"/>
  <c r="G411" i="53"/>
  <c r="G412" i="53"/>
  <c r="G413" i="53"/>
  <c r="G414" i="53"/>
  <c r="G415" i="53"/>
  <c r="G416" i="53"/>
  <c r="G417" i="53"/>
  <c r="G418" i="53"/>
  <c r="G419" i="53"/>
  <c r="G420" i="53"/>
  <c r="G421" i="53"/>
  <c r="G422" i="53"/>
  <c r="G423" i="53"/>
  <c r="G424" i="53"/>
  <c r="G425" i="53"/>
  <c r="G426" i="53"/>
  <c r="G427" i="53"/>
  <c r="G428" i="53"/>
  <c r="G429" i="53"/>
  <c r="G430" i="53"/>
  <c r="G431" i="53"/>
  <c r="G432" i="53"/>
  <c r="G433" i="53"/>
  <c r="G434" i="53"/>
  <c r="G435" i="53"/>
  <c r="G436" i="53"/>
  <c r="G437" i="53"/>
  <c r="G438" i="53"/>
  <c r="G439" i="53"/>
  <c r="G440" i="53"/>
  <c r="G441" i="53"/>
  <c r="G442" i="53"/>
  <c r="G443" i="53"/>
  <c r="G444" i="53"/>
  <c r="G445" i="53"/>
  <c r="G446" i="53"/>
  <c r="G447" i="53"/>
  <c r="G448" i="53"/>
  <c r="G449" i="53"/>
  <c r="G450" i="53"/>
  <c r="G451" i="53"/>
  <c r="G452" i="53"/>
  <c r="G453" i="53"/>
  <c r="G454" i="53"/>
  <c r="G455" i="53"/>
  <c r="G456" i="53"/>
  <c r="G457" i="53"/>
  <c r="G458" i="53"/>
  <c r="G459" i="53"/>
  <c r="G460" i="53"/>
  <c r="G461" i="53"/>
  <c r="G462" i="53"/>
  <c r="G463" i="53"/>
  <c r="G464" i="53"/>
  <c r="G465" i="53"/>
  <c r="G466" i="53"/>
  <c r="G467" i="53"/>
  <c r="G468" i="53"/>
  <c r="G469" i="53"/>
  <c r="G470" i="53"/>
  <c r="G471" i="53"/>
  <c r="G472" i="53"/>
  <c r="G473" i="53"/>
  <c r="G474" i="53"/>
  <c r="G475" i="53"/>
  <c r="G476" i="53"/>
  <c r="G477" i="53"/>
  <c r="G478" i="53"/>
  <c r="G479" i="53"/>
  <c r="G480" i="53"/>
  <c r="G481" i="53"/>
  <c r="G482" i="53"/>
  <c r="G483" i="53"/>
  <c r="G484" i="53"/>
  <c r="G485" i="53"/>
  <c r="G486" i="53"/>
  <c r="G487" i="53"/>
  <c r="G488" i="53"/>
  <c r="G489" i="53"/>
  <c r="G490" i="53"/>
  <c r="G491" i="53"/>
  <c r="G492" i="53"/>
  <c r="G493" i="53"/>
  <c r="G494" i="53"/>
  <c r="G495" i="53"/>
  <c r="G496" i="53"/>
  <c r="G497" i="53"/>
  <c r="G498" i="53"/>
  <c r="G499" i="53"/>
  <c r="G500" i="53"/>
  <c r="G501" i="53"/>
  <c r="G502" i="53"/>
  <c r="G503" i="53"/>
  <c r="G504" i="53"/>
  <c r="G505" i="53"/>
  <c r="G506" i="53"/>
  <c r="G507" i="53"/>
  <c r="G508" i="53"/>
  <c r="G509" i="53"/>
  <c r="G510" i="53"/>
  <c r="G511" i="53"/>
  <c r="G512" i="53"/>
  <c r="G513" i="53"/>
  <c r="G514" i="53"/>
  <c r="G515" i="53"/>
  <c r="G516" i="53"/>
  <c r="G517" i="53"/>
  <c r="G518" i="53"/>
  <c r="G519" i="53"/>
  <c r="G520" i="53"/>
  <c r="G521" i="53"/>
  <c r="G522" i="53"/>
  <c r="G523" i="53"/>
  <c r="G524" i="53"/>
  <c r="G525" i="53"/>
  <c r="G526" i="53"/>
  <c r="G527" i="53"/>
  <c r="G528" i="53"/>
  <c r="G529" i="53"/>
  <c r="G530" i="53"/>
  <c r="G531" i="53"/>
  <c r="G532" i="53"/>
  <c r="G533" i="53"/>
  <c r="G534" i="53"/>
  <c r="G535" i="53"/>
  <c r="G536" i="53"/>
  <c r="G537" i="53"/>
  <c r="G538" i="53"/>
  <c r="G539" i="53"/>
  <c r="G540" i="53"/>
  <c r="G541" i="53"/>
  <c r="G542" i="53"/>
  <c r="G543" i="53"/>
  <c r="G544" i="53"/>
  <c r="G545" i="53"/>
  <c r="G546" i="53"/>
  <c r="G547" i="53"/>
  <c r="G548" i="53"/>
  <c r="G549" i="53"/>
  <c r="G550" i="53"/>
  <c r="G551" i="53"/>
  <c r="G552" i="53"/>
  <c r="G553" i="53"/>
  <c r="G554" i="53"/>
  <c r="G555" i="53"/>
  <c r="G556" i="53"/>
  <c r="G557" i="53"/>
  <c r="G558" i="53"/>
  <c r="G559" i="53"/>
  <c r="G560" i="53"/>
  <c r="G561" i="53"/>
  <c r="G562" i="53"/>
  <c r="G563" i="53"/>
  <c r="G564" i="53"/>
  <c r="G565" i="53"/>
  <c r="G566" i="53"/>
  <c r="G567" i="53"/>
  <c r="G568" i="53"/>
  <c r="G569" i="53"/>
  <c r="G570" i="53"/>
  <c r="G571" i="53"/>
  <c r="G572" i="53"/>
  <c r="G573" i="53"/>
  <c r="G574" i="53"/>
  <c r="G575" i="53"/>
  <c r="G576" i="53"/>
  <c r="G577" i="53"/>
  <c r="G578" i="53"/>
  <c r="G579" i="53"/>
  <c r="G580" i="53"/>
  <c r="G581" i="53"/>
  <c r="G582" i="53"/>
  <c r="G583" i="53"/>
  <c r="G584" i="53"/>
  <c r="G585" i="53"/>
  <c r="G586" i="53"/>
  <c r="G587" i="53"/>
  <c r="G588" i="53"/>
  <c r="G589" i="53"/>
  <c r="G590" i="53"/>
  <c r="G591" i="53"/>
  <c r="G592" i="53"/>
  <c r="G593" i="53"/>
  <c r="G594" i="53"/>
  <c r="G595" i="53"/>
  <c r="G596" i="53"/>
  <c r="G597" i="53"/>
  <c r="G598" i="53"/>
  <c r="G599" i="53"/>
  <c r="G600" i="53"/>
  <c r="G601" i="53"/>
  <c r="G602" i="53"/>
  <c r="G603" i="53"/>
  <c r="G604" i="53"/>
  <c r="G605" i="53"/>
  <c r="G606" i="53"/>
  <c r="G607" i="53"/>
  <c r="G608" i="53"/>
  <c r="G609" i="53"/>
  <c r="G610" i="53"/>
  <c r="G611" i="53"/>
  <c r="G612" i="53"/>
  <c r="G613" i="53"/>
  <c r="G614" i="53"/>
  <c r="G615" i="53"/>
  <c r="G616" i="53"/>
  <c r="G617" i="53"/>
  <c r="G618" i="53"/>
  <c r="G619" i="53"/>
  <c r="G620" i="53"/>
  <c r="G621" i="53"/>
  <c r="G622" i="53"/>
  <c r="G623" i="53"/>
  <c r="G624" i="53"/>
  <c r="G625" i="53"/>
  <c r="G626" i="53"/>
  <c r="G627" i="53"/>
  <c r="G628" i="53"/>
  <c r="G629" i="53"/>
  <c r="G630" i="53"/>
  <c r="G631" i="53"/>
  <c r="G632" i="53"/>
  <c r="G633" i="53"/>
  <c r="G634" i="53"/>
  <c r="G635" i="53"/>
  <c r="G636" i="53"/>
  <c r="G637" i="53"/>
  <c r="G638" i="53"/>
  <c r="G639" i="53"/>
  <c r="G640" i="53"/>
  <c r="G641" i="53"/>
  <c r="G642" i="53"/>
  <c r="G643" i="53"/>
  <c r="G644" i="53"/>
  <c r="G645" i="53"/>
  <c r="G646" i="53"/>
  <c r="G647" i="53"/>
  <c r="G648" i="53"/>
  <c r="G649" i="53"/>
  <c r="G650" i="53"/>
  <c r="G651" i="53"/>
  <c r="G652" i="53"/>
  <c r="G653" i="53"/>
  <c r="G654" i="53"/>
  <c r="G655" i="53"/>
  <c r="G656" i="53"/>
  <c r="G657" i="53"/>
  <c r="G658" i="53"/>
  <c r="G659" i="53"/>
  <c r="G660" i="53"/>
  <c r="G661" i="53"/>
  <c r="G662" i="53"/>
  <c r="G663" i="53"/>
  <c r="G664" i="53"/>
  <c r="G665" i="53"/>
  <c r="G666" i="53"/>
  <c r="G667" i="53"/>
  <c r="G668" i="53"/>
  <c r="G669" i="53"/>
  <c r="G670" i="53"/>
  <c r="G671" i="53"/>
  <c r="G672" i="53"/>
  <c r="G673" i="53"/>
  <c r="G674" i="53"/>
  <c r="G675" i="53"/>
  <c r="G676" i="53"/>
  <c r="G677" i="53"/>
  <c r="G678" i="53"/>
  <c r="G679" i="53"/>
  <c r="G680" i="53"/>
  <c r="G681" i="53"/>
  <c r="G682" i="53"/>
  <c r="G683" i="53"/>
  <c r="G684" i="53"/>
  <c r="G685" i="53"/>
  <c r="G686" i="53"/>
  <c r="G687" i="53"/>
  <c r="G688" i="53"/>
  <c r="G689" i="53"/>
  <c r="G690" i="53"/>
  <c r="G691" i="53"/>
  <c r="G692" i="53"/>
  <c r="G693" i="53"/>
  <c r="G694" i="53"/>
  <c r="G695" i="53"/>
  <c r="G696" i="53"/>
  <c r="G697" i="53"/>
  <c r="G698" i="53"/>
  <c r="G699" i="53"/>
  <c r="G700" i="53"/>
  <c r="G701" i="53"/>
  <c r="G702" i="53"/>
  <c r="G703" i="53"/>
  <c r="G704" i="53"/>
  <c r="G705" i="53"/>
  <c r="G706" i="53"/>
  <c r="G707" i="53"/>
  <c r="G708" i="53"/>
  <c r="G709" i="53"/>
  <c r="G710" i="53"/>
  <c r="G711" i="53"/>
  <c r="G712" i="53"/>
  <c r="G713" i="53"/>
  <c r="G714" i="53"/>
  <c r="G715" i="53"/>
  <c r="G716" i="53"/>
  <c r="G717" i="53"/>
  <c r="G718" i="53"/>
  <c r="G719" i="53"/>
  <c r="G720" i="53"/>
  <c r="G721" i="53"/>
  <c r="G722" i="53"/>
  <c r="G723" i="53"/>
  <c r="G724" i="53"/>
  <c r="G725" i="53"/>
  <c r="G726" i="53"/>
  <c r="G727" i="53"/>
  <c r="G728" i="53"/>
  <c r="G729" i="53"/>
  <c r="G730" i="53"/>
  <c r="G731" i="53"/>
  <c r="G732" i="53"/>
  <c r="G733" i="53"/>
  <c r="G734" i="53"/>
  <c r="G735" i="53"/>
  <c r="G736" i="53"/>
  <c r="G737" i="53"/>
  <c r="G738" i="53"/>
  <c r="G739" i="53"/>
  <c r="G740" i="53"/>
  <c r="G741" i="53"/>
  <c r="G742" i="53"/>
  <c r="G743" i="53"/>
  <c r="G744" i="53"/>
  <c r="G745" i="53"/>
  <c r="G746" i="53"/>
  <c r="G747" i="53"/>
  <c r="G748" i="53"/>
  <c r="G749" i="53"/>
  <c r="G750" i="53"/>
  <c r="G751" i="53"/>
  <c r="G752" i="53"/>
  <c r="G753" i="53"/>
  <c r="G754" i="53"/>
  <c r="G755" i="53"/>
  <c r="G756" i="53"/>
  <c r="G757" i="53"/>
  <c r="G758" i="53"/>
  <c r="G759" i="53"/>
  <c r="G760" i="53"/>
  <c r="G761" i="53"/>
  <c r="G762" i="53"/>
  <c r="G763" i="53"/>
  <c r="G764" i="53"/>
  <c r="G765" i="53"/>
  <c r="G766" i="53"/>
  <c r="G767" i="53"/>
  <c r="G768" i="53"/>
  <c r="G769" i="53"/>
  <c r="G770" i="53"/>
  <c r="G771" i="53"/>
  <c r="G772" i="53"/>
  <c r="G773" i="53"/>
  <c r="G774" i="53"/>
  <c r="G775" i="53"/>
  <c r="G776" i="53"/>
  <c r="G777" i="53"/>
  <c r="G778" i="53"/>
  <c r="G779" i="53"/>
  <c r="G780" i="53"/>
  <c r="G781" i="53"/>
  <c r="G782" i="53"/>
  <c r="G783" i="53"/>
  <c r="G784" i="53"/>
  <c r="G785" i="53"/>
  <c r="G786" i="53"/>
  <c r="G787" i="53"/>
  <c r="G788" i="53"/>
  <c r="G789" i="53"/>
  <c r="G790" i="53"/>
  <c r="G791" i="53"/>
  <c r="G792" i="53"/>
  <c r="G793" i="53"/>
  <c r="G794" i="53"/>
  <c r="G795" i="53"/>
  <c r="G796" i="53"/>
  <c r="G797" i="53"/>
  <c r="G798" i="53"/>
  <c r="G799" i="53"/>
  <c r="G800" i="53"/>
  <c r="G801" i="53"/>
  <c r="G802" i="53"/>
  <c r="G803" i="53"/>
  <c r="G804" i="53"/>
  <c r="G805" i="53"/>
  <c r="G806" i="53"/>
  <c r="G807" i="53"/>
  <c r="G808" i="53"/>
  <c r="G809" i="53"/>
  <c r="G810" i="53"/>
  <c r="G811" i="53"/>
  <c r="G812" i="53"/>
  <c r="G813" i="53"/>
  <c r="G814" i="53"/>
  <c r="G815" i="53"/>
  <c r="G816" i="53"/>
  <c r="G817" i="53"/>
  <c r="G818" i="53"/>
  <c r="G819" i="53"/>
  <c r="G820" i="53"/>
  <c r="G821" i="53"/>
  <c r="G822" i="53"/>
  <c r="G823" i="53"/>
  <c r="G824" i="53"/>
  <c r="G825" i="53"/>
  <c r="G826" i="53"/>
  <c r="G827" i="53"/>
  <c r="G828" i="53"/>
  <c r="G829" i="53"/>
  <c r="G830" i="53"/>
  <c r="G831" i="53"/>
  <c r="G832" i="53"/>
  <c r="G833" i="53"/>
  <c r="G834" i="53"/>
  <c r="G835" i="53"/>
  <c r="G836" i="53"/>
  <c r="G837" i="53"/>
  <c r="G838" i="53"/>
  <c r="G839" i="53"/>
  <c r="G840" i="53"/>
  <c r="G841" i="53"/>
  <c r="G842" i="53"/>
  <c r="G843" i="53"/>
  <c r="G844" i="53"/>
  <c r="G845" i="53"/>
  <c r="G846" i="53"/>
  <c r="G847" i="53"/>
  <c r="G848" i="53"/>
  <c r="G849" i="53"/>
  <c r="G850" i="53"/>
  <c r="G851" i="53"/>
  <c r="G852" i="53"/>
  <c r="G853" i="53"/>
  <c r="G854" i="53"/>
  <c r="G855" i="53"/>
  <c r="G856" i="53"/>
  <c r="G857" i="53"/>
  <c r="G858" i="53"/>
  <c r="G859" i="53"/>
  <c r="G860" i="53"/>
  <c r="G861" i="53"/>
  <c r="G862" i="53"/>
  <c r="G863" i="53"/>
  <c r="G864" i="53"/>
  <c r="G865" i="53"/>
  <c r="G866" i="53"/>
  <c r="G867" i="53"/>
  <c r="G868" i="53"/>
  <c r="G869" i="53"/>
  <c r="G870" i="53"/>
  <c r="G871" i="53"/>
  <c r="G872" i="53"/>
  <c r="G873" i="53"/>
  <c r="G874" i="53"/>
  <c r="G875" i="53"/>
  <c r="G876" i="53"/>
  <c r="G877" i="53"/>
  <c r="G878" i="53"/>
  <c r="G879" i="53"/>
  <c r="G880" i="53"/>
  <c r="G881" i="53"/>
  <c r="G882" i="53"/>
  <c r="G883" i="53"/>
  <c r="G884" i="53"/>
  <c r="G885" i="53"/>
  <c r="G886" i="53"/>
  <c r="G887" i="53"/>
  <c r="G888" i="53"/>
  <c r="G889" i="53"/>
  <c r="G890" i="53"/>
  <c r="G891" i="53"/>
  <c r="G892" i="53"/>
  <c r="G893" i="53"/>
  <c r="G894" i="53"/>
  <c r="G895" i="53"/>
  <c r="G896" i="53"/>
  <c r="G897" i="53"/>
  <c r="G898" i="53"/>
  <c r="G899" i="53"/>
  <c r="G900" i="53"/>
  <c r="G901" i="53"/>
  <c r="G902" i="53"/>
  <c r="G903" i="53"/>
  <c r="G904" i="53"/>
  <c r="G905" i="53"/>
  <c r="G906" i="53"/>
  <c r="G907" i="53"/>
  <c r="G908" i="53"/>
  <c r="G909" i="53"/>
  <c r="G910" i="53"/>
  <c r="G911" i="53"/>
  <c r="G912" i="53"/>
  <c r="G913" i="53"/>
  <c r="G914" i="53"/>
  <c r="G915" i="53"/>
  <c r="G916" i="53"/>
  <c r="G917" i="53"/>
  <c r="G918" i="53"/>
  <c r="G919" i="53"/>
  <c r="G920" i="53"/>
  <c r="G921" i="53"/>
  <c r="G922" i="53"/>
  <c r="G923" i="53"/>
  <c r="G924" i="53"/>
  <c r="G925" i="53"/>
  <c r="G926" i="53"/>
  <c r="G927" i="53"/>
  <c r="G928" i="53"/>
  <c r="G929" i="53"/>
  <c r="G930" i="53"/>
  <c r="G931" i="53"/>
  <c r="G932" i="53"/>
  <c r="G933" i="53"/>
  <c r="G934" i="53"/>
  <c r="G935" i="53"/>
  <c r="G936" i="53"/>
  <c r="G937" i="53"/>
  <c r="G938" i="53"/>
  <c r="G939" i="53"/>
  <c r="G940" i="53"/>
  <c r="G941" i="53"/>
  <c r="G942" i="53"/>
  <c r="G943" i="53"/>
  <c r="G944" i="53"/>
  <c r="G945" i="53"/>
  <c r="G946" i="53"/>
  <c r="G947" i="53"/>
  <c r="G948" i="53"/>
  <c r="G949" i="53"/>
  <c r="G950" i="53"/>
  <c r="G951" i="53"/>
  <c r="G952" i="53"/>
  <c r="G953" i="53"/>
  <c r="G954" i="53"/>
  <c r="G955" i="53"/>
  <c r="G956" i="53"/>
  <c r="G957" i="53"/>
  <c r="G958" i="53"/>
  <c r="G959" i="53"/>
  <c r="G960" i="53"/>
  <c r="G961" i="53"/>
  <c r="G962" i="53"/>
  <c r="G963" i="53"/>
  <c r="G964" i="53"/>
  <c r="G965" i="53"/>
  <c r="G966" i="53"/>
  <c r="G967" i="53"/>
  <c r="G968" i="53"/>
  <c r="G969" i="53"/>
  <c r="G970" i="53"/>
  <c r="G971" i="53"/>
  <c r="G972" i="53"/>
  <c r="G973" i="53"/>
  <c r="G974" i="53"/>
  <c r="G975" i="53"/>
  <c r="G976" i="53"/>
  <c r="G977" i="53"/>
  <c r="G978" i="53"/>
  <c r="G979" i="53"/>
  <c r="G980" i="53"/>
  <c r="G981" i="53"/>
  <c r="G982" i="53"/>
  <c r="G983" i="53"/>
  <c r="G984" i="53"/>
  <c r="G985" i="53"/>
  <c r="G986" i="53"/>
  <c r="G987" i="53"/>
  <c r="G988" i="53"/>
  <c r="G989" i="53"/>
  <c r="G990" i="53"/>
  <c r="G991" i="53"/>
  <c r="G992" i="53"/>
  <c r="G993" i="53"/>
  <c r="G994" i="53"/>
  <c r="G995" i="53"/>
  <c r="G996" i="53"/>
  <c r="G997" i="53"/>
  <c r="G998" i="53"/>
  <c r="G999" i="53"/>
  <c r="G1000" i="53"/>
  <c r="G1001" i="53"/>
  <c r="G1002" i="53"/>
  <c r="G1003" i="53"/>
  <c r="G1004" i="53"/>
  <c r="G1005" i="53"/>
  <c r="G1006" i="53"/>
  <c r="G1007" i="53"/>
  <c r="G1008" i="53"/>
  <c r="G1009" i="53"/>
  <c r="G1010" i="53"/>
  <c r="G1011" i="53"/>
  <c r="G1012" i="53"/>
  <c r="G1013" i="53"/>
  <c r="G1014" i="53"/>
  <c r="G1015" i="53"/>
  <c r="G1016" i="53"/>
  <c r="G1017" i="53"/>
  <c r="G1018" i="53"/>
  <c r="G1019" i="53"/>
  <c r="G1020" i="53"/>
  <c r="G1021" i="53"/>
  <c r="G1022" i="53"/>
  <c r="G1023" i="53"/>
  <c r="G1024" i="53"/>
  <c r="G1025" i="53"/>
  <c r="G1026" i="53"/>
  <c r="G1027" i="53"/>
  <c r="G1028" i="53"/>
  <c r="G1029" i="53"/>
  <c r="G1030" i="53"/>
  <c r="G1031" i="53"/>
  <c r="G1032" i="53"/>
  <c r="G1033" i="53"/>
  <c r="G1034" i="53"/>
  <c r="G1035" i="53"/>
  <c r="G1036" i="53"/>
  <c r="G1037" i="53"/>
  <c r="G1038" i="53"/>
  <c r="G1039" i="53"/>
  <c r="G1040" i="53"/>
  <c r="G1041" i="53"/>
  <c r="G1042" i="53"/>
  <c r="G1043" i="53"/>
  <c r="G1044" i="53"/>
  <c r="G1045" i="53"/>
  <c r="G1046" i="53"/>
  <c r="G1047" i="53"/>
  <c r="G1048" i="53"/>
  <c r="G1049" i="53"/>
  <c r="G1050" i="53"/>
  <c r="G1051" i="53"/>
  <c r="G1052" i="53"/>
  <c r="G1053" i="53"/>
  <c r="G1054" i="53"/>
  <c r="G1055" i="53"/>
  <c r="G1056" i="53"/>
  <c r="G1057" i="53"/>
  <c r="G1058" i="53"/>
  <c r="G1059" i="53"/>
  <c r="G1060" i="53"/>
  <c r="G1061" i="53"/>
  <c r="G1062" i="53"/>
  <c r="G1063" i="53"/>
  <c r="G1064" i="53"/>
  <c r="G1065" i="53"/>
  <c r="G1066" i="53"/>
  <c r="G1067" i="53"/>
  <c r="G1068" i="53"/>
  <c r="G1069" i="53"/>
  <c r="G1070" i="53"/>
  <c r="G1071" i="53"/>
  <c r="G1072" i="53"/>
  <c r="G1073" i="53"/>
  <c r="G1074" i="53"/>
  <c r="G1075" i="53"/>
  <c r="G1076" i="53"/>
  <c r="G1077" i="53"/>
  <c r="G1078" i="53"/>
  <c r="G1079" i="53"/>
  <c r="G1080" i="53"/>
  <c r="G1081" i="53"/>
  <c r="G1082" i="53"/>
  <c r="G1083" i="53"/>
  <c r="G1084" i="53"/>
  <c r="G1085" i="53"/>
  <c r="G1086" i="53"/>
  <c r="G1087" i="53"/>
  <c r="G1088" i="53"/>
  <c r="G1089" i="53"/>
  <c r="G1090" i="53"/>
  <c r="G1091" i="53"/>
  <c r="G1092" i="53"/>
  <c r="G1093" i="53"/>
  <c r="G1094" i="53"/>
  <c r="G1095" i="53"/>
  <c r="G1096" i="53"/>
  <c r="G1097" i="53"/>
  <c r="G1098" i="53"/>
  <c r="G1099" i="53"/>
  <c r="G1100" i="53"/>
  <c r="G1101" i="53"/>
  <c r="G1102" i="53"/>
  <c r="G1103" i="53"/>
  <c r="G1104" i="53"/>
  <c r="G1105" i="53"/>
  <c r="G1106" i="53"/>
  <c r="G1107" i="53"/>
  <c r="G1108" i="53"/>
  <c r="G3" i="53"/>
  <c r="G2" i="53"/>
  <c r="G3" i="48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60" i="48"/>
  <c r="G61" i="48"/>
  <c r="G62" i="48"/>
  <c r="G63" i="48"/>
  <c r="G64" i="48"/>
  <c r="G65" i="48"/>
  <c r="G66" i="48"/>
  <c r="G67" i="48"/>
  <c r="G68" i="48"/>
  <c r="G69" i="48"/>
  <c r="G70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97" i="48"/>
  <c r="G98" i="48"/>
  <c r="G99" i="48"/>
  <c r="G100" i="48"/>
  <c r="G101" i="48"/>
  <c r="G102" i="48"/>
  <c r="G103" i="48"/>
  <c r="G104" i="48"/>
  <c r="G105" i="48"/>
  <c r="G106" i="48"/>
  <c r="G107" i="48"/>
  <c r="G108" i="48"/>
  <c r="G109" i="48"/>
  <c r="G110" i="48"/>
  <c r="G111" i="48"/>
  <c r="G112" i="48"/>
  <c r="G113" i="48"/>
  <c r="G114" i="48"/>
  <c r="G115" i="48"/>
  <c r="G116" i="48"/>
  <c r="G117" i="48"/>
  <c r="G118" i="48"/>
  <c r="G119" i="48"/>
  <c r="G120" i="48"/>
  <c r="G121" i="48"/>
  <c r="G122" i="48"/>
  <c r="G123" i="48"/>
  <c r="G124" i="48"/>
  <c r="G125" i="48"/>
  <c r="G126" i="48"/>
  <c r="G127" i="48"/>
  <c r="G128" i="48"/>
  <c r="G129" i="48"/>
  <c r="G130" i="48"/>
  <c r="G131" i="48"/>
  <c r="G132" i="48"/>
  <c r="G133" i="48"/>
  <c r="G134" i="48"/>
  <c r="G135" i="48"/>
  <c r="G136" i="48"/>
  <c r="G137" i="48"/>
  <c r="G138" i="48"/>
  <c r="G139" i="48"/>
  <c r="G140" i="48"/>
  <c r="G141" i="48"/>
  <c r="G142" i="48"/>
  <c r="G143" i="48"/>
  <c r="G144" i="48"/>
  <c r="G145" i="48"/>
  <c r="G146" i="48"/>
  <c r="G147" i="48"/>
  <c r="G148" i="48"/>
  <c r="G149" i="48"/>
  <c r="G150" i="48"/>
  <c r="G151" i="48"/>
  <c r="G152" i="48"/>
  <c r="G153" i="48"/>
  <c r="G154" i="48"/>
  <c r="G155" i="48"/>
  <c r="G156" i="48"/>
  <c r="G157" i="48"/>
  <c r="G158" i="48"/>
  <c r="G159" i="48"/>
  <c r="G160" i="48"/>
  <c r="G161" i="48"/>
  <c r="G162" i="48"/>
  <c r="G163" i="48"/>
  <c r="G164" i="48"/>
  <c r="G165" i="48"/>
  <c r="G166" i="48"/>
  <c r="G167" i="48"/>
  <c r="G168" i="48"/>
  <c r="G169" i="48"/>
  <c r="G170" i="48"/>
  <c r="G171" i="48"/>
  <c r="G172" i="48"/>
  <c r="G173" i="48"/>
  <c r="G174" i="48"/>
  <c r="G175" i="48"/>
  <c r="G176" i="48"/>
  <c r="G177" i="48"/>
  <c r="G178" i="48"/>
  <c r="G179" i="48"/>
  <c r="G180" i="48"/>
  <c r="G181" i="48"/>
  <c r="G182" i="48"/>
  <c r="G183" i="48"/>
  <c r="G184" i="48"/>
  <c r="G185" i="48"/>
  <c r="G186" i="48"/>
  <c r="G187" i="48"/>
  <c r="G188" i="48"/>
  <c r="G189" i="48"/>
  <c r="G190" i="48"/>
  <c r="G191" i="48"/>
  <c r="G192" i="48"/>
  <c r="G193" i="48"/>
  <c r="G194" i="48"/>
  <c r="G195" i="48"/>
  <c r="G196" i="48"/>
  <c r="G197" i="48"/>
  <c r="G198" i="48"/>
  <c r="G199" i="48"/>
  <c r="G200" i="48"/>
  <c r="G201" i="48"/>
  <c r="G202" i="48"/>
  <c r="G203" i="48"/>
  <c r="G204" i="48"/>
  <c r="G205" i="48"/>
  <c r="G206" i="48"/>
  <c r="G207" i="48"/>
  <c r="G208" i="48"/>
  <c r="G209" i="48"/>
  <c r="G210" i="48"/>
  <c r="G211" i="48"/>
  <c r="G212" i="48"/>
  <c r="G213" i="48"/>
  <c r="G214" i="48"/>
  <c r="G215" i="48"/>
  <c r="G216" i="48"/>
  <c r="G217" i="48"/>
  <c r="G218" i="48"/>
  <c r="G219" i="48"/>
  <c r="G220" i="48"/>
  <c r="G221" i="48"/>
  <c r="G222" i="48"/>
  <c r="G223" i="48"/>
  <c r="G224" i="48"/>
  <c r="G225" i="48"/>
  <c r="G226" i="48"/>
  <c r="G227" i="48"/>
  <c r="G228" i="48"/>
  <c r="G229" i="48"/>
  <c r="G230" i="48"/>
  <c r="G231" i="48"/>
  <c r="G232" i="48"/>
  <c r="G233" i="48"/>
  <c r="G234" i="48"/>
  <c r="G235" i="48"/>
  <c r="G236" i="48"/>
  <c r="G237" i="48"/>
  <c r="G238" i="48"/>
  <c r="G239" i="48"/>
  <c r="G240" i="48"/>
  <c r="G241" i="48"/>
  <c r="G242" i="48"/>
  <c r="G243" i="48"/>
  <c r="G244" i="48"/>
  <c r="G245" i="48"/>
  <c r="G246" i="48"/>
  <c r="G247" i="48"/>
  <c r="G248" i="48"/>
  <c r="G249" i="48"/>
  <c r="G250" i="48"/>
  <c r="G251" i="48"/>
  <c r="G252" i="48"/>
  <c r="G253" i="48"/>
  <c r="G254" i="48"/>
  <c r="G255" i="48"/>
  <c r="G256" i="48"/>
  <c r="G257" i="48"/>
  <c r="G258" i="48"/>
  <c r="G259" i="48"/>
  <c r="G260" i="48"/>
  <c r="G261" i="48"/>
  <c r="G262" i="48"/>
  <c r="G263" i="48"/>
  <c r="G264" i="48"/>
  <c r="G265" i="48"/>
  <c r="G266" i="48"/>
  <c r="G267" i="48"/>
  <c r="G268" i="48"/>
  <c r="G269" i="48"/>
  <c r="G270" i="48"/>
  <c r="G271" i="48"/>
  <c r="G272" i="48"/>
  <c r="G273" i="48"/>
  <c r="G274" i="48"/>
  <c r="G275" i="48"/>
  <c r="G276" i="48"/>
  <c r="G277" i="48"/>
  <c r="G278" i="48"/>
  <c r="G279" i="48"/>
  <c r="G280" i="48"/>
  <c r="G281" i="48"/>
  <c r="G282" i="48"/>
  <c r="G283" i="48"/>
  <c r="G284" i="48"/>
  <c r="G285" i="48"/>
  <c r="G286" i="48"/>
  <c r="G287" i="48"/>
  <c r="G288" i="48"/>
  <c r="G289" i="48"/>
  <c r="G290" i="48"/>
  <c r="G291" i="48"/>
  <c r="G292" i="48"/>
  <c r="G293" i="48"/>
  <c r="G294" i="48"/>
  <c r="G295" i="48"/>
  <c r="G296" i="48"/>
  <c r="G297" i="48"/>
  <c r="G298" i="48"/>
  <c r="G299" i="48"/>
  <c r="G300" i="48"/>
  <c r="G301" i="48"/>
  <c r="G302" i="48"/>
  <c r="G303" i="48"/>
  <c r="G304" i="48"/>
  <c r="G305" i="48"/>
  <c r="G306" i="48"/>
  <c r="G307" i="48"/>
  <c r="G308" i="48"/>
  <c r="G309" i="48"/>
  <c r="G310" i="48"/>
  <c r="G311" i="48"/>
  <c r="G312" i="48"/>
  <c r="G313" i="48"/>
  <c r="G314" i="48"/>
  <c r="G315" i="48"/>
  <c r="G316" i="48"/>
  <c r="G317" i="48"/>
  <c r="G318" i="48"/>
  <c r="G319" i="48"/>
  <c r="G320" i="48"/>
  <c r="G321" i="48"/>
  <c r="G322" i="48"/>
  <c r="G323" i="48"/>
  <c r="G324" i="48"/>
  <c r="G325" i="48"/>
  <c r="G326" i="48"/>
  <c r="G327" i="48"/>
  <c r="G328" i="48"/>
  <c r="G329" i="48"/>
  <c r="G330" i="48"/>
  <c r="G331" i="48"/>
  <c r="G332" i="48"/>
  <c r="G333" i="48"/>
  <c r="G334" i="48"/>
  <c r="G335" i="48"/>
  <c r="G336" i="48"/>
  <c r="G337" i="48"/>
  <c r="G338" i="48"/>
  <c r="G339" i="48"/>
  <c r="G340" i="48"/>
  <c r="G341" i="48"/>
  <c r="G342" i="48"/>
  <c r="G343" i="48"/>
  <c r="G344" i="48"/>
  <c r="G345" i="48"/>
  <c r="G346" i="48"/>
  <c r="G347" i="48"/>
  <c r="G348" i="48"/>
  <c r="G349" i="48"/>
  <c r="G350" i="48"/>
  <c r="G351" i="48"/>
  <c r="G352" i="48"/>
  <c r="G353" i="48"/>
  <c r="G354" i="48"/>
  <c r="G355" i="48"/>
  <c r="G356" i="48"/>
  <c r="G357" i="48"/>
  <c r="G358" i="48"/>
  <c r="G359" i="48"/>
  <c r="G360" i="48"/>
  <c r="G361" i="48"/>
  <c r="G362" i="48"/>
  <c r="G363" i="48"/>
  <c r="G364" i="48"/>
  <c r="G365" i="48"/>
  <c r="G366" i="48"/>
  <c r="G367" i="48"/>
  <c r="G368" i="48"/>
  <c r="G369" i="48"/>
  <c r="G370" i="48"/>
  <c r="G371" i="48"/>
  <c r="G372" i="48"/>
  <c r="G373" i="48"/>
  <c r="G374" i="48"/>
  <c r="G375" i="48"/>
  <c r="G376" i="48"/>
  <c r="G377" i="48"/>
  <c r="G378" i="48"/>
  <c r="G379" i="48"/>
  <c r="G380" i="48"/>
  <c r="G381" i="48"/>
  <c r="G382" i="48"/>
  <c r="G383" i="48"/>
  <c r="G384" i="48"/>
  <c r="G385" i="48"/>
  <c r="G386" i="48"/>
  <c r="G387" i="48"/>
  <c r="G388" i="48"/>
  <c r="G389" i="48"/>
  <c r="G390" i="48"/>
  <c r="G391" i="48"/>
  <c r="G392" i="48"/>
  <c r="G393" i="48"/>
  <c r="G394" i="48"/>
  <c r="G395" i="48"/>
  <c r="G396" i="48"/>
  <c r="G397" i="48"/>
  <c r="G398" i="48"/>
  <c r="G399" i="48"/>
  <c r="G400" i="48"/>
  <c r="G401" i="48"/>
  <c r="G402" i="48"/>
  <c r="G403" i="48"/>
  <c r="G404" i="48"/>
  <c r="G405" i="48"/>
  <c r="G406" i="48"/>
  <c r="G407" i="48"/>
  <c r="G408" i="48"/>
  <c r="G409" i="48"/>
  <c r="G410" i="48"/>
  <c r="G411" i="48"/>
  <c r="G412" i="48"/>
  <c r="G413" i="48"/>
  <c r="G414" i="48"/>
  <c r="G415" i="48"/>
  <c r="G416" i="48"/>
  <c r="G417" i="48"/>
  <c r="G418" i="48"/>
  <c r="G419" i="48"/>
  <c r="G420" i="48"/>
  <c r="G421" i="48"/>
  <c r="G422" i="48"/>
  <c r="G423" i="48"/>
  <c r="G424" i="48"/>
  <c r="G425" i="48"/>
  <c r="G426" i="48"/>
  <c r="G427" i="48"/>
  <c r="G428" i="48"/>
  <c r="G429" i="48"/>
  <c r="G430" i="48"/>
  <c r="G431" i="48"/>
  <c r="G432" i="48"/>
  <c r="G433" i="48"/>
  <c r="G434" i="48"/>
  <c r="G435" i="48"/>
  <c r="G436" i="48"/>
  <c r="G437" i="48"/>
  <c r="G438" i="48"/>
  <c r="G439" i="48"/>
  <c r="G440" i="48"/>
  <c r="G441" i="48"/>
  <c r="G442" i="48"/>
  <c r="G443" i="48"/>
  <c r="G444" i="48"/>
  <c r="G445" i="48"/>
  <c r="G446" i="48"/>
  <c r="G447" i="48"/>
  <c r="G448" i="48"/>
  <c r="G449" i="48"/>
  <c r="G450" i="48"/>
  <c r="G451" i="48"/>
  <c r="G452" i="48"/>
  <c r="G453" i="48"/>
  <c r="G454" i="48"/>
  <c r="G455" i="48"/>
  <c r="G456" i="48"/>
  <c r="G457" i="48"/>
  <c r="G458" i="48"/>
  <c r="G459" i="48"/>
  <c r="G460" i="48"/>
  <c r="G461" i="48"/>
  <c r="G462" i="48"/>
  <c r="G463" i="48"/>
  <c r="G464" i="48"/>
  <c r="G465" i="48"/>
  <c r="G466" i="48"/>
  <c r="G467" i="48"/>
  <c r="G468" i="48"/>
  <c r="G469" i="48"/>
  <c r="G470" i="48"/>
  <c r="G471" i="48"/>
  <c r="G472" i="48"/>
  <c r="G473" i="48"/>
  <c r="G474" i="48"/>
  <c r="G475" i="48"/>
  <c r="G476" i="48"/>
  <c r="G477" i="48"/>
  <c r="G478" i="48"/>
  <c r="G479" i="48"/>
  <c r="G480" i="48"/>
  <c r="G481" i="48"/>
  <c r="G482" i="48"/>
  <c r="G483" i="48"/>
  <c r="G484" i="48"/>
  <c r="G485" i="48"/>
  <c r="G486" i="48"/>
  <c r="G487" i="48"/>
  <c r="G488" i="48"/>
  <c r="G489" i="48"/>
  <c r="G490" i="48"/>
  <c r="G491" i="48"/>
  <c r="G492" i="48"/>
  <c r="G493" i="48"/>
  <c r="G494" i="48"/>
  <c r="G495" i="48"/>
  <c r="G496" i="48"/>
  <c r="G497" i="48"/>
  <c r="G498" i="48"/>
  <c r="G499" i="48"/>
  <c r="G500" i="48"/>
  <c r="G501" i="48"/>
  <c r="G502" i="48"/>
  <c r="G503" i="48"/>
  <c r="G504" i="48"/>
  <c r="G505" i="48"/>
  <c r="G506" i="48"/>
  <c r="G507" i="48"/>
  <c r="G508" i="48"/>
  <c r="G509" i="48"/>
  <c r="G510" i="48"/>
  <c r="G511" i="48"/>
  <c r="G512" i="48"/>
  <c r="G513" i="48"/>
  <c r="G514" i="48"/>
  <c r="G515" i="48"/>
  <c r="G516" i="48"/>
  <c r="G517" i="48"/>
  <c r="G518" i="48"/>
  <c r="G519" i="48"/>
  <c r="G520" i="48"/>
  <c r="G521" i="48"/>
  <c r="G522" i="48"/>
  <c r="G523" i="48"/>
  <c r="G524" i="48"/>
  <c r="G525" i="48"/>
  <c r="G526" i="48"/>
  <c r="G527" i="48"/>
  <c r="G528" i="48"/>
  <c r="G529" i="48"/>
  <c r="G530" i="48"/>
  <c r="G531" i="48"/>
  <c r="G532" i="48"/>
  <c r="G533" i="48"/>
  <c r="G534" i="48"/>
  <c r="G535" i="48"/>
  <c r="G536" i="48"/>
  <c r="G537" i="48"/>
  <c r="G538" i="48"/>
  <c r="G539" i="48"/>
  <c r="G540" i="48"/>
  <c r="G541" i="48"/>
  <c r="G542" i="48"/>
  <c r="G543" i="48"/>
  <c r="G544" i="48"/>
  <c r="G545" i="48"/>
  <c r="G546" i="48"/>
  <c r="G547" i="48"/>
  <c r="G548" i="48"/>
  <c r="G549" i="48"/>
  <c r="G550" i="48"/>
  <c r="G551" i="48"/>
  <c r="G552" i="48"/>
  <c r="G553" i="48"/>
  <c r="G554" i="48"/>
  <c r="G555" i="48"/>
  <c r="G556" i="48"/>
  <c r="G557" i="48"/>
  <c r="G558" i="48"/>
  <c r="G559" i="48"/>
  <c r="G560" i="48"/>
  <c r="G561" i="48"/>
  <c r="G562" i="48"/>
  <c r="G563" i="48"/>
  <c r="G564" i="48"/>
  <c r="G565" i="48"/>
  <c r="G566" i="48"/>
  <c r="G567" i="48"/>
  <c r="G568" i="48"/>
  <c r="G569" i="48"/>
  <c r="G570" i="48"/>
  <c r="G571" i="48"/>
  <c r="G572" i="48"/>
  <c r="G573" i="48"/>
  <c r="G574" i="48"/>
  <c r="G575" i="48"/>
  <c r="G576" i="48"/>
  <c r="G577" i="48"/>
  <c r="G578" i="48"/>
  <c r="G579" i="48"/>
  <c r="G580" i="48"/>
  <c r="G581" i="48"/>
  <c r="G582" i="48"/>
  <c r="G583" i="48"/>
  <c r="G584" i="48"/>
  <c r="G585" i="48"/>
  <c r="G586" i="48"/>
  <c r="G587" i="48"/>
  <c r="G588" i="48"/>
  <c r="G589" i="48"/>
  <c r="G590" i="48"/>
  <c r="G591" i="48"/>
  <c r="G592" i="48"/>
  <c r="G593" i="48"/>
  <c r="G594" i="48"/>
  <c r="G595" i="48"/>
  <c r="G596" i="48"/>
  <c r="G597" i="48"/>
  <c r="G598" i="48"/>
  <c r="G599" i="48"/>
  <c r="G600" i="48"/>
  <c r="G601" i="48"/>
  <c r="G602" i="48"/>
  <c r="G603" i="48"/>
  <c r="G2" i="48"/>
  <c r="G3" i="47"/>
  <c r="G4" i="47"/>
  <c r="G5" i="47"/>
  <c r="G6" i="47"/>
  <c r="G7" i="47"/>
  <c r="G8" i="47"/>
  <c r="G9" i="47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7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198" i="47"/>
  <c r="G199" i="47"/>
  <c r="G200" i="47"/>
  <c r="G201" i="47"/>
  <c r="G202" i="47"/>
  <c r="G203" i="47"/>
  <c r="G204" i="47"/>
  <c r="G205" i="47"/>
  <c r="G206" i="47"/>
  <c r="G207" i="47"/>
  <c r="G208" i="47"/>
  <c r="G209" i="47"/>
  <c r="G210" i="47"/>
  <c r="G211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323" i="47"/>
  <c r="G324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46" i="47"/>
  <c r="G347" i="47"/>
  <c r="G348" i="47"/>
  <c r="G349" i="47"/>
  <c r="G350" i="47"/>
  <c r="G351" i="47"/>
  <c r="G352" i="47"/>
  <c r="G353" i="47"/>
  <c r="G354" i="47"/>
  <c r="G355" i="47"/>
  <c r="G356" i="47"/>
  <c r="G357" i="47"/>
  <c r="G358" i="47"/>
  <c r="G359" i="47"/>
  <c r="G360" i="47"/>
  <c r="G361" i="47"/>
  <c r="G362" i="47"/>
  <c r="G363" i="47"/>
  <c r="G364" i="47"/>
  <c r="G365" i="47"/>
  <c r="G366" i="47"/>
  <c r="G367" i="47"/>
  <c r="G368" i="47"/>
  <c r="G369" i="47"/>
  <c r="G370" i="47"/>
  <c r="G371" i="47"/>
  <c r="G372" i="47"/>
  <c r="G373" i="47"/>
  <c r="G374" i="47"/>
  <c r="G375" i="47"/>
  <c r="G376" i="47"/>
  <c r="G377" i="47"/>
  <c r="G378" i="47"/>
  <c r="G379" i="47"/>
  <c r="G380" i="47"/>
  <c r="G381" i="47"/>
  <c r="G382" i="47"/>
  <c r="G383" i="47"/>
  <c r="G384" i="47"/>
  <c r="G385" i="47"/>
  <c r="G386" i="47"/>
  <c r="G387" i="47"/>
  <c r="G388" i="47"/>
  <c r="G389" i="47"/>
  <c r="G390" i="47"/>
  <c r="G391" i="47"/>
  <c r="G392" i="47"/>
  <c r="G393" i="47"/>
  <c r="G394" i="47"/>
  <c r="G395" i="47"/>
  <c r="G396" i="47"/>
  <c r="G397" i="47"/>
  <c r="G398" i="47"/>
  <c r="G399" i="47"/>
  <c r="G400" i="47"/>
  <c r="G401" i="47"/>
  <c r="G402" i="47"/>
  <c r="G403" i="47"/>
  <c r="G404" i="47"/>
  <c r="G405" i="47"/>
  <c r="G406" i="47"/>
  <c r="G407" i="47"/>
  <c r="G408" i="47"/>
  <c r="G409" i="47"/>
  <c r="G2" i="47"/>
  <c r="D62" i="52" l="1"/>
  <c r="E61" i="52"/>
  <c r="E60" i="52"/>
  <c r="E59" i="52"/>
  <c r="E58" i="52"/>
  <c r="E57" i="52"/>
  <c r="E56" i="52"/>
  <c r="E55" i="52"/>
  <c r="E54" i="52"/>
  <c r="E53" i="52"/>
  <c r="E52" i="52"/>
  <c r="E51" i="52"/>
  <c r="E50" i="52"/>
  <c r="E49" i="52"/>
  <c r="E48" i="52"/>
  <c r="E47" i="52"/>
  <c r="E46" i="52"/>
  <c r="E45" i="52"/>
  <c r="E44" i="52"/>
  <c r="E43" i="52"/>
  <c r="E42" i="52"/>
  <c r="E41" i="52"/>
  <c r="E40" i="52"/>
  <c r="E39" i="52"/>
  <c r="E38" i="52"/>
  <c r="E37" i="52"/>
  <c r="E36" i="52"/>
  <c r="E35" i="52"/>
  <c r="E34" i="52"/>
  <c r="E33" i="52"/>
  <c r="E32" i="52"/>
  <c r="E31" i="52"/>
  <c r="E30" i="52"/>
  <c r="E29" i="52"/>
  <c r="E28" i="52"/>
  <c r="E27" i="52"/>
  <c r="E26" i="52"/>
  <c r="E25" i="52"/>
  <c r="E24" i="52"/>
  <c r="E23" i="52"/>
  <c r="E22" i="52"/>
  <c r="E21" i="52"/>
  <c r="E20" i="52"/>
  <c r="E19" i="52"/>
  <c r="E18" i="52"/>
  <c r="E17" i="52"/>
  <c r="E16" i="52"/>
  <c r="E15" i="52"/>
  <c r="E14" i="52"/>
  <c r="E13" i="52"/>
  <c r="E12" i="52"/>
  <c r="E11" i="52"/>
  <c r="E10" i="52"/>
  <c r="E9" i="52"/>
  <c r="E8" i="52"/>
  <c r="E7" i="52"/>
  <c r="E6" i="52"/>
  <c r="E5" i="52"/>
  <c r="E4" i="52"/>
  <c r="E3" i="52"/>
  <c r="E2" i="52"/>
  <c r="F3" i="57"/>
  <c r="F11" i="57"/>
  <c r="F19" i="57"/>
  <c r="F27" i="57"/>
  <c r="F35" i="57"/>
  <c r="F43" i="57"/>
  <c r="F51" i="57"/>
  <c r="F59" i="57"/>
  <c r="F67" i="57"/>
  <c r="F75" i="57"/>
  <c r="F83" i="57"/>
  <c r="F91" i="57"/>
  <c r="F99" i="57"/>
  <c r="F107" i="57"/>
  <c r="F115" i="57"/>
  <c r="F123" i="57"/>
  <c r="F131" i="57"/>
  <c r="F139" i="57"/>
  <c r="F147" i="57"/>
  <c r="F155" i="57"/>
  <c r="F163" i="57"/>
  <c r="F171" i="57"/>
  <c r="F179" i="57"/>
  <c r="F187" i="57"/>
  <c r="F195" i="57"/>
  <c r="F203" i="57"/>
  <c r="F211" i="57"/>
  <c r="F219" i="57"/>
  <c r="F227" i="57"/>
  <c r="F235" i="57"/>
  <c r="F243" i="57"/>
  <c r="F251" i="57"/>
  <c r="F259" i="57"/>
  <c r="F267" i="57"/>
  <c r="F275" i="57"/>
  <c r="F283" i="57"/>
  <c r="F291" i="57"/>
  <c r="F299" i="57"/>
  <c r="F307" i="57"/>
  <c r="F315" i="57"/>
  <c r="F323" i="57"/>
  <c r="F331" i="57"/>
  <c r="F339" i="57"/>
  <c r="F347" i="57"/>
  <c r="F355" i="57"/>
  <c r="F363" i="57"/>
  <c r="F371" i="57"/>
  <c r="F379" i="57"/>
  <c r="F387" i="57"/>
  <c r="F395" i="57"/>
  <c r="F403" i="57"/>
  <c r="F411" i="57"/>
  <c r="F419" i="57"/>
  <c r="F427" i="57"/>
  <c r="F435" i="57"/>
  <c r="F443" i="57"/>
  <c r="F451" i="57"/>
  <c r="F459" i="57"/>
  <c r="F332" i="57"/>
  <c r="F364" i="57"/>
  <c r="F388" i="57"/>
  <c r="F420" i="57"/>
  <c r="F460" i="57"/>
  <c r="F4" i="57"/>
  <c r="F12" i="57"/>
  <c r="F20" i="57"/>
  <c r="F28" i="57"/>
  <c r="F36" i="57"/>
  <c r="F44" i="57"/>
  <c r="F52" i="57"/>
  <c r="F60" i="57"/>
  <c r="F68" i="57"/>
  <c r="F76" i="57"/>
  <c r="F84" i="57"/>
  <c r="F92" i="57"/>
  <c r="F100" i="57"/>
  <c r="F108" i="57"/>
  <c r="F116" i="57"/>
  <c r="F124" i="57"/>
  <c r="F132" i="57"/>
  <c r="F140" i="57"/>
  <c r="F148" i="57"/>
  <c r="F156" i="57"/>
  <c r="F164" i="57"/>
  <c r="F172" i="57"/>
  <c r="F180" i="57"/>
  <c r="F188" i="57"/>
  <c r="F196" i="57"/>
  <c r="F204" i="57"/>
  <c r="F212" i="57"/>
  <c r="F220" i="57"/>
  <c r="F228" i="57"/>
  <c r="F236" i="57"/>
  <c r="F244" i="57"/>
  <c r="F252" i="57"/>
  <c r="F260" i="57"/>
  <c r="F268" i="57"/>
  <c r="F276" i="57"/>
  <c r="F284" i="57"/>
  <c r="F292" i="57"/>
  <c r="F300" i="57"/>
  <c r="F308" i="57"/>
  <c r="F316" i="57"/>
  <c r="F324" i="57"/>
  <c r="F340" i="57"/>
  <c r="F348" i="57"/>
  <c r="F356" i="57"/>
  <c r="F372" i="57"/>
  <c r="F396" i="57"/>
  <c r="F428" i="57"/>
  <c r="F5" i="57"/>
  <c r="F13" i="57"/>
  <c r="F21" i="57"/>
  <c r="F29" i="57"/>
  <c r="F37" i="57"/>
  <c r="F45" i="57"/>
  <c r="F53" i="57"/>
  <c r="F61" i="57"/>
  <c r="F69" i="57"/>
  <c r="F77" i="57"/>
  <c r="F85" i="57"/>
  <c r="F93" i="57"/>
  <c r="F101" i="57"/>
  <c r="F109" i="57"/>
  <c r="F117" i="57"/>
  <c r="F125" i="57"/>
  <c r="F133" i="57"/>
  <c r="F141" i="57"/>
  <c r="F149" i="57"/>
  <c r="F157" i="57"/>
  <c r="F165" i="57"/>
  <c r="F173" i="57"/>
  <c r="F181" i="57"/>
  <c r="F189" i="57"/>
  <c r="F197" i="57"/>
  <c r="F205" i="57"/>
  <c r="F213" i="57"/>
  <c r="F221" i="57"/>
  <c r="F229" i="57"/>
  <c r="F237" i="57"/>
  <c r="F245" i="57"/>
  <c r="F253" i="57"/>
  <c r="F261" i="57"/>
  <c r="F269" i="57"/>
  <c r="F277" i="57"/>
  <c r="F285" i="57"/>
  <c r="F293" i="57"/>
  <c r="F301" i="57"/>
  <c r="F309" i="57"/>
  <c r="F317" i="57"/>
  <c r="F325" i="57"/>
  <c r="F333" i="57"/>
  <c r="F341" i="57"/>
  <c r="F349" i="57"/>
  <c r="F357" i="57"/>
  <c r="F365" i="57"/>
  <c r="F373" i="57"/>
  <c r="F381" i="57"/>
  <c r="F389" i="57"/>
  <c r="F397" i="57"/>
  <c r="F405" i="57"/>
  <c r="F413" i="57"/>
  <c r="F421" i="57"/>
  <c r="F429" i="57"/>
  <c r="F437" i="57"/>
  <c r="F445" i="57"/>
  <c r="F453" i="57"/>
  <c r="F461" i="57"/>
  <c r="F14" i="57"/>
  <c r="F38" i="57"/>
  <c r="F54" i="57"/>
  <c r="F70" i="57"/>
  <c r="F86" i="57"/>
  <c r="F102" i="57"/>
  <c r="F118" i="57"/>
  <c r="F134" i="57"/>
  <c r="F150" i="57"/>
  <c r="F166" i="57"/>
  <c r="F182" i="57"/>
  <c r="F198" i="57"/>
  <c r="F214" i="57"/>
  <c r="F230" i="57"/>
  <c r="F246" i="57"/>
  <c r="F262" i="57"/>
  <c r="F278" i="57"/>
  <c r="F294" i="57"/>
  <c r="F310" i="57"/>
  <c r="F326" i="57"/>
  <c r="F342" i="57"/>
  <c r="F358" i="57"/>
  <c r="F374" i="57"/>
  <c r="F382" i="57"/>
  <c r="F398" i="57"/>
  <c r="F414" i="57"/>
  <c r="F430" i="57"/>
  <c r="F446" i="57"/>
  <c r="F452" i="57"/>
  <c r="F6" i="57"/>
  <c r="F22" i="57"/>
  <c r="F30" i="57"/>
  <c r="F46" i="57"/>
  <c r="F62" i="57"/>
  <c r="F78" i="57"/>
  <c r="F94" i="57"/>
  <c r="F110" i="57"/>
  <c r="F126" i="57"/>
  <c r="F142" i="57"/>
  <c r="F158" i="57"/>
  <c r="F174" i="57"/>
  <c r="F190" i="57"/>
  <c r="F206" i="57"/>
  <c r="F222" i="57"/>
  <c r="F238" i="57"/>
  <c r="F254" i="57"/>
  <c r="F270" i="57"/>
  <c r="F286" i="57"/>
  <c r="F302" i="57"/>
  <c r="F318" i="57"/>
  <c r="F334" i="57"/>
  <c r="F350" i="57"/>
  <c r="F366" i="57"/>
  <c r="F390" i="57"/>
  <c r="F406" i="57"/>
  <c r="F422" i="57"/>
  <c r="F438" i="57"/>
  <c r="F454" i="57"/>
  <c r="F7" i="57"/>
  <c r="F15" i="57"/>
  <c r="F23" i="57"/>
  <c r="F31" i="57"/>
  <c r="F39" i="57"/>
  <c r="F47" i="57"/>
  <c r="F55" i="57"/>
  <c r="F63" i="57"/>
  <c r="F71" i="57"/>
  <c r="F79" i="57"/>
  <c r="F87" i="57"/>
  <c r="F95" i="57"/>
  <c r="F103" i="57"/>
  <c r="F111" i="57"/>
  <c r="F119" i="57"/>
  <c r="F127" i="57"/>
  <c r="F135" i="57"/>
  <c r="F143" i="57"/>
  <c r="F151" i="57"/>
  <c r="F159" i="57"/>
  <c r="F167" i="57"/>
  <c r="F175" i="57"/>
  <c r="F183" i="57"/>
  <c r="F191" i="57"/>
  <c r="F199" i="57"/>
  <c r="F207" i="57"/>
  <c r="F215" i="57"/>
  <c r="F223" i="57"/>
  <c r="F231" i="57"/>
  <c r="F239" i="57"/>
  <c r="F247" i="57"/>
  <c r="F255" i="57"/>
  <c r="F263" i="57"/>
  <c r="F271" i="57"/>
  <c r="F279" i="57"/>
  <c r="F287" i="57"/>
  <c r="F295" i="57"/>
  <c r="F303" i="57"/>
  <c r="F311" i="57"/>
  <c r="F319" i="57"/>
  <c r="F327" i="57"/>
  <c r="F335" i="57"/>
  <c r="F343" i="57"/>
  <c r="F351" i="57"/>
  <c r="F359" i="57"/>
  <c r="F367" i="57"/>
  <c r="F375" i="57"/>
  <c r="F383" i="57"/>
  <c r="F391" i="57"/>
  <c r="F399" i="57"/>
  <c r="F407" i="57"/>
  <c r="F415" i="57"/>
  <c r="F423" i="57"/>
  <c r="F431" i="57"/>
  <c r="F439" i="57"/>
  <c r="F447" i="57"/>
  <c r="F455" i="57"/>
  <c r="F410" i="57"/>
  <c r="F434" i="57"/>
  <c r="F404" i="57"/>
  <c r="F8" i="57"/>
  <c r="F16" i="57"/>
  <c r="F24" i="57"/>
  <c r="F32" i="57"/>
  <c r="F40" i="57"/>
  <c r="F48" i="57"/>
  <c r="F56" i="57"/>
  <c r="F64" i="57"/>
  <c r="F72" i="57"/>
  <c r="F80" i="57"/>
  <c r="F88" i="57"/>
  <c r="F96" i="57"/>
  <c r="F104" i="57"/>
  <c r="F112" i="57"/>
  <c r="F120" i="57"/>
  <c r="F128" i="57"/>
  <c r="F136" i="57"/>
  <c r="F144" i="57"/>
  <c r="F152" i="57"/>
  <c r="F160" i="57"/>
  <c r="F168" i="57"/>
  <c r="F176" i="57"/>
  <c r="F184" i="57"/>
  <c r="F192" i="57"/>
  <c r="F200" i="57"/>
  <c r="F208" i="57"/>
  <c r="F216" i="57"/>
  <c r="F224" i="57"/>
  <c r="F232" i="57"/>
  <c r="F240" i="57"/>
  <c r="F248" i="57"/>
  <c r="F256" i="57"/>
  <c r="F264" i="57"/>
  <c r="F272" i="57"/>
  <c r="F280" i="57"/>
  <c r="F288" i="57"/>
  <c r="F296" i="57"/>
  <c r="F304" i="57"/>
  <c r="F312" i="57"/>
  <c r="F320" i="57"/>
  <c r="F328" i="57"/>
  <c r="F336" i="57"/>
  <c r="F344" i="57"/>
  <c r="F352" i="57"/>
  <c r="F360" i="57"/>
  <c r="F368" i="57"/>
  <c r="F376" i="57"/>
  <c r="F384" i="57"/>
  <c r="F392" i="57"/>
  <c r="F400" i="57"/>
  <c r="F408" i="57"/>
  <c r="F416" i="57"/>
  <c r="F424" i="57"/>
  <c r="F432" i="57"/>
  <c r="F440" i="57"/>
  <c r="F448" i="57"/>
  <c r="F456" i="57"/>
  <c r="F18" i="57"/>
  <c r="F26" i="57"/>
  <c r="F42" i="57"/>
  <c r="F58" i="57"/>
  <c r="F74" i="57"/>
  <c r="F90" i="57"/>
  <c r="F106" i="57"/>
  <c r="F122" i="57"/>
  <c r="F138" i="57"/>
  <c r="F154" i="57"/>
  <c r="F170" i="57"/>
  <c r="F186" i="57"/>
  <c r="F202" i="57"/>
  <c r="F218" i="57"/>
  <c r="F234" i="57"/>
  <c r="F250" i="57"/>
  <c r="F266" i="57"/>
  <c r="F282" i="57"/>
  <c r="F306" i="57"/>
  <c r="F322" i="57"/>
  <c r="F338" i="57"/>
  <c r="F354" i="57"/>
  <c r="F370" i="57"/>
  <c r="F386" i="57"/>
  <c r="F402" i="57"/>
  <c r="F426" i="57"/>
  <c r="F442" i="57"/>
  <c r="F458" i="57"/>
  <c r="F412" i="57"/>
  <c r="F436" i="57"/>
  <c r="F9" i="57"/>
  <c r="F17" i="57"/>
  <c r="F25" i="57"/>
  <c r="F33" i="57"/>
  <c r="F41" i="57"/>
  <c r="F49" i="57"/>
  <c r="F57" i="57"/>
  <c r="F65" i="57"/>
  <c r="F73" i="57"/>
  <c r="F81" i="57"/>
  <c r="F89" i="57"/>
  <c r="F97" i="57"/>
  <c r="F105" i="57"/>
  <c r="F113" i="57"/>
  <c r="F121" i="57"/>
  <c r="F129" i="57"/>
  <c r="F137" i="57"/>
  <c r="F145" i="57"/>
  <c r="F153" i="57"/>
  <c r="F161" i="57"/>
  <c r="F169" i="57"/>
  <c r="F177" i="57"/>
  <c r="F185" i="57"/>
  <c r="F193" i="57"/>
  <c r="F201" i="57"/>
  <c r="F209" i="57"/>
  <c r="F217" i="57"/>
  <c r="F225" i="57"/>
  <c r="F233" i="57"/>
  <c r="F241" i="57"/>
  <c r="F249" i="57"/>
  <c r="F257" i="57"/>
  <c r="F265" i="57"/>
  <c r="F273" i="57"/>
  <c r="F281" i="57"/>
  <c r="F289" i="57"/>
  <c r="F297" i="57"/>
  <c r="F305" i="57"/>
  <c r="F313" i="57"/>
  <c r="F321" i="57"/>
  <c r="F329" i="57"/>
  <c r="F337" i="57"/>
  <c r="F345" i="57"/>
  <c r="F353" i="57"/>
  <c r="F361" i="57"/>
  <c r="F369" i="57"/>
  <c r="F377" i="57"/>
  <c r="F385" i="57"/>
  <c r="F393" i="57"/>
  <c r="F401" i="57"/>
  <c r="F409" i="57"/>
  <c r="F417" i="57"/>
  <c r="F425" i="57"/>
  <c r="F433" i="57"/>
  <c r="F441" i="57"/>
  <c r="F449" i="57"/>
  <c r="F457" i="57"/>
  <c r="F10" i="57"/>
  <c r="F34" i="57"/>
  <c r="F50" i="57"/>
  <c r="F66" i="57"/>
  <c r="F82" i="57"/>
  <c r="F98" i="57"/>
  <c r="F114" i="57"/>
  <c r="F130" i="57"/>
  <c r="F146" i="57"/>
  <c r="F162" i="57"/>
  <c r="F178" i="57"/>
  <c r="F194" i="57"/>
  <c r="F210" i="57"/>
  <c r="F226" i="57"/>
  <c r="F242" i="57"/>
  <c r="F258" i="57"/>
  <c r="F274" i="57"/>
  <c r="F290" i="57"/>
  <c r="F298" i="57"/>
  <c r="F314" i="57"/>
  <c r="F330" i="57"/>
  <c r="F346" i="57"/>
  <c r="F362" i="57"/>
  <c r="F378" i="57"/>
  <c r="F394" i="57"/>
  <c r="F418" i="57"/>
  <c r="F450" i="57"/>
  <c r="F380" i="57"/>
  <c r="F444" i="57"/>
  <c r="F2" i="57"/>
  <c r="F3" i="56"/>
  <c r="F11" i="56"/>
  <c r="F19" i="56"/>
  <c r="F27" i="56"/>
  <c r="F35" i="56"/>
  <c r="F43" i="56"/>
  <c r="F51" i="56"/>
  <c r="F59" i="56"/>
  <c r="F67" i="56"/>
  <c r="F75" i="56"/>
  <c r="F83" i="56"/>
  <c r="F91" i="56"/>
  <c r="F99" i="56"/>
  <c r="F107" i="56"/>
  <c r="F115" i="56"/>
  <c r="F123" i="56"/>
  <c r="F131" i="56"/>
  <c r="F139" i="56"/>
  <c r="F147" i="56"/>
  <c r="F155" i="56"/>
  <c r="F163" i="56"/>
  <c r="F171" i="56"/>
  <c r="F179" i="56"/>
  <c r="F187" i="56"/>
  <c r="F195" i="56"/>
  <c r="F203" i="56"/>
  <c r="F211" i="56"/>
  <c r="F219" i="56"/>
  <c r="F227" i="56"/>
  <c r="F235" i="56"/>
  <c r="F243" i="56"/>
  <c r="F251" i="56"/>
  <c r="F259" i="56"/>
  <c r="F267" i="56"/>
  <c r="F275" i="56"/>
  <c r="F283" i="56"/>
  <c r="F291" i="56"/>
  <c r="F299" i="56"/>
  <c r="F307" i="56"/>
  <c r="F315" i="56"/>
  <c r="F323" i="56"/>
  <c r="F331" i="56"/>
  <c r="F339" i="56"/>
  <c r="F347" i="56"/>
  <c r="F355" i="56"/>
  <c r="F363" i="56"/>
  <c r="F371" i="56"/>
  <c r="F379" i="56"/>
  <c r="F387" i="56"/>
  <c r="F395" i="56"/>
  <c r="F403" i="56"/>
  <c r="F411" i="56"/>
  <c r="F419" i="56"/>
  <c r="F427" i="56"/>
  <c r="F435" i="56"/>
  <c r="F443" i="56"/>
  <c r="F451" i="56"/>
  <c r="F459" i="56"/>
  <c r="F467" i="56"/>
  <c r="F475" i="56"/>
  <c r="F483" i="56"/>
  <c r="F491" i="56"/>
  <c r="F499" i="56"/>
  <c r="F507" i="56"/>
  <c r="F515" i="56"/>
  <c r="F4" i="56"/>
  <c r="F12" i="56"/>
  <c r="F20" i="56"/>
  <c r="F28" i="56"/>
  <c r="F36" i="56"/>
  <c r="F44" i="56"/>
  <c r="F52" i="56"/>
  <c r="F60" i="56"/>
  <c r="F68" i="56"/>
  <c r="F76" i="56"/>
  <c r="F84" i="56"/>
  <c r="F92" i="56"/>
  <c r="F100" i="56"/>
  <c r="F108" i="56"/>
  <c r="F116" i="56"/>
  <c r="F124" i="56"/>
  <c r="F132" i="56"/>
  <c r="F140" i="56"/>
  <c r="F148" i="56"/>
  <c r="F156" i="56"/>
  <c r="F164" i="56"/>
  <c r="F172" i="56"/>
  <c r="F180" i="56"/>
  <c r="F188" i="56"/>
  <c r="F5" i="56"/>
  <c r="F13" i="56"/>
  <c r="F21" i="56"/>
  <c r="F29" i="56"/>
  <c r="F37" i="56"/>
  <c r="F45" i="56"/>
  <c r="F53" i="56"/>
  <c r="F61" i="56"/>
  <c r="F69" i="56"/>
  <c r="F77" i="56"/>
  <c r="F85" i="56"/>
  <c r="F93" i="56"/>
  <c r="F101" i="56"/>
  <c r="F109" i="56"/>
  <c r="F117" i="56"/>
  <c r="F125" i="56"/>
  <c r="F133" i="56"/>
  <c r="F141" i="56"/>
  <c r="F149" i="56"/>
  <c r="F157" i="56"/>
  <c r="F165" i="56"/>
  <c r="F173" i="56"/>
  <c r="F181" i="56"/>
  <c r="F189" i="56"/>
  <c r="F197" i="56"/>
  <c r="F205" i="56"/>
  <c r="F213" i="56"/>
  <c r="F221" i="56"/>
  <c r="F229" i="56"/>
  <c r="F237" i="56"/>
  <c r="F245" i="56"/>
  <c r="F253" i="56"/>
  <c r="F261" i="56"/>
  <c r="F269" i="56"/>
  <c r="F277" i="56"/>
  <c r="F285" i="56"/>
  <c r="F293" i="56"/>
  <c r="F301" i="56"/>
  <c r="F309" i="56"/>
  <c r="F317" i="56"/>
  <c r="F325" i="56"/>
  <c r="F333" i="56"/>
  <c r="F341" i="56"/>
  <c r="F349" i="56"/>
  <c r="F357" i="56"/>
  <c r="F365" i="56"/>
  <c r="F373" i="56"/>
  <c r="F381" i="56"/>
  <c r="F389" i="56"/>
  <c r="F397" i="56"/>
  <c r="F405" i="56"/>
  <c r="F413" i="56"/>
  <c r="F421" i="56"/>
  <c r="F429" i="56"/>
  <c r="F437" i="56"/>
  <c r="F445" i="56"/>
  <c r="F453" i="56"/>
  <c r="F461" i="56"/>
  <c r="F469" i="56"/>
  <c r="F477" i="56"/>
  <c r="F485" i="56"/>
  <c r="F493" i="56"/>
  <c r="F501" i="56"/>
  <c r="F509" i="56"/>
  <c r="F517" i="56"/>
  <c r="F525" i="56"/>
  <c r="F533" i="56"/>
  <c r="F541" i="56"/>
  <c r="F549" i="56"/>
  <c r="F557" i="56"/>
  <c r="F565" i="56"/>
  <c r="F573" i="56"/>
  <c r="F581" i="56"/>
  <c r="F589" i="56"/>
  <c r="F597" i="56"/>
  <c r="F605" i="56"/>
  <c r="F613" i="56"/>
  <c r="F621" i="56"/>
  <c r="F629" i="56"/>
  <c r="F637" i="56"/>
  <c r="F645" i="56"/>
  <c r="F653" i="56"/>
  <c r="F661" i="56"/>
  <c r="F669" i="56"/>
  <c r="F677" i="56"/>
  <c r="F685" i="56"/>
  <c r="F693" i="56"/>
  <c r="F701" i="56"/>
  <c r="F709" i="56"/>
  <c r="F717" i="56"/>
  <c r="F725" i="56"/>
  <c r="F733" i="56"/>
  <c r="F741" i="56"/>
  <c r="F749" i="56"/>
  <c r="F757" i="56"/>
  <c r="F765" i="56"/>
  <c r="F773" i="56"/>
  <c r="F781" i="56"/>
  <c r="F789" i="56"/>
  <c r="F797" i="56"/>
  <c r="F805" i="56"/>
  <c r="F813" i="56"/>
  <c r="F821" i="56"/>
  <c r="F829" i="56"/>
  <c r="F837" i="56"/>
  <c r="F845" i="56"/>
  <c r="F853" i="56"/>
  <c r="F861" i="56"/>
  <c r="F869" i="56"/>
  <c r="F877" i="56"/>
  <c r="F885" i="56"/>
  <c r="F893" i="56"/>
  <c r="F901" i="56"/>
  <c r="F909" i="56"/>
  <c r="F917" i="56"/>
  <c r="F925" i="56"/>
  <c r="F933" i="56"/>
  <c r="F941" i="56"/>
  <c r="F949" i="56"/>
  <c r="F957" i="56"/>
  <c r="F965" i="56"/>
  <c r="F973" i="56"/>
  <c r="F981" i="56"/>
  <c r="F989" i="56"/>
  <c r="F997" i="56"/>
  <c r="F1005" i="56"/>
  <c r="F1013" i="56"/>
  <c r="F6" i="56"/>
  <c r="F14" i="56"/>
  <c r="F22" i="56"/>
  <c r="F30" i="56"/>
  <c r="F38" i="56"/>
  <c r="F46" i="56"/>
  <c r="F54" i="56"/>
  <c r="F62" i="56"/>
  <c r="F70" i="56"/>
  <c r="F78" i="56"/>
  <c r="F86" i="56"/>
  <c r="F94" i="56"/>
  <c r="F102" i="56"/>
  <c r="F110" i="56"/>
  <c r="F118" i="56"/>
  <c r="F126" i="56"/>
  <c r="F134" i="56"/>
  <c r="F142" i="56"/>
  <c r="F150" i="56"/>
  <c r="F158" i="56"/>
  <c r="F166" i="56"/>
  <c r="F174" i="56"/>
  <c r="F182" i="56"/>
  <c r="F190" i="56"/>
  <c r="F198" i="56"/>
  <c r="F206" i="56"/>
  <c r="F214" i="56"/>
  <c r="F7" i="56"/>
  <c r="F15" i="56"/>
  <c r="F23" i="56"/>
  <c r="F31" i="56"/>
  <c r="F39" i="56"/>
  <c r="F47" i="56"/>
  <c r="F55" i="56"/>
  <c r="F63" i="56"/>
  <c r="F71" i="56"/>
  <c r="F79" i="56"/>
  <c r="F87" i="56"/>
  <c r="F95" i="56"/>
  <c r="F103" i="56"/>
  <c r="F111" i="56"/>
  <c r="F119" i="56"/>
  <c r="F127" i="56"/>
  <c r="F135" i="56"/>
  <c r="F143" i="56"/>
  <c r="F151" i="56"/>
  <c r="F159" i="56"/>
  <c r="F167" i="56"/>
  <c r="F175" i="56"/>
  <c r="F183" i="56"/>
  <c r="F191" i="56"/>
  <c r="F199" i="56"/>
  <c r="F207" i="56"/>
  <c r="F215" i="56"/>
  <c r="F223" i="56"/>
  <c r="F231" i="56"/>
  <c r="F239" i="56"/>
  <c r="F247" i="56"/>
  <c r="F255" i="56"/>
  <c r="F263" i="56"/>
  <c r="F271" i="56"/>
  <c r="F279" i="56"/>
  <c r="F287" i="56"/>
  <c r="F295" i="56"/>
  <c r="F303" i="56"/>
  <c r="F311" i="56"/>
  <c r="F319" i="56"/>
  <c r="F327" i="56"/>
  <c r="F335" i="56"/>
  <c r="F343" i="56"/>
  <c r="F351" i="56"/>
  <c r="F359" i="56"/>
  <c r="F367" i="56"/>
  <c r="F375" i="56"/>
  <c r="F383" i="56"/>
  <c r="F391" i="56"/>
  <c r="F399" i="56"/>
  <c r="F407" i="56"/>
  <c r="F415" i="56"/>
  <c r="F423" i="56"/>
  <c r="F431" i="56"/>
  <c r="F439" i="56"/>
  <c r="F447" i="56"/>
  <c r="F455" i="56"/>
  <c r="F463" i="56"/>
  <c r="F471" i="56"/>
  <c r="F479" i="56"/>
  <c r="F487" i="56"/>
  <c r="F495" i="56"/>
  <c r="F503" i="56"/>
  <c r="F8" i="56"/>
  <c r="F16" i="56"/>
  <c r="F24" i="56"/>
  <c r="F32" i="56"/>
  <c r="F40" i="56"/>
  <c r="F48" i="56"/>
  <c r="F56" i="56"/>
  <c r="F64" i="56"/>
  <c r="F72" i="56"/>
  <c r="F80" i="56"/>
  <c r="F88" i="56"/>
  <c r="F96" i="56"/>
  <c r="F104" i="56"/>
  <c r="F112" i="56"/>
  <c r="F120" i="56"/>
  <c r="F128" i="56"/>
  <c r="F136" i="56"/>
  <c r="F144" i="56"/>
  <c r="F152" i="56"/>
  <c r="F160" i="56"/>
  <c r="F168" i="56"/>
  <c r="F176" i="56"/>
  <c r="F184" i="56"/>
  <c r="F192" i="56"/>
  <c r="F200" i="56"/>
  <c r="F208" i="56"/>
  <c r="F216" i="56"/>
  <c r="F224" i="56"/>
  <c r="F232" i="56"/>
  <c r="F240" i="56"/>
  <c r="F248" i="56"/>
  <c r="F256" i="56"/>
  <c r="F264" i="56"/>
  <c r="F272" i="56"/>
  <c r="F280" i="56"/>
  <c r="F288" i="56"/>
  <c r="F296" i="56"/>
  <c r="F304" i="56"/>
  <c r="F312" i="56"/>
  <c r="F320" i="56"/>
  <c r="F328" i="56"/>
  <c r="F336" i="56"/>
  <c r="F344" i="56"/>
  <c r="F352" i="56"/>
  <c r="F360" i="56"/>
  <c r="F368" i="56"/>
  <c r="F376" i="56"/>
  <c r="F384" i="56"/>
  <c r="F392" i="56"/>
  <c r="F400" i="56"/>
  <c r="F408" i="56"/>
  <c r="F416" i="56"/>
  <c r="F424" i="56"/>
  <c r="F432" i="56"/>
  <c r="F440" i="56"/>
  <c r="F448" i="56"/>
  <c r="F456" i="56"/>
  <c r="F464" i="56"/>
  <c r="F472" i="56"/>
  <c r="F480" i="56"/>
  <c r="F488" i="56"/>
  <c r="F496" i="56"/>
  <c r="F504" i="56"/>
  <c r="F512" i="56"/>
  <c r="F520" i="56"/>
  <c r="F528" i="56"/>
  <c r="F536" i="56"/>
  <c r="F544" i="56"/>
  <c r="F552" i="56"/>
  <c r="F560" i="56"/>
  <c r="F568" i="56"/>
  <c r="F576" i="56"/>
  <c r="F584" i="56"/>
  <c r="F592" i="56"/>
  <c r="F600" i="56"/>
  <c r="F608" i="56"/>
  <c r="F616" i="56"/>
  <c r="F624" i="56"/>
  <c r="F632" i="56"/>
  <c r="F640" i="56"/>
  <c r="F648" i="56"/>
  <c r="F656" i="56"/>
  <c r="F664" i="56"/>
  <c r="F672" i="56"/>
  <c r="F680" i="56"/>
  <c r="F688" i="56"/>
  <c r="F696" i="56"/>
  <c r="F704" i="56"/>
  <c r="F712" i="56"/>
  <c r="F720" i="56"/>
  <c r="F728" i="56"/>
  <c r="F736" i="56"/>
  <c r="F744" i="56"/>
  <c r="F752" i="56"/>
  <c r="F760" i="56"/>
  <c r="F768" i="56"/>
  <c r="F776" i="56"/>
  <c r="F784" i="56"/>
  <c r="F792" i="56"/>
  <c r="F800" i="56"/>
  <c r="F808" i="56"/>
  <c r="F816" i="56"/>
  <c r="F824" i="56"/>
  <c r="F832" i="56"/>
  <c r="F840" i="56"/>
  <c r="F848" i="56"/>
  <c r="F856" i="56"/>
  <c r="F864" i="56"/>
  <c r="F872" i="56"/>
  <c r="F880" i="56"/>
  <c r="F888" i="56"/>
  <c r="F896" i="56"/>
  <c r="F904" i="56"/>
  <c r="F912" i="56"/>
  <c r="F920" i="56"/>
  <c r="F928" i="56"/>
  <c r="F936" i="56"/>
  <c r="F944" i="56"/>
  <c r="F952" i="56"/>
  <c r="F960" i="56"/>
  <c r="F968" i="56"/>
  <c r="F976" i="56"/>
  <c r="F984" i="56"/>
  <c r="F992" i="56"/>
  <c r="F1000" i="56"/>
  <c r="F1008" i="56"/>
  <c r="F1016" i="56"/>
  <c r="F9" i="56"/>
  <c r="F17" i="56"/>
  <c r="F25" i="56"/>
  <c r="F33" i="56"/>
  <c r="F41" i="56"/>
  <c r="F49" i="56"/>
  <c r="F57" i="56"/>
  <c r="F65" i="56"/>
  <c r="F73" i="56"/>
  <c r="F81" i="56"/>
  <c r="F89" i="56"/>
  <c r="F97" i="56"/>
  <c r="F105" i="56"/>
  <c r="F113" i="56"/>
  <c r="F121" i="56"/>
  <c r="F129" i="56"/>
  <c r="F137" i="56"/>
  <c r="F145" i="56"/>
  <c r="F153" i="56"/>
  <c r="F161" i="56"/>
  <c r="F169" i="56"/>
  <c r="F177" i="56"/>
  <c r="F185" i="56"/>
  <c r="F193" i="56"/>
  <c r="F201" i="56"/>
  <c r="F209" i="56"/>
  <c r="F217" i="56"/>
  <c r="F225" i="56"/>
  <c r="F233" i="56"/>
  <c r="F241" i="56"/>
  <c r="F249" i="56"/>
  <c r="F257" i="56"/>
  <c r="F265" i="56"/>
  <c r="F273" i="56"/>
  <c r="F281" i="56"/>
  <c r="F289" i="56"/>
  <c r="F297" i="56"/>
  <c r="F305" i="56"/>
  <c r="F313" i="56"/>
  <c r="F321" i="56"/>
  <c r="F329" i="56"/>
  <c r="F337" i="56"/>
  <c r="F345" i="56"/>
  <c r="F353" i="56"/>
  <c r="F361" i="56"/>
  <c r="F369" i="56"/>
  <c r="F377" i="56"/>
  <c r="F385" i="56"/>
  <c r="F393" i="56"/>
  <c r="F401" i="56"/>
  <c r="F409" i="56"/>
  <c r="F417" i="56"/>
  <c r="F425" i="56"/>
  <c r="F433" i="56"/>
  <c r="F441" i="56"/>
  <c r="F449" i="56"/>
  <c r="F457" i="56"/>
  <c r="F465" i="56"/>
  <c r="F473" i="56"/>
  <c r="F481" i="56"/>
  <c r="F489" i="56"/>
  <c r="F497" i="56"/>
  <c r="F505" i="56"/>
  <c r="F513" i="56"/>
  <c r="F521" i="56"/>
  <c r="F529" i="56"/>
  <c r="F537" i="56"/>
  <c r="F545" i="56"/>
  <c r="F553" i="56"/>
  <c r="F561" i="56"/>
  <c r="F569" i="56"/>
  <c r="F577" i="56"/>
  <c r="F585" i="56"/>
  <c r="F593" i="56"/>
  <c r="F601" i="56"/>
  <c r="F609" i="56"/>
  <c r="F617" i="56"/>
  <c r="F625" i="56"/>
  <c r="F633" i="56"/>
  <c r="F641" i="56"/>
  <c r="F649" i="56"/>
  <c r="F657" i="56"/>
  <c r="F665" i="56"/>
  <c r="F673" i="56"/>
  <c r="F681" i="56"/>
  <c r="F689" i="56"/>
  <c r="F697" i="56"/>
  <c r="F705" i="56"/>
  <c r="F713" i="56"/>
  <c r="F721" i="56"/>
  <c r="F729" i="56"/>
  <c r="F737" i="56"/>
  <c r="F745" i="56"/>
  <c r="F753" i="56"/>
  <c r="F761" i="56"/>
  <c r="F769" i="56"/>
  <c r="F777" i="56"/>
  <c r="F785" i="56"/>
  <c r="F793" i="56"/>
  <c r="F801" i="56"/>
  <c r="F809" i="56"/>
  <c r="F817" i="56"/>
  <c r="F825" i="56"/>
  <c r="F833" i="56"/>
  <c r="F841" i="56"/>
  <c r="F849" i="56"/>
  <c r="F857" i="56"/>
  <c r="F865" i="56"/>
  <c r="F873" i="56"/>
  <c r="F881" i="56"/>
  <c r="F889" i="56"/>
  <c r="F897" i="56"/>
  <c r="F905" i="56"/>
  <c r="F913" i="56"/>
  <c r="F921" i="56"/>
  <c r="F929" i="56"/>
  <c r="F937" i="56"/>
  <c r="F945" i="56"/>
  <c r="F953" i="56"/>
  <c r="F961" i="56"/>
  <c r="F969" i="56"/>
  <c r="F977" i="56"/>
  <c r="F985" i="56"/>
  <c r="F993" i="56"/>
  <c r="F1001" i="56"/>
  <c r="F1009" i="56"/>
  <c r="F1017" i="56"/>
  <c r="F10" i="56"/>
  <c r="F74" i="56"/>
  <c r="F138" i="56"/>
  <c r="F196" i="56"/>
  <c r="F226" i="56"/>
  <c r="F246" i="56"/>
  <c r="F268" i="56"/>
  <c r="F290" i="56"/>
  <c r="F310" i="56"/>
  <c r="F332" i="56"/>
  <c r="F354" i="56"/>
  <c r="F374" i="56"/>
  <c r="F396" i="56"/>
  <c r="F418" i="56"/>
  <c r="F438" i="56"/>
  <c r="F460" i="56"/>
  <c r="F482" i="56"/>
  <c r="F502" i="56"/>
  <c r="F519" i="56"/>
  <c r="F532" i="56"/>
  <c r="F546" i="56"/>
  <c r="F558" i="56"/>
  <c r="F571" i="56"/>
  <c r="F583" i="56"/>
  <c r="F596" i="56"/>
  <c r="F610" i="56"/>
  <c r="F622" i="56"/>
  <c r="F635" i="56"/>
  <c r="F647" i="56"/>
  <c r="F660" i="56"/>
  <c r="F674" i="56"/>
  <c r="F686" i="56"/>
  <c r="F699" i="56"/>
  <c r="F711" i="56"/>
  <c r="F724" i="56"/>
  <c r="F738" i="56"/>
  <c r="F750" i="56"/>
  <c r="F763" i="56"/>
  <c r="F775" i="56"/>
  <c r="F788" i="56"/>
  <c r="F802" i="56"/>
  <c r="F814" i="56"/>
  <c r="F18" i="56"/>
  <c r="F82" i="56"/>
  <c r="F146" i="56"/>
  <c r="F202" i="56"/>
  <c r="F228" i="56"/>
  <c r="F250" i="56"/>
  <c r="F270" i="56"/>
  <c r="F292" i="56"/>
  <c r="F314" i="56"/>
  <c r="F334" i="56"/>
  <c r="F356" i="56"/>
  <c r="F378" i="56"/>
  <c r="F398" i="56"/>
  <c r="F420" i="56"/>
  <c r="F442" i="56"/>
  <c r="F462" i="56"/>
  <c r="F484" i="56"/>
  <c r="F506" i="56"/>
  <c r="F522" i="56"/>
  <c r="F534" i="56"/>
  <c r="F547" i="56"/>
  <c r="F559" i="56"/>
  <c r="F572" i="56"/>
  <c r="F586" i="56"/>
  <c r="F598" i="56"/>
  <c r="F611" i="56"/>
  <c r="F623" i="56"/>
  <c r="F636" i="56"/>
  <c r="F650" i="56"/>
  <c r="F662" i="56"/>
  <c r="F675" i="56"/>
  <c r="F687" i="56"/>
  <c r="F700" i="56"/>
  <c r="F714" i="56"/>
  <c r="F726" i="56"/>
  <c r="F739" i="56"/>
  <c r="F751" i="56"/>
  <c r="F764" i="56"/>
  <c r="F778" i="56"/>
  <c r="F790" i="56"/>
  <c r="F803" i="56"/>
  <c r="F815" i="56"/>
  <c r="F828" i="56"/>
  <c r="F26" i="56"/>
  <c r="F90" i="56"/>
  <c r="F154" i="56"/>
  <c r="F204" i="56"/>
  <c r="F230" i="56"/>
  <c r="F252" i="56"/>
  <c r="F274" i="56"/>
  <c r="F294" i="56"/>
  <c r="F316" i="56"/>
  <c r="F338" i="56"/>
  <c r="F358" i="56"/>
  <c r="F380" i="56"/>
  <c r="F402" i="56"/>
  <c r="F422" i="56"/>
  <c r="F444" i="56"/>
  <c r="F466" i="56"/>
  <c r="F486" i="56"/>
  <c r="F508" i="56"/>
  <c r="F523" i="56"/>
  <c r="F535" i="56"/>
  <c r="F548" i="56"/>
  <c r="F562" i="56"/>
  <c r="F574" i="56"/>
  <c r="F587" i="56"/>
  <c r="F599" i="56"/>
  <c r="F612" i="56"/>
  <c r="F626" i="56"/>
  <c r="F638" i="56"/>
  <c r="F651" i="56"/>
  <c r="F663" i="56"/>
  <c r="F676" i="56"/>
  <c r="F690" i="56"/>
  <c r="F702" i="56"/>
  <c r="F715" i="56"/>
  <c r="F727" i="56"/>
  <c r="F740" i="56"/>
  <c r="F754" i="56"/>
  <c r="F766" i="56"/>
  <c r="F779" i="56"/>
  <c r="F791" i="56"/>
  <c r="F804" i="56"/>
  <c r="F818" i="56"/>
  <c r="F830" i="56"/>
  <c r="F843" i="56"/>
  <c r="F855" i="56"/>
  <c r="F868" i="56"/>
  <c r="F882" i="56"/>
  <c r="F894" i="56"/>
  <c r="F907" i="56"/>
  <c r="F919" i="56"/>
  <c r="F932" i="56"/>
  <c r="F946" i="56"/>
  <c r="F958" i="56"/>
  <c r="F971" i="56"/>
  <c r="F983" i="56"/>
  <c r="F996" i="56"/>
  <c r="F1010" i="56"/>
  <c r="F1021" i="56"/>
  <c r="F1029" i="56"/>
  <c r="F1037" i="56"/>
  <c r="F1045" i="56"/>
  <c r="F1053" i="56"/>
  <c r="F1061" i="56"/>
  <c r="F1069" i="56"/>
  <c r="F1077" i="56"/>
  <c r="F1085" i="56"/>
  <c r="F1093" i="56"/>
  <c r="F1101" i="56"/>
  <c r="F1109" i="56"/>
  <c r="F1117" i="56"/>
  <c r="F1125" i="56"/>
  <c r="F1133" i="56"/>
  <c r="F1141" i="56"/>
  <c r="F1149" i="56"/>
  <c r="F1157" i="56"/>
  <c r="F1165" i="56"/>
  <c r="F1173" i="56"/>
  <c r="F1181" i="56"/>
  <c r="F1189" i="56"/>
  <c r="F1197" i="56"/>
  <c r="F1205" i="56"/>
  <c r="F1213" i="56"/>
  <c r="F1221" i="56"/>
  <c r="F1229" i="56"/>
  <c r="F1237" i="56"/>
  <c r="F1245" i="56"/>
  <c r="F1253" i="56"/>
  <c r="F1261" i="56"/>
  <c r="F1269" i="56"/>
  <c r="F1277" i="56"/>
  <c r="F1285" i="56"/>
  <c r="F1293" i="56"/>
  <c r="F1301" i="56"/>
  <c r="F1309" i="56"/>
  <c r="F1317" i="56"/>
  <c r="F1325" i="56"/>
  <c r="F1333" i="56"/>
  <c r="F1341" i="56"/>
  <c r="F1349" i="56"/>
  <c r="F1357" i="56"/>
  <c r="F1365" i="56"/>
  <c r="F1373" i="56"/>
  <c r="F1381" i="56"/>
  <c r="F1389" i="56"/>
  <c r="F1397" i="56"/>
  <c r="F1405" i="56"/>
  <c r="F1413" i="56"/>
  <c r="F1421" i="56"/>
  <c r="F1429" i="56"/>
  <c r="F1437" i="56"/>
  <c r="F1445" i="56"/>
  <c r="F1453" i="56"/>
  <c r="F1461" i="56"/>
  <c r="F1469" i="56"/>
  <c r="F1477" i="56"/>
  <c r="F1485" i="56"/>
  <c r="F1493" i="56"/>
  <c r="F1501" i="56"/>
  <c r="F1509" i="56"/>
  <c r="F1517" i="56"/>
  <c r="F1525" i="56"/>
  <c r="F1533" i="56"/>
  <c r="F1541" i="56"/>
  <c r="F1549" i="56"/>
  <c r="F1557" i="56"/>
  <c r="F1565" i="56"/>
  <c r="F1573" i="56"/>
  <c r="F34" i="56"/>
  <c r="F98" i="56"/>
  <c r="F162" i="56"/>
  <c r="F210" i="56"/>
  <c r="F234" i="56"/>
  <c r="F254" i="56"/>
  <c r="F276" i="56"/>
  <c r="F298" i="56"/>
  <c r="F318" i="56"/>
  <c r="F340" i="56"/>
  <c r="F362" i="56"/>
  <c r="F382" i="56"/>
  <c r="F404" i="56"/>
  <c r="F426" i="56"/>
  <c r="F446" i="56"/>
  <c r="F468" i="56"/>
  <c r="F490" i="56"/>
  <c r="F510" i="56"/>
  <c r="F524" i="56"/>
  <c r="F538" i="56"/>
  <c r="F550" i="56"/>
  <c r="F563" i="56"/>
  <c r="F575" i="56"/>
  <c r="F588" i="56"/>
  <c r="F602" i="56"/>
  <c r="F614" i="56"/>
  <c r="F627" i="56"/>
  <c r="F639" i="56"/>
  <c r="F652" i="56"/>
  <c r="F666" i="56"/>
  <c r="F678" i="56"/>
  <c r="F691" i="56"/>
  <c r="F703" i="56"/>
  <c r="F716" i="56"/>
  <c r="F730" i="56"/>
  <c r="F742" i="56"/>
  <c r="F755" i="56"/>
  <c r="F767" i="56"/>
  <c r="F780" i="56"/>
  <c r="F794" i="56"/>
  <c r="F806" i="56"/>
  <c r="F819" i="56"/>
  <c r="F831" i="56"/>
  <c r="F844" i="56"/>
  <c r="F858" i="56"/>
  <c r="F870" i="56"/>
  <c r="F883" i="56"/>
  <c r="F895" i="56"/>
  <c r="F908" i="56"/>
  <c r="F922" i="56"/>
  <c r="F934" i="56"/>
  <c r="F947" i="56"/>
  <c r="F959" i="56"/>
  <c r="F972" i="56"/>
  <c r="F986" i="56"/>
  <c r="F998" i="56"/>
  <c r="F1011" i="56"/>
  <c r="F1022" i="56"/>
  <c r="F1030" i="56"/>
  <c r="F1038" i="56"/>
  <c r="F1046" i="56"/>
  <c r="F1054" i="56"/>
  <c r="F1062" i="56"/>
  <c r="F1070" i="56"/>
  <c r="F1078" i="56"/>
  <c r="F1086" i="56"/>
  <c r="F1094" i="56"/>
  <c r="F1102" i="56"/>
  <c r="F1110" i="56"/>
  <c r="F1118" i="56"/>
  <c r="F1126" i="56"/>
  <c r="F1134" i="56"/>
  <c r="F1142" i="56"/>
  <c r="F1150" i="56"/>
  <c r="F1158" i="56"/>
  <c r="F1166" i="56"/>
  <c r="F1174" i="56"/>
  <c r="F1182" i="56"/>
  <c r="F1190" i="56"/>
  <c r="F1198" i="56"/>
  <c r="F1206" i="56"/>
  <c r="F1214" i="56"/>
  <c r="F1222" i="56"/>
  <c r="F1230" i="56"/>
  <c r="F1238" i="56"/>
  <c r="F1246" i="56"/>
  <c r="F1254" i="56"/>
  <c r="F1262" i="56"/>
  <c r="F1270" i="56"/>
  <c r="F1278" i="56"/>
  <c r="F1286" i="56"/>
  <c r="F1294" i="56"/>
  <c r="F1302" i="56"/>
  <c r="F1310" i="56"/>
  <c r="F1318" i="56"/>
  <c r="F1326" i="56"/>
  <c r="F1334" i="56"/>
  <c r="F1342" i="56"/>
  <c r="F1350" i="56"/>
  <c r="F1358" i="56"/>
  <c r="F1366" i="56"/>
  <c r="F1374" i="56"/>
  <c r="F1382" i="56"/>
  <c r="F1390" i="56"/>
  <c r="F1398" i="56"/>
  <c r="F1406" i="56"/>
  <c r="F1414" i="56"/>
  <c r="F1422" i="56"/>
  <c r="F1430" i="56"/>
  <c r="F1438" i="56"/>
  <c r="F1446" i="56"/>
  <c r="F1454" i="56"/>
  <c r="F1462" i="56"/>
  <c r="F1470" i="56"/>
  <c r="F1478" i="56"/>
  <c r="F1486" i="56"/>
  <c r="F1494" i="56"/>
  <c r="F1502" i="56"/>
  <c r="F1510" i="56"/>
  <c r="F1518" i="56"/>
  <c r="F1526" i="56"/>
  <c r="F1534" i="56"/>
  <c r="F1542" i="56"/>
  <c r="F1550" i="56"/>
  <c r="F1558" i="56"/>
  <c r="F1566" i="56"/>
  <c r="F1574" i="56"/>
  <c r="F42" i="56"/>
  <c r="F106" i="56"/>
  <c r="F170" i="56"/>
  <c r="F212" i="56"/>
  <c r="F236" i="56"/>
  <c r="F258" i="56"/>
  <c r="F278" i="56"/>
  <c r="F300" i="56"/>
  <c r="F322" i="56"/>
  <c r="F342" i="56"/>
  <c r="F364" i="56"/>
  <c r="F386" i="56"/>
  <c r="F406" i="56"/>
  <c r="F428" i="56"/>
  <c r="F450" i="56"/>
  <c r="F470" i="56"/>
  <c r="F492" i="56"/>
  <c r="F511" i="56"/>
  <c r="F526" i="56"/>
  <c r="F539" i="56"/>
  <c r="F551" i="56"/>
  <c r="F564" i="56"/>
  <c r="F578" i="56"/>
  <c r="F590" i="56"/>
  <c r="F603" i="56"/>
  <c r="F615" i="56"/>
  <c r="F628" i="56"/>
  <c r="F642" i="56"/>
  <c r="F654" i="56"/>
  <c r="F667" i="56"/>
  <c r="F679" i="56"/>
  <c r="F692" i="56"/>
  <c r="F706" i="56"/>
  <c r="F718" i="56"/>
  <c r="F731" i="56"/>
  <c r="F743" i="56"/>
  <c r="F756" i="56"/>
  <c r="F770" i="56"/>
  <c r="F782" i="56"/>
  <c r="F795" i="56"/>
  <c r="F807" i="56"/>
  <c r="F820" i="56"/>
  <c r="F50" i="56"/>
  <c r="F114" i="56"/>
  <c r="F178" i="56"/>
  <c r="F218" i="56"/>
  <c r="F238" i="56"/>
  <c r="F260" i="56"/>
  <c r="F282" i="56"/>
  <c r="F302" i="56"/>
  <c r="F324" i="56"/>
  <c r="F346" i="56"/>
  <c r="F366" i="56"/>
  <c r="F388" i="56"/>
  <c r="F410" i="56"/>
  <c r="F430" i="56"/>
  <c r="F452" i="56"/>
  <c r="F474" i="56"/>
  <c r="F494" i="56"/>
  <c r="F514" i="56"/>
  <c r="F527" i="56"/>
  <c r="F540" i="56"/>
  <c r="F554" i="56"/>
  <c r="F566" i="56"/>
  <c r="F579" i="56"/>
  <c r="F591" i="56"/>
  <c r="F604" i="56"/>
  <c r="F618" i="56"/>
  <c r="F630" i="56"/>
  <c r="F643" i="56"/>
  <c r="F655" i="56"/>
  <c r="F668" i="56"/>
  <c r="F682" i="56"/>
  <c r="F694" i="56"/>
  <c r="F707" i="56"/>
  <c r="F719" i="56"/>
  <c r="F732" i="56"/>
  <c r="F746" i="56"/>
  <c r="F758" i="56"/>
  <c r="F771" i="56"/>
  <c r="F783" i="56"/>
  <c r="F796" i="56"/>
  <c r="F810" i="56"/>
  <c r="F822" i="56"/>
  <c r="F66" i="56"/>
  <c r="F130" i="56"/>
  <c r="F194" i="56"/>
  <c r="F222" i="56"/>
  <c r="F244" i="56"/>
  <c r="F266" i="56"/>
  <c r="F286" i="56"/>
  <c r="F308" i="56"/>
  <c r="F330" i="56"/>
  <c r="F350" i="56"/>
  <c r="F372" i="56"/>
  <c r="F394" i="56"/>
  <c r="F414" i="56"/>
  <c r="F436" i="56"/>
  <c r="F458" i="56"/>
  <c r="F478" i="56"/>
  <c r="F500" i="56"/>
  <c r="F518" i="56"/>
  <c r="F531" i="56"/>
  <c r="F543" i="56"/>
  <c r="F556" i="56"/>
  <c r="F570" i="56"/>
  <c r="F582" i="56"/>
  <c r="F595" i="56"/>
  <c r="F607" i="56"/>
  <c r="F620" i="56"/>
  <c r="F634" i="56"/>
  <c r="F646" i="56"/>
  <c r="F659" i="56"/>
  <c r="F671" i="56"/>
  <c r="F684" i="56"/>
  <c r="F698" i="56"/>
  <c r="F710" i="56"/>
  <c r="F723" i="56"/>
  <c r="F735" i="56"/>
  <c r="F748" i="56"/>
  <c r="F762" i="56"/>
  <c r="F774" i="56"/>
  <c r="F787" i="56"/>
  <c r="F799" i="56"/>
  <c r="F812" i="56"/>
  <c r="F826" i="56"/>
  <c r="F838" i="56"/>
  <c r="F851" i="56"/>
  <c r="F863" i="56"/>
  <c r="F876" i="56"/>
  <c r="F890" i="56"/>
  <c r="F902" i="56"/>
  <c r="F915" i="56"/>
  <c r="F927" i="56"/>
  <c r="F940" i="56"/>
  <c r="F954" i="56"/>
  <c r="F966" i="56"/>
  <c r="F979" i="56"/>
  <c r="F991" i="56"/>
  <c r="F1004" i="56"/>
  <c r="F1018" i="56"/>
  <c r="F1026" i="56"/>
  <c r="F1034" i="56"/>
  <c r="F1042" i="56"/>
  <c r="F1050" i="56"/>
  <c r="F1058" i="56"/>
  <c r="F1066" i="56"/>
  <c r="F1074" i="56"/>
  <c r="F1082" i="56"/>
  <c r="F1090" i="56"/>
  <c r="F1098" i="56"/>
  <c r="F1106" i="56"/>
  <c r="F1114" i="56"/>
  <c r="F1122" i="56"/>
  <c r="F1130" i="56"/>
  <c r="F1138" i="56"/>
  <c r="F1146" i="56"/>
  <c r="F1154" i="56"/>
  <c r="F1162" i="56"/>
  <c r="F1170" i="56"/>
  <c r="F1178" i="56"/>
  <c r="F1186" i="56"/>
  <c r="F1194" i="56"/>
  <c r="F1202" i="56"/>
  <c r="F1210" i="56"/>
  <c r="F1218" i="56"/>
  <c r="F1226" i="56"/>
  <c r="F1234" i="56"/>
  <c r="F1242" i="56"/>
  <c r="F1250" i="56"/>
  <c r="F1258" i="56"/>
  <c r="F1266" i="56"/>
  <c r="F1274" i="56"/>
  <c r="F1282" i="56"/>
  <c r="F1290" i="56"/>
  <c r="F1298" i="56"/>
  <c r="F1306" i="56"/>
  <c r="F1314" i="56"/>
  <c r="F1322" i="56"/>
  <c r="F1330" i="56"/>
  <c r="F1338" i="56"/>
  <c r="F1346" i="56"/>
  <c r="F1354" i="56"/>
  <c r="F1362" i="56"/>
  <c r="F1370" i="56"/>
  <c r="F1378" i="56"/>
  <c r="F1386" i="56"/>
  <c r="F1394" i="56"/>
  <c r="F1402" i="56"/>
  <c r="F1410" i="56"/>
  <c r="F1418" i="56"/>
  <c r="F1426" i="56"/>
  <c r="F1434" i="56"/>
  <c r="F1442" i="56"/>
  <c r="F1450" i="56"/>
  <c r="F1458" i="56"/>
  <c r="F1466" i="56"/>
  <c r="F1474" i="56"/>
  <c r="F1482" i="56"/>
  <c r="F1490" i="56"/>
  <c r="F1498" i="56"/>
  <c r="F1506" i="56"/>
  <c r="F1514" i="56"/>
  <c r="F1522" i="56"/>
  <c r="F1530" i="56"/>
  <c r="F1538" i="56"/>
  <c r="F1546" i="56"/>
  <c r="F1554" i="56"/>
  <c r="F1562" i="56"/>
  <c r="F1570" i="56"/>
  <c r="F1578" i="56"/>
  <c r="F708" i="56"/>
  <c r="F1089" i="56"/>
  <c r="F1204" i="56"/>
  <c r="F1281" i="56"/>
  <c r="F1345" i="56"/>
  <c r="F1384" i="56"/>
  <c r="F1423" i="56"/>
  <c r="F1473" i="56"/>
  <c r="F1524" i="56"/>
  <c r="F1563" i="56"/>
  <c r="F1593" i="56"/>
  <c r="F1441" i="56"/>
  <c r="F1569" i="56"/>
  <c r="F1621" i="56"/>
  <c r="F122" i="56"/>
  <c r="F348" i="56"/>
  <c r="F516" i="56"/>
  <c r="F619" i="56"/>
  <c r="F722" i="56"/>
  <c r="F823" i="56"/>
  <c r="F847" i="56"/>
  <c r="F867" i="56"/>
  <c r="F887" i="56"/>
  <c r="F910" i="56"/>
  <c r="F930" i="56"/>
  <c r="F950" i="56"/>
  <c r="F970" i="56"/>
  <c r="F990" i="56"/>
  <c r="F1012" i="56"/>
  <c r="F1027" i="56"/>
  <c r="F1040" i="56"/>
  <c r="F1052" i="56"/>
  <c r="F1065" i="56"/>
  <c r="F1079" i="56"/>
  <c r="F1091" i="56"/>
  <c r="F1104" i="56"/>
  <c r="F1116" i="56"/>
  <c r="F1129" i="56"/>
  <c r="F1143" i="56"/>
  <c r="F1155" i="56"/>
  <c r="F1168" i="56"/>
  <c r="F1180" i="56"/>
  <c r="F1193" i="56"/>
  <c r="F1207" i="56"/>
  <c r="F1219" i="56"/>
  <c r="F1232" i="56"/>
  <c r="F1244" i="56"/>
  <c r="F1257" i="56"/>
  <c r="F1271" i="56"/>
  <c r="F1283" i="56"/>
  <c r="F1296" i="56"/>
  <c r="F1308" i="56"/>
  <c r="F1321" i="56"/>
  <c r="F1335" i="56"/>
  <c r="F1347" i="56"/>
  <c r="F1360" i="56"/>
  <c r="F1372" i="56"/>
  <c r="F1385" i="56"/>
  <c r="F1399" i="56"/>
  <c r="F1411" i="56"/>
  <c r="F1424" i="56"/>
  <c r="F1436" i="56"/>
  <c r="F1449" i="56"/>
  <c r="F1463" i="56"/>
  <c r="F1475" i="56"/>
  <c r="F1488" i="56"/>
  <c r="F1500" i="56"/>
  <c r="F1513" i="56"/>
  <c r="F1527" i="56"/>
  <c r="F1539" i="56"/>
  <c r="F1552" i="56"/>
  <c r="F1564" i="56"/>
  <c r="F1577" i="56"/>
  <c r="F1586" i="56"/>
  <c r="F1594" i="56"/>
  <c r="F1602" i="56"/>
  <c r="F1610" i="56"/>
  <c r="F1618" i="56"/>
  <c r="F1121" i="56"/>
  <c r="F1263" i="56"/>
  <c r="F1313" i="56"/>
  <c r="F1377" i="56"/>
  <c r="F1480" i="56"/>
  <c r="F1556" i="56"/>
  <c r="F1613" i="56"/>
  <c r="F186" i="56"/>
  <c r="F370" i="56"/>
  <c r="F530" i="56"/>
  <c r="F631" i="56"/>
  <c r="F734" i="56"/>
  <c r="F827" i="56"/>
  <c r="F850" i="56"/>
  <c r="F871" i="56"/>
  <c r="F891" i="56"/>
  <c r="F911" i="56"/>
  <c r="F931" i="56"/>
  <c r="F951" i="56"/>
  <c r="F974" i="56"/>
  <c r="F994" i="56"/>
  <c r="F1014" i="56"/>
  <c r="F1028" i="56"/>
  <c r="F1041" i="56"/>
  <c r="F1055" i="56"/>
  <c r="F1067" i="56"/>
  <c r="F1080" i="56"/>
  <c r="F1092" i="56"/>
  <c r="F1105" i="56"/>
  <c r="F1119" i="56"/>
  <c r="F1131" i="56"/>
  <c r="F1144" i="56"/>
  <c r="F1156" i="56"/>
  <c r="F1169" i="56"/>
  <c r="F1183" i="56"/>
  <c r="F1195" i="56"/>
  <c r="F1208" i="56"/>
  <c r="F1220" i="56"/>
  <c r="F1233" i="56"/>
  <c r="F1247" i="56"/>
  <c r="F1259" i="56"/>
  <c r="F1272" i="56"/>
  <c r="F1284" i="56"/>
  <c r="F1297" i="56"/>
  <c r="F1311" i="56"/>
  <c r="F1323" i="56"/>
  <c r="F1336" i="56"/>
  <c r="F1348" i="56"/>
  <c r="F1361" i="56"/>
  <c r="F1375" i="56"/>
  <c r="F1387" i="56"/>
  <c r="F1400" i="56"/>
  <c r="F1412" i="56"/>
  <c r="F1425" i="56"/>
  <c r="F1439" i="56"/>
  <c r="F1451" i="56"/>
  <c r="F1464" i="56"/>
  <c r="F1476" i="56"/>
  <c r="F1489" i="56"/>
  <c r="F1503" i="56"/>
  <c r="F1515" i="56"/>
  <c r="F1528" i="56"/>
  <c r="F1540" i="56"/>
  <c r="F1553" i="56"/>
  <c r="F1567" i="56"/>
  <c r="F1579" i="56"/>
  <c r="F1587" i="56"/>
  <c r="F1595" i="56"/>
  <c r="F1603" i="56"/>
  <c r="F1611" i="56"/>
  <c r="F1619" i="56"/>
  <c r="F220" i="56"/>
  <c r="F542" i="56"/>
  <c r="F644" i="56"/>
  <c r="F747" i="56"/>
  <c r="F834" i="56"/>
  <c r="F874" i="56"/>
  <c r="F892" i="56"/>
  <c r="F935" i="56"/>
  <c r="F955" i="56"/>
  <c r="F995" i="56"/>
  <c r="F1031" i="56"/>
  <c r="F1056" i="56"/>
  <c r="F1068" i="56"/>
  <c r="F1095" i="56"/>
  <c r="F1120" i="56"/>
  <c r="F1132" i="56"/>
  <c r="F1159" i="56"/>
  <c r="F1184" i="56"/>
  <c r="F1196" i="56"/>
  <c r="F1223" i="56"/>
  <c r="F1248" i="56"/>
  <c r="F1260" i="56"/>
  <c r="F1287" i="56"/>
  <c r="F1312" i="56"/>
  <c r="F1337" i="56"/>
  <c r="F1363" i="56"/>
  <c r="F1388" i="56"/>
  <c r="F1415" i="56"/>
  <c r="F1440" i="56"/>
  <c r="F1465" i="56"/>
  <c r="F1491" i="56"/>
  <c r="F1529" i="56"/>
  <c r="F1555" i="56"/>
  <c r="F1568" i="56"/>
  <c r="F1588" i="56"/>
  <c r="F1604" i="56"/>
  <c r="F1620" i="56"/>
  <c r="F412" i="56"/>
  <c r="F898" i="56"/>
  <c r="F999" i="56"/>
  <c r="F1044" i="56"/>
  <c r="F1083" i="56"/>
  <c r="F1135" i="56"/>
  <c r="F1172" i="56"/>
  <c r="F1199" i="56"/>
  <c r="F1236" i="56"/>
  <c r="F1275" i="56"/>
  <c r="F1327" i="56"/>
  <c r="F1364" i="56"/>
  <c r="F1455" i="56"/>
  <c r="F1519" i="56"/>
  <c r="F1589" i="56"/>
  <c r="F390" i="56"/>
  <c r="F852" i="56"/>
  <c r="F914" i="56"/>
  <c r="F975" i="56"/>
  <c r="F1015" i="56"/>
  <c r="F1043" i="56"/>
  <c r="F1081" i="56"/>
  <c r="F1107" i="56"/>
  <c r="F1145" i="56"/>
  <c r="F1171" i="56"/>
  <c r="F1209" i="56"/>
  <c r="F1235" i="56"/>
  <c r="F1273" i="56"/>
  <c r="F1299" i="56"/>
  <c r="F1324" i="56"/>
  <c r="F1351" i="56"/>
  <c r="F1376" i="56"/>
  <c r="F1401" i="56"/>
  <c r="F1427" i="56"/>
  <c r="F1452" i="56"/>
  <c r="F1479" i="56"/>
  <c r="F1504" i="56"/>
  <c r="F1516" i="56"/>
  <c r="F1543" i="56"/>
  <c r="F1580" i="56"/>
  <c r="F1596" i="56"/>
  <c r="F1612" i="56"/>
  <c r="F242" i="56"/>
  <c r="F854" i="56"/>
  <c r="F916" i="56"/>
  <c r="F978" i="56"/>
  <c r="F1032" i="56"/>
  <c r="F1057" i="56"/>
  <c r="F1096" i="56"/>
  <c r="F1147" i="56"/>
  <c r="F1185" i="56"/>
  <c r="F1224" i="56"/>
  <c r="F1288" i="56"/>
  <c r="F1339" i="56"/>
  <c r="F1428" i="56"/>
  <c r="F1505" i="56"/>
  <c r="F1597" i="56"/>
  <c r="F555" i="56"/>
  <c r="F658" i="56"/>
  <c r="F759" i="56"/>
  <c r="F835" i="56"/>
  <c r="F875" i="56"/>
  <c r="F938" i="56"/>
  <c r="F956" i="56"/>
  <c r="F1019" i="56"/>
  <c r="F1071" i="56"/>
  <c r="F1108" i="56"/>
  <c r="F1160" i="56"/>
  <c r="F1211" i="56"/>
  <c r="F1249" i="56"/>
  <c r="F1300" i="56"/>
  <c r="F1352" i="56"/>
  <c r="F1403" i="56"/>
  <c r="F1467" i="56"/>
  <c r="F1544" i="56"/>
  <c r="F1605" i="56"/>
  <c r="F262" i="56"/>
  <c r="F434" i="56"/>
  <c r="F567" i="56"/>
  <c r="F670" i="56"/>
  <c r="F772" i="56"/>
  <c r="F836" i="56"/>
  <c r="F859" i="56"/>
  <c r="F878" i="56"/>
  <c r="F899" i="56"/>
  <c r="F918" i="56"/>
  <c r="F939" i="56"/>
  <c r="F962" i="56"/>
  <c r="F980" i="56"/>
  <c r="F1002" i="56"/>
  <c r="F1020" i="56"/>
  <c r="F1033" i="56"/>
  <c r="F1047" i="56"/>
  <c r="F1059" i="56"/>
  <c r="F1072" i="56"/>
  <c r="F1084" i="56"/>
  <c r="F1097" i="56"/>
  <c r="F1111" i="56"/>
  <c r="F1123" i="56"/>
  <c r="F1136" i="56"/>
  <c r="F1148" i="56"/>
  <c r="F1161" i="56"/>
  <c r="F1175" i="56"/>
  <c r="F1187" i="56"/>
  <c r="F1200" i="56"/>
  <c r="F1212" i="56"/>
  <c r="F1225" i="56"/>
  <c r="F1239" i="56"/>
  <c r="F1251" i="56"/>
  <c r="F1264" i="56"/>
  <c r="F1276" i="56"/>
  <c r="F1289" i="56"/>
  <c r="F1303" i="56"/>
  <c r="F1315" i="56"/>
  <c r="F1328" i="56"/>
  <c r="F1340" i="56"/>
  <c r="F1353" i="56"/>
  <c r="F1367" i="56"/>
  <c r="F1379" i="56"/>
  <c r="F1392" i="56"/>
  <c r="F1404" i="56"/>
  <c r="F1417" i="56"/>
  <c r="F1431" i="56"/>
  <c r="F1443" i="56"/>
  <c r="F1456" i="56"/>
  <c r="F1468" i="56"/>
  <c r="F1481" i="56"/>
  <c r="F1495" i="56"/>
  <c r="F1507" i="56"/>
  <c r="F1520" i="56"/>
  <c r="F1532" i="56"/>
  <c r="F1545" i="56"/>
  <c r="F1559" i="56"/>
  <c r="F1571" i="56"/>
  <c r="F1582" i="56"/>
  <c r="F1590" i="56"/>
  <c r="F1598" i="56"/>
  <c r="F1606" i="56"/>
  <c r="F1614" i="56"/>
  <c r="F1615" i="56"/>
  <c r="F476" i="56"/>
  <c r="F594" i="56"/>
  <c r="F798" i="56"/>
  <c r="F862" i="56"/>
  <c r="F903" i="56"/>
  <c r="F943" i="56"/>
  <c r="F987" i="56"/>
  <c r="F1024" i="56"/>
  <c r="F1049" i="56"/>
  <c r="F1075" i="56"/>
  <c r="F1100" i="56"/>
  <c r="F1127" i="56"/>
  <c r="F1152" i="56"/>
  <c r="F1177" i="56"/>
  <c r="F1203" i="56"/>
  <c r="F1228" i="56"/>
  <c r="F1255" i="56"/>
  <c r="F1280" i="56"/>
  <c r="F1305" i="56"/>
  <c r="F1331" i="56"/>
  <c r="F1356" i="56"/>
  <c r="F1383" i="56"/>
  <c r="F1408" i="56"/>
  <c r="F1433" i="56"/>
  <c r="F1459" i="56"/>
  <c r="F1484" i="56"/>
  <c r="F1511" i="56"/>
  <c r="F1536" i="56"/>
  <c r="F1561" i="56"/>
  <c r="F1584" i="56"/>
  <c r="F1600" i="56"/>
  <c r="F1616" i="56"/>
  <c r="F326" i="56"/>
  <c r="F498" i="56"/>
  <c r="F811" i="56"/>
  <c r="F866" i="56"/>
  <c r="F906" i="56"/>
  <c r="F948" i="56"/>
  <c r="F988" i="56"/>
  <c r="F1025" i="56"/>
  <c r="F1051" i="56"/>
  <c r="F1076" i="56"/>
  <c r="F1115" i="56"/>
  <c r="F1140" i="56"/>
  <c r="F1167" i="56"/>
  <c r="F1192" i="56"/>
  <c r="F1231" i="56"/>
  <c r="F1256" i="56"/>
  <c r="F1295" i="56"/>
  <c r="F1332" i="56"/>
  <c r="F1371" i="56"/>
  <c r="F1409" i="56"/>
  <c r="F1448" i="56"/>
  <c r="F1487" i="56"/>
  <c r="F1512" i="56"/>
  <c r="F1551" i="56"/>
  <c r="F1585" i="56"/>
  <c r="F1601" i="56"/>
  <c r="F1617" i="56"/>
  <c r="F1416" i="56"/>
  <c r="F1492" i="56"/>
  <c r="F1581" i="56"/>
  <c r="F284" i="56"/>
  <c r="F454" i="56"/>
  <c r="F580" i="56"/>
  <c r="F683" i="56"/>
  <c r="F786" i="56"/>
  <c r="F839" i="56"/>
  <c r="F860" i="56"/>
  <c r="F879" i="56"/>
  <c r="F900" i="56"/>
  <c r="F923" i="56"/>
  <c r="F942" i="56"/>
  <c r="F963" i="56"/>
  <c r="F982" i="56"/>
  <c r="F1003" i="56"/>
  <c r="F1023" i="56"/>
  <c r="F1035" i="56"/>
  <c r="F1048" i="56"/>
  <c r="F1060" i="56"/>
  <c r="F1073" i="56"/>
  <c r="F1087" i="56"/>
  <c r="F1099" i="56"/>
  <c r="F1112" i="56"/>
  <c r="F1124" i="56"/>
  <c r="F1137" i="56"/>
  <c r="F1151" i="56"/>
  <c r="F1163" i="56"/>
  <c r="F1176" i="56"/>
  <c r="F1188" i="56"/>
  <c r="F1201" i="56"/>
  <c r="F1215" i="56"/>
  <c r="F1227" i="56"/>
  <c r="F1240" i="56"/>
  <c r="F1252" i="56"/>
  <c r="F1265" i="56"/>
  <c r="F1279" i="56"/>
  <c r="F1291" i="56"/>
  <c r="F1304" i="56"/>
  <c r="F1316" i="56"/>
  <c r="F1329" i="56"/>
  <c r="F1343" i="56"/>
  <c r="F1355" i="56"/>
  <c r="F1368" i="56"/>
  <c r="F1380" i="56"/>
  <c r="F1393" i="56"/>
  <c r="F1407" i="56"/>
  <c r="F1419" i="56"/>
  <c r="F1432" i="56"/>
  <c r="F1444" i="56"/>
  <c r="F1457" i="56"/>
  <c r="F1471" i="56"/>
  <c r="F1483" i="56"/>
  <c r="F1496" i="56"/>
  <c r="F1508" i="56"/>
  <c r="F1521" i="56"/>
  <c r="F1535" i="56"/>
  <c r="F1547" i="56"/>
  <c r="F1560" i="56"/>
  <c r="F1572" i="56"/>
  <c r="F1583" i="56"/>
  <c r="F1591" i="56"/>
  <c r="F1599" i="56"/>
  <c r="F1607" i="56"/>
  <c r="F306" i="56"/>
  <c r="F695" i="56"/>
  <c r="F842" i="56"/>
  <c r="F884" i="56"/>
  <c r="F924" i="56"/>
  <c r="F964" i="56"/>
  <c r="F1006" i="56"/>
  <c r="F1036" i="56"/>
  <c r="F1063" i="56"/>
  <c r="F1088" i="56"/>
  <c r="F1113" i="56"/>
  <c r="F1139" i="56"/>
  <c r="F1164" i="56"/>
  <c r="F1191" i="56"/>
  <c r="F1216" i="56"/>
  <c r="F1241" i="56"/>
  <c r="F1267" i="56"/>
  <c r="F1292" i="56"/>
  <c r="F1319" i="56"/>
  <c r="F1344" i="56"/>
  <c r="F1369" i="56"/>
  <c r="F1395" i="56"/>
  <c r="F1420" i="56"/>
  <c r="F1447" i="56"/>
  <c r="F1472" i="56"/>
  <c r="F1497" i="56"/>
  <c r="F1523" i="56"/>
  <c r="F1548" i="56"/>
  <c r="F1575" i="56"/>
  <c r="F1592" i="56"/>
  <c r="F1608" i="56"/>
  <c r="F58" i="56"/>
  <c r="F606" i="56"/>
  <c r="F846" i="56"/>
  <c r="F886" i="56"/>
  <c r="F926" i="56"/>
  <c r="F967" i="56"/>
  <c r="F1007" i="56"/>
  <c r="F1039" i="56"/>
  <c r="F1064" i="56"/>
  <c r="F1103" i="56"/>
  <c r="F1128" i="56"/>
  <c r="F1153" i="56"/>
  <c r="F1179" i="56"/>
  <c r="F1217" i="56"/>
  <c r="F1243" i="56"/>
  <c r="F1268" i="56"/>
  <c r="F1307" i="56"/>
  <c r="F1320" i="56"/>
  <c r="F1359" i="56"/>
  <c r="F1396" i="56"/>
  <c r="F1435" i="56"/>
  <c r="F1460" i="56"/>
  <c r="F1499" i="56"/>
  <c r="F1537" i="56"/>
  <c r="F1576" i="56"/>
  <c r="F1609" i="56"/>
  <c r="F1391" i="56"/>
  <c r="F1531" i="56"/>
  <c r="F2" i="56"/>
  <c r="F27" i="55"/>
  <c r="F91" i="55"/>
  <c r="F155" i="55"/>
  <c r="F219" i="55"/>
  <c r="F283" i="55"/>
  <c r="F300" i="55"/>
  <c r="F52" i="55"/>
  <c r="F116" i="55"/>
  <c r="F204" i="55"/>
  <c r="F5" i="55"/>
  <c r="F69" i="55"/>
  <c r="F133" i="55"/>
  <c r="F197" i="55"/>
  <c r="F261" i="55"/>
  <c r="F325" i="55"/>
  <c r="F6" i="55"/>
  <c r="F78" i="55"/>
  <c r="F166" i="55"/>
  <c r="F286" i="55"/>
  <c r="F324" i="55"/>
  <c r="F222" i="55"/>
  <c r="F358" i="55"/>
  <c r="F31" i="55"/>
  <c r="F95" i="55"/>
  <c r="F159" i="55"/>
  <c r="F223" i="55"/>
  <c r="F287" i="55"/>
  <c r="F351" i="55"/>
  <c r="F24" i="55"/>
  <c r="F88" i="55"/>
  <c r="F152" i="55"/>
  <c r="F216" i="55"/>
  <c r="F280" i="55"/>
  <c r="F344" i="55"/>
  <c r="F42" i="55"/>
  <c r="F178" i="55"/>
  <c r="F306" i="55"/>
  <c r="F164" i="55"/>
  <c r="F33" i="55"/>
  <c r="F97" i="55"/>
  <c r="F161" i="55"/>
  <c r="F225" i="55"/>
  <c r="F289" i="55"/>
  <c r="F353" i="55"/>
  <c r="F74" i="55"/>
  <c r="F202" i="55"/>
  <c r="F330" i="55"/>
  <c r="F236" i="55"/>
  <c r="F380" i="55"/>
  <c r="F70" i="55"/>
  <c r="F87" i="55"/>
  <c r="F16" i="55"/>
  <c r="F336" i="55"/>
  <c r="F89" i="55"/>
  <c r="F345" i="55"/>
  <c r="F35" i="55"/>
  <c r="F99" i="55"/>
  <c r="F163" i="55"/>
  <c r="F227" i="55"/>
  <c r="F291" i="55"/>
  <c r="F364" i="55"/>
  <c r="F60" i="55"/>
  <c r="F124" i="55"/>
  <c r="F212" i="55"/>
  <c r="F13" i="55"/>
  <c r="F77" i="55"/>
  <c r="F141" i="55"/>
  <c r="F205" i="55"/>
  <c r="F269" i="55"/>
  <c r="F333" i="55"/>
  <c r="F22" i="55"/>
  <c r="F86" i="55"/>
  <c r="F182" i="55"/>
  <c r="F302" i="55"/>
  <c r="F14" i="55"/>
  <c r="F246" i="55"/>
  <c r="F374" i="55"/>
  <c r="F39" i="55"/>
  <c r="F103" i="55"/>
  <c r="F167" i="55"/>
  <c r="F231" i="55"/>
  <c r="F295" i="55"/>
  <c r="F359" i="55"/>
  <c r="F32" i="55"/>
  <c r="F96" i="55"/>
  <c r="F160" i="55"/>
  <c r="F224" i="55"/>
  <c r="F288" i="55"/>
  <c r="F352" i="55"/>
  <c r="F58" i="55"/>
  <c r="F194" i="55"/>
  <c r="F322" i="55"/>
  <c r="F228" i="55"/>
  <c r="F41" i="55"/>
  <c r="F105" i="55"/>
  <c r="F169" i="55"/>
  <c r="F233" i="55"/>
  <c r="F297" i="55"/>
  <c r="F361" i="55"/>
  <c r="F90" i="55"/>
  <c r="F218" i="55"/>
  <c r="F346" i="55"/>
  <c r="F284" i="55"/>
  <c r="F11" i="55"/>
  <c r="F267" i="55"/>
  <c r="F188" i="55"/>
  <c r="F117" i="55"/>
  <c r="F245" i="55"/>
  <c r="F62" i="55"/>
  <c r="F382" i="55"/>
  <c r="F79" i="55"/>
  <c r="F207" i="55"/>
  <c r="F8" i="55"/>
  <c r="F264" i="55"/>
  <c r="F274" i="55"/>
  <c r="F145" i="55"/>
  <c r="F170" i="55"/>
  <c r="F19" i="55"/>
  <c r="F211" i="55"/>
  <c r="F44" i="55"/>
  <c r="F196" i="55"/>
  <c r="F125" i="55"/>
  <c r="F253" i="55"/>
  <c r="F381" i="55"/>
  <c r="F270" i="55"/>
  <c r="F206" i="55"/>
  <c r="F23" i="55"/>
  <c r="F215" i="55"/>
  <c r="F343" i="55"/>
  <c r="F208" i="55"/>
  <c r="F26" i="55"/>
  <c r="F25" i="55"/>
  <c r="F217" i="55"/>
  <c r="F186" i="55"/>
  <c r="F43" i="55"/>
  <c r="F107" i="55"/>
  <c r="F171" i="55"/>
  <c r="F235" i="55"/>
  <c r="F299" i="55"/>
  <c r="F4" i="55"/>
  <c r="F68" i="55"/>
  <c r="F132" i="55"/>
  <c r="F220" i="55"/>
  <c r="F21" i="55"/>
  <c r="F85" i="55"/>
  <c r="F149" i="55"/>
  <c r="F213" i="55"/>
  <c r="F277" i="55"/>
  <c r="F341" i="55"/>
  <c r="F30" i="55"/>
  <c r="F94" i="55"/>
  <c r="F198" i="55"/>
  <c r="F318" i="55"/>
  <c r="F102" i="55"/>
  <c r="F262" i="55"/>
  <c r="F383" i="55"/>
  <c r="F47" i="55"/>
  <c r="F111" i="55"/>
  <c r="F175" i="55"/>
  <c r="F239" i="55"/>
  <c r="F303" i="55"/>
  <c r="F367" i="55"/>
  <c r="F40" i="55"/>
  <c r="F104" i="55"/>
  <c r="F168" i="55"/>
  <c r="F232" i="55"/>
  <c r="F296" i="55"/>
  <c r="F360" i="55"/>
  <c r="F82" i="55"/>
  <c r="F210" i="55"/>
  <c r="F338" i="55"/>
  <c r="F276" i="55"/>
  <c r="F49" i="55"/>
  <c r="F113" i="55"/>
  <c r="F177" i="55"/>
  <c r="F241" i="55"/>
  <c r="F305" i="55"/>
  <c r="F369" i="55"/>
  <c r="F106" i="55"/>
  <c r="F234" i="55"/>
  <c r="F354" i="55"/>
  <c r="F340" i="55"/>
  <c r="F139" i="55"/>
  <c r="F36" i="55"/>
  <c r="F348" i="55"/>
  <c r="F309" i="55"/>
  <c r="F142" i="55"/>
  <c r="F326" i="55"/>
  <c r="F271" i="55"/>
  <c r="F136" i="55"/>
  <c r="F328" i="55"/>
  <c r="F347" i="55"/>
  <c r="F209" i="55"/>
  <c r="F363" i="55"/>
  <c r="F275" i="55"/>
  <c r="F51" i="55"/>
  <c r="F115" i="55"/>
  <c r="F179" i="55"/>
  <c r="F243" i="55"/>
  <c r="F307" i="55"/>
  <c r="F12" i="55"/>
  <c r="F76" i="55"/>
  <c r="F140" i="55"/>
  <c r="F244" i="55"/>
  <c r="F29" i="55"/>
  <c r="F93" i="55"/>
  <c r="F157" i="55"/>
  <c r="F221" i="55"/>
  <c r="F285" i="55"/>
  <c r="F349" i="55"/>
  <c r="F38" i="55"/>
  <c r="F110" i="55"/>
  <c r="F214" i="55"/>
  <c r="F334" i="55"/>
  <c r="F134" i="55"/>
  <c r="F278" i="55"/>
  <c r="F268" i="55"/>
  <c r="F55" i="55"/>
  <c r="F119" i="55"/>
  <c r="F183" i="55"/>
  <c r="F247" i="55"/>
  <c r="F311" i="55"/>
  <c r="F375" i="55"/>
  <c r="F48" i="55"/>
  <c r="F112" i="55"/>
  <c r="F176" i="55"/>
  <c r="F240" i="55"/>
  <c r="F304" i="55"/>
  <c r="F368" i="55"/>
  <c r="F98" i="55"/>
  <c r="F226" i="55"/>
  <c r="F362" i="55"/>
  <c r="F316" i="55"/>
  <c r="F57" i="55"/>
  <c r="F121" i="55"/>
  <c r="F185" i="55"/>
  <c r="F249" i="55"/>
  <c r="F313" i="55"/>
  <c r="F377" i="55"/>
  <c r="F122" i="55"/>
  <c r="F250" i="55"/>
  <c r="F370" i="55"/>
  <c r="F2" i="55"/>
  <c r="F50" i="55"/>
  <c r="F290" i="55"/>
  <c r="F59" i="55"/>
  <c r="F123" i="55"/>
  <c r="F187" i="55"/>
  <c r="F251" i="55"/>
  <c r="F331" i="55"/>
  <c r="F20" i="55"/>
  <c r="F84" i="55"/>
  <c r="F148" i="55"/>
  <c r="F292" i="55"/>
  <c r="F37" i="55"/>
  <c r="F101" i="55"/>
  <c r="F165" i="55"/>
  <c r="F229" i="55"/>
  <c r="F293" i="55"/>
  <c r="F357" i="55"/>
  <c r="F46" i="55"/>
  <c r="F118" i="55"/>
  <c r="F230" i="55"/>
  <c r="F350" i="55"/>
  <c r="F158" i="55"/>
  <c r="F294" i="55"/>
  <c r="F356" i="55"/>
  <c r="F63" i="55"/>
  <c r="F127" i="55"/>
  <c r="F191" i="55"/>
  <c r="F255" i="55"/>
  <c r="F319" i="55"/>
  <c r="F260" i="55"/>
  <c r="F56" i="55"/>
  <c r="F120" i="55"/>
  <c r="F184" i="55"/>
  <c r="F248" i="55"/>
  <c r="F312" i="55"/>
  <c r="F376" i="55"/>
  <c r="F114" i="55"/>
  <c r="F242" i="55"/>
  <c r="F378" i="55"/>
  <c r="F372" i="55"/>
  <c r="F65" i="55"/>
  <c r="F129" i="55"/>
  <c r="F193" i="55"/>
  <c r="F257" i="55"/>
  <c r="F321" i="55"/>
  <c r="F10" i="55"/>
  <c r="F138" i="55"/>
  <c r="F266" i="55"/>
  <c r="F315" i="55"/>
  <c r="F379" i="55"/>
  <c r="F190" i="55"/>
  <c r="F72" i="55"/>
  <c r="F18" i="55"/>
  <c r="F81" i="55"/>
  <c r="F337" i="55"/>
  <c r="F252" i="55"/>
  <c r="F144" i="55"/>
  <c r="F371" i="55"/>
  <c r="F281" i="55"/>
  <c r="F314" i="55"/>
  <c r="F3" i="55"/>
  <c r="F67" i="55"/>
  <c r="F131" i="55"/>
  <c r="F195" i="55"/>
  <c r="F259" i="55"/>
  <c r="F355" i="55"/>
  <c r="F28" i="55"/>
  <c r="F92" i="55"/>
  <c r="F172" i="55"/>
  <c r="F308" i="55"/>
  <c r="F45" i="55"/>
  <c r="F109" i="55"/>
  <c r="F173" i="55"/>
  <c r="F237" i="55"/>
  <c r="F301" i="55"/>
  <c r="F365" i="55"/>
  <c r="F54" i="55"/>
  <c r="F126" i="55"/>
  <c r="F238" i="55"/>
  <c r="F366" i="55"/>
  <c r="F174" i="55"/>
  <c r="F310" i="55"/>
  <c r="F7" i="55"/>
  <c r="F71" i="55"/>
  <c r="F135" i="55"/>
  <c r="F199" i="55"/>
  <c r="F263" i="55"/>
  <c r="F327" i="55"/>
  <c r="F332" i="55"/>
  <c r="F64" i="55"/>
  <c r="F128" i="55"/>
  <c r="F192" i="55"/>
  <c r="F256" i="55"/>
  <c r="F320" i="55"/>
  <c r="F384" i="55"/>
  <c r="F130" i="55"/>
  <c r="F258" i="55"/>
  <c r="F323" i="55"/>
  <c r="F9" i="55"/>
  <c r="F73" i="55"/>
  <c r="F137" i="55"/>
  <c r="F201" i="55"/>
  <c r="F265" i="55"/>
  <c r="F329" i="55"/>
  <c r="F34" i="55"/>
  <c r="F154" i="55"/>
  <c r="F282" i="55"/>
  <c r="F339" i="55"/>
  <c r="F75" i="55"/>
  <c r="F203" i="55"/>
  <c r="F100" i="55"/>
  <c r="F53" i="55"/>
  <c r="F181" i="55"/>
  <c r="F373" i="55"/>
  <c r="F254" i="55"/>
  <c r="F15" i="55"/>
  <c r="F143" i="55"/>
  <c r="F335" i="55"/>
  <c r="F200" i="55"/>
  <c r="F146" i="55"/>
  <c r="F17" i="55"/>
  <c r="F273" i="55"/>
  <c r="F298" i="55"/>
  <c r="F83" i="55"/>
  <c r="F147" i="55"/>
  <c r="F180" i="55"/>
  <c r="F108" i="55"/>
  <c r="F61" i="55"/>
  <c r="F189" i="55"/>
  <c r="F317" i="55"/>
  <c r="F150" i="55"/>
  <c r="F342" i="55"/>
  <c r="F151" i="55"/>
  <c r="F279" i="55"/>
  <c r="F80" i="55"/>
  <c r="F272" i="55"/>
  <c r="F162" i="55"/>
  <c r="F153" i="55"/>
  <c r="F66" i="55"/>
  <c r="F156" i="55"/>
  <c r="F67" i="54"/>
  <c r="F203" i="54"/>
  <c r="F331" i="54"/>
  <c r="F475" i="54"/>
  <c r="F28" i="54"/>
  <c r="F92" i="54"/>
  <c r="F156" i="54"/>
  <c r="F220" i="54"/>
  <c r="F284" i="54"/>
  <c r="F348" i="54"/>
  <c r="F412" i="54"/>
  <c r="F476" i="54"/>
  <c r="F383" i="54"/>
  <c r="F13" i="54"/>
  <c r="F77" i="54"/>
  <c r="F141" i="54"/>
  <c r="F205" i="54"/>
  <c r="F269" i="54"/>
  <c r="F333" i="54"/>
  <c r="F397" i="54"/>
  <c r="F461" i="54"/>
  <c r="F191" i="54"/>
  <c r="F479" i="54"/>
  <c r="F38" i="54"/>
  <c r="F102" i="54"/>
  <c r="F166" i="54"/>
  <c r="F230" i="54"/>
  <c r="F294" i="54"/>
  <c r="F358" i="54"/>
  <c r="F422" i="54"/>
  <c r="F486" i="54"/>
  <c r="F303" i="54"/>
  <c r="F257" i="54"/>
  <c r="F63" i="54"/>
  <c r="F127" i="54"/>
  <c r="F287" i="54"/>
  <c r="F369" i="54"/>
  <c r="F48" i="54"/>
  <c r="F112" i="54"/>
  <c r="F176" i="54"/>
  <c r="F240" i="54"/>
  <c r="F304" i="54"/>
  <c r="F368" i="54"/>
  <c r="F432" i="54"/>
  <c r="F496" i="54"/>
  <c r="F65" i="54"/>
  <c r="F129" i="54"/>
  <c r="F193" i="54"/>
  <c r="F281" i="54"/>
  <c r="F425" i="54"/>
  <c r="F50" i="54"/>
  <c r="F114" i="54"/>
  <c r="F178" i="54"/>
  <c r="F242" i="54"/>
  <c r="F306" i="54"/>
  <c r="F370" i="54"/>
  <c r="F434" i="54"/>
  <c r="F498" i="54"/>
  <c r="F115" i="54"/>
  <c r="F243" i="54"/>
  <c r="F363" i="54"/>
  <c r="F483" i="54"/>
  <c r="F54" i="54"/>
  <c r="F246" i="54"/>
  <c r="F374" i="54"/>
  <c r="F143" i="54"/>
  <c r="F409" i="54"/>
  <c r="F159" i="54"/>
  <c r="F497" i="54"/>
  <c r="F128" i="54"/>
  <c r="F256" i="54"/>
  <c r="F384" i="54"/>
  <c r="F17" i="54"/>
  <c r="F145" i="54"/>
  <c r="F305" i="54"/>
  <c r="F66" i="54"/>
  <c r="F194" i="54"/>
  <c r="F322" i="54"/>
  <c r="F450" i="54"/>
  <c r="F147" i="54"/>
  <c r="F387" i="54"/>
  <c r="F91" i="54"/>
  <c r="F219" i="54"/>
  <c r="F355" i="54"/>
  <c r="F491" i="54"/>
  <c r="F36" i="54"/>
  <c r="F100" i="54"/>
  <c r="F164" i="54"/>
  <c r="F228" i="54"/>
  <c r="F292" i="54"/>
  <c r="F356" i="54"/>
  <c r="F420" i="54"/>
  <c r="F484" i="54"/>
  <c r="F423" i="54"/>
  <c r="F21" i="54"/>
  <c r="F85" i="54"/>
  <c r="F149" i="54"/>
  <c r="F213" i="54"/>
  <c r="F277" i="54"/>
  <c r="F341" i="54"/>
  <c r="F405" i="54"/>
  <c r="F469" i="54"/>
  <c r="F223" i="54"/>
  <c r="F265" i="54"/>
  <c r="F46" i="54"/>
  <c r="F110" i="54"/>
  <c r="F174" i="54"/>
  <c r="F238" i="54"/>
  <c r="F302" i="54"/>
  <c r="F366" i="54"/>
  <c r="F430" i="54"/>
  <c r="F31" i="54"/>
  <c r="F327" i="54"/>
  <c r="F353" i="54"/>
  <c r="F71" i="54"/>
  <c r="F135" i="54"/>
  <c r="F319" i="54"/>
  <c r="F441" i="54"/>
  <c r="F56" i="54"/>
  <c r="F120" i="54"/>
  <c r="F184" i="54"/>
  <c r="F248" i="54"/>
  <c r="F312" i="54"/>
  <c r="F376" i="54"/>
  <c r="F440" i="54"/>
  <c r="F9" i="54"/>
  <c r="F73" i="54"/>
  <c r="F137" i="54"/>
  <c r="F201" i="54"/>
  <c r="F297" i="54"/>
  <c r="F449" i="54"/>
  <c r="F58" i="54"/>
  <c r="F122" i="54"/>
  <c r="F186" i="54"/>
  <c r="F250" i="54"/>
  <c r="F314" i="54"/>
  <c r="F378" i="54"/>
  <c r="F442" i="54"/>
  <c r="F11" i="54"/>
  <c r="F131" i="54"/>
  <c r="F259" i="54"/>
  <c r="F371" i="54"/>
  <c r="F313" i="54"/>
  <c r="F385" i="54"/>
  <c r="F118" i="54"/>
  <c r="F182" i="54"/>
  <c r="F310" i="54"/>
  <c r="F438" i="54"/>
  <c r="F351" i="54"/>
  <c r="F79" i="54"/>
  <c r="F343" i="54"/>
  <c r="F64" i="54"/>
  <c r="F192" i="54"/>
  <c r="F320" i="54"/>
  <c r="F448" i="54"/>
  <c r="F81" i="54"/>
  <c r="F209" i="54"/>
  <c r="F481" i="54"/>
  <c r="F130" i="54"/>
  <c r="F258" i="54"/>
  <c r="F386" i="54"/>
  <c r="F27" i="54"/>
  <c r="F275" i="54"/>
  <c r="F401" i="54"/>
  <c r="F107" i="54"/>
  <c r="F235" i="54"/>
  <c r="F379" i="54"/>
  <c r="F329" i="54"/>
  <c r="F44" i="54"/>
  <c r="F108" i="54"/>
  <c r="F172" i="54"/>
  <c r="F236" i="54"/>
  <c r="F300" i="54"/>
  <c r="F364" i="54"/>
  <c r="F428" i="54"/>
  <c r="F492" i="54"/>
  <c r="F463" i="54"/>
  <c r="F29" i="54"/>
  <c r="F93" i="54"/>
  <c r="F157" i="54"/>
  <c r="F221" i="54"/>
  <c r="F285" i="54"/>
  <c r="F349" i="54"/>
  <c r="F413" i="54"/>
  <c r="F477" i="54"/>
  <c r="F263" i="54"/>
  <c r="F123" i="54"/>
  <c r="F251" i="54"/>
  <c r="F395" i="54"/>
  <c r="F417" i="54"/>
  <c r="F52" i="54"/>
  <c r="F116" i="54"/>
  <c r="F180" i="54"/>
  <c r="F244" i="54"/>
  <c r="F308" i="54"/>
  <c r="F372" i="54"/>
  <c r="F436" i="54"/>
  <c r="F55" i="54"/>
  <c r="F495" i="54"/>
  <c r="F37" i="54"/>
  <c r="F101" i="54"/>
  <c r="F165" i="54"/>
  <c r="F229" i="54"/>
  <c r="F293" i="54"/>
  <c r="F357" i="54"/>
  <c r="F421" i="54"/>
  <c r="F485" i="54"/>
  <c r="F311" i="54"/>
  <c r="F465" i="54"/>
  <c r="F62" i="54"/>
  <c r="F126" i="54"/>
  <c r="F190" i="54"/>
  <c r="F254" i="54"/>
  <c r="F318" i="54"/>
  <c r="F382" i="54"/>
  <c r="F446" i="54"/>
  <c r="F183" i="54"/>
  <c r="F367" i="54"/>
  <c r="F457" i="54"/>
  <c r="F87" i="54"/>
  <c r="F167" i="54"/>
  <c r="F375" i="54"/>
  <c r="F8" i="54"/>
  <c r="F72" i="54"/>
  <c r="F136" i="54"/>
  <c r="F200" i="54"/>
  <c r="F264" i="54"/>
  <c r="F328" i="54"/>
  <c r="F392" i="54"/>
  <c r="F456" i="54"/>
  <c r="F25" i="54"/>
  <c r="F89" i="54"/>
  <c r="F153" i="54"/>
  <c r="F217" i="54"/>
  <c r="F321" i="54"/>
  <c r="F10" i="54"/>
  <c r="F74" i="54"/>
  <c r="F138" i="54"/>
  <c r="F202" i="54"/>
  <c r="F266" i="54"/>
  <c r="F330" i="54"/>
  <c r="F394" i="54"/>
  <c r="F458" i="54"/>
  <c r="F43" i="54"/>
  <c r="F163" i="54"/>
  <c r="F291" i="54"/>
  <c r="F403" i="54"/>
  <c r="F473" i="54"/>
  <c r="F20" i="54"/>
  <c r="F69" i="54"/>
  <c r="F453" i="54"/>
  <c r="F222" i="54"/>
  <c r="F478" i="54"/>
  <c r="F119" i="54"/>
  <c r="F168" i="54"/>
  <c r="F488" i="54"/>
  <c r="F249" i="54"/>
  <c r="F170" i="54"/>
  <c r="F426" i="54"/>
  <c r="F467" i="54"/>
  <c r="F3" i="54"/>
  <c r="F139" i="54"/>
  <c r="F267" i="54"/>
  <c r="F411" i="54"/>
  <c r="F489" i="54"/>
  <c r="F60" i="54"/>
  <c r="F124" i="54"/>
  <c r="F188" i="54"/>
  <c r="F252" i="54"/>
  <c r="F316" i="54"/>
  <c r="F380" i="54"/>
  <c r="F444" i="54"/>
  <c r="F199" i="54"/>
  <c r="F273" i="54"/>
  <c r="F45" i="54"/>
  <c r="F109" i="54"/>
  <c r="F173" i="54"/>
  <c r="F237" i="54"/>
  <c r="F301" i="54"/>
  <c r="F365" i="54"/>
  <c r="F429" i="54"/>
  <c r="F493" i="54"/>
  <c r="F359" i="54"/>
  <c r="F6" i="54"/>
  <c r="F70" i="54"/>
  <c r="F134" i="54"/>
  <c r="F198" i="54"/>
  <c r="F262" i="54"/>
  <c r="F326" i="54"/>
  <c r="F390" i="54"/>
  <c r="F454" i="54"/>
  <c r="F215" i="54"/>
  <c r="F399" i="54"/>
  <c r="F7" i="54"/>
  <c r="F95" i="54"/>
  <c r="F175" i="54"/>
  <c r="F407" i="54"/>
  <c r="F16" i="54"/>
  <c r="F80" i="54"/>
  <c r="F144" i="54"/>
  <c r="F208" i="54"/>
  <c r="F272" i="54"/>
  <c r="F336" i="54"/>
  <c r="F400" i="54"/>
  <c r="F464" i="54"/>
  <c r="F33" i="54"/>
  <c r="F97" i="54"/>
  <c r="F161" i="54"/>
  <c r="F225" i="54"/>
  <c r="F337" i="54"/>
  <c r="F18" i="54"/>
  <c r="F82" i="54"/>
  <c r="F146" i="54"/>
  <c r="F210" i="54"/>
  <c r="F274" i="54"/>
  <c r="F338" i="54"/>
  <c r="F402" i="54"/>
  <c r="F466" i="54"/>
  <c r="F59" i="54"/>
  <c r="F179" i="54"/>
  <c r="F307" i="54"/>
  <c r="F419" i="54"/>
  <c r="F2" i="54"/>
  <c r="F340" i="54"/>
  <c r="F261" i="54"/>
  <c r="F30" i="54"/>
  <c r="F286" i="54"/>
  <c r="F279" i="54"/>
  <c r="F289" i="54"/>
  <c r="F296" i="54"/>
  <c r="F57" i="54"/>
  <c r="F393" i="54"/>
  <c r="F234" i="54"/>
  <c r="F99" i="54"/>
  <c r="F19" i="54"/>
  <c r="F155" i="54"/>
  <c r="F283" i="54"/>
  <c r="F427" i="54"/>
  <c r="F4" i="54"/>
  <c r="F68" i="54"/>
  <c r="F132" i="54"/>
  <c r="F196" i="54"/>
  <c r="F260" i="54"/>
  <c r="F324" i="54"/>
  <c r="F388" i="54"/>
  <c r="F452" i="54"/>
  <c r="F247" i="54"/>
  <c r="F361" i="54"/>
  <c r="F53" i="54"/>
  <c r="F117" i="54"/>
  <c r="F181" i="54"/>
  <c r="F245" i="54"/>
  <c r="F309" i="54"/>
  <c r="F373" i="54"/>
  <c r="F437" i="54"/>
  <c r="F494" i="54"/>
  <c r="F391" i="54"/>
  <c r="F14" i="54"/>
  <c r="F78" i="54"/>
  <c r="F142" i="54"/>
  <c r="F206" i="54"/>
  <c r="F270" i="54"/>
  <c r="F334" i="54"/>
  <c r="F398" i="54"/>
  <c r="F462" i="54"/>
  <c r="F231" i="54"/>
  <c r="F431" i="54"/>
  <c r="F15" i="54"/>
  <c r="F103" i="54"/>
  <c r="F207" i="54"/>
  <c r="F439" i="54"/>
  <c r="F24" i="54"/>
  <c r="F88" i="54"/>
  <c r="F152" i="54"/>
  <c r="F216" i="54"/>
  <c r="F280" i="54"/>
  <c r="F344" i="54"/>
  <c r="F408" i="54"/>
  <c r="F472" i="54"/>
  <c r="F41" i="54"/>
  <c r="F105" i="54"/>
  <c r="F169" i="54"/>
  <c r="F233" i="54"/>
  <c r="F345" i="54"/>
  <c r="F26" i="54"/>
  <c r="F90" i="54"/>
  <c r="F154" i="54"/>
  <c r="F218" i="54"/>
  <c r="F282" i="54"/>
  <c r="F346" i="54"/>
  <c r="F410" i="54"/>
  <c r="F474" i="54"/>
  <c r="F75" i="54"/>
  <c r="F195" i="54"/>
  <c r="F323" i="54"/>
  <c r="F435" i="54"/>
  <c r="F187" i="54"/>
  <c r="F459" i="54"/>
  <c r="F148" i="54"/>
  <c r="F276" i="54"/>
  <c r="F468" i="54"/>
  <c r="F5" i="54"/>
  <c r="F197" i="54"/>
  <c r="F325" i="54"/>
  <c r="F151" i="54"/>
  <c r="F158" i="54"/>
  <c r="F414" i="54"/>
  <c r="F47" i="54"/>
  <c r="F40" i="54"/>
  <c r="F232" i="54"/>
  <c r="F424" i="54"/>
  <c r="F185" i="54"/>
  <c r="F106" i="54"/>
  <c r="F362" i="54"/>
  <c r="F227" i="54"/>
  <c r="F35" i="54"/>
  <c r="F171" i="54"/>
  <c r="F299" i="54"/>
  <c r="F443" i="54"/>
  <c r="F12" i="54"/>
  <c r="F76" i="54"/>
  <c r="F140" i="54"/>
  <c r="F204" i="54"/>
  <c r="F268" i="54"/>
  <c r="F332" i="54"/>
  <c r="F396" i="54"/>
  <c r="F460" i="54"/>
  <c r="F295" i="54"/>
  <c r="F433" i="54"/>
  <c r="F61" i="54"/>
  <c r="F125" i="54"/>
  <c r="F189" i="54"/>
  <c r="F253" i="54"/>
  <c r="F317" i="54"/>
  <c r="F381" i="54"/>
  <c r="F445" i="54"/>
  <c r="F39" i="54"/>
  <c r="F415" i="54"/>
  <c r="F22" i="54"/>
  <c r="F86" i="54"/>
  <c r="F150" i="54"/>
  <c r="F214" i="54"/>
  <c r="F278" i="54"/>
  <c r="F342" i="54"/>
  <c r="F406" i="54"/>
  <c r="F470" i="54"/>
  <c r="F255" i="54"/>
  <c r="F455" i="54"/>
  <c r="F23" i="54"/>
  <c r="F111" i="54"/>
  <c r="F239" i="54"/>
  <c r="F471" i="54"/>
  <c r="F32" i="54"/>
  <c r="F96" i="54"/>
  <c r="F160" i="54"/>
  <c r="F224" i="54"/>
  <c r="F288" i="54"/>
  <c r="F352" i="54"/>
  <c r="F416" i="54"/>
  <c r="F480" i="54"/>
  <c r="F49" i="54"/>
  <c r="F113" i="54"/>
  <c r="F177" i="54"/>
  <c r="F241" i="54"/>
  <c r="F377" i="54"/>
  <c r="F34" i="54"/>
  <c r="F98" i="54"/>
  <c r="F162" i="54"/>
  <c r="F226" i="54"/>
  <c r="F290" i="54"/>
  <c r="F354" i="54"/>
  <c r="F418" i="54"/>
  <c r="F482" i="54"/>
  <c r="F83" i="54"/>
  <c r="F211" i="54"/>
  <c r="F339" i="54"/>
  <c r="F451" i="54"/>
  <c r="F51" i="54"/>
  <c r="F315" i="54"/>
  <c r="F84" i="54"/>
  <c r="F212" i="54"/>
  <c r="F404" i="54"/>
  <c r="F335" i="54"/>
  <c r="F133" i="54"/>
  <c r="F389" i="54"/>
  <c r="F447" i="54"/>
  <c r="F94" i="54"/>
  <c r="F350" i="54"/>
  <c r="F487" i="54"/>
  <c r="F271" i="54"/>
  <c r="F104" i="54"/>
  <c r="F360" i="54"/>
  <c r="F121" i="54"/>
  <c r="F42" i="54"/>
  <c r="F298" i="54"/>
  <c r="F490" i="54"/>
  <c r="F347" i="54"/>
  <c r="F27" i="53"/>
  <c r="F91" i="53"/>
  <c r="F155" i="53"/>
  <c r="F219" i="53"/>
  <c r="F283" i="53"/>
  <c r="F347" i="53"/>
  <c r="F411" i="53"/>
  <c r="F475" i="53"/>
  <c r="F539" i="53"/>
  <c r="F603" i="53"/>
  <c r="F667" i="53"/>
  <c r="F731" i="53"/>
  <c r="F795" i="53"/>
  <c r="F859" i="53"/>
  <c r="F52" i="53"/>
  <c r="F116" i="53"/>
  <c r="F180" i="53"/>
  <c r="F244" i="53"/>
  <c r="F308" i="53"/>
  <c r="F372" i="53"/>
  <c r="F29" i="53"/>
  <c r="F93" i="53"/>
  <c r="F157" i="53"/>
  <c r="F221" i="53"/>
  <c r="F285" i="53"/>
  <c r="F349" i="53"/>
  <c r="F413" i="53"/>
  <c r="F477" i="53"/>
  <c r="F541" i="53"/>
  <c r="F605" i="53"/>
  <c r="F669" i="53"/>
  <c r="F733" i="53"/>
  <c r="F797" i="53"/>
  <c r="F861" i="53"/>
  <c r="F925" i="53"/>
  <c r="F989" i="53"/>
  <c r="F38" i="53"/>
  <c r="F102" i="53"/>
  <c r="F166" i="53"/>
  <c r="F230" i="53"/>
  <c r="F294" i="53"/>
  <c r="F358" i="53"/>
  <c r="F422" i="53"/>
  <c r="F486" i="53"/>
  <c r="F550" i="53"/>
  <c r="F614" i="53"/>
  <c r="F678" i="53"/>
  <c r="F742" i="53"/>
  <c r="F806" i="53"/>
  <c r="F870" i="53"/>
  <c r="F934" i="53"/>
  <c r="F31" i="53"/>
  <c r="F95" i="53"/>
  <c r="F159" i="53"/>
  <c r="F223" i="53"/>
  <c r="F287" i="53"/>
  <c r="F351" i="53"/>
  <c r="F415" i="53"/>
  <c r="F479" i="53"/>
  <c r="F543" i="53"/>
  <c r="F607" i="53"/>
  <c r="F671" i="53"/>
  <c r="F735" i="53"/>
  <c r="F799" i="53"/>
  <c r="F863" i="53"/>
  <c r="F57" i="53"/>
  <c r="F121" i="53"/>
  <c r="F185" i="53"/>
  <c r="F249" i="53"/>
  <c r="F313" i="53"/>
  <c r="F377" i="53"/>
  <c r="F441" i="53"/>
  <c r="F505" i="53"/>
  <c r="F569" i="53"/>
  <c r="F633" i="53"/>
  <c r="F697" i="53"/>
  <c r="F761" i="53"/>
  <c r="F825" i="53"/>
  <c r="F889" i="53"/>
  <c r="F953" i="53"/>
  <c r="F1017" i="53"/>
  <c r="F264" i="53"/>
  <c r="F546" i="53"/>
  <c r="F907" i="53"/>
  <c r="F1079" i="53"/>
  <c r="F42" i="53"/>
  <c r="F298" i="53"/>
  <c r="F506" i="53"/>
  <c r="F676" i="53"/>
  <c r="F848" i="53"/>
  <c r="F960" i="53"/>
  <c r="F1040" i="53"/>
  <c r="F1104" i="53"/>
  <c r="F1016" i="53"/>
  <c r="F112" i="53"/>
  <c r="F368" i="53"/>
  <c r="F552" i="53"/>
  <c r="F744" i="53"/>
  <c r="F948" i="53"/>
  <c r="F1105" i="53"/>
  <c r="F114" i="53"/>
  <c r="F370" i="53"/>
  <c r="F554" i="53"/>
  <c r="F88" i="53"/>
  <c r="F344" i="53"/>
  <c r="F536" i="53"/>
  <c r="F706" i="53"/>
  <c r="F875" i="53"/>
  <c r="F976" i="53"/>
  <c r="F1051" i="53"/>
  <c r="F64" i="53"/>
  <c r="F584" i="53"/>
  <c r="F891" i="53"/>
  <c r="F1037" i="53"/>
  <c r="F996" i="53"/>
  <c r="F154" i="53"/>
  <c r="F410" i="53"/>
  <c r="F580" i="53"/>
  <c r="F752" i="53"/>
  <c r="F903" i="53"/>
  <c r="F999" i="53"/>
  <c r="F1068" i="53"/>
  <c r="F128" i="53"/>
  <c r="F520" i="53"/>
  <c r="F879" i="53"/>
  <c r="F1085" i="53"/>
  <c r="F35" i="53"/>
  <c r="F99" i="53"/>
  <c r="F163" i="53"/>
  <c r="F227" i="53"/>
  <c r="F291" i="53"/>
  <c r="F355" i="53"/>
  <c r="F419" i="53"/>
  <c r="F483" i="53"/>
  <c r="F547" i="53"/>
  <c r="F611" i="53"/>
  <c r="F675" i="53"/>
  <c r="F739" i="53"/>
  <c r="F803" i="53"/>
  <c r="F867" i="53"/>
  <c r="F60" i="53"/>
  <c r="F124" i="53"/>
  <c r="F188" i="53"/>
  <c r="F252" i="53"/>
  <c r="F316" i="53"/>
  <c r="F380" i="53"/>
  <c r="F37" i="53"/>
  <c r="F101" i="53"/>
  <c r="F165" i="53"/>
  <c r="F229" i="53"/>
  <c r="F293" i="53"/>
  <c r="F357" i="53"/>
  <c r="F421" i="53"/>
  <c r="F485" i="53"/>
  <c r="F549" i="53"/>
  <c r="F613" i="53"/>
  <c r="F677" i="53"/>
  <c r="F741" i="53"/>
  <c r="F805" i="53"/>
  <c r="F869" i="53"/>
  <c r="F933" i="53"/>
  <c r="F997" i="53"/>
  <c r="F46" i="53"/>
  <c r="F110" i="53"/>
  <c r="F174" i="53"/>
  <c r="F238" i="53"/>
  <c r="F302" i="53"/>
  <c r="F366" i="53"/>
  <c r="F430" i="53"/>
  <c r="F494" i="53"/>
  <c r="F558" i="53"/>
  <c r="F622" i="53"/>
  <c r="F686" i="53"/>
  <c r="F750" i="53"/>
  <c r="F814" i="53"/>
  <c r="F878" i="53"/>
  <c r="F942" i="53"/>
  <c r="F39" i="53"/>
  <c r="F103" i="53"/>
  <c r="F167" i="53"/>
  <c r="F231" i="53"/>
  <c r="F295" i="53"/>
  <c r="F359" i="53"/>
  <c r="F423" i="53"/>
  <c r="F487" i="53"/>
  <c r="F551" i="53"/>
  <c r="F615" i="53"/>
  <c r="F679" i="53"/>
  <c r="F743" i="53"/>
  <c r="F807" i="53"/>
  <c r="F871" i="53"/>
  <c r="F65" i="53"/>
  <c r="F129" i="53"/>
  <c r="F193" i="53"/>
  <c r="F257" i="53"/>
  <c r="F321" i="53"/>
  <c r="F385" i="53"/>
  <c r="F449" i="53"/>
  <c r="F513" i="53"/>
  <c r="F577" i="53"/>
  <c r="F641" i="53"/>
  <c r="F705" i="53"/>
  <c r="F769" i="53"/>
  <c r="F833" i="53"/>
  <c r="F897" i="53"/>
  <c r="F961" i="53"/>
  <c r="F8" i="53"/>
  <c r="F296" i="53"/>
  <c r="F588" i="53"/>
  <c r="F932" i="53"/>
  <c r="F1095" i="53"/>
  <c r="F74" i="53"/>
  <c r="F330" i="53"/>
  <c r="F528" i="53"/>
  <c r="F698" i="53"/>
  <c r="F868" i="53"/>
  <c r="F972" i="53"/>
  <c r="F1048" i="53"/>
  <c r="F636" i="53"/>
  <c r="F1033" i="53"/>
  <c r="F144" i="53"/>
  <c r="F400" i="53"/>
  <c r="F572" i="53"/>
  <c r="F764" i="53"/>
  <c r="F974" i="53"/>
  <c r="F746" i="53"/>
  <c r="F146" i="53"/>
  <c r="F402" i="53"/>
  <c r="F576" i="53"/>
  <c r="F120" i="53"/>
  <c r="F376" i="53"/>
  <c r="F556" i="53"/>
  <c r="F728" i="53"/>
  <c r="F888" i="53"/>
  <c r="F987" i="53"/>
  <c r="F1059" i="53"/>
  <c r="F288" i="53"/>
  <c r="F626" i="53"/>
  <c r="F916" i="53"/>
  <c r="F1045" i="53"/>
  <c r="F1050" i="53"/>
  <c r="F186" i="53"/>
  <c r="F432" i="53"/>
  <c r="F602" i="53"/>
  <c r="F772" i="53"/>
  <c r="F915" i="53"/>
  <c r="F1010" i="53"/>
  <c r="F1076" i="53"/>
  <c r="F160" i="53"/>
  <c r="F562" i="53"/>
  <c r="F904" i="53"/>
  <c r="F1101" i="53"/>
  <c r="F43" i="53"/>
  <c r="F107" i="53"/>
  <c r="F171" i="53"/>
  <c r="F235" i="53"/>
  <c r="F299" i="53"/>
  <c r="F363" i="53"/>
  <c r="F427" i="53"/>
  <c r="F491" i="53"/>
  <c r="F555" i="53"/>
  <c r="F619" i="53"/>
  <c r="F683" i="53"/>
  <c r="F747" i="53"/>
  <c r="F811" i="53"/>
  <c r="F4" i="53"/>
  <c r="F68" i="53"/>
  <c r="F132" i="53"/>
  <c r="F196" i="53"/>
  <c r="F260" i="53"/>
  <c r="F324" i="53"/>
  <c r="F388" i="53"/>
  <c r="F45" i="53"/>
  <c r="F109" i="53"/>
  <c r="F173" i="53"/>
  <c r="F237" i="53"/>
  <c r="F301" i="53"/>
  <c r="F365" i="53"/>
  <c r="F429" i="53"/>
  <c r="F493" i="53"/>
  <c r="F557" i="53"/>
  <c r="F621" i="53"/>
  <c r="F685" i="53"/>
  <c r="F749" i="53"/>
  <c r="F813" i="53"/>
  <c r="F877" i="53"/>
  <c r="F941" i="53"/>
  <c r="F1005" i="53"/>
  <c r="F54" i="53"/>
  <c r="F118" i="53"/>
  <c r="F182" i="53"/>
  <c r="F246" i="53"/>
  <c r="F310" i="53"/>
  <c r="F374" i="53"/>
  <c r="F438" i="53"/>
  <c r="F502" i="53"/>
  <c r="F566" i="53"/>
  <c r="F630" i="53"/>
  <c r="F694" i="53"/>
  <c r="F758" i="53"/>
  <c r="F822" i="53"/>
  <c r="F886" i="53"/>
  <c r="F950" i="53"/>
  <c r="F47" i="53"/>
  <c r="F111" i="53"/>
  <c r="F175" i="53"/>
  <c r="F239" i="53"/>
  <c r="F303" i="53"/>
  <c r="F367" i="53"/>
  <c r="F431" i="53"/>
  <c r="F495" i="53"/>
  <c r="F559" i="53"/>
  <c r="F623" i="53"/>
  <c r="F687" i="53"/>
  <c r="F751" i="53"/>
  <c r="F815" i="53"/>
  <c r="F9" i="53"/>
  <c r="F73" i="53"/>
  <c r="F137" i="53"/>
  <c r="F201" i="53"/>
  <c r="F265" i="53"/>
  <c r="F329" i="53"/>
  <c r="F393" i="53"/>
  <c r="F457" i="53"/>
  <c r="F521" i="53"/>
  <c r="F585" i="53"/>
  <c r="F649" i="53"/>
  <c r="F713" i="53"/>
  <c r="F777" i="53"/>
  <c r="F841" i="53"/>
  <c r="F905" i="53"/>
  <c r="F969" i="53"/>
  <c r="F40" i="53"/>
  <c r="F328" i="53"/>
  <c r="F632" i="53"/>
  <c r="F959" i="53"/>
  <c r="F1057" i="53"/>
  <c r="F106" i="53"/>
  <c r="F362" i="53"/>
  <c r="F548" i="53"/>
  <c r="F720" i="53"/>
  <c r="F883" i="53"/>
  <c r="F983" i="53"/>
  <c r="F1056" i="53"/>
  <c r="F808" i="53"/>
  <c r="F1065" i="53"/>
  <c r="F176" i="53"/>
  <c r="F424" i="53"/>
  <c r="F594" i="53"/>
  <c r="F786" i="53"/>
  <c r="F995" i="53"/>
  <c r="F951" i="53"/>
  <c r="F178" i="53"/>
  <c r="F426" i="53"/>
  <c r="F596" i="53"/>
  <c r="F152" i="53"/>
  <c r="F408" i="53"/>
  <c r="F578" i="53"/>
  <c r="F748" i="53"/>
  <c r="F900" i="53"/>
  <c r="F998" i="53"/>
  <c r="F1067" i="53"/>
  <c r="F352" i="53"/>
  <c r="F668" i="53"/>
  <c r="F930" i="53"/>
  <c r="F1061" i="53"/>
  <c r="F1074" i="53"/>
  <c r="F218" i="53"/>
  <c r="F452" i="53"/>
  <c r="F624" i="53"/>
  <c r="F794" i="53"/>
  <c r="F928" i="53"/>
  <c r="F1020" i="53"/>
  <c r="F1084" i="53"/>
  <c r="F192" i="53"/>
  <c r="F604" i="53"/>
  <c r="F943" i="53"/>
  <c r="F660" i="53"/>
  <c r="F51" i="53"/>
  <c r="F115" i="53"/>
  <c r="F179" i="53"/>
  <c r="F243" i="53"/>
  <c r="F307" i="53"/>
  <c r="F371" i="53"/>
  <c r="F435" i="53"/>
  <c r="F499" i="53"/>
  <c r="F563" i="53"/>
  <c r="F627" i="53"/>
  <c r="F691" i="53"/>
  <c r="F755" i="53"/>
  <c r="F819" i="53"/>
  <c r="F12" i="53"/>
  <c r="F76" i="53"/>
  <c r="F140" i="53"/>
  <c r="F204" i="53"/>
  <c r="F268" i="53"/>
  <c r="F332" i="53"/>
  <c r="F396" i="53"/>
  <c r="F53" i="53"/>
  <c r="F117" i="53"/>
  <c r="F181" i="53"/>
  <c r="F245" i="53"/>
  <c r="F309" i="53"/>
  <c r="F373" i="53"/>
  <c r="F437" i="53"/>
  <c r="F501" i="53"/>
  <c r="F565" i="53"/>
  <c r="F629" i="53"/>
  <c r="F693" i="53"/>
  <c r="F757" i="53"/>
  <c r="F821" i="53"/>
  <c r="F885" i="53"/>
  <c r="F949" i="53"/>
  <c r="F1013" i="53"/>
  <c r="F62" i="53"/>
  <c r="F126" i="53"/>
  <c r="F190" i="53"/>
  <c r="F254" i="53"/>
  <c r="F318" i="53"/>
  <c r="F382" i="53"/>
  <c r="F446" i="53"/>
  <c r="F510" i="53"/>
  <c r="F574" i="53"/>
  <c r="F638" i="53"/>
  <c r="F702" i="53"/>
  <c r="F766" i="53"/>
  <c r="F830" i="53"/>
  <c r="F894" i="53"/>
  <c r="F958" i="53"/>
  <c r="F55" i="53"/>
  <c r="F119" i="53"/>
  <c r="F183" i="53"/>
  <c r="F247" i="53"/>
  <c r="F311" i="53"/>
  <c r="F375" i="53"/>
  <c r="F439" i="53"/>
  <c r="F503" i="53"/>
  <c r="F567" i="53"/>
  <c r="F631" i="53"/>
  <c r="F695" i="53"/>
  <c r="F759" i="53"/>
  <c r="F823" i="53"/>
  <c r="F17" i="53"/>
  <c r="F81" i="53"/>
  <c r="F145" i="53"/>
  <c r="F209" i="53"/>
  <c r="F273" i="53"/>
  <c r="F337" i="53"/>
  <c r="F401" i="53"/>
  <c r="F465" i="53"/>
  <c r="F529" i="53"/>
  <c r="F593" i="53"/>
  <c r="F657" i="53"/>
  <c r="F721" i="53"/>
  <c r="F785" i="53"/>
  <c r="F849" i="53"/>
  <c r="F913" i="53"/>
  <c r="F977" i="53"/>
  <c r="F72" i="53"/>
  <c r="F360" i="53"/>
  <c r="F674" i="53"/>
  <c r="F982" i="53"/>
  <c r="F704" i="53"/>
  <c r="F138" i="53"/>
  <c r="F394" i="53"/>
  <c r="F570" i="53"/>
  <c r="F740" i="53"/>
  <c r="F896" i="53"/>
  <c r="F994" i="53"/>
  <c r="F1064" i="53"/>
  <c r="F872" i="53"/>
  <c r="F1097" i="53"/>
  <c r="F208" i="53"/>
  <c r="F444" i="53"/>
  <c r="F616" i="53"/>
  <c r="F828" i="53"/>
  <c r="F1006" i="53"/>
  <c r="F1026" i="53"/>
  <c r="F210" i="53"/>
  <c r="F448" i="53"/>
  <c r="F618" i="53"/>
  <c r="F184" i="53"/>
  <c r="F428" i="53"/>
  <c r="F600" i="53"/>
  <c r="F770" i="53"/>
  <c r="F914" i="53"/>
  <c r="F1008" i="53"/>
  <c r="F1075" i="53"/>
  <c r="F384" i="53"/>
  <c r="F712" i="53"/>
  <c r="F955" i="53"/>
  <c r="F1077" i="53"/>
  <c r="F1106" i="53"/>
  <c r="F250" i="53"/>
  <c r="F474" i="53"/>
  <c r="F644" i="53"/>
  <c r="F816" i="53"/>
  <c r="F940" i="53"/>
  <c r="F1028" i="53"/>
  <c r="F1092" i="53"/>
  <c r="F224" i="53"/>
  <c r="F648" i="53"/>
  <c r="F979" i="53"/>
  <c r="F788" i="53"/>
  <c r="F59" i="53"/>
  <c r="F123" i="53"/>
  <c r="F187" i="53"/>
  <c r="F251" i="53"/>
  <c r="F315" i="53"/>
  <c r="F379" i="53"/>
  <c r="F443" i="53"/>
  <c r="F507" i="53"/>
  <c r="F571" i="53"/>
  <c r="F635" i="53"/>
  <c r="F699" i="53"/>
  <c r="F763" i="53"/>
  <c r="F827" i="53"/>
  <c r="F20" i="53"/>
  <c r="F84" i="53"/>
  <c r="F148" i="53"/>
  <c r="F212" i="53"/>
  <c r="F276" i="53"/>
  <c r="F340" i="53"/>
  <c r="F404" i="53"/>
  <c r="F61" i="53"/>
  <c r="F125" i="53"/>
  <c r="F189" i="53"/>
  <c r="F253" i="53"/>
  <c r="F317" i="53"/>
  <c r="F381" i="53"/>
  <c r="F445" i="53"/>
  <c r="F509" i="53"/>
  <c r="F573" i="53"/>
  <c r="F637" i="53"/>
  <c r="F701" i="53"/>
  <c r="F765" i="53"/>
  <c r="F829" i="53"/>
  <c r="F893" i="53"/>
  <c r="F957" i="53"/>
  <c r="F6" i="53"/>
  <c r="F70" i="53"/>
  <c r="F134" i="53"/>
  <c r="F198" i="53"/>
  <c r="F262" i="53"/>
  <c r="F326" i="53"/>
  <c r="F390" i="53"/>
  <c r="F454" i="53"/>
  <c r="F518" i="53"/>
  <c r="F582" i="53"/>
  <c r="F646" i="53"/>
  <c r="F710" i="53"/>
  <c r="F774" i="53"/>
  <c r="F838" i="53"/>
  <c r="F902" i="53"/>
  <c r="F966" i="53"/>
  <c r="F63" i="53"/>
  <c r="F127" i="53"/>
  <c r="F191" i="53"/>
  <c r="F255" i="53"/>
  <c r="F319" i="53"/>
  <c r="F383" i="53"/>
  <c r="F447" i="53"/>
  <c r="F511" i="53"/>
  <c r="F575" i="53"/>
  <c r="F639" i="53"/>
  <c r="F703" i="53"/>
  <c r="F767" i="53"/>
  <c r="F831" i="53"/>
  <c r="F25" i="53"/>
  <c r="F89" i="53"/>
  <c r="F153" i="53"/>
  <c r="F217" i="53"/>
  <c r="F281" i="53"/>
  <c r="F345" i="53"/>
  <c r="F409" i="53"/>
  <c r="F473" i="53"/>
  <c r="F537" i="53"/>
  <c r="F601" i="53"/>
  <c r="F665" i="53"/>
  <c r="F729" i="53"/>
  <c r="F793" i="53"/>
  <c r="F857" i="53"/>
  <c r="F921" i="53"/>
  <c r="F985" i="53"/>
  <c r="F104" i="53"/>
  <c r="F418" i="53"/>
  <c r="F716" i="53"/>
  <c r="F1003" i="53"/>
  <c r="F963" i="53"/>
  <c r="F170" i="53"/>
  <c r="F420" i="53"/>
  <c r="F592" i="53"/>
  <c r="F762" i="53"/>
  <c r="F908" i="53"/>
  <c r="F1004" i="53"/>
  <c r="F1072" i="53"/>
  <c r="F898" i="53"/>
  <c r="F682" i="53"/>
  <c r="F240" i="53"/>
  <c r="F466" i="53"/>
  <c r="F658" i="53"/>
  <c r="F850" i="53"/>
  <c r="F1025" i="53"/>
  <c r="F1066" i="53"/>
  <c r="F242" i="53"/>
  <c r="F468" i="53"/>
  <c r="F640" i="53"/>
  <c r="F216" i="53"/>
  <c r="F450" i="53"/>
  <c r="F620" i="53"/>
  <c r="F792" i="53"/>
  <c r="F927" i="53"/>
  <c r="F1019" i="53"/>
  <c r="F1083" i="53"/>
  <c r="F434" i="53"/>
  <c r="F732" i="53"/>
  <c r="F968" i="53"/>
  <c r="F1093" i="53"/>
  <c r="F26" i="53"/>
  <c r="F282" i="53"/>
  <c r="F496" i="53"/>
  <c r="F666" i="53"/>
  <c r="F836" i="53"/>
  <c r="F954" i="53"/>
  <c r="F1036" i="53"/>
  <c r="F1100" i="53"/>
  <c r="F256" i="53"/>
  <c r="F690" i="53"/>
  <c r="F1011" i="53"/>
  <c r="F810" i="53"/>
  <c r="F3" i="53"/>
  <c r="F67" i="53"/>
  <c r="F131" i="53"/>
  <c r="F195" i="53"/>
  <c r="F259" i="53"/>
  <c r="F323" i="53"/>
  <c r="F387" i="53"/>
  <c r="F451" i="53"/>
  <c r="F515" i="53"/>
  <c r="F579" i="53"/>
  <c r="F643" i="53"/>
  <c r="F707" i="53"/>
  <c r="F771" i="53"/>
  <c r="F835" i="53"/>
  <c r="F28" i="53"/>
  <c r="F92" i="53"/>
  <c r="F156" i="53"/>
  <c r="F220" i="53"/>
  <c r="F284" i="53"/>
  <c r="F348" i="53"/>
  <c r="F5" i="53"/>
  <c r="F69" i="53"/>
  <c r="F133" i="53"/>
  <c r="F197" i="53"/>
  <c r="F261" i="53"/>
  <c r="F325" i="53"/>
  <c r="F389" i="53"/>
  <c r="F453" i="53"/>
  <c r="F517" i="53"/>
  <c r="F581" i="53"/>
  <c r="F645" i="53"/>
  <c r="F709" i="53"/>
  <c r="F773" i="53"/>
  <c r="F837" i="53"/>
  <c r="F901" i="53"/>
  <c r="F965" i="53"/>
  <c r="F14" i="53"/>
  <c r="F78" i="53"/>
  <c r="F142" i="53"/>
  <c r="F206" i="53"/>
  <c r="F270" i="53"/>
  <c r="F334" i="53"/>
  <c r="F398" i="53"/>
  <c r="F462" i="53"/>
  <c r="F526" i="53"/>
  <c r="F590" i="53"/>
  <c r="F654" i="53"/>
  <c r="F718" i="53"/>
  <c r="F782" i="53"/>
  <c r="F846" i="53"/>
  <c r="F910" i="53"/>
  <c r="F7" i="53"/>
  <c r="F71" i="53"/>
  <c r="F135" i="53"/>
  <c r="F199" i="53"/>
  <c r="F263" i="53"/>
  <c r="F327" i="53"/>
  <c r="F391" i="53"/>
  <c r="F455" i="53"/>
  <c r="F519" i="53"/>
  <c r="F583" i="53"/>
  <c r="F647" i="53"/>
  <c r="F711" i="53"/>
  <c r="F775" i="53"/>
  <c r="F839" i="53"/>
  <c r="F33" i="53"/>
  <c r="F97" i="53"/>
  <c r="F161" i="53"/>
  <c r="F225" i="53"/>
  <c r="F289" i="53"/>
  <c r="F353" i="53"/>
  <c r="F417" i="53"/>
  <c r="F481" i="53"/>
  <c r="F545" i="53"/>
  <c r="F609" i="53"/>
  <c r="F673" i="53"/>
  <c r="F737" i="53"/>
  <c r="F801" i="53"/>
  <c r="F865" i="53"/>
  <c r="F929" i="53"/>
  <c r="F993" i="53"/>
  <c r="F168" i="53"/>
  <c r="F440" i="53"/>
  <c r="F760" i="53"/>
  <c r="F1023" i="53"/>
  <c r="F1034" i="53"/>
  <c r="F202" i="53"/>
  <c r="F442" i="53"/>
  <c r="F612" i="53"/>
  <c r="F784" i="53"/>
  <c r="F922" i="53"/>
  <c r="F1015" i="53"/>
  <c r="F1080" i="53"/>
  <c r="F936" i="53"/>
  <c r="F16" i="53"/>
  <c r="F272" i="53"/>
  <c r="F488" i="53"/>
  <c r="F680" i="53"/>
  <c r="F884" i="53"/>
  <c r="F1041" i="53"/>
  <c r="F18" i="53"/>
  <c r="F274" i="53"/>
  <c r="F490" i="53"/>
  <c r="F874" i="53"/>
  <c r="F248" i="53"/>
  <c r="F472" i="53"/>
  <c r="F642" i="53"/>
  <c r="F812" i="53"/>
  <c r="F939" i="53"/>
  <c r="F1027" i="53"/>
  <c r="F1091" i="53"/>
  <c r="F476" i="53"/>
  <c r="F776" i="53"/>
  <c r="F990" i="53"/>
  <c r="F1089" i="53"/>
  <c r="F58" i="53"/>
  <c r="F314" i="53"/>
  <c r="F516" i="53"/>
  <c r="F688" i="53"/>
  <c r="F858" i="53"/>
  <c r="F967" i="53"/>
  <c r="F1044" i="53"/>
  <c r="F1108" i="53"/>
  <c r="F320" i="53"/>
  <c r="F754" i="53"/>
  <c r="F1029" i="53"/>
  <c r="F832" i="53"/>
  <c r="F11" i="53"/>
  <c r="F75" i="53"/>
  <c r="F139" i="53"/>
  <c r="F203" i="53"/>
  <c r="F267" i="53"/>
  <c r="F331" i="53"/>
  <c r="F395" i="53"/>
  <c r="F459" i="53"/>
  <c r="F523" i="53"/>
  <c r="F587" i="53"/>
  <c r="F651" i="53"/>
  <c r="F715" i="53"/>
  <c r="F779" i="53"/>
  <c r="F843" i="53"/>
  <c r="F36" i="53"/>
  <c r="F100" i="53"/>
  <c r="F164" i="53"/>
  <c r="F228" i="53"/>
  <c r="F292" i="53"/>
  <c r="F356" i="53"/>
  <c r="F13" i="53"/>
  <c r="F77" i="53"/>
  <c r="F141" i="53"/>
  <c r="F205" i="53"/>
  <c r="F269" i="53"/>
  <c r="F333" i="53"/>
  <c r="F397" i="53"/>
  <c r="F461" i="53"/>
  <c r="F525" i="53"/>
  <c r="F589" i="53"/>
  <c r="F653" i="53"/>
  <c r="F717" i="53"/>
  <c r="F781" i="53"/>
  <c r="F845" i="53"/>
  <c r="F909" i="53"/>
  <c r="F973" i="53"/>
  <c r="F22" i="53"/>
  <c r="F86" i="53"/>
  <c r="F150" i="53"/>
  <c r="F214" i="53"/>
  <c r="F278" i="53"/>
  <c r="F342" i="53"/>
  <c r="F406" i="53"/>
  <c r="F470" i="53"/>
  <c r="F534" i="53"/>
  <c r="F598" i="53"/>
  <c r="F662" i="53"/>
  <c r="F726" i="53"/>
  <c r="F790" i="53"/>
  <c r="F854" i="53"/>
  <c r="F918" i="53"/>
  <c r="F15" i="53"/>
  <c r="F79" i="53"/>
  <c r="F143" i="53"/>
  <c r="F207" i="53"/>
  <c r="F271" i="53"/>
  <c r="F335" i="53"/>
  <c r="F399" i="53"/>
  <c r="F463" i="53"/>
  <c r="F527" i="53"/>
  <c r="F591" i="53"/>
  <c r="F655" i="53"/>
  <c r="F719" i="53"/>
  <c r="F783" i="53"/>
  <c r="F847" i="53"/>
  <c r="F41" i="53"/>
  <c r="F105" i="53"/>
  <c r="F169" i="53"/>
  <c r="F233" i="53"/>
  <c r="F297" i="53"/>
  <c r="F361" i="53"/>
  <c r="F425" i="53"/>
  <c r="F489" i="53"/>
  <c r="F553" i="53"/>
  <c r="F617" i="53"/>
  <c r="F681" i="53"/>
  <c r="F745" i="53"/>
  <c r="F809" i="53"/>
  <c r="F873" i="53"/>
  <c r="F937" i="53"/>
  <c r="F1001" i="53"/>
  <c r="F200" i="53"/>
  <c r="F460" i="53"/>
  <c r="F824" i="53"/>
  <c r="F1039" i="53"/>
  <c r="F1090" i="53"/>
  <c r="F234" i="53"/>
  <c r="F464" i="53"/>
  <c r="F634" i="53"/>
  <c r="F804" i="53"/>
  <c r="F935" i="53"/>
  <c r="F1024" i="53"/>
  <c r="F1088" i="53"/>
  <c r="F962" i="53"/>
  <c r="F48" i="53"/>
  <c r="F304" i="53"/>
  <c r="F508" i="53"/>
  <c r="F700" i="53"/>
  <c r="F911" i="53"/>
  <c r="F1049" i="53"/>
  <c r="F50" i="53"/>
  <c r="F306" i="53"/>
  <c r="F512" i="53"/>
  <c r="F24" i="53"/>
  <c r="F280" i="53"/>
  <c r="F492" i="53"/>
  <c r="F664" i="53"/>
  <c r="F834" i="53"/>
  <c r="F952" i="53"/>
  <c r="F1035" i="53"/>
  <c r="F1099" i="53"/>
  <c r="F498" i="53"/>
  <c r="F818" i="53"/>
  <c r="F1000" i="53"/>
  <c r="F724" i="53"/>
  <c r="F90" i="53"/>
  <c r="F346" i="53"/>
  <c r="F538" i="53"/>
  <c r="F708" i="53"/>
  <c r="F876" i="53"/>
  <c r="F978" i="53"/>
  <c r="F1052" i="53"/>
  <c r="F32" i="53"/>
  <c r="F412" i="53"/>
  <c r="F796" i="53"/>
  <c r="F1053" i="53"/>
  <c r="F147" i="53"/>
  <c r="F659" i="53"/>
  <c r="F300" i="53"/>
  <c r="F405" i="53"/>
  <c r="F917" i="53"/>
  <c r="F414" i="53"/>
  <c r="F926" i="53"/>
  <c r="F471" i="53"/>
  <c r="F113" i="53"/>
  <c r="F625" i="53"/>
  <c r="F504" i="53"/>
  <c r="F947" i="53"/>
  <c r="F923" i="53"/>
  <c r="F684" i="53"/>
  <c r="F924" i="53"/>
  <c r="F96" i="53"/>
  <c r="F986" i="53"/>
  <c r="F162" i="53"/>
  <c r="F416" i="53"/>
  <c r="F586" i="53"/>
  <c r="F756" i="53"/>
  <c r="F906" i="53"/>
  <c r="F1002" i="53"/>
  <c r="F1070" i="53"/>
  <c r="F524" i="53"/>
  <c r="F844" i="53"/>
  <c r="F1031" i="53"/>
  <c r="F899" i="53"/>
  <c r="F1047" i="53"/>
  <c r="F826" i="53"/>
  <c r="F768" i="53"/>
  <c r="F211" i="53"/>
  <c r="F723" i="53"/>
  <c r="F364" i="53"/>
  <c r="F469" i="53"/>
  <c r="F981" i="53"/>
  <c r="F478" i="53"/>
  <c r="F23" i="53"/>
  <c r="F535" i="53"/>
  <c r="F177" i="53"/>
  <c r="F689" i="53"/>
  <c r="F866" i="53"/>
  <c r="F1032" i="53"/>
  <c r="F1073" i="53"/>
  <c r="F856" i="53"/>
  <c r="F122" i="53"/>
  <c r="F456" i="53"/>
  <c r="F1007" i="53"/>
  <c r="F194" i="53"/>
  <c r="F436" i="53"/>
  <c r="F608" i="53"/>
  <c r="F778" i="53"/>
  <c r="F919" i="53"/>
  <c r="F1012" i="53"/>
  <c r="F1078" i="53"/>
  <c r="F568" i="53"/>
  <c r="F882" i="53"/>
  <c r="F975" i="53"/>
  <c r="F514" i="53"/>
  <c r="F275" i="53"/>
  <c r="F787" i="53"/>
  <c r="F21" i="53"/>
  <c r="F533" i="53"/>
  <c r="F30" i="53"/>
  <c r="F542" i="53"/>
  <c r="F87" i="53"/>
  <c r="F599" i="53"/>
  <c r="F241" i="53"/>
  <c r="F753" i="53"/>
  <c r="F1055" i="53"/>
  <c r="F1096" i="53"/>
  <c r="F82" i="53"/>
  <c r="F964" i="53"/>
  <c r="F378" i="53"/>
  <c r="F840" i="53"/>
  <c r="F1042" i="53"/>
  <c r="F226" i="53"/>
  <c r="F458" i="53"/>
  <c r="F628" i="53"/>
  <c r="F800" i="53"/>
  <c r="F931" i="53"/>
  <c r="F1022" i="53"/>
  <c r="F1086" i="53"/>
  <c r="F610" i="53"/>
  <c r="F895" i="53"/>
  <c r="F1063" i="53"/>
  <c r="F1018" i="53"/>
  <c r="F44" i="53"/>
  <c r="F661" i="53"/>
  <c r="F158" i="53"/>
  <c r="F215" i="53"/>
  <c r="F727" i="53"/>
  <c r="F881" i="53"/>
  <c r="F266" i="53"/>
  <c r="F532" i="53"/>
  <c r="F730" i="53"/>
  <c r="F34" i="53"/>
  <c r="F290" i="53"/>
  <c r="F672" i="53"/>
  <c r="F842" i="53"/>
  <c r="F1038" i="53"/>
  <c r="F696" i="53"/>
  <c r="F1087" i="53"/>
  <c r="F522" i="53"/>
  <c r="F970" i="53"/>
  <c r="F971" i="53"/>
  <c r="F339" i="53"/>
  <c r="F851" i="53"/>
  <c r="F85" i="53"/>
  <c r="F597" i="53"/>
  <c r="F94" i="53"/>
  <c r="F606" i="53"/>
  <c r="F151" i="53"/>
  <c r="F663" i="53"/>
  <c r="F305" i="53"/>
  <c r="F817" i="53"/>
  <c r="F10" i="53"/>
  <c r="F984" i="53"/>
  <c r="F338" i="53"/>
  <c r="F1043" i="53"/>
  <c r="F560" i="53"/>
  <c r="F1069" i="53"/>
  <c r="F1082" i="53"/>
  <c r="F258" i="53"/>
  <c r="F480" i="53"/>
  <c r="F650" i="53"/>
  <c r="F820" i="53"/>
  <c r="F944" i="53"/>
  <c r="F1030" i="53"/>
  <c r="F1094" i="53"/>
  <c r="F652" i="53"/>
  <c r="F920" i="53"/>
  <c r="F1071" i="53"/>
  <c r="F1058" i="53"/>
  <c r="F1107" i="53"/>
  <c r="F946" i="53"/>
  <c r="F1046" i="53"/>
  <c r="F1103" i="53"/>
  <c r="F1062" i="53"/>
  <c r="F403" i="53"/>
  <c r="F149" i="53"/>
  <c r="F670" i="53"/>
  <c r="F369" i="53"/>
  <c r="F80" i="53"/>
  <c r="F852" i="53"/>
  <c r="F500" i="53"/>
  <c r="F956" i="53"/>
  <c r="F1102" i="53"/>
  <c r="F1098" i="53"/>
  <c r="F322" i="53"/>
  <c r="F864" i="53"/>
  <c r="F738" i="53"/>
  <c r="F2" i="53"/>
  <c r="F386" i="53"/>
  <c r="F467" i="53"/>
  <c r="F108" i="53"/>
  <c r="F213" i="53"/>
  <c r="F725" i="53"/>
  <c r="F222" i="53"/>
  <c r="F734" i="53"/>
  <c r="F279" i="53"/>
  <c r="F791" i="53"/>
  <c r="F433" i="53"/>
  <c r="F945" i="53"/>
  <c r="F484" i="53"/>
  <c r="F336" i="53"/>
  <c r="F56" i="53"/>
  <c r="F540" i="53"/>
  <c r="F890" i="53"/>
  <c r="F887" i="53"/>
  <c r="F66" i="53"/>
  <c r="F692" i="53"/>
  <c r="F136" i="53"/>
  <c r="F802" i="53"/>
  <c r="F19" i="53"/>
  <c r="F531" i="53"/>
  <c r="F172" i="53"/>
  <c r="F277" i="53"/>
  <c r="F789" i="53"/>
  <c r="F286" i="53"/>
  <c r="F798" i="53"/>
  <c r="F343" i="53"/>
  <c r="F855" i="53"/>
  <c r="F497" i="53"/>
  <c r="F1009" i="53"/>
  <c r="F656" i="53"/>
  <c r="F530" i="53"/>
  <c r="F312" i="53"/>
  <c r="F860" i="53"/>
  <c r="F988" i="53"/>
  <c r="F912" i="53"/>
  <c r="F98" i="53"/>
  <c r="F354" i="53"/>
  <c r="F544" i="53"/>
  <c r="F714" i="53"/>
  <c r="F880" i="53"/>
  <c r="F980" i="53"/>
  <c r="F1054" i="53"/>
  <c r="F392" i="53"/>
  <c r="F780" i="53"/>
  <c r="F992" i="53"/>
  <c r="F1081" i="53"/>
  <c r="F83" i="53"/>
  <c r="F595" i="53"/>
  <c r="F236" i="53"/>
  <c r="F341" i="53"/>
  <c r="F853" i="53"/>
  <c r="F350" i="53"/>
  <c r="F862" i="53"/>
  <c r="F407" i="53"/>
  <c r="F49" i="53"/>
  <c r="F561" i="53"/>
  <c r="F232" i="53"/>
  <c r="F722" i="53"/>
  <c r="F1021" i="53"/>
  <c r="F1060" i="53"/>
  <c r="F938" i="53"/>
  <c r="F130" i="53"/>
  <c r="F564" i="53"/>
  <c r="F736" i="53"/>
  <c r="F892" i="53"/>
  <c r="F991" i="53"/>
  <c r="F482" i="53"/>
  <c r="F1014" i="53"/>
  <c r="F14" i="52"/>
  <c r="F44" i="52"/>
  <c r="F26" i="52"/>
  <c r="F2" i="52"/>
  <c r="F7" i="52"/>
  <c r="F11" i="52"/>
  <c r="F60" i="52"/>
  <c r="F28" i="52"/>
  <c r="F5" i="52"/>
  <c r="F25" i="52"/>
  <c r="F24" i="52"/>
  <c r="F34" i="52"/>
  <c r="F39" i="52"/>
  <c r="F3" i="52"/>
  <c r="F29" i="52"/>
  <c r="F18" i="52"/>
  <c r="F8" i="52"/>
  <c r="F6" i="52"/>
  <c r="F55" i="52"/>
  <c r="F48" i="52"/>
  <c r="F20" i="52"/>
  <c r="F52" i="52"/>
  <c r="F46" i="52"/>
  <c r="F30" i="52"/>
  <c r="F57" i="52"/>
  <c r="F50" i="52"/>
  <c r="F37" i="52"/>
  <c r="F33" i="52"/>
  <c r="F43" i="52"/>
  <c r="F32" i="52"/>
  <c r="F23" i="52"/>
  <c r="F19" i="52"/>
  <c r="F36" i="52"/>
  <c r="F56" i="52"/>
  <c r="F41" i="52"/>
  <c r="F59" i="52"/>
  <c r="F54" i="52"/>
  <c r="F27" i="52"/>
  <c r="F21" i="52"/>
  <c r="F22" i="52"/>
  <c r="F40" i="52"/>
  <c r="F31" i="52"/>
  <c r="F12" i="52"/>
  <c r="F49" i="52"/>
  <c r="F9" i="52"/>
  <c r="F4" i="52"/>
  <c r="F17" i="52"/>
  <c r="F35" i="52"/>
  <c r="F45" i="52"/>
  <c r="F10" i="52"/>
  <c r="F61" i="52"/>
  <c r="F16" i="52"/>
  <c r="F38" i="52"/>
  <c r="F42" i="52"/>
  <c r="F58" i="52"/>
  <c r="F53" i="52"/>
  <c r="F13" i="52"/>
  <c r="F15" i="52"/>
  <c r="F51" i="52"/>
  <c r="F47" i="52"/>
  <c r="G3" i="46" l="1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60" i="46"/>
  <c r="G61" i="46"/>
  <c r="G62" i="46"/>
  <c r="G63" i="46"/>
  <c r="G64" i="46"/>
  <c r="G65" i="46"/>
  <c r="G66" i="46"/>
  <c r="G67" i="46"/>
  <c r="G68" i="46"/>
  <c r="G69" i="46"/>
  <c r="G70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97" i="46"/>
  <c r="G98" i="46"/>
  <c r="G99" i="46"/>
  <c r="G100" i="46"/>
  <c r="G101" i="46"/>
  <c r="G102" i="46"/>
  <c r="G103" i="46"/>
  <c r="G104" i="46"/>
  <c r="G105" i="46"/>
  <c r="G106" i="46"/>
  <c r="G107" i="46"/>
  <c r="G108" i="46"/>
  <c r="G109" i="46"/>
  <c r="G110" i="46"/>
  <c r="G111" i="46"/>
  <c r="G112" i="46"/>
  <c r="G113" i="46"/>
  <c r="G114" i="46"/>
  <c r="G115" i="46"/>
  <c r="G116" i="46"/>
  <c r="G117" i="46"/>
  <c r="G118" i="46"/>
  <c r="G119" i="46"/>
  <c r="G120" i="46"/>
  <c r="G121" i="46"/>
  <c r="G122" i="46"/>
  <c r="G123" i="46"/>
  <c r="G124" i="46"/>
  <c r="G125" i="46"/>
  <c r="G126" i="46"/>
  <c r="G127" i="46"/>
  <c r="G128" i="46"/>
  <c r="G129" i="46"/>
  <c r="G130" i="46"/>
  <c r="G131" i="46"/>
  <c r="G132" i="46"/>
  <c r="G133" i="46"/>
  <c r="G134" i="46"/>
  <c r="G135" i="46"/>
  <c r="G136" i="46"/>
  <c r="G137" i="46"/>
  <c r="G138" i="46"/>
  <c r="G139" i="46"/>
  <c r="G140" i="46"/>
  <c r="G141" i="46"/>
  <c r="G142" i="46"/>
  <c r="G143" i="46"/>
  <c r="G144" i="46"/>
  <c r="G145" i="46"/>
  <c r="G146" i="46"/>
  <c r="G147" i="46"/>
  <c r="G148" i="46"/>
  <c r="G149" i="46"/>
  <c r="G150" i="46"/>
  <c r="G151" i="46"/>
  <c r="G152" i="46"/>
  <c r="G153" i="46"/>
  <c r="G154" i="46"/>
  <c r="G155" i="46"/>
  <c r="G156" i="46"/>
  <c r="G157" i="46"/>
  <c r="G158" i="46"/>
  <c r="G159" i="46"/>
  <c r="G160" i="46"/>
  <c r="G161" i="46"/>
  <c r="G162" i="46"/>
  <c r="G163" i="46"/>
  <c r="G164" i="46"/>
  <c r="G165" i="46"/>
  <c r="G166" i="46"/>
  <c r="G167" i="46"/>
  <c r="G168" i="46"/>
  <c r="G169" i="46"/>
  <c r="G170" i="46"/>
  <c r="G171" i="46"/>
  <c r="G172" i="46"/>
  <c r="G173" i="46"/>
  <c r="G174" i="46"/>
  <c r="G175" i="46"/>
  <c r="G176" i="46"/>
  <c r="G177" i="46"/>
  <c r="G178" i="46"/>
  <c r="G179" i="46"/>
  <c r="G180" i="46"/>
  <c r="G181" i="46"/>
  <c r="G182" i="46"/>
  <c r="G183" i="46"/>
  <c r="G184" i="46"/>
  <c r="G185" i="46"/>
  <c r="G186" i="46"/>
  <c r="G187" i="46"/>
  <c r="G188" i="46"/>
  <c r="G189" i="46"/>
  <c r="G190" i="46"/>
  <c r="G191" i="46"/>
  <c r="G192" i="46"/>
  <c r="G193" i="46"/>
  <c r="G194" i="46"/>
  <c r="G195" i="46"/>
  <c r="G196" i="46"/>
  <c r="G197" i="46"/>
  <c r="G198" i="46"/>
  <c r="G199" i="46"/>
  <c r="G200" i="46"/>
  <c r="G201" i="46"/>
  <c r="G202" i="46"/>
  <c r="G203" i="46"/>
  <c r="G204" i="46"/>
  <c r="G205" i="46"/>
  <c r="G206" i="46"/>
  <c r="G207" i="46"/>
  <c r="G208" i="46"/>
  <c r="G209" i="46"/>
  <c r="G210" i="46"/>
  <c r="G211" i="46"/>
  <c r="G212" i="46"/>
  <c r="G213" i="46"/>
  <c r="G214" i="46"/>
  <c r="G215" i="46"/>
  <c r="G216" i="46"/>
  <c r="G217" i="46"/>
  <c r="G218" i="46"/>
  <c r="G219" i="46"/>
  <c r="G220" i="46"/>
  <c r="G221" i="46"/>
  <c r="G222" i="46"/>
  <c r="G223" i="46"/>
  <c r="G224" i="46"/>
  <c r="G225" i="46"/>
  <c r="G226" i="46"/>
  <c r="G227" i="46"/>
  <c r="G228" i="46"/>
  <c r="G229" i="46"/>
  <c r="G230" i="46"/>
  <c r="G231" i="46"/>
  <c r="G232" i="46"/>
  <c r="G233" i="46"/>
  <c r="G234" i="46"/>
  <c r="G235" i="46"/>
  <c r="G236" i="46"/>
  <c r="G237" i="46"/>
  <c r="G238" i="46"/>
  <c r="G239" i="46"/>
  <c r="G240" i="46"/>
  <c r="G241" i="46"/>
  <c r="G242" i="46"/>
  <c r="G243" i="46"/>
  <c r="G244" i="46"/>
  <c r="G245" i="46"/>
  <c r="G246" i="46"/>
  <c r="G247" i="46"/>
  <c r="G248" i="46"/>
  <c r="G249" i="46"/>
  <c r="G250" i="46"/>
  <c r="G251" i="46"/>
  <c r="G252" i="46"/>
  <c r="G253" i="46"/>
  <c r="G254" i="46"/>
  <c r="G255" i="46"/>
  <c r="G256" i="46"/>
  <c r="G257" i="46"/>
  <c r="G258" i="46"/>
  <c r="G259" i="46"/>
  <c r="G260" i="46"/>
  <c r="G261" i="46"/>
  <c r="G262" i="46"/>
  <c r="G263" i="46"/>
  <c r="G264" i="46"/>
  <c r="G265" i="46"/>
  <c r="G266" i="46"/>
  <c r="G267" i="46"/>
  <c r="G268" i="46"/>
  <c r="G269" i="46"/>
  <c r="G270" i="46"/>
  <c r="G271" i="46"/>
  <c r="G272" i="46"/>
  <c r="G273" i="46"/>
  <c r="G274" i="46"/>
  <c r="G275" i="46"/>
  <c r="G276" i="46"/>
  <c r="G277" i="46"/>
  <c r="G278" i="46"/>
  <c r="G279" i="46"/>
  <c r="G280" i="46"/>
  <c r="G281" i="46"/>
  <c r="G282" i="46"/>
  <c r="G283" i="46"/>
  <c r="G284" i="46"/>
  <c r="G285" i="46"/>
  <c r="G286" i="46"/>
  <c r="G287" i="46"/>
  <c r="G288" i="46"/>
  <c r="G289" i="46"/>
  <c r="G290" i="46"/>
  <c r="G291" i="46"/>
  <c r="G292" i="46"/>
  <c r="G293" i="46"/>
  <c r="G294" i="46"/>
  <c r="G295" i="46"/>
  <c r="G296" i="46"/>
  <c r="G297" i="46"/>
  <c r="G298" i="46"/>
  <c r="G299" i="46"/>
  <c r="G300" i="46"/>
  <c r="G301" i="46"/>
  <c r="G302" i="46"/>
  <c r="G303" i="46"/>
  <c r="G304" i="46"/>
  <c r="G305" i="46"/>
  <c r="G306" i="46"/>
  <c r="G307" i="46"/>
  <c r="G308" i="46"/>
  <c r="G309" i="46"/>
  <c r="G310" i="46"/>
  <c r="G311" i="46"/>
  <c r="G312" i="46"/>
  <c r="G313" i="46"/>
  <c r="G314" i="46"/>
  <c r="G315" i="46"/>
  <c r="G316" i="46"/>
  <c r="G317" i="46"/>
  <c r="G318" i="46"/>
  <c r="G319" i="46"/>
  <c r="G320" i="46"/>
  <c r="G321" i="46"/>
  <c r="G322" i="46"/>
  <c r="G323" i="46"/>
  <c r="G324" i="46"/>
  <c r="G325" i="46"/>
  <c r="G326" i="46"/>
  <c r="G327" i="46"/>
  <c r="G328" i="46"/>
  <c r="G329" i="46"/>
  <c r="G330" i="46"/>
  <c r="G331" i="46"/>
  <c r="G332" i="46"/>
  <c r="G333" i="46"/>
  <c r="G334" i="46"/>
  <c r="G335" i="46"/>
  <c r="G336" i="46"/>
  <c r="G337" i="46"/>
  <c r="G338" i="46"/>
  <c r="G339" i="46"/>
  <c r="G340" i="46"/>
  <c r="G341" i="46"/>
  <c r="G342" i="46"/>
  <c r="G343" i="46"/>
  <c r="G344" i="46"/>
  <c r="G345" i="46"/>
  <c r="G346" i="46"/>
  <c r="G347" i="46"/>
  <c r="G348" i="46"/>
  <c r="G349" i="46"/>
  <c r="G350" i="46"/>
  <c r="G351" i="46"/>
  <c r="G352" i="46"/>
  <c r="G353" i="46"/>
  <c r="G354" i="46"/>
  <c r="G355" i="46"/>
  <c r="G356" i="46"/>
  <c r="G357" i="46"/>
  <c r="G358" i="46"/>
  <c r="G359" i="46"/>
  <c r="G360" i="46"/>
  <c r="G361" i="46"/>
  <c r="G362" i="46"/>
  <c r="G363" i="46"/>
  <c r="G364" i="46"/>
  <c r="G365" i="46"/>
  <c r="G366" i="46"/>
  <c r="G367" i="46"/>
  <c r="G368" i="46"/>
  <c r="G369" i="46"/>
  <c r="G370" i="46"/>
  <c r="G371" i="46"/>
  <c r="G372" i="46"/>
  <c r="G373" i="46"/>
  <c r="G374" i="46"/>
  <c r="G375" i="46"/>
  <c r="G376" i="46"/>
  <c r="G377" i="46"/>
  <c r="G378" i="46"/>
  <c r="G379" i="46"/>
  <c r="G380" i="46"/>
  <c r="G381" i="46"/>
  <c r="G382" i="46"/>
  <c r="G383" i="46"/>
  <c r="G384" i="46"/>
  <c r="G385" i="46"/>
  <c r="G386" i="46"/>
  <c r="G387" i="46"/>
  <c r="G388" i="46"/>
  <c r="G389" i="46"/>
  <c r="G390" i="46"/>
  <c r="G391" i="46"/>
  <c r="G392" i="46"/>
  <c r="G393" i="46"/>
  <c r="G394" i="46"/>
  <c r="G395" i="46"/>
  <c r="G396" i="46"/>
  <c r="G397" i="46"/>
  <c r="G398" i="46"/>
  <c r="G399" i="46"/>
  <c r="G400" i="46"/>
  <c r="G401" i="46"/>
  <c r="G402" i="46"/>
  <c r="G403" i="46"/>
  <c r="G404" i="46"/>
  <c r="G405" i="46"/>
  <c r="G406" i="46"/>
  <c r="G407" i="46"/>
  <c r="G408" i="46"/>
  <c r="G2" i="46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97" i="45"/>
  <c r="G98" i="45"/>
  <c r="G99" i="45"/>
  <c r="G100" i="45"/>
  <c r="G101" i="45"/>
  <c r="G102" i="45"/>
  <c r="G103" i="45"/>
  <c r="G104" i="45"/>
  <c r="G105" i="45"/>
  <c r="G106" i="45"/>
  <c r="G107" i="45"/>
  <c r="G108" i="45"/>
  <c r="G109" i="45"/>
  <c r="G110" i="45"/>
  <c r="G111" i="45"/>
  <c r="G112" i="45"/>
  <c r="G113" i="45"/>
  <c r="G114" i="45"/>
  <c r="G115" i="45"/>
  <c r="G116" i="45"/>
  <c r="G117" i="45"/>
  <c r="G118" i="45"/>
  <c r="G119" i="45"/>
  <c r="G120" i="45"/>
  <c r="G121" i="45"/>
  <c r="G122" i="45"/>
  <c r="G123" i="45"/>
  <c r="G124" i="45"/>
  <c r="G125" i="45"/>
  <c r="G126" i="45"/>
  <c r="G127" i="45"/>
  <c r="G128" i="45"/>
  <c r="G129" i="45"/>
  <c r="G130" i="45"/>
  <c r="G131" i="45"/>
  <c r="G132" i="45"/>
  <c r="G133" i="45"/>
  <c r="G134" i="45"/>
  <c r="G135" i="45"/>
  <c r="G136" i="45"/>
  <c r="G137" i="45"/>
  <c r="G138" i="45"/>
  <c r="G139" i="45"/>
  <c r="G140" i="45"/>
  <c r="G141" i="45"/>
  <c r="G142" i="45"/>
  <c r="G143" i="45"/>
  <c r="G144" i="45"/>
  <c r="G145" i="45"/>
  <c r="G146" i="45"/>
  <c r="G147" i="45"/>
  <c r="G148" i="45"/>
  <c r="G149" i="45"/>
  <c r="G150" i="45"/>
  <c r="G151" i="45"/>
  <c r="G152" i="45"/>
  <c r="G153" i="45"/>
  <c r="G154" i="45"/>
  <c r="G155" i="45"/>
  <c r="G156" i="45"/>
  <c r="G157" i="45"/>
  <c r="G158" i="45"/>
  <c r="G159" i="45"/>
  <c r="G160" i="45"/>
  <c r="G161" i="45"/>
  <c r="G162" i="45"/>
  <c r="G163" i="45"/>
  <c r="G164" i="45"/>
  <c r="G165" i="45"/>
  <c r="G166" i="45"/>
  <c r="G167" i="45"/>
  <c r="G168" i="45"/>
  <c r="G169" i="45"/>
  <c r="G170" i="45"/>
  <c r="G171" i="45"/>
  <c r="G172" i="45"/>
  <c r="G173" i="45"/>
  <c r="G174" i="45"/>
  <c r="G175" i="45"/>
  <c r="G176" i="45"/>
  <c r="G177" i="45"/>
  <c r="G178" i="45"/>
  <c r="G179" i="45"/>
  <c r="G180" i="45"/>
  <c r="G181" i="45"/>
  <c r="G182" i="45"/>
  <c r="G183" i="45"/>
  <c r="G184" i="45"/>
  <c r="G185" i="45"/>
  <c r="G186" i="45"/>
  <c r="G187" i="45"/>
  <c r="G188" i="45"/>
  <c r="G189" i="45"/>
  <c r="G190" i="45"/>
  <c r="G191" i="45"/>
  <c r="G192" i="45"/>
  <c r="G193" i="45"/>
  <c r="G194" i="45"/>
  <c r="G195" i="45"/>
  <c r="G196" i="45"/>
  <c r="G197" i="45"/>
  <c r="G198" i="45"/>
  <c r="G199" i="45"/>
  <c r="G200" i="45"/>
  <c r="G201" i="45"/>
  <c r="G202" i="45"/>
  <c r="G203" i="45"/>
  <c r="G204" i="45"/>
  <c r="G205" i="45"/>
  <c r="G206" i="45"/>
  <c r="G207" i="45"/>
  <c r="G208" i="45"/>
  <c r="G209" i="45"/>
  <c r="G210" i="45"/>
  <c r="G211" i="45"/>
  <c r="G212" i="45"/>
  <c r="G213" i="45"/>
  <c r="G214" i="45"/>
  <c r="G215" i="45"/>
  <c r="G216" i="45"/>
  <c r="G217" i="45"/>
  <c r="G218" i="45"/>
  <c r="G219" i="45"/>
  <c r="G220" i="45"/>
  <c r="G221" i="45"/>
  <c r="G222" i="45"/>
  <c r="G223" i="45"/>
  <c r="G224" i="45"/>
  <c r="G225" i="45"/>
  <c r="G226" i="45"/>
  <c r="G227" i="45"/>
  <c r="G228" i="45"/>
  <c r="G229" i="45"/>
  <c r="G230" i="45"/>
  <c r="G231" i="45"/>
  <c r="G232" i="45"/>
  <c r="G233" i="45"/>
  <c r="G234" i="45"/>
  <c r="G235" i="45"/>
  <c r="G236" i="45"/>
  <c r="G237" i="45"/>
  <c r="G238" i="45"/>
  <c r="G239" i="45"/>
  <c r="G240" i="45"/>
  <c r="G241" i="45"/>
  <c r="G242" i="45"/>
  <c r="G243" i="45"/>
  <c r="G244" i="45"/>
  <c r="G245" i="45"/>
  <c r="G246" i="45"/>
  <c r="G247" i="45"/>
  <c r="G248" i="45"/>
  <c r="G249" i="45"/>
  <c r="G250" i="45"/>
  <c r="G251" i="45"/>
  <c r="G252" i="45"/>
  <c r="G253" i="45"/>
  <c r="G254" i="45"/>
  <c r="G255" i="45"/>
  <c r="G256" i="45"/>
  <c r="G257" i="45"/>
  <c r="G258" i="45"/>
  <c r="G259" i="45"/>
  <c r="G260" i="45"/>
  <c r="G261" i="45"/>
  <c r="G262" i="45"/>
  <c r="G263" i="45"/>
  <c r="G264" i="45"/>
  <c r="G265" i="45"/>
  <c r="G266" i="45"/>
  <c r="G267" i="45"/>
  <c r="G268" i="45"/>
  <c r="G269" i="45"/>
  <c r="G270" i="45"/>
  <c r="G271" i="45"/>
  <c r="G272" i="45"/>
  <c r="G273" i="45"/>
  <c r="G274" i="45"/>
  <c r="G275" i="45"/>
  <c r="G276" i="45"/>
  <c r="G277" i="45"/>
  <c r="G278" i="45"/>
  <c r="G279" i="45"/>
  <c r="G280" i="45"/>
  <c r="G281" i="45"/>
  <c r="G282" i="45"/>
  <c r="G283" i="45"/>
  <c r="G284" i="45"/>
  <c r="G285" i="45"/>
  <c r="G286" i="45"/>
  <c r="G287" i="45"/>
  <c r="G288" i="45"/>
  <c r="G289" i="45"/>
  <c r="G290" i="45"/>
  <c r="G291" i="45"/>
  <c r="G292" i="45"/>
  <c r="G293" i="45"/>
  <c r="G294" i="45"/>
  <c r="G295" i="45"/>
  <c r="G296" i="45"/>
  <c r="G297" i="45"/>
  <c r="G298" i="45"/>
  <c r="G299" i="45"/>
  <c r="G300" i="45"/>
  <c r="G301" i="45"/>
  <c r="G302" i="45"/>
  <c r="G303" i="45"/>
  <c r="G304" i="45"/>
  <c r="G305" i="45"/>
  <c r="G306" i="45"/>
  <c r="G307" i="45"/>
  <c r="G308" i="45"/>
  <c r="G309" i="45"/>
  <c r="G310" i="45"/>
  <c r="G311" i="45"/>
  <c r="G312" i="45"/>
  <c r="G313" i="45"/>
  <c r="G314" i="45"/>
  <c r="G315" i="45"/>
  <c r="G316" i="45"/>
  <c r="G317" i="45"/>
  <c r="G318" i="45"/>
  <c r="G319" i="45"/>
  <c r="G320" i="45"/>
  <c r="G321" i="45"/>
  <c r="G322" i="45"/>
  <c r="G323" i="45"/>
  <c r="G324" i="45"/>
  <c r="G325" i="45"/>
  <c r="G326" i="45"/>
  <c r="G327" i="45"/>
  <c r="G328" i="45"/>
  <c r="G329" i="45"/>
  <c r="G330" i="45"/>
  <c r="G331" i="45"/>
  <c r="G332" i="45"/>
  <c r="G333" i="45"/>
  <c r="G334" i="45"/>
  <c r="G335" i="45"/>
  <c r="G336" i="45"/>
  <c r="G337" i="45"/>
  <c r="G338" i="45"/>
  <c r="G339" i="45"/>
  <c r="G340" i="45"/>
  <c r="G341" i="45"/>
  <c r="G342" i="45"/>
  <c r="G343" i="45"/>
  <c r="G344" i="45"/>
  <c r="G345" i="45"/>
  <c r="G346" i="45"/>
  <c r="G347" i="45"/>
  <c r="G348" i="45"/>
  <c r="G349" i="45"/>
  <c r="G350" i="45"/>
  <c r="G351" i="45"/>
  <c r="G352" i="45"/>
  <c r="G353" i="45"/>
  <c r="G354" i="45"/>
  <c r="G355" i="45"/>
  <c r="G356" i="45"/>
  <c r="G357" i="45"/>
  <c r="G358" i="45"/>
  <c r="G359" i="45"/>
  <c r="G360" i="45"/>
  <c r="G361" i="45"/>
  <c r="G362" i="45"/>
  <c r="G363" i="45"/>
  <c r="G364" i="45"/>
  <c r="G365" i="45"/>
  <c r="G366" i="45"/>
  <c r="G367" i="45"/>
  <c r="G368" i="45"/>
  <c r="G369" i="45"/>
  <c r="G370" i="45"/>
  <c r="G371" i="45"/>
  <c r="G372" i="45"/>
  <c r="G373" i="45"/>
  <c r="G374" i="45"/>
  <c r="G375" i="45"/>
  <c r="G376" i="45"/>
  <c r="G377" i="45"/>
  <c r="G378" i="45"/>
  <c r="G379" i="45"/>
  <c r="G380" i="45"/>
  <c r="G381" i="45"/>
  <c r="G382" i="45"/>
  <c r="G383" i="45"/>
  <c r="G384" i="45"/>
  <c r="G385" i="45"/>
  <c r="G386" i="45"/>
  <c r="G387" i="45"/>
  <c r="G388" i="45"/>
  <c r="G389" i="45"/>
  <c r="G390" i="45"/>
  <c r="G391" i="45"/>
  <c r="G392" i="45"/>
  <c r="G393" i="45"/>
  <c r="G394" i="45"/>
  <c r="G395" i="45"/>
  <c r="G396" i="45"/>
  <c r="G397" i="45"/>
  <c r="G398" i="45"/>
  <c r="G399" i="45"/>
  <c r="G400" i="45"/>
  <c r="G401" i="45"/>
  <c r="G402" i="45"/>
  <c r="G403" i="45"/>
  <c r="G404" i="45"/>
  <c r="G405" i="45"/>
  <c r="G406" i="45"/>
  <c r="G407" i="45"/>
  <c r="G408" i="45"/>
  <c r="G409" i="45"/>
  <c r="G410" i="45"/>
  <c r="G411" i="45"/>
  <c r="G412" i="45"/>
  <c r="G413" i="45"/>
  <c r="G414" i="45"/>
  <c r="G415" i="45"/>
  <c r="G416" i="45"/>
  <c r="G417" i="45"/>
  <c r="G418" i="45"/>
  <c r="G419" i="45"/>
  <c r="G420" i="45"/>
  <c r="G421" i="45"/>
  <c r="G422" i="45"/>
  <c r="G423" i="45"/>
  <c r="G424" i="45"/>
  <c r="G425" i="45"/>
  <c r="G426" i="45"/>
  <c r="G427" i="45"/>
  <c r="G428" i="45"/>
  <c r="G429" i="45"/>
  <c r="G430" i="45"/>
  <c r="G431" i="45"/>
  <c r="G432" i="45"/>
  <c r="G433" i="45"/>
  <c r="G434" i="45"/>
  <c r="G435" i="45"/>
  <c r="G436" i="45"/>
  <c r="G437" i="45"/>
  <c r="G438" i="45"/>
  <c r="G439" i="45"/>
  <c r="G440" i="45"/>
  <c r="G441" i="45"/>
  <c r="G442" i="45"/>
  <c r="G443" i="45"/>
  <c r="G444" i="45"/>
  <c r="G445" i="45"/>
  <c r="G446" i="45"/>
  <c r="G447" i="45"/>
  <c r="G448" i="45"/>
  <c r="G449" i="45"/>
  <c r="G450" i="45"/>
  <c r="G451" i="45"/>
  <c r="G452" i="45"/>
  <c r="G453" i="45"/>
  <c r="G454" i="45"/>
  <c r="G455" i="45"/>
  <c r="G456" i="45"/>
  <c r="G457" i="45"/>
  <c r="G458" i="45"/>
  <c r="G459" i="45"/>
  <c r="G460" i="45"/>
  <c r="G461" i="45"/>
  <c r="G462" i="45"/>
  <c r="G463" i="45"/>
  <c r="G464" i="45"/>
  <c r="G465" i="45"/>
  <c r="G466" i="45"/>
  <c r="G467" i="45"/>
  <c r="G468" i="45"/>
  <c r="G469" i="45"/>
  <c r="G470" i="45"/>
  <c r="G471" i="45"/>
  <c r="G472" i="45"/>
  <c r="G473" i="45"/>
  <c r="G474" i="45"/>
  <c r="G475" i="45"/>
  <c r="G476" i="45"/>
  <c r="G477" i="45"/>
  <c r="G478" i="45"/>
  <c r="G479" i="45"/>
  <c r="G480" i="45"/>
  <c r="G481" i="45"/>
  <c r="G482" i="45"/>
  <c r="G483" i="45"/>
  <c r="G484" i="45"/>
  <c r="G485" i="45"/>
  <c r="G486" i="45"/>
  <c r="G487" i="45"/>
  <c r="G488" i="45"/>
  <c r="G489" i="45"/>
  <c r="G490" i="45"/>
  <c r="G491" i="45"/>
  <c r="G492" i="45"/>
  <c r="G493" i="45"/>
  <c r="G494" i="45"/>
  <c r="G495" i="45"/>
  <c r="G496" i="45"/>
  <c r="G497" i="45"/>
  <c r="G498" i="45"/>
  <c r="G499" i="45"/>
  <c r="G500" i="45"/>
  <c r="G501" i="45"/>
  <c r="G502" i="45"/>
  <c r="G503" i="45"/>
  <c r="G504" i="45"/>
  <c r="G505" i="45"/>
  <c r="G506" i="45"/>
  <c r="G507" i="45"/>
  <c r="G508" i="45"/>
  <c r="G509" i="45"/>
  <c r="G510" i="45"/>
  <c r="G511" i="45"/>
  <c r="G512" i="45"/>
  <c r="G513" i="45"/>
  <c r="G514" i="45"/>
  <c r="G515" i="45"/>
  <c r="G516" i="45"/>
  <c r="G517" i="45"/>
  <c r="G518" i="45"/>
  <c r="G519" i="45"/>
  <c r="G520" i="45"/>
  <c r="G521" i="45"/>
  <c r="G522" i="45"/>
  <c r="G523" i="45"/>
  <c r="G524" i="45"/>
  <c r="G525" i="45"/>
  <c r="G526" i="45"/>
  <c r="G527" i="45"/>
  <c r="G528" i="45"/>
  <c r="G529" i="45"/>
  <c r="G530" i="45"/>
  <c r="G531" i="45"/>
  <c r="G532" i="45"/>
  <c r="G533" i="45"/>
  <c r="G534" i="45"/>
  <c r="G535" i="45"/>
  <c r="G536" i="45"/>
  <c r="G537" i="45"/>
  <c r="G538" i="45"/>
  <c r="G539" i="45"/>
  <c r="G540" i="45"/>
  <c r="G541" i="45"/>
  <c r="G542" i="45"/>
  <c r="G543" i="45"/>
  <c r="G544" i="45"/>
  <c r="G545" i="45"/>
  <c r="G546" i="45"/>
  <c r="G547" i="45"/>
  <c r="G548" i="45"/>
  <c r="G549" i="45"/>
  <c r="G550" i="45"/>
  <c r="G551" i="45"/>
  <c r="G552" i="45"/>
  <c r="G553" i="45"/>
  <c r="G554" i="45"/>
  <c r="G555" i="45"/>
  <c r="G556" i="45"/>
  <c r="G557" i="45"/>
  <c r="G558" i="45"/>
  <c r="G559" i="45"/>
  <c r="G560" i="45"/>
  <c r="G561" i="45"/>
  <c r="G562" i="45"/>
  <c r="G563" i="45"/>
  <c r="G564" i="45"/>
  <c r="G565" i="45"/>
  <c r="G566" i="45"/>
  <c r="G567" i="45"/>
  <c r="G568" i="45"/>
  <c r="G569" i="45"/>
  <c r="G570" i="45"/>
  <c r="G571" i="45"/>
  <c r="G572" i="45"/>
  <c r="G573" i="45"/>
  <c r="G574" i="45"/>
  <c r="G575" i="45"/>
  <c r="G576" i="45"/>
  <c r="G577" i="45"/>
  <c r="G578" i="45"/>
  <c r="G579" i="45"/>
  <c r="G580" i="45"/>
  <c r="G581" i="45"/>
  <c r="G582" i="45"/>
  <c r="G583" i="45"/>
  <c r="G584" i="45"/>
  <c r="G585" i="45"/>
  <c r="G586" i="45"/>
  <c r="G587" i="45"/>
  <c r="G588" i="45"/>
  <c r="G589" i="45"/>
  <c r="G590" i="45"/>
  <c r="G591" i="45"/>
  <c r="G592" i="45"/>
  <c r="G593" i="45"/>
  <c r="G594" i="45"/>
  <c r="G595" i="45"/>
  <c r="G596" i="45"/>
  <c r="G597" i="45"/>
  <c r="G598" i="45"/>
  <c r="G599" i="45"/>
  <c r="G600" i="45"/>
  <c r="G601" i="45"/>
  <c r="G602" i="45"/>
  <c r="G603" i="45"/>
  <c r="G604" i="45"/>
  <c r="G605" i="45"/>
  <c r="G606" i="45"/>
  <c r="G607" i="45"/>
  <c r="G608" i="45"/>
  <c r="G609" i="45"/>
  <c r="G610" i="45"/>
  <c r="G611" i="45"/>
  <c r="G612" i="45"/>
  <c r="G613" i="45"/>
  <c r="G614" i="45"/>
  <c r="G615" i="45"/>
  <c r="G616" i="45"/>
  <c r="G617" i="45"/>
  <c r="G618" i="45"/>
  <c r="G619" i="45"/>
  <c r="G620" i="45"/>
  <c r="G621" i="45"/>
  <c r="G622" i="45"/>
  <c r="G623" i="45"/>
  <c r="G624" i="45"/>
  <c r="G625" i="45"/>
  <c r="G626" i="45"/>
  <c r="G627" i="45"/>
  <c r="G628" i="45"/>
  <c r="G629" i="45"/>
  <c r="G630" i="45"/>
  <c r="G631" i="45"/>
  <c r="G632" i="45"/>
  <c r="G633" i="45"/>
  <c r="G634" i="45"/>
  <c r="G635" i="45"/>
  <c r="G636" i="45"/>
  <c r="G637" i="45"/>
  <c r="G638" i="45"/>
  <c r="G639" i="45"/>
  <c r="G640" i="45"/>
  <c r="G641" i="45"/>
  <c r="G642" i="45"/>
  <c r="G643" i="45"/>
  <c r="G644" i="45"/>
  <c r="G645" i="45"/>
  <c r="G646" i="45"/>
  <c r="G647" i="45"/>
  <c r="G648" i="45"/>
  <c r="G649" i="45"/>
  <c r="G650" i="45"/>
  <c r="G651" i="45"/>
  <c r="G652" i="45"/>
  <c r="G653" i="45"/>
  <c r="G654" i="45"/>
  <c r="G655" i="45"/>
  <c r="G656" i="45"/>
  <c r="G657" i="45"/>
  <c r="G658" i="45"/>
  <c r="G659" i="45"/>
  <c r="G660" i="45"/>
  <c r="G661" i="45"/>
  <c r="G662" i="45"/>
  <c r="G663" i="45"/>
  <c r="G664" i="45"/>
  <c r="G665" i="45"/>
  <c r="G666" i="45"/>
  <c r="G667" i="45"/>
  <c r="G668" i="45"/>
  <c r="G669" i="45"/>
  <c r="G670" i="45"/>
  <c r="G671" i="45"/>
  <c r="G672" i="45"/>
  <c r="G673" i="45"/>
  <c r="G674" i="45"/>
  <c r="G675" i="45"/>
  <c r="G676" i="45"/>
  <c r="G677" i="45"/>
  <c r="G678" i="45"/>
  <c r="G679" i="45"/>
  <c r="G680" i="45"/>
  <c r="G681" i="45"/>
  <c r="G682" i="45"/>
  <c r="G683" i="45"/>
  <c r="G684" i="45"/>
  <c r="G685" i="45"/>
  <c r="G686" i="45"/>
  <c r="G687" i="45"/>
  <c r="G688" i="45"/>
  <c r="G689" i="45"/>
  <c r="G690" i="45"/>
  <c r="G691" i="45"/>
  <c r="G692" i="45"/>
  <c r="G693" i="45"/>
  <c r="G694" i="45"/>
  <c r="G695" i="45"/>
  <c r="G696" i="45"/>
  <c r="G697" i="45"/>
  <c r="G698" i="45"/>
  <c r="G699" i="45"/>
  <c r="G700" i="45"/>
  <c r="G701" i="45"/>
  <c r="G702" i="45"/>
  <c r="G703" i="45"/>
  <c r="G704" i="45"/>
  <c r="G705" i="45"/>
  <c r="G706" i="45"/>
  <c r="G707" i="45"/>
  <c r="G708" i="45"/>
  <c r="G709" i="45"/>
  <c r="G710" i="45"/>
  <c r="G711" i="45"/>
  <c r="G712" i="45"/>
  <c r="G713" i="45"/>
  <c r="G714" i="45"/>
  <c r="G715" i="45"/>
  <c r="G716" i="45"/>
  <c r="G717" i="45"/>
  <c r="G718" i="45"/>
  <c r="G719" i="45"/>
  <c r="G720" i="45"/>
  <c r="G721" i="45"/>
  <c r="G722" i="45"/>
  <c r="G723" i="45"/>
  <c r="G724" i="45"/>
  <c r="G725" i="45"/>
  <c r="G726" i="45"/>
  <c r="G727" i="45"/>
  <c r="G728" i="45"/>
  <c r="G729" i="45"/>
  <c r="G730" i="45"/>
  <c r="G731" i="45"/>
  <c r="G732" i="45"/>
  <c r="G733" i="45"/>
  <c r="G734" i="45"/>
  <c r="G735" i="45"/>
  <c r="G736" i="45"/>
  <c r="G737" i="45"/>
  <c r="G738" i="45"/>
  <c r="G739" i="45"/>
  <c r="G740" i="45"/>
  <c r="G741" i="45"/>
  <c r="G742" i="45"/>
  <c r="G743" i="45"/>
  <c r="G744" i="45"/>
  <c r="G745" i="45"/>
  <c r="G746" i="45"/>
  <c r="G747" i="45"/>
  <c r="G748" i="45"/>
  <c r="G749" i="45"/>
  <c r="G750" i="45"/>
  <c r="G751" i="45"/>
  <c r="G752" i="45"/>
  <c r="G753" i="45"/>
  <c r="G754" i="45"/>
  <c r="G755" i="45"/>
  <c r="G756" i="45"/>
  <c r="G757" i="45"/>
  <c r="G758" i="45"/>
  <c r="G759" i="45"/>
  <c r="G760" i="45"/>
  <c r="G761" i="45"/>
  <c r="G762" i="45"/>
  <c r="G763" i="45"/>
  <c r="G764" i="45"/>
  <c r="G765" i="45"/>
  <c r="G766" i="45"/>
  <c r="G767" i="45"/>
  <c r="G768" i="45"/>
  <c r="G769" i="45"/>
  <c r="G770" i="45"/>
  <c r="G771" i="45"/>
  <c r="G772" i="45"/>
  <c r="G773" i="45"/>
  <c r="G774" i="45"/>
  <c r="G775" i="45"/>
  <c r="G776" i="45"/>
  <c r="G777" i="45"/>
  <c r="G778" i="45"/>
  <c r="G779" i="45"/>
  <c r="G780" i="45"/>
  <c r="G781" i="45"/>
  <c r="G782" i="45"/>
  <c r="G783" i="45"/>
  <c r="G784" i="45"/>
  <c r="G785" i="45"/>
  <c r="G786" i="45"/>
  <c r="G787" i="45"/>
  <c r="G788" i="45"/>
  <c r="G789" i="45"/>
  <c r="G790" i="45"/>
  <c r="G791" i="45"/>
  <c r="G792" i="45"/>
  <c r="G793" i="45"/>
  <c r="G794" i="45"/>
  <c r="G795" i="45"/>
  <c r="G796" i="45"/>
  <c r="G797" i="45"/>
  <c r="G798" i="45"/>
  <c r="G799" i="45"/>
  <c r="G800" i="45"/>
  <c r="G801" i="45"/>
  <c r="G802" i="45"/>
  <c r="G803" i="45"/>
  <c r="G804" i="45"/>
  <c r="G805" i="45"/>
  <c r="G806" i="45"/>
  <c r="G807" i="45"/>
  <c r="G808" i="45"/>
  <c r="G809" i="45"/>
  <c r="G810" i="45"/>
  <c r="G811" i="45"/>
  <c r="G812" i="45"/>
  <c r="G813" i="45"/>
  <c r="G814" i="45"/>
  <c r="G815" i="45"/>
  <c r="G816" i="45"/>
  <c r="G817" i="45"/>
  <c r="G818" i="45"/>
  <c r="G819" i="45"/>
  <c r="G820" i="45"/>
  <c r="G821" i="45"/>
  <c r="G822" i="45"/>
  <c r="G823" i="45"/>
  <c r="G824" i="45"/>
  <c r="G825" i="45"/>
  <c r="G826" i="45"/>
  <c r="G827" i="45"/>
  <c r="G828" i="45"/>
  <c r="G829" i="45"/>
  <c r="G830" i="45"/>
  <c r="G831" i="45"/>
  <c r="G832" i="45"/>
  <c r="G833" i="45"/>
  <c r="G834" i="45"/>
  <c r="G835" i="45"/>
  <c r="G836" i="45"/>
  <c r="G837" i="45"/>
  <c r="G838" i="45"/>
  <c r="G839" i="45"/>
  <c r="G840" i="45"/>
  <c r="G841" i="45"/>
  <c r="G2" i="45"/>
  <c r="G3" i="44" l="1"/>
  <c r="G4" i="44"/>
  <c r="G5" i="44"/>
  <c r="G6" i="44"/>
  <c r="G7" i="44"/>
  <c r="G8" i="44"/>
  <c r="G9" i="44"/>
  <c r="G10" i="44"/>
  <c r="G11" i="44"/>
  <c r="G12" i="44"/>
  <c r="G13" i="44"/>
  <c r="G14" i="44"/>
  <c r="G15" i="44"/>
  <c r="G16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6" i="44"/>
  <c r="G57" i="44"/>
  <c r="G58" i="44"/>
  <c r="G59" i="44"/>
  <c r="G60" i="44"/>
  <c r="G61" i="44"/>
  <c r="G62" i="44"/>
  <c r="G63" i="44"/>
  <c r="G64" i="44"/>
  <c r="G65" i="44"/>
  <c r="G66" i="44"/>
  <c r="G67" i="44"/>
  <c r="G68" i="44"/>
  <c r="G69" i="44"/>
  <c r="G70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97" i="44"/>
  <c r="G98" i="44"/>
  <c r="G99" i="44"/>
  <c r="G100" i="44"/>
  <c r="G101" i="44"/>
  <c r="G102" i="44"/>
  <c r="G103" i="44"/>
  <c r="G104" i="44"/>
  <c r="G105" i="44"/>
  <c r="G106" i="44"/>
  <c r="G107" i="44"/>
  <c r="G108" i="44"/>
  <c r="G109" i="44"/>
  <c r="G110" i="44"/>
  <c r="G111" i="44"/>
  <c r="G112" i="44"/>
  <c r="G113" i="44"/>
  <c r="G114" i="44"/>
  <c r="G115" i="44"/>
  <c r="G116" i="44"/>
  <c r="G117" i="44"/>
  <c r="G118" i="44"/>
  <c r="G119" i="44"/>
  <c r="G120" i="44"/>
  <c r="G121" i="44"/>
  <c r="G122" i="44"/>
  <c r="G123" i="44"/>
  <c r="G124" i="44"/>
  <c r="G125" i="44"/>
  <c r="G126" i="44"/>
  <c r="G127" i="44"/>
  <c r="G128" i="44"/>
  <c r="G129" i="44"/>
  <c r="G130" i="44"/>
  <c r="G131" i="44"/>
  <c r="G132" i="44"/>
  <c r="G133" i="44"/>
  <c r="G134" i="44"/>
  <c r="G135" i="44"/>
  <c r="G136" i="44"/>
  <c r="G137" i="44"/>
  <c r="G138" i="44"/>
  <c r="G139" i="44"/>
  <c r="G140" i="44"/>
  <c r="G141" i="44"/>
  <c r="G142" i="44"/>
  <c r="G143" i="44"/>
  <c r="G144" i="44"/>
  <c r="G145" i="44"/>
  <c r="G146" i="44"/>
  <c r="G147" i="44"/>
  <c r="G148" i="44"/>
  <c r="G149" i="44"/>
  <c r="G150" i="44"/>
  <c r="G151" i="44"/>
  <c r="G152" i="44"/>
  <c r="G153" i="44"/>
  <c r="G154" i="44"/>
  <c r="G155" i="44"/>
  <c r="G156" i="44"/>
  <c r="G157" i="44"/>
  <c r="G158" i="44"/>
  <c r="G159" i="44"/>
  <c r="G160" i="44"/>
  <c r="G161" i="44"/>
  <c r="G162" i="44"/>
  <c r="G163" i="44"/>
  <c r="G164" i="44"/>
  <c r="G165" i="44"/>
  <c r="G166" i="44"/>
  <c r="G167" i="44"/>
  <c r="G168" i="44"/>
  <c r="G169" i="44"/>
  <c r="G170" i="44"/>
  <c r="G171" i="44"/>
  <c r="G172" i="44"/>
  <c r="G173" i="44"/>
  <c r="G174" i="44"/>
  <c r="G175" i="44"/>
  <c r="G176" i="44"/>
  <c r="G177" i="44"/>
  <c r="G178" i="44"/>
  <c r="G179" i="44"/>
  <c r="G180" i="44"/>
  <c r="G181" i="44"/>
  <c r="G182" i="44"/>
  <c r="G183" i="44"/>
  <c r="G184" i="44"/>
  <c r="G185" i="44"/>
  <c r="G186" i="44"/>
  <c r="G187" i="44"/>
  <c r="G188" i="44"/>
  <c r="G189" i="44"/>
  <c r="G190" i="44"/>
  <c r="G191" i="44"/>
  <c r="G192" i="44"/>
  <c r="G193" i="44"/>
  <c r="G194" i="44"/>
  <c r="G195" i="44"/>
  <c r="G196" i="44"/>
  <c r="G197" i="44"/>
  <c r="G198" i="44"/>
  <c r="G199" i="44"/>
  <c r="G200" i="44"/>
  <c r="G201" i="44"/>
  <c r="G202" i="44"/>
  <c r="G203" i="44"/>
  <c r="G204" i="44"/>
  <c r="G205" i="44"/>
  <c r="G206" i="44"/>
  <c r="G207" i="44"/>
  <c r="G208" i="44"/>
  <c r="G209" i="44"/>
  <c r="G210" i="44"/>
  <c r="G211" i="44"/>
  <c r="G212" i="44"/>
  <c r="G213" i="44"/>
  <c r="G214" i="44"/>
  <c r="G215" i="44"/>
  <c r="G216" i="44"/>
  <c r="G217" i="44"/>
  <c r="G218" i="44"/>
  <c r="G219" i="44"/>
  <c r="G220" i="44"/>
  <c r="G221" i="44"/>
  <c r="G222" i="44"/>
  <c r="G223" i="44"/>
  <c r="G224" i="44"/>
  <c r="G225" i="44"/>
  <c r="G226" i="44"/>
  <c r="G227" i="44"/>
  <c r="G228" i="44"/>
  <c r="G229" i="44"/>
  <c r="G230" i="44"/>
  <c r="G231" i="44"/>
  <c r="G232" i="44"/>
  <c r="G233" i="44"/>
  <c r="G234" i="44"/>
  <c r="G235" i="44"/>
  <c r="G236" i="44"/>
  <c r="G237" i="44"/>
  <c r="G238" i="44"/>
  <c r="G239" i="44"/>
  <c r="G240" i="44"/>
  <c r="G241" i="44"/>
  <c r="G242" i="44"/>
  <c r="G243" i="44"/>
  <c r="G244" i="44"/>
  <c r="G245" i="44"/>
  <c r="G246" i="44"/>
  <c r="G247" i="44"/>
  <c r="G248" i="44"/>
  <c r="G249" i="44"/>
  <c r="G250" i="44"/>
  <c r="G251" i="44"/>
  <c r="G252" i="44"/>
  <c r="G253" i="44"/>
  <c r="G254" i="44"/>
  <c r="G255" i="44"/>
  <c r="G256" i="44"/>
  <c r="G257" i="44"/>
  <c r="G258" i="44"/>
  <c r="G259" i="44"/>
  <c r="G260" i="44"/>
  <c r="G261" i="44"/>
  <c r="G262" i="44"/>
  <c r="G263" i="44"/>
  <c r="G264" i="44"/>
  <c r="G265" i="44"/>
  <c r="G266" i="44"/>
  <c r="G267" i="44"/>
  <c r="G268" i="44"/>
  <c r="G269" i="44"/>
  <c r="G270" i="44"/>
  <c r="G271" i="44"/>
  <c r="G272" i="44"/>
  <c r="G273" i="44"/>
  <c r="G274" i="44"/>
  <c r="G275" i="44"/>
  <c r="G276" i="44"/>
  <c r="G277" i="44"/>
  <c r="G278" i="44"/>
  <c r="G279" i="44"/>
  <c r="G280" i="44"/>
  <c r="G281" i="44"/>
  <c r="G282" i="44"/>
  <c r="G283" i="44"/>
  <c r="G284" i="44"/>
  <c r="G285" i="44"/>
  <c r="G286" i="44"/>
  <c r="G287" i="44"/>
  <c r="G288" i="44"/>
  <c r="G289" i="44"/>
  <c r="G290" i="44"/>
  <c r="G291" i="44"/>
  <c r="G292" i="44"/>
  <c r="G293" i="44"/>
  <c r="G294" i="44"/>
  <c r="G295" i="44"/>
  <c r="G296" i="44"/>
  <c r="G297" i="44"/>
  <c r="G298" i="44"/>
  <c r="G299" i="44"/>
  <c r="G300" i="44"/>
  <c r="G301" i="44"/>
  <c r="G302" i="44"/>
  <c r="G303" i="44"/>
  <c r="G304" i="44"/>
  <c r="G305" i="44"/>
  <c r="G306" i="44"/>
  <c r="G307" i="44"/>
  <c r="G308" i="44"/>
  <c r="G309" i="44"/>
  <c r="G310" i="44"/>
  <c r="G311" i="44"/>
  <c r="G312" i="44"/>
  <c r="G313" i="44"/>
  <c r="G314" i="44"/>
  <c r="G315" i="44"/>
  <c r="G316" i="44"/>
  <c r="G317" i="44"/>
  <c r="G318" i="44"/>
  <c r="G319" i="44"/>
  <c r="G320" i="44"/>
  <c r="G321" i="44"/>
  <c r="G322" i="44"/>
  <c r="G323" i="44"/>
  <c r="G324" i="44"/>
  <c r="G325" i="44"/>
  <c r="G326" i="44"/>
  <c r="G327" i="44"/>
  <c r="G328" i="44"/>
  <c r="G329" i="44"/>
  <c r="G330" i="44"/>
  <c r="G331" i="44"/>
  <c r="G332" i="44"/>
  <c r="G333" i="44"/>
  <c r="G334" i="44"/>
  <c r="G335" i="44"/>
  <c r="G336" i="44"/>
  <c r="G337" i="44"/>
  <c r="G338" i="44"/>
  <c r="G339" i="44"/>
  <c r="G340" i="44"/>
  <c r="G341" i="44"/>
  <c r="G342" i="44"/>
  <c r="G343" i="44"/>
  <c r="G344" i="44"/>
  <c r="G345" i="44"/>
  <c r="G346" i="44"/>
  <c r="G347" i="44"/>
  <c r="G348" i="44"/>
  <c r="G349" i="44"/>
  <c r="G350" i="44"/>
  <c r="G351" i="44"/>
  <c r="G352" i="44"/>
  <c r="G353" i="44"/>
  <c r="G354" i="44"/>
  <c r="G355" i="44"/>
  <c r="G356" i="44"/>
  <c r="G357" i="44"/>
  <c r="G358" i="44"/>
  <c r="G359" i="44"/>
  <c r="G360" i="44"/>
  <c r="G361" i="44"/>
  <c r="G362" i="44"/>
  <c r="G363" i="44"/>
  <c r="G364" i="44"/>
  <c r="G365" i="44"/>
  <c r="G366" i="44"/>
  <c r="G367" i="44"/>
  <c r="G368" i="44"/>
  <c r="G369" i="44"/>
  <c r="G370" i="44"/>
  <c r="G371" i="44"/>
  <c r="G372" i="44"/>
  <c r="G373" i="44"/>
  <c r="G374" i="44"/>
  <c r="G375" i="44"/>
  <c r="G376" i="44"/>
  <c r="G377" i="44"/>
  <c r="G378" i="44"/>
  <c r="G379" i="44"/>
  <c r="G380" i="44"/>
  <c r="G381" i="44"/>
  <c r="G382" i="44"/>
  <c r="G383" i="44"/>
  <c r="G384" i="44"/>
  <c r="G385" i="44"/>
  <c r="G386" i="44"/>
  <c r="G387" i="44"/>
  <c r="G388" i="44"/>
  <c r="G389" i="44"/>
  <c r="G390" i="44"/>
  <c r="G391" i="44"/>
  <c r="G392" i="44"/>
  <c r="G393" i="44"/>
  <c r="G394" i="44"/>
  <c r="G395" i="44"/>
  <c r="G396" i="44"/>
  <c r="G397" i="44"/>
  <c r="G398" i="44"/>
  <c r="G399" i="44"/>
  <c r="G400" i="44"/>
  <c r="G401" i="44"/>
  <c r="G402" i="44"/>
  <c r="G403" i="44"/>
  <c r="G404" i="44"/>
  <c r="G405" i="44"/>
  <c r="G406" i="44"/>
  <c r="G407" i="44"/>
  <c r="G408" i="44"/>
  <c r="G409" i="44"/>
  <c r="G410" i="44"/>
  <c r="G411" i="44"/>
  <c r="G412" i="44"/>
  <c r="G413" i="44"/>
  <c r="G414" i="44"/>
  <c r="G415" i="44"/>
  <c r="G416" i="44"/>
  <c r="G417" i="44"/>
  <c r="G418" i="44"/>
  <c r="G419" i="44"/>
  <c r="G420" i="44"/>
  <c r="G421" i="44"/>
  <c r="G422" i="44"/>
  <c r="G423" i="44"/>
  <c r="G424" i="44"/>
  <c r="G425" i="44"/>
  <c r="G426" i="44"/>
  <c r="G427" i="44"/>
  <c r="G428" i="44"/>
  <c r="G429" i="44"/>
  <c r="G430" i="44"/>
  <c r="G431" i="44"/>
  <c r="G432" i="44"/>
  <c r="G433" i="44"/>
  <c r="G434" i="44"/>
  <c r="G435" i="44"/>
  <c r="G436" i="44"/>
  <c r="G437" i="44"/>
  <c r="G438" i="44"/>
  <c r="G439" i="44"/>
  <c r="G440" i="44"/>
  <c r="G441" i="44"/>
  <c r="G442" i="44"/>
  <c r="G443" i="44"/>
  <c r="G444" i="44"/>
  <c r="G445" i="44"/>
  <c r="G446" i="44"/>
  <c r="G447" i="44"/>
  <c r="G448" i="44"/>
  <c r="G449" i="44"/>
  <c r="G450" i="44"/>
  <c r="G451" i="44"/>
  <c r="G452" i="44"/>
  <c r="G453" i="44"/>
  <c r="G454" i="44"/>
  <c r="G455" i="44"/>
  <c r="G456" i="44"/>
  <c r="G457" i="44"/>
  <c r="G458" i="44"/>
  <c r="G459" i="44"/>
  <c r="G460" i="44"/>
  <c r="G461" i="44"/>
  <c r="G462" i="44"/>
  <c r="G463" i="44"/>
  <c r="G464" i="44"/>
  <c r="G465" i="44"/>
  <c r="G466" i="44"/>
  <c r="G467" i="44"/>
  <c r="G468" i="44"/>
  <c r="G469" i="44"/>
  <c r="G470" i="44"/>
  <c r="G471" i="44"/>
  <c r="G472" i="44"/>
  <c r="G473" i="44"/>
  <c r="G474" i="44"/>
  <c r="G475" i="44"/>
  <c r="G476" i="44"/>
  <c r="G477" i="44"/>
  <c r="G478" i="44"/>
  <c r="G479" i="44"/>
  <c r="G480" i="44"/>
  <c r="G481" i="44"/>
  <c r="G482" i="44"/>
  <c r="G483" i="44"/>
  <c r="G484" i="44"/>
  <c r="G485" i="44"/>
  <c r="G486" i="44"/>
  <c r="G487" i="44"/>
  <c r="G488" i="44"/>
  <c r="G489" i="44"/>
  <c r="G490" i="44"/>
  <c r="G491" i="44"/>
  <c r="G492" i="44"/>
  <c r="G493" i="44"/>
  <c r="G494" i="44"/>
  <c r="G495" i="44"/>
  <c r="G496" i="44"/>
  <c r="G497" i="44"/>
  <c r="G498" i="44"/>
  <c r="G499" i="44"/>
  <c r="G500" i="44"/>
  <c r="G501" i="44"/>
  <c r="G502" i="44"/>
  <c r="G503" i="44"/>
  <c r="G504" i="44"/>
  <c r="G505" i="44"/>
  <c r="G506" i="44"/>
  <c r="G507" i="44"/>
  <c r="G508" i="44"/>
  <c r="G509" i="44"/>
  <c r="G510" i="44"/>
  <c r="G511" i="44"/>
  <c r="G2" i="44"/>
  <c r="F11" i="46"/>
  <c r="F75" i="46"/>
  <c r="F139" i="46"/>
  <c r="F203" i="46"/>
  <c r="F267" i="46"/>
  <c r="F331" i="46"/>
  <c r="F395" i="46"/>
  <c r="F4" i="46"/>
  <c r="F68" i="46"/>
  <c r="F132" i="46"/>
  <c r="F196" i="46"/>
  <c r="F260" i="46"/>
  <c r="F324" i="46"/>
  <c r="F388" i="46"/>
  <c r="F233" i="46"/>
  <c r="F29" i="46"/>
  <c r="F93" i="46"/>
  <c r="F157" i="46"/>
  <c r="F221" i="46"/>
  <c r="F285" i="46"/>
  <c r="F349" i="46"/>
  <c r="F9" i="46"/>
  <c r="F14" i="46"/>
  <c r="F78" i="46"/>
  <c r="F142" i="46"/>
  <c r="F206" i="46"/>
  <c r="F270" i="46"/>
  <c r="F334" i="46"/>
  <c r="F398" i="46"/>
  <c r="F7" i="46"/>
  <c r="F71" i="46"/>
  <c r="F135" i="46"/>
  <c r="F199" i="46"/>
  <c r="F263" i="46"/>
  <c r="F327" i="46"/>
  <c r="F391" i="46"/>
  <c r="F241" i="46"/>
  <c r="F32" i="46"/>
  <c r="F96" i="46"/>
  <c r="F160" i="46"/>
  <c r="F224" i="46"/>
  <c r="F288" i="46"/>
  <c r="F352" i="46"/>
  <c r="F57" i="46"/>
  <c r="F42" i="46"/>
  <c r="F106" i="46"/>
  <c r="F170" i="46"/>
  <c r="F234" i="46"/>
  <c r="F298" i="46"/>
  <c r="F362" i="46"/>
  <c r="F169" i="46"/>
  <c r="F19" i="51"/>
  <c r="F83" i="51"/>
  <c r="F147" i="51"/>
  <c r="F211" i="51"/>
  <c r="F275" i="51"/>
  <c r="F339" i="51"/>
  <c r="F403" i="51"/>
  <c r="F434" i="51"/>
  <c r="F60" i="51"/>
  <c r="F124" i="51"/>
  <c r="F188" i="51"/>
  <c r="F252" i="51"/>
  <c r="F316" i="51"/>
  <c r="F380" i="51"/>
  <c r="F444" i="51"/>
  <c r="F37" i="51"/>
  <c r="F101" i="51"/>
  <c r="F165" i="51"/>
  <c r="F229" i="51"/>
  <c r="F293" i="51"/>
  <c r="F357" i="51"/>
  <c r="F421" i="51"/>
  <c r="F271" i="51"/>
  <c r="F367" i="51"/>
  <c r="F322" i="51"/>
  <c r="F46" i="51"/>
  <c r="F110" i="51"/>
  <c r="F174" i="51"/>
  <c r="F238" i="51"/>
  <c r="F302" i="51"/>
  <c r="F366" i="51"/>
  <c r="F430" i="51"/>
  <c r="F375" i="51"/>
  <c r="F354" i="51"/>
  <c r="F55" i="51"/>
  <c r="F119" i="51"/>
  <c r="F199" i="51"/>
  <c r="F383" i="51"/>
  <c r="F8" i="51"/>
  <c r="F72" i="51"/>
  <c r="F136" i="51"/>
  <c r="F200" i="51"/>
  <c r="F264" i="51"/>
  <c r="F328" i="51"/>
  <c r="F432" i="51"/>
  <c r="F33" i="51"/>
  <c r="F97" i="51"/>
  <c r="F161" i="51"/>
  <c r="F225" i="51"/>
  <c r="F289" i="51"/>
  <c r="F353" i="51"/>
  <c r="F417" i="51"/>
  <c r="F34" i="51"/>
  <c r="F98" i="51"/>
  <c r="F162" i="51"/>
  <c r="F258" i="51"/>
  <c r="F394" i="51"/>
  <c r="F43" i="50"/>
  <c r="F107" i="50"/>
  <c r="F171" i="50"/>
  <c r="F235" i="50"/>
  <c r="F299" i="50"/>
  <c r="F363" i="50"/>
  <c r="F427" i="50"/>
  <c r="F491" i="50"/>
  <c r="F555" i="50"/>
  <c r="F619" i="50"/>
  <c r="F683" i="50"/>
  <c r="F19" i="46"/>
  <c r="F83" i="46"/>
  <c r="F147" i="46"/>
  <c r="F211" i="46"/>
  <c r="F275" i="46"/>
  <c r="F339" i="46"/>
  <c r="F403" i="46"/>
  <c r="F12" i="46"/>
  <c r="F76" i="46"/>
  <c r="F140" i="46"/>
  <c r="F204" i="46"/>
  <c r="F268" i="46"/>
  <c r="F332" i="46"/>
  <c r="F396" i="46"/>
  <c r="F281" i="46"/>
  <c r="F37" i="46"/>
  <c r="F101" i="46"/>
  <c r="F165" i="46"/>
  <c r="F229" i="46"/>
  <c r="F293" i="46"/>
  <c r="F357" i="46"/>
  <c r="F105" i="46"/>
  <c r="F22" i="46"/>
  <c r="F86" i="46"/>
  <c r="F150" i="46"/>
  <c r="F214" i="46"/>
  <c r="F278" i="46"/>
  <c r="F342" i="46"/>
  <c r="F406" i="46"/>
  <c r="F15" i="46"/>
  <c r="F79" i="46"/>
  <c r="F143" i="46"/>
  <c r="F207" i="46"/>
  <c r="F271" i="46"/>
  <c r="F335" i="46"/>
  <c r="F399" i="46"/>
  <c r="F273" i="46"/>
  <c r="F40" i="46"/>
  <c r="F104" i="46"/>
  <c r="F168" i="46"/>
  <c r="F232" i="46"/>
  <c r="F296" i="46"/>
  <c r="F360" i="46"/>
  <c r="F177" i="46"/>
  <c r="F50" i="46"/>
  <c r="F114" i="46"/>
  <c r="F178" i="46"/>
  <c r="F242" i="46"/>
  <c r="F306" i="46"/>
  <c r="F370" i="46"/>
  <c r="F209" i="46"/>
  <c r="F27" i="51"/>
  <c r="F91" i="51"/>
  <c r="F155" i="51"/>
  <c r="F219" i="51"/>
  <c r="F283" i="51"/>
  <c r="F347" i="51"/>
  <c r="F411" i="51"/>
  <c r="F4" i="51"/>
  <c r="F68" i="51"/>
  <c r="F132" i="51"/>
  <c r="F196" i="51"/>
  <c r="F260" i="51"/>
  <c r="F324" i="51"/>
  <c r="F388" i="51"/>
  <c r="F452" i="51"/>
  <c r="F45" i="51"/>
  <c r="F109" i="51"/>
  <c r="F173" i="51"/>
  <c r="F237" i="51"/>
  <c r="F301" i="51"/>
  <c r="F365" i="51"/>
  <c r="F429" i="51"/>
  <c r="F279" i="51"/>
  <c r="F399" i="51"/>
  <c r="F378" i="51"/>
  <c r="F54" i="51"/>
  <c r="F118" i="51"/>
  <c r="F182" i="51"/>
  <c r="F246" i="51"/>
  <c r="F310" i="51"/>
  <c r="F374" i="51"/>
  <c r="F438" i="51"/>
  <c r="F391" i="51"/>
  <c r="F402" i="51"/>
  <c r="F63" i="51"/>
  <c r="F127" i="51"/>
  <c r="F207" i="51"/>
  <c r="F415" i="51"/>
  <c r="F16" i="51"/>
  <c r="F80" i="51"/>
  <c r="F144" i="51"/>
  <c r="F208" i="51"/>
  <c r="F272" i="51"/>
  <c r="F336" i="51"/>
  <c r="F234" i="51"/>
  <c r="F41" i="51"/>
  <c r="F105" i="51"/>
  <c r="F169" i="51"/>
  <c r="F233" i="51"/>
  <c r="F297" i="51"/>
  <c r="F361" i="51"/>
  <c r="F425" i="51"/>
  <c r="F42" i="51"/>
  <c r="F106" i="51"/>
  <c r="F170" i="51"/>
  <c r="F266" i="51"/>
  <c r="F426" i="51"/>
  <c r="F51" i="50"/>
  <c r="F115" i="50"/>
  <c r="F179" i="50"/>
  <c r="F243" i="50"/>
  <c r="F307" i="50"/>
  <c r="F371" i="50"/>
  <c r="F435" i="50"/>
  <c r="F499" i="50"/>
  <c r="F563" i="50"/>
  <c r="F627" i="50"/>
  <c r="F691" i="50"/>
  <c r="F477" i="50"/>
  <c r="F677" i="50"/>
  <c r="F130" i="50"/>
  <c r="F522" i="50"/>
  <c r="F36" i="50"/>
  <c r="F100" i="50"/>
  <c r="F164" i="50"/>
  <c r="F27" i="46"/>
  <c r="F91" i="46"/>
  <c r="F155" i="46"/>
  <c r="F219" i="46"/>
  <c r="F283" i="46"/>
  <c r="F347" i="46"/>
  <c r="F33" i="46"/>
  <c r="F20" i="46"/>
  <c r="F84" i="46"/>
  <c r="F148" i="46"/>
  <c r="F212" i="46"/>
  <c r="F276" i="46"/>
  <c r="F340" i="46"/>
  <c r="F404" i="46"/>
  <c r="F321" i="46"/>
  <c r="F45" i="46"/>
  <c r="F109" i="46"/>
  <c r="F173" i="46"/>
  <c r="F237" i="46"/>
  <c r="F301" i="46"/>
  <c r="F365" i="46"/>
  <c r="F153" i="46"/>
  <c r="F30" i="46"/>
  <c r="F94" i="46"/>
  <c r="F158" i="46"/>
  <c r="F222" i="46"/>
  <c r="F286" i="46"/>
  <c r="F350" i="46"/>
  <c r="F25" i="46"/>
  <c r="F23" i="46"/>
  <c r="F87" i="46"/>
  <c r="F151" i="46"/>
  <c r="F215" i="46"/>
  <c r="F279" i="46"/>
  <c r="F343" i="46"/>
  <c r="F407" i="46"/>
  <c r="F313" i="46"/>
  <c r="F48" i="46"/>
  <c r="F112" i="46"/>
  <c r="F176" i="46"/>
  <c r="F240" i="46"/>
  <c r="F304" i="46"/>
  <c r="F368" i="46"/>
  <c r="F257" i="46"/>
  <c r="F58" i="46"/>
  <c r="F122" i="46"/>
  <c r="F186" i="46"/>
  <c r="F250" i="46"/>
  <c r="F314" i="46"/>
  <c r="F378" i="46"/>
  <c r="F265" i="46"/>
  <c r="F35" i="51"/>
  <c r="F99" i="51"/>
  <c r="F163" i="51"/>
  <c r="F227" i="51"/>
  <c r="F291" i="51"/>
  <c r="F355" i="51"/>
  <c r="F419" i="51"/>
  <c r="F12" i="51"/>
  <c r="F76" i="51"/>
  <c r="F140" i="51"/>
  <c r="F204" i="51"/>
  <c r="F268" i="51"/>
  <c r="F332" i="51"/>
  <c r="F396" i="51"/>
  <c r="F338" i="51"/>
  <c r="F53" i="51"/>
  <c r="F117" i="51"/>
  <c r="F181" i="51"/>
  <c r="F245" i="51"/>
  <c r="F309" i="51"/>
  <c r="F373" i="51"/>
  <c r="F437" i="51"/>
  <c r="F287" i="51"/>
  <c r="F423" i="51"/>
  <c r="F410" i="51"/>
  <c r="F62" i="51"/>
  <c r="F126" i="51"/>
  <c r="F190" i="51"/>
  <c r="F254" i="51"/>
  <c r="F318" i="51"/>
  <c r="F382" i="51"/>
  <c r="F446" i="51"/>
  <c r="F407" i="51"/>
  <c r="F7" i="51"/>
  <c r="F71" i="51"/>
  <c r="F135" i="51"/>
  <c r="F231" i="51"/>
  <c r="F447" i="51"/>
  <c r="F24" i="51"/>
  <c r="F88" i="51"/>
  <c r="F152" i="51"/>
  <c r="F216" i="51"/>
  <c r="F280" i="51"/>
  <c r="F344" i="51"/>
  <c r="F314" i="51"/>
  <c r="F49" i="51"/>
  <c r="F113" i="51"/>
  <c r="F177" i="51"/>
  <c r="F241" i="51"/>
  <c r="F305" i="51"/>
  <c r="F369" i="51"/>
  <c r="F433" i="51"/>
  <c r="F50" i="51"/>
  <c r="F114" i="51"/>
  <c r="F178" i="51"/>
  <c r="F274" i="51"/>
  <c r="F2" i="51"/>
  <c r="F59" i="50"/>
  <c r="F123" i="50"/>
  <c r="F187" i="50"/>
  <c r="F251" i="50"/>
  <c r="F315" i="50"/>
  <c r="F379" i="50"/>
  <c r="F443" i="50"/>
  <c r="F507" i="50"/>
  <c r="F571" i="50"/>
  <c r="F635" i="50"/>
  <c r="F699" i="50"/>
  <c r="F501" i="50"/>
  <c r="F693" i="50"/>
  <c r="F178" i="50"/>
  <c r="F586" i="50"/>
  <c r="F44" i="50"/>
  <c r="F108" i="50"/>
  <c r="F172" i="50"/>
  <c r="F236" i="50"/>
  <c r="F35" i="46"/>
  <c r="F99" i="46"/>
  <c r="F163" i="46"/>
  <c r="F227" i="46"/>
  <c r="F291" i="46"/>
  <c r="F355" i="46"/>
  <c r="F81" i="46"/>
  <c r="F28" i="46"/>
  <c r="F92" i="46"/>
  <c r="F156" i="46"/>
  <c r="F220" i="46"/>
  <c r="F284" i="46"/>
  <c r="F348" i="46"/>
  <c r="F49" i="46"/>
  <c r="F353" i="46"/>
  <c r="F53" i="46"/>
  <c r="F117" i="46"/>
  <c r="F181" i="46"/>
  <c r="F245" i="46"/>
  <c r="F309" i="46"/>
  <c r="F373" i="46"/>
  <c r="F201" i="46"/>
  <c r="F38" i="46"/>
  <c r="F102" i="46"/>
  <c r="F166" i="46"/>
  <c r="F230" i="46"/>
  <c r="F294" i="46"/>
  <c r="F358" i="46"/>
  <c r="F97" i="46"/>
  <c r="F31" i="46"/>
  <c r="F95" i="46"/>
  <c r="F159" i="46"/>
  <c r="F223" i="46"/>
  <c r="F287" i="46"/>
  <c r="F351" i="46"/>
  <c r="F41" i="46"/>
  <c r="F345" i="46"/>
  <c r="F56" i="46"/>
  <c r="F120" i="46"/>
  <c r="F184" i="46"/>
  <c r="F248" i="46"/>
  <c r="F312" i="46"/>
  <c r="F376" i="46"/>
  <c r="F337" i="46"/>
  <c r="F66" i="46"/>
  <c r="F130" i="46"/>
  <c r="F194" i="46"/>
  <c r="F258" i="46"/>
  <c r="F322" i="46"/>
  <c r="F386" i="46"/>
  <c r="F329" i="46"/>
  <c r="F43" i="51"/>
  <c r="F107" i="51"/>
  <c r="F171" i="51"/>
  <c r="F235" i="51"/>
  <c r="F299" i="51"/>
  <c r="F363" i="51"/>
  <c r="F427" i="51"/>
  <c r="F20" i="51"/>
  <c r="F84" i="51"/>
  <c r="F148" i="51"/>
  <c r="F212" i="51"/>
  <c r="F276" i="51"/>
  <c r="F340" i="51"/>
  <c r="F404" i="51"/>
  <c r="F418" i="51"/>
  <c r="F61" i="51"/>
  <c r="F125" i="51"/>
  <c r="F189" i="51"/>
  <c r="F253" i="51"/>
  <c r="F317" i="51"/>
  <c r="F381" i="51"/>
  <c r="F445" i="51"/>
  <c r="F303" i="51"/>
  <c r="F439" i="51"/>
  <c r="F6" i="51"/>
  <c r="F70" i="51"/>
  <c r="F134" i="51"/>
  <c r="F198" i="51"/>
  <c r="F262" i="51"/>
  <c r="F326" i="51"/>
  <c r="F390" i="51"/>
  <c r="F454" i="51"/>
  <c r="F431" i="51"/>
  <c r="F15" i="51"/>
  <c r="F79" i="51"/>
  <c r="F151" i="51"/>
  <c r="F247" i="51"/>
  <c r="F384" i="51"/>
  <c r="F32" i="51"/>
  <c r="F96" i="51"/>
  <c r="F160" i="51"/>
  <c r="F224" i="51"/>
  <c r="F288" i="51"/>
  <c r="F360" i="51"/>
  <c r="F386" i="51"/>
  <c r="F57" i="51"/>
  <c r="F121" i="51"/>
  <c r="F185" i="51"/>
  <c r="F249" i="51"/>
  <c r="F313" i="51"/>
  <c r="F377" i="51"/>
  <c r="F441" i="51"/>
  <c r="F58" i="51"/>
  <c r="F122" i="51"/>
  <c r="F186" i="51"/>
  <c r="F282" i="51"/>
  <c r="F3" i="50"/>
  <c r="F67" i="50"/>
  <c r="F131" i="50"/>
  <c r="F195" i="50"/>
  <c r="F259" i="50"/>
  <c r="F323" i="50"/>
  <c r="F387" i="50"/>
  <c r="F451" i="50"/>
  <c r="F515" i="50"/>
  <c r="F579" i="50"/>
  <c r="F643" i="50"/>
  <c r="F707" i="50"/>
  <c r="F533" i="50"/>
  <c r="F717" i="50"/>
  <c r="F218" i="50"/>
  <c r="F642" i="50"/>
  <c r="F52" i="50"/>
  <c r="F116" i="50"/>
  <c r="F180" i="50"/>
  <c r="F244" i="50"/>
  <c r="F43" i="46"/>
  <c r="F107" i="46"/>
  <c r="F171" i="46"/>
  <c r="F235" i="46"/>
  <c r="F299" i="46"/>
  <c r="F363" i="46"/>
  <c r="F129" i="46"/>
  <c r="F36" i="46"/>
  <c r="F100" i="46"/>
  <c r="F164" i="46"/>
  <c r="F228" i="46"/>
  <c r="F292" i="46"/>
  <c r="F356" i="46"/>
  <c r="F65" i="46"/>
  <c r="F401" i="46"/>
  <c r="F61" i="46"/>
  <c r="F125" i="46"/>
  <c r="F189" i="46"/>
  <c r="F253" i="46"/>
  <c r="F317" i="46"/>
  <c r="F381" i="46"/>
  <c r="F249" i="46"/>
  <c r="F46" i="46"/>
  <c r="F110" i="46"/>
  <c r="F174" i="46"/>
  <c r="F238" i="46"/>
  <c r="F302" i="46"/>
  <c r="F366" i="46"/>
  <c r="F145" i="46"/>
  <c r="F39" i="46"/>
  <c r="F103" i="46"/>
  <c r="F167" i="46"/>
  <c r="F231" i="46"/>
  <c r="F295" i="46"/>
  <c r="F359" i="46"/>
  <c r="F73" i="46"/>
  <c r="F393" i="46"/>
  <c r="F64" i="46"/>
  <c r="F128" i="46"/>
  <c r="F192" i="46"/>
  <c r="F256" i="46"/>
  <c r="F320" i="46"/>
  <c r="F384" i="46"/>
  <c r="F10" i="46"/>
  <c r="F74" i="46"/>
  <c r="F138" i="46"/>
  <c r="F202" i="46"/>
  <c r="F266" i="46"/>
  <c r="F330" i="46"/>
  <c r="F394" i="46"/>
  <c r="F369" i="46"/>
  <c r="F51" i="51"/>
  <c r="F115" i="51"/>
  <c r="F179" i="51"/>
  <c r="F243" i="51"/>
  <c r="F307" i="51"/>
  <c r="F371" i="51"/>
  <c r="F435" i="51"/>
  <c r="F28" i="51"/>
  <c r="F92" i="51"/>
  <c r="F156" i="51"/>
  <c r="F220" i="51"/>
  <c r="F284" i="51"/>
  <c r="F348" i="51"/>
  <c r="F412" i="51"/>
  <c r="F5" i="51"/>
  <c r="F69" i="51"/>
  <c r="F133" i="51"/>
  <c r="F197" i="51"/>
  <c r="F261" i="51"/>
  <c r="F325" i="51"/>
  <c r="F389" i="51"/>
  <c r="F453" i="51"/>
  <c r="F311" i="51"/>
  <c r="F352" i="51"/>
  <c r="F14" i="51"/>
  <c r="F78" i="51"/>
  <c r="F142" i="51"/>
  <c r="F206" i="51"/>
  <c r="F270" i="51"/>
  <c r="F334" i="51"/>
  <c r="F398" i="51"/>
  <c r="F159" i="51"/>
  <c r="F368" i="51"/>
  <c r="F23" i="51"/>
  <c r="F87" i="51"/>
  <c r="F167" i="51"/>
  <c r="F263" i="51"/>
  <c r="F424" i="51"/>
  <c r="F40" i="51"/>
  <c r="F104" i="51"/>
  <c r="F168" i="51"/>
  <c r="F232" i="51"/>
  <c r="F296" i="51"/>
  <c r="F376" i="51"/>
  <c r="F442" i="51"/>
  <c r="F65" i="51"/>
  <c r="F129" i="51"/>
  <c r="F193" i="51"/>
  <c r="F257" i="51"/>
  <c r="F321" i="51"/>
  <c r="F385" i="51"/>
  <c r="F449" i="51"/>
  <c r="F66" i="51"/>
  <c r="F130" i="51"/>
  <c r="F194" i="51"/>
  <c r="F290" i="51"/>
  <c r="F11" i="50"/>
  <c r="F75" i="50"/>
  <c r="F139" i="50"/>
  <c r="F203" i="50"/>
  <c r="F267" i="50"/>
  <c r="F331" i="50"/>
  <c r="F395" i="50"/>
  <c r="F459" i="50"/>
  <c r="F523" i="50"/>
  <c r="F587" i="50"/>
  <c r="F651" i="50"/>
  <c r="F51" i="46"/>
  <c r="F115" i="46"/>
  <c r="F179" i="46"/>
  <c r="F243" i="46"/>
  <c r="F307" i="46"/>
  <c r="F371" i="46"/>
  <c r="F217" i="46"/>
  <c r="F44" i="46"/>
  <c r="F108" i="46"/>
  <c r="F172" i="46"/>
  <c r="F236" i="46"/>
  <c r="F300" i="46"/>
  <c r="F364" i="46"/>
  <c r="F113" i="46"/>
  <c r="F5" i="46"/>
  <c r="F69" i="46"/>
  <c r="F133" i="46"/>
  <c r="F197" i="46"/>
  <c r="F261" i="46"/>
  <c r="F325" i="46"/>
  <c r="F389" i="46"/>
  <c r="F305" i="46"/>
  <c r="F54" i="46"/>
  <c r="F118" i="46"/>
  <c r="F182" i="46"/>
  <c r="F246" i="46"/>
  <c r="F310" i="46"/>
  <c r="F374" i="46"/>
  <c r="F225" i="46"/>
  <c r="F47" i="46"/>
  <c r="F111" i="46"/>
  <c r="F175" i="46"/>
  <c r="F239" i="46"/>
  <c r="F303" i="46"/>
  <c r="F367" i="46"/>
  <c r="F121" i="46"/>
  <c r="F8" i="46"/>
  <c r="F72" i="46"/>
  <c r="F136" i="46"/>
  <c r="F200" i="46"/>
  <c r="F264" i="46"/>
  <c r="F328" i="46"/>
  <c r="F392" i="46"/>
  <c r="F18" i="46"/>
  <c r="F82" i="46"/>
  <c r="F146" i="46"/>
  <c r="F210" i="46"/>
  <c r="F274" i="46"/>
  <c r="F338" i="46"/>
  <c r="F402" i="46"/>
  <c r="F2" i="46"/>
  <c r="F59" i="51"/>
  <c r="F123" i="51"/>
  <c r="F187" i="51"/>
  <c r="F251" i="51"/>
  <c r="F315" i="51"/>
  <c r="F379" i="51"/>
  <c r="F443" i="51"/>
  <c r="F36" i="51"/>
  <c r="F100" i="51"/>
  <c r="F164" i="51"/>
  <c r="F228" i="51"/>
  <c r="F292" i="51"/>
  <c r="F356" i="51"/>
  <c r="F420" i="51"/>
  <c r="F13" i="51"/>
  <c r="F77" i="51"/>
  <c r="F141" i="51"/>
  <c r="F205" i="51"/>
  <c r="F269" i="51"/>
  <c r="F333" i="51"/>
  <c r="F397" i="51"/>
  <c r="F143" i="51"/>
  <c r="F319" i="51"/>
  <c r="F416" i="51"/>
  <c r="F22" i="51"/>
  <c r="F86" i="51"/>
  <c r="F150" i="51"/>
  <c r="F214" i="51"/>
  <c r="F278" i="51"/>
  <c r="F342" i="51"/>
  <c r="F406" i="51"/>
  <c r="F215" i="51"/>
  <c r="F440" i="51"/>
  <c r="F31" i="51"/>
  <c r="F95" i="51"/>
  <c r="F175" i="51"/>
  <c r="F295" i="51"/>
  <c r="F218" i="51"/>
  <c r="F48" i="51"/>
  <c r="F112" i="51"/>
  <c r="F176" i="51"/>
  <c r="F240" i="51"/>
  <c r="F304" i="51"/>
  <c r="F392" i="51"/>
  <c r="F9" i="51"/>
  <c r="F73" i="51"/>
  <c r="F137" i="51"/>
  <c r="F201" i="51"/>
  <c r="F265" i="51"/>
  <c r="F329" i="51"/>
  <c r="F393" i="51"/>
  <c r="F10" i="51"/>
  <c r="F74" i="51"/>
  <c r="F138" i="51"/>
  <c r="F202" i="51"/>
  <c r="F306" i="51"/>
  <c r="F19" i="50"/>
  <c r="F83" i="50"/>
  <c r="F147" i="50"/>
  <c r="F211" i="50"/>
  <c r="F275" i="50"/>
  <c r="F339" i="50"/>
  <c r="F403" i="50"/>
  <c r="F467" i="50"/>
  <c r="F531" i="50"/>
  <c r="F595" i="50"/>
  <c r="F659" i="50"/>
  <c r="F723" i="50"/>
  <c r="F581" i="50"/>
  <c r="F561" i="50"/>
  <c r="F322" i="50"/>
  <c r="F4" i="50"/>
  <c r="F68" i="50"/>
  <c r="F132" i="50"/>
  <c r="F196" i="50"/>
  <c r="F59" i="46"/>
  <c r="F123" i="46"/>
  <c r="F187" i="46"/>
  <c r="F251" i="46"/>
  <c r="F315" i="46"/>
  <c r="F379" i="46"/>
  <c r="F289" i="46"/>
  <c r="F52" i="46"/>
  <c r="F116" i="46"/>
  <c r="F180" i="46"/>
  <c r="F244" i="46"/>
  <c r="F308" i="46"/>
  <c r="F372" i="46"/>
  <c r="F137" i="46"/>
  <c r="F13" i="46"/>
  <c r="F77" i="46"/>
  <c r="F141" i="46"/>
  <c r="F205" i="46"/>
  <c r="F269" i="46"/>
  <c r="F333" i="46"/>
  <c r="F397" i="46"/>
  <c r="F361" i="46"/>
  <c r="F62" i="46"/>
  <c r="F126" i="46"/>
  <c r="F190" i="46"/>
  <c r="F254" i="46"/>
  <c r="F318" i="46"/>
  <c r="F382" i="46"/>
  <c r="F297" i="46"/>
  <c r="F55" i="46"/>
  <c r="F119" i="46"/>
  <c r="F183" i="46"/>
  <c r="F247" i="46"/>
  <c r="F311" i="46"/>
  <c r="F375" i="46"/>
  <c r="F161" i="46"/>
  <c r="F16" i="46"/>
  <c r="F80" i="46"/>
  <c r="F144" i="46"/>
  <c r="F208" i="46"/>
  <c r="F272" i="46"/>
  <c r="F336" i="46"/>
  <c r="F400" i="46"/>
  <c r="F26" i="46"/>
  <c r="F90" i="46"/>
  <c r="F154" i="46"/>
  <c r="F218" i="46"/>
  <c r="F282" i="46"/>
  <c r="F346" i="46"/>
  <c r="F17" i="46"/>
  <c r="F3" i="51"/>
  <c r="F67" i="51"/>
  <c r="F131" i="51"/>
  <c r="F195" i="51"/>
  <c r="F259" i="51"/>
  <c r="F323" i="51"/>
  <c r="F387" i="51"/>
  <c r="F451" i="51"/>
  <c r="F44" i="51"/>
  <c r="F108" i="51"/>
  <c r="F172" i="51"/>
  <c r="F236" i="51"/>
  <c r="F300" i="51"/>
  <c r="F364" i="51"/>
  <c r="F428" i="51"/>
  <c r="F21" i="51"/>
  <c r="F85" i="51"/>
  <c r="F149" i="51"/>
  <c r="F213" i="51"/>
  <c r="F277" i="51"/>
  <c r="F341" i="51"/>
  <c r="F405" i="51"/>
  <c r="F223" i="51"/>
  <c r="F335" i="51"/>
  <c r="F448" i="51"/>
  <c r="F30" i="51"/>
  <c r="F94" i="51"/>
  <c r="F158" i="51"/>
  <c r="F222" i="51"/>
  <c r="F286" i="51"/>
  <c r="F350" i="51"/>
  <c r="F414" i="51"/>
  <c r="F239" i="51"/>
  <c r="F242" i="51"/>
  <c r="F39" i="51"/>
  <c r="F103" i="51"/>
  <c r="F183" i="51"/>
  <c r="F327" i="51"/>
  <c r="F370" i="51"/>
  <c r="F56" i="51"/>
  <c r="F120" i="51"/>
  <c r="F184" i="51"/>
  <c r="F248" i="51"/>
  <c r="F312" i="51"/>
  <c r="F400" i="51"/>
  <c r="F17" i="51"/>
  <c r="F81" i="51"/>
  <c r="F145" i="51"/>
  <c r="F209" i="51"/>
  <c r="F273" i="51"/>
  <c r="F337" i="51"/>
  <c r="F401" i="51"/>
  <c r="F18" i="51"/>
  <c r="F82" i="51"/>
  <c r="F146" i="51"/>
  <c r="F210" i="51"/>
  <c r="F330" i="51"/>
  <c r="F27" i="50"/>
  <c r="F91" i="50"/>
  <c r="F155" i="50"/>
  <c r="F219" i="50"/>
  <c r="F283" i="50"/>
  <c r="F347" i="50"/>
  <c r="F411" i="50"/>
  <c r="F475" i="50"/>
  <c r="F539" i="50"/>
  <c r="F603" i="50"/>
  <c r="F667" i="50"/>
  <c r="F301" i="50"/>
  <c r="F605" i="50"/>
  <c r="F689" i="50"/>
  <c r="F378" i="50"/>
  <c r="F12" i="50"/>
  <c r="F76" i="50"/>
  <c r="F140" i="50"/>
  <c r="F204" i="50"/>
  <c r="F268" i="50"/>
  <c r="F3" i="46"/>
  <c r="F67" i="46"/>
  <c r="F131" i="46"/>
  <c r="F195" i="46"/>
  <c r="F259" i="46"/>
  <c r="F323" i="46"/>
  <c r="F387" i="46"/>
  <c r="F377" i="46"/>
  <c r="F60" i="46"/>
  <c r="F124" i="46"/>
  <c r="F188" i="46"/>
  <c r="F252" i="46"/>
  <c r="F316" i="46"/>
  <c r="F380" i="46"/>
  <c r="F185" i="46"/>
  <c r="F21" i="46"/>
  <c r="F85" i="46"/>
  <c r="F149" i="46"/>
  <c r="F213" i="46"/>
  <c r="F277" i="46"/>
  <c r="F341" i="46"/>
  <c r="F405" i="46"/>
  <c r="F6" i="46"/>
  <c r="F70" i="46"/>
  <c r="F134" i="46"/>
  <c r="F198" i="46"/>
  <c r="F262" i="46"/>
  <c r="F326" i="46"/>
  <c r="F390" i="46"/>
  <c r="F385" i="46"/>
  <c r="F63" i="46"/>
  <c r="F127" i="46"/>
  <c r="F191" i="46"/>
  <c r="F255" i="46"/>
  <c r="F319" i="46"/>
  <c r="F383" i="46"/>
  <c r="F193" i="46"/>
  <c r="F24" i="46"/>
  <c r="F88" i="46"/>
  <c r="F152" i="46"/>
  <c r="F216" i="46"/>
  <c r="F280" i="46"/>
  <c r="F344" i="46"/>
  <c r="F408" i="46"/>
  <c r="F34" i="46"/>
  <c r="F98" i="46"/>
  <c r="F162" i="46"/>
  <c r="F226" i="46"/>
  <c r="F290" i="46"/>
  <c r="F354" i="46"/>
  <c r="F89" i="46"/>
  <c r="F11" i="51"/>
  <c r="F75" i="51"/>
  <c r="F139" i="51"/>
  <c r="F203" i="51"/>
  <c r="F267" i="51"/>
  <c r="F331" i="51"/>
  <c r="F395" i="51"/>
  <c r="F346" i="51"/>
  <c r="F52" i="51"/>
  <c r="F116" i="51"/>
  <c r="F180" i="51"/>
  <c r="F244" i="51"/>
  <c r="F308" i="51"/>
  <c r="F372" i="51"/>
  <c r="F436" i="51"/>
  <c r="F29" i="51"/>
  <c r="F93" i="51"/>
  <c r="F157" i="51"/>
  <c r="F221" i="51"/>
  <c r="F285" i="51"/>
  <c r="F349" i="51"/>
  <c r="F413" i="51"/>
  <c r="F255" i="51"/>
  <c r="F351" i="51"/>
  <c r="F226" i="51"/>
  <c r="F38" i="51"/>
  <c r="F102" i="51"/>
  <c r="F166" i="51"/>
  <c r="F230" i="51"/>
  <c r="F294" i="51"/>
  <c r="F358" i="51"/>
  <c r="F422" i="51"/>
  <c r="F343" i="51"/>
  <c r="F298" i="51"/>
  <c r="F47" i="51"/>
  <c r="F111" i="51"/>
  <c r="F191" i="51"/>
  <c r="F359" i="51"/>
  <c r="F450" i="51"/>
  <c r="F64" i="51"/>
  <c r="F128" i="51"/>
  <c r="F192" i="51"/>
  <c r="F256" i="51"/>
  <c r="F320" i="51"/>
  <c r="F408" i="51"/>
  <c r="F25" i="51"/>
  <c r="F89" i="51"/>
  <c r="F153" i="51"/>
  <c r="F217" i="51"/>
  <c r="F281" i="51"/>
  <c r="F345" i="51"/>
  <c r="F409" i="51"/>
  <c r="F26" i="51"/>
  <c r="F90" i="51"/>
  <c r="F154" i="51"/>
  <c r="F250" i="51"/>
  <c r="F362" i="51"/>
  <c r="F35" i="50"/>
  <c r="F99" i="50"/>
  <c r="F163" i="50"/>
  <c r="F227" i="50"/>
  <c r="F291" i="50"/>
  <c r="F355" i="50"/>
  <c r="F419" i="50"/>
  <c r="F483" i="50"/>
  <c r="F547" i="50"/>
  <c r="F611" i="50"/>
  <c r="F675" i="50"/>
  <c r="F421" i="50"/>
  <c r="F621" i="50"/>
  <c r="F58" i="50"/>
  <c r="F426" i="50"/>
  <c r="F20" i="50"/>
  <c r="F84" i="50"/>
  <c r="F148" i="50"/>
  <c r="F212" i="50"/>
  <c r="F715" i="50"/>
  <c r="F698" i="50"/>
  <c r="F228" i="50"/>
  <c r="F316" i="50"/>
  <c r="F380" i="50"/>
  <c r="F444" i="50"/>
  <c r="F508" i="50"/>
  <c r="F572" i="50"/>
  <c r="F636" i="50"/>
  <c r="F700" i="50"/>
  <c r="F525" i="50"/>
  <c r="F709" i="50"/>
  <c r="F258" i="50"/>
  <c r="F5" i="50"/>
  <c r="F69" i="50"/>
  <c r="F133" i="50"/>
  <c r="F197" i="50"/>
  <c r="F261" i="50"/>
  <c r="F341" i="50"/>
  <c r="F405" i="50"/>
  <c r="F573" i="50"/>
  <c r="F697" i="50"/>
  <c r="F394" i="50"/>
  <c r="F22" i="50"/>
  <c r="F86" i="50"/>
  <c r="F150" i="50"/>
  <c r="F214" i="50"/>
  <c r="F278" i="50"/>
  <c r="F342" i="50"/>
  <c r="F406" i="50"/>
  <c r="F470" i="50"/>
  <c r="F534" i="50"/>
  <c r="F598" i="50"/>
  <c r="F662" i="50"/>
  <c r="F25" i="50"/>
  <c r="F393" i="50"/>
  <c r="F34" i="50"/>
  <c r="F554" i="50"/>
  <c r="F47" i="50"/>
  <c r="F111" i="50"/>
  <c r="F175" i="50"/>
  <c r="F239" i="50"/>
  <c r="F303" i="50"/>
  <c r="F367" i="50"/>
  <c r="F431" i="50"/>
  <c r="F495" i="50"/>
  <c r="F559" i="50"/>
  <c r="F623" i="50"/>
  <c r="F687" i="50"/>
  <c r="F193" i="50"/>
  <c r="F441" i="50"/>
  <c r="F154" i="50"/>
  <c r="F8" i="50"/>
  <c r="F72" i="50"/>
  <c r="F136" i="50"/>
  <c r="F200" i="50"/>
  <c r="F453" i="50"/>
  <c r="F28" i="50"/>
  <c r="F252" i="50"/>
  <c r="F324" i="50"/>
  <c r="F388" i="50"/>
  <c r="F452" i="50"/>
  <c r="F516" i="50"/>
  <c r="F580" i="50"/>
  <c r="F644" i="50"/>
  <c r="F708" i="50"/>
  <c r="F549" i="50"/>
  <c r="F353" i="50"/>
  <c r="F338" i="50"/>
  <c r="F13" i="50"/>
  <c r="F77" i="50"/>
  <c r="F141" i="50"/>
  <c r="F205" i="50"/>
  <c r="F269" i="50"/>
  <c r="F349" i="50"/>
  <c r="F413" i="50"/>
  <c r="F597" i="50"/>
  <c r="F42" i="50"/>
  <c r="F450" i="50"/>
  <c r="F30" i="50"/>
  <c r="F94" i="50"/>
  <c r="F158" i="50"/>
  <c r="F222" i="50"/>
  <c r="F286" i="50"/>
  <c r="F350" i="50"/>
  <c r="F414" i="50"/>
  <c r="F478" i="50"/>
  <c r="F542" i="50"/>
  <c r="F606" i="50"/>
  <c r="F670" i="50"/>
  <c r="F121" i="50"/>
  <c r="F425" i="50"/>
  <c r="F122" i="50"/>
  <c r="F618" i="50"/>
  <c r="F55" i="50"/>
  <c r="F119" i="50"/>
  <c r="F183" i="50"/>
  <c r="F247" i="50"/>
  <c r="F311" i="50"/>
  <c r="F375" i="50"/>
  <c r="F439" i="50"/>
  <c r="F503" i="50"/>
  <c r="F567" i="50"/>
  <c r="F631" i="50"/>
  <c r="F695" i="50"/>
  <c r="F217" i="50"/>
  <c r="F473" i="50"/>
  <c r="F282" i="50"/>
  <c r="F16" i="50"/>
  <c r="F80" i="50"/>
  <c r="F144" i="50"/>
  <c r="F208" i="50"/>
  <c r="F272" i="50"/>
  <c r="F336" i="50"/>
  <c r="F400" i="50"/>
  <c r="F464" i="50"/>
  <c r="F528" i="50"/>
  <c r="F592" i="50"/>
  <c r="F656" i="50"/>
  <c r="F720" i="50"/>
  <c r="F305" i="50"/>
  <c r="F601" i="50"/>
  <c r="F114" i="50"/>
  <c r="F458" i="50"/>
  <c r="F49" i="50"/>
  <c r="F137" i="50"/>
  <c r="F417" i="50"/>
  <c r="F50" i="50"/>
  <c r="F434" i="50"/>
  <c r="F3" i="49"/>
  <c r="F67" i="49"/>
  <c r="F131" i="49"/>
  <c r="F195" i="49"/>
  <c r="F259" i="49"/>
  <c r="F172" i="49"/>
  <c r="F20" i="49"/>
  <c r="F84" i="49"/>
  <c r="F5" i="49"/>
  <c r="F69" i="49"/>
  <c r="F133" i="49"/>
  <c r="F197" i="49"/>
  <c r="F261" i="49"/>
  <c r="F325" i="49"/>
  <c r="F30" i="49"/>
  <c r="F94" i="49"/>
  <c r="F158" i="49"/>
  <c r="F230" i="49"/>
  <c r="F310" i="49"/>
  <c r="F182" i="49"/>
  <c r="F284" i="49"/>
  <c r="F55" i="49"/>
  <c r="F119" i="49"/>
  <c r="F183" i="49"/>
  <c r="F247" i="49"/>
  <c r="F311" i="49"/>
  <c r="F40" i="49"/>
  <c r="F160" i="49"/>
  <c r="F272" i="49"/>
  <c r="F314" i="49"/>
  <c r="F32" i="49"/>
  <c r="F176" i="49"/>
  <c r="F320" i="49"/>
  <c r="F180" i="49"/>
  <c r="F25" i="49"/>
  <c r="F89" i="49"/>
  <c r="F153" i="49"/>
  <c r="F217" i="49"/>
  <c r="F281" i="49"/>
  <c r="F345" i="49"/>
  <c r="F58" i="49"/>
  <c r="F122" i="49"/>
  <c r="F186" i="49"/>
  <c r="F250" i="49"/>
  <c r="F331" i="49"/>
  <c r="F557" i="50"/>
  <c r="F60" i="50"/>
  <c r="F260" i="50"/>
  <c r="F332" i="50"/>
  <c r="F396" i="50"/>
  <c r="F460" i="50"/>
  <c r="F524" i="50"/>
  <c r="F588" i="50"/>
  <c r="F652" i="50"/>
  <c r="F716" i="50"/>
  <c r="F565" i="50"/>
  <c r="F537" i="50"/>
  <c r="F402" i="50"/>
  <c r="F21" i="50"/>
  <c r="F85" i="50"/>
  <c r="F149" i="50"/>
  <c r="F213" i="50"/>
  <c r="F277" i="50"/>
  <c r="F357" i="50"/>
  <c r="F437" i="50"/>
  <c r="F629" i="50"/>
  <c r="F98" i="50"/>
  <c r="F506" i="50"/>
  <c r="F38" i="50"/>
  <c r="F102" i="50"/>
  <c r="F166" i="50"/>
  <c r="F230" i="50"/>
  <c r="F294" i="50"/>
  <c r="F358" i="50"/>
  <c r="F422" i="50"/>
  <c r="F486" i="50"/>
  <c r="F550" i="50"/>
  <c r="F614" i="50"/>
  <c r="F678" i="50"/>
  <c r="F161" i="50"/>
  <c r="F465" i="50"/>
  <c r="F194" i="50"/>
  <c r="F682" i="50"/>
  <c r="F63" i="50"/>
  <c r="F127" i="50"/>
  <c r="F191" i="50"/>
  <c r="F255" i="50"/>
  <c r="F319" i="50"/>
  <c r="F383" i="50"/>
  <c r="F447" i="50"/>
  <c r="F511" i="50"/>
  <c r="F575" i="50"/>
  <c r="F639" i="50"/>
  <c r="F703" i="50"/>
  <c r="F249" i="50"/>
  <c r="F505" i="50"/>
  <c r="F370" i="50"/>
  <c r="F24" i="50"/>
  <c r="F88" i="50"/>
  <c r="F152" i="50"/>
  <c r="F216" i="50"/>
  <c r="F280" i="50"/>
  <c r="F344" i="50"/>
  <c r="F408" i="50"/>
  <c r="F472" i="50"/>
  <c r="F536" i="50"/>
  <c r="F600" i="50"/>
  <c r="F664" i="50"/>
  <c r="F9" i="50"/>
  <c r="F337" i="50"/>
  <c r="F641" i="50"/>
  <c r="F138" i="50"/>
  <c r="F498" i="50"/>
  <c r="F57" i="50"/>
  <c r="F145" i="50"/>
  <c r="F457" i="50"/>
  <c r="F106" i="50"/>
  <c r="F482" i="50"/>
  <c r="F11" i="49"/>
  <c r="F75" i="49"/>
  <c r="F139" i="49"/>
  <c r="F203" i="49"/>
  <c r="F267" i="49"/>
  <c r="F196" i="49"/>
  <c r="F28" i="49"/>
  <c r="F140" i="49"/>
  <c r="F13" i="49"/>
  <c r="F77" i="49"/>
  <c r="F141" i="49"/>
  <c r="F205" i="49"/>
  <c r="F269" i="49"/>
  <c r="F333" i="49"/>
  <c r="F38" i="49"/>
  <c r="F102" i="49"/>
  <c r="F166" i="49"/>
  <c r="F238" i="49"/>
  <c r="F326" i="49"/>
  <c r="F270" i="49"/>
  <c r="F340" i="49"/>
  <c r="F63" i="49"/>
  <c r="F127" i="49"/>
  <c r="F191" i="49"/>
  <c r="F255" i="49"/>
  <c r="F319" i="49"/>
  <c r="F56" i="49"/>
  <c r="F168" i="49"/>
  <c r="F288" i="49"/>
  <c r="F346" i="49"/>
  <c r="F48" i="49"/>
  <c r="F192" i="49"/>
  <c r="F336" i="49"/>
  <c r="F204" i="49"/>
  <c r="F33" i="49"/>
  <c r="F97" i="49"/>
  <c r="F161" i="49"/>
  <c r="F225" i="49"/>
  <c r="F289" i="49"/>
  <c r="F353" i="49"/>
  <c r="F66" i="49"/>
  <c r="F130" i="49"/>
  <c r="F194" i="49"/>
  <c r="F258" i="49"/>
  <c r="F116" i="49"/>
  <c r="F653" i="50"/>
  <c r="F92" i="50"/>
  <c r="F276" i="50"/>
  <c r="F340" i="50"/>
  <c r="F404" i="50"/>
  <c r="F468" i="50"/>
  <c r="F532" i="50"/>
  <c r="F596" i="50"/>
  <c r="F660" i="50"/>
  <c r="F285" i="50"/>
  <c r="F589" i="50"/>
  <c r="F609" i="50"/>
  <c r="F466" i="50"/>
  <c r="F29" i="50"/>
  <c r="F93" i="50"/>
  <c r="F157" i="50"/>
  <c r="F221" i="50"/>
  <c r="F293" i="50"/>
  <c r="F365" i="50"/>
  <c r="F445" i="50"/>
  <c r="F645" i="50"/>
  <c r="F162" i="50"/>
  <c r="F570" i="50"/>
  <c r="F46" i="50"/>
  <c r="F110" i="50"/>
  <c r="F174" i="50"/>
  <c r="F238" i="50"/>
  <c r="F302" i="50"/>
  <c r="F366" i="50"/>
  <c r="F430" i="50"/>
  <c r="F494" i="50"/>
  <c r="F558" i="50"/>
  <c r="F622" i="50"/>
  <c r="F686" i="50"/>
  <c r="F201" i="50"/>
  <c r="F489" i="50"/>
  <c r="F234" i="50"/>
  <c r="F7" i="50"/>
  <c r="F71" i="50"/>
  <c r="F135" i="50"/>
  <c r="F199" i="50"/>
  <c r="F263" i="50"/>
  <c r="F327" i="50"/>
  <c r="F391" i="50"/>
  <c r="F455" i="50"/>
  <c r="F519" i="50"/>
  <c r="F583" i="50"/>
  <c r="F647" i="50"/>
  <c r="F711" i="50"/>
  <c r="F281" i="50"/>
  <c r="F545" i="50"/>
  <c r="F442" i="50"/>
  <c r="F32" i="50"/>
  <c r="F96" i="50"/>
  <c r="F160" i="50"/>
  <c r="F224" i="50"/>
  <c r="F288" i="50"/>
  <c r="F352" i="50"/>
  <c r="F416" i="50"/>
  <c r="F480" i="50"/>
  <c r="F544" i="50"/>
  <c r="F608" i="50"/>
  <c r="F672" i="50"/>
  <c r="F113" i="50"/>
  <c r="F401" i="50"/>
  <c r="F665" i="50"/>
  <c r="F186" i="50"/>
  <c r="F530" i="50"/>
  <c r="F65" i="50"/>
  <c r="F177" i="50"/>
  <c r="F497" i="50"/>
  <c r="F170" i="50"/>
  <c r="F546" i="50"/>
  <c r="F19" i="49"/>
  <c r="F83" i="49"/>
  <c r="F147" i="49"/>
  <c r="F211" i="49"/>
  <c r="F275" i="49"/>
  <c r="F236" i="49"/>
  <c r="F36" i="49"/>
  <c r="F148" i="49"/>
  <c r="F21" i="49"/>
  <c r="F85" i="49"/>
  <c r="F149" i="49"/>
  <c r="F213" i="49"/>
  <c r="F277" i="49"/>
  <c r="F341" i="49"/>
  <c r="F46" i="49"/>
  <c r="F110" i="49"/>
  <c r="F174" i="49"/>
  <c r="F246" i="49"/>
  <c r="F342" i="49"/>
  <c r="F294" i="49"/>
  <c r="F7" i="49"/>
  <c r="F71" i="49"/>
  <c r="F135" i="49"/>
  <c r="F199" i="49"/>
  <c r="F263" i="49"/>
  <c r="F327" i="49"/>
  <c r="F72" i="49"/>
  <c r="F184" i="49"/>
  <c r="F296" i="49"/>
  <c r="F315" i="49"/>
  <c r="F64" i="49"/>
  <c r="F208" i="49"/>
  <c r="F266" i="49"/>
  <c r="F244" i="49"/>
  <c r="F41" i="49"/>
  <c r="F105" i="49"/>
  <c r="F169" i="49"/>
  <c r="F233" i="49"/>
  <c r="F297" i="49"/>
  <c r="F10" i="49"/>
  <c r="F74" i="49"/>
  <c r="F138" i="49"/>
  <c r="F202" i="49"/>
  <c r="F282" i="49"/>
  <c r="F260" i="49"/>
  <c r="F361" i="50"/>
  <c r="F124" i="50"/>
  <c r="F284" i="50"/>
  <c r="F348" i="50"/>
  <c r="F412" i="50"/>
  <c r="F476" i="50"/>
  <c r="F540" i="50"/>
  <c r="F604" i="50"/>
  <c r="F668" i="50"/>
  <c r="F429" i="50"/>
  <c r="F613" i="50"/>
  <c r="F649" i="50"/>
  <c r="F538" i="50"/>
  <c r="F37" i="50"/>
  <c r="F101" i="50"/>
  <c r="F165" i="50"/>
  <c r="F229" i="50"/>
  <c r="F309" i="50"/>
  <c r="F373" i="50"/>
  <c r="F461" i="50"/>
  <c r="F669" i="50"/>
  <c r="F202" i="50"/>
  <c r="F626" i="50"/>
  <c r="F54" i="50"/>
  <c r="F118" i="50"/>
  <c r="F182" i="50"/>
  <c r="F246" i="50"/>
  <c r="F310" i="50"/>
  <c r="F374" i="50"/>
  <c r="F438" i="50"/>
  <c r="F502" i="50"/>
  <c r="F566" i="50"/>
  <c r="F630" i="50"/>
  <c r="F694" i="50"/>
  <c r="F233" i="50"/>
  <c r="F529" i="50"/>
  <c r="F290" i="50"/>
  <c r="F15" i="50"/>
  <c r="F79" i="50"/>
  <c r="F143" i="50"/>
  <c r="F207" i="50"/>
  <c r="F271" i="50"/>
  <c r="F335" i="50"/>
  <c r="F399" i="50"/>
  <c r="F463" i="50"/>
  <c r="F527" i="50"/>
  <c r="F591" i="50"/>
  <c r="F655" i="50"/>
  <c r="F719" i="50"/>
  <c r="F313" i="50"/>
  <c r="F593" i="50"/>
  <c r="F514" i="50"/>
  <c r="F40" i="50"/>
  <c r="F104" i="50"/>
  <c r="F168" i="50"/>
  <c r="F90" i="50"/>
  <c r="F156" i="50"/>
  <c r="F292" i="50"/>
  <c r="F356" i="50"/>
  <c r="F420" i="50"/>
  <c r="F484" i="50"/>
  <c r="F548" i="50"/>
  <c r="F612" i="50"/>
  <c r="F676" i="50"/>
  <c r="F469" i="50"/>
  <c r="F637" i="50"/>
  <c r="F705" i="50"/>
  <c r="F610" i="50"/>
  <c r="F45" i="50"/>
  <c r="F109" i="50"/>
  <c r="F173" i="50"/>
  <c r="F237" i="50"/>
  <c r="F317" i="50"/>
  <c r="F381" i="50"/>
  <c r="F485" i="50"/>
  <c r="F701" i="50"/>
  <c r="F242" i="50"/>
  <c r="F690" i="50"/>
  <c r="F62" i="50"/>
  <c r="F126" i="50"/>
  <c r="F190" i="50"/>
  <c r="F254" i="50"/>
  <c r="F318" i="50"/>
  <c r="F382" i="50"/>
  <c r="F446" i="50"/>
  <c r="F510" i="50"/>
  <c r="F574" i="50"/>
  <c r="F638" i="50"/>
  <c r="F702" i="50"/>
  <c r="F265" i="50"/>
  <c r="F577" i="50"/>
  <c r="F362" i="50"/>
  <c r="F23" i="50"/>
  <c r="F87" i="50"/>
  <c r="F151" i="50"/>
  <c r="F215" i="50"/>
  <c r="F279" i="50"/>
  <c r="F343" i="50"/>
  <c r="F407" i="50"/>
  <c r="F471" i="50"/>
  <c r="F535" i="50"/>
  <c r="F599" i="50"/>
  <c r="F663" i="50"/>
  <c r="F17" i="50"/>
  <c r="F345" i="50"/>
  <c r="F633" i="50"/>
  <c r="F578" i="50"/>
  <c r="F48" i="50"/>
  <c r="F112" i="50"/>
  <c r="F176" i="50"/>
  <c r="F240" i="50"/>
  <c r="F304" i="50"/>
  <c r="F368" i="50"/>
  <c r="F432" i="50"/>
  <c r="F496" i="50"/>
  <c r="F560" i="50"/>
  <c r="F624" i="50"/>
  <c r="F688" i="50"/>
  <c r="F185" i="50"/>
  <c r="F449" i="50"/>
  <c r="F26" i="50"/>
  <c r="F266" i="50"/>
  <c r="F594" i="50"/>
  <c r="F81" i="50"/>
  <c r="F241" i="50"/>
  <c r="F569" i="50"/>
  <c r="F250" i="50"/>
  <c r="F658" i="50"/>
  <c r="F35" i="49"/>
  <c r="F99" i="49"/>
  <c r="F163" i="49"/>
  <c r="F227" i="49"/>
  <c r="F299" i="49"/>
  <c r="F308" i="49"/>
  <c r="F52" i="49"/>
  <c r="F164" i="49"/>
  <c r="F37" i="49"/>
  <c r="F101" i="49"/>
  <c r="F165" i="49"/>
  <c r="F229" i="49"/>
  <c r="F293" i="49"/>
  <c r="F357" i="49"/>
  <c r="F62" i="49"/>
  <c r="F126" i="49"/>
  <c r="F198" i="49"/>
  <c r="F262" i="49"/>
  <c r="F355" i="49"/>
  <c r="F334" i="49"/>
  <c r="F23" i="49"/>
  <c r="F87" i="49"/>
  <c r="F151" i="49"/>
  <c r="F215" i="49"/>
  <c r="F279" i="49"/>
  <c r="F343" i="49"/>
  <c r="F96" i="49"/>
  <c r="F216" i="49"/>
  <c r="F328" i="49"/>
  <c r="F132" i="49"/>
  <c r="F104" i="49"/>
  <c r="F248" i="49"/>
  <c r="F330" i="49"/>
  <c r="F316" i="49"/>
  <c r="F57" i="49"/>
  <c r="F121" i="49"/>
  <c r="F185" i="49"/>
  <c r="F249" i="49"/>
  <c r="F313" i="49"/>
  <c r="F26" i="49"/>
  <c r="F90" i="49"/>
  <c r="F154" i="49"/>
  <c r="F218" i="49"/>
  <c r="F298" i="49"/>
  <c r="F2" i="49"/>
  <c r="F274" i="50"/>
  <c r="F188" i="50"/>
  <c r="F300" i="50"/>
  <c r="F364" i="50"/>
  <c r="F428" i="50"/>
  <c r="F492" i="50"/>
  <c r="F556" i="50"/>
  <c r="F620" i="50"/>
  <c r="F684" i="50"/>
  <c r="F493" i="50"/>
  <c r="F661" i="50"/>
  <c r="F18" i="50"/>
  <c r="F666" i="50"/>
  <c r="F53" i="50"/>
  <c r="F117" i="50"/>
  <c r="F181" i="50"/>
  <c r="F245" i="50"/>
  <c r="F325" i="50"/>
  <c r="F389" i="50"/>
  <c r="F517" i="50"/>
  <c r="F369" i="50"/>
  <c r="F298" i="50"/>
  <c r="F6" i="50"/>
  <c r="F70" i="50"/>
  <c r="F134" i="50"/>
  <c r="F198" i="50"/>
  <c r="F262" i="50"/>
  <c r="F326" i="50"/>
  <c r="F390" i="50"/>
  <c r="F454" i="50"/>
  <c r="F518" i="50"/>
  <c r="F582" i="50"/>
  <c r="F646" i="50"/>
  <c r="F710" i="50"/>
  <c r="F297" i="50"/>
  <c r="F625" i="50"/>
  <c r="F418" i="50"/>
  <c r="F31" i="50"/>
  <c r="F95" i="50"/>
  <c r="F159" i="50"/>
  <c r="F223" i="50"/>
  <c r="F287" i="50"/>
  <c r="F351" i="50"/>
  <c r="F415" i="50"/>
  <c r="F479" i="50"/>
  <c r="F543" i="50"/>
  <c r="F607" i="50"/>
  <c r="F671" i="50"/>
  <c r="F129" i="50"/>
  <c r="F385" i="50"/>
  <c r="F673" i="50"/>
  <c r="F634" i="50"/>
  <c r="F56" i="50"/>
  <c r="F120" i="50"/>
  <c r="F184" i="50"/>
  <c r="F248" i="50"/>
  <c r="F312" i="50"/>
  <c r="F376" i="50"/>
  <c r="F440" i="50"/>
  <c r="F504" i="50"/>
  <c r="F568" i="50"/>
  <c r="F632" i="50"/>
  <c r="F696" i="50"/>
  <c r="F225" i="50"/>
  <c r="F481" i="50"/>
  <c r="F66" i="50"/>
  <c r="F314" i="50"/>
  <c r="F650" i="50"/>
  <c r="F89" i="50"/>
  <c r="F273" i="50"/>
  <c r="F617" i="50"/>
  <c r="F306" i="50"/>
  <c r="F706" i="50"/>
  <c r="F43" i="49"/>
  <c r="F107" i="49"/>
  <c r="F171" i="49"/>
  <c r="F235" i="49"/>
  <c r="F323" i="49"/>
  <c r="F356" i="49"/>
  <c r="F60" i="49"/>
  <c r="F188" i="49"/>
  <c r="F45" i="49"/>
  <c r="F109" i="49"/>
  <c r="F173" i="49"/>
  <c r="F237" i="49"/>
  <c r="F301" i="49"/>
  <c r="F6" i="49"/>
  <c r="F70" i="49"/>
  <c r="F134" i="49"/>
  <c r="F206" i="49"/>
  <c r="F278" i="49"/>
  <c r="F124" i="49"/>
  <c r="F350" i="49"/>
  <c r="F31" i="49"/>
  <c r="F95" i="49"/>
  <c r="F159" i="49"/>
  <c r="F223" i="49"/>
  <c r="F287" i="49"/>
  <c r="F351" i="49"/>
  <c r="F112" i="49"/>
  <c r="F232" i="49"/>
  <c r="F344" i="49"/>
  <c r="F220" i="49"/>
  <c r="F120" i="49"/>
  <c r="F264" i="49"/>
  <c r="F354" i="49"/>
  <c r="F348" i="49"/>
  <c r="F65" i="49"/>
  <c r="F129" i="49"/>
  <c r="F193" i="49"/>
  <c r="F257" i="49"/>
  <c r="F321" i="49"/>
  <c r="F34" i="49"/>
  <c r="F98" i="49"/>
  <c r="F162" i="49"/>
  <c r="F226" i="49"/>
  <c r="F322" i="49"/>
  <c r="F474" i="50"/>
  <c r="F220" i="50"/>
  <c r="F308" i="50"/>
  <c r="F372" i="50"/>
  <c r="F436" i="50"/>
  <c r="F500" i="50"/>
  <c r="F564" i="50"/>
  <c r="F628" i="50"/>
  <c r="F692" i="50"/>
  <c r="F509" i="50"/>
  <c r="F685" i="50"/>
  <c r="F146" i="50"/>
  <c r="F714" i="50"/>
  <c r="F61" i="50"/>
  <c r="F125" i="50"/>
  <c r="F189" i="50"/>
  <c r="F253" i="50"/>
  <c r="F333" i="50"/>
  <c r="F397" i="50"/>
  <c r="F541" i="50"/>
  <c r="F585" i="50"/>
  <c r="F346" i="50"/>
  <c r="F14" i="50"/>
  <c r="F78" i="50"/>
  <c r="F142" i="50"/>
  <c r="F206" i="50"/>
  <c r="F270" i="50"/>
  <c r="F334" i="50"/>
  <c r="F398" i="50"/>
  <c r="F462" i="50"/>
  <c r="F526" i="50"/>
  <c r="F590" i="50"/>
  <c r="F654" i="50"/>
  <c r="F718" i="50"/>
  <c r="F329" i="50"/>
  <c r="F681" i="50"/>
  <c r="F490" i="50"/>
  <c r="F39" i="50"/>
  <c r="F103" i="50"/>
  <c r="F167" i="50"/>
  <c r="F231" i="50"/>
  <c r="F295" i="50"/>
  <c r="F359" i="50"/>
  <c r="F423" i="50"/>
  <c r="F487" i="50"/>
  <c r="F551" i="50"/>
  <c r="F615" i="50"/>
  <c r="F679" i="50"/>
  <c r="F169" i="50"/>
  <c r="F409" i="50"/>
  <c r="F10" i="50"/>
  <c r="F674" i="50"/>
  <c r="F64" i="50"/>
  <c r="F128" i="50"/>
  <c r="F192" i="50"/>
  <c r="F256" i="50"/>
  <c r="F320" i="50"/>
  <c r="F384" i="50"/>
  <c r="F448" i="50"/>
  <c r="F512" i="50"/>
  <c r="F576" i="50"/>
  <c r="F640" i="50"/>
  <c r="F704" i="50"/>
  <c r="F257" i="50"/>
  <c r="F513" i="50"/>
  <c r="F74" i="50"/>
  <c r="F354" i="50"/>
  <c r="F33" i="50"/>
  <c r="F97" i="50"/>
  <c r="F321" i="50"/>
  <c r="F657" i="50"/>
  <c r="F330" i="50"/>
  <c r="F722" i="50"/>
  <c r="F51" i="49"/>
  <c r="F115" i="49"/>
  <c r="F179" i="49"/>
  <c r="F243" i="49"/>
  <c r="F347" i="49"/>
  <c r="F4" i="49"/>
  <c r="F68" i="49"/>
  <c r="F228" i="49"/>
  <c r="F53" i="49"/>
  <c r="F117" i="49"/>
  <c r="F181" i="49"/>
  <c r="F245" i="49"/>
  <c r="F309" i="49"/>
  <c r="F14" i="49"/>
  <c r="F78" i="49"/>
  <c r="F142" i="49"/>
  <c r="F214" i="49"/>
  <c r="F286" i="49"/>
  <c r="F252" i="49"/>
  <c r="F92" i="49"/>
  <c r="F39" i="49"/>
  <c r="F103" i="49"/>
  <c r="F167" i="49"/>
  <c r="F231" i="49"/>
  <c r="F295" i="49"/>
  <c r="F16" i="49"/>
  <c r="F128" i="49"/>
  <c r="F240" i="49"/>
  <c r="F352" i="49"/>
  <c r="F300" i="49"/>
  <c r="F136" i="49"/>
  <c r="F280" i="49"/>
  <c r="F307" i="49"/>
  <c r="F9" i="49"/>
  <c r="F73" i="49"/>
  <c r="F137" i="49"/>
  <c r="F201" i="49"/>
  <c r="F265" i="49"/>
  <c r="F329" i="49"/>
  <c r="F42" i="49"/>
  <c r="F106" i="49"/>
  <c r="F170" i="49"/>
  <c r="F234" i="49"/>
  <c r="F338" i="49"/>
  <c r="F232" i="50"/>
  <c r="F488" i="50"/>
  <c r="F153" i="50"/>
  <c r="F562" i="50"/>
  <c r="F210" i="50"/>
  <c r="F155" i="49"/>
  <c r="F44" i="49"/>
  <c r="F157" i="49"/>
  <c r="F54" i="49"/>
  <c r="F358" i="49"/>
  <c r="F143" i="49"/>
  <c r="F80" i="49"/>
  <c r="F88" i="49"/>
  <c r="F49" i="49"/>
  <c r="F305" i="49"/>
  <c r="F210" i="49"/>
  <c r="F264" i="50"/>
  <c r="F520" i="50"/>
  <c r="F289" i="50"/>
  <c r="F41" i="50"/>
  <c r="F386" i="50"/>
  <c r="F187" i="49"/>
  <c r="F76" i="49"/>
  <c r="F189" i="49"/>
  <c r="F86" i="49"/>
  <c r="F324" i="49"/>
  <c r="F175" i="49"/>
  <c r="F144" i="49"/>
  <c r="F152" i="49"/>
  <c r="F81" i="49"/>
  <c r="F337" i="49"/>
  <c r="F242" i="49"/>
  <c r="F296" i="50"/>
  <c r="F552" i="50"/>
  <c r="F433" i="50"/>
  <c r="F73" i="50"/>
  <c r="F602" i="50"/>
  <c r="F219" i="49"/>
  <c r="F156" i="49"/>
  <c r="F221" i="49"/>
  <c r="F118" i="49"/>
  <c r="F318" i="49"/>
  <c r="F207" i="49"/>
  <c r="F200" i="49"/>
  <c r="F224" i="49"/>
  <c r="F113" i="49"/>
  <c r="F18" i="49"/>
  <c r="F290" i="49"/>
  <c r="F328" i="50"/>
  <c r="F584" i="50"/>
  <c r="F553" i="50"/>
  <c r="F105" i="50"/>
  <c r="F2" i="50"/>
  <c r="F251" i="49"/>
  <c r="F292" i="49"/>
  <c r="F253" i="49"/>
  <c r="F150" i="49"/>
  <c r="F212" i="49"/>
  <c r="F239" i="49"/>
  <c r="F256" i="49"/>
  <c r="F304" i="49"/>
  <c r="F145" i="49"/>
  <c r="F50" i="49"/>
  <c r="F291" i="49"/>
  <c r="F360" i="50"/>
  <c r="F616" i="50"/>
  <c r="F713" i="50"/>
  <c r="F209" i="50"/>
  <c r="F27" i="49"/>
  <c r="F283" i="49"/>
  <c r="F29" i="49"/>
  <c r="F285" i="49"/>
  <c r="F190" i="49"/>
  <c r="F15" i="49"/>
  <c r="F271" i="49"/>
  <c r="F312" i="49"/>
  <c r="F306" i="49"/>
  <c r="F177" i="49"/>
  <c r="F82" i="49"/>
  <c r="F332" i="49"/>
  <c r="F392" i="50"/>
  <c r="F648" i="50"/>
  <c r="F82" i="50"/>
  <c r="F377" i="50"/>
  <c r="F59" i="49"/>
  <c r="F108" i="49"/>
  <c r="F61" i="49"/>
  <c r="F317" i="49"/>
  <c r="F222" i="49"/>
  <c r="F47" i="49"/>
  <c r="F303" i="49"/>
  <c r="F274" i="49"/>
  <c r="F100" i="49"/>
  <c r="F209" i="49"/>
  <c r="F114" i="49"/>
  <c r="F424" i="50"/>
  <c r="F680" i="50"/>
  <c r="F226" i="50"/>
  <c r="F521" i="50"/>
  <c r="F91" i="49"/>
  <c r="F268" i="49"/>
  <c r="F93" i="49"/>
  <c r="F349" i="49"/>
  <c r="F254" i="49"/>
  <c r="F79" i="49"/>
  <c r="F335" i="49"/>
  <c r="F339" i="49"/>
  <c r="F276" i="49"/>
  <c r="F241" i="49"/>
  <c r="F146" i="49"/>
  <c r="F456" i="50"/>
  <c r="F712" i="50"/>
  <c r="F410" i="50"/>
  <c r="F721" i="50"/>
  <c r="F123" i="49"/>
  <c r="F12" i="49"/>
  <c r="F125" i="49"/>
  <c r="F22" i="49"/>
  <c r="F302" i="49"/>
  <c r="F111" i="49"/>
  <c r="F24" i="49"/>
  <c r="F8" i="49"/>
  <c r="F17" i="49"/>
  <c r="F273" i="49"/>
  <c r="F178" i="49"/>
  <c r="F106" i="44"/>
  <c r="F411" i="48"/>
  <c r="F4" i="48"/>
  <c r="F43" i="48"/>
  <c r="F76" i="48"/>
  <c r="F187" i="48"/>
  <c r="F259" i="48"/>
  <c r="F331" i="48"/>
  <c r="F244" i="48"/>
  <c r="F285" i="48"/>
  <c r="F432" i="48"/>
  <c r="F478" i="48"/>
  <c r="F367" i="48"/>
  <c r="F440" i="48"/>
  <c r="F380" i="48"/>
  <c r="F421" i="48"/>
  <c r="F102" i="48"/>
  <c r="F167" i="48"/>
  <c r="F24" i="48"/>
  <c r="F113" i="48"/>
  <c r="F26" i="48"/>
  <c r="F474" i="48"/>
  <c r="F132" i="48"/>
  <c r="F173" i="48"/>
  <c r="F311" i="48"/>
  <c r="F366" i="48"/>
  <c r="F95" i="48"/>
  <c r="F288" i="48"/>
  <c r="F377" i="48"/>
  <c r="F290" i="48"/>
  <c r="F580" i="48"/>
  <c r="F396" i="48"/>
  <c r="F437" i="48"/>
  <c r="F118" i="48"/>
  <c r="F231" i="48"/>
  <c r="F40" i="48"/>
  <c r="F129" i="48"/>
  <c r="F42" i="48"/>
  <c r="F499" i="48"/>
  <c r="F148" i="48"/>
  <c r="F189" i="48"/>
  <c r="F359" i="48"/>
  <c r="F382" i="48"/>
  <c r="F119" i="48"/>
  <c r="F304" i="48"/>
  <c r="F284" i="48"/>
  <c r="F325" i="48"/>
  <c r="F6" i="48"/>
  <c r="F518" i="48"/>
  <c r="F495" i="48"/>
  <c r="F17" i="48"/>
  <c r="F529" i="48"/>
  <c r="F500" i="48"/>
  <c r="F307" i="48"/>
  <c r="F77" i="48"/>
  <c r="F589" i="48"/>
  <c r="F270" i="48"/>
  <c r="F496" i="48"/>
  <c r="F192" i="48"/>
  <c r="F281" i="48"/>
  <c r="F194" i="48"/>
  <c r="F603" i="48"/>
  <c r="F300" i="48"/>
  <c r="F341" i="48"/>
  <c r="F22" i="48"/>
  <c r="F534" i="48"/>
  <c r="F551" i="48"/>
  <c r="F33" i="48"/>
  <c r="F545" i="48"/>
  <c r="F546" i="48"/>
  <c r="F393" i="48"/>
  <c r="F169" i="48"/>
  <c r="F457" i="48"/>
  <c r="F178" i="48"/>
  <c r="F564" i="48"/>
  <c r="F450" i="48"/>
  <c r="F105" i="48"/>
  <c r="F163" i="48"/>
  <c r="F235" i="48"/>
  <c r="F451" i="48"/>
  <c r="F44" i="48"/>
  <c r="F436" i="48"/>
  <c r="F158" i="48"/>
  <c r="F80" i="48"/>
  <c r="F101" i="48"/>
  <c r="F294" i="48"/>
  <c r="F216" i="48"/>
  <c r="F218" i="48"/>
  <c r="F324" i="48"/>
  <c r="F46" i="48"/>
  <c r="F57" i="48"/>
  <c r="F600" i="48"/>
  <c r="F117" i="48"/>
  <c r="F310" i="48"/>
  <c r="F232" i="48"/>
  <c r="F234" i="48"/>
  <c r="F381" i="48"/>
  <c r="F574" i="48"/>
  <c r="F73" i="48"/>
  <c r="F5" i="48"/>
  <c r="F463" i="48"/>
  <c r="F209" i="48"/>
  <c r="F554" i="48"/>
  <c r="F228" i="48"/>
  <c r="F462" i="48"/>
  <c r="F473" i="48"/>
  <c r="F2" i="48"/>
  <c r="F21" i="48"/>
  <c r="F511" i="48"/>
  <c r="F138" i="48"/>
  <c r="F563" i="48"/>
  <c r="F361" i="48"/>
  <c r="F553" i="48"/>
  <c r="F123" i="48"/>
  <c r="F195" i="48"/>
  <c r="F267" i="48"/>
  <c r="F455" i="48"/>
  <c r="F336" i="48"/>
  <c r="F550" i="48"/>
  <c r="F584" i="48"/>
  <c r="F302" i="48"/>
  <c r="F226" i="48"/>
  <c r="F566" i="48"/>
  <c r="F602" i="48"/>
  <c r="F125" i="48"/>
  <c r="F240" i="48"/>
  <c r="F454" i="48"/>
  <c r="F596" i="48"/>
  <c r="F475" i="48"/>
  <c r="F35" i="48"/>
  <c r="F68" i="48"/>
  <c r="F107" i="48"/>
  <c r="F251" i="48"/>
  <c r="F323" i="48"/>
  <c r="F395" i="48"/>
  <c r="F308" i="48"/>
  <c r="F349" i="48"/>
  <c r="F30" i="48"/>
  <c r="F542" i="48"/>
  <c r="F575" i="48"/>
  <c r="F41" i="48"/>
  <c r="F444" i="48"/>
  <c r="F485" i="48"/>
  <c r="F166" i="48"/>
  <c r="F383" i="48"/>
  <c r="F88" i="48"/>
  <c r="F177" i="48"/>
  <c r="F90" i="48"/>
  <c r="F547" i="48"/>
  <c r="F196" i="48"/>
  <c r="F237" i="48"/>
  <c r="F503" i="48"/>
  <c r="F430" i="48"/>
  <c r="F215" i="48"/>
  <c r="F360" i="48"/>
  <c r="F441" i="48"/>
  <c r="F354" i="48"/>
  <c r="F579" i="48"/>
  <c r="F460" i="48"/>
  <c r="F501" i="48"/>
  <c r="F182" i="48"/>
  <c r="F415" i="48"/>
  <c r="F104" i="48"/>
  <c r="F193" i="48"/>
  <c r="F106" i="48"/>
  <c r="F586" i="48"/>
  <c r="F212" i="48"/>
  <c r="F253" i="48"/>
  <c r="F543" i="48"/>
  <c r="F446" i="48"/>
  <c r="F263" i="48"/>
  <c r="F392" i="48"/>
  <c r="F348" i="48"/>
  <c r="F389" i="48"/>
  <c r="F70" i="48"/>
  <c r="F590" i="48"/>
  <c r="F536" i="48"/>
  <c r="F81" i="48"/>
  <c r="F593" i="48"/>
  <c r="F588" i="48"/>
  <c r="F84" i="48"/>
  <c r="F141" i="48"/>
  <c r="F223" i="48"/>
  <c r="F334" i="48"/>
  <c r="F63" i="48"/>
  <c r="F256" i="48"/>
  <c r="F345" i="48"/>
  <c r="F258" i="48"/>
  <c r="F498" i="48"/>
  <c r="F364" i="48"/>
  <c r="F405" i="48"/>
  <c r="F86" i="48"/>
  <c r="F111" i="48"/>
  <c r="F8" i="48"/>
  <c r="F97" i="48"/>
  <c r="F10" i="48"/>
  <c r="F538" i="48"/>
  <c r="F50" i="48"/>
  <c r="F425" i="48"/>
  <c r="F114" i="48"/>
  <c r="F482" i="48"/>
  <c r="F531" i="48"/>
  <c r="F492" i="48"/>
  <c r="F18" i="48"/>
  <c r="F91" i="48"/>
  <c r="F379" i="48"/>
  <c r="F11" i="48"/>
  <c r="F477" i="48"/>
  <c r="F351" i="48"/>
  <c r="F403" i="48"/>
  <c r="F598" i="48"/>
  <c r="F7" i="48"/>
  <c r="F305" i="48"/>
  <c r="F572" i="48"/>
  <c r="F365" i="48"/>
  <c r="F368" i="48"/>
  <c r="F569" i="48"/>
  <c r="F467" i="48"/>
  <c r="F143" i="48"/>
  <c r="F39" i="48"/>
  <c r="F321" i="48"/>
  <c r="F340" i="48"/>
  <c r="F62" i="48"/>
  <c r="F512" i="48"/>
  <c r="F19" i="48"/>
  <c r="F198" i="48"/>
  <c r="F120" i="48"/>
  <c r="F122" i="48"/>
  <c r="F269" i="48"/>
  <c r="F319" i="48"/>
  <c r="F386" i="48"/>
  <c r="F83" i="48"/>
  <c r="F214" i="48"/>
  <c r="F136" i="48"/>
  <c r="F442" i="48"/>
  <c r="F490" i="48"/>
  <c r="F274" i="48"/>
  <c r="F585" i="48"/>
  <c r="F180" i="48"/>
  <c r="F183" i="48"/>
  <c r="F316" i="48"/>
  <c r="F599" i="48"/>
  <c r="F23" i="48"/>
  <c r="F224" i="48"/>
  <c r="F555" i="48"/>
  <c r="F54" i="48"/>
  <c r="F577" i="48"/>
  <c r="F20" i="48"/>
  <c r="F47" i="48"/>
  <c r="F261" i="48"/>
  <c r="F378" i="48"/>
  <c r="F525" i="48"/>
  <c r="F27" i="48"/>
  <c r="F60" i="48"/>
  <c r="F99" i="48"/>
  <c r="F171" i="48"/>
  <c r="F315" i="48"/>
  <c r="F387" i="48"/>
  <c r="F459" i="48"/>
  <c r="F372" i="48"/>
  <c r="F413" i="48"/>
  <c r="F94" i="48"/>
  <c r="F135" i="48"/>
  <c r="F16" i="48"/>
  <c r="F147" i="48"/>
  <c r="F37" i="48"/>
  <c r="F549" i="48"/>
  <c r="F230" i="48"/>
  <c r="F559" i="48"/>
  <c r="F152" i="48"/>
  <c r="F241" i="48"/>
  <c r="F154" i="48"/>
  <c r="F507" i="48"/>
  <c r="F260" i="48"/>
  <c r="F301" i="48"/>
  <c r="F488" i="48"/>
  <c r="F494" i="48"/>
  <c r="F423" i="48"/>
  <c r="F480" i="48"/>
  <c r="F505" i="48"/>
  <c r="F418" i="48"/>
  <c r="F211" i="48"/>
  <c r="F53" i="48"/>
  <c r="F565" i="48"/>
  <c r="F246" i="48"/>
  <c r="F352" i="48"/>
  <c r="F168" i="48"/>
  <c r="F257" i="48"/>
  <c r="F170" i="48"/>
  <c r="F548" i="48"/>
  <c r="F276" i="48"/>
  <c r="F317" i="48"/>
  <c r="F560" i="48"/>
  <c r="F510" i="48"/>
  <c r="F471" i="48"/>
  <c r="F544" i="48"/>
  <c r="F412" i="48"/>
  <c r="F453" i="48"/>
  <c r="F134" i="48"/>
  <c r="F279" i="48"/>
  <c r="F56" i="48"/>
  <c r="F145" i="48"/>
  <c r="F58" i="48"/>
  <c r="F434" i="48"/>
  <c r="F164" i="48"/>
  <c r="F205" i="48"/>
  <c r="F407" i="48"/>
  <c r="F398" i="48"/>
  <c r="F151" i="48"/>
  <c r="F320" i="48"/>
  <c r="F409" i="48"/>
  <c r="F322" i="48"/>
  <c r="F576" i="48"/>
  <c r="F428" i="48"/>
  <c r="F469" i="48"/>
  <c r="F150" i="48"/>
  <c r="F327" i="48"/>
  <c r="F72" i="48"/>
  <c r="F161" i="48"/>
  <c r="F74" i="48"/>
  <c r="F506" i="48"/>
  <c r="F306" i="48"/>
  <c r="F82" i="48"/>
  <c r="F370" i="48"/>
  <c r="F571" i="48"/>
  <c r="F558" i="48"/>
  <c r="F592" i="48"/>
  <c r="F517" i="48"/>
  <c r="F591" i="48"/>
  <c r="F408" i="48"/>
  <c r="F533" i="48"/>
  <c r="F225" i="48"/>
  <c r="F338" i="48"/>
  <c r="F155" i="48"/>
  <c r="F227" i="48"/>
  <c r="F299" i="48"/>
  <c r="F443" i="48"/>
  <c r="F3" i="48"/>
  <c r="F36" i="48"/>
  <c r="F75" i="48"/>
  <c r="F115" i="48"/>
  <c r="F29" i="48"/>
  <c r="F541" i="48"/>
  <c r="F222" i="48"/>
  <c r="F535" i="48"/>
  <c r="F144" i="48"/>
  <c r="F124" i="48"/>
  <c r="F165" i="48"/>
  <c r="F287" i="48"/>
  <c r="F358" i="48"/>
  <c r="F87" i="48"/>
  <c r="F280" i="48"/>
  <c r="F369" i="48"/>
  <c r="F282" i="48"/>
  <c r="F522" i="48"/>
  <c r="F388" i="48"/>
  <c r="F429" i="48"/>
  <c r="F110" i="48"/>
  <c r="F199" i="48"/>
  <c r="F32" i="48"/>
  <c r="F121" i="48"/>
  <c r="F34" i="48"/>
  <c r="F562" i="48"/>
  <c r="F140" i="48"/>
  <c r="F181" i="48"/>
  <c r="F335" i="48"/>
  <c r="F374" i="48"/>
  <c r="F103" i="48"/>
  <c r="F296" i="48"/>
  <c r="F385" i="48"/>
  <c r="F298" i="48"/>
  <c r="F458" i="48"/>
  <c r="F404" i="48"/>
  <c r="F445" i="48"/>
  <c r="F126" i="48"/>
  <c r="F255" i="48"/>
  <c r="F48" i="48"/>
  <c r="F275" i="48"/>
  <c r="F69" i="48"/>
  <c r="F581" i="48"/>
  <c r="F262" i="48"/>
  <c r="F448" i="48"/>
  <c r="F184" i="48"/>
  <c r="F273" i="48"/>
  <c r="F186" i="48"/>
  <c r="F587" i="48"/>
  <c r="F292" i="48"/>
  <c r="F333" i="48"/>
  <c r="F14" i="48"/>
  <c r="F526" i="48"/>
  <c r="F519" i="48"/>
  <c r="F25" i="48"/>
  <c r="F537" i="48"/>
  <c r="F523" i="48"/>
  <c r="F339" i="48"/>
  <c r="F85" i="48"/>
  <c r="F597" i="48"/>
  <c r="F278" i="48"/>
  <c r="F520" i="48"/>
  <c r="F200" i="48"/>
  <c r="F289" i="48"/>
  <c r="F202" i="48"/>
  <c r="F508" i="48"/>
  <c r="F491" i="48"/>
  <c r="F524" i="48"/>
  <c r="F540" i="48"/>
  <c r="F595" i="48"/>
  <c r="F578" i="48"/>
  <c r="F9" i="48"/>
  <c r="F355" i="48"/>
  <c r="F427" i="48"/>
  <c r="F92" i="48"/>
  <c r="F116" i="48"/>
  <c r="F271" i="48"/>
  <c r="F79" i="48"/>
  <c r="F252" i="48"/>
  <c r="F456" i="48"/>
  <c r="F391" i="48"/>
  <c r="F497" i="48"/>
  <c r="F179" i="48"/>
  <c r="F557" i="48"/>
  <c r="F583" i="48"/>
  <c r="F249" i="48"/>
  <c r="F530" i="48"/>
  <c r="F309" i="48"/>
  <c r="F502" i="48"/>
  <c r="F504" i="48"/>
  <c r="F426" i="48"/>
  <c r="F243" i="48"/>
  <c r="F573" i="48"/>
  <c r="F424" i="48"/>
  <c r="F156" i="48"/>
  <c r="F375" i="48"/>
  <c r="F127" i="48"/>
  <c r="F401" i="48"/>
  <c r="F532" i="48"/>
  <c r="F461" i="48"/>
  <c r="F303" i="48"/>
  <c r="F153" i="48"/>
  <c r="F483" i="48"/>
  <c r="F213" i="48"/>
  <c r="F406" i="48"/>
  <c r="F328" i="48"/>
  <c r="F330" i="48"/>
  <c r="F402" i="48"/>
  <c r="F265" i="48"/>
  <c r="F347" i="48"/>
  <c r="F12" i="48"/>
  <c r="F414" i="48"/>
  <c r="F38" i="48"/>
  <c r="F561" i="48"/>
  <c r="F109" i="48"/>
  <c r="F313" i="48"/>
  <c r="F332" i="48"/>
  <c r="F472" i="48"/>
  <c r="F175" i="48"/>
  <c r="F220" i="48"/>
  <c r="F400" i="48"/>
  <c r="F13" i="48"/>
  <c r="F219" i="48"/>
  <c r="F291" i="48"/>
  <c r="F363" i="48"/>
  <c r="F28" i="48"/>
  <c r="F67" i="48"/>
  <c r="F100" i="48"/>
  <c r="F139" i="48"/>
  <c r="F371" i="48"/>
  <c r="F93" i="48"/>
  <c r="F582" i="48"/>
  <c r="F286" i="48"/>
  <c r="F552" i="48"/>
  <c r="F208" i="48"/>
  <c r="F188" i="48"/>
  <c r="F229" i="48"/>
  <c r="F479" i="48"/>
  <c r="F422" i="48"/>
  <c r="F191" i="48"/>
  <c r="F344" i="48"/>
  <c r="F433" i="48"/>
  <c r="F346" i="48"/>
  <c r="F516" i="48"/>
  <c r="F452" i="48"/>
  <c r="F493" i="48"/>
  <c r="F174" i="48"/>
  <c r="F399" i="48"/>
  <c r="F96" i="48"/>
  <c r="F185" i="48"/>
  <c r="F98" i="48"/>
  <c r="F570" i="48"/>
  <c r="F204" i="48"/>
  <c r="F245" i="48"/>
  <c r="F527" i="48"/>
  <c r="F438" i="48"/>
  <c r="F239" i="48"/>
  <c r="F384" i="48"/>
  <c r="F449" i="48"/>
  <c r="F362" i="48"/>
  <c r="F476" i="48"/>
  <c r="F468" i="48"/>
  <c r="F509" i="48"/>
  <c r="F190" i="48"/>
  <c r="F439" i="48"/>
  <c r="F112" i="48"/>
  <c r="F52" i="48"/>
  <c r="F133" i="48"/>
  <c r="F207" i="48"/>
  <c r="F326" i="48"/>
  <c r="F55" i="48"/>
  <c r="F248" i="48"/>
  <c r="F337" i="48"/>
  <c r="F250" i="48"/>
  <c r="F556" i="48"/>
  <c r="F356" i="48"/>
  <c r="F397" i="48"/>
  <c r="F78" i="48"/>
  <c r="F15" i="48"/>
  <c r="F568" i="48"/>
  <c r="F89" i="48"/>
  <c r="F601" i="48"/>
  <c r="F466" i="48"/>
  <c r="F108" i="48"/>
  <c r="F149" i="48"/>
  <c r="F247" i="48"/>
  <c r="F342" i="48"/>
  <c r="F71" i="48"/>
  <c r="F264" i="48"/>
  <c r="F353" i="48"/>
  <c r="F266" i="48"/>
  <c r="F539" i="48"/>
  <c r="F146" i="48"/>
  <c r="F594" i="48"/>
  <c r="F489" i="48"/>
  <c r="F297" i="48"/>
  <c r="F329" i="48"/>
  <c r="F283" i="48"/>
  <c r="F59" i="48"/>
  <c r="F131" i="48"/>
  <c r="F203" i="48"/>
  <c r="F157" i="48"/>
  <c r="F350" i="48"/>
  <c r="F272" i="48"/>
  <c r="F293" i="48"/>
  <c r="F486" i="48"/>
  <c r="F464" i="48"/>
  <c r="F410" i="48"/>
  <c r="F45" i="48"/>
  <c r="F238" i="48"/>
  <c r="F160" i="48"/>
  <c r="F162" i="48"/>
  <c r="F268" i="48"/>
  <c r="F528" i="48"/>
  <c r="F447" i="48"/>
  <c r="F513" i="48"/>
  <c r="F61" i="48"/>
  <c r="F254" i="48"/>
  <c r="F176" i="48"/>
  <c r="F197" i="48"/>
  <c r="F390" i="48"/>
  <c r="F312" i="48"/>
  <c r="F314" i="48"/>
  <c r="F420" i="48"/>
  <c r="F142" i="48"/>
  <c r="F64" i="48"/>
  <c r="F66" i="48"/>
  <c r="F172" i="48"/>
  <c r="F431" i="48"/>
  <c r="F159" i="48"/>
  <c r="F417" i="48"/>
  <c r="F515" i="48"/>
  <c r="F233" i="48"/>
  <c r="F419" i="48"/>
  <c r="F221" i="48"/>
  <c r="F357" i="48"/>
  <c r="F49" i="48"/>
  <c r="F435" i="48"/>
  <c r="F31" i="48"/>
  <c r="F373" i="48"/>
  <c r="F65" i="48"/>
  <c r="F318" i="48"/>
  <c r="F567" i="48"/>
  <c r="F465" i="48"/>
  <c r="F51" i="48"/>
  <c r="F295" i="48"/>
  <c r="F206" i="48"/>
  <c r="F470" i="48"/>
  <c r="F521" i="48"/>
  <c r="F487" i="48"/>
  <c r="F343" i="48"/>
  <c r="F210" i="48"/>
  <c r="F128" i="48"/>
  <c r="F416" i="48"/>
  <c r="F242" i="48"/>
  <c r="F481" i="48"/>
  <c r="F137" i="48"/>
  <c r="F376" i="48"/>
  <c r="F217" i="48"/>
  <c r="F130" i="48"/>
  <c r="F394" i="48"/>
  <c r="F514" i="48"/>
  <c r="F236" i="48"/>
  <c r="F484" i="48"/>
  <c r="F277" i="48"/>
  <c r="F201" i="48"/>
  <c r="F147" i="47"/>
  <c r="F236" i="47"/>
  <c r="F141" i="47"/>
  <c r="F358" i="47"/>
  <c r="F231" i="47"/>
  <c r="F120" i="47"/>
  <c r="F219" i="47"/>
  <c r="F308" i="47"/>
  <c r="F309" i="47"/>
  <c r="F65" i="47"/>
  <c r="F303" i="47"/>
  <c r="F291" i="47"/>
  <c r="F380" i="47"/>
  <c r="F330" i="47"/>
  <c r="F289" i="47"/>
  <c r="F375" i="47"/>
  <c r="F76" i="47"/>
  <c r="F285" i="47"/>
  <c r="F198" i="47"/>
  <c r="F71" i="47"/>
  <c r="F186" i="47"/>
  <c r="F59" i="47"/>
  <c r="F148" i="47"/>
  <c r="F178" i="47"/>
  <c r="F270" i="47"/>
  <c r="F143" i="47"/>
  <c r="F32" i="47"/>
  <c r="F131" i="47"/>
  <c r="F220" i="47"/>
  <c r="F109" i="47"/>
  <c r="F342" i="47"/>
  <c r="F215" i="47"/>
  <c r="F104" i="47"/>
  <c r="F171" i="47"/>
  <c r="F255" i="47"/>
  <c r="F393" i="47"/>
  <c r="F192" i="47"/>
  <c r="F31" i="47"/>
  <c r="F209" i="47"/>
  <c r="F320" i="47"/>
  <c r="F235" i="47"/>
  <c r="F319" i="47"/>
  <c r="F42" i="47"/>
  <c r="F73" i="47"/>
  <c r="F299" i="47"/>
  <c r="F383" i="47"/>
  <c r="F66" i="47"/>
  <c r="F369" i="47"/>
  <c r="F164" i="47"/>
  <c r="F48" i="47"/>
  <c r="F306" i="47"/>
  <c r="F224" i="47"/>
  <c r="F107" i="47"/>
  <c r="F191" i="47"/>
  <c r="F337" i="47"/>
  <c r="F288" i="47"/>
  <c r="F196" i="47"/>
  <c r="F2" i="47"/>
  <c r="F172" i="47"/>
  <c r="F155" i="47"/>
  <c r="F81" i="47"/>
  <c r="F7" i="47"/>
  <c r="F301" i="47"/>
  <c r="F40" i="47"/>
  <c r="F41" i="47"/>
  <c r="F127" i="47"/>
  <c r="F223" i="47"/>
  <c r="F211" i="47"/>
  <c r="F300" i="47"/>
  <c r="F293" i="47"/>
  <c r="F49" i="47"/>
  <c r="F295" i="47"/>
  <c r="F283" i="47"/>
  <c r="F372" i="47"/>
  <c r="F242" i="47"/>
  <c r="F273" i="47"/>
  <c r="F367" i="47"/>
  <c r="F355" i="47"/>
  <c r="F45" i="47"/>
  <c r="F54" i="47"/>
  <c r="F114" i="47"/>
  <c r="F137" i="47"/>
  <c r="F51" i="47"/>
  <c r="F140" i="47"/>
  <c r="F34" i="47"/>
  <c r="F262" i="47"/>
  <c r="F135" i="47"/>
  <c r="F24" i="47"/>
  <c r="F123" i="47"/>
  <c r="F212" i="47"/>
  <c r="F85" i="47"/>
  <c r="F334" i="47"/>
  <c r="F207" i="47"/>
  <c r="F96" i="47"/>
  <c r="F195" i="47"/>
  <c r="F284" i="47"/>
  <c r="F253" i="47"/>
  <c r="F406" i="47"/>
  <c r="F279" i="47"/>
  <c r="F168" i="47"/>
  <c r="F4" i="47"/>
  <c r="F329" i="47"/>
  <c r="F146" i="47"/>
  <c r="F384" i="47"/>
  <c r="F203" i="47"/>
  <c r="F287" i="47"/>
  <c r="F10" i="47"/>
  <c r="F265" i="47"/>
  <c r="F68" i="47"/>
  <c r="F154" i="47"/>
  <c r="F202" i="47"/>
  <c r="F234" i="47"/>
  <c r="F132" i="47"/>
  <c r="F16" i="47"/>
  <c r="F274" i="47"/>
  <c r="F21" i="47"/>
  <c r="F208" i="47"/>
  <c r="F9" i="47"/>
  <c r="F363" i="47"/>
  <c r="F161" i="47"/>
  <c r="F98" i="47"/>
  <c r="F169" i="47"/>
  <c r="F346" i="47"/>
  <c r="F56" i="47"/>
  <c r="F239" i="47"/>
  <c r="F325" i="47"/>
  <c r="F353" i="47"/>
  <c r="F156" i="47"/>
  <c r="F394" i="47"/>
  <c r="F298" i="47"/>
  <c r="F297" i="47"/>
  <c r="F275" i="47"/>
  <c r="F364" i="47"/>
  <c r="F50" i="47"/>
  <c r="F249" i="47"/>
  <c r="F359" i="47"/>
  <c r="F347" i="47"/>
  <c r="F37" i="47"/>
  <c r="F46" i="47"/>
  <c r="F82" i="47"/>
  <c r="F121" i="47"/>
  <c r="F402" i="47"/>
  <c r="F149" i="47"/>
  <c r="F118" i="47"/>
  <c r="F354" i="47"/>
  <c r="F305" i="47"/>
  <c r="F115" i="47"/>
  <c r="F204" i="47"/>
  <c r="F61" i="47"/>
  <c r="F326" i="47"/>
  <c r="F199" i="47"/>
  <c r="F88" i="47"/>
  <c r="F187" i="47"/>
  <c r="F276" i="47"/>
  <c r="F245" i="47"/>
  <c r="F398" i="47"/>
  <c r="F271" i="47"/>
  <c r="F160" i="47"/>
  <c r="F259" i="47"/>
  <c r="F348" i="47"/>
  <c r="F389" i="47"/>
  <c r="F185" i="47"/>
  <c r="F343" i="47"/>
  <c r="F260" i="47"/>
  <c r="F144" i="47"/>
  <c r="F58" i="47"/>
  <c r="F36" i="47"/>
  <c r="F18" i="47"/>
  <c r="F170" i="47"/>
  <c r="F324" i="47"/>
  <c r="F184" i="47"/>
  <c r="F388" i="47"/>
  <c r="F200" i="47"/>
  <c r="F258" i="47"/>
  <c r="F272" i="47"/>
  <c r="F122" i="47"/>
  <c r="F80" i="47"/>
  <c r="F339" i="47"/>
  <c r="F29" i="47"/>
  <c r="F38" i="47"/>
  <c r="F26" i="47"/>
  <c r="F89" i="47"/>
  <c r="F370" i="47"/>
  <c r="F133" i="47"/>
  <c r="F110" i="47"/>
  <c r="F314" i="47"/>
  <c r="F281" i="47"/>
  <c r="F60" i="47"/>
  <c r="F261" i="47"/>
  <c r="F182" i="47"/>
  <c r="F55" i="47"/>
  <c r="F130" i="47"/>
  <c r="F179" i="47"/>
  <c r="F268" i="47"/>
  <c r="F229" i="47"/>
  <c r="F390" i="47"/>
  <c r="F263" i="47"/>
  <c r="F152" i="47"/>
  <c r="F251" i="47"/>
  <c r="F340" i="47"/>
  <c r="F373" i="47"/>
  <c r="F153" i="47"/>
  <c r="F335" i="47"/>
  <c r="F323" i="47"/>
  <c r="F13" i="47"/>
  <c r="F22" i="47"/>
  <c r="F385" i="47"/>
  <c r="F407" i="47"/>
  <c r="F157" i="47"/>
  <c r="F232" i="47"/>
  <c r="F292" i="47"/>
  <c r="F176" i="47"/>
  <c r="F277" i="47"/>
  <c r="F248" i="47"/>
  <c r="F11" i="47"/>
  <c r="F397" i="47"/>
  <c r="F264" i="47"/>
  <c r="F30" i="47"/>
  <c r="F336" i="47"/>
  <c r="F53" i="47"/>
  <c r="F216" i="47"/>
  <c r="F280" i="47"/>
  <c r="F101" i="47"/>
  <c r="F294" i="47"/>
  <c r="F244" i="47"/>
  <c r="F311" i="47"/>
  <c r="F12" i="47"/>
  <c r="F226" i="47"/>
  <c r="F151" i="47"/>
  <c r="F256" i="47"/>
  <c r="F17" i="47"/>
  <c r="F241" i="47"/>
  <c r="F403" i="47"/>
  <c r="F117" i="47"/>
  <c r="F102" i="47"/>
  <c r="F282" i="47"/>
  <c r="F257" i="47"/>
  <c r="F52" i="47"/>
  <c r="F237" i="47"/>
  <c r="F174" i="47"/>
  <c r="F47" i="47"/>
  <c r="F106" i="47"/>
  <c r="F35" i="47"/>
  <c r="F124" i="47"/>
  <c r="F381" i="47"/>
  <c r="F246" i="47"/>
  <c r="F119" i="47"/>
  <c r="F8" i="47"/>
  <c r="F243" i="47"/>
  <c r="F332" i="47"/>
  <c r="F357" i="47"/>
  <c r="F129" i="47"/>
  <c r="F327" i="47"/>
  <c r="F315" i="47"/>
  <c r="F404" i="47"/>
  <c r="F14" i="47"/>
  <c r="F361" i="47"/>
  <c r="F399" i="47"/>
  <c r="F387" i="47"/>
  <c r="F93" i="47"/>
  <c r="F86" i="47"/>
  <c r="F218" i="47"/>
  <c r="F225" i="47"/>
  <c r="F213" i="47"/>
  <c r="F296" i="47"/>
  <c r="F205" i="47"/>
  <c r="F240" i="47"/>
  <c r="F267" i="47"/>
  <c r="F341" i="47"/>
  <c r="F312" i="47"/>
  <c r="F356" i="47"/>
  <c r="F386" i="47"/>
  <c r="F328" i="47"/>
  <c r="F228" i="47"/>
  <c r="F286" i="47"/>
  <c r="F400" i="47"/>
  <c r="F395" i="47"/>
  <c r="F5" i="47"/>
  <c r="F139" i="47"/>
  <c r="F290" i="47"/>
  <c r="F165" i="47"/>
  <c r="F316" i="47"/>
  <c r="F79" i="47"/>
  <c r="F210" i="47"/>
  <c r="F193" i="47"/>
  <c r="F63" i="47"/>
  <c r="F352" i="47"/>
  <c r="F138" i="47"/>
  <c r="F44" i="47"/>
  <c r="F221" i="47"/>
  <c r="F166" i="47"/>
  <c r="F39" i="47"/>
  <c r="F90" i="47"/>
  <c r="F27" i="47"/>
  <c r="F116" i="47"/>
  <c r="F365" i="47"/>
  <c r="F238" i="47"/>
  <c r="F111" i="47"/>
  <c r="F378" i="47"/>
  <c r="F99" i="47"/>
  <c r="F188" i="47"/>
  <c r="F362" i="47"/>
  <c r="F310" i="47"/>
  <c r="F183" i="47"/>
  <c r="F72" i="47"/>
  <c r="F307" i="47"/>
  <c r="F396" i="47"/>
  <c r="F6" i="47"/>
  <c r="F345" i="47"/>
  <c r="F391" i="47"/>
  <c r="F379" i="47"/>
  <c r="F77" i="47"/>
  <c r="F78" i="47"/>
  <c r="F194" i="47"/>
  <c r="F201" i="47"/>
  <c r="F28" i="47"/>
  <c r="F197" i="47"/>
  <c r="F150" i="47"/>
  <c r="F23" i="47"/>
  <c r="F401" i="47"/>
  <c r="F126" i="47"/>
  <c r="F360" i="47"/>
  <c r="F100" i="47"/>
  <c r="F269" i="47"/>
  <c r="F304" i="47"/>
  <c r="F333" i="47"/>
  <c r="F190" i="47"/>
  <c r="F376" i="47"/>
  <c r="F222" i="47"/>
  <c r="F254" i="47"/>
  <c r="F392" i="47"/>
  <c r="F250" i="47"/>
  <c r="F409" i="47"/>
  <c r="F113" i="47"/>
  <c r="F125" i="47"/>
  <c r="F62" i="47"/>
  <c r="F344" i="47"/>
  <c r="F83" i="47"/>
  <c r="F366" i="47"/>
  <c r="F227" i="47"/>
  <c r="F173" i="47"/>
  <c r="F206" i="47"/>
  <c r="F278" i="47"/>
  <c r="F95" i="47"/>
  <c r="F233" i="47"/>
  <c r="F331" i="47"/>
  <c r="F145" i="47"/>
  <c r="F19" i="47"/>
  <c r="F108" i="47"/>
  <c r="F349" i="47"/>
  <c r="F230" i="47"/>
  <c r="F103" i="47"/>
  <c r="F338" i="47"/>
  <c r="F91" i="47"/>
  <c r="F180" i="47"/>
  <c r="F322" i="47"/>
  <c r="F302" i="47"/>
  <c r="F175" i="47"/>
  <c r="F64" i="47"/>
  <c r="F163" i="47"/>
  <c r="F252" i="47"/>
  <c r="F189" i="47"/>
  <c r="F374" i="47"/>
  <c r="F247" i="47"/>
  <c r="F136" i="47"/>
  <c r="F371" i="47"/>
  <c r="F69" i="47"/>
  <c r="F70" i="47"/>
  <c r="F162" i="47"/>
  <c r="F177" i="47"/>
  <c r="F20" i="47"/>
  <c r="F181" i="47"/>
  <c r="F142" i="47"/>
  <c r="F15" i="47"/>
  <c r="F377" i="47"/>
  <c r="F3" i="47"/>
  <c r="F92" i="47"/>
  <c r="F317" i="47"/>
  <c r="F214" i="47"/>
  <c r="F87" i="47"/>
  <c r="F266" i="47"/>
  <c r="F382" i="47"/>
  <c r="F33" i="47"/>
  <c r="F405" i="47"/>
  <c r="F158" i="47"/>
  <c r="F368" i="47"/>
  <c r="F217" i="47"/>
  <c r="F105" i="47"/>
  <c r="F57" i="47"/>
  <c r="F351" i="47"/>
  <c r="F313" i="47"/>
  <c r="F97" i="47"/>
  <c r="F112" i="47"/>
  <c r="F75" i="47"/>
  <c r="F159" i="47"/>
  <c r="F321" i="47"/>
  <c r="F94" i="47"/>
  <c r="F318" i="47"/>
  <c r="F408" i="47"/>
  <c r="F350" i="47"/>
  <c r="F167" i="47"/>
  <c r="F128" i="47"/>
  <c r="F134" i="47"/>
  <c r="F84" i="47"/>
  <c r="F67" i="47"/>
  <c r="F25" i="47"/>
  <c r="F43" i="47"/>
  <c r="F74" i="47"/>
  <c r="F267" i="45"/>
  <c r="F779" i="45"/>
  <c r="F372" i="45"/>
  <c r="F530" i="45"/>
  <c r="F469" i="45"/>
  <c r="F6" i="45"/>
  <c r="F518" i="45"/>
  <c r="F87" i="45"/>
  <c r="F599" i="45"/>
  <c r="F144" i="45"/>
  <c r="F656" i="45"/>
  <c r="F178" i="45"/>
  <c r="F467" i="45"/>
  <c r="F60" i="45"/>
  <c r="F572" i="45"/>
  <c r="F157" i="45"/>
  <c r="F669" i="45"/>
  <c r="F206" i="45"/>
  <c r="F718" i="45"/>
  <c r="F287" i="45"/>
  <c r="F799" i="45"/>
  <c r="F344" i="45"/>
  <c r="F98" i="45"/>
  <c r="F409" i="45"/>
  <c r="F210" i="45"/>
  <c r="F155" i="45"/>
  <c r="F667" i="45"/>
  <c r="F260" i="45"/>
  <c r="F772" i="45"/>
  <c r="F357" i="45"/>
  <c r="F170" i="45"/>
  <c r="F406" i="45"/>
  <c r="F682" i="45"/>
  <c r="F487" i="45"/>
  <c r="F32" i="45"/>
  <c r="F544" i="45"/>
  <c r="F97" i="45"/>
  <c r="F609" i="45"/>
  <c r="F369" i="45"/>
  <c r="F355" i="45"/>
  <c r="F426" i="45"/>
  <c r="F460" i="45"/>
  <c r="F45" i="45"/>
  <c r="F557" i="45"/>
  <c r="F94" i="45"/>
  <c r="F606" i="45"/>
  <c r="F175" i="45"/>
  <c r="F687" i="45"/>
  <c r="F232" i="45"/>
  <c r="F744" i="45"/>
  <c r="F297" i="45"/>
  <c r="F809" i="45"/>
  <c r="F43" i="45"/>
  <c r="F555" i="45"/>
  <c r="F148" i="45"/>
  <c r="F660" i="45"/>
  <c r="F245" i="45"/>
  <c r="F757" i="45"/>
  <c r="F294" i="45"/>
  <c r="F806" i="45"/>
  <c r="F375" i="45"/>
  <c r="F266" i="45"/>
  <c r="F432" i="45"/>
  <c r="F177" i="45"/>
  <c r="F243" i="45"/>
  <c r="F755" i="45"/>
  <c r="F348" i="45"/>
  <c r="F338" i="45"/>
  <c r="F445" i="45"/>
  <c r="F706" i="45"/>
  <c r="F494" i="45"/>
  <c r="F63" i="45"/>
  <c r="F575" i="45"/>
  <c r="F120" i="45"/>
  <c r="F632" i="45"/>
  <c r="F185" i="45"/>
  <c r="F697" i="45"/>
  <c r="F593" i="45"/>
  <c r="F443" i="45"/>
  <c r="F36" i="45"/>
  <c r="F548" i="45"/>
  <c r="F133" i="45"/>
  <c r="F645" i="45"/>
  <c r="F182" i="45"/>
  <c r="F263" i="45"/>
  <c r="F832" i="45"/>
  <c r="F385" i="45"/>
  <c r="F130" i="45"/>
  <c r="F579" i="45"/>
  <c r="F684" i="45"/>
  <c r="F830" i="45"/>
  <c r="F784" i="45"/>
  <c r="F331" i="45"/>
  <c r="F58" i="45"/>
  <c r="F436" i="45"/>
  <c r="F21" i="45"/>
  <c r="F533" i="45"/>
  <c r="F70" i="45"/>
  <c r="F582" i="45"/>
  <c r="F151" i="45"/>
  <c r="F663" i="45"/>
  <c r="F208" i="45"/>
  <c r="F720" i="45"/>
  <c r="F19" i="45"/>
  <c r="F531" i="45"/>
  <c r="F124" i="45"/>
  <c r="F636" i="45"/>
  <c r="F221" i="45"/>
  <c r="F733" i="45"/>
  <c r="F270" i="45"/>
  <c r="F782" i="45"/>
  <c r="F351" i="45"/>
  <c r="F162" i="45"/>
  <c r="F408" i="45"/>
  <c r="F538" i="45"/>
  <c r="F473" i="45"/>
  <c r="F578" i="45"/>
  <c r="F219" i="45"/>
  <c r="F731" i="45"/>
  <c r="F324" i="45"/>
  <c r="F836" i="45"/>
  <c r="F421" i="45"/>
  <c r="F506" i="45"/>
  <c r="F470" i="45"/>
  <c r="F39" i="45"/>
  <c r="F551" i="45"/>
  <c r="F96" i="45"/>
  <c r="F608" i="45"/>
  <c r="F161" i="45"/>
  <c r="F673" i="45"/>
  <c r="F625" i="45"/>
  <c r="F419" i="45"/>
  <c r="F12" i="45"/>
  <c r="F524" i="45"/>
  <c r="F109" i="45"/>
  <c r="F621" i="45"/>
  <c r="F158" i="45"/>
  <c r="F670" i="45"/>
  <c r="F239" i="45"/>
  <c r="F751" i="45"/>
  <c r="F296" i="45"/>
  <c r="F808" i="45"/>
  <c r="F361" i="45"/>
  <c r="F82" i="45"/>
  <c r="F107" i="45"/>
  <c r="F619" i="45"/>
  <c r="F212" i="45"/>
  <c r="F724" i="45"/>
  <c r="F309" i="45"/>
  <c r="F821" i="45"/>
  <c r="F358" i="45"/>
  <c r="F418" i="45"/>
  <c r="F439" i="45"/>
  <c r="F674" i="45"/>
  <c r="F496" i="45"/>
  <c r="F305" i="45"/>
  <c r="F307" i="45"/>
  <c r="F819" i="45"/>
  <c r="F412" i="45"/>
  <c r="F794" i="45"/>
  <c r="F509" i="45"/>
  <c r="F46" i="45"/>
  <c r="F558" i="45"/>
  <c r="F127" i="45"/>
  <c r="F639" i="45"/>
  <c r="F184" i="45"/>
  <c r="F696" i="45"/>
  <c r="F249" i="45"/>
  <c r="F761" i="45"/>
  <c r="F10" i="45"/>
  <c r="F507" i="45"/>
  <c r="F100" i="45"/>
  <c r="F612" i="45"/>
  <c r="F197" i="45"/>
  <c r="F709" i="45"/>
  <c r="F246" i="45"/>
  <c r="F758" i="45"/>
  <c r="F327" i="45"/>
  <c r="F839" i="45"/>
  <c r="F384" i="45"/>
  <c r="F378" i="45"/>
  <c r="F449" i="45"/>
  <c r="F410" i="45"/>
  <c r="F131" i="45"/>
  <c r="F643" i="45"/>
  <c r="F236" i="45"/>
  <c r="F748" i="45"/>
  <c r="F333" i="45"/>
  <c r="F42" i="45"/>
  <c r="F382" i="45"/>
  <c r="F562" i="45"/>
  <c r="F463" i="45"/>
  <c r="F8" i="45"/>
  <c r="F520" i="45"/>
  <c r="F73" i="45"/>
  <c r="F585" i="45"/>
  <c r="F465" i="45"/>
  <c r="F64" i="45"/>
  <c r="F835" i="45"/>
  <c r="F62" i="45"/>
  <c r="F200" i="45"/>
  <c r="F395" i="45"/>
  <c r="F730" i="45"/>
  <c r="F500" i="45"/>
  <c r="F85" i="45"/>
  <c r="F597" i="45"/>
  <c r="F134" i="45"/>
  <c r="F646" i="45"/>
  <c r="F215" i="45"/>
  <c r="F727" i="45"/>
  <c r="F272" i="45"/>
  <c r="F18" i="45"/>
  <c r="F83" i="45"/>
  <c r="F595" i="45"/>
  <c r="F188" i="45"/>
  <c r="F700" i="45"/>
  <c r="F285" i="45"/>
  <c r="F797" i="45"/>
  <c r="F334" i="45"/>
  <c r="F34" i="45"/>
  <c r="F415" i="45"/>
  <c r="F490" i="45"/>
  <c r="F472" i="45"/>
  <c r="F25" i="45"/>
  <c r="F537" i="45"/>
  <c r="F722" i="45"/>
  <c r="F283" i="45"/>
  <c r="F795" i="45"/>
  <c r="F388" i="45"/>
  <c r="F626" i="45"/>
  <c r="F485" i="45"/>
  <c r="F22" i="45"/>
  <c r="F534" i="45"/>
  <c r="F103" i="45"/>
  <c r="F615" i="45"/>
  <c r="F160" i="45"/>
  <c r="F672" i="45"/>
  <c r="F225" i="45"/>
  <c r="F737" i="45"/>
  <c r="F90" i="45"/>
  <c r="F483" i="45"/>
  <c r="F76" i="45"/>
  <c r="F588" i="45"/>
  <c r="F173" i="45"/>
  <c r="F685" i="45"/>
  <c r="F222" i="45"/>
  <c r="F734" i="45"/>
  <c r="F303" i="45"/>
  <c r="F815" i="45"/>
  <c r="F360" i="45"/>
  <c r="F194" i="45"/>
  <c r="F425" i="45"/>
  <c r="F290" i="45"/>
  <c r="F171" i="45"/>
  <c r="F683" i="45"/>
  <c r="F276" i="45"/>
  <c r="F788" i="45"/>
  <c r="F373" i="45"/>
  <c r="F242" i="45"/>
  <c r="F422" i="45"/>
  <c r="F770" i="45"/>
  <c r="F503" i="45"/>
  <c r="F48" i="45"/>
  <c r="F560" i="45"/>
  <c r="F497" i="45"/>
  <c r="F371" i="45"/>
  <c r="F554" i="45"/>
  <c r="F476" i="45"/>
  <c r="F61" i="45"/>
  <c r="F573" i="45"/>
  <c r="F110" i="45"/>
  <c r="F622" i="45"/>
  <c r="F191" i="45"/>
  <c r="F703" i="45"/>
  <c r="F248" i="45"/>
  <c r="F760" i="45"/>
  <c r="F313" i="45"/>
  <c r="F825" i="45"/>
  <c r="F59" i="45"/>
  <c r="F571" i="45"/>
  <c r="F164" i="45"/>
  <c r="F676" i="45"/>
  <c r="F261" i="45"/>
  <c r="F773" i="45"/>
  <c r="F310" i="45"/>
  <c r="F822" i="45"/>
  <c r="F391" i="45"/>
  <c r="F330" i="45"/>
  <c r="F448" i="45"/>
  <c r="F834" i="45"/>
  <c r="F513" i="45"/>
  <c r="F2" i="45"/>
  <c r="F195" i="45"/>
  <c r="F707" i="45"/>
  <c r="F300" i="45"/>
  <c r="F812" i="45"/>
  <c r="F397" i="45"/>
  <c r="F354" i="45"/>
  <c r="F446" i="45"/>
  <c r="F15" i="45"/>
  <c r="F527" i="45"/>
  <c r="F72" i="45"/>
  <c r="F584" i="45"/>
  <c r="F137" i="45"/>
  <c r="F649" i="45"/>
  <c r="F721" i="45"/>
  <c r="F519" i="45"/>
  <c r="F428" i="45"/>
  <c r="F574" i="45"/>
  <c r="F712" i="45"/>
  <c r="F459" i="45"/>
  <c r="F52" i="45"/>
  <c r="F564" i="45"/>
  <c r="F149" i="45"/>
  <c r="F661" i="45"/>
  <c r="F198" i="45"/>
  <c r="F710" i="45"/>
  <c r="F279" i="45"/>
  <c r="F791" i="45"/>
  <c r="F336" i="45"/>
  <c r="F81" i="45"/>
  <c r="F147" i="45"/>
  <c r="F659" i="45"/>
  <c r="F252" i="45"/>
  <c r="F764" i="45"/>
  <c r="F349" i="45"/>
  <c r="F138" i="45"/>
  <c r="F398" i="45"/>
  <c r="F650" i="45"/>
  <c r="F479" i="45"/>
  <c r="F24" i="45"/>
  <c r="F536" i="45"/>
  <c r="F89" i="45"/>
  <c r="F601" i="45"/>
  <c r="F241" i="45"/>
  <c r="F347" i="45"/>
  <c r="F370" i="45"/>
  <c r="F452" i="45"/>
  <c r="F37" i="45"/>
  <c r="F549" i="45"/>
  <c r="F86" i="45"/>
  <c r="F598" i="45"/>
  <c r="F167" i="45"/>
  <c r="F679" i="45"/>
  <c r="F224" i="45"/>
  <c r="F736" i="45"/>
  <c r="F289" i="45"/>
  <c r="F801" i="45"/>
  <c r="F35" i="45"/>
  <c r="F547" i="45"/>
  <c r="F140" i="45"/>
  <c r="F652" i="45"/>
  <c r="F237" i="45"/>
  <c r="F749" i="45"/>
  <c r="F286" i="45"/>
  <c r="F798" i="45"/>
  <c r="F367" i="45"/>
  <c r="F218" i="45"/>
  <c r="F424" i="45"/>
  <c r="F658" i="45"/>
  <c r="F489" i="45"/>
  <c r="F698" i="45"/>
  <c r="F235" i="45"/>
  <c r="F747" i="45"/>
  <c r="F340" i="45"/>
  <c r="F226" i="45"/>
  <c r="F437" i="45"/>
  <c r="F634" i="45"/>
  <c r="F486" i="45"/>
  <c r="F55" i="45"/>
  <c r="F567" i="45"/>
  <c r="F112" i="45"/>
  <c r="F624" i="45"/>
  <c r="F689" i="45"/>
  <c r="F435" i="45"/>
  <c r="F28" i="45"/>
  <c r="F540" i="45"/>
  <c r="F125" i="45"/>
  <c r="F637" i="45"/>
  <c r="F174" i="45"/>
  <c r="F686" i="45"/>
  <c r="F255" i="45"/>
  <c r="F767" i="45"/>
  <c r="F312" i="45"/>
  <c r="F824" i="45"/>
  <c r="F377" i="45"/>
  <c r="F106" i="45"/>
  <c r="F123" i="45"/>
  <c r="F635" i="45"/>
  <c r="F228" i="45"/>
  <c r="F740" i="45"/>
  <c r="F325" i="45"/>
  <c r="F837" i="45"/>
  <c r="F374" i="45"/>
  <c r="F522" i="45"/>
  <c r="F455" i="45"/>
  <c r="F802" i="45"/>
  <c r="F512" i="45"/>
  <c r="F65" i="45"/>
  <c r="F577" i="45"/>
  <c r="F17" i="45"/>
  <c r="F259" i="45"/>
  <c r="F771" i="45"/>
  <c r="F364" i="45"/>
  <c r="F466" i="45"/>
  <c r="F461" i="45"/>
  <c r="F818" i="45"/>
  <c r="F510" i="45"/>
  <c r="F79" i="45"/>
  <c r="F591" i="45"/>
  <c r="F136" i="45"/>
  <c r="F648" i="45"/>
  <c r="F201" i="45"/>
  <c r="F713" i="45"/>
  <c r="F514" i="45"/>
  <c r="F7" i="45"/>
  <c r="F13" i="45"/>
  <c r="F143" i="45"/>
  <c r="F265" i="45"/>
  <c r="F11" i="45"/>
  <c r="F523" i="45"/>
  <c r="F116" i="45"/>
  <c r="F628" i="45"/>
  <c r="F213" i="45"/>
  <c r="F725" i="45"/>
  <c r="F262" i="45"/>
  <c r="F774" i="45"/>
  <c r="F343" i="45"/>
  <c r="F114" i="45"/>
  <c r="F400" i="45"/>
  <c r="F145" i="45"/>
  <c r="F211" i="45"/>
  <c r="F723" i="45"/>
  <c r="F316" i="45"/>
  <c r="F828" i="45"/>
  <c r="F413" i="45"/>
  <c r="F450" i="45"/>
  <c r="F462" i="45"/>
  <c r="F31" i="45"/>
  <c r="F543" i="45"/>
  <c r="F88" i="45"/>
  <c r="F600" i="45"/>
  <c r="F153" i="45"/>
  <c r="F665" i="45"/>
  <c r="F561" i="45"/>
  <c r="F411" i="45"/>
  <c r="F4" i="45"/>
  <c r="F516" i="45"/>
  <c r="F101" i="45"/>
  <c r="F613" i="45"/>
  <c r="F150" i="45"/>
  <c r="F662" i="45"/>
  <c r="F231" i="45"/>
  <c r="F743" i="45"/>
  <c r="F288" i="45"/>
  <c r="F800" i="45"/>
  <c r="F353" i="45"/>
  <c r="F74" i="45"/>
  <c r="F99" i="45"/>
  <c r="F611" i="45"/>
  <c r="F204" i="45"/>
  <c r="F716" i="45"/>
  <c r="F301" i="45"/>
  <c r="F813" i="45"/>
  <c r="F350" i="45"/>
  <c r="F346" i="45"/>
  <c r="F431" i="45"/>
  <c r="F610" i="45"/>
  <c r="F488" i="45"/>
  <c r="F41" i="45"/>
  <c r="F553" i="45"/>
  <c r="F816" i="45"/>
  <c r="F299" i="45"/>
  <c r="F811" i="45"/>
  <c r="F404" i="45"/>
  <c r="F746" i="45"/>
  <c r="F501" i="45"/>
  <c r="F38" i="45"/>
  <c r="F550" i="45"/>
  <c r="F119" i="45"/>
  <c r="F631" i="45"/>
  <c r="F176" i="45"/>
  <c r="F688" i="45"/>
  <c r="F322" i="45"/>
  <c r="F499" i="45"/>
  <c r="F92" i="45"/>
  <c r="F604" i="45"/>
  <c r="F189" i="45"/>
  <c r="F701" i="45"/>
  <c r="F238" i="45"/>
  <c r="F750" i="45"/>
  <c r="F319" i="45"/>
  <c r="F831" i="45"/>
  <c r="F376" i="45"/>
  <c r="F306" i="45"/>
  <c r="F441" i="45"/>
  <c r="F362" i="45"/>
  <c r="F187" i="45"/>
  <c r="F699" i="45"/>
  <c r="F292" i="45"/>
  <c r="F804" i="45"/>
  <c r="F389" i="45"/>
  <c r="F314" i="45"/>
  <c r="F438" i="45"/>
  <c r="F576" i="45"/>
  <c r="F129" i="45"/>
  <c r="F641" i="45"/>
  <c r="F273" i="45"/>
  <c r="F323" i="45"/>
  <c r="F525" i="45"/>
  <c r="F655" i="45"/>
  <c r="F777" i="45"/>
  <c r="F75" i="45"/>
  <c r="F587" i="45"/>
  <c r="F180" i="45"/>
  <c r="F692" i="45"/>
  <c r="F277" i="45"/>
  <c r="F789" i="45"/>
  <c r="F326" i="45"/>
  <c r="F838" i="45"/>
  <c r="F407" i="45"/>
  <c r="F442" i="45"/>
  <c r="F464" i="45"/>
  <c r="F209" i="45"/>
  <c r="F275" i="45"/>
  <c r="F787" i="45"/>
  <c r="F380" i="45"/>
  <c r="F586" i="45"/>
  <c r="F477" i="45"/>
  <c r="F14" i="45"/>
  <c r="F526" i="45"/>
  <c r="F95" i="45"/>
  <c r="F607" i="45"/>
  <c r="F152" i="45"/>
  <c r="F664" i="45"/>
  <c r="F217" i="45"/>
  <c r="F729" i="45"/>
  <c r="F817" i="45"/>
  <c r="F475" i="45"/>
  <c r="F68" i="45"/>
  <c r="F580" i="45"/>
  <c r="F165" i="45"/>
  <c r="F677" i="45"/>
  <c r="F214" i="45"/>
  <c r="F726" i="45"/>
  <c r="F295" i="45"/>
  <c r="F807" i="45"/>
  <c r="F352" i="45"/>
  <c r="F154" i="45"/>
  <c r="F417" i="45"/>
  <c r="F250" i="45"/>
  <c r="F163" i="45"/>
  <c r="F675" i="45"/>
  <c r="F268" i="45"/>
  <c r="F780" i="45"/>
  <c r="F365" i="45"/>
  <c r="F202" i="45"/>
  <c r="F414" i="45"/>
  <c r="F714" i="45"/>
  <c r="F495" i="45"/>
  <c r="F40" i="45"/>
  <c r="F552" i="45"/>
  <c r="F105" i="45"/>
  <c r="F617" i="45"/>
  <c r="F433" i="45"/>
  <c r="F363" i="45"/>
  <c r="F482" i="45"/>
  <c r="F468" i="45"/>
  <c r="F53" i="45"/>
  <c r="F565" i="45"/>
  <c r="F102" i="45"/>
  <c r="F614" i="45"/>
  <c r="F183" i="45"/>
  <c r="F695" i="45"/>
  <c r="F240" i="45"/>
  <c r="F752" i="45"/>
  <c r="F51" i="45"/>
  <c r="F563" i="45"/>
  <c r="F156" i="45"/>
  <c r="F668" i="45"/>
  <c r="F253" i="45"/>
  <c r="F765" i="45"/>
  <c r="F302" i="45"/>
  <c r="F814" i="45"/>
  <c r="F383" i="45"/>
  <c r="F298" i="45"/>
  <c r="F440" i="45"/>
  <c r="F778" i="45"/>
  <c r="F505" i="45"/>
  <c r="F810" i="45"/>
  <c r="F251" i="45"/>
  <c r="F763" i="45"/>
  <c r="F356" i="45"/>
  <c r="F402" i="45"/>
  <c r="F453" i="45"/>
  <c r="F762" i="45"/>
  <c r="F502" i="45"/>
  <c r="F71" i="45"/>
  <c r="F583" i="45"/>
  <c r="F128" i="45"/>
  <c r="F640" i="45"/>
  <c r="F193" i="45"/>
  <c r="F705" i="45"/>
  <c r="F529" i="45"/>
  <c r="F387" i="45"/>
  <c r="F666" i="45"/>
  <c r="F492" i="45"/>
  <c r="F77" i="45"/>
  <c r="F589" i="45"/>
  <c r="F126" i="45"/>
  <c r="F638" i="45"/>
  <c r="F207" i="45"/>
  <c r="F719" i="45"/>
  <c r="F264" i="45"/>
  <c r="F776" i="45"/>
  <c r="F329" i="45"/>
  <c r="F841" i="45"/>
  <c r="F775" i="45"/>
  <c r="F172" i="45"/>
  <c r="F318" i="45"/>
  <c r="F386" i="45"/>
  <c r="F521" i="45"/>
  <c r="F139" i="45"/>
  <c r="F651" i="45"/>
  <c r="F244" i="45"/>
  <c r="F756" i="45"/>
  <c r="F341" i="45"/>
  <c r="F122" i="45"/>
  <c r="F390" i="45"/>
  <c r="F602" i="45"/>
  <c r="F471" i="45"/>
  <c r="F16" i="45"/>
  <c r="F528" i="45"/>
  <c r="F401" i="45"/>
  <c r="F339" i="45"/>
  <c r="F282" i="45"/>
  <c r="F444" i="45"/>
  <c r="F29" i="45"/>
  <c r="F541" i="45"/>
  <c r="F78" i="45"/>
  <c r="F590" i="45"/>
  <c r="F159" i="45"/>
  <c r="F671" i="45"/>
  <c r="F216" i="45"/>
  <c r="F728" i="45"/>
  <c r="F281" i="45"/>
  <c r="F793" i="45"/>
  <c r="F27" i="45"/>
  <c r="F539" i="45"/>
  <c r="F132" i="45"/>
  <c r="F644" i="45"/>
  <c r="F229" i="45"/>
  <c r="F741" i="45"/>
  <c r="F278" i="45"/>
  <c r="F790" i="45"/>
  <c r="F359" i="45"/>
  <c r="F186" i="45"/>
  <c r="F416" i="45"/>
  <c r="F594" i="45"/>
  <c r="F481" i="45"/>
  <c r="F642" i="45"/>
  <c r="F227" i="45"/>
  <c r="F739" i="45"/>
  <c r="F332" i="45"/>
  <c r="F50" i="45"/>
  <c r="F429" i="45"/>
  <c r="F570" i="45"/>
  <c r="F478" i="45"/>
  <c r="F47" i="45"/>
  <c r="F559" i="45"/>
  <c r="F104" i="45"/>
  <c r="F616" i="45"/>
  <c r="F169" i="45"/>
  <c r="F681" i="45"/>
  <c r="F753" i="45"/>
  <c r="F427" i="45"/>
  <c r="F20" i="45"/>
  <c r="F532" i="45"/>
  <c r="F117" i="45"/>
  <c r="F629" i="45"/>
  <c r="F166" i="45"/>
  <c r="F678" i="45"/>
  <c r="F247" i="45"/>
  <c r="F759" i="45"/>
  <c r="F304" i="45"/>
  <c r="F49" i="45"/>
  <c r="F115" i="45"/>
  <c r="F627" i="45"/>
  <c r="F220" i="45"/>
  <c r="F732" i="45"/>
  <c r="F317" i="45"/>
  <c r="F829" i="45"/>
  <c r="F366" i="45"/>
  <c r="F474" i="45"/>
  <c r="F447" i="45"/>
  <c r="F738" i="45"/>
  <c r="F504" i="45"/>
  <c r="F57" i="45"/>
  <c r="F569" i="45"/>
  <c r="F498" i="45"/>
  <c r="F315" i="45"/>
  <c r="F827" i="45"/>
  <c r="F420" i="45"/>
  <c r="F5" i="45"/>
  <c r="F517" i="45"/>
  <c r="F54" i="45"/>
  <c r="F566" i="45"/>
  <c r="F135" i="45"/>
  <c r="F647" i="45"/>
  <c r="F192" i="45"/>
  <c r="F704" i="45"/>
  <c r="F257" i="45"/>
  <c r="F769" i="45"/>
  <c r="F785" i="45"/>
  <c r="F451" i="45"/>
  <c r="F44" i="45"/>
  <c r="F556" i="45"/>
  <c r="F141" i="45"/>
  <c r="F653" i="45"/>
  <c r="F190" i="45"/>
  <c r="F702" i="45"/>
  <c r="F271" i="45"/>
  <c r="F783" i="45"/>
  <c r="F328" i="45"/>
  <c r="F840" i="45"/>
  <c r="F393" i="45"/>
  <c r="F146" i="45"/>
  <c r="F320" i="45"/>
  <c r="F67" i="45"/>
  <c r="F781" i="45"/>
  <c r="F399" i="45"/>
  <c r="F9" i="45"/>
  <c r="F203" i="45"/>
  <c r="F715" i="45"/>
  <c r="F308" i="45"/>
  <c r="F820" i="45"/>
  <c r="F405" i="45"/>
  <c r="F394" i="45"/>
  <c r="F454" i="45"/>
  <c r="F23" i="45"/>
  <c r="F535" i="45"/>
  <c r="F80" i="45"/>
  <c r="F592" i="45"/>
  <c r="F657" i="45"/>
  <c r="F403" i="45"/>
  <c r="F786" i="45"/>
  <c r="F508" i="45"/>
  <c r="F93" i="45"/>
  <c r="F605" i="45"/>
  <c r="F142" i="45"/>
  <c r="F654" i="45"/>
  <c r="F223" i="45"/>
  <c r="F735" i="45"/>
  <c r="F280" i="45"/>
  <c r="F792" i="45"/>
  <c r="F345" i="45"/>
  <c r="F66" i="45"/>
  <c r="F91" i="45"/>
  <c r="F603" i="45"/>
  <c r="F196" i="45"/>
  <c r="F708" i="45"/>
  <c r="F293" i="45"/>
  <c r="F805" i="45"/>
  <c r="F342" i="45"/>
  <c r="F234" i="45"/>
  <c r="F423" i="45"/>
  <c r="F546" i="45"/>
  <c r="F480" i="45"/>
  <c r="F33" i="45"/>
  <c r="F545" i="45"/>
  <c r="F258" i="45"/>
  <c r="F291" i="45"/>
  <c r="F803" i="45"/>
  <c r="F396" i="45"/>
  <c r="F690" i="45"/>
  <c r="F493" i="45"/>
  <c r="F30" i="45"/>
  <c r="F542" i="45"/>
  <c r="F111" i="45"/>
  <c r="F623" i="45"/>
  <c r="F168" i="45"/>
  <c r="F680" i="45"/>
  <c r="F233" i="45"/>
  <c r="F745" i="45"/>
  <c r="F754" i="45"/>
  <c r="F491" i="45"/>
  <c r="F84" i="45"/>
  <c r="F596" i="45"/>
  <c r="F181" i="45"/>
  <c r="F693" i="45"/>
  <c r="F230" i="45"/>
  <c r="F742" i="45"/>
  <c r="F311" i="45"/>
  <c r="F823" i="45"/>
  <c r="F368" i="45"/>
  <c r="F113" i="45"/>
  <c r="F179" i="45"/>
  <c r="F691" i="45"/>
  <c r="F284" i="45"/>
  <c r="F796" i="45"/>
  <c r="F381" i="45"/>
  <c r="F274" i="45"/>
  <c r="F430" i="45"/>
  <c r="F826" i="45"/>
  <c r="F511" i="45"/>
  <c r="F56" i="45"/>
  <c r="F568" i="45"/>
  <c r="F121" i="45"/>
  <c r="F633" i="45"/>
  <c r="F337" i="45"/>
  <c r="F379" i="45"/>
  <c r="F618" i="45"/>
  <c r="F484" i="45"/>
  <c r="F69" i="45"/>
  <c r="F581" i="45"/>
  <c r="F118" i="45"/>
  <c r="F630" i="45"/>
  <c r="F199" i="45"/>
  <c r="F711" i="45"/>
  <c r="F256" i="45"/>
  <c r="F768" i="45"/>
  <c r="F321" i="45"/>
  <c r="F833" i="45"/>
  <c r="F3" i="45"/>
  <c r="F515" i="45"/>
  <c r="F108" i="45"/>
  <c r="F620" i="45"/>
  <c r="F205" i="45"/>
  <c r="F717" i="45"/>
  <c r="F254" i="45"/>
  <c r="F766" i="45"/>
  <c r="F335" i="45"/>
  <c r="F26" i="45"/>
  <c r="F392" i="45"/>
  <c r="F434" i="45"/>
  <c r="F457" i="45"/>
  <c r="F458" i="45"/>
  <c r="F694" i="45"/>
  <c r="F269" i="45"/>
  <c r="F456" i="45"/>
  <c r="F3" i="32" l="1"/>
  <c r="F4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2" i="32"/>
  <c r="F163" i="31"/>
  <c r="F439" i="31"/>
  <c r="F89" i="31"/>
  <c r="F129" i="31"/>
  <c r="F179" i="31"/>
  <c r="F438" i="31"/>
  <c r="F95" i="31"/>
  <c r="F213" i="31"/>
  <c r="F424" i="31"/>
  <c r="F481" i="31"/>
  <c r="F353" i="31"/>
  <c r="F125" i="31"/>
  <c r="F310" i="31"/>
  <c r="F425" i="31"/>
  <c r="F202" i="31"/>
  <c r="F376" i="31"/>
  <c r="F106" i="31"/>
  <c r="F467" i="31"/>
  <c r="F478" i="31"/>
  <c r="F275" i="31"/>
  <c r="F124" i="31"/>
  <c r="F263" i="31"/>
  <c r="F265" i="31"/>
  <c r="F257" i="31"/>
  <c r="F332" i="31"/>
  <c r="F57" i="31"/>
  <c r="F86" i="31"/>
  <c r="F445" i="31"/>
  <c r="F369" i="31"/>
  <c r="F448" i="31"/>
  <c r="F11" i="31"/>
  <c r="F456" i="31"/>
  <c r="F457" i="31"/>
  <c r="F140" i="31"/>
  <c r="F299" i="31"/>
  <c r="F131" i="31"/>
  <c r="F78" i="31"/>
  <c r="F352" i="31"/>
  <c r="F231" i="31"/>
  <c r="F204" i="31"/>
  <c r="F259" i="31"/>
  <c r="F324" i="31"/>
  <c r="F214" i="31"/>
  <c r="F399" i="31"/>
  <c r="F250" i="31"/>
  <c r="F395" i="31"/>
  <c r="F13" i="31"/>
  <c r="F70" i="31"/>
  <c r="F44" i="31"/>
  <c r="F276" i="31"/>
  <c r="F323" i="31"/>
  <c r="F112" i="31"/>
  <c r="F383" i="31"/>
  <c r="F317" i="31"/>
  <c r="F8" i="31"/>
  <c r="F64" i="31"/>
  <c r="F182" i="31"/>
  <c r="F398" i="31"/>
  <c r="F420" i="31"/>
  <c r="F18" i="31"/>
  <c r="F330" i="31"/>
  <c r="F224" i="31"/>
  <c r="F157" i="31"/>
  <c r="F465" i="31"/>
  <c r="F466" i="31"/>
  <c r="F346" i="31"/>
  <c r="F405" i="31"/>
  <c r="F119" i="31"/>
  <c r="F447" i="31"/>
  <c r="F433" i="31"/>
  <c r="F406" i="31"/>
  <c r="F461" i="31"/>
  <c r="F372" i="31"/>
  <c r="F139" i="31"/>
  <c r="F49" i="31"/>
  <c r="F412" i="31"/>
  <c r="F256" i="31"/>
  <c r="F12" i="31"/>
  <c r="F374" i="31"/>
  <c r="F285" i="31"/>
  <c r="F251" i="31"/>
  <c r="F142" i="31"/>
  <c r="F6" i="31"/>
  <c r="F388" i="31"/>
  <c r="F331" i="31"/>
  <c r="F218" i="31"/>
  <c r="F27" i="31"/>
  <c r="F10" i="31"/>
  <c r="F362" i="31"/>
  <c r="F290" i="31"/>
  <c r="F288" i="31"/>
  <c r="F381" i="31"/>
  <c r="F14" i="31"/>
  <c r="F463" i="31"/>
  <c r="F475" i="31"/>
  <c r="F474" i="31"/>
  <c r="F269" i="31"/>
  <c r="F4" i="31"/>
  <c r="F130" i="31"/>
  <c r="F109" i="31"/>
  <c r="F341" i="31"/>
  <c r="F169" i="31"/>
  <c r="F266" i="31"/>
  <c r="F80" i="31"/>
  <c r="F38" i="31"/>
  <c r="F446" i="31"/>
  <c r="F379" i="31"/>
  <c r="F306" i="31"/>
  <c r="F418" i="31"/>
  <c r="F211" i="31"/>
  <c r="F402" i="31"/>
  <c r="F97" i="31"/>
  <c r="F361" i="31"/>
  <c r="F50" i="31"/>
  <c r="F68" i="31"/>
  <c r="F123" i="31"/>
  <c r="F247" i="31"/>
  <c r="F75" i="31"/>
  <c r="F462" i="31"/>
  <c r="F455" i="31"/>
  <c r="F454" i="31"/>
  <c r="F167" i="31"/>
  <c r="F53" i="31"/>
  <c r="F170" i="31"/>
  <c r="F29" i="31"/>
  <c r="F359" i="31"/>
  <c r="F360" i="31"/>
  <c r="F320" i="31"/>
  <c r="F37" i="31"/>
  <c r="F102" i="31"/>
  <c r="F3" i="31"/>
  <c r="F283" i="31"/>
  <c r="F318" i="31"/>
  <c r="F133" i="31"/>
  <c r="F274" i="31"/>
  <c r="F392" i="31"/>
  <c r="F252" i="31"/>
  <c r="F414" i="31"/>
  <c r="F253" i="31"/>
  <c r="F207" i="31"/>
  <c r="F84" i="31"/>
  <c r="F115" i="31"/>
  <c r="F136" i="31"/>
  <c r="F326" i="31"/>
  <c r="F378" i="31"/>
  <c r="F180" i="31"/>
  <c r="F377" i="31"/>
  <c r="F132" i="31"/>
  <c r="F284" i="31"/>
  <c r="F401" i="31"/>
  <c r="F387" i="31"/>
  <c r="F254" i="31"/>
  <c r="F480" i="31"/>
  <c r="F209" i="31"/>
  <c r="F138" i="31"/>
  <c r="F279" i="31"/>
  <c r="F33" i="31"/>
  <c r="F264" i="31"/>
  <c r="F453" i="31"/>
  <c r="F83" i="31"/>
  <c r="F24" i="31"/>
  <c r="F208" i="31"/>
  <c r="F67" i="31"/>
  <c r="F105" i="31"/>
  <c r="F268" i="31"/>
  <c r="F409" i="31"/>
  <c r="F464" i="31"/>
  <c r="F312" i="31"/>
  <c r="F267" i="31"/>
  <c r="F200" i="31"/>
  <c r="F246" i="31"/>
  <c r="F118" i="31"/>
  <c r="F7" i="31"/>
  <c r="F349" i="31"/>
  <c r="F245" i="31"/>
  <c r="F189" i="31"/>
  <c r="F165" i="31"/>
  <c r="F47" i="31"/>
  <c r="F483" i="31"/>
  <c r="F278" i="31"/>
  <c r="F239" i="31"/>
  <c r="F206" i="31"/>
  <c r="F108" i="31"/>
  <c r="F151" i="31"/>
  <c r="F287" i="31"/>
  <c r="F282" i="31"/>
  <c r="F452" i="31"/>
  <c r="F415" i="31"/>
  <c r="F23" i="31"/>
  <c r="F153" i="31"/>
  <c r="F242" i="31"/>
  <c r="F319" i="31"/>
  <c r="F28" i="31"/>
  <c r="F39" i="31"/>
  <c r="F193" i="31"/>
  <c r="F58" i="31"/>
  <c r="F280" i="31"/>
  <c r="F422" i="31"/>
  <c r="F162" i="31"/>
  <c r="F363" i="31"/>
  <c r="F416" i="31"/>
  <c r="F32" i="31"/>
  <c r="F107" i="31"/>
  <c r="F88" i="31"/>
  <c r="F149" i="31"/>
  <c r="F450" i="31"/>
  <c r="F315" i="31"/>
  <c r="F144" i="31"/>
  <c r="F384" i="31"/>
  <c r="F470" i="31"/>
  <c r="F222" i="31"/>
  <c r="F241" i="31"/>
  <c r="F17" i="31"/>
  <c r="F63" i="31"/>
  <c r="F198" i="31"/>
  <c r="F322" i="31"/>
  <c r="F321" i="31"/>
  <c r="F62" i="31"/>
  <c r="F36" i="31"/>
  <c r="F134" i="31"/>
  <c r="F375" i="31"/>
  <c r="F413" i="31"/>
  <c r="F301" i="31"/>
  <c r="F314" i="31"/>
  <c r="F45" i="31"/>
  <c r="F235" i="31"/>
  <c r="F298" i="31"/>
  <c r="F205" i="31"/>
  <c r="F143" i="31"/>
  <c r="F116" i="31"/>
  <c r="F164" i="31"/>
  <c r="F479" i="31"/>
  <c r="F270" i="31"/>
  <c r="F368" i="31"/>
  <c r="F93" i="31"/>
  <c r="F233" i="31"/>
  <c r="F335" i="31"/>
  <c r="F356" i="31"/>
  <c r="F354" i="31"/>
  <c r="F216" i="31"/>
  <c r="F2" i="31"/>
  <c r="F146" i="31"/>
  <c r="F103" i="31"/>
  <c r="F94" i="31"/>
  <c r="F370" i="31"/>
  <c r="F434" i="31"/>
  <c r="F358" i="31"/>
  <c r="F357" i="31"/>
  <c r="F244" i="31"/>
  <c r="F316" i="31"/>
  <c r="F386" i="31"/>
  <c r="F21" i="31"/>
  <c r="F258" i="31"/>
  <c r="F141" i="31"/>
  <c r="F329" i="31"/>
  <c r="F232" i="31"/>
  <c r="F471" i="31"/>
  <c r="F261" i="31"/>
  <c r="F260" i="31"/>
  <c r="F273" i="31"/>
  <c r="F325" i="31"/>
  <c r="F147" i="31"/>
  <c r="F155" i="31"/>
  <c r="F25" i="31"/>
  <c r="F71" i="31"/>
  <c r="F34" i="31"/>
  <c r="F35" i="31"/>
  <c r="F328" i="31"/>
  <c r="F343" i="31"/>
  <c r="F65" i="31"/>
  <c r="F160" i="31"/>
  <c r="F342" i="31"/>
  <c r="F85" i="31"/>
  <c r="F237" i="31"/>
  <c r="F101" i="31"/>
  <c r="F66" i="31"/>
  <c r="F77" i="31"/>
  <c r="F72" i="31"/>
  <c r="F351" i="31"/>
  <c r="F16" i="31"/>
  <c r="F87" i="31"/>
  <c r="F292" i="31"/>
  <c r="F436" i="31"/>
  <c r="F117" i="31"/>
  <c r="F121" i="31"/>
  <c r="F345" i="31"/>
  <c r="F291" i="31"/>
  <c r="F174" i="31"/>
  <c r="F175" i="31"/>
  <c r="F30" i="31"/>
  <c r="F96" i="31"/>
  <c r="F219" i="31"/>
  <c r="F114" i="31"/>
  <c r="F221" i="31"/>
  <c r="F46" i="31"/>
  <c r="F194" i="31"/>
  <c r="F217" i="31"/>
  <c r="F212" i="31"/>
  <c r="F305" i="31"/>
  <c r="F54" i="31"/>
  <c r="F419" i="31"/>
  <c r="F327" i="31"/>
  <c r="F404" i="31"/>
  <c r="F389" i="31"/>
  <c r="F334" i="31"/>
  <c r="F281" i="31"/>
  <c r="F69" i="31"/>
  <c r="F309" i="31"/>
  <c r="F391" i="31"/>
  <c r="F408" i="31"/>
  <c r="F82" i="31"/>
  <c r="F197" i="31"/>
  <c r="F226" i="31"/>
  <c r="F110" i="31"/>
  <c r="F347" i="31"/>
  <c r="F286" i="31"/>
  <c r="F441" i="31"/>
  <c r="F390" i="31"/>
  <c r="F302" i="31"/>
  <c r="F426" i="31"/>
  <c r="F56" i="31"/>
  <c r="F127" i="31"/>
  <c r="F289" i="31"/>
  <c r="F111" i="31"/>
  <c r="F5" i="31"/>
  <c r="F393" i="31"/>
  <c r="F137" i="31"/>
  <c r="F15" i="31"/>
  <c r="F220" i="31"/>
  <c r="F43" i="31"/>
  <c r="F148" i="31"/>
  <c r="F173" i="31"/>
  <c r="F22" i="31"/>
  <c r="F382" i="31"/>
  <c r="F199" i="31"/>
  <c r="F240" i="31"/>
  <c r="F348" i="31"/>
  <c r="F367" i="31"/>
  <c r="F397" i="31"/>
  <c r="F400" i="31"/>
  <c r="F293" i="31"/>
  <c r="F40" i="31"/>
  <c r="F90" i="31"/>
  <c r="F74" i="31"/>
  <c r="F294" i="31"/>
  <c r="F183" i="31"/>
  <c r="F371" i="31"/>
  <c r="F469" i="31"/>
  <c r="F201" i="31"/>
  <c r="F210" i="31"/>
  <c r="F366" i="31"/>
  <c r="F468" i="31"/>
  <c r="F333" i="31"/>
  <c r="F385" i="31"/>
  <c r="F344" i="31"/>
  <c r="F196" i="31"/>
  <c r="F437" i="31"/>
  <c r="F380" i="31"/>
  <c r="F236" i="31"/>
  <c r="F158" i="31"/>
  <c r="F159" i="31"/>
  <c r="F243" i="31"/>
  <c r="F451" i="31"/>
  <c r="F313" i="31"/>
  <c r="F223" i="31"/>
  <c r="F156" i="31"/>
  <c r="F152" i="31"/>
  <c r="F145" i="31"/>
  <c r="F373" i="31"/>
  <c r="F435" i="31"/>
  <c r="F154" i="31"/>
  <c r="F187" i="31"/>
  <c r="F188" i="31"/>
  <c r="F122" i="31"/>
  <c r="F238" i="31"/>
  <c r="F168" i="31"/>
  <c r="F185" i="31"/>
  <c r="F308" i="31"/>
  <c r="F444" i="31"/>
  <c r="F195" i="31"/>
  <c r="F421" i="31"/>
  <c r="F403" i="31"/>
  <c r="F311" i="31"/>
  <c r="F303" i="31"/>
  <c r="F350" i="31"/>
  <c r="F31" i="31"/>
  <c r="F19" i="31"/>
  <c r="F440" i="31"/>
  <c r="F255" i="31"/>
  <c r="F79" i="31"/>
  <c r="F272" i="31"/>
  <c r="F230" i="31"/>
  <c r="F304" i="31"/>
  <c r="F48" i="31"/>
  <c r="F178" i="31"/>
  <c r="F184" i="31"/>
  <c r="F181" i="31"/>
  <c r="F277" i="31"/>
  <c r="F423" i="31"/>
  <c r="F177" i="31"/>
  <c r="F26" i="31"/>
  <c r="F150" i="31"/>
  <c r="F234" i="31"/>
  <c r="F76" i="31"/>
  <c r="F407" i="31"/>
  <c r="F396" i="31"/>
  <c r="F300" i="31"/>
  <c r="F186" i="31"/>
  <c r="F55" i="31"/>
  <c r="F176" i="31"/>
  <c r="F417" i="31"/>
  <c r="G3" i="40"/>
  <c r="G98" i="40"/>
  <c r="G31" i="40"/>
  <c r="G97" i="40"/>
  <c r="G39" i="40"/>
  <c r="G53" i="40"/>
  <c r="G83" i="40"/>
  <c r="G61" i="40"/>
  <c r="G111" i="40"/>
  <c r="G99" i="40"/>
  <c r="G152" i="40"/>
  <c r="G124" i="40"/>
  <c r="G150" i="40"/>
  <c r="G80" i="40"/>
  <c r="G193" i="40"/>
  <c r="G90" i="40"/>
  <c r="G168" i="40"/>
  <c r="G169" i="40"/>
  <c r="G7" i="40"/>
  <c r="G41" i="40"/>
  <c r="G93" i="40"/>
  <c r="G28" i="40"/>
  <c r="G54" i="40"/>
  <c r="G114" i="40"/>
  <c r="G172" i="40"/>
  <c r="G117" i="40"/>
  <c r="F5" i="39"/>
  <c r="F103" i="39"/>
  <c r="F185" i="39"/>
  <c r="F36" i="39"/>
  <c r="F126" i="39"/>
  <c r="F178" i="39"/>
  <c r="F74" i="39"/>
  <c r="F21" i="39"/>
  <c r="F119" i="39"/>
  <c r="F46" i="39"/>
  <c r="F29" i="39"/>
  <c r="F127" i="39"/>
  <c r="F146" i="39"/>
  <c r="F162" i="39"/>
  <c r="F86" i="39"/>
  <c r="F176" i="39"/>
  <c r="F27" i="39"/>
  <c r="F109" i="39"/>
  <c r="F130" i="39"/>
  <c r="F110" i="39"/>
  <c r="F106" i="39"/>
  <c r="F87" i="39"/>
  <c r="F169" i="39"/>
  <c r="F59" i="41"/>
  <c r="F187" i="41"/>
  <c r="F212" i="41"/>
  <c r="F36" i="41"/>
  <c r="F100" i="41"/>
  <c r="F164" i="41"/>
  <c r="F13" i="41"/>
  <c r="F77" i="41"/>
  <c r="F141" i="41"/>
  <c r="F205" i="41"/>
  <c r="F269" i="41"/>
  <c r="F14" i="41"/>
  <c r="F78" i="41"/>
  <c r="F142" i="41"/>
  <c r="F206" i="41"/>
  <c r="F270" i="41"/>
  <c r="F334" i="41"/>
  <c r="F23" i="41"/>
  <c r="F87" i="41"/>
  <c r="F151" i="41"/>
  <c r="F223" i="41"/>
  <c r="F287" i="41"/>
  <c r="F16" i="41"/>
  <c r="F144" i="41"/>
  <c r="F336" i="41"/>
  <c r="F348" i="41"/>
  <c r="F56" i="41"/>
  <c r="F248" i="41"/>
  <c r="F371" i="41"/>
  <c r="F72" i="41"/>
  <c r="F296" i="41"/>
  <c r="F324" i="41"/>
  <c r="F41" i="41"/>
  <c r="F105" i="41"/>
  <c r="F169" i="41"/>
  <c r="F233" i="41"/>
  <c r="F297" i="41"/>
  <c r="F361" i="41"/>
  <c r="F58" i="41"/>
  <c r="F122" i="41"/>
  <c r="F186" i="41"/>
  <c r="F250" i="41"/>
  <c r="F314" i="41"/>
  <c r="F11" i="41"/>
  <c r="F107" i="41"/>
  <c r="F235" i="41"/>
  <c r="F300" i="41"/>
  <c r="F27" i="44"/>
  <c r="F91" i="44"/>
  <c r="F155" i="44"/>
  <c r="F219" i="44"/>
  <c r="F283" i="44"/>
  <c r="F347" i="44"/>
  <c r="F411" i="44"/>
  <c r="F475" i="44"/>
  <c r="F436" i="44"/>
  <c r="F44" i="44"/>
  <c r="F108" i="44"/>
  <c r="F172" i="44"/>
  <c r="F236" i="44"/>
  <c r="F308" i="44"/>
  <c r="F428" i="44"/>
  <c r="F45" i="44"/>
  <c r="F109" i="44"/>
  <c r="F173" i="44"/>
  <c r="G67" i="40"/>
  <c r="G45" i="40"/>
  <c r="G95" i="40"/>
  <c r="G162" i="40"/>
  <c r="G105" i="40"/>
  <c r="G198" i="40"/>
  <c r="G147" i="40"/>
  <c r="G181" i="40"/>
  <c r="G175" i="40"/>
  <c r="G68" i="40"/>
  <c r="G29" i="40"/>
  <c r="G188" i="40"/>
  <c r="G65" i="40"/>
  <c r="G144" i="40"/>
  <c r="G94" i="40"/>
  <c r="G163" i="40"/>
  <c r="G43" i="40"/>
  <c r="G21" i="40"/>
  <c r="G71" i="40"/>
  <c r="G50" i="40"/>
  <c r="G26" i="40"/>
  <c r="G92" i="40"/>
  <c r="G118" i="40"/>
  <c r="G48" i="40"/>
  <c r="G141" i="40"/>
  <c r="G143" i="40"/>
  <c r="F69" i="39"/>
  <c r="F167" i="39"/>
  <c r="F171" i="39"/>
  <c r="F100" i="39"/>
  <c r="F58" i="39"/>
  <c r="F65" i="39"/>
  <c r="F3" i="39"/>
  <c r="F85" i="39"/>
  <c r="F183" i="39"/>
  <c r="F11" i="39"/>
  <c r="F93" i="39"/>
  <c r="F26" i="39"/>
  <c r="F43" i="39"/>
  <c r="F60" i="39"/>
  <c r="F150" i="39"/>
  <c r="F25" i="39"/>
  <c r="F91" i="39"/>
  <c r="F173" i="39"/>
  <c r="F56" i="39"/>
  <c r="F72" i="39"/>
  <c r="F53" i="39"/>
  <c r="F151" i="39"/>
  <c r="F107" i="39"/>
  <c r="F83" i="41"/>
  <c r="F203" i="41"/>
  <c r="F308" i="41"/>
  <c r="F44" i="41"/>
  <c r="F108" i="41"/>
  <c r="F172" i="41"/>
  <c r="F21" i="41"/>
  <c r="F85" i="41"/>
  <c r="F149" i="41"/>
  <c r="F213" i="41"/>
  <c r="F277" i="41"/>
  <c r="F22" i="41"/>
  <c r="F86" i="41"/>
  <c r="F150" i="41"/>
  <c r="F214" i="41"/>
  <c r="F278" i="41"/>
  <c r="F342" i="41"/>
  <c r="F31" i="41"/>
  <c r="F95" i="41"/>
  <c r="F159" i="41"/>
  <c r="F231" i="41"/>
  <c r="F303" i="41"/>
  <c r="F32" i="41"/>
  <c r="F176" i="41"/>
  <c r="F360" i="41"/>
  <c r="F309" i="41"/>
  <c r="F80" i="41"/>
  <c r="F272" i="41"/>
  <c r="F228" i="41"/>
  <c r="F112" i="41"/>
  <c r="F320" i="41"/>
  <c r="F364" i="41"/>
  <c r="F49" i="41"/>
  <c r="F113" i="41"/>
  <c r="F177" i="41"/>
  <c r="F241" i="41"/>
  <c r="F305" i="41"/>
  <c r="F369" i="41"/>
  <c r="F66" i="41"/>
  <c r="F130" i="41"/>
  <c r="F194" i="41"/>
  <c r="F258" i="41"/>
  <c r="F322" i="41"/>
  <c r="F19" i="41"/>
  <c r="F131" i="41"/>
  <c r="F251" i="41"/>
  <c r="F340" i="41"/>
  <c r="F35" i="44"/>
  <c r="F99" i="44"/>
  <c r="F163" i="44"/>
  <c r="F227" i="44"/>
  <c r="F291" i="44"/>
  <c r="F355" i="44"/>
  <c r="F419" i="44"/>
  <c r="F483" i="44"/>
  <c r="F460" i="44"/>
  <c r="F52" i="44"/>
  <c r="F116" i="44"/>
  <c r="F180" i="44"/>
  <c r="F244" i="44"/>
  <c r="F316" i="44"/>
  <c r="F444" i="44"/>
  <c r="F53" i="44"/>
  <c r="F117" i="44"/>
  <c r="F181" i="44"/>
  <c r="F245" i="44"/>
  <c r="F309" i="44"/>
  <c r="F373" i="44"/>
  <c r="F437" i="44"/>
  <c r="F501" i="44"/>
  <c r="F190" i="44"/>
  <c r="F318" i="44"/>
  <c r="F446" i="44"/>
  <c r="F22" i="44"/>
  <c r="F86" i="44"/>
  <c r="F198" i="44"/>
  <c r="F326" i="44"/>
  <c r="F454" i="44"/>
  <c r="G131" i="40"/>
  <c r="G149" i="40"/>
  <c r="G159" i="40"/>
  <c r="G11" i="40"/>
  <c r="G128" i="40"/>
  <c r="G167" i="40"/>
  <c r="G66" i="40"/>
  <c r="G14" i="40"/>
  <c r="G121" i="40"/>
  <c r="G196" i="40"/>
  <c r="G40" i="40"/>
  <c r="G173" i="40"/>
  <c r="G146" i="40"/>
  <c r="G9" i="40"/>
  <c r="G194" i="40"/>
  <c r="G85" i="40"/>
  <c r="G107" i="40"/>
  <c r="G101" i="40"/>
  <c r="G135" i="40"/>
  <c r="G51" i="40"/>
  <c r="G46" i="40"/>
  <c r="G156" i="40"/>
  <c r="G182" i="40"/>
  <c r="G112" i="40"/>
  <c r="G165" i="40"/>
  <c r="F51" i="39"/>
  <c r="F133" i="39"/>
  <c r="F16" i="39"/>
  <c r="F34" i="39"/>
  <c r="F164" i="39"/>
  <c r="F47" i="39"/>
  <c r="F129" i="39"/>
  <c r="F67" i="39"/>
  <c r="F149" i="39"/>
  <c r="F32" i="39"/>
  <c r="F75" i="39"/>
  <c r="F157" i="39"/>
  <c r="F40" i="39"/>
  <c r="F186" i="39"/>
  <c r="F124" i="39"/>
  <c r="F7" i="39"/>
  <c r="F89" i="39"/>
  <c r="F155" i="39"/>
  <c r="F30" i="39"/>
  <c r="F120" i="39"/>
  <c r="F35" i="39"/>
  <c r="F117" i="39"/>
  <c r="F170" i="39"/>
  <c r="F125" i="39"/>
  <c r="F99" i="41"/>
  <c r="F219" i="41"/>
  <c r="F356" i="41"/>
  <c r="F52" i="41"/>
  <c r="F116" i="41"/>
  <c r="F180" i="41"/>
  <c r="F29" i="41"/>
  <c r="F93" i="41"/>
  <c r="F157" i="41"/>
  <c r="F221" i="41"/>
  <c r="F285" i="41"/>
  <c r="F30" i="41"/>
  <c r="F94" i="41"/>
  <c r="F158" i="41"/>
  <c r="F222" i="41"/>
  <c r="F286" i="41"/>
  <c r="F350" i="41"/>
  <c r="F39" i="41"/>
  <c r="F103" i="41"/>
  <c r="F175" i="41"/>
  <c r="F239" i="41"/>
  <c r="F311" i="41"/>
  <c r="F40" i="41"/>
  <c r="F200" i="41"/>
  <c r="F376" i="41"/>
  <c r="F167" i="41"/>
  <c r="F96" i="41"/>
  <c r="F288" i="41"/>
  <c r="F268" i="41"/>
  <c r="F136" i="41"/>
  <c r="F344" i="41"/>
  <c r="F349" i="41"/>
  <c r="F57" i="41"/>
  <c r="F121" i="41"/>
  <c r="F185" i="41"/>
  <c r="F249" i="41"/>
  <c r="F313" i="41"/>
  <c r="F10" i="41"/>
  <c r="F74" i="41"/>
  <c r="F138" i="41"/>
  <c r="F202" i="41"/>
  <c r="F266" i="41"/>
  <c r="F330" i="41"/>
  <c r="F27" i="41"/>
  <c r="F147" i="41"/>
  <c r="F267" i="41"/>
  <c r="F317" i="41"/>
  <c r="F43" i="44"/>
  <c r="F107" i="44"/>
  <c r="F171" i="44"/>
  <c r="F235" i="44"/>
  <c r="F299" i="44"/>
  <c r="F363" i="44"/>
  <c r="F427" i="44"/>
  <c r="F491" i="44"/>
  <c r="F500" i="44"/>
  <c r="F60" i="44"/>
  <c r="F124" i="44"/>
  <c r="F188" i="44"/>
  <c r="F252" i="44"/>
  <c r="F324" i="44"/>
  <c r="F468" i="44"/>
  <c r="F61" i="44"/>
  <c r="F125" i="44"/>
  <c r="F189" i="44"/>
  <c r="F253" i="44"/>
  <c r="F317" i="44"/>
  <c r="F381" i="44"/>
  <c r="F445" i="44"/>
  <c r="F509" i="44"/>
  <c r="F206" i="44"/>
  <c r="F334" i="44"/>
  <c r="F462" i="44"/>
  <c r="F30" i="44"/>
  <c r="F94" i="44"/>
  <c r="F214" i="44"/>
  <c r="F342" i="44"/>
  <c r="F470" i="44"/>
  <c r="G195" i="40"/>
  <c r="G186" i="40"/>
  <c r="G81" i="40"/>
  <c r="G203" i="40"/>
  <c r="G2" i="40"/>
  <c r="G64" i="40"/>
  <c r="G52" i="40"/>
  <c r="G78" i="40"/>
  <c r="G8" i="40"/>
  <c r="G13" i="40"/>
  <c r="G27" i="40"/>
  <c r="G5" i="40"/>
  <c r="G55" i="40"/>
  <c r="G177" i="40"/>
  <c r="G191" i="40"/>
  <c r="G89" i="40"/>
  <c r="G171" i="40"/>
  <c r="G10" i="40"/>
  <c r="G199" i="40"/>
  <c r="G115" i="40"/>
  <c r="G15" i="40"/>
  <c r="G109" i="40"/>
  <c r="G161" i="40"/>
  <c r="G176" i="40"/>
  <c r="G70" i="40"/>
  <c r="F115" i="39"/>
  <c r="F82" i="39"/>
  <c r="F80" i="39"/>
  <c r="F8" i="39"/>
  <c r="F13" i="39"/>
  <c r="F111" i="39"/>
  <c r="F10" i="39"/>
  <c r="F131" i="39"/>
  <c r="F6" i="39"/>
  <c r="F96" i="39"/>
  <c r="F139" i="39"/>
  <c r="F14" i="39"/>
  <c r="F104" i="39"/>
  <c r="F31" i="39"/>
  <c r="F188" i="39"/>
  <c r="F71" i="39"/>
  <c r="F153" i="39"/>
  <c r="F4" i="39"/>
  <c r="F94" i="39"/>
  <c r="F184" i="39"/>
  <c r="F99" i="39"/>
  <c r="F181" i="39"/>
  <c r="F64" i="39"/>
  <c r="F159" i="39"/>
  <c r="F115" i="41"/>
  <c r="F243" i="41"/>
  <c r="F341" i="41"/>
  <c r="F60" i="41"/>
  <c r="F124" i="41"/>
  <c r="F188" i="41"/>
  <c r="F37" i="41"/>
  <c r="F101" i="41"/>
  <c r="F165" i="41"/>
  <c r="F229" i="41"/>
  <c r="F293" i="41"/>
  <c r="F38" i="41"/>
  <c r="F102" i="41"/>
  <c r="F166" i="41"/>
  <c r="F230" i="41"/>
  <c r="F294" i="41"/>
  <c r="F358" i="41"/>
  <c r="F47" i="41"/>
  <c r="F111" i="41"/>
  <c r="F183" i="41"/>
  <c r="F247" i="41"/>
  <c r="F319" i="41"/>
  <c r="F48" i="41"/>
  <c r="F224" i="41"/>
  <c r="F307" i="41"/>
  <c r="F295" i="41"/>
  <c r="F120" i="41"/>
  <c r="F304" i="41"/>
  <c r="F292" i="41"/>
  <c r="F160" i="41"/>
  <c r="F368" i="41"/>
  <c r="F373" i="41"/>
  <c r="F65" i="41"/>
  <c r="F129" i="41"/>
  <c r="F193" i="41"/>
  <c r="F257" i="41"/>
  <c r="F321" i="41"/>
  <c r="F18" i="41"/>
  <c r="F82" i="41"/>
  <c r="F146" i="41"/>
  <c r="F210" i="41"/>
  <c r="F274" i="41"/>
  <c r="F338" i="41"/>
  <c r="F43" i="41"/>
  <c r="F163" i="41"/>
  <c r="F291" i="41"/>
  <c r="F365" i="41"/>
  <c r="F51" i="44"/>
  <c r="F115" i="44"/>
  <c r="F179" i="44"/>
  <c r="F243" i="44"/>
  <c r="F307" i="44"/>
  <c r="F371" i="44"/>
  <c r="F435" i="44"/>
  <c r="F499" i="44"/>
  <c r="F4" i="44"/>
  <c r="F68" i="44"/>
  <c r="F132" i="44"/>
  <c r="F196" i="44"/>
  <c r="F260" i="44"/>
  <c r="F332" i="44"/>
  <c r="F5" i="44"/>
  <c r="F69" i="44"/>
  <c r="F133" i="44"/>
  <c r="F197" i="44"/>
  <c r="F261" i="44"/>
  <c r="F325" i="44"/>
  <c r="F389" i="44"/>
  <c r="F453" i="44"/>
  <c r="F14" i="44"/>
  <c r="F222" i="44"/>
  <c r="F350" i="44"/>
  <c r="F478" i="44"/>
  <c r="F38" i="44"/>
  <c r="F110" i="44"/>
  <c r="F230" i="44"/>
  <c r="F358" i="44"/>
  <c r="G36" i="40"/>
  <c r="G62" i="40"/>
  <c r="G154" i="40"/>
  <c r="G108" i="40"/>
  <c r="G174" i="40"/>
  <c r="G129" i="40"/>
  <c r="G116" i="40"/>
  <c r="G142" i="40"/>
  <c r="G72" i="40"/>
  <c r="G30" i="40"/>
  <c r="G91" i="40"/>
  <c r="G77" i="40"/>
  <c r="G119" i="40"/>
  <c r="G35" i="40"/>
  <c r="G24" i="40"/>
  <c r="G127" i="40"/>
  <c r="G12" i="40"/>
  <c r="G38" i="40"/>
  <c r="G34" i="40"/>
  <c r="G179" i="40"/>
  <c r="G49" i="40"/>
  <c r="G58" i="40"/>
  <c r="G23" i="40"/>
  <c r="G73" i="40"/>
  <c r="G42" i="40"/>
  <c r="F179" i="39"/>
  <c r="F54" i="39"/>
  <c r="F144" i="39"/>
  <c r="F177" i="39"/>
  <c r="F77" i="39"/>
  <c r="F175" i="39"/>
  <c r="F90" i="39"/>
  <c r="F42" i="39"/>
  <c r="F70" i="39"/>
  <c r="F160" i="39"/>
  <c r="F114" i="39"/>
  <c r="F78" i="39"/>
  <c r="F168" i="39"/>
  <c r="F49" i="39"/>
  <c r="F37" i="39"/>
  <c r="F135" i="39"/>
  <c r="F2" i="39"/>
  <c r="F68" i="39"/>
  <c r="F158" i="39"/>
  <c r="F33" i="39"/>
  <c r="F163" i="39"/>
  <c r="F38" i="39"/>
  <c r="F128" i="39"/>
  <c r="F113" i="39"/>
  <c r="F123" i="41"/>
  <c r="F259" i="41"/>
  <c r="F4" i="41"/>
  <c r="F68" i="41"/>
  <c r="F132" i="41"/>
  <c r="F220" i="41"/>
  <c r="F45" i="41"/>
  <c r="F109" i="41"/>
  <c r="F173" i="41"/>
  <c r="F237" i="41"/>
  <c r="F301" i="41"/>
  <c r="F46" i="41"/>
  <c r="F110" i="41"/>
  <c r="F174" i="41"/>
  <c r="F238" i="41"/>
  <c r="F302" i="41"/>
  <c r="F366" i="41"/>
  <c r="F55" i="41"/>
  <c r="F119" i="41"/>
  <c r="F191" i="41"/>
  <c r="F255" i="41"/>
  <c r="F327" i="41"/>
  <c r="F64" i="41"/>
  <c r="F240" i="41"/>
  <c r="F347" i="41"/>
  <c r="F335" i="41"/>
  <c r="F152" i="41"/>
  <c r="F328" i="41"/>
  <c r="F332" i="41"/>
  <c r="F184" i="41"/>
  <c r="F315" i="41"/>
  <c r="F9" i="41"/>
  <c r="F73" i="41"/>
  <c r="F137" i="41"/>
  <c r="F201" i="41"/>
  <c r="F265" i="41"/>
  <c r="F329" i="41"/>
  <c r="F26" i="41"/>
  <c r="F90" i="41"/>
  <c r="F154" i="41"/>
  <c r="F218" i="41"/>
  <c r="F282" i="41"/>
  <c r="F346" i="41"/>
  <c r="F51" i="41"/>
  <c r="F179" i="41"/>
  <c r="F331" i="41"/>
  <c r="F2" i="41"/>
  <c r="F59" i="44"/>
  <c r="F123" i="44"/>
  <c r="F187" i="44"/>
  <c r="F251" i="44"/>
  <c r="F315" i="44"/>
  <c r="F379" i="44"/>
  <c r="F443" i="44"/>
  <c r="F507" i="44"/>
  <c r="F12" i="44"/>
  <c r="F76" i="44"/>
  <c r="F140" i="44"/>
  <c r="F204" i="44"/>
  <c r="F268" i="44"/>
  <c r="F340" i="44"/>
  <c r="F13" i="44"/>
  <c r="F77" i="44"/>
  <c r="F141" i="44"/>
  <c r="F205" i="44"/>
  <c r="G100" i="40"/>
  <c r="G126" i="40"/>
  <c r="G56" i="40"/>
  <c r="G130" i="40"/>
  <c r="G79" i="40"/>
  <c r="G137" i="40"/>
  <c r="G180" i="40"/>
  <c r="G25" i="40"/>
  <c r="G136" i="40"/>
  <c r="G158" i="40"/>
  <c r="G155" i="40"/>
  <c r="G197" i="40"/>
  <c r="G183" i="40"/>
  <c r="G4" i="40"/>
  <c r="G33" i="40"/>
  <c r="G88" i="40"/>
  <c r="G76" i="40"/>
  <c r="G102" i="40"/>
  <c r="G32" i="40"/>
  <c r="G20" i="40"/>
  <c r="G59" i="40"/>
  <c r="G37" i="40"/>
  <c r="G87" i="40"/>
  <c r="G122" i="40"/>
  <c r="G103" i="40"/>
  <c r="F28" i="39"/>
  <c r="F118" i="39"/>
  <c r="F122" i="39"/>
  <c r="F59" i="39"/>
  <c r="F141" i="39"/>
  <c r="F24" i="39"/>
  <c r="F20" i="39"/>
  <c r="F44" i="39"/>
  <c r="F134" i="39"/>
  <c r="F9" i="39"/>
  <c r="F52" i="39"/>
  <c r="F142" i="39"/>
  <c r="F17" i="39"/>
  <c r="F19" i="39"/>
  <c r="F101" i="39"/>
  <c r="F66" i="39"/>
  <c r="F148" i="39"/>
  <c r="F132" i="39"/>
  <c r="F15" i="39"/>
  <c r="F97" i="39"/>
  <c r="F12" i="39"/>
  <c r="F102" i="39"/>
  <c r="F18" i="39"/>
  <c r="G161" i="37"/>
  <c r="F139" i="41"/>
  <c r="F275" i="41"/>
  <c r="F12" i="41"/>
  <c r="F76" i="41"/>
  <c r="F140" i="41"/>
  <c r="F244" i="41"/>
  <c r="F53" i="41"/>
  <c r="F117" i="41"/>
  <c r="F181" i="41"/>
  <c r="F245" i="41"/>
  <c r="F325" i="41"/>
  <c r="F54" i="41"/>
  <c r="F118" i="41"/>
  <c r="F182" i="41"/>
  <c r="F246" i="41"/>
  <c r="F310" i="41"/>
  <c r="F374" i="41"/>
  <c r="F63" i="41"/>
  <c r="F127" i="41"/>
  <c r="F199" i="41"/>
  <c r="F263" i="41"/>
  <c r="F343" i="41"/>
  <c r="F88" i="41"/>
  <c r="F256" i="41"/>
  <c r="F196" i="41"/>
  <c r="F359" i="41"/>
  <c r="F168" i="41"/>
  <c r="F352" i="41"/>
  <c r="F372" i="41"/>
  <c r="F208" i="41"/>
  <c r="F355" i="41"/>
  <c r="F17" i="41"/>
  <c r="F81" i="41"/>
  <c r="F145" i="41"/>
  <c r="F209" i="41"/>
  <c r="F273" i="41"/>
  <c r="F337" i="41"/>
  <c r="F34" i="41"/>
  <c r="F98" i="41"/>
  <c r="F162" i="41"/>
  <c r="F226" i="41"/>
  <c r="F290" i="41"/>
  <c r="F354" i="41"/>
  <c r="F67" i="41"/>
  <c r="F195" i="41"/>
  <c r="F363" i="41"/>
  <c r="F3" i="44"/>
  <c r="F67" i="44"/>
  <c r="F131" i="44"/>
  <c r="F195" i="44"/>
  <c r="F259" i="44"/>
  <c r="F323" i="44"/>
  <c r="F387" i="44"/>
  <c r="F451" i="44"/>
  <c r="F300" i="44"/>
  <c r="F20" i="44"/>
  <c r="F84" i="44"/>
  <c r="F148" i="44"/>
  <c r="F212" i="44"/>
  <c r="F276" i="44"/>
  <c r="F348" i="44"/>
  <c r="F21" i="44"/>
  <c r="F85" i="44"/>
  <c r="F149" i="44"/>
  <c r="F213" i="44"/>
  <c r="F277" i="44"/>
  <c r="F341" i="44"/>
  <c r="F405" i="44"/>
  <c r="F469" i="44"/>
  <c r="F134" i="44"/>
  <c r="F254" i="44"/>
  <c r="F382" i="44"/>
  <c r="F510" i="44"/>
  <c r="F54" i="44"/>
  <c r="F126" i="44"/>
  <c r="F262" i="44"/>
  <c r="F390" i="44"/>
  <c r="F412" i="44"/>
  <c r="G164" i="40"/>
  <c r="G190" i="40"/>
  <c r="G120" i="40"/>
  <c r="G6" i="40"/>
  <c r="G104" i="40"/>
  <c r="G82" i="40"/>
  <c r="G157" i="40"/>
  <c r="G106" i="40"/>
  <c r="G200" i="40"/>
  <c r="G63" i="40"/>
  <c r="G178" i="40"/>
  <c r="G22" i="40"/>
  <c r="G145" i="40"/>
  <c r="G132" i="40"/>
  <c r="G74" i="40"/>
  <c r="G18" i="40"/>
  <c r="G140" i="40"/>
  <c r="G166" i="40"/>
  <c r="G96" i="40"/>
  <c r="G84" i="40"/>
  <c r="G123" i="40"/>
  <c r="G133" i="40"/>
  <c r="G151" i="40"/>
  <c r="G75" i="40"/>
  <c r="G202" i="40"/>
  <c r="F92" i="39"/>
  <c r="F182" i="39"/>
  <c r="F57" i="39"/>
  <c r="F123" i="39"/>
  <c r="F138" i="39"/>
  <c r="F88" i="39"/>
  <c r="F61" i="39"/>
  <c r="F108" i="39"/>
  <c r="F98" i="39"/>
  <c r="F73" i="39"/>
  <c r="F116" i="39"/>
  <c r="F154" i="39"/>
  <c r="F81" i="39"/>
  <c r="F83" i="39"/>
  <c r="F165" i="39"/>
  <c r="F48" i="39"/>
  <c r="F174" i="39"/>
  <c r="F50" i="39"/>
  <c r="F79" i="39"/>
  <c r="F161" i="39"/>
  <c r="F76" i="39"/>
  <c r="F166" i="39"/>
  <c r="F41" i="39"/>
  <c r="F3" i="41"/>
  <c r="F155" i="41"/>
  <c r="F299" i="41"/>
  <c r="F20" i="41"/>
  <c r="F84" i="41"/>
  <c r="F148" i="41"/>
  <c r="F252" i="41"/>
  <c r="F61" i="41"/>
  <c r="F125" i="41"/>
  <c r="F189" i="41"/>
  <c r="F253" i="41"/>
  <c r="F357" i="41"/>
  <c r="F62" i="41"/>
  <c r="F126" i="41"/>
  <c r="F190" i="41"/>
  <c r="F254" i="41"/>
  <c r="F318" i="41"/>
  <c r="F7" i="41"/>
  <c r="F71" i="41"/>
  <c r="F135" i="41"/>
  <c r="F207" i="41"/>
  <c r="F271" i="41"/>
  <c r="F351" i="41"/>
  <c r="F104" i="41"/>
  <c r="F280" i="41"/>
  <c r="F276" i="41"/>
  <c r="F375" i="41"/>
  <c r="F192" i="41"/>
  <c r="F283" i="41"/>
  <c r="F333" i="41"/>
  <c r="F232" i="41"/>
  <c r="F236" i="41"/>
  <c r="F25" i="41"/>
  <c r="F89" i="41"/>
  <c r="F153" i="41"/>
  <c r="F217" i="41"/>
  <c r="F281" i="41"/>
  <c r="F345" i="41"/>
  <c r="F42" i="41"/>
  <c r="F106" i="41"/>
  <c r="F170" i="41"/>
  <c r="F234" i="41"/>
  <c r="F298" i="41"/>
  <c r="F362" i="41"/>
  <c r="F75" i="41"/>
  <c r="F211" i="41"/>
  <c r="F204" i="41"/>
  <c r="F11" i="44"/>
  <c r="F75" i="44"/>
  <c r="F139" i="44"/>
  <c r="F203" i="44"/>
  <c r="F267" i="44"/>
  <c r="F331" i="44"/>
  <c r="F395" i="44"/>
  <c r="F459" i="44"/>
  <c r="F364" i="44"/>
  <c r="F28" i="44"/>
  <c r="F92" i="44"/>
  <c r="F156" i="44"/>
  <c r="F220" i="44"/>
  <c r="F284" i="44"/>
  <c r="F372" i="44"/>
  <c r="F29" i="44"/>
  <c r="F93" i="44"/>
  <c r="F157" i="44"/>
  <c r="F221" i="44"/>
  <c r="F285" i="44"/>
  <c r="F349" i="44"/>
  <c r="F413" i="44"/>
  <c r="F477" i="44"/>
  <c r="F150" i="44"/>
  <c r="F270" i="44"/>
  <c r="F398" i="44"/>
  <c r="F420" i="44"/>
  <c r="F62" i="44"/>
  <c r="F142" i="44"/>
  <c r="F278" i="44"/>
  <c r="F406" i="44"/>
  <c r="F492" i="44"/>
  <c r="G125" i="40"/>
  <c r="G201" i="40"/>
  <c r="G184" i="40"/>
  <c r="G134" i="40"/>
  <c r="G139" i="40"/>
  <c r="G19" i="40"/>
  <c r="G170" i="40"/>
  <c r="G47" i="40"/>
  <c r="G153" i="40"/>
  <c r="G185" i="40"/>
  <c r="G60" i="40"/>
  <c r="G86" i="40"/>
  <c r="G16" i="40"/>
  <c r="G189" i="40"/>
  <c r="G17" i="40"/>
  <c r="G110" i="40"/>
  <c r="G69" i="40"/>
  <c r="G113" i="40"/>
  <c r="G160" i="40"/>
  <c r="G148" i="40"/>
  <c r="G187" i="40"/>
  <c r="G138" i="40"/>
  <c r="G57" i="40"/>
  <c r="G44" i="40"/>
  <c r="G192" i="40"/>
  <c r="F156" i="39"/>
  <c r="F39" i="39"/>
  <c r="F121" i="39"/>
  <c r="F187" i="39"/>
  <c r="F62" i="39"/>
  <c r="F152" i="39"/>
  <c r="F95" i="39"/>
  <c r="F172" i="39"/>
  <c r="F55" i="39"/>
  <c r="F137" i="39"/>
  <c r="F180" i="39"/>
  <c r="F63" i="39"/>
  <c r="F145" i="39"/>
  <c r="F147" i="39"/>
  <c r="F22" i="39"/>
  <c r="F112" i="39"/>
  <c r="F136" i="39"/>
  <c r="F45" i="39"/>
  <c r="F143" i="39"/>
  <c r="F84" i="39"/>
  <c r="F140" i="39"/>
  <c r="F23" i="39"/>
  <c r="F105" i="39"/>
  <c r="F35" i="41"/>
  <c r="F171" i="41"/>
  <c r="F339" i="41"/>
  <c r="F28" i="41"/>
  <c r="F92" i="41"/>
  <c r="F156" i="41"/>
  <c r="F5" i="41"/>
  <c r="F69" i="41"/>
  <c r="F133" i="41"/>
  <c r="F197" i="41"/>
  <c r="F261" i="41"/>
  <c r="F6" i="41"/>
  <c r="F70" i="41"/>
  <c r="F134" i="41"/>
  <c r="F198" i="41"/>
  <c r="F262" i="41"/>
  <c r="F326" i="41"/>
  <c r="F15" i="41"/>
  <c r="F79" i="41"/>
  <c r="F143" i="41"/>
  <c r="F215" i="41"/>
  <c r="F279" i="41"/>
  <c r="F367" i="41"/>
  <c r="F264" i="41"/>
  <c r="F50" i="41"/>
  <c r="F260" i="41"/>
  <c r="F467" i="44"/>
  <c r="F37" i="44"/>
  <c r="F333" i="44"/>
  <c r="F493" i="44"/>
  <c r="F414" i="44"/>
  <c r="F118" i="44"/>
  <c r="F438" i="44"/>
  <c r="F47" i="44"/>
  <c r="F111" i="44"/>
  <c r="F175" i="44"/>
  <c r="F239" i="44"/>
  <c r="F303" i="44"/>
  <c r="F367" i="44"/>
  <c r="F431" i="44"/>
  <c r="F495" i="44"/>
  <c r="F8" i="44"/>
  <c r="F72" i="44"/>
  <c r="F136" i="44"/>
  <c r="F200" i="44"/>
  <c r="F264" i="44"/>
  <c r="F328" i="44"/>
  <c r="F392" i="44"/>
  <c r="F456" i="44"/>
  <c r="F26" i="44"/>
  <c r="F170" i="44"/>
  <c r="F298" i="44"/>
  <c r="F418" i="44"/>
  <c r="F25" i="44"/>
  <c r="F89" i="44"/>
  <c r="F153" i="44"/>
  <c r="F217" i="44"/>
  <c r="F281" i="44"/>
  <c r="F345" i="44"/>
  <c r="F409" i="44"/>
  <c r="F473" i="44"/>
  <c r="F128" i="41"/>
  <c r="F284" i="41"/>
  <c r="F114" i="41"/>
  <c r="F19" i="44"/>
  <c r="F404" i="44"/>
  <c r="F101" i="44"/>
  <c r="F357" i="44"/>
  <c r="F102" i="44"/>
  <c r="F430" i="44"/>
  <c r="F158" i="44"/>
  <c r="F486" i="44"/>
  <c r="F55" i="44"/>
  <c r="F119" i="44"/>
  <c r="F183" i="44"/>
  <c r="F247" i="44"/>
  <c r="F311" i="44"/>
  <c r="F375" i="44"/>
  <c r="F439" i="44"/>
  <c r="F503" i="44"/>
  <c r="F16" i="44"/>
  <c r="F80" i="44"/>
  <c r="F144" i="44"/>
  <c r="F208" i="44"/>
  <c r="F272" i="44"/>
  <c r="F336" i="44"/>
  <c r="F400" i="44"/>
  <c r="F464" i="44"/>
  <c r="F42" i="44"/>
  <c r="F186" i="44"/>
  <c r="F314" i="44"/>
  <c r="F434" i="44"/>
  <c r="F33" i="44"/>
  <c r="F97" i="44"/>
  <c r="F161" i="44"/>
  <c r="F225" i="44"/>
  <c r="F289" i="44"/>
  <c r="F353" i="44"/>
  <c r="F417" i="44"/>
  <c r="F481" i="44"/>
  <c r="F82" i="44"/>
  <c r="F210" i="44"/>
  <c r="F338" i="44"/>
  <c r="F490" i="44"/>
  <c r="F312" i="41"/>
  <c r="F33" i="41"/>
  <c r="F178" i="41"/>
  <c r="F83" i="44"/>
  <c r="F36" i="44"/>
  <c r="F165" i="44"/>
  <c r="F365" i="44"/>
  <c r="F166" i="44"/>
  <c r="F494" i="44"/>
  <c r="F174" i="44"/>
  <c r="F502" i="44"/>
  <c r="F63" i="44"/>
  <c r="F127" i="44"/>
  <c r="F191" i="44"/>
  <c r="F255" i="44"/>
  <c r="F319" i="44"/>
  <c r="F383" i="44"/>
  <c r="F447" i="44"/>
  <c r="F511" i="44"/>
  <c r="F24" i="44"/>
  <c r="F88" i="44"/>
  <c r="F152" i="44"/>
  <c r="F216" i="44"/>
  <c r="F280" i="44"/>
  <c r="F344" i="44"/>
  <c r="F408" i="44"/>
  <c r="F472" i="44"/>
  <c r="F58" i="44"/>
  <c r="F202" i="44"/>
  <c r="F330" i="44"/>
  <c r="F458" i="44"/>
  <c r="F41" i="44"/>
  <c r="F105" i="44"/>
  <c r="F169" i="44"/>
  <c r="F233" i="44"/>
  <c r="F297" i="44"/>
  <c r="F361" i="44"/>
  <c r="F425" i="44"/>
  <c r="F489" i="44"/>
  <c r="F98" i="44"/>
  <c r="F226" i="44"/>
  <c r="F354" i="44"/>
  <c r="F506" i="44"/>
  <c r="F316" i="41"/>
  <c r="F97" i="41"/>
  <c r="F242" i="41"/>
  <c r="F147" i="44"/>
  <c r="F100" i="44"/>
  <c r="F229" i="44"/>
  <c r="F397" i="44"/>
  <c r="F182" i="44"/>
  <c r="F508" i="44"/>
  <c r="F246" i="44"/>
  <c r="F7" i="44"/>
  <c r="F71" i="44"/>
  <c r="F135" i="44"/>
  <c r="F199" i="44"/>
  <c r="F263" i="44"/>
  <c r="F327" i="44"/>
  <c r="F391" i="44"/>
  <c r="F455" i="44"/>
  <c r="F442" i="44"/>
  <c r="F32" i="44"/>
  <c r="F96" i="44"/>
  <c r="F160" i="44"/>
  <c r="F224" i="44"/>
  <c r="F288" i="44"/>
  <c r="F352" i="44"/>
  <c r="F416" i="44"/>
  <c r="F480" i="44"/>
  <c r="F74" i="44"/>
  <c r="F218" i="44"/>
  <c r="F346" i="44"/>
  <c r="F482" i="44"/>
  <c r="F49" i="44"/>
  <c r="F113" i="44"/>
  <c r="F177" i="44"/>
  <c r="F241" i="44"/>
  <c r="F305" i="44"/>
  <c r="F369" i="44"/>
  <c r="F433" i="44"/>
  <c r="F497" i="44"/>
  <c r="F114" i="44"/>
  <c r="F242" i="44"/>
  <c r="F370" i="44"/>
  <c r="F380" i="44"/>
  <c r="F24" i="41"/>
  <c r="F161" i="41"/>
  <c r="F306" i="41"/>
  <c r="F211" i="44"/>
  <c r="F164" i="44"/>
  <c r="F237" i="44"/>
  <c r="F421" i="44"/>
  <c r="F238" i="44"/>
  <c r="F6" i="44"/>
  <c r="F294" i="44"/>
  <c r="F15" i="44"/>
  <c r="F79" i="44"/>
  <c r="F143" i="44"/>
  <c r="F207" i="44"/>
  <c r="F271" i="44"/>
  <c r="F335" i="44"/>
  <c r="F399" i="44"/>
  <c r="F463" i="44"/>
  <c r="F474" i="44"/>
  <c r="F40" i="44"/>
  <c r="F104" i="44"/>
  <c r="F168" i="44"/>
  <c r="F232" i="44"/>
  <c r="F296" i="44"/>
  <c r="F360" i="44"/>
  <c r="F424" i="44"/>
  <c r="F488" i="44"/>
  <c r="F90" i="44"/>
  <c r="F234" i="44"/>
  <c r="F362" i="44"/>
  <c r="F356" i="44"/>
  <c r="F57" i="44"/>
  <c r="F121" i="44"/>
  <c r="F185" i="44"/>
  <c r="F249" i="44"/>
  <c r="F313" i="44"/>
  <c r="F377" i="44"/>
  <c r="F441" i="44"/>
  <c r="F216" i="41"/>
  <c r="F225" i="41"/>
  <c r="F370" i="41"/>
  <c r="F275" i="44"/>
  <c r="F228" i="44"/>
  <c r="F269" i="44"/>
  <c r="F429" i="44"/>
  <c r="F286" i="44"/>
  <c r="F46" i="44"/>
  <c r="F310" i="44"/>
  <c r="F23" i="44"/>
  <c r="F87" i="44"/>
  <c r="F151" i="44"/>
  <c r="F215" i="44"/>
  <c r="F279" i="44"/>
  <c r="F343" i="44"/>
  <c r="F407" i="44"/>
  <c r="F471" i="44"/>
  <c r="F498" i="44"/>
  <c r="F48" i="44"/>
  <c r="F112" i="44"/>
  <c r="F176" i="44"/>
  <c r="F240" i="44"/>
  <c r="F304" i="44"/>
  <c r="F368" i="44"/>
  <c r="F432" i="44"/>
  <c r="F496" i="44"/>
  <c r="F122" i="44"/>
  <c r="F250" i="44"/>
  <c r="F378" i="44"/>
  <c r="F484" i="44"/>
  <c r="F65" i="44"/>
  <c r="F129" i="44"/>
  <c r="F193" i="44"/>
  <c r="F257" i="44"/>
  <c r="F321" i="44"/>
  <c r="F385" i="44"/>
  <c r="F449" i="44"/>
  <c r="F10" i="44"/>
  <c r="F146" i="44"/>
  <c r="F274" i="44"/>
  <c r="F402" i="44"/>
  <c r="F2" i="44"/>
  <c r="F323" i="41"/>
  <c r="F289" i="41"/>
  <c r="F91" i="41"/>
  <c r="F339" i="44"/>
  <c r="F292" i="44"/>
  <c r="F293" i="44"/>
  <c r="F461" i="44"/>
  <c r="F302" i="44"/>
  <c r="F70" i="44"/>
  <c r="F374" i="44"/>
  <c r="F31" i="44"/>
  <c r="F95" i="44"/>
  <c r="F159" i="44"/>
  <c r="F223" i="44"/>
  <c r="F287" i="44"/>
  <c r="F351" i="44"/>
  <c r="F415" i="44"/>
  <c r="F479" i="44"/>
  <c r="F388" i="44"/>
  <c r="F56" i="44"/>
  <c r="F120" i="44"/>
  <c r="F184" i="44"/>
  <c r="F248" i="44"/>
  <c r="F312" i="44"/>
  <c r="F376" i="44"/>
  <c r="F440" i="44"/>
  <c r="F504" i="44"/>
  <c r="F138" i="44"/>
  <c r="F266" i="44"/>
  <c r="F394" i="44"/>
  <c r="F9" i="44"/>
  <c r="F73" i="44"/>
  <c r="F137" i="44"/>
  <c r="F201" i="44"/>
  <c r="F265" i="44"/>
  <c r="F329" i="44"/>
  <c r="F393" i="44"/>
  <c r="F457" i="44"/>
  <c r="F34" i="44"/>
  <c r="F162" i="44"/>
  <c r="F290" i="44"/>
  <c r="F426" i="44"/>
  <c r="F8" i="41"/>
  <c r="F353" i="41"/>
  <c r="F227" i="41"/>
  <c r="F403" i="44"/>
  <c r="F396" i="44"/>
  <c r="F301" i="44"/>
  <c r="F485" i="44"/>
  <c r="F366" i="44"/>
  <c r="F78" i="44"/>
  <c r="F422" i="44"/>
  <c r="F39" i="44"/>
  <c r="F103" i="44"/>
  <c r="F167" i="44"/>
  <c r="F231" i="44"/>
  <c r="F295" i="44"/>
  <c r="F359" i="44"/>
  <c r="F423" i="44"/>
  <c r="F487" i="44"/>
  <c r="F476" i="44"/>
  <c r="F64" i="44"/>
  <c r="F128" i="44"/>
  <c r="F192" i="44"/>
  <c r="F256" i="44"/>
  <c r="F320" i="44"/>
  <c r="F384" i="44"/>
  <c r="F448" i="44"/>
  <c r="F18" i="44"/>
  <c r="F154" i="44"/>
  <c r="F282" i="44"/>
  <c r="F410" i="44"/>
  <c r="F17" i="44"/>
  <c r="F81" i="44"/>
  <c r="F145" i="44"/>
  <c r="F209" i="44"/>
  <c r="F273" i="44"/>
  <c r="F337" i="44"/>
  <c r="F401" i="44"/>
  <c r="F465" i="44"/>
  <c r="F50" i="44"/>
  <c r="F178" i="44"/>
  <c r="F306" i="44"/>
  <c r="F450" i="44"/>
  <c r="F505" i="44"/>
  <c r="F452" i="44"/>
  <c r="F66" i="44"/>
  <c r="E52" i="42"/>
  <c r="E116" i="42"/>
  <c r="E180" i="42"/>
  <c r="E244" i="42"/>
  <c r="E308" i="42"/>
  <c r="E372" i="42"/>
  <c r="E436" i="42"/>
  <c r="E500" i="42"/>
  <c r="E564" i="42"/>
  <c r="E628" i="42"/>
  <c r="E692" i="42"/>
  <c r="E756" i="42"/>
  <c r="E820" i="42"/>
  <c r="E34" i="42"/>
  <c r="E362" i="42"/>
  <c r="E13" i="42"/>
  <c r="E77" i="42"/>
  <c r="E141" i="42"/>
  <c r="E205" i="42"/>
  <c r="E269" i="42"/>
  <c r="E333" i="42"/>
  <c r="E397" i="42"/>
  <c r="E461" i="42"/>
  <c r="E525" i="42"/>
  <c r="E589" i="42"/>
  <c r="E653" i="42"/>
  <c r="E717" i="42"/>
  <c r="E781" i="42"/>
  <c r="E845" i="42"/>
  <c r="E178" i="42"/>
  <c r="E490" i="42"/>
  <c r="E30" i="42"/>
  <c r="E94" i="42"/>
  <c r="E158" i="42"/>
  <c r="E222" i="42"/>
  <c r="E286" i="42"/>
  <c r="E350" i="42"/>
  <c r="E414" i="42"/>
  <c r="E478" i="42"/>
  <c r="E542" i="42"/>
  <c r="E606" i="42"/>
  <c r="E670" i="42"/>
  <c r="E734" i="42"/>
  <c r="E798" i="42"/>
  <c r="E862" i="42"/>
  <c r="E170" i="42"/>
  <c r="E602" i="42"/>
  <c r="E55" i="42"/>
  <c r="E119" i="42"/>
  <c r="E183" i="42"/>
  <c r="E247" i="42"/>
  <c r="E311" i="42"/>
  <c r="E375" i="42"/>
  <c r="E439" i="42"/>
  <c r="E503" i="42"/>
  <c r="E567" i="42"/>
  <c r="E631" i="42"/>
  <c r="E695" i="42"/>
  <c r="E759" i="42"/>
  <c r="E823" i="42"/>
  <c r="E26" i="42"/>
  <c r="E538" i="42"/>
  <c r="E48" i="42"/>
  <c r="E112" i="42"/>
  <c r="E176" i="42"/>
  <c r="E240" i="42"/>
  <c r="E304" i="42"/>
  <c r="E368" i="42"/>
  <c r="E432" i="42"/>
  <c r="E496" i="42"/>
  <c r="F130" i="44"/>
  <c r="E60" i="42"/>
  <c r="E124" i="42"/>
  <c r="E188" i="42"/>
  <c r="E252" i="42"/>
  <c r="E316" i="42"/>
  <c r="E380" i="42"/>
  <c r="E444" i="42"/>
  <c r="E508" i="42"/>
  <c r="E572" i="42"/>
  <c r="E636" i="42"/>
  <c r="E700" i="42"/>
  <c r="E764" i="42"/>
  <c r="E828" i="42"/>
  <c r="E66" i="42"/>
  <c r="E450" i="42"/>
  <c r="E21" i="42"/>
  <c r="E85" i="42"/>
  <c r="E149" i="42"/>
  <c r="E213" i="42"/>
  <c r="E277" i="42"/>
  <c r="E341" i="42"/>
  <c r="E405" i="42"/>
  <c r="E469" i="42"/>
  <c r="E533" i="42"/>
  <c r="E597" i="42"/>
  <c r="E661" i="42"/>
  <c r="E725" i="42"/>
  <c r="E789" i="42"/>
  <c r="E853" i="42"/>
  <c r="E226" i="42"/>
  <c r="E522" i="42"/>
  <c r="E38" i="42"/>
  <c r="E102" i="42"/>
  <c r="E166" i="42"/>
  <c r="E230" i="42"/>
  <c r="E294" i="42"/>
  <c r="E358" i="42"/>
  <c r="E422" i="42"/>
  <c r="E486" i="42"/>
  <c r="E550" i="42"/>
  <c r="E614" i="42"/>
  <c r="E678" i="42"/>
  <c r="E742" i="42"/>
  <c r="E806" i="42"/>
  <c r="E870" i="42"/>
  <c r="E210" i="42"/>
  <c r="E658" i="42"/>
  <c r="E63" i="42"/>
  <c r="E127" i="42"/>
  <c r="E191" i="42"/>
  <c r="E255" i="42"/>
  <c r="E319" i="42"/>
  <c r="E383" i="42"/>
  <c r="E447" i="42"/>
  <c r="E511" i="42"/>
  <c r="E575" i="42"/>
  <c r="E639" i="42"/>
  <c r="E703" i="42"/>
  <c r="E767" i="42"/>
  <c r="E831" i="42"/>
  <c r="E122" i="42"/>
  <c r="E594" i="42"/>
  <c r="E56" i="42"/>
  <c r="E120" i="42"/>
  <c r="E184" i="42"/>
  <c r="E248" i="42"/>
  <c r="E312" i="42"/>
  <c r="E376" i="42"/>
  <c r="E440" i="42"/>
  <c r="E504" i="42"/>
  <c r="E568" i="42"/>
  <c r="F194" i="44"/>
  <c r="E4" i="42"/>
  <c r="E68" i="42"/>
  <c r="E132" i="42"/>
  <c r="E196" i="42"/>
  <c r="E260" i="42"/>
  <c r="E324" i="42"/>
  <c r="E388" i="42"/>
  <c r="E452" i="42"/>
  <c r="E516" i="42"/>
  <c r="E580" i="42"/>
  <c r="E644" i="42"/>
  <c r="E708" i="42"/>
  <c r="E772" i="42"/>
  <c r="E836" i="42"/>
  <c r="E74" i="42"/>
  <c r="E498" i="42"/>
  <c r="E29" i="42"/>
  <c r="E93" i="42"/>
  <c r="E157" i="42"/>
  <c r="E221" i="42"/>
  <c r="E285" i="42"/>
  <c r="E349" i="42"/>
  <c r="E413" i="42"/>
  <c r="E477" i="42"/>
  <c r="E541" i="42"/>
  <c r="E605" i="42"/>
  <c r="E669" i="42"/>
  <c r="E733" i="42"/>
  <c r="E797" i="42"/>
  <c r="E861" i="42"/>
  <c r="E274" i="42"/>
  <c r="E570" i="42"/>
  <c r="E46" i="42"/>
  <c r="E110" i="42"/>
  <c r="E174" i="42"/>
  <c r="E238" i="42"/>
  <c r="E302" i="42"/>
  <c r="E366" i="42"/>
  <c r="E430" i="42"/>
  <c r="E494" i="42"/>
  <c r="E558" i="42"/>
  <c r="E622" i="42"/>
  <c r="E686" i="42"/>
  <c r="E750" i="42"/>
  <c r="E814" i="42"/>
  <c r="E878" i="42"/>
  <c r="E250" i="42"/>
  <c r="E7" i="42"/>
  <c r="E71" i="42"/>
  <c r="E135" i="42"/>
  <c r="E199" i="42"/>
  <c r="E263" i="42"/>
  <c r="E327" i="42"/>
  <c r="E391" i="42"/>
  <c r="E455" i="42"/>
  <c r="E519" i="42"/>
  <c r="E583" i="42"/>
  <c r="E647" i="42"/>
  <c r="E711" i="42"/>
  <c r="E775" i="42"/>
  <c r="E839" i="42"/>
  <c r="E194" i="42"/>
  <c r="E642" i="42"/>
  <c r="E64" i="42"/>
  <c r="E128" i="42"/>
  <c r="E192" i="42"/>
  <c r="E256" i="42"/>
  <c r="E320" i="42"/>
  <c r="E384" i="42"/>
  <c r="E448" i="42"/>
  <c r="E512" i="42"/>
  <c r="F258" i="44"/>
  <c r="F322" i="44"/>
  <c r="E20" i="42"/>
  <c r="E84" i="42"/>
  <c r="E148" i="42"/>
  <c r="E212" i="42"/>
  <c r="E276" i="42"/>
  <c r="E340" i="42"/>
  <c r="E404" i="42"/>
  <c r="E468" i="42"/>
  <c r="E532" i="42"/>
  <c r="E596" i="42"/>
  <c r="E660" i="42"/>
  <c r="E724" i="42"/>
  <c r="E788" i="42"/>
  <c r="E852" i="42"/>
  <c r="E154" i="42"/>
  <c r="E610" i="42"/>
  <c r="E45" i="42"/>
  <c r="E109" i="42"/>
  <c r="E173" i="42"/>
  <c r="E237" i="42"/>
  <c r="E301" i="42"/>
  <c r="E365" i="42"/>
  <c r="E429" i="42"/>
  <c r="E493" i="42"/>
  <c r="E557" i="42"/>
  <c r="E621" i="42"/>
  <c r="E685" i="42"/>
  <c r="E749" i="42"/>
  <c r="E813" i="42"/>
  <c r="E877" i="42"/>
  <c r="E338" i="42"/>
  <c r="E674" i="42"/>
  <c r="E62" i="42"/>
  <c r="E126" i="42"/>
  <c r="E190" i="42"/>
  <c r="E254" i="42"/>
  <c r="E318" i="42"/>
  <c r="E382" i="42"/>
  <c r="E446" i="42"/>
  <c r="E510" i="42"/>
  <c r="E574" i="42"/>
  <c r="E638" i="42"/>
  <c r="E702" i="42"/>
  <c r="E766" i="42"/>
  <c r="E830" i="42"/>
  <c r="E58" i="42"/>
  <c r="E378" i="42"/>
  <c r="E23" i="42"/>
  <c r="E87" i="42"/>
  <c r="E151" i="42"/>
  <c r="E215" i="42"/>
  <c r="E279" i="42"/>
  <c r="E343" i="42"/>
  <c r="E407" i="42"/>
  <c r="E471" i="42"/>
  <c r="E535" i="42"/>
  <c r="E599" i="42"/>
  <c r="E663" i="42"/>
  <c r="E727" i="42"/>
  <c r="E791" i="42"/>
  <c r="E855" i="42"/>
  <c r="E290" i="42"/>
  <c r="E16" i="42"/>
  <c r="E80" i="42"/>
  <c r="E144" i="42"/>
  <c r="E208" i="42"/>
  <c r="E272" i="42"/>
  <c r="E336" i="42"/>
  <c r="E400" i="42"/>
  <c r="E464" i="42"/>
  <c r="F386" i="44"/>
  <c r="E28" i="42"/>
  <c r="E92" i="42"/>
  <c r="E156" i="42"/>
  <c r="E220" i="42"/>
  <c r="E284" i="42"/>
  <c r="E348" i="42"/>
  <c r="E412" i="42"/>
  <c r="E476" i="42"/>
  <c r="E540" i="42"/>
  <c r="E604" i="42"/>
  <c r="E668" i="42"/>
  <c r="E732" i="42"/>
  <c r="E796" i="42"/>
  <c r="E860" i="42"/>
  <c r="E202" i="42"/>
  <c r="E650" i="42"/>
  <c r="E53" i="42"/>
  <c r="E117" i="42"/>
  <c r="E181" i="42"/>
  <c r="E245" i="42"/>
  <c r="E309" i="42"/>
  <c r="E373" i="42"/>
  <c r="E437" i="42"/>
  <c r="E501" i="42"/>
  <c r="E565" i="42"/>
  <c r="E629" i="42"/>
  <c r="E693" i="42"/>
  <c r="E757" i="42"/>
  <c r="E821" i="42"/>
  <c r="E50" i="42"/>
  <c r="E370" i="42"/>
  <c r="E6" i="42"/>
  <c r="E70" i="42"/>
  <c r="E134" i="42"/>
  <c r="E198" i="42"/>
  <c r="E262" i="42"/>
  <c r="E326" i="42"/>
  <c r="E390" i="42"/>
  <c r="E454" i="42"/>
  <c r="E518" i="42"/>
  <c r="E582" i="42"/>
  <c r="E646" i="42"/>
  <c r="E710" i="42"/>
  <c r="E774" i="42"/>
  <c r="E838" i="42"/>
  <c r="E82" i="42"/>
  <c r="E442" i="42"/>
  <c r="E31" i="42"/>
  <c r="E95" i="42"/>
  <c r="E159" i="42"/>
  <c r="E223" i="42"/>
  <c r="E287" i="42"/>
  <c r="E351" i="42"/>
  <c r="E415" i="42"/>
  <c r="E479" i="42"/>
  <c r="E543" i="42"/>
  <c r="E607" i="42"/>
  <c r="E671" i="42"/>
  <c r="E735" i="42"/>
  <c r="E799" i="42"/>
  <c r="E863" i="42"/>
  <c r="E354" i="42"/>
  <c r="E24" i="42"/>
  <c r="E88" i="42"/>
  <c r="E152" i="42"/>
  <c r="E216" i="42"/>
  <c r="E280" i="42"/>
  <c r="E344" i="42"/>
  <c r="E408" i="42"/>
  <c r="E472" i="42"/>
  <c r="E536" i="42"/>
  <c r="F466" i="44"/>
  <c r="E36" i="42"/>
  <c r="E100" i="42"/>
  <c r="E164" i="42"/>
  <c r="E228" i="42"/>
  <c r="E292" i="42"/>
  <c r="E356" i="42"/>
  <c r="E420" i="42"/>
  <c r="E484" i="42"/>
  <c r="E548" i="42"/>
  <c r="E612" i="42"/>
  <c r="E676" i="42"/>
  <c r="E740" i="42"/>
  <c r="E804" i="42"/>
  <c r="E868" i="42"/>
  <c r="E258" i="42"/>
  <c r="E682" i="42"/>
  <c r="E61" i="42"/>
  <c r="E125" i="42"/>
  <c r="E189" i="42"/>
  <c r="E253" i="42"/>
  <c r="E317" i="42"/>
  <c r="E381" i="42"/>
  <c r="E445" i="42"/>
  <c r="E509" i="42"/>
  <c r="E573" i="42"/>
  <c r="E637" i="42"/>
  <c r="E701" i="42"/>
  <c r="E765" i="42"/>
  <c r="E829" i="42"/>
  <c r="E90" i="42"/>
  <c r="E402" i="42"/>
  <c r="E14" i="42"/>
  <c r="E78" i="42"/>
  <c r="E142" i="42"/>
  <c r="E206" i="42"/>
  <c r="E270" i="42"/>
  <c r="E334" i="42"/>
  <c r="E398" i="42"/>
  <c r="E462" i="42"/>
  <c r="E526" i="42"/>
  <c r="E590" i="42"/>
  <c r="E654" i="42"/>
  <c r="E718" i="42"/>
  <c r="E782" i="42"/>
  <c r="E846" i="42"/>
  <c r="E114" i="42"/>
  <c r="E514" i="42"/>
  <c r="E39" i="42"/>
  <c r="E103" i="42"/>
  <c r="E167" i="42"/>
  <c r="E231" i="42"/>
  <c r="E295" i="42"/>
  <c r="E359" i="42"/>
  <c r="E423" i="42"/>
  <c r="E487" i="42"/>
  <c r="E551" i="42"/>
  <c r="E615" i="42"/>
  <c r="E679" i="42"/>
  <c r="E743" i="42"/>
  <c r="E807" i="42"/>
  <c r="E871" i="42"/>
  <c r="E418" i="42"/>
  <c r="E32" i="42"/>
  <c r="E96" i="42"/>
  <c r="E160" i="42"/>
  <c r="E224" i="42"/>
  <c r="E288" i="42"/>
  <c r="E352" i="42"/>
  <c r="E416" i="42"/>
  <c r="E480" i="42"/>
  <c r="E769" i="42"/>
  <c r="E44" i="42"/>
  <c r="E300" i="42"/>
  <c r="E556" i="42"/>
  <c r="E812" i="42"/>
  <c r="E69" i="42"/>
  <c r="E325" i="42"/>
  <c r="E581" i="42"/>
  <c r="E837" i="42"/>
  <c r="E86" i="42"/>
  <c r="E342" i="42"/>
  <c r="E598" i="42"/>
  <c r="E854" i="42"/>
  <c r="E111" i="42"/>
  <c r="E367" i="42"/>
  <c r="E623" i="42"/>
  <c r="E879" i="42"/>
  <c r="E168" i="42"/>
  <c r="E424" i="42"/>
  <c r="E576" i="42"/>
  <c r="E640" i="42"/>
  <c r="E704" i="42"/>
  <c r="E768" i="42"/>
  <c r="E832" i="42"/>
  <c r="E162" i="42"/>
  <c r="E9" i="42"/>
  <c r="E73" i="42"/>
  <c r="E137" i="42"/>
  <c r="E201" i="42"/>
  <c r="E265" i="42"/>
  <c r="E329" i="42"/>
  <c r="E393" i="42"/>
  <c r="E457" i="42"/>
  <c r="E521" i="42"/>
  <c r="E585" i="42"/>
  <c r="E649" i="42"/>
  <c r="E713" i="42"/>
  <c r="E777" i="42"/>
  <c r="E841" i="42"/>
  <c r="E186" i="42"/>
  <c r="E426" i="42"/>
  <c r="E75" i="42"/>
  <c r="E587" i="42"/>
  <c r="E531" i="42"/>
  <c r="E99" i="42"/>
  <c r="E755" i="42"/>
  <c r="E467" i="42"/>
  <c r="E739" i="42"/>
  <c r="E155" i="42"/>
  <c r="E659" i="42"/>
  <c r="E707" i="42"/>
  <c r="E235" i="42"/>
  <c r="E714" i="42"/>
  <c r="E59" i="42"/>
  <c r="E323" i="42"/>
  <c r="E371" i="42"/>
  <c r="E811" i="42"/>
  <c r="E754" i="42"/>
  <c r="E140" i="42"/>
  <c r="E106" i="42"/>
  <c r="E677" i="42"/>
  <c r="E438" i="42"/>
  <c r="E207" i="42"/>
  <c r="E8" i="42"/>
  <c r="E600" i="42"/>
  <c r="E856" i="42"/>
  <c r="E97" i="42"/>
  <c r="E289" i="42"/>
  <c r="E481" i="42"/>
  <c r="E673" i="42"/>
  <c r="E282" i="42"/>
  <c r="E730" i="42"/>
  <c r="E147" i="42"/>
  <c r="E347" i="42"/>
  <c r="E427" i="42"/>
  <c r="E51" i="42"/>
  <c r="E387" i="42"/>
  <c r="E76" i="42"/>
  <c r="E332" i="42"/>
  <c r="E588" i="42"/>
  <c r="E844" i="42"/>
  <c r="E101" i="42"/>
  <c r="E357" i="42"/>
  <c r="E613" i="42"/>
  <c r="E869" i="42"/>
  <c r="E118" i="42"/>
  <c r="E374" i="42"/>
  <c r="E630" i="42"/>
  <c r="E18" i="42"/>
  <c r="E143" i="42"/>
  <c r="E399" i="42"/>
  <c r="E655" i="42"/>
  <c r="E242" i="42"/>
  <c r="E200" i="42"/>
  <c r="E456" i="42"/>
  <c r="E584" i="42"/>
  <c r="E648" i="42"/>
  <c r="E712" i="42"/>
  <c r="E776" i="42"/>
  <c r="E840" i="42"/>
  <c r="E266" i="42"/>
  <c r="E17" i="42"/>
  <c r="E81" i="42"/>
  <c r="E145" i="42"/>
  <c r="E209" i="42"/>
  <c r="E273" i="42"/>
  <c r="E337" i="42"/>
  <c r="E401" i="42"/>
  <c r="E465" i="42"/>
  <c r="E529" i="42"/>
  <c r="E593" i="42"/>
  <c r="E657" i="42"/>
  <c r="E721" i="42"/>
  <c r="E785" i="42"/>
  <c r="E849" i="42"/>
  <c r="E218" i="42"/>
  <c r="E466" i="42"/>
  <c r="E139" i="42"/>
  <c r="E643" i="42"/>
  <c r="E651" i="42"/>
  <c r="E291" i="42"/>
  <c r="E19" i="42"/>
  <c r="E595" i="42"/>
  <c r="E835" i="42"/>
  <c r="E219" i="42"/>
  <c r="E706" i="42"/>
  <c r="E803" i="42"/>
  <c r="E299" i="42"/>
  <c r="E746" i="42"/>
  <c r="E251" i="42"/>
  <c r="E635" i="42"/>
  <c r="E435" i="42"/>
  <c r="E875" i="42"/>
  <c r="E818" i="42"/>
  <c r="E396" i="42"/>
  <c r="E165" i="42"/>
  <c r="E314" i="42"/>
  <c r="E694" i="42"/>
  <c r="E463" i="42"/>
  <c r="E264" i="42"/>
  <c r="E664" i="42"/>
  <c r="E792" i="42"/>
  <c r="E33" i="42"/>
  <c r="E225" i="42"/>
  <c r="E417" i="42"/>
  <c r="E609" i="42"/>
  <c r="E865" i="42"/>
  <c r="E267" i="42"/>
  <c r="E667" i="42"/>
  <c r="E195" i="42"/>
  <c r="E579" i="42"/>
  <c r="E507" i="42"/>
  <c r="E187" i="42"/>
  <c r="E108" i="42"/>
  <c r="E364" i="42"/>
  <c r="E620" i="42"/>
  <c r="E876" i="42"/>
  <c r="E133" i="42"/>
  <c r="E389" i="42"/>
  <c r="E645" i="42"/>
  <c r="E130" i="42"/>
  <c r="E150" i="42"/>
  <c r="E406" i="42"/>
  <c r="E662" i="42"/>
  <c r="E138" i="42"/>
  <c r="E175" i="42"/>
  <c r="E431" i="42"/>
  <c r="E687" i="42"/>
  <c r="E474" i="42"/>
  <c r="E232" i="42"/>
  <c r="E488" i="42"/>
  <c r="E592" i="42"/>
  <c r="E656" i="42"/>
  <c r="E720" i="42"/>
  <c r="E784" i="42"/>
  <c r="E848" i="42"/>
  <c r="E330" i="42"/>
  <c r="E25" i="42"/>
  <c r="E89" i="42"/>
  <c r="E153" i="42"/>
  <c r="E217" i="42"/>
  <c r="E281" i="42"/>
  <c r="E345" i="42"/>
  <c r="E409" i="42"/>
  <c r="E473" i="42"/>
  <c r="E537" i="42"/>
  <c r="E601" i="42"/>
  <c r="E665" i="42"/>
  <c r="E729" i="42"/>
  <c r="E793" i="42"/>
  <c r="E857" i="42"/>
  <c r="E234" i="42"/>
  <c r="E506" i="42"/>
  <c r="E203" i="42"/>
  <c r="E698" i="42"/>
  <c r="E731" i="42"/>
  <c r="E483" i="42"/>
  <c r="E83" i="42"/>
  <c r="E699" i="42"/>
  <c r="E850" i="42"/>
  <c r="E283" i="42"/>
  <c r="E738" i="42"/>
  <c r="E67" i="42"/>
  <c r="E363" i="42"/>
  <c r="E778" i="42"/>
  <c r="E379" i="42"/>
  <c r="E787" i="42"/>
  <c r="E499" i="42"/>
  <c r="E123" i="42"/>
  <c r="E259" i="42"/>
  <c r="E652" i="42"/>
  <c r="E421" i="42"/>
  <c r="E182" i="42"/>
  <c r="E322" i="42"/>
  <c r="E719" i="42"/>
  <c r="E520" i="42"/>
  <c r="E728" i="42"/>
  <c r="E386" i="42"/>
  <c r="E161" i="42"/>
  <c r="E353" i="42"/>
  <c r="E545" i="42"/>
  <c r="E737" i="42"/>
  <c r="E546" i="42"/>
  <c r="E763" i="42"/>
  <c r="E795" i="42"/>
  <c r="E770" i="42"/>
  <c r="E810" i="42"/>
  <c r="E563" i="42"/>
  <c r="E801" i="42"/>
  <c r="E172" i="42"/>
  <c r="E428" i="42"/>
  <c r="E684" i="42"/>
  <c r="E298" i="42"/>
  <c r="E197" i="42"/>
  <c r="E453" i="42"/>
  <c r="E709" i="42"/>
  <c r="E458" i="42"/>
  <c r="E214" i="42"/>
  <c r="E470" i="42"/>
  <c r="E726" i="42"/>
  <c r="E562" i="42"/>
  <c r="E239" i="42"/>
  <c r="E495" i="42"/>
  <c r="E751" i="42"/>
  <c r="E40" i="42"/>
  <c r="E296" i="42"/>
  <c r="E528" i="42"/>
  <c r="E608" i="42"/>
  <c r="E672" i="42"/>
  <c r="E736" i="42"/>
  <c r="E800" i="42"/>
  <c r="E864" i="42"/>
  <c r="E434" i="42"/>
  <c r="E41" i="42"/>
  <c r="E105" i="42"/>
  <c r="E169" i="42"/>
  <c r="E233" i="42"/>
  <c r="E297" i="42"/>
  <c r="E361" i="42"/>
  <c r="E425" i="42"/>
  <c r="E489" i="42"/>
  <c r="E553" i="42"/>
  <c r="E617" i="42"/>
  <c r="E681" i="42"/>
  <c r="E745" i="42"/>
  <c r="E809" i="42"/>
  <c r="E873" i="42"/>
  <c r="E306" i="42"/>
  <c r="E586" i="42"/>
  <c r="E331" i="42"/>
  <c r="E762" i="42"/>
  <c r="E827" i="42"/>
  <c r="E771" i="42"/>
  <c r="E211" i="42"/>
  <c r="E35" i="42"/>
  <c r="E515" i="42"/>
  <c r="E411" i="42"/>
  <c r="E834" i="42"/>
  <c r="E851" i="42"/>
  <c r="E491" i="42"/>
  <c r="E842" i="42"/>
  <c r="E634" i="42"/>
  <c r="E115" i="42"/>
  <c r="E627" i="42"/>
  <c r="E315" i="42"/>
  <c r="E691" i="42"/>
  <c r="E268" i="42"/>
  <c r="E37" i="42"/>
  <c r="E805" i="42"/>
  <c r="E566" i="42"/>
  <c r="E335" i="42"/>
  <c r="E136" i="42"/>
  <c r="E632" i="42"/>
  <c r="E824" i="42"/>
  <c r="E65" i="42"/>
  <c r="E257" i="42"/>
  <c r="E449" i="42"/>
  <c r="E641" i="42"/>
  <c r="E146" i="42"/>
  <c r="E523" i="42"/>
  <c r="E451" i="42"/>
  <c r="E91" i="42"/>
  <c r="E171" i="42"/>
  <c r="E131" i="42"/>
  <c r="E690" i="42"/>
  <c r="E204" i="42"/>
  <c r="E460" i="42"/>
  <c r="E716" i="42"/>
  <c r="E554" i="42"/>
  <c r="E229" i="42"/>
  <c r="E485" i="42"/>
  <c r="E741" i="42"/>
  <c r="E618" i="42"/>
  <c r="E246" i="42"/>
  <c r="E502" i="42"/>
  <c r="E758" i="42"/>
  <c r="E15" i="42"/>
  <c r="E271" i="42"/>
  <c r="E527" i="42"/>
  <c r="E783" i="42"/>
  <c r="E72" i="42"/>
  <c r="E328" i="42"/>
  <c r="E544" i="42"/>
  <c r="E616" i="42"/>
  <c r="E680" i="42"/>
  <c r="E744" i="42"/>
  <c r="E808" i="42"/>
  <c r="E872" i="42"/>
  <c r="E482" i="42"/>
  <c r="E49" i="42"/>
  <c r="E113" i="42"/>
  <c r="E177" i="42"/>
  <c r="E241" i="42"/>
  <c r="E305" i="42"/>
  <c r="E369" i="42"/>
  <c r="E433" i="42"/>
  <c r="E497" i="42"/>
  <c r="E561" i="42"/>
  <c r="E625" i="42"/>
  <c r="E689" i="42"/>
  <c r="E753" i="42"/>
  <c r="E817" i="42"/>
  <c r="E10" i="42"/>
  <c r="E346" i="42"/>
  <c r="E626" i="42"/>
  <c r="E395" i="42"/>
  <c r="E794" i="42"/>
  <c r="E859" i="42"/>
  <c r="E867" i="42"/>
  <c r="E275" i="42"/>
  <c r="E227" i="42"/>
  <c r="E723" i="42"/>
  <c r="E475" i="42"/>
  <c r="E163" i="42"/>
  <c r="E43" i="42"/>
  <c r="E555" i="42"/>
  <c r="E874" i="42"/>
  <c r="E722" i="42"/>
  <c r="E179" i="42"/>
  <c r="E683" i="42"/>
  <c r="E443" i="42"/>
  <c r="E819" i="42"/>
  <c r="E12" i="42"/>
  <c r="E780" i="42"/>
  <c r="E549" i="42"/>
  <c r="E310" i="42"/>
  <c r="E79" i="42"/>
  <c r="E847" i="42"/>
  <c r="E560" i="42"/>
  <c r="E760" i="42"/>
  <c r="E578" i="42"/>
  <c r="E193" i="42"/>
  <c r="E385" i="42"/>
  <c r="E577" i="42"/>
  <c r="E833" i="42"/>
  <c r="E11" i="42"/>
  <c r="E866" i="42"/>
  <c r="E611" i="42"/>
  <c r="E547" i="42"/>
  <c r="E843" i="42"/>
  <c r="E747" i="42"/>
  <c r="E236" i="42"/>
  <c r="E492" i="42"/>
  <c r="E748" i="42"/>
  <c r="E5" i="42"/>
  <c r="E261" i="42"/>
  <c r="E517" i="42"/>
  <c r="E773" i="42"/>
  <c r="E22" i="42"/>
  <c r="E278" i="42"/>
  <c r="E534" i="42"/>
  <c r="E790" i="42"/>
  <c r="E47" i="42"/>
  <c r="E303" i="42"/>
  <c r="E559" i="42"/>
  <c r="E815" i="42"/>
  <c r="E104" i="42"/>
  <c r="E360" i="42"/>
  <c r="E552" i="42"/>
  <c r="E624" i="42"/>
  <c r="E688" i="42"/>
  <c r="E752" i="42"/>
  <c r="E816" i="42"/>
  <c r="E880" i="42"/>
  <c r="E530" i="42"/>
  <c r="E57" i="42"/>
  <c r="E121" i="42"/>
  <c r="E185" i="42"/>
  <c r="E249" i="42"/>
  <c r="E313" i="42"/>
  <c r="E377" i="42"/>
  <c r="E441" i="42"/>
  <c r="E505" i="42"/>
  <c r="E569" i="42"/>
  <c r="E633" i="42"/>
  <c r="E697" i="42"/>
  <c r="E761" i="42"/>
  <c r="E825" i="42"/>
  <c r="E98" i="42"/>
  <c r="E394" i="42"/>
  <c r="E666" i="42"/>
  <c r="E459" i="42"/>
  <c r="E826" i="42"/>
  <c r="E802" i="42"/>
  <c r="E3" i="42"/>
  <c r="E339" i="42"/>
  <c r="E419" i="42"/>
  <c r="E27" i="42"/>
  <c r="E539" i="42"/>
  <c r="E355" i="42"/>
  <c r="E107" i="42"/>
  <c r="E619" i="42"/>
  <c r="E779" i="42"/>
  <c r="E786" i="42"/>
  <c r="E243" i="42"/>
  <c r="E715" i="42"/>
  <c r="E571" i="42"/>
  <c r="E2" i="42"/>
  <c r="E524" i="42"/>
  <c r="E293" i="42"/>
  <c r="E54" i="42"/>
  <c r="E822" i="42"/>
  <c r="E591" i="42"/>
  <c r="E392" i="42"/>
  <c r="E696" i="42"/>
  <c r="E42" i="42"/>
  <c r="E129" i="42"/>
  <c r="E321" i="42"/>
  <c r="E513" i="42"/>
  <c r="E705" i="42"/>
  <c r="E410" i="42"/>
  <c r="E858" i="42"/>
  <c r="E403" i="42"/>
  <c r="E603" i="42"/>
  <c r="E675" i="42"/>
  <c r="E307" i="42"/>
  <c r="F2" i="36"/>
  <c r="F66" i="36"/>
  <c r="F129" i="36"/>
  <c r="F192" i="36"/>
  <c r="F255" i="36"/>
  <c r="F327" i="36"/>
  <c r="F390" i="36"/>
  <c r="F343" i="36"/>
  <c r="F19" i="36"/>
  <c r="F88" i="36"/>
  <c r="F153" i="36"/>
  <c r="F220" i="36"/>
  <c r="F291" i="36"/>
  <c r="F362" i="36"/>
  <c r="F294" i="36"/>
  <c r="F217" i="36"/>
  <c r="F270" i="36"/>
  <c r="F47" i="36"/>
  <c r="F113" i="36"/>
  <c r="F178" i="36"/>
  <c r="F242" i="36"/>
  <c r="F311" i="36"/>
  <c r="F376" i="36"/>
  <c r="F236" i="36"/>
  <c r="F32" i="36"/>
  <c r="F98" i="36"/>
  <c r="F155" i="36"/>
  <c r="F222" i="36"/>
  <c r="F280" i="36"/>
  <c r="F330" i="36"/>
  <c r="F393" i="36"/>
  <c r="F120" i="36"/>
  <c r="F49" i="36"/>
  <c r="F115" i="36"/>
  <c r="F180" i="36"/>
  <c r="F286" i="36"/>
  <c r="F110" i="36"/>
  <c r="F23" i="36"/>
  <c r="F84" i="36"/>
  <c r="F149" i="36"/>
  <c r="F216" i="36"/>
  <c r="F274" i="36"/>
  <c r="F332" i="36"/>
  <c r="F16" i="36"/>
  <c r="F109" i="36"/>
  <c r="F253" i="36"/>
  <c r="F254" i="36"/>
  <c r="F28" i="36"/>
  <c r="F136" i="36"/>
  <c r="F365" i="36"/>
  <c r="F59" i="35"/>
  <c r="F117" i="35"/>
  <c r="F181" i="35"/>
  <c r="F239" i="35"/>
  <c r="F309" i="35"/>
  <c r="F369" i="35"/>
  <c r="F428" i="35"/>
  <c r="F490" i="35"/>
  <c r="F485" i="35"/>
  <c r="F460" i="35"/>
  <c r="F68" i="35"/>
  <c r="F131" i="35"/>
  <c r="F232" i="35"/>
  <c r="F310" i="35"/>
  <c r="F397" i="35"/>
  <c r="F469" i="35"/>
  <c r="F423" i="35"/>
  <c r="F382" i="35"/>
  <c r="F46" i="35"/>
  <c r="F105" i="35"/>
  <c r="F169" i="35"/>
  <c r="F241" i="35"/>
  <c r="F311" i="35"/>
  <c r="F378" i="35"/>
  <c r="F444" i="35"/>
  <c r="F500" i="35"/>
  <c r="F437" i="35"/>
  <c r="F282" i="35"/>
  <c r="F34" i="35"/>
  <c r="F112" i="35"/>
  <c r="F189" i="35"/>
  <c r="F255" i="35"/>
  <c r="F325" i="35"/>
  <c r="F418" i="35"/>
  <c r="F264" i="35"/>
  <c r="F15" i="35"/>
  <c r="F78" i="35"/>
  <c r="F166" i="35"/>
  <c r="F220" i="35"/>
  <c r="F286" i="35"/>
  <c r="F348" i="35"/>
  <c r="F414" i="35"/>
  <c r="F25" i="35"/>
  <c r="F16" i="35"/>
  <c r="F79" i="35"/>
  <c r="F135" i="35"/>
  <c r="F196" i="35"/>
  <c r="F249" i="35"/>
  <c r="F312" i="35"/>
  <c r="F374" i="35"/>
  <c r="F439" i="35"/>
  <c r="F513" i="35"/>
  <c r="F116" i="35"/>
  <c r="F246" i="35"/>
  <c r="F9" i="35"/>
  <c r="F80" i="35"/>
  <c r="F136" i="35"/>
  <c r="F197" i="35"/>
  <c r="F421" i="35"/>
  <c r="F488" i="35"/>
  <c r="F96" i="35"/>
  <c r="F230" i="35"/>
  <c r="F481" i="35"/>
  <c r="F149" i="34"/>
  <c r="F237" i="34"/>
  <c r="F4" i="34"/>
  <c r="F231" i="34"/>
  <c r="F133" i="34"/>
  <c r="F191" i="34"/>
  <c r="F192" i="34"/>
  <c r="F190" i="34"/>
  <c r="F150" i="34"/>
  <c r="F164" i="34"/>
  <c r="F205" i="34"/>
  <c r="F176" i="34"/>
  <c r="F165" i="34"/>
  <c r="F173" i="34"/>
  <c r="F10" i="36"/>
  <c r="F74" i="36"/>
  <c r="F137" i="36"/>
  <c r="F195" i="36"/>
  <c r="F263" i="36"/>
  <c r="F335" i="36"/>
  <c r="F223" i="36"/>
  <c r="F380" i="36"/>
  <c r="F30" i="36"/>
  <c r="F96" i="36"/>
  <c r="F161" i="36"/>
  <c r="F228" i="36"/>
  <c r="F299" i="36"/>
  <c r="F367" i="36"/>
  <c r="F323" i="36"/>
  <c r="F261" i="36"/>
  <c r="F334" i="36"/>
  <c r="F55" i="36"/>
  <c r="F123" i="36"/>
  <c r="F186" i="36"/>
  <c r="F249" i="36"/>
  <c r="F319" i="36"/>
  <c r="F384" i="36"/>
  <c r="F288" i="36"/>
  <c r="F40" i="36"/>
  <c r="F106" i="36"/>
  <c r="F163" i="36"/>
  <c r="F230" i="36"/>
  <c r="F285" i="36"/>
  <c r="F338" i="36"/>
  <c r="F207" i="36"/>
  <c r="F297" i="36"/>
  <c r="F62" i="36"/>
  <c r="F117" i="36"/>
  <c r="F188" i="36"/>
  <c r="F321" i="36"/>
  <c r="F191" i="36"/>
  <c r="F26" i="36"/>
  <c r="F92" i="36"/>
  <c r="F157" i="36"/>
  <c r="F224" i="36"/>
  <c r="F282" i="36"/>
  <c r="F340" i="36"/>
  <c r="F24" i="36"/>
  <c r="F119" i="36"/>
  <c r="F307" i="36"/>
  <c r="F276" i="36"/>
  <c r="F36" i="36"/>
  <c r="F144" i="36"/>
  <c r="F2" i="35"/>
  <c r="F67" i="35"/>
  <c r="F125" i="35"/>
  <c r="F186" i="35"/>
  <c r="F247" i="35"/>
  <c r="F315" i="35"/>
  <c r="F377" i="35"/>
  <c r="F442" i="35"/>
  <c r="F498" i="35"/>
  <c r="F504" i="35"/>
  <c r="F508" i="35"/>
  <c r="F75" i="35"/>
  <c r="F144" i="35"/>
  <c r="F240" i="35"/>
  <c r="F316" i="35"/>
  <c r="F403" i="35"/>
  <c r="F477" i="35"/>
  <c r="F453" i="35"/>
  <c r="F435" i="35"/>
  <c r="F53" i="35"/>
  <c r="F111" i="35"/>
  <c r="F175" i="35"/>
  <c r="F254" i="35"/>
  <c r="F317" i="35"/>
  <c r="F385" i="35"/>
  <c r="F452" i="35"/>
  <c r="F503" i="35"/>
  <c r="F456" i="35"/>
  <c r="F366" i="35"/>
  <c r="F47" i="35"/>
  <c r="F120" i="35"/>
  <c r="F194" i="35"/>
  <c r="F266" i="35"/>
  <c r="F333" i="35"/>
  <c r="F445" i="35"/>
  <c r="F314" i="35"/>
  <c r="F23" i="35"/>
  <c r="F86" i="35"/>
  <c r="F171" i="35"/>
  <c r="F227" i="35"/>
  <c r="F294" i="35"/>
  <c r="F356" i="35"/>
  <c r="F419" i="35"/>
  <c r="F204" i="35"/>
  <c r="F28" i="35"/>
  <c r="F87" i="35"/>
  <c r="F142" i="35"/>
  <c r="F202" i="35"/>
  <c r="F257" i="35"/>
  <c r="F320" i="35"/>
  <c r="F387" i="35"/>
  <c r="F447" i="35"/>
  <c r="F521" i="35"/>
  <c r="F129" i="35"/>
  <c r="F270" i="35"/>
  <c r="F17" i="35"/>
  <c r="F88" i="35"/>
  <c r="F147" i="35"/>
  <c r="F203" i="35"/>
  <c r="F258" i="35"/>
  <c r="F313" i="35"/>
  <c r="F367" i="35"/>
  <c r="F426" i="35"/>
  <c r="F496" i="35"/>
  <c r="F108" i="35"/>
  <c r="F251" i="35"/>
  <c r="F529" i="35"/>
  <c r="F200" i="34"/>
  <c r="F52" i="34"/>
  <c r="F161" i="34"/>
  <c r="F11" i="34"/>
  <c r="F189" i="34"/>
  <c r="F42" i="34"/>
  <c r="F44" i="34"/>
  <c r="F51" i="34"/>
  <c r="F201" i="34"/>
  <c r="F219" i="34"/>
  <c r="F229" i="34"/>
  <c r="F14" i="34"/>
  <c r="F220" i="34"/>
  <c r="F104" i="34"/>
  <c r="F17" i="34"/>
  <c r="F68" i="34"/>
  <c r="F19" i="34"/>
  <c r="F122" i="34"/>
  <c r="F183" i="34"/>
  <c r="F84" i="34"/>
  <c r="F90" i="34"/>
  <c r="F105" i="34"/>
  <c r="F39" i="34"/>
  <c r="F26" i="34"/>
  <c r="F188" i="34"/>
  <c r="F33" i="34"/>
  <c r="F54" i="34"/>
  <c r="F43" i="34"/>
  <c r="F187" i="34"/>
  <c r="F67" i="38"/>
  <c r="F53" i="38"/>
  <c r="F8" i="38"/>
  <c r="F164" i="38"/>
  <c r="F124" i="38"/>
  <c r="F51" i="38"/>
  <c r="F68" i="38"/>
  <c r="F121" i="38"/>
  <c r="F154" i="38"/>
  <c r="F140" i="38"/>
  <c r="F112" i="38"/>
  <c r="F150" i="38"/>
  <c r="F99" i="38"/>
  <c r="F85" i="38"/>
  <c r="F40" i="38"/>
  <c r="F23" i="38"/>
  <c r="F29" i="38"/>
  <c r="F59" i="38"/>
  <c r="F45" i="38"/>
  <c r="F159" i="38"/>
  <c r="F100" i="38"/>
  <c r="G40" i="37"/>
  <c r="G93" i="37"/>
  <c r="G2" i="37"/>
  <c r="G108" i="37"/>
  <c r="G27" i="37"/>
  <c r="G106" i="37"/>
  <c r="G53" i="37"/>
  <c r="G133" i="37"/>
  <c r="G64" i="37"/>
  <c r="G67" i="37"/>
  <c r="G110" i="37"/>
  <c r="G32" i="37"/>
  <c r="G5" i="37"/>
  <c r="G47" i="37"/>
  <c r="G149" i="37"/>
  <c r="G4" i="37"/>
  <c r="G49" i="37"/>
  <c r="G22" i="37"/>
  <c r="G129" i="37"/>
  <c r="G145" i="37"/>
  <c r="G134" i="37"/>
  <c r="F336" i="35"/>
  <c r="F18" i="36"/>
  <c r="F82" i="36"/>
  <c r="F145" i="36"/>
  <c r="F203" i="36"/>
  <c r="F271" i="36"/>
  <c r="F345" i="36"/>
  <c r="F302" i="36"/>
  <c r="F94" i="36"/>
  <c r="F38" i="36"/>
  <c r="F104" i="36"/>
  <c r="F169" i="36"/>
  <c r="F241" i="36"/>
  <c r="F310" i="36"/>
  <c r="F375" i="36"/>
  <c r="F349" i="36"/>
  <c r="F275" i="36"/>
  <c r="F360" i="36"/>
  <c r="F60" i="36"/>
  <c r="F131" i="36"/>
  <c r="F197" i="36"/>
  <c r="F257" i="36"/>
  <c r="F329" i="36"/>
  <c r="F392" i="36"/>
  <c r="F341" i="36"/>
  <c r="F48" i="36"/>
  <c r="F114" i="36"/>
  <c r="F171" i="36"/>
  <c r="F238" i="36"/>
  <c r="F293" i="36"/>
  <c r="F348" i="36"/>
  <c r="F313" i="36"/>
  <c r="F344" i="36"/>
  <c r="F70" i="36"/>
  <c r="F125" i="36"/>
  <c r="F199" i="36"/>
  <c r="F331" i="36"/>
  <c r="F246" i="36"/>
  <c r="F34" i="36"/>
  <c r="F100" i="36"/>
  <c r="F165" i="36"/>
  <c r="F232" i="36"/>
  <c r="F287" i="36"/>
  <c r="F350" i="36"/>
  <c r="F27" i="36"/>
  <c r="F127" i="36"/>
  <c r="F333" i="36"/>
  <c r="F316" i="36"/>
  <c r="F44" i="36"/>
  <c r="F167" i="36"/>
  <c r="F11" i="35"/>
  <c r="F74" i="35"/>
  <c r="F130" i="35"/>
  <c r="F199" i="35"/>
  <c r="F252" i="35"/>
  <c r="F323" i="35"/>
  <c r="F383" i="35"/>
  <c r="F450" i="35"/>
  <c r="F509" i="35"/>
  <c r="F457" i="35"/>
  <c r="F12" i="35"/>
  <c r="F83" i="35"/>
  <c r="F154" i="35"/>
  <c r="F253" i="35"/>
  <c r="F331" i="35"/>
  <c r="F411" i="35"/>
  <c r="F483" i="35"/>
  <c r="F479" i="35"/>
  <c r="F489" i="35"/>
  <c r="F61" i="35"/>
  <c r="F119" i="35"/>
  <c r="F188" i="35"/>
  <c r="F265" i="35"/>
  <c r="F324" i="35"/>
  <c r="F391" i="35"/>
  <c r="F455" i="35"/>
  <c r="F511" i="35"/>
  <c r="F493" i="35"/>
  <c r="F401" i="35"/>
  <c r="F54" i="35"/>
  <c r="F133" i="35"/>
  <c r="F206" i="35"/>
  <c r="F278" i="35"/>
  <c r="F337" i="35"/>
  <c r="F471" i="35"/>
  <c r="F351" i="35"/>
  <c r="F27" i="35"/>
  <c r="F113" i="35"/>
  <c r="F177" i="35"/>
  <c r="F235" i="35"/>
  <c r="F300" i="35"/>
  <c r="F363" i="35"/>
  <c r="F424" i="35"/>
  <c r="F274" i="35"/>
  <c r="F35" i="35"/>
  <c r="F94" i="35"/>
  <c r="F146" i="35"/>
  <c r="F207" i="35"/>
  <c r="F262" i="35"/>
  <c r="F327" i="35"/>
  <c r="F394" i="35"/>
  <c r="F458" i="35"/>
  <c r="F527" i="35"/>
  <c r="F143" i="35"/>
  <c r="F302" i="35"/>
  <c r="F24" i="35"/>
  <c r="F95" i="35"/>
  <c r="F151" i="35"/>
  <c r="F208" i="35"/>
  <c r="F263" i="35"/>
  <c r="F321" i="35"/>
  <c r="F375" i="35"/>
  <c r="F434" i="35"/>
  <c r="F507" i="35"/>
  <c r="F124" i="35"/>
  <c r="F259" i="35"/>
  <c r="F3" i="34"/>
  <c r="F207" i="34"/>
  <c r="F102" i="34"/>
  <c r="F216" i="34"/>
  <c r="F62" i="34"/>
  <c r="F239" i="34"/>
  <c r="F22" i="34"/>
  <c r="F93" i="34"/>
  <c r="F141" i="34"/>
  <c r="F13" i="34"/>
  <c r="F221" i="34"/>
  <c r="F53" i="34"/>
  <c r="F65" i="34"/>
  <c r="F71" i="34"/>
  <c r="F162" i="34"/>
  <c r="F228" i="34"/>
  <c r="F12" i="34"/>
  <c r="F25" i="34"/>
  <c r="F178" i="34"/>
  <c r="F233" i="34"/>
  <c r="F27" i="34"/>
  <c r="F196" i="34"/>
  <c r="F218" i="34"/>
  <c r="F88" i="34"/>
  <c r="F78" i="34"/>
  <c r="F238" i="34"/>
  <c r="F138" i="34"/>
  <c r="F159" i="34"/>
  <c r="F147" i="34"/>
  <c r="F98" i="34"/>
  <c r="F131" i="38"/>
  <c r="F117" i="38"/>
  <c r="F72" i="38"/>
  <c r="F104" i="38"/>
  <c r="F38" i="38"/>
  <c r="F105" i="38"/>
  <c r="F132" i="38"/>
  <c r="F142" i="38"/>
  <c r="F93" i="38"/>
  <c r="F62" i="38"/>
  <c r="F130" i="38"/>
  <c r="F79" i="38"/>
  <c r="F163" i="38"/>
  <c r="F149" i="38"/>
  <c r="F128" i="38"/>
  <c r="F43" i="38"/>
  <c r="F157" i="38"/>
  <c r="F123" i="38"/>
  <c r="F109" i="38"/>
  <c r="F64" i="38"/>
  <c r="F101" i="38"/>
  <c r="G123" i="37"/>
  <c r="G146" i="37"/>
  <c r="G136" i="37"/>
  <c r="G45" i="37"/>
  <c r="G98" i="37"/>
  <c r="G23" i="37"/>
  <c r="G115" i="37"/>
  <c r="G34" i="37"/>
  <c r="G120" i="37"/>
  <c r="G144" i="37"/>
  <c r="G8" i="37"/>
  <c r="G7" i="37"/>
  <c r="G75" i="37"/>
  <c r="G117" i="37"/>
  <c r="G24" i="37"/>
  <c r="G74" i="37"/>
  <c r="G122" i="37"/>
  <c r="G84" i="37"/>
  <c r="G16" i="37"/>
  <c r="G62" i="37"/>
  <c r="G30" i="37"/>
  <c r="F161" i="35"/>
  <c r="F29" i="36"/>
  <c r="F87" i="36"/>
  <c r="F152" i="36"/>
  <c r="F211" i="36"/>
  <c r="F277" i="36"/>
  <c r="F353" i="36"/>
  <c r="F339" i="36"/>
  <c r="F218" i="36"/>
  <c r="F46" i="36"/>
  <c r="F112" i="36"/>
  <c r="F177" i="36"/>
  <c r="F248" i="36"/>
  <c r="F318" i="36"/>
  <c r="F383" i="36"/>
  <c r="F386" i="36"/>
  <c r="F325" i="36"/>
  <c r="F4" i="36"/>
  <c r="F68" i="36"/>
  <c r="F139" i="36"/>
  <c r="F205" i="36"/>
  <c r="F265" i="36"/>
  <c r="F337" i="36"/>
  <c r="F215" i="36"/>
  <c r="F388" i="36"/>
  <c r="F56" i="36"/>
  <c r="F116" i="36"/>
  <c r="F179" i="36"/>
  <c r="F243" i="36"/>
  <c r="F301" i="36"/>
  <c r="F356" i="36"/>
  <c r="F378" i="36"/>
  <c r="F6" i="36"/>
  <c r="F78" i="36"/>
  <c r="F133" i="36"/>
  <c r="F234" i="36"/>
  <c r="F357" i="36"/>
  <c r="F289" i="36"/>
  <c r="F42" i="36"/>
  <c r="F108" i="36"/>
  <c r="F173" i="36"/>
  <c r="F235" i="36"/>
  <c r="F295" i="36"/>
  <c r="F358" i="36"/>
  <c r="F43" i="36"/>
  <c r="F143" i="36"/>
  <c r="F359" i="36"/>
  <c r="F352" i="36"/>
  <c r="F52" i="36"/>
  <c r="F175" i="36"/>
  <c r="F19" i="35"/>
  <c r="F82" i="35"/>
  <c r="F138" i="35"/>
  <c r="F205" i="35"/>
  <c r="F260" i="35"/>
  <c r="F330" i="35"/>
  <c r="F390" i="35"/>
  <c r="F454" i="35"/>
  <c r="F516" i="35"/>
  <c r="F502" i="35"/>
  <c r="F20" i="35"/>
  <c r="F91" i="35"/>
  <c r="F159" i="35"/>
  <c r="F261" i="35"/>
  <c r="F343" i="35"/>
  <c r="F416" i="35"/>
  <c r="F491" i="35"/>
  <c r="F512" i="35"/>
  <c r="F6" i="35"/>
  <c r="F69" i="35"/>
  <c r="F132" i="35"/>
  <c r="F193" i="35"/>
  <c r="F273" i="35"/>
  <c r="F332" i="35"/>
  <c r="F404" i="35"/>
  <c r="F463" i="35"/>
  <c r="F518" i="35"/>
  <c r="F519" i="35"/>
  <c r="F449" i="35"/>
  <c r="F62" i="35"/>
  <c r="F140" i="35"/>
  <c r="F211" i="35"/>
  <c r="F285" i="35"/>
  <c r="F347" i="35"/>
  <c r="F501" i="35"/>
  <c r="F427" i="35"/>
  <c r="F41" i="35"/>
  <c r="F121" i="35"/>
  <c r="F182" i="35"/>
  <c r="F243" i="35"/>
  <c r="F305" i="35"/>
  <c r="F373" i="35"/>
  <c r="F432" i="35"/>
  <c r="F341" i="35"/>
  <c r="F42" i="35"/>
  <c r="F100" i="35"/>
  <c r="F167" i="35"/>
  <c r="F213" i="35"/>
  <c r="F268" i="35"/>
  <c r="F335" i="35"/>
  <c r="F399" i="35"/>
  <c r="F465" i="35"/>
  <c r="F10" i="35"/>
  <c r="F148" i="35"/>
  <c r="F329" i="35"/>
  <c r="F29" i="35"/>
  <c r="F101" i="35"/>
  <c r="F156" i="35"/>
  <c r="F214" i="35"/>
  <c r="F269" i="35"/>
  <c r="F328" i="35"/>
  <c r="F381" i="35"/>
  <c r="F440" i="35"/>
  <c r="F514" i="35"/>
  <c r="F137" i="35"/>
  <c r="F289" i="35"/>
  <c r="F160" i="34"/>
  <c r="F10" i="34"/>
  <c r="F157" i="34"/>
  <c r="F86" i="34"/>
  <c r="F111" i="34"/>
  <c r="F118" i="34"/>
  <c r="F74" i="34"/>
  <c r="F148" i="34"/>
  <c r="F59" i="34"/>
  <c r="F64" i="34"/>
  <c r="F56" i="34"/>
  <c r="F103" i="34"/>
  <c r="F114" i="34"/>
  <c r="F9" i="34"/>
  <c r="F217" i="34"/>
  <c r="F116" i="34"/>
  <c r="F63" i="34"/>
  <c r="F77" i="34"/>
  <c r="F83" i="34"/>
  <c r="F96" i="34"/>
  <c r="F135" i="34"/>
  <c r="F166" i="34"/>
  <c r="F213" i="34"/>
  <c r="F143" i="34"/>
  <c r="F130" i="34"/>
  <c r="F23" i="34"/>
  <c r="F8" i="34"/>
  <c r="F179" i="34"/>
  <c r="F123" i="34"/>
  <c r="F204" i="34"/>
  <c r="F98" i="38"/>
  <c r="F46" i="38"/>
  <c r="F97" i="38"/>
  <c r="F56" i="38"/>
  <c r="F61" i="38"/>
  <c r="F65" i="38"/>
  <c r="F54" i="38"/>
  <c r="F82" i="38"/>
  <c r="F143" i="38"/>
  <c r="F33" i="38"/>
  <c r="F63" i="38"/>
  <c r="F41" i="38"/>
  <c r="F20" i="38"/>
  <c r="F126" i="38"/>
  <c r="F138" i="38"/>
  <c r="F107" i="38"/>
  <c r="F74" i="38"/>
  <c r="F42" i="38"/>
  <c r="F22" i="38"/>
  <c r="F57" i="38"/>
  <c r="F87" i="38"/>
  <c r="G20" i="37"/>
  <c r="G167" i="37"/>
  <c r="G82" i="37"/>
  <c r="G131" i="37"/>
  <c r="G152" i="37"/>
  <c r="G172" i="37"/>
  <c r="G54" i="37"/>
  <c r="G103" i="37"/>
  <c r="G109" i="37"/>
  <c r="G118" i="37"/>
  <c r="G171" i="37"/>
  <c r="G148" i="37"/>
  <c r="G150" i="37"/>
  <c r="G57" i="37"/>
  <c r="G151" i="37"/>
  <c r="G17" i="37"/>
  <c r="G56" i="37"/>
  <c r="G169" i="37"/>
  <c r="G78" i="37"/>
  <c r="G175" i="37"/>
  <c r="G88" i="37"/>
  <c r="F222" i="35"/>
  <c r="F37" i="36"/>
  <c r="F95" i="36"/>
  <c r="F160" i="36"/>
  <c r="F219" i="36"/>
  <c r="F290" i="36"/>
  <c r="F361" i="36"/>
  <c r="F370" i="36"/>
  <c r="F308" i="36"/>
  <c r="F54" i="36"/>
  <c r="F122" i="36"/>
  <c r="F185" i="36"/>
  <c r="F256" i="36"/>
  <c r="F328" i="36"/>
  <c r="F391" i="36"/>
  <c r="F72" i="36"/>
  <c r="F351" i="36"/>
  <c r="F12" i="36"/>
  <c r="F76" i="36"/>
  <c r="F147" i="36"/>
  <c r="F213" i="36"/>
  <c r="F279" i="36"/>
  <c r="F347" i="36"/>
  <c r="F305" i="36"/>
  <c r="F81" i="36"/>
  <c r="F61" i="36"/>
  <c r="F124" i="36"/>
  <c r="F187" i="36"/>
  <c r="F250" i="36"/>
  <c r="F304" i="36"/>
  <c r="F364" i="36"/>
  <c r="F80" i="36"/>
  <c r="F14" i="36"/>
  <c r="F83" i="36"/>
  <c r="F141" i="36"/>
  <c r="F239" i="36"/>
  <c r="F182" i="36"/>
  <c r="F342" i="36"/>
  <c r="F50" i="36"/>
  <c r="F118" i="36"/>
  <c r="F181" i="36"/>
  <c r="F244" i="36"/>
  <c r="F303" i="36"/>
  <c r="F371" i="36"/>
  <c r="F64" i="36"/>
  <c r="F158" i="36"/>
  <c r="F102" i="36"/>
  <c r="F381" i="36"/>
  <c r="F57" i="36"/>
  <c r="F202" i="36"/>
  <c r="F31" i="35"/>
  <c r="F90" i="35"/>
  <c r="F153" i="35"/>
  <c r="F210" i="35"/>
  <c r="F271" i="35"/>
  <c r="F342" i="35"/>
  <c r="F396" i="35"/>
  <c r="F461" i="35"/>
  <c r="F523" i="35"/>
  <c r="F18" i="35"/>
  <c r="F32" i="35"/>
  <c r="F98" i="35"/>
  <c r="F164" i="35"/>
  <c r="F272" i="35"/>
  <c r="F345" i="35"/>
  <c r="F429" i="35"/>
  <c r="F499" i="35"/>
  <c r="F480" i="35"/>
  <c r="F13" i="35"/>
  <c r="F76" i="35"/>
  <c r="F139" i="35"/>
  <c r="F200" i="35"/>
  <c r="F277" i="35"/>
  <c r="F346" i="35"/>
  <c r="F412" i="35"/>
  <c r="F470" i="35"/>
  <c r="F525" i="35"/>
  <c r="F464" i="35"/>
  <c r="F497" i="35"/>
  <c r="F70" i="35"/>
  <c r="F150" i="35"/>
  <c r="F219" i="35"/>
  <c r="F293" i="35"/>
  <c r="F355" i="35"/>
  <c r="F526" i="35"/>
  <c r="F475" i="35"/>
  <c r="F48" i="35"/>
  <c r="F126" i="35"/>
  <c r="F190" i="35"/>
  <c r="F248" i="35"/>
  <c r="F319" i="35"/>
  <c r="F380" i="35"/>
  <c r="F438" i="35"/>
  <c r="F376" i="35"/>
  <c r="F49" i="35"/>
  <c r="F106" i="35"/>
  <c r="F172" i="35"/>
  <c r="F221" i="35"/>
  <c r="F280" i="35"/>
  <c r="F339" i="35"/>
  <c r="F407" i="35"/>
  <c r="F473" i="35"/>
  <c r="F43" i="35"/>
  <c r="F157" i="35"/>
  <c r="F359" i="35"/>
  <c r="F36" i="35"/>
  <c r="F107" i="35"/>
  <c r="F281" i="35"/>
  <c r="F388" i="35"/>
  <c r="F448" i="35"/>
  <c r="F528" i="35"/>
  <c r="F152" i="35"/>
  <c r="F308" i="35"/>
  <c r="F215" i="34"/>
  <c r="F61" i="34"/>
  <c r="F208" i="34"/>
  <c r="F21" i="34"/>
  <c r="F169" i="34"/>
  <c r="F156" i="34"/>
  <c r="F126" i="34"/>
  <c r="F199" i="34"/>
  <c r="F100" i="34"/>
  <c r="F113" i="34"/>
  <c r="F212" i="34"/>
  <c r="F158" i="34"/>
  <c r="F172" i="34"/>
  <c r="F60" i="34"/>
  <c r="F121" i="34"/>
  <c r="F45" i="36"/>
  <c r="F103" i="36"/>
  <c r="F168" i="36"/>
  <c r="F227" i="36"/>
  <c r="F298" i="36"/>
  <c r="F366" i="36"/>
  <c r="F35" i="36"/>
  <c r="F373" i="36"/>
  <c r="F59" i="36"/>
  <c r="F130" i="36"/>
  <c r="F196" i="36"/>
  <c r="F264" i="36"/>
  <c r="F336" i="36"/>
  <c r="F231" i="36"/>
  <c r="F135" i="36"/>
  <c r="F86" i="36"/>
  <c r="F20" i="36"/>
  <c r="F89" i="36"/>
  <c r="F154" i="36"/>
  <c r="F221" i="36"/>
  <c r="F284" i="36"/>
  <c r="F355" i="36"/>
  <c r="F394" i="36"/>
  <c r="F5" i="36"/>
  <c r="F69" i="36"/>
  <c r="F132" i="36"/>
  <c r="F198" i="36"/>
  <c r="F258" i="36"/>
  <c r="F312" i="36"/>
  <c r="F369" i="36"/>
  <c r="F150" i="36"/>
  <c r="F22" i="36"/>
  <c r="F91" i="36"/>
  <c r="F156" i="36"/>
  <c r="F251" i="36"/>
  <c r="F245" i="36"/>
  <c r="F389" i="36"/>
  <c r="F63" i="36"/>
  <c r="F126" i="36"/>
  <c r="F189" i="36"/>
  <c r="F252" i="36"/>
  <c r="F306" i="36"/>
  <c r="F379" i="36"/>
  <c r="F85" i="36"/>
  <c r="F193" i="36"/>
  <c r="F151" i="36"/>
  <c r="F9" i="36"/>
  <c r="F65" i="36"/>
  <c r="F226" i="36"/>
  <c r="F38" i="35"/>
  <c r="F97" i="35"/>
  <c r="F158" i="35"/>
  <c r="F216" i="35"/>
  <c r="F275" i="35"/>
  <c r="F344" i="35"/>
  <c r="F402" i="35"/>
  <c r="F468" i="35"/>
  <c r="F530" i="35"/>
  <c r="F238" i="35"/>
  <c r="F39" i="35"/>
  <c r="F104" i="35"/>
  <c r="F174" i="35"/>
  <c r="F276" i="35"/>
  <c r="F353" i="35"/>
  <c r="F443" i="35"/>
  <c r="F510" i="35"/>
  <c r="F520" i="35"/>
  <c r="F21" i="35"/>
  <c r="F84" i="35"/>
  <c r="F149" i="35"/>
  <c r="F218" i="35"/>
  <c r="F292" i="35"/>
  <c r="F354" i="35"/>
  <c r="F417" i="35"/>
  <c r="F478" i="35"/>
  <c r="F362" i="35"/>
  <c r="F505" i="35"/>
  <c r="F14" i="35"/>
  <c r="F77" i="35"/>
  <c r="F165" i="35"/>
  <c r="F226" i="35"/>
  <c r="F299" i="35"/>
  <c r="F372" i="35"/>
  <c r="F486" i="35"/>
  <c r="F522" i="35"/>
  <c r="F55" i="35"/>
  <c r="F134" i="35"/>
  <c r="F195" i="35"/>
  <c r="F256" i="35"/>
  <c r="F326" i="35"/>
  <c r="F386" i="35"/>
  <c r="F446" i="35"/>
  <c r="F422" i="35"/>
  <c r="F56" i="35"/>
  <c r="F114" i="35"/>
  <c r="F178" i="35"/>
  <c r="F228" i="35"/>
  <c r="F287" i="35"/>
  <c r="F349" i="35"/>
  <c r="F420" i="35"/>
  <c r="F487" i="35"/>
  <c r="F73" i="35"/>
  <c r="F180" i="35"/>
  <c r="F467" i="35"/>
  <c r="F50" i="35"/>
  <c r="F115" i="35"/>
  <c r="F168" i="35"/>
  <c r="F229" i="35"/>
  <c r="F288" i="35"/>
  <c r="F340" i="35"/>
  <c r="F395" i="35"/>
  <c r="F459" i="35"/>
  <c r="F58" i="35"/>
  <c r="F162" i="35"/>
  <c r="F368" i="35"/>
  <c r="F197" i="34"/>
  <c r="F110" i="34"/>
  <c r="F154" i="34"/>
  <c r="F73" i="34"/>
  <c r="F224" i="34"/>
  <c r="F36" i="34"/>
  <c r="F182" i="34"/>
  <c r="F115" i="34"/>
  <c r="F174" i="34"/>
  <c r="F171" i="34"/>
  <c r="F67" i="34"/>
  <c r="F209" i="34"/>
  <c r="F227" i="34"/>
  <c r="F109" i="34"/>
  <c r="F76" i="34"/>
  <c r="F177" i="34"/>
  <c r="F170" i="34"/>
  <c r="F185" i="34"/>
  <c r="F72" i="34"/>
  <c r="F40" i="34"/>
  <c r="F210" i="34"/>
  <c r="F198" i="34"/>
  <c r="F153" i="34"/>
  <c r="F91" i="34"/>
  <c r="F236" i="34"/>
  <c r="F47" i="34"/>
  <c r="F139" i="34"/>
  <c r="F203" i="34"/>
  <c r="F87" i="34"/>
  <c r="F206" i="34"/>
  <c r="F116" i="38"/>
  <c r="F6" i="38"/>
  <c r="F120" i="38"/>
  <c r="F75" i="38"/>
  <c r="F70" i="38"/>
  <c r="F19" i="38"/>
  <c r="F5" i="38"/>
  <c r="F119" i="38"/>
  <c r="F91" i="38"/>
  <c r="F77" i="38"/>
  <c r="F32" i="38"/>
  <c r="F118" i="38"/>
  <c r="F148" i="38"/>
  <c r="F152" i="38"/>
  <c r="F25" i="38"/>
  <c r="F28" i="38"/>
  <c r="F144" i="38"/>
  <c r="F108" i="38"/>
  <c r="F162" i="38"/>
  <c r="F122" i="38"/>
  <c r="G85" i="37"/>
  <c r="G80" i="37"/>
  <c r="G95" i="37"/>
  <c r="G38" i="37"/>
  <c r="G18" i="37"/>
  <c r="G36" i="37"/>
  <c r="G96" i="37"/>
  <c r="G99" i="37"/>
  <c r="G143" i="37"/>
  <c r="G107" i="37"/>
  <c r="G116" i="37"/>
  <c r="G112" i="37"/>
  <c r="G60" i="37"/>
  <c r="G41" i="37"/>
  <c r="G63" i="37"/>
  <c r="G157" i="37"/>
  <c r="G158" i="37"/>
  <c r="G104" i="37"/>
  <c r="G68" i="37"/>
  <c r="G91" i="37"/>
  <c r="G132" i="37"/>
  <c r="G86" i="37"/>
  <c r="F365" i="35"/>
  <c r="F53" i="36"/>
  <c r="F111" i="36"/>
  <c r="F176" i="36"/>
  <c r="F240" i="36"/>
  <c r="F309" i="36"/>
  <c r="F374" i="36"/>
  <c r="F190" i="36"/>
  <c r="F3" i="36"/>
  <c r="F67" i="36"/>
  <c r="F138" i="36"/>
  <c r="F204" i="36"/>
  <c r="F278" i="36"/>
  <c r="F346" i="36"/>
  <c r="F267" i="36"/>
  <c r="F166" i="36"/>
  <c r="F159" i="36"/>
  <c r="F31" i="36"/>
  <c r="F97" i="36"/>
  <c r="F162" i="36"/>
  <c r="F229" i="36"/>
  <c r="F292" i="36"/>
  <c r="F363" i="36"/>
  <c r="F51" i="36"/>
  <c r="F13" i="36"/>
  <c r="F77" i="36"/>
  <c r="F140" i="36"/>
  <c r="F206" i="36"/>
  <c r="F266" i="36"/>
  <c r="F320" i="36"/>
  <c r="F377" i="36"/>
  <c r="F225" i="36"/>
  <c r="F33" i="36"/>
  <c r="F99" i="36"/>
  <c r="F164" i="36"/>
  <c r="F259" i="36"/>
  <c r="F315" i="36"/>
  <c r="F7" i="36"/>
  <c r="F71" i="36"/>
  <c r="F134" i="36"/>
  <c r="F200" i="36"/>
  <c r="F260" i="36"/>
  <c r="F314" i="36"/>
  <c r="F387" i="36"/>
  <c r="F93" i="36"/>
  <c r="F209" i="36"/>
  <c r="F183" i="36"/>
  <c r="F17" i="36"/>
  <c r="F73" i="36"/>
  <c r="F262" i="36"/>
  <c r="F44" i="35"/>
  <c r="F103" i="35"/>
  <c r="F163" i="35"/>
  <c r="F224" i="35"/>
  <c r="F283" i="35"/>
  <c r="F352" i="35"/>
  <c r="F410" i="35"/>
  <c r="F476" i="35"/>
  <c r="F379" i="35"/>
  <c r="F322" i="35"/>
  <c r="F45" i="35"/>
  <c r="F110" i="35"/>
  <c r="F187" i="35"/>
  <c r="F284" i="35"/>
  <c r="F370" i="35"/>
  <c r="F451" i="35"/>
  <c r="F517" i="35"/>
  <c r="F51" i="35"/>
  <c r="F33" i="35"/>
  <c r="F92" i="35"/>
  <c r="F155" i="35"/>
  <c r="F225" i="35"/>
  <c r="F298" i="35"/>
  <c r="F361" i="35"/>
  <c r="F430" i="35"/>
  <c r="F484" i="35"/>
  <c r="F398" i="35"/>
  <c r="F37" i="35"/>
  <c r="F22" i="35"/>
  <c r="F85" i="35"/>
  <c r="F170" i="35"/>
  <c r="F234" i="35"/>
  <c r="F304" i="35"/>
  <c r="F392" i="35"/>
  <c r="F30" i="35"/>
  <c r="F3" i="35"/>
  <c r="F63" i="35"/>
  <c r="F141" i="35"/>
  <c r="F201" i="35"/>
  <c r="F267" i="35"/>
  <c r="F334" i="35"/>
  <c r="F393" i="35"/>
  <c r="F472" i="35"/>
  <c r="F4" i="35"/>
  <c r="F64" i="35"/>
  <c r="F122" i="35"/>
  <c r="F183" i="35"/>
  <c r="F236" i="35"/>
  <c r="F295" i="35"/>
  <c r="F357" i="35"/>
  <c r="F425" i="35"/>
  <c r="F495" i="35"/>
  <c r="F89" i="35"/>
  <c r="F192" i="35"/>
  <c r="F515" i="35"/>
  <c r="F57" i="35"/>
  <c r="F123" i="35"/>
  <c r="F179" i="35"/>
  <c r="F237" i="35"/>
  <c r="F296" i="35"/>
  <c r="F350" i="35"/>
  <c r="F400" i="35"/>
  <c r="F466" i="35"/>
  <c r="F66" i="35"/>
  <c r="F185" i="35"/>
  <c r="F409" i="35"/>
  <c r="F45" i="34"/>
  <c r="F168" i="34"/>
  <c r="F69" i="34"/>
  <c r="F125" i="34"/>
  <c r="F37" i="34"/>
  <c r="F85" i="34"/>
  <c r="F232" i="34"/>
  <c r="F30" i="34"/>
  <c r="F46" i="34"/>
  <c r="F226" i="34"/>
  <c r="F58" i="34"/>
  <c r="F16" i="34"/>
  <c r="F7" i="34"/>
  <c r="F167" i="34"/>
  <c r="F128" i="34"/>
  <c r="F15" i="34"/>
  <c r="F225" i="34"/>
  <c r="F235" i="34"/>
  <c r="F124" i="34"/>
  <c r="F144" i="34"/>
  <c r="F48" i="34"/>
  <c r="F108" i="34"/>
  <c r="F155" i="34"/>
  <c r="F32" i="34"/>
  <c r="F99" i="34"/>
  <c r="F151" i="34"/>
  <c r="F34" i="34"/>
  <c r="F41" i="34"/>
  <c r="F193" i="34"/>
  <c r="F230" i="34"/>
  <c r="F30" i="38"/>
  <c r="F161" i="38"/>
  <c r="F86" i="38"/>
  <c r="F139" i="38"/>
  <c r="F26" i="38"/>
  <c r="F83" i="38"/>
  <c r="F69" i="38"/>
  <c r="F24" i="38"/>
  <c r="F155" i="38"/>
  <c r="F141" i="38"/>
  <c r="F96" i="38"/>
  <c r="F114" i="38"/>
  <c r="F78" i="38"/>
  <c r="F7" i="38"/>
  <c r="F48" i="38"/>
  <c r="F92" i="38"/>
  <c r="F36" i="38"/>
  <c r="F14" i="38"/>
  <c r="F113" i="38"/>
  <c r="F73" i="38"/>
  <c r="G142" i="37"/>
  <c r="G165" i="37"/>
  <c r="G154" i="37"/>
  <c r="G89" i="37"/>
  <c r="G92" i="37"/>
  <c r="G100" i="37"/>
  <c r="G43" i="37"/>
  <c r="G26" i="37"/>
  <c r="G50" i="37"/>
  <c r="G170" i="37"/>
  <c r="G28" i="37"/>
  <c r="G10" i="37"/>
  <c r="G114" i="37"/>
  <c r="G124" i="37"/>
  <c r="G119" i="37"/>
  <c r="G11" i="37"/>
  <c r="G113" i="37"/>
  <c r="G9" i="37"/>
  <c r="G21" i="37"/>
  <c r="G164" i="37"/>
  <c r="G126" i="37"/>
  <c r="G137" i="37"/>
  <c r="F307" i="35"/>
  <c r="F58" i="36"/>
  <c r="F121" i="36"/>
  <c r="F184" i="36"/>
  <c r="F247" i="36"/>
  <c r="F317" i="36"/>
  <c r="F382" i="36"/>
  <c r="F296" i="36"/>
  <c r="F11" i="36"/>
  <c r="F75" i="36"/>
  <c r="F146" i="36"/>
  <c r="F212" i="36"/>
  <c r="F283" i="36"/>
  <c r="F354" i="36"/>
  <c r="F281" i="36"/>
  <c r="F201" i="36"/>
  <c r="F194" i="36"/>
  <c r="F39" i="36"/>
  <c r="F105" i="36"/>
  <c r="F170" i="36"/>
  <c r="F237" i="36"/>
  <c r="F300" i="36"/>
  <c r="F368" i="36"/>
  <c r="F174" i="36"/>
  <c r="F21" i="36"/>
  <c r="F90" i="36"/>
  <c r="F148" i="36"/>
  <c r="F214" i="36"/>
  <c r="F272" i="36"/>
  <c r="F322" i="36"/>
  <c r="F385" i="36"/>
  <c r="F269" i="36"/>
  <c r="F41" i="36"/>
  <c r="F107" i="36"/>
  <c r="F172" i="36"/>
  <c r="F273" i="36"/>
  <c r="F372" i="36"/>
  <c r="F15" i="36"/>
  <c r="F79" i="36"/>
  <c r="F142" i="36"/>
  <c r="F208" i="36"/>
  <c r="F268" i="36"/>
  <c r="F324" i="36"/>
  <c r="F8" i="36"/>
  <c r="F101" i="36"/>
  <c r="F233" i="36"/>
  <c r="F210" i="36"/>
  <c r="F25" i="36"/>
  <c r="F128" i="36"/>
  <c r="F326" i="36"/>
  <c r="F52" i="35"/>
  <c r="F109" i="35"/>
  <c r="F173" i="35"/>
  <c r="F231" i="35"/>
  <c r="F290" i="35"/>
  <c r="F360" i="35"/>
  <c r="F415" i="35"/>
  <c r="F482" i="35"/>
  <c r="F431" i="35"/>
  <c r="F389" i="35"/>
  <c r="F60" i="35"/>
  <c r="F118" i="35"/>
  <c r="F217" i="35"/>
  <c r="F291" i="35"/>
  <c r="F384" i="35"/>
  <c r="F462" i="35"/>
  <c r="F524" i="35"/>
  <c r="F297" i="35"/>
  <c r="F40" i="35"/>
  <c r="F99" i="35"/>
  <c r="F160" i="35"/>
  <c r="F233" i="35"/>
  <c r="F303" i="35"/>
  <c r="F371" i="35"/>
  <c r="F436" i="35"/>
  <c r="F492" i="35"/>
  <c r="F413" i="35"/>
  <c r="F215" i="35"/>
  <c r="F26" i="35"/>
  <c r="F93" i="35"/>
  <c r="F176" i="35"/>
  <c r="F242" i="35"/>
  <c r="F318" i="35"/>
  <c r="F405" i="35"/>
  <c r="F198" i="35"/>
  <c r="F7" i="35"/>
  <c r="F71" i="35"/>
  <c r="F145" i="35"/>
  <c r="F212" i="35"/>
  <c r="F279" i="35"/>
  <c r="F338" i="35"/>
  <c r="F406" i="35"/>
  <c r="F494" i="35"/>
  <c r="F8" i="35"/>
  <c r="F72" i="35"/>
  <c r="F127" i="35"/>
  <c r="F191" i="35"/>
  <c r="F244" i="35"/>
  <c r="F306" i="35"/>
  <c r="F364" i="35"/>
  <c r="F433" i="35"/>
  <c r="F506" i="35"/>
  <c r="F102" i="35"/>
  <c r="F223" i="35"/>
  <c r="F5" i="35"/>
  <c r="F65" i="35"/>
  <c r="F128" i="35"/>
  <c r="F184" i="35"/>
  <c r="F245" i="35"/>
  <c r="F301" i="35"/>
  <c r="F358" i="35"/>
  <c r="F408" i="35"/>
  <c r="F474" i="35"/>
  <c r="F81" i="35"/>
  <c r="F209" i="35"/>
  <c r="F441" i="35"/>
  <c r="F94" i="34"/>
  <c r="F223" i="34"/>
  <c r="F117" i="34"/>
  <c r="F181" i="34"/>
  <c r="F29" i="34"/>
  <c r="F140" i="34"/>
  <c r="F101" i="34"/>
  <c r="F134" i="34"/>
  <c r="F95" i="34"/>
  <c r="F106" i="34"/>
  <c r="F214" i="34"/>
  <c r="F120" i="34"/>
  <c r="F107" i="34"/>
  <c r="F222" i="34"/>
  <c r="F184" i="34"/>
  <c r="F66" i="34"/>
  <c r="F80" i="34"/>
  <c r="F18" i="34"/>
  <c r="F180" i="34"/>
  <c r="F82" i="34"/>
  <c r="F152" i="34"/>
  <c r="F142" i="34"/>
  <c r="F119" i="34"/>
  <c r="F81" i="34"/>
  <c r="F28" i="34"/>
  <c r="F89" i="34"/>
  <c r="F31" i="34"/>
  <c r="F145" i="34"/>
  <c r="F163" i="34"/>
  <c r="F2" i="34"/>
  <c r="F158" i="38"/>
  <c r="F39" i="38"/>
  <c r="F111" i="38"/>
  <c r="F146" i="38"/>
  <c r="F16" i="38"/>
  <c r="F147" i="38"/>
  <c r="F133" i="38"/>
  <c r="F88" i="38"/>
  <c r="F12" i="38"/>
  <c r="F110" i="38"/>
  <c r="F90" i="38"/>
  <c r="F9" i="38"/>
  <c r="F49" i="38"/>
  <c r="F71" i="38"/>
  <c r="F137" i="38"/>
  <c r="F156" i="38"/>
  <c r="F165" i="38"/>
  <c r="F134" i="38"/>
  <c r="F31" i="38"/>
  <c r="F47" i="38"/>
  <c r="G39" i="37"/>
  <c r="G94" i="37"/>
  <c r="G51" i="37"/>
  <c r="G156" i="37"/>
  <c r="G173" i="37"/>
  <c r="G160" i="37"/>
  <c r="G97" i="37"/>
  <c r="G102" i="37"/>
  <c r="G105" i="37"/>
  <c r="G61" i="37"/>
  <c r="G147" i="37"/>
  <c r="G72" i="37"/>
  <c r="G174" i="37"/>
  <c r="G35" i="37"/>
  <c r="G14" i="37"/>
  <c r="G65" i="37"/>
  <c r="G46" i="37"/>
  <c r="G71" i="37"/>
  <c r="G15" i="37"/>
  <c r="G155" i="37"/>
  <c r="G13" i="37"/>
  <c r="G81" i="37"/>
  <c r="F250" i="35"/>
  <c r="F24" i="34"/>
  <c r="F202" i="34"/>
  <c r="F194" i="34"/>
  <c r="F97" i="34"/>
  <c r="F17" i="38"/>
  <c r="F145" i="38"/>
  <c r="F13" i="38"/>
  <c r="F58" i="38"/>
  <c r="F44" i="38"/>
  <c r="G6" i="37"/>
  <c r="G128" i="37"/>
  <c r="G52" i="37"/>
  <c r="G159" i="37"/>
  <c r="G125" i="37"/>
  <c r="G130" i="37"/>
  <c r="G37" i="37"/>
  <c r="F136" i="34"/>
  <c r="F55" i="34"/>
  <c r="F2" i="38"/>
  <c r="G162" i="37"/>
  <c r="G73" i="37"/>
  <c r="G168" i="37"/>
  <c r="F234" i="34"/>
  <c r="F131" i="34"/>
  <c r="F137" i="34"/>
  <c r="F57" i="34"/>
  <c r="F103" i="38"/>
  <c r="F4" i="38"/>
  <c r="F18" i="38"/>
  <c r="F135" i="38"/>
  <c r="F153" i="38"/>
  <c r="G19" i="37"/>
  <c r="G59" i="37"/>
  <c r="G163" i="37"/>
  <c r="G135" i="37"/>
  <c r="G127" i="37"/>
  <c r="F132" i="34"/>
  <c r="F129" i="38"/>
  <c r="F37" i="38"/>
  <c r="G101" i="37"/>
  <c r="G76" i="37"/>
  <c r="F151" i="38"/>
  <c r="G139" i="37"/>
  <c r="F112" i="34"/>
  <c r="F49" i="34"/>
  <c r="F186" i="34"/>
  <c r="F38" i="34"/>
  <c r="F66" i="38"/>
  <c r="F160" i="38"/>
  <c r="F127" i="38"/>
  <c r="F81" i="38"/>
  <c r="F136" i="38"/>
  <c r="G29" i="37"/>
  <c r="G140" i="37"/>
  <c r="G33" i="37"/>
  <c r="G48" i="37"/>
  <c r="G77" i="37"/>
  <c r="F146" i="34"/>
  <c r="F94" i="38"/>
  <c r="F95" i="38"/>
  <c r="G42" i="37"/>
  <c r="F21" i="38"/>
  <c r="G83" i="37"/>
  <c r="F129" i="34"/>
  <c r="F92" i="34"/>
  <c r="F127" i="34"/>
  <c r="F50" i="34"/>
  <c r="F11" i="38"/>
  <c r="F55" i="38"/>
  <c r="F115" i="38"/>
  <c r="F89" i="38"/>
  <c r="F50" i="38"/>
  <c r="G87" i="37"/>
  <c r="G138" i="37"/>
  <c r="G58" i="37"/>
  <c r="G153" i="37"/>
  <c r="G25" i="37"/>
  <c r="G55" i="37"/>
  <c r="F75" i="34"/>
  <c r="F79" i="34"/>
  <c r="F76" i="38"/>
  <c r="G66" i="37"/>
  <c r="F70" i="34"/>
  <c r="F6" i="34"/>
  <c r="F195" i="34"/>
  <c r="F3" i="38"/>
  <c r="F60" i="38"/>
  <c r="F10" i="38"/>
  <c r="F35" i="38"/>
  <c r="F102" i="38"/>
  <c r="F80" i="38"/>
  <c r="G44" i="37"/>
  <c r="G12" i="37"/>
  <c r="G141" i="37"/>
  <c r="G121" i="37"/>
  <c r="F175" i="34"/>
  <c r="F106" i="38"/>
  <c r="G111" i="37"/>
  <c r="F20" i="34"/>
  <c r="F211" i="34"/>
  <c r="F35" i="34"/>
  <c r="F52" i="38"/>
  <c r="F125" i="38"/>
  <c r="F27" i="38"/>
  <c r="F84" i="38"/>
  <c r="F15" i="38"/>
  <c r="G31" i="37"/>
  <c r="G70" i="37"/>
  <c r="G166" i="37"/>
  <c r="G3" i="37"/>
  <c r="G79" i="37"/>
  <c r="G69" i="37"/>
  <c r="F5" i="34"/>
  <c r="F34" i="38"/>
  <c r="G90" i="37"/>
  <c r="E60" i="32"/>
  <c r="E124" i="32"/>
  <c r="E188" i="32"/>
  <c r="E252" i="32"/>
  <c r="E316" i="32"/>
  <c r="E380" i="32"/>
  <c r="E53" i="32"/>
  <c r="E141" i="32"/>
  <c r="E309" i="32"/>
  <c r="E38" i="32"/>
  <c r="E102" i="32"/>
  <c r="E166" i="32"/>
  <c r="E230" i="32"/>
  <c r="E294" i="32"/>
  <c r="E358" i="32"/>
  <c r="E75" i="32"/>
  <c r="E371" i="32"/>
  <c r="E31" i="32"/>
  <c r="E95" i="32"/>
  <c r="E159" i="32"/>
  <c r="E223" i="32"/>
  <c r="E287" i="32"/>
  <c r="E351" i="32"/>
  <c r="E27" i="32"/>
  <c r="E387" i="32"/>
  <c r="E24" i="32"/>
  <c r="E88" i="32"/>
  <c r="E152" i="32"/>
  <c r="E216" i="32"/>
  <c r="E280" i="32"/>
  <c r="E344" i="32"/>
  <c r="E19" i="32"/>
  <c r="E379" i="32"/>
  <c r="E25" i="32"/>
  <c r="E89" i="32"/>
  <c r="E153" i="32"/>
  <c r="E217" i="32"/>
  <c r="E281" i="32"/>
  <c r="E345" i="32"/>
  <c r="E11" i="32"/>
  <c r="E235" i="32"/>
  <c r="E237" i="32"/>
  <c r="E26" i="32"/>
  <c r="E90" i="32"/>
  <c r="E154" i="32"/>
  <c r="E218" i="32"/>
  <c r="E282" i="32"/>
  <c r="E346" i="32"/>
  <c r="E3" i="32"/>
  <c r="E363" i="32"/>
  <c r="E4" i="32"/>
  <c r="E68" i="32"/>
  <c r="E132" i="32"/>
  <c r="E196" i="32"/>
  <c r="E260" i="32"/>
  <c r="E324" i="32"/>
  <c r="E388" i="32"/>
  <c r="E85" i="32"/>
  <c r="E149" i="32"/>
  <c r="E341" i="32"/>
  <c r="E46" i="32"/>
  <c r="E110" i="32"/>
  <c r="E174" i="32"/>
  <c r="E238" i="32"/>
  <c r="E302" i="32"/>
  <c r="E366" i="32"/>
  <c r="E107" i="32"/>
  <c r="E37" i="32"/>
  <c r="E39" i="32"/>
  <c r="E103" i="32"/>
  <c r="E167" i="32"/>
  <c r="E231" i="32"/>
  <c r="E295" i="32"/>
  <c r="E359" i="32"/>
  <c r="E67" i="32"/>
  <c r="E69" i="32"/>
  <c r="E32" i="32"/>
  <c r="E96" i="32"/>
  <c r="E160" i="32"/>
  <c r="E224" i="32"/>
  <c r="E288" i="32"/>
  <c r="E352" i="32"/>
  <c r="E99" i="32"/>
  <c r="E77" i="32"/>
  <c r="E33" i="32"/>
  <c r="E97" i="32"/>
  <c r="E161" i="32"/>
  <c r="E225" i="32"/>
  <c r="E289" i="32"/>
  <c r="E353" i="32"/>
  <c r="E43" i="32"/>
  <c r="E275" i="32"/>
  <c r="E261" i="32"/>
  <c r="E34" i="32"/>
  <c r="E98" i="32"/>
  <c r="E162" i="32"/>
  <c r="E226" i="32"/>
  <c r="E290" i="32"/>
  <c r="E354" i="32"/>
  <c r="E91" i="32"/>
  <c r="E403" i="32"/>
  <c r="E12" i="32"/>
  <c r="E76" i="32"/>
  <c r="E140" i="32"/>
  <c r="E204" i="32"/>
  <c r="E268" i="32"/>
  <c r="E332" i="32"/>
  <c r="E396" i="32"/>
  <c r="E93" i="32"/>
  <c r="E165" i="32"/>
  <c r="E373" i="32"/>
  <c r="E54" i="32"/>
  <c r="E118" i="32"/>
  <c r="E182" i="32"/>
  <c r="E246" i="32"/>
  <c r="E310" i="32"/>
  <c r="E374" i="32"/>
  <c r="E131" i="32"/>
  <c r="E229" i="32"/>
  <c r="E47" i="32"/>
  <c r="E111" i="32"/>
  <c r="E175" i="32"/>
  <c r="E239" i="32"/>
  <c r="E303" i="32"/>
  <c r="E367" i="32"/>
  <c r="E123" i="32"/>
  <c r="E181" i="32"/>
  <c r="E40" i="32"/>
  <c r="E104" i="32"/>
  <c r="E168" i="32"/>
  <c r="E232" i="32"/>
  <c r="E296" i="32"/>
  <c r="E360" i="32"/>
  <c r="E147" i="32"/>
  <c r="E205" i="32"/>
  <c r="E41" i="32"/>
  <c r="E105" i="32"/>
  <c r="E169" i="32"/>
  <c r="E233" i="32"/>
  <c r="E297" i="32"/>
  <c r="E361" i="32"/>
  <c r="E51" i="32"/>
  <c r="E307" i="32"/>
  <c r="E285" i="32"/>
  <c r="E42" i="32"/>
  <c r="E106" i="32"/>
  <c r="E170" i="32"/>
  <c r="E234" i="32"/>
  <c r="E298" i="32"/>
  <c r="E362" i="32"/>
  <c r="E139" i="32"/>
  <c r="E45" i="32"/>
  <c r="E20" i="32"/>
  <c r="E84" i="32"/>
  <c r="E148" i="32"/>
  <c r="E212" i="32"/>
  <c r="E276" i="32"/>
  <c r="E340" i="32"/>
  <c r="E404" i="32"/>
  <c r="E101" i="32"/>
  <c r="E173" i="32"/>
  <c r="E405" i="32"/>
  <c r="E62" i="32"/>
  <c r="E126" i="32"/>
  <c r="E190" i="32"/>
  <c r="E254" i="32"/>
  <c r="E318" i="32"/>
  <c r="E382" i="32"/>
  <c r="E171" i="32"/>
  <c r="E293" i="32"/>
  <c r="E55" i="32"/>
  <c r="E119" i="32"/>
  <c r="E183" i="32"/>
  <c r="E247" i="32"/>
  <c r="E311" i="32"/>
  <c r="E375" i="32"/>
  <c r="E163" i="32"/>
  <c r="E253" i="32"/>
  <c r="E48" i="32"/>
  <c r="E112" i="32"/>
  <c r="E176" i="32"/>
  <c r="E240" i="32"/>
  <c r="E304" i="32"/>
  <c r="E368" i="32"/>
  <c r="E187" i="32"/>
  <c r="E269" i="32"/>
  <c r="E49" i="32"/>
  <c r="E113" i="32"/>
  <c r="E177" i="32"/>
  <c r="E241" i="32"/>
  <c r="E305" i="32"/>
  <c r="E369" i="32"/>
  <c r="E59" i="32"/>
  <c r="E347" i="32"/>
  <c r="E325" i="32"/>
  <c r="E50" i="32"/>
  <c r="E114" i="32"/>
  <c r="E178" i="32"/>
  <c r="E242" i="32"/>
  <c r="E306" i="32"/>
  <c r="E370" i="32"/>
  <c r="E179" i="32"/>
  <c r="E213" i="32"/>
  <c r="E28" i="32"/>
  <c r="E92" i="32"/>
  <c r="E156" i="32"/>
  <c r="E220" i="32"/>
  <c r="E284" i="32"/>
  <c r="E348" i="32"/>
  <c r="E5" i="32"/>
  <c r="E109" i="32"/>
  <c r="E189" i="32"/>
  <c r="E6" i="32"/>
  <c r="E70" i="32"/>
  <c r="E134" i="32"/>
  <c r="E198" i="32"/>
  <c r="E262" i="32"/>
  <c r="E326" i="32"/>
  <c r="E390" i="32"/>
  <c r="E211" i="32"/>
  <c r="E349" i="32"/>
  <c r="E63" i="32"/>
  <c r="E127" i="32"/>
  <c r="E191" i="32"/>
  <c r="E255" i="32"/>
  <c r="E319" i="32"/>
  <c r="E383" i="32"/>
  <c r="E203" i="32"/>
  <c r="E317" i="32"/>
  <c r="E56" i="32"/>
  <c r="E120" i="32"/>
  <c r="E184" i="32"/>
  <c r="E248" i="32"/>
  <c r="E312" i="32"/>
  <c r="E376" i="32"/>
  <c r="E219" i="32"/>
  <c r="E333" i="32"/>
  <c r="E57" i="32"/>
  <c r="E121" i="32"/>
  <c r="E185" i="32"/>
  <c r="E249" i="32"/>
  <c r="E313" i="32"/>
  <c r="E377" i="32"/>
  <c r="E83" i="32"/>
  <c r="E395" i="32"/>
  <c r="E365" i="32"/>
  <c r="E58" i="32"/>
  <c r="E122" i="32"/>
  <c r="E186" i="32"/>
  <c r="E250" i="32"/>
  <c r="E314" i="32"/>
  <c r="E378" i="32"/>
  <c r="E227" i="32"/>
  <c r="E301" i="32"/>
  <c r="E36" i="32"/>
  <c r="E100" i="32"/>
  <c r="E164" i="32"/>
  <c r="E228" i="32"/>
  <c r="E292" i="32"/>
  <c r="E356" i="32"/>
  <c r="E13" i="32"/>
  <c r="E117" i="32"/>
  <c r="E221" i="32"/>
  <c r="E14" i="32"/>
  <c r="E78" i="32"/>
  <c r="E142" i="32"/>
  <c r="E206" i="32"/>
  <c r="E270" i="32"/>
  <c r="E334" i="32"/>
  <c r="E398" i="32"/>
  <c r="E259" i="32"/>
  <c r="E7" i="32"/>
  <c r="E71" i="32"/>
  <c r="E135" i="32"/>
  <c r="E199" i="32"/>
  <c r="E263" i="32"/>
  <c r="E327" i="32"/>
  <c r="E391" i="32"/>
  <c r="E251" i="32"/>
  <c r="E389" i="32"/>
  <c r="E64" i="32"/>
  <c r="E128" i="32"/>
  <c r="E192" i="32"/>
  <c r="E256" i="32"/>
  <c r="E320" i="32"/>
  <c r="E384" i="32"/>
  <c r="E243" i="32"/>
  <c r="E381" i="32"/>
  <c r="E65" i="32"/>
  <c r="E129" i="32"/>
  <c r="E193" i="32"/>
  <c r="E257" i="32"/>
  <c r="E321" i="32"/>
  <c r="E385" i="32"/>
  <c r="E115" i="32"/>
  <c r="E61" i="32"/>
  <c r="E397" i="32"/>
  <c r="E66" i="32"/>
  <c r="E130" i="32"/>
  <c r="E194" i="32"/>
  <c r="E258" i="32"/>
  <c r="E322" i="32"/>
  <c r="E386" i="32"/>
  <c r="E267" i="32"/>
  <c r="E357" i="32"/>
  <c r="E44" i="32"/>
  <c r="E108" i="32"/>
  <c r="E172" i="32"/>
  <c r="E236" i="32"/>
  <c r="E300" i="32"/>
  <c r="E364" i="32"/>
  <c r="E21" i="32"/>
  <c r="E125" i="32"/>
  <c r="E245" i="32"/>
  <c r="E22" i="32"/>
  <c r="E86" i="32"/>
  <c r="E150" i="32"/>
  <c r="E214" i="32"/>
  <c r="E278" i="32"/>
  <c r="E342" i="32"/>
  <c r="E406" i="32"/>
  <c r="E299" i="32"/>
  <c r="E15" i="32"/>
  <c r="E79" i="32"/>
  <c r="E143" i="32"/>
  <c r="E207" i="32"/>
  <c r="E271" i="32"/>
  <c r="E335" i="32"/>
  <c r="E399" i="32"/>
  <c r="E291" i="32"/>
  <c r="E8" i="32"/>
  <c r="E72" i="32"/>
  <c r="E136" i="32"/>
  <c r="E200" i="32"/>
  <c r="E264" i="32"/>
  <c r="E328" i="32"/>
  <c r="E392" i="32"/>
  <c r="E283" i="32"/>
  <c r="E9" i="32"/>
  <c r="E73" i="32"/>
  <c r="E137" i="32"/>
  <c r="E201" i="32"/>
  <c r="E265" i="32"/>
  <c r="E329" i="32"/>
  <c r="E393" i="32"/>
  <c r="E155" i="32"/>
  <c r="E157" i="32"/>
  <c r="E10" i="32"/>
  <c r="E74" i="32"/>
  <c r="E138" i="32"/>
  <c r="E202" i="32"/>
  <c r="E266" i="32"/>
  <c r="E330" i="32"/>
  <c r="E394" i="32"/>
  <c r="E315" i="32"/>
  <c r="E2" i="32"/>
  <c r="E52" i="32"/>
  <c r="E116" i="32"/>
  <c r="E180" i="32"/>
  <c r="E244" i="32"/>
  <c r="E308" i="32"/>
  <c r="E372" i="32"/>
  <c r="E29" i="32"/>
  <c r="E133" i="32"/>
  <c r="E277" i="32"/>
  <c r="E30" i="32"/>
  <c r="E94" i="32"/>
  <c r="E158" i="32"/>
  <c r="E222" i="32"/>
  <c r="E286" i="32"/>
  <c r="E350" i="32"/>
  <c r="E35" i="32"/>
  <c r="E331" i="32"/>
  <c r="E23" i="32"/>
  <c r="E87" i="32"/>
  <c r="E151" i="32"/>
  <c r="E215" i="32"/>
  <c r="E279" i="32"/>
  <c r="E343" i="32"/>
  <c r="E407" i="32"/>
  <c r="E339" i="32"/>
  <c r="E16" i="32"/>
  <c r="E80" i="32"/>
  <c r="E144" i="32"/>
  <c r="E208" i="32"/>
  <c r="E272" i="32"/>
  <c r="E336" i="32"/>
  <c r="E400" i="32"/>
  <c r="E323" i="32"/>
  <c r="E17" i="32"/>
  <c r="E81" i="32"/>
  <c r="E145" i="32"/>
  <c r="E209" i="32"/>
  <c r="E273" i="32"/>
  <c r="E337" i="32"/>
  <c r="E401" i="32"/>
  <c r="E195" i="32"/>
  <c r="E197" i="32"/>
  <c r="E18" i="32"/>
  <c r="E82" i="32"/>
  <c r="E146" i="32"/>
  <c r="E210" i="32"/>
  <c r="E274" i="32"/>
  <c r="E338" i="32"/>
  <c r="E402" i="32"/>
  <c r="E355" i="32"/>
  <c r="E91" i="43"/>
  <c r="E603" i="43"/>
  <c r="E164" i="43"/>
  <c r="E676" i="43"/>
  <c r="E189" i="43"/>
  <c r="E701" i="43"/>
  <c r="E222" i="43"/>
  <c r="E734" i="43"/>
  <c r="E247" i="43"/>
  <c r="E783" i="43"/>
  <c r="E448" i="43"/>
  <c r="E227" i="43"/>
  <c r="E739" i="43"/>
  <c r="E300" i="43"/>
  <c r="E812" i="43"/>
  <c r="E325" i="43"/>
  <c r="E837" i="43"/>
  <c r="E358" i="43"/>
  <c r="E870" i="43"/>
  <c r="E383" i="43"/>
  <c r="E72" i="43"/>
  <c r="E584" i="43"/>
  <c r="E235" i="43"/>
  <c r="E747" i="43"/>
  <c r="E308" i="43"/>
  <c r="E820" i="43"/>
  <c r="E333" i="43"/>
  <c r="E845" i="43"/>
  <c r="E366" i="43"/>
  <c r="E878" i="43"/>
  <c r="E391" i="43"/>
  <c r="E80" i="43"/>
  <c r="E592" i="43"/>
  <c r="E443" i="43"/>
  <c r="E4" i="43"/>
  <c r="E516" i="43"/>
  <c r="E29" i="43"/>
  <c r="E541" i="43"/>
  <c r="E62" i="43"/>
  <c r="E574" i="43"/>
  <c r="E87" i="43"/>
  <c r="E599" i="43"/>
  <c r="E288" i="43"/>
  <c r="E67" i="43"/>
  <c r="E579" i="43"/>
  <c r="E140" i="43"/>
  <c r="E652" i="43"/>
  <c r="E165" i="43"/>
  <c r="E677" i="43"/>
  <c r="E198" i="43"/>
  <c r="E710" i="43"/>
  <c r="E223" i="43"/>
  <c r="E743" i="43"/>
  <c r="E424" i="43"/>
  <c r="E203" i="43"/>
  <c r="E715" i="43"/>
  <c r="E276" i="43"/>
  <c r="E788" i="43"/>
  <c r="E301" i="43"/>
  <c r="E813" i="43"/>
  <c r="E334" i="43"/>
  <c r="E846" i="43"/>
  <c r="E359" i="43"/>
  <c r="E48" i="43"/>
  <c r="E560" i="43"/>
  <c r="E572" i="43"/>
  <c r="E630" i="43"/>
  <c r="E664" i="43"/>
  <c r="E161" i="43"/>
  <c r="E673" i="43"/>
  <c r="E19" i="43"/>
  <c r="E117" i="43"/>
  <c r="E175" i="43"/>
  <c r="E800" i="43"/>
  <c r="E297" i="43"/>
  <c r="E809" i="43"/>
  <c r="E802" i="43"/>
  <c r="E850" i="43"/>
  <c r="E51" i="43"/>
  <c r="E149" i="43"/>
  <c r="E207" i="43"/>
  <c r="E808" i="43"/>
  <c r="E305" i="43"/>
  <c r="E817" i="43"/>
  <c r="E866" i="43"/>
  <c r="E2" i="43"/>
  <c r="E924" i="43"/>
  <c r="E911" i="43"/>
  <c r="E752" i="43"/>
  <c r="E249" i="43"/>
  <c r="E761" i="43"/>
  <c r="E418" i="43"/>
  <c r="E650" i="43"/>
  <c r="E759" i="43"/>
  <c r="E15" i="43"/>
  <c r="E760" i="43"/>
  <c r="E257" i="43"/>
  <c r="E769" i="43"/>
  <c r="E659" i="43"/>
  <c r="E757" i="43"/>
  <c r="E919" i="43"/>
  <c r="E18" i="43"/>
  <c r="E457" i="43"/>
  <c r="E66" i="43"/>
  <c r="E882" i="43"/>
  <c r="E947" i="43"/>
  <c r="E54" i="43"/>
  <c r="E280" i="43"/>
  <c r="E17" i="43"/>
  <c r="E529" i="43"/>
  <c r="E346" i="43"/>
  <c r="E186" i="43"/>
  <c r="E28" i="43"/>
  <c r="E86" i="43"/>
  <c r="E312" i="43"/>
  <c r="E25" i="43"/>
  <c r="E537" i="43"/>
  <c r="E410" i="43"/>
  <c r="E250" i="43"/>
  <c r="E770" i="43"/>
  <c r="E818" i="43"/>
  <c r="E466" i="43"/>
  <c r="E570" i="43"/>
  <c r="E170" i="43"/>
  <c r="E730" i="43"/>
  <c r="E155" i="43"/>
  <c r="E667" i="43"/>
  <c r="E228" i="43"/>
  <c r="E740" i="43"/>
  <c r="E253" i="43"/>
  <c r="E765" i="43"/>
  <c r="E286" i="43"/>
  <c r="E798" i="43"/>
  <c r="E311" i="43"/>
  <c r="E951" i="43"/>
  <c r="E512" i="43"/>
  <c r="E291" i="43"/>
  <c r="E803" i="43"/>
  <c r="E364" i="43"/>
  <c r="E876" i="43"/>
  <c r="E389" i="43"/>
  <c r="E901" i="43"/>
  <c r="E422" i="43"/>
  <c r="E934" i="43"/>
  <c r="E447" i="43"/>
  <c r="E136" i="43"/>
  <c r="E648" i="43"/>
  <c r="E299" i="43"/>
  <c r="E811" i="43"/>
  <c r="E372" i="43"/>
  <c r="E884" i="43"/>
  <c r="E397" i="43"/>
  <c r="E909" i="43"/>
  <c r="E430" i="43"/>
  <c r="E942" i="43"/>
  <c r="E455" i="43"/>
  <c r="E144" i="43"/>
  <c r="E507" i="43"/>
  <c r="E68" i="43"/>
  <c r="E580" i="43"/>
  <c r="E93" i="43"/>
  <c r="E605" i="43"/>
  <c r="E126" i="43"/>
  <c r="E638" i="43"/>
  <c r="E151" i="43"/>
  <c r="E663" i="43"/>
  <c r="E352" i="43"/>
  <c r="E131" i="43"/>
  <c r="E643" i="43"/>
  <c r="E204" i="43"/>
  <c r="E716" i="43"/>
  <c r="E229" i="43"/>
  <c r="E741" i="43"/>
  <c r="E262" i="43"/>
  <c r="E774" i="43"/>
  <c r="E287" i="43"/>
  <c r="E855" i="43"/>
  <c r="E488" i="43"/>
  <c r="E267" i="43"/>
  <c r="E779" i="43"/>
  <c r="E340" i="43"/>
  <c r="E852" i="43"/>
  <c r="E365" i="43"/>
  <c r="E877" i="43"/>
  <c r="E398" i="43"/>
  <c r="E910" i="43"/>
  <c r="E423" i="43"/>
  <c r="E112" i="43"/>
  <c r="E828" i="43"/>
  <c r="E886" i="43"/>
  <c r="E728" i="43"/>
  <c r="E225" i="43"/>
  <c r="E737" i="43"/>
  <c r="E275" i="43"/>
  <c r="E373" i="43"/>
  <c r="E431" i="43"/>
  <c r="E864" i="43"/>
  <c r="E361" i="43"/>
  <c r="E873" i="43"/>
  <c r="E490" i="43"/>
  <c r="E307" i="43"/>
  <c r="E405" i="43"/>
  <c r="E463" i="43"/>
  <c r="E872" i="43"/>
  <c r="E369" i="43"/>
  <c r="E881" i="43"/>
  <c r="E554" i="43"/>
  <c r="E83" i="43"/>
  <c r="E181" i="43"/>
  <c r="E239" i="43"/>
  <c r="E816" i="43"/>
  <c r="E313" i="43"/>
  <c r="E825" i="43"/>
  <c r="E930" i="43"/>
  <c r="E115" i="43"/>
  <c r="E213" i="43"/>
  <c r="E271" i="43"/>
  <c r="E824" i="43"/>
  <c r="E321" i="43"/>
  <c r="E833" i="43"/>
  <c r="E915" i="43"/>
  <c r="E22" i="43"/>
  <c r="E248" i="43"/>
  <c r="E9" i="43"/>
  <c r="E521" i="43"/>
  <c r="E282" i="43"/>
  <c r="E786" i="43"/>
  <c r="E252" i="43"/>
  <c r="E310" i="43"/>
  <c r="E536" i="43"/>
  <c r="E81" i="43"/>
  <c r="E593" i="43"/>
  <c r="E858" i="43"/>
  <c r="E698" i="43"/>
  <c r="E284" i="43"/>
  <c r="E342" i="43"/>
  <c r="E568" i="43"/>
  <c r="E89" i="43"/>
  <c r="E601" i="43"/>
  <c r="E922" i="43"/>
  <c r="E762" i="43"/>
  <c r="E219" i="43"/>
  <c r="E731" i="43"/>
  <c r="E292" i="43"/>
  <c r="E804" i="43"/>
  <c r="E317" i="43"/>
  <c r="E829" i="43"/>
  <c r="E350" i="43"/>
  <c r="E862" i="43"/>
  <c r="E375" i="43"/>
  <c r="E64" i="43"/>
  <c r="E355" i="43"/>
  <c r="E867" i="43"/>
  <c r="E428" i="43"/>
  <c r="E940" i="43"/>
  <c r="E453" i="43"/>
  <c r="E823" i="43"/>
  <c r="E486" i="43"/>
  <c r="E42" i="43"/>
  <c r="E511" i="43"/>
  <c r="E200" i="43"/>
  <c r="E363" i="43"/>
  <c r="E875" i="43"/>
  <c r="E436" i="43"/>
  <c r="E948" i="43"/>
  <c r="E461" i="43"/>
  <c r="E863" i="43"/>
  <c r="E494" i="43"/>
  <c r="E7" i="43"/>
  <c r="E519" i="43"/>
  <c r="E208" i="43"/>
  <c r="E59" i="43"/>
  <c r="E571" i="43"/>
  <c r="E132" i="43"/>
  <c r="E644" i="43"/>
  <c r="E157" i="43"/>
  <c r="E669" i="43"/>
  <c r="E190" i="43"/>
  <c r="E702" i="43"/>
  <c r="E215" i="43"/>
  <c r="E727" i="43"/>
  <c r="E416" i="43"/>
  <c r="E195" i="43"/>
  <c r="E707" i="43"/>
  <c r="E268" i="43"/>
  <c r="E780" i="43"/>
  <c r="E293" i="43"/>
  <c r="E805" i="43"/>
  <c r="E326" i="43"/>
  <c r="E838" i="43"/>
  <c r="E351" i="43"/>
  <c r="E40" i="43"/>
  <c r="E552" i="43"/>
  <c r="E331" i="43"/>
  <c r="E843" i="43"/>
  <c r="E404" i="43"/>
  <c r="E916" i="43"/>
  <c r="E429" i="43"/>
  <c r="E941" i="43"/>
  <c r="E462" i="43"/>
  <c r="E871" i="43"/>
  <c r="E487" i="43"/>
  <c r="E176" i="43"/>
  <c r="E85" i="43"/>
  <c r="E143" i="43"/>
  <c r="E792" i="43"/>
  <c r="E289" i="43"/>
  <c r="E801" i="43"/>
  <c r="E531" i="43"/>
  <c r="E629" i="43"/>
  <c r="E687" i="43"/>
  <c r="E928" i="43"/>
  <c r="E425" i="43"/>
  <c r="E937" i="43"/>
  <c r="E434" i="43"/>
  <c r="E563" i="43"/>
  <c r="E661" i="43"/>
  <c r="E719" i="43"/>
  <c r="E936" i="43"/>
  <c r="E433" i="43"/>
  <c r="E945" i="43"/>
  <c r="E562" i="43"/>
  <c r="E339" i="43"/>
  <c r="E437" i="43"/>
  <c r="E495" i="43"/>
  <c r="E880" i="43"/>
  <c r="E377" i="43"/>
  <c r="E889" i="43"/>
  <c r="E618" i="43"/>
  <c r="E371" i="43"/>
  <c r="E469" i="43"/>
  <c r="E527" i="43"/>
  <c r="E888" i="43"/>
  <c r="E385" i="43"/>
  <c r="E897" i="43"/>
  <c r="E220" i="43"/>
  <c r="E278" i="43"/>
  <c r="E504" i="43"/>
  <c r="E73" i="43"/>
  <c r="E585" i="43"/>
  <c r="E794" i="43"/>
  <c r="E634" i="43"/>
  <c r="E508" i="43"/>
  <c r="E566" i="43"/>
  <c r="E640" i="43"/>
  <c r="E145" i="43"/>
  <c r="E657" i="43"/>
  <c r="E754" i="43"/>
  <c r="E386" i="43"/>
  <c r="E540" i="43"/>
  <c r="E598" i="43"/>
  <c r="E656" i="43"/>
  <c r="E153" i="43"/>
  <c r="E665" i="43"/>
  <c r="E946" i="43"/>
  <c r="E450" i="43"/>
  <c r="E283" i="43"/>
  <c r="E795" i="43"/>
  <c r="E356" i="43"/>
  <c r="E868" i="43"/>
  <c r="E381" i="43"/>
  <c r="E893" i="43"/>
  <c r="E414" i="43"/>
  <c r="E926" i="43"/>
  <c r="E439" i="43"/>
  <c r="E128" i="43"/>
  <c r="E419" i="43"/>
  <c r="E931" i="43"/>
  <c r="E492" i="43"/>
  <c r="E5" i="43"/>
  <c r="E517" i="43"/>
  <c r="E38" i="43"/>
  <c r="E550" i="43"/>
  <c r="E63" i="43"/>
  <c r="E575" i="43"/>
  <c r="E264" i="43"/>
  <c r="E427" i="43"/>
  <c r="E939" i="43"/>
  <c r="E500" i="43"/>
  <c r="E13" i="43"/>
  <c r="E525" i="43"/>
  <c r="E46" i="43"/>
  <c r="E558" i="43"/>
  <c r="E71" i="43"/>
  <c r="E583" i="43"/>
  <c r="E272" i="43"/>
  <c r="E123" i="43"/>
  <c r="E635" i="43"/>
  <c r="E196" i="43"/>
  <c r="E708" i="43"/>
  <c r="E221" i="43"/>
  <c r="E733" i="43"/>
  <c r="E254" i="43"/>
  <c r="E766" i="43"/>
  <c r="E279" i="43"/>
  <c r="E847" i="43"/>
  <c r="E480" i="43"/>
  <c r="E259" i="43"/>
  <c r="E771" i="43"/>
  <c r="E332" i="43"/>
  <c r="E844" i="43"/>
  <c r="E357" i="43"/>
  <c r="E869" i="43"/>
  <c r="E390" i="43"/>
  <c r="E902" i="43"/>
  <c r="E415" i="43"/>
  <c r="E104" i="43"/>
  <c r="E395" i="43"/>
  <c r="E907" i="43"/>
  <c r="E468" i="43"/>
  <c r="E879" i="43"/>
  <c r="E493" i="43"/>
  <c r="E14" i="43"/>
  <c r="E526" i="43"/>
  <c r="E39" i="43"/>
  <c r="E551" i="43"/>
  <c r="E240" i="43"/>
  <c r="E243" i="43"/>
  <c r="E341" i="43"/>
  <c r="E399" i="43"/>
  <c r="E856" i="43"/>
  <c r="E353" i="43"/>
  <c r="E865" i="43"/>
  <c r="E787" i="43"/>
  <c r="E885" i="43"/>
  <c r="E120" i="43"/>
  <c r="E114" i="43"/>
  <c r="E489" i="43"/>
  <c r="E146" i="43"/>
  <c r="E906" i="43"/>
  <c r="E819" i="43"/>
  <c r="E917" i="43"/>
  <c r="E152" i="43"/>
  <c r="E130" i="43"/>
  <c r="E497" i="43"/>
  <c r="E162" i="43"/>
  <c r="E274" i="43"/>
  <c r="E595" i="43"/>
  <c r="E693" i="43"/>
  <c r="E775" i="43"/>
  <c r="E944" i="43"/>
  <c r="E441" i="43"/>
  <c r="E953" i="43"/>
  <c r="E690" i="43"/>
  <c r="E627" i="43"/>
  <c r="E725" i="43"/>
  <c r="E831" i="43"/>
  <c r="E952" i="43"/>
  <c r="E449" i="43"/>
  <c r="E10" i="43"/>
  <c r="E476" i="43"/>
  <c r="E534" i="43"/>
  <c r="E632" i="43"/>
  <c r="E137" i="43"/>
  <c r="E649" i="43"/>
  <c r="E626" i="43"/>
  <c r="E322" i="43"/>
  <c r="E764" i="43"/>
  <c r="E822" i="43"/>
  <c r="E712" i="43"/>
  <c r="E209" i="43"/>
  <c r="E721" i="43"/>
  <c r="E914" i="43"/>
  <c r="E898" i="43"/>
  <c r="E796" i="43"/>
  <c r="E854" i="43"/>
  <c r="E720" i="43"/>
  <c r="E217" i="43"/>
  <c r="E729" i="43"/>
  <c r="E106" i="43"/>
  <c r="E26" i="43"/>
  <c r="E347" i="43"/>
  <c r="E859" i="43"/>
  <c r="E420" i="43"/>
  <c r="E932" i="43"/>
  <c r="E445" i="43"/>
  <c r="E751" i="43"/>
  <c r="E478" i="43"/>
  <c r="E943" i="43"/>
  <c r="E503" i="43"/>
  <c r="E192" i="43"/>
  <c r="E483" i="43"/>
  <c r="E44" i="43"/>
  <c r="E556" i="43"/>
  <c r="E69" i="43"/>
  <c r="E581" i="43"/>
  <c r="E102" i="43"/>
  <c r="E614" i="43"/>
  <c r="E127" i="43"/>
  <c r="E639" i="43"/>
  <c r="E328" i="43"/>
  <c r="E491" i="43"/>
  <c r="E52" i="43"/>
  <c r="E564" i="43"/>
  <c r="E77" i="43"/>
  <c r="E589" i="43"/>
  <c r="E110" i="43"/>
  <c r="E622" i="43"/>
  <c r="E135" i="43"/>
  <c r="E647" i="43"/>
  <c r="E336" i="43"/>
  <c r="E187" i="43"/>
  <c r="E699" i="43"/>
  <c r="E260" i="43"/>
  <c r="E772" i="43"/>
  <c r="E285" i="43"/>
  <c r="E797" i="43"/>
  <c r="E318" i="43"/>
  <c r="E830" i="43"/>
  <c r="E343" i="43"/>
  <c r="E32" i="43"/>
  <c r="E544" i="43"/>
  <c r="E323" i="43"/>
  <c r="E835" i="43"/>
  <c r="E396" i="43"/>
  <c r="E908" i="43"/>
  <c r="E421" i="43"/>
  <c r="E933" i="43"/>
  <c r="E454" i="43"/>
  <c r="E815" i="43"/>
  <c r="E479" i="43"/>
  <c r="E168" i="43"/>
  <c r="E459" i="43"/>
  <c r="E20" i="43"/>
  <c r="E532" i="43"/>
  <c r="E45" i="43"/>
  <c r="E557" i="43"/>
  <c r="E78" i="43"/>
  <c r="E590" i="43"/>
  <c r="E103" i="43"/>
  <c r="E615" i="43"/>
  <c r="E304" i="43"/>
  <c r="E499" i="43"/>
  <c r="E597" i="43"/>
  <c r="E655" i="43"/>
  <c r="E920" i="43"/>
  <c r="E417" i="43"/>
  <c r="E929" i="43"/>
  <c r="E92" i="43"/>
  <c r="E150" i="43"/>
  <c r="E376" i="43"/>
  <c r="E41" i="43"/>
  <c r="E553" i="43"/>
  <c r="E538" i="43"/>
  <c r="E378" i="43"/>
  <c r="E124" i="43"/>
  <c r="E182" i="43"/>
  <c r="E408" i="43"/>
  <c r="E49" i="43"/>
  <c r="E561" i="43"/>
  <c r="E602" i="43"/>
  <c r="E442" i="43"/>
  <c r="E851" i="43"/>
  <c r="E949" i="43"/>
  <c r="E184" i="43"/>
  <c r="E138" i="43"/>
  <c r="E505" i="43"/>
  <c r="E50" i="43"/>
  <c r="E338" i="43"/>
  <c r="E883" i="43"/>
  <c r="E895" i="43"/>
  <c r="E216" i="43"/>
  <c r="E154" i="43"/>
  <c r="E513" i="43"/>
  <c r="E218" i="43"/>
  <c r="E732" i="43"/>
  <c r="E790" i="43"/>
  <c r="E704" i="43"/>
  <c r="E201" i="43"/>
  <c r="E713" i="43"/>
  <c r="E658" i="43"/>
  <c r="E834" i="43"/>
  <c r="E21" i="43"/>
  <c r="E79" i="43"/>
  <c r="E776" i="43"/>
  <c r="E273" i="43"/>
  <c r="E785" i="43"/>
  <c r="E610" i="43"/>
  <c r="E402" i="43"/>
  <c r="E53" i="43"/>
  <c r="E111" i="43"/>
  <c r="E784" i="43"/>
  <c r="E281" i="43"/>
  <c r="E793" i="43"/>
  <c r="E674" i="43"/>
  <c r="E594" i="43"/>
  <c r="E682" i="43"/>
  <c r="E498" i="43"/>
  <c r="E394" i="43"/>
  <c r="E226" i="43"/>
  <c r="E482" i="43"/>
  <c r="E738" i="43"/>
  <c r="E411" i="43"/>
  <c r="E923" i="43"/>
  <c r="E484" i="43"/>
  <c r="E927" i="43"/>
  <c r="E509" i="43"/>
  <c r="E30" i="43"/>
  <c r="E542" i="43"/>
  <c r="E55" i="43"/>
  <c r="E567" i="43"/>
  <c r="E256" i="43"/>
  <c r="E35" i="43"/>
  <c r="E547" i="43"/>
  <c r="E108" i="43"/>
  <c r="E620" i="43"/>
  <c r="E133" i="43"/>
  <c r="E645" i="43"/>
  <c r="E166" i="43"/>
  <c r="E678" i="43"/>
  <c r="E191" i="43"/>
  <c r="E703" i="43"/>
  <c r="E392" i="43"/>
  <c r="E43" i="43"/>
  <c r="E555" i="43"/>
  <c r="E116" i="43"/>
  <c r="E628" i="43"/>
  <c r="E141" i="43"/>
  <c r="E653" i="43"/>
  <c r="E174" i="43"/>
  <c r="E686" i="43"/>
  <c r="E199" i="43"/>
  <c r="E711" i="43"/>
  <c r="E400" i="43"/>
  <c r="E251" i="43"/>
  <c r="E763" i="43"/>
  <c r="E324" i="43"/>
  <c r="E836" i="43"/>
  <c r="E349" i="43"/>
  <c r="E861" i="43"/>
  <c r="E382" i="43"/>
  <c r="E894" i="43"/>
  <c r="E407" i="43"/>
  <c r="E96" i="43"/>
  <c r="E387" i="43"/>
  <c r="E899" i="43"/>
  <c r="E460" i="43"/>
  <c r="E839" i="43"/>
  <c r="E485" i="43"/>
  <c r="E6" i="43"/>
  <c r="E518" i="43"/>
  <c r="E31" i="43"/>
  <c r="E543" i="43"/>
  <c r="E232" i="43"/>
  <c r="E11" i="43"/>
  <c r="E523" i="43"/>
  <c r="E84" i="43"/>
  <c r="E596" i="43"/>
  <c r="E109" i="43"/>
  <c r="E621" i="43"/>
  <c r="E142" i="43"/>
  <c r="E654" i="43"/>
  <c r="E167" i="43"/>
  <c r="E679" i="43"/>
  <c r="E368" i="43"/>
  <c r="E755" i="43"/>
  <c r="E853" i="43"/>
  <c r="E88" i="43"/>
  <c r="E90" i="43"/>
  <c r="E481" i="43"/>
  <c r="E122" i="43"/>
  <c r="E348" i="43"/>
  <c r="E406" i="43"/>
  <c r="E600" i="43"/>
  <c r="E105" i="43"/>
  <c r="E617" i="43"/>
  <c r="E810" i="43"/>
  <c r="E890" i="43"/>
  <c r="E380" i="43"/>
  <c r="E438" i="43"/>
  <c r="E608" i="43"/>
  <c r="E113" i="43"/>
  <c r="E625" i="43"/>
  <c r="E938" i="43"/>
  <c r="E954" i="43"/>
  <c r="E156" i="43"/>
  <c r="E214" i="43"/>
  <c r="E440" i="43"/>
  <c r="E57" i="43"/>
  <c r="E569" i="43"/>
  <c r="E666" i="43"/>
  <c r="E506" i="43"/>
  <c r="E188" i="43"/>
  <c r="E246" i="43"/>
  <c r="E472" i="43"/>
  <c r="E65" i="43"/>
  <c r="E577" i="43"/>
  <c r="E903" i="43"/>
  <c r="E47" i="43"/>
  <c r="E768" i="43"/>
  <c r="E265" i="43"/>
  <c r="E777" i="43"/>
  <c r="E546" i="43"/>
  <c r="E210" i="43"/>
  <c r="E179" i="43"/>
  <c r="E277" i="43"/>
  <c r="E335" i="43"/>
  <c r="E840" i="43"/>
  <c r="E337" i="43"/>
  <c r="E849" i="43"/>
  <c r="E298" i="43"/>
  <c r="E211" i="43"/>
  <c r="E309" i="43"/>
  <c r="E367" i="43"/>
  <c r="E848" i="43"/>
  <c r="E345" i="43"/>
  <c r="E857" i="43"/>
  <c r="E362" i="43"/>
  <c r="E426" i="43"/>
  <c r="E746" i="43"/>
  <c r="E370" i="43"/>
  <c r="E714" i="43"/>
  <c r="E530" i="43"/>
  <c r="E314" i="43"/>
  <c r="E475" i="43"/>
  <c r="E36" i="43"/>
  <c r="E548" i="43"/>
  <c r="E61" i="43"/>
  <c r="E573" i="43"/>
  <c r="E94" i="43"/>
  <c r="E606" i="43"/>
  <c r="E119" i="43"/>
  <c r="E631" i="43"/>
  <c r="E320" i="43"/>
  <c r="E99" i="43"/>
  <c r="E611" i="43"/>
  <c r="E172" i="43"/>
  <c r="E684" i="43"/>
  <c r="E197" i="43"/>
  <c r="E709" i="43"/>
  <c r="E230" i="43"/>
  <c r="E742" i="43"/>
  <c r="E255" i="43"/>
  <c r="E791" i="43"/>
  <c r="E456" i="43"/>
  <c r="E107" i="43"/>
  <c r="E619" i="43"/>
  <c r="E180" i="43"/>
  <c r="E692" i="43"/>
  <c r="E205" i="43"/>
  <c r="E717" i="43"/>
  <c r="E238" i="43"/>
  <c r="E750" i="43"/>
  <c r="E263" i="43"/>
  <c r="E799" i="43"/>
  <c r="E464" i="43"/>
  <c r="E315" i="43"/>
  <c r="E827" i="43"/>
  <c r="E388" i="43"/>
  <c r="E900" i="43"/>
  <c r="E413" i="43"/>
  <c r="E925" i="43"/>
  <c r="E446" i="43"/>
  <c r="E735" i="43"/>
  <c r="E471" i="43"/>
  <c r="E160" i="43"/>
  <c r="E451" i="43"/>
  <c r="E12" i="43"/>
  <c r="E524" i="43"/>
  <c r="E37" i="43"/>
  <c r="E549" i="43"/>
  <c r="E70" i="43"/>
  <c r="E582" i="43"/>
  <c r="E95" i="43"/>
  <c r="E607" i="43"/>
  <c r="E296" i="43"/>
  <c r="E75" i="43"/>
  <c r="E587" i="43"/>
  <c r="E148" i="43"/>
  <c r="E660" i="43"/>
  <c r="E173" i="43"/>
  <c r="E685" i="43"/>
  <c r="E206" i="43"/>
  <c r="E718" i="43"/>
  <c r="E231" i="43"/>
  <c r="E767" i="43"/>
  <c r="E432" i="43"/>
  <c r="E60" i="43"/>
  <c r="E118" i="43"/>
  <c r="E344" i="43"/>
  <c r="E33" i="43"/>
  <c r="E545" i="43"/>
  <c r="E474" i="43"/>
  <c r="E604" i="43"/>
  <c r="E662" i="43"/>
  <c r="E672" i="43"/>
  <c r="E169" i="43"/>
  <c r="E681" i="43"/>
  <c r="E586" i="43"/>
  <c r="E578" i="43"/>
  <c r="E636" i="43"/>
  <c r="E694" i="43"/>
  <c r="E680" i="43"/>
  <c r="E177" i="43"/>
  <c r="E689" i="43"/>
  <c r="E778" i="43"/>
  <c r="E642" i="43"/>
  <c r="E412" i="43"/>
  <c r="E470" i="43"/>
  <c r="E616" i="43"/>
  <c r="E121" i="43"/>
  <c r="E633" i="43"/>
  <c r="E178" i="43"/>
  <c r="E194" i="43"/>
  <c r="E444" i="43"/>
  <c r="E502" i="43"/>
  <c r="E624" i="43"/>
  <c r="E129" i="43"/>
  <c r="E641" i="43"/>
  <c r="E147" i="43"/>
  <c r="E245" i="43"/>
  <c r="E303" i="43"/>
  <c r="E832" i="43"/>
  <c r="E329" i="43"/>
  <c r="E841" i="43"/>
  <c r="E234" i="43"/>
  <c r="E435" i="43"/>
  <c r="E533" i="43"/>
  <c r="E591" i="43"/>
  <c r="E904" i="43"/>
  <c r="E401" i="43"/>
  <c r="E913" i="43"/>
  <c r="E242" i="43"/>
  <c r="E467" i="43"/>
  <c r="E565" i="43"/>
  <c r="E623" i="43"/>
  <c r="E912" i="43"/>
  <c r="E409" i="43"/>
  <c r="E921" i="43"/>
  <c r="E306" i="43"/>
  <c r="E826" i="43"/>
  <c r="E258" i="43"/>
  <c r="E514" i="43"/>
  <c r="E202" i="43"/>
  <c r="E842" i="43"/>
  <c r="E722" i="43"/>
  <c r="E27" i="43"/>
  <c r="E539" i="43"/>
  <c r="E100" i="43"/>
  <c r="E612" i="43"/>
  <c r="E125" i="43"/>
  <c r="E637" i="43"/>
  <c r="E158" i="43"/>
  <c r="E670" i="43"/>
  <c r="E183" i="43"/>
  <c r="E695" i="43"/>
  <c r="E384" i="43"/>
  <c r="E163" i="43"/>
  <c r="E675" i="43"/>
  <c r="E236" i="43"/>
  <c r="E748" i="43"/>
  <c r="E261" i="43"/>
  <c r="E773" i="43"/>
  <c r="E294" i="43"/>
  <c r="E806" i="43"/>
  <c r="E319" i="43"/>
  <c r="E8" i="43"/>
  <c r="E520" i="43"/>
  <c r="E171" i="43"/>
  <c r="E683" i="43"/>
  <c r="E244" i="43"/>
  <c r="E756" i="43"/>
  <c r="E269" i="43"/>
  <c r="E781" i="43"/>
  <c r="E302" i="43"/>
  <c r="E814" i="43"/>
  <c r="E327" i="43"/>
  <c r="E16" i="43"/>
  <c r="E528" i="43"/>
  <c r="E379" i="43"/>
  <c r="E891" i="43"/>
  <c r="E452" i="43"/>
  <c r="E807" i="43"/>
  <c r="E477" i="43"/>
  <c r="E935" i="43"/>
  <c r="E510" i="43"/>
  <c r="E23" i="43"/>
  <c r="E535" i="43"/>
  <c r="E224" i="43"/>
  <c r="E3" i="43"/>
  <c r="E515" i="43"/>
  <c r="E76" i="43"/>
  <c r="E588" i="43"/>
  <c r="E101" i="43"/>
  <c r="E613" i="43"/>
  <c r="E134" i="43"/>
  <c r="E646" i="43"/>
  <c r="E159" i="43"/>
  <c r="E671" i="43"/>
  <c r="E360" i="43"/>
  <c r="E139" i="43"/>
  <c r="E651" i="43"/>
  <c r="E212" i="43"/>
  <c r="E724" i="43"/>
  <c r="E237" i="43"/>
  <c r="E749" i="43"/>
  <c r="E270" i="43"/>
  <c r="E782" i="43"/>
  <c r="E295" i="43"/>
  <c r="E887" i="43"/>
  <c r="E496" i="43"/>
  <c r="E316" i="43"/>
  <c r="E374" i="43"/>
  <c r="E576" i="43"/>
  <c r="E97" i="43"/>
  <c r="E609" i="43"/>
  <c r="E860" i="43"/>
  <c r="E918" i="43"/>
  <c r="E736" i="43"/>
  <c r="E233" i="43"/>
  <c r="E745" i="43"/>
  <c r="E290" i="43"/>
  <c r="E330" i="43"/>
  <c r="E892" i="43"/>
  <c r="E950" i="43"/>
  <c r="E744" i="43"/>
  <c r="E241" i="43"/>
  <c r="E753" i="43"/>
  <c r="E354" i="43"/>
  <c r="E522" i="43"/>
  <c r="E668" i="43"/>
  <c r="E726" i="43"/>
  <c r="E688" i="43"/>
  <c r="E185" i="43"/>
  <c r="E697" i="43"/>
  <c r="E34" i="43"/>
  <c r="E706" i="43"/>
  <c r="E700" i="43"/>
  <c r="E758" i="43"/>
  <c r="E696" i="43"/>
  <c r="E193" i="43"/>
  <c r="E705" i="43"/>
  <c r="E403" i="43"/>
  <c r="E501" i="43"/>
  <c r="E559" i="43"/>
  <c r="E896" i="43"/>
  <c r="E393" i="43"/>
  <c r="E905" i="43"/>
  <c r="E874" i="43"/>
  <c r="E691" i="43"/>
  <c r="E789" i="43"/>
  <c r="E24" i="43"/>
  <c r="E58" i="43"/>
  <c r="E465" i="43"/>
  <c r="E82" i="43"/>
  <c r="E266" i="43"/>
  <c r="E723" i="43"/>
  <c r="E821" i="43"/>
  <c r="E56" i="43"/>
  <c r="E74" i="43"/>
  <c r="E473" i="43"/>
  <c r="E98" i="43"/>
  <c r="E458" i="43"/>
  <c r="AP118" i="29" l="1"/>
  <c r="AR114" i="29"/>
  <c r="AP56" i="29"/>
  <c r="E409" i="31"/>
  <c r="E241" i="31"/>
  <c r="E210" i="31"/>
  <c r="E258" i="31"/>
  <c r="E42" i="31"/>
  <c r="E440" i="31"/>
  <c r="E77" i="31"/>
  <c r="E285" i="31"/>
  <c r="E155" i="31"/>
  <c r="E203" i="31"/>
  <c r="E266" i="31"/>
  <c r="E153" i="31"/>
  <c r="E69" i="31"/>
  <c r="E41" i="31"/>
  <c r="E7" i="31"/>
  <c r="E148" i="31"/>
  <c r="E334" i="31"/>
  <c r="E73" i="31"/>
  <c r="E378" i="31"/>
  <c r="E30" i="31"/>
  <c r="E74" i="31"/>
  <c r="E344" i="31"/>
  <c r="E194" i="31"/>
  <c r="E128" i="31"/>
  <c r="E412" i="31"/>
  <c r="E129" i="31"/>
  <c r="E364" i="31"/>
  <c r="E191" i="31"/>
  <c r="E439" i="31"/>
  <c r="E328" i="31"/>
  <c r="E296" i="31"/>
  <c r="E45" i="31"/>
  <c r="E276" i="31"/>
  <c r="E321" i="31"/>
  <c r="E28" i="31"/>
  <c r="E236" i="31"/>
  <c r="E168" i="31"/>
  <c r="E477" i="31"/>
  <c r="E393" i="31"/>
  <c r="E271" i="31"/>
  <c r="E349" i="31"/>
  <c r="E479" i="31"/>
  <c r="E244" i="31"/>
  <c r="E56" i="31"/>
  <c r="E162" i="31"/>
  <c r="E394" i="31"/>
  <c r="E279" i="31"/>
  <c r="E123" i="31"/>
  <c r="E156" i="31"/>
  <c r="E465" i="31"/>
  <c r="E85" i="31"/>
  <c r="E233" i="31"/>
  <c r="E222" i="31"/>
  <c r="E391" i="31"/>
  <c r="E254" i="31"/>
  <c r="E16" i="31"/>
  <c r="E213" i="31"/>
  <c r="E262" i="31"/>
  <c r="E272" i="31"/>
  <c r="E134" i="31"/>
  <c r="E461" i="31"/>
  <c r="E71" i="31"/>
  <c r="E209" i="31"/>
  <c r="E448" i="31"/>
  <c r="E95" i="31"/>
  <c r="E231" i="31"/>
  <c r="E8" i="31"/>
  <c r="E304" i="31"/>
  <c r="E46" i="31"/>
  <c r="E21" i="31"/>
  <c r="E167" i="31"/>
  <c r="E339" i="31"/>
  <c r="E130" i="31"/>
  <c r="E270" i="31"/>
  <c r="E180" i="31"/>
  <c r="E248" i="31"/>
  <c r="E419" i="31"/>
  <c r="E245" i="31"/>
  <c r="E190" i="31"/>
  <c r="E221" i="31"/>
  <c r="E193" i="31"/>
  <c r="E181" i="31"/>
  <c r="E301" i="31"/>
  <c r="E174" i="31"/>
  <c r="E436" i="31"/>
  <c r="E138" i="31"/>
  <c r="E14" i="31"/>
  <c r="E44" i="31"/>
  <c r="E15" i="31"/>
  <c r="E468" i="31"/>
  <c r="E121" i="31"/>
  <c r="E260" i="31"/>
  <c r="E235" i="31"/>
  <c r="E392" i="31"/>
  <c r="E163" i="31"/>
  <c r="E292" i="31"/>
  <c r="E295" i="31"/>
  <c r="E287" i="31"/>
  <c r="E297" i="31"/>
  <c r="E306" i="31"/>
  <c r="E151" i="31"/>
  <c r="E330" i="31"/>
  <c r="E135" i="31"/>
  <c r="E5" i="31"/>
  <c r="E158" i="31"/>
  <c r="E185" i="31"/>
  <c r="E125" i="31"/>
  <c r="E370" i="31"/>
  <c r="E218" i="31"/>
  <c r="E223" i="31"/>
  <c r="E58" i="31"/>
  <c r="E184" i="31"/>
  <c r="E189" i="31"/>
  <c r="E462" i="31"/>
  <c r="E315" i="31"/>
  <c r="E92" i="31"/>
  <c r="E147" i="31"/>
  <c r="E308" i="31"/>
  <c r="E410" i="31"/>
  <c r="E220" i="31"/>
  <c r="E396" i="31"/>
  <c r="E383" i="31"/>
  <c r="E101" i="31"/>
  <c r="E379" i="31"/>
  <c r="E317" i="31"/>
  <c r="E88" i="31"/>
  <c r="E23" i="31"/>
  <c r="E55" i="31"/>
  <c r="E124" i="31"/>
  <c r="E166" i="31"/>
  <c r="E430" i="31"/>
  <c r="E63" i="31"/>
  <c r="E164" i="31"/>
  <c r="E473" i="31"/>
  <c r="E374" i="31"/>
  <c r="E76" i="31"/>
  <c r="E72" i="31"/>
  <c r="E6" i="31"/>
  <c r="E201" i="31"/>
  <c r="E38" i="31"/>
  <c r="E199" i="31"/>
  <c r="E424" i="31"/>
  <c r="E204" i="31"/>
  <c r="E416" i="31"/>
  <c r="E4" i="31"/>
  <c r="E11" i="31"/>
  <c r="E324" i="31"/>
  <c r="E202" i="31"/>
  <c r="E177" i="31"/>
  <c r="E437" i="31"/>
  <c r="E100" i="31"/>
  <c r="E188" i="31"/>
  <c r="E150" i="31"/>
  <c r="E359" i="31"/>
  <c r="E91" i="31"/>
  <c r="E444" i="31"/>
  <c r="E375" i="31"/>
  <c r="E268" i="31"/>
  <c r="E176" i="31"/>
  <c r="E108" i="31"/>
  <c r="E481" i="31"/>
  <c r="E466" i="31"/>
  <c r="E90" i="31"/>
  <c r="E350" i="31"/>
  <c r="E255" i="31"/>
  <c r="E196" i="31"/>
  <c r="E401" i="31"/>
  <c r="E475" i="31"/>
  <c r="E316" i="31"/>
  <c r="E380" i="31"/>
  <c r="E377" i="31"/>
  <c r="E111" i="31"/>
  <c r="E175" i="31"/>
  <c r="E32" i="31"/>
  <c r="E249" i="31"/>
  <c r="E277" i="31"/>
  <c r="E432" i="31"/>
  <c r="E20" i="31"/>
  <c r="E87" i="31"/>
  <c r="E303" i="31"/>
  <c r="E139" i="31"/>
  <c r="E57" i="31"/>
  <c r="E239" i="31"/>
  <c r="E157" i="31"/>
  <c r="E229" i="31"/>
  <c r="E144" i="31"/>
  <c r="E195" i="31"/>
  <c r="E173" i="31"/>
  <c r="E9" i="31"/>
  <c r="E12" i="31"/>
  <c r="E382" i="31"/>
  <c r="E48" i="31"/>
  <c r="E449" i="31"/>
  <c r="E342" i="31"/>
  <c r="E471" i="31"/>
  <c r="E360" i="31"/>
  <c r="E2" i="31"/>
  <c r="AL115" i="29"/>
  <c r="E413" i="31"/>
  <c r="E54" i="31"/>
  <c r="E399" i="31"/>
  <c r="E83" i="31"/>
  <c r="E388" i="31"/>
  <c r="E274" i="31"/>
  <c r="E99" i="31"/>
  <c r="E51" i="31"/>
  <c r="E146" i="31"/>
  <c r="E230" i="31"/>
  <c r="E131" i="31"/>
  <c r="E283" i="31"/>
  <c r="E68" i="31"/>
  <c r="E389" i="31"/>
  <c r="E290" i="31"/>
  <c r="E407" i="31"/>
  <c r="E438" i="31"/>
  <c r="E82" i="31"/>
  <c r="E137" i="31"/>
  <c r="E140" i="31"/>
  <c r="E60" i="31"/>
  <c r="E84" i="31"/>
  <c r="E451" i="31"/>
  <c r="E102" i="31"/>
  <c r="E61" i="31"/>
  <c r="E294" i="31"/>
  <c r="E291" i="31"/>
  <c r="E372" i="31"/>
  <c r="E398" i="31"/>
  <c r="E390" i="31"/>
  <c r="E421" i="31"/>
  <c r="E474" i="31"/>
  <c r="E192" i="31"/>
  <c r="E159" i="31"/>
  <c r="E224" i="31"/>
  <c r="E428" i="31"/>
  <c r="E187" i="31"/>
  <c r="E284" i="31"/>
  <c r="E405" i="31"/>
  <c r="E206" i="31"/>
  <c r="E293" i="31"/>
  <c r="E225" i="31"/>
  <c r="E238" i="31"/>
  <c r="E228" i="31"/>
  <c r="E109" i="31"/>
  <c r="E406" i="31"/>
  <c r="E93" i="31"/>
  <c r="E136" i="31"/>
  <c r="E152" i="31"/>
  <c r="E280" i="31"/>
  <c r="E207" i="31"/>
  <c r="E149" i="31"/>
  <c r="E325" i="31"/>
  <c r="E250" i="31"/>
  <c r="E441" i="31"/>
  <c r="E472" i="31"/>
  <c r="E211" i="31"/>
  <c r="E70" i="31"/>
  <c r="E97" i="31"/>
  <c r="E286" i="31"/>
  <c r="E408" i="31"/>
  <c r="E476" i="31"/>
  <c r="E352" i="31"/>
  <c r="E299" i="31"/>
  <c r="E385" i="31"/>
  <c r="E98" i="31"/>
  <c r="E353" i="31"/>
  <c r="E420" i="31"/>
  <c r="E289" i="31"/>
  <c r="E267" i="31"/>
  <c r="E314" i="31"/>
  <c r="E422" i="31"/>
  <c r="AL53" i="29"/>
  <c r="E400" i="31"/>
  <c r="E118" i="31"/>
  <c r="E356" i="31"/>
  <c r="E24" i="31"/>
  <c r="E336" i="31"/>
  <c r="E402" i="31"/>
  <c r="E237" i="31"/>
  <c r="E332" i="31"/>
  <c r="E319" i="31"/>
  <c r="E172" i="31"/>
  <c r="E127" i="31"/>
  <c r="E443" i="31"/>
  <c r="E27" i="31"/>
  <c r="E66" i="31"/>
  <c r="E116" i="31"/>
  <c r="E81" i="31"/>
  <c r="E256" i="31"/>
  <c r="E10" i="31"/>
  <c r="E433" i="31"/>
  <c r="E305" i="31"/>
  <c r="E361" i="31"/>
  <c r="E386" i="31"/>
  <c r="E40" i="31"/>
  <c r="E300" i="31"/>
  <c r="E470" i="31"/>
  <c r="E242" i="31"/>
  <c r="E447" i="31"/>
  <c r="E243" i="31"/>
  <c r="E313" i="31"/>
  <c r="E425" i="31"/>
  <c r="E37" i="31"/>
  <c r="E219" i="31"/>
  <c r="E363" i="31"/>
  <c r="E247" i="31"/>
  <c r="E323" i="31"/>
  <c r="E312" i="31"/>
  <c r="E320" i="31"/>
  <c r="E275" i="31"/>
  <c r="E452" i="31"/>
  <c r="E89" i="31"/>
  <c r="E418" i="31"/>
  <c r="E480" i="31"/>
  <c r="E417" i="31"/>
  <c r="E13" i="31"/>
  <c r="E29" i="31"/>
  <c r="E288" i="31"/>
  <c r="E367" i="31"/>
  <c r="E107" i="31"/>
  <c r="E329" i="31"/>
  <c r="E371" i="31"/>
  <c r="E302" i="31"/>
  <c r="E458" i="31"/>
  <c r="E483" i="31"/>
  <c r="E423" i="31"/>
  <c r="E49" i="31"/>
  <c r="E198" i="31"/>
  <c r="E205" i="31"/>
  <c r="E464" i="31"/>
  <c r="E463" i="31"/>
  <c r="E252" i="31"/>
  <c r="E333" i="31"/>
  <c r="E43" i="31"/>
  <c r="E351" i="31"/>
  <c r="E431" i="31"/>
  <c r="E62" i="31"/>
  <c r="E227" i="31"/>
  <c r="E212" i="31"/>
  <c r="E251" i="31"/>
  <c r="E141" i="31"/>
  <c r="E104" i="31"/>
  <c r="E119" i="31"/>
  <c r="E257" i="31"/>
  <c r="E453" i="31"/>
  <c r="E341" i="31"/>
  <c r="E145" i="31"/>
  <c r="E234" i="31"/>
  <c r="E366" i="31"/>
  <c r="E160" i="31"/>
  <c r="E171" i="31"/>
  <c r="E114" i="31"/>
  <c r="E456" i="31"/>
  <c r="E459" i="31"/>
  <c r="E454" i="31"/>
  <c r="E31" i="31"/>
  <c r="E214" i="31"/>
  <c r="E216" i="31"/>
  <c r="E373" i="31"/>
  <c r="E354" i="31"/>
  <c r="E96" i="31"/>
  <c r="E182" i="31"/>
  <c r="E327" i="31"/>
  <c r="E142" i="31"/>
  <c r="E331" i="31"/>
  <c r="E415" i="31"/>
  <c r="E387" i="31"/>
  <c r="E278" i="31"/>
  <c r="E265" i="31"/>
  <c r="E346" i="31"/>
  <c r="E240" i="31"/>
  <c r="E455" i="31"/>
  <c r="E217" i="31"/>
  <c r="E39" i="31"/>
  <c r="E253" i="31"/>
  <c r="E469" i="31"/>
  <c r="E186" i="31"/>
  <c r="E169" i="31"/>
  <c r="E335" i="31"/>
  <c r="E120" i="31"/>
  <c r="E434" i="31"/>
  <c r="E381" i="31"/>
  <c r="E232" i="31"/>
  <c r="E165" i="31"/>
  <c r="E197" i="31"/>
  <c r="E411" i="31"/>
  <c r="E53" i="31"/>
  <c r="E59" i="31"/>
  <c r="E478" i="31"/>
  <c r="E17" i="31"/>
  <c r="E52" i="31"/>
  <c r="E79" i="31"/>
  <c r="E246" i="31"/>
  <c r="E133" i="31"/>
  <c r="E348" i="31"/>
  <c r="E215" i="31"/>
  <c r="E132" i="31"/>
  <c r="E36" i="31"/>
  <c r="E94" i="31"/>
  <c r="E183" i="31"/>
  <c r="E414" i="31"/>
  <c r="E429" i="31"/>
  <c r="E126" i="31"/>
  <c r="E178" i="31"/>
  <c r="E307" i="31"/>
  <c r="E298" i="31"/>
  <c r="E369" i="31"/>
  <c r="E117" i="31"/>
  <c r="E22" i="31"/>
  <c r="E318" i="31"/>
  <c r="E105" i="31"/>
  <c r="E337" i="31"/>
  <c r="E261" i="31"/>
  <c r="E343" i="31"/>
  <c r="E161" i="31"/>
  <c r="E460" i="31"/>
  <c r="E47" i="31"/>
  <c r="E103" i="31"/>
  <c r="E397" i="31"/>
  <c r="E358" i="31"/>
  <c r="E355" i="31"/>
  <c r="E154" i="31"/>
  <c r="E362" i="31"/>
  <c r="E64" i="31"/>
  <c r="E338" i="31"/>
  <c r="E311" i="31"/>
  <c r="E33" i="31"/>
  <c r="E179" i="31"/>
  <c r="E50" i="31"/>
  <c r="E26" i="31"/>
  <c r="E106" i="31"/>
  <c r="E75" i="31"/>
  <c r="E226" i="31"/>
  <c r="E34" i="31"/>
  <c r="E273" i="31"/>
  <c r="E365" i="31"/>
  <c r="E170" i="31"/>
  <c r="E467" i="31"/>
  <c r="E115" i="31"/>
  <c r="E435" i="31"/>
  <c r="E310" i="31"/>
  <c r="E19" i="31"/>
  <c r="E65" i="31"/>
  <c r="E450" i="31"/>
  <c r="E86" i="31"/>
  <c r="E326" i="31"/>
  <c r="E309" i="31"/>
  <c r="E457" i="31"/>
  <c r="E263" i="31"/>
  <c r="E403" i="31"/>
  <c r="E427" i="31"/>
  <c r="E282" i="31"/>
  <c r="E112" i="31"/>
  <c r="E208" i="31"/>
  <c r="E482" i="31"/>
  <c r="E113" i="31"/>
  <c r="E143" i="31"/>
  <c r="E347" i="31"/>
  <c r="E376" i="31"/>
  <c r="E3" i="31"/>
  <c r="E340" i="31"/>
  <c r="E281" i="31"/>
  <c r="E200" i="31"/>
  <c r="E368" i="31"/>
  <c r="E35" i="31"/>
  <c r="E78" i="31"/>
  <c r="E18" i="31"/>
  <c r="E404" i="31"/>
  <c r="E442" i="31"/>
  <c r="E259" i="31"/>
  <c r="E67" i="31"/>
  <c r="E25" i="31"/>
  <c r="E446" i="31"/>
  <c r="E269" i="31"/>
  <c r="E110" i="31"/>
  <c r="E264" i="31"/>
  <c r="E445" i="31"/>
  <c r="E357" i="31"/>
  <c r="E80" i="31"/>
  <c r="E426" i="31"/>
  <c r="E395" i="31"/>
  <c r="E122" i="31"/>
  <c r="E322" i="31"/>
  <c r="E384" i="31"/>
  <c r="E345" i="31"/>
  <c r="AR52" i="29" l="1"/>
  <c r="CF9" i="18" l="1"/>
  <c r="CF10" i="18"/>
  <c r="CF11" i="18"/>
  <c r="CF12" i="18"/>
  <c r="CF13" i="18"/>
  <c r="CF14" i="18"/>
  <c r="CF15" i="18"/>
  <c r="CF16" i="18"/>
  <c r="CF17" i="18"/>
  <c r="CF18" i="18"/>
  <c r="CF19" i="18"/>
  <c r="CF20" i="18"/>
  <c r="CF21" i="18"/>
  <c r="CF22" i="18"/>
  <c r="CF23" i="18"/>
  <c r="CF24" i="18"/>
  <c r="CF25" i="18"/>
  <c r="CF26" i="18"/>
  <c r="CF27" i="18"/>
  <c r="CF28" i="18"/>
  <c r="CF29" i="18"/>
  <c r="CF30" i="18"/>
  <c r="CF31" i="18"/>
  <c r="CF32" i="18"/>
  <c r="CF33" i="18"/>
  <c r="CF34" i="18"/>
  <c r="CF35" i="18"/>
  <c r="CF36" i="18"/>
  <c r="CF37" i="18"/>
  <c r="CF38" i="18"/>
  <c r="CF39" i="18"/>
  <c r="CF40" i="18"/>
  <c r="CF41" i="18"/>
  <c r="CF42" i="18"/>
  <c r="CF43" i="18"/>
  <c r="CF44" i="18"/>
  <c r="CF45" i="18"/>
  <c r="CF46" i="18"/>
  <c r="CF47" i="18"/>
  <c r="CF48" i="18"/>
  <c r="CF49" i="18"/>
  <c r="CF50" i="18"/>
  <c r="CF51" i="18"/>
  <c r="CF52" i="18"/>
  <c r="CF53" i="18"/>
  <c r="CF54" i="18"/>
  <c r="CF55" i="18"/>
  <c r="CF56" i="18"/>
  <c r="CF57" i="18"/>
  <c r="CF58" i="18"/>
  <c r="CF59" i="18"/>
  <c r="CF60" i="18"/>
  <c r="CF61" i="18"/>
  <c r="CF62" i="18"/>
  <c r="CF63" i="18"/>
  <c r="CF64" i="18"/>
  <c r="CF65" i="18"/>
  <c r="CF66" i="18"/>
  <c r="CF67" i="18"/>
  <c r="CF68" i="18"/>
  <c r="CF69" i="18"/>
  <c r="CF70" i="18"/>
  <c r="CF71" i="18"/>
  <c r="CF72" i="18"/>
  <c r="CF73" i="18"/>
  <c r="CF74" i="18"/>
  <c r="CF75" i="18"/>
  <c r="CF76" i="18"/>
  <c r="CF77" i="18"/>
  <c r="CF78" i="18"/>
  <c r="CF79" i="18"/>
  <c r="CF80" i="18"/>
  <c r="CF81" i="18"/>
  <c r="CF82" i="18"/>
  <c r="CF83" i="18"/>
  <c r="CF84" i="18"/>
  <c r="CF85" i="18"/>
  <c r="CF86" i="18"/>
  <c r="CF87" i="18"/>
  <c r="CF88" i="18"/>
  <c r="CF89" i="18"/>
  <c r="CF90" i="18"/>
  <c r="CF91" i="18"/>
  <c r="CF92" i="18"/>
  <c r="CF93" i="18"/>
  <c r="CF94" i="18"/>
  <c r="CF95" i="18"/>
  <c r="CF96" i="18"/>
  <c r="CF97" i="18"/>
  <c r="CF98" i="18"/>
  <c r="CF99" i="18"/>
  <c r="CF100" i="18"/>
  <c r="CF101" i="18"/>
  <c r="CF102" i="18"/>
  <c r="CF103" i="18"/>
  <c r="CF104" i="18"/>
  <c r="CF105" i="18"/>
  <c r="CF106" i="18"/>
  <c r="CF107" i="18"/>
  <c r="CF108" i="18"/>
  <c r="CF109" i="18"/>
  <c r="CF110" i="18"/>
  <c r="CF111" i="18"/>
  <c r="CF112" i="18"/>
  <c r="CF113" i="18"/>
  <c r="CF114" i="18"/>
  <c r="CF115" i="18"/>
  <c r="CF116" i="18"/>
  <c r="CF117" i="18"/>
  <c r="CF118" i="18"/>
  <c r="CF119" i="18"/>
  <c r="CF120" i="18"/>
  <c r="CF121" i="18"/>
  <c r="CF122" i="18"/>
  <c r="CF123" i="18"/>
  <c r="CF124" i="18"/>
  <c r="CF125" i="18"/>
  <c r="CF126" i="18"/>
  <c r="CF127" i="18"/>
  <c r="CF128" i="18"/>
  <c r="CF129" i="18"/>
  <c r="CF130" i="18"/>
  <c r="CF131" i="18"/>
  <c r="CF132" i="18"/>
  <c r="CF133" i="18"/>
  <c r="CF134" i="18"/>
  <c r="CF135" i="18"/>
  <c r="CF136" i="18"/>
  <c r="CF137" i="18"/>
  <c r="CF138" i="18"/>
  <c r="CF139" i="18"/>
  <c r="CF140" i="18"/>
  <c r="CF141" i="18"/>
  <c r="CF142" i="18"/>
  <c r="CF143" i="18"/>
  <c r="CF144" i="18"/>
  <c r="CF145" i="18"/>
  <c r="CF146" i="18"/>
  <c r="CF147" i="18"/>
  <c r="CF148" i="18"/>
  <c r="CF149" i="18"/>
  <c r="CF150" i="18"/>
  <c r="CF151" i="18"/>
  <c r="CF152" i="18"/>
  <c r="CF153" i="18"/>
  <c r="CF154" i="18"/>
  <c r="CF155" i="18"/>
  <c r="CF156" i="18"/>
  <c r="CF157" i="18"/>
  <c r="CF158" i="18"/>
  <c r="CF159" i="18"/>
  <c r="CF160" i="18"/>
  <c r="CF161" i="18"/>
  <c r="CF162" i="18"/>
  <c r="CF163" i="18"/>
  <c r="CF164" i="18"/>
  <c r="CF165" i="18"/>
  <c r="CF166" i="18"/>
  <c r="CF167" i="18"/>
  <c r="CF168" i="18"/>
  <c r="CF169" i="18"/>
  <c r="CF170" i="18"/>
  <c r="CF171" i="18"/>
  <c r="CF172" i="18"/>
  <c r="CF173" i="18"/>
  <c r="CF174" i="18"/>
  <c r="CF175" i="18"/>
  <c r="CF176" i="18"/>
  <c r="CF177" i="18"/>
  <c r="CF178" i="18"/>
  <c r="CF179" i="18"/>
  <c r="CF180" i="18"/>
  <c r="CF181" i="18"/>
  <c r="CF182" i="18"/>
  <c r="CF183" i="18"/>
  <c r="CF184" i="18"/>
  <c r="CF185" i="18"/>
  <c r="CF186" i="18"/>
  <c r="CF187" i="18"/>
  <c r="CF188" i="18"/>
  <c r="CF189" i="18"/>
  <c r="CF190" i="18"/>
  <c r="CF191" i="18"/>
  <c r="CF192" i="18"/>
  <c r="CF193" i="18"/>
  <c r="CF194" i="18"/>
  <c r="CF195" i="18"/>
  <c r="CF196" i="18"/>
  <c r="CF197" i="18"/>
  <c r="CF198" i="18"/>
  <c r="CF199" i="18"/>
  <c r="CF200" i="18"/>
  <c r="CF201" i="18"/>
  <c r="CF202" i="18"/>
  <c r="CF203" i="18"/>
  <c r="CF204" i="18"/>
  <c r="CF205" i="18"/>
  <c r="CF206" i="18"/>
  <c r="CF207" i="18"/>
  <c r="CF208" i="18"/>
  <c r="CF209" i="18"/>
  <c r="CF210" i="18"/>
  <c r="CF211" i="18"/>
  <c r="CF212" i="18"/>
  <c r="CF213" i="18"/>
  <c r="CF214" i="18"/>
  <c r="CF215" i="18"/>
  <c r="CF216" i="18"/>
  <c r="CF217" i="18"/>
  <c r="CF218" i="18"/>
  <c r="CF219" i="18"/>
  <c r="CF220" i="18"/>
  <c r="CF221" i="18"/>
  <c r="CF222" i="18"/>
  <c r="CF223" i="18"/>
  <c r="CF224" i="18"/>
  <c r="CF225" i="18"/>
  <c r="CF226" i="18"/>
  <c r="CF227" i="18"/>
  <c r="CF228" i="18"/>
  <c r="CF229" i="18"/>
  <c r="CF230" i="18"/>
  <c r="CF231" i="18"/>
  <c r="CF232" i="18"/>
  <c r="CF233" i="18"/>
  <c r="CF234" i="18"/>
  <c r="CF235" i="18"/>
  <c r="CF236" i="18"/>
  <c r="CF237" i="18"/>
  <c r="CF238" i="18"/>
  <c r="CF239" i="18"/>
  <c r="CF240" i="18"/>
  <c r="CF241" i="18"/>
  <c r="CF242" i="18"/>
  <c r="CF243" i="18"/>
  <c r="CF244" i="18"/>
  <c r="CF245" i="18"/>
  <c r="CF246" i="18"/>
  <c r="CF247" i="18"/>
  <c r="CF248" i="18"/>
  <c r="CF249" i="18"/>
  <c r="CF250" i="18"/>
  <c r="CF251" i="18"/>
  <c r="CF252" i="18"/>
  <c r="CF253" i="18"/>
  <c r="CF254" i="18"/>
  <c r="CF255" i="18"/>
  <c r="CF256" i="18"/>
  <c r="CF257" i="18"/>
  <c r="CF258" i="18"/>
  <c r="CF259" i="18"/>
  <c r="CF260" i="18"/>
  <c r="CF261" i="18"/>
  <c r="CF262" i="18"/>
  <c r="CF263" i="18"/>
  <c r="CF264" i="18"/>
  <c r="CF265" i="18"/>
  <c r="CF266" i="18"/>
  <c r="CF267" i="18"/>
  <c r="CF268" i="18"/>
  <c r="CF269" i="18"/>
  <c r="CF270" i="18"/>
  <c r="CF271" i="18"/>
  <c r="CF272" i="18"/>
  <c r="CF273" i="18"/>
  <c r="CF274" i="18"/>
  <c r="CF275" i="18"/>
  <c r="CF276" i="18"/>
  <c r="CF277" i="18"/>
  <c r="CF278" i="18"/>
  <c r="CF279" i="18"/>
  <c r="CF280" i="18"/>
  <c r="CF281" i="18"/>
  <c r="CF282" i="18"/>
  <c r="CF283" i="18"/>
  <c r="CF284" i="18"/>
  <c r="CF285" i="18"/>
  <c r="CF286" i="18"/>
  <c r="CF287" i="18"/>
  <c r="CF288" i="18"/>
  <c r="CF289" i="18"/>
  <c r="CF290" i="18"/>
  <c r="CF291" i="18"/>
  <c r="CF292" i="18"/>
  <c r="CF293" i="18"/>
  <c r="CF294" i="18"/>
  <c r="CF295" i="18"/>
  <c r="CF296" i="18"/>
  <c r="CF297" i="18"/>
  <c r="CF298" i="18"/>
  <c r="CF299" i="18"/>
  <c r="CF300" i="18"/>
  <c r="CF301" i="18"/>
  <c r="CF302" i="18"/>
  <c r="CF303" i="18"/>
  <c r="CF304" i="18"/>
  <c r="CF305" i="18"/>
  <c r="CF306" i="18"/>
  <c r="CF307" i="18"/>
  <c r="CF8" i="18"/>
  <c r="R6" i="14"/>
  <c r="B6" i="14"/>
  <c r="K41" i="19" l="1"/>
  <c r="N10" i="26" l="1"/>
  <c r="AD33" i="26" l="1"/>
  <c r="N33" i="26"/>
  <c r="AD32" i="26"/>
  <c r="N32" i="26"/>
  <c r="D19" i="26"/>
  <c r="T19" i="26" s="1"/>
  <c r="B19" i="26"/>
  <c r="AD10" i="26"/>
  <c r="N8" i="26" l="1"/>
  <c r="AD8" i="26" s="1"/>
  <c r="R19" i="26"/>
  <c r="AD33" i="14" l="1"/>
  <c r="AD32" i="14"/>
  <c r="N33" i="14"/>
  <c r="N32" i="14"/>
  <c r="K470" i="19" l="1"/>
  <c r="K468" i="19"/>
  <c r="H468" i="19"/>
  <c r="D468" i="19"/>
  <c r="H466" i="19"/>
  <c r="D466" i="19"/>
  <c r="L435" i="19"/>
  <c r="F435" i="19"/>
  <c r="C435" i="19"/>
  <c r="C434" i="19"/>
  <c r="K431" i="19"/>
  <c r="K429" i="19"/>
  <c r="H429" i="19"/>
  <c r="D429" i="19"/>
  <c r="H427" i="19"/>
  <c r="D427" i="19"/>
  <c r="L396" i="19"/>
  <c r="F396" i="19"/>
  <c r="C396" i="19"/>
  <c r="C395" i="19"/>
  <c r="K392" i="19"/>
  <c r="K390" i="19"/>
  <c r="H390" i="19"/>
  <c r="D390" i="19"/>
  <c r="H388" i="19"/>
  <c r="D388" i="19"/>
  <c r="L357" i="19"/>
  <c r="F357" i="19"/>
  <c r="C357" i="19"/>
  <c r="C356" i="19"/>
  <c r="K353" i="19"/>
  <c r="K351" i="19"/>
  <c r="H351" i="19"/>
  <c r="D351" i="19"/>
  <c r="H349" i="19"/>
  <c r="D349" i="19"/>
  <c r="L318" i="19"/>
  <c r="F318" i="19"/>
  <c r="C318" i="19"/>
  <c r="C317" i="19"/>
  <c r="K314" i="19"/>
  <c r="K312" i="19"/>
  <c r="H312" i="19"/>
  <c r="D312" i="19"/>
  <c r="H310" i="19"/>
  <c r="D310" i="19"/>
  <c r="L279" i="19"/>
  <c r="F279" i="19"/>
  <c r="C279" i="19"/>
  <c r="C278" i="19"/>
  <c r="K275" i="19"/>
  <c r="K273" i="19"/>
  <c r="H273" i="19"/>
  <c r="D273" i="19"/>
  <c r="H271" i="19"/>
  <c r="D271" i="19"/>
  <c r="L240" i="19"/>
  <c r="F240" i="19"/>
  <c r="C240" i="19"/>
  <c r="C239" i="19"/>
  <c r="K236" i="19"/>
  <c r="K234" i="19"/>
  <c r="H234" i="19"/>
  <c r="D234" i="19"/>
  <c r="H232" i="19"/>
  <c r="D232" i="19"/>
  <c r="L201" i="19"/>
  <c r="F201" i="19"/>
  <c r="C201" i="19"/>
  <c r="C200" i="19"/>
  <c r="K197" i="19"/>
  <c r="K195" i="19"/>
  <c r="H195" i="19"/>
  <c r="D195" i="19"/>
  <c r="H193" i="19"/>
  <c r="D193" i="19"/>
  <c r="L162" i="19"/>
  <c r="F162" i="19"/>
  <c r="C162" i="19"/>
  <c r="C161" i="19"/>
  <c r="K158" i="19"/>
  <c r="K156" i="19"/>
  <c r="H156" i="19"/>
  <c r="D156" i="19"/>
  <c r="H154" i="19"/>
  <c r="D154" i="19"/>
  <c r="L123" i="19"/>
  <c r="F123" i="19"/>
  <c r="C123" i="19"/>
  <c r="C122" i="19"/>
  <c r="K119" i="19"/>
  <c r="K117" i="19"/>
  <c r="H117" i="19"/>
  <c r="D117" i="19"/>
  <c r="H115" i="19"/>
  <c r="D115" i="19"/>
  <c r="L84" i="19"/>
  <c r="F84" i="19"/>
  <c r="C84" i="19"/>
  <c r="C83" i="19"/>
  <c r="H12" i="15" l="1"/>
  <c r="J10" i="26" s="1"/>
  <c r="N36" i="26" l="1"/>
  <c r="Z10" i="26"/>
  <c r="AD36" i="26" s="1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8" i="18"/>
  <c r="AJ4" i="18"/>
  <c r="D19" i="14"/>
  <c r="T19" i="14" s="1"/>
  <c r="B19" i="14"/>
  <c r="R19" i="14" s="1"/>
  <c r="J10" i="14"/>
  <c r="N10" i="14"/>
  <c r="L9" i="18"/>
  <c r="L8" i="18"/>
  <c r="Z10" i="14" l="1"/>
  <c r="AD36" i="14" s="1"/>
  <c r="N36" i="14"/>
  <c r="N8" i="14"/>
  <c r="AD10" i="14"/>
  <c r="AD8" i="14" l="1"/>
  <c r="L37" i="19"/>
  <c r="L6" i="19"/>
  <c r="J8" i="26" l="1"/>
  <c r="J2" i="23"/>
  <c r="L436" i="19"/>
  <c r="L466" i="19"/>
  <c r="L319" i="19"/>
  <c r="L397" i="19"/>
  <c r="L358" i="19"/>
  <c r="L349" i="19"/>
  <c r="L427" i="19"/>
  <c r="L388" i="19"/>
  <c r="L241" i="19"/>
  <c r="L280" i="19"/>
  <c r="L271" i="19"/>
  <c r="L310" i="19"/>
  <c r="L163" i="19"/>
  <c r="L202" i="19"/>
  <c r="L193" i="19"/>
  <c r="L232" i="19"/>
  <c r="L85" i="19"/>
  <c r="L124" i="19"/>
  <c r="L115" i="19"/>
  <c r="L154" i="19"/>
  <c r="J8" i="14"/>
  <c r="J36" i="14" s="1"/>
  <c r="AI2" i="18"/>
  <c r="N2" i="18"/>
  <c r="Z8" i="26" l="1"/>
  <c r="Z36" i="26" s="1"/>
  <c r="J36" i="26"/>
  <c r="Z8" i="14"/>
  <c r="Z36" i="14" s="1"/>
  <c r="K78" i="19"/>
  <c r="H78" i="19"/>
  <c r="D78" i="19"/>
  <c r="H76" i="19"/>
  <c r="D76" i="19"/>
  <c r="F45" i="19"/>
  <c r="C11" i="19"/>
  <c r="BX307" i="18"/>
  <c r="BW307" i="18"/>
  <c r="BV307" i="18"/>
  <c r="BU307" i="18"/>
  <c r="BT307" i="18"/>
  <c r="BS307" i="18"/>
  <c r="BR307" i="18"/>
  <c r="BQ307" i="18"/>
  <c r="BP307" i="18"/>
  <c r="BO307" i="18"/>
  <c r="BM307" i="18"/>
  <c r="BN307" i="18" s="1"/>
  <c r="O307" i="18" s="1"/>
  <c r="AG307" i="18"/>
  <c r="E307" i="18" s="1"/>
  <c r="K307" i="18"/>
  <c r="BX306" i="18"/>
  <c r="BW306" i="18"/>
  <c r="BV306" i="18"/>
  <c r="BU306" i="18"/>
  <c r="BT306" i="18"/>
  <c r="BS306" i="18"/>
  <c r="BR306" i="18"/>
  <c r="BQ306" i="18"/>
  <c r="BP306" i="18"/>
  <c r="BO306" i="18"/>
  <c r="BM306" i="18"/>
  <c r="BN306" i="18" s="1"/>
  <c r="O306" i="18" s="1"/>
  <c r="AG306" i="18"/>
  <c r="F306" i="18" s="1"/>
  <c r="K306" i="18"/>
  <c r="BX305" i="18"/>
  <c r="BW305" i="18"/>
  <c r="BV305" i="18"/>
  <c r="BU305" i="18"/>
  <c r="BT305" i="18"/>
  <c r="BS305" i="18"/>
  <c r="BR305" i="18"/>
  <c r="BQ305" i="18"/>
  <c r="BP305" i="18"/>
  <c r="BO305" i="18"/>
  <c r="BM305" i="18"/>
  <c r="BN305" i="18" s="1"/>
  <c r="O305" i="18" s="1"/>
  <c r="AG305" i="18"/>
  <c r="F305" i="18" s="1"/>
  <c r="K305" i="18"/>
  <c r="E305" i="18"/>
  <c r="BX304" i="18"/>
  <c r="BW304" i="18"/>
  <c r="BV304" i="18"/>
  <c r="BU304" i="18"/>
  <c r="BT304" i="18"/>
  <c r="BS304" i="18"/>
  <c r="BR304" i="18"/>
  <c r="BQ304" i="18"/>
  <c r="BP304" i="18"/>
  <c r="BO304" i="18"/>
  <c r="BM304" i="18"/>
  <c r="BN304" i="18" s="1"/>
  <c r="O304" i="18" s="1"/>
  <c r="AG304" i="18"/>
  <c r="F304" i="18" s="1"/>
  <c r="K304" i="18"/>
  <c r="BX303" i="18"/>
  <c r="BW303" i="18"/>
  <c r="BV303" i="18"/>
  <c r="BU303" i="18"/>
  <c r="BT303" i="18"/>
  <c r="BS303" i="18"/>
  <c r="BR303" i="18"/>
  <c r="BQ303" i="18"/>
  <c r="BP303" i="18"/>
  <c r="BO303" i="18"/>
  <c r="BM303" i="18"/>
  <c r="BN303" i="18" s="1"/>
  <c r="O303" i="18" s="1"/>
  <c r="AG303" i="18"/>
  <c r="F303" i="18" s="1"/>
  <c r="K303" i="18"/>
  <c r="BX302" i="18"/>
  <c r="BW302" i="18"/>
  <c r="BV302" i="18"/>
  <c r="BU302" i="18"/>
  <c r="BT302" i="18"/>
  <c r="BS302" i="18"/>
  <c r="BR302" i="18"/>
  <c r="BQ302" i="18"/>
  <c r="BP302" i="18"/>
  <c r="BO302" i="18"/>
  <c r="BM302" i="18"/>
  <c r="BN302" i="18" s="1"/>
  <c r="O302" i="18" s="1"/>
  <c r="AG302" i="18"/>
  <c r="F302" i="18" s="1"/>
  <c r="K302" i="18"/>
  <c r="BX301" i="18"/>
  <c r="BW301" i="18"/>
  <c r="BV301" i="18"/>
  <c r="BU301" i="18"/>
  <c r="BT301" i="18"/>
  <c r="BS301" i="18"/>
  <c r="BR301" i="18"/>
  <c r="BQ301" i="18"/>
  <c r="BP301" i="18"/>
  <c r="BO301" i="18"/>
  <c r="BM301" i="18"/>
  <c r="BN301" i="18" s="1"/>
  <c r="O301" i="18" s="1"/>
  <c r="AG301" i="18"/>
  <c r="F301" i="18" s="1"/>
  <c r="K301" i="18"/>
  <c r="BX300" i="18"/>
  <c r="BW300" i="18"/>
  <c r="BV300" i="18"/>
  <c r="BU300" i="18"/>
  <c r="BT300" i="18"/>
  <c r="BS300" i="18"/>
  <c r="BR300" i="18"/>
  <c r="BQ300" i="18"/>
  <c r="BP300" i="18"/>
  <c r="BO300" i="18"/>
  <c r="BM300" i="18"/>
  <c r="BN300" i="18" s="1"/>
  <c r="O300" i="18" s="1"/>
  <c r="AG300" i="18"/>
  <c r="K300" i="18"/>
  <c r="BX299" i="18"/>
  <c r="BW299" i="18"/>
  <c r="BV299" i="18"/>
  <c r="BU299" i="18"/>
  <c r="BT299" i="18"/>
  <c r="BS299" i="18"/>
  <c r="BR299" i="18"/>
  <c r="BQ299" i="18"/>
  <c r="BP299" i="18"/>
  <c r="BO299" i="18"/>
  <c r="BM299" i="18"/>
  <c r="BN299" i="18" s="1"/>
  <c r="O299" i="18" s="1"/>
  <c r="AG299" i="18"/>
  <c r="E299" i="18" s="1"/>
  <c r="K299" i="18"/>
  <c r="BX298" i="18"/>
  <c r="BW298" i="18"/>
  <c r="BV298" i="18"/>
  <c r="BU298" i="18"/>
  <c r="BT298" i="18"/>
  <c r="BS298" i="18"/>
  <c r="BR298" i="18"/>
  <c r="BQ298" i="18"/>
  <c r="BP298" i="18"/>
  <c r="BO298" i="18"/>
  <c r="BM298" i="18"/>
  <c r="BN298" i="18" s="1"/>
  <c r="O298" i="18" s="1"/>
  <c r="AG298" i="18"/>
  <c r="F298" i="18" s="1"/>
  <c r="K298" i="18"/>
  <c r="BX297" i="18"/>
  <c r="BW297" i="18"/>
  <c r="BV297" i="18"/>
  <c r="BU297" i="18"/>
  <c r="BT297" i="18"/>
  <c r="BS297" i="18"/>
  <c r="BR297" i="18"/>
  <c r="BQ297" i="18"/>
  <c r="BP297" i="18"/>
  <c r="BO297" i="18"/>
  <c r="BM297" i="18"/>
  <c r="BN297" i="18" s="1"/>
  <c r="O297" i="18" s="1"/>
  <c r="AG297" i="18"/>
  <c r="E297" i="18" s="1"/>
  <c r="K297" i="18"/>
  <c r="BX296" i="18"/>
  <c r="BW296" i="18"/>
  <c r="BV296" i="18"/>
  <c r="BU296" i="18"/>
  <c r="BT296" i="18"/>
  <c r="BS296" i="18"/>
  <c r="BR296" i="18"/>
  <c r="BQ296" i="18"/>
  <c r="BP296" i="18"/>
  <c r="BO296" i="18"/>
  <c r="BM296" i="18"/>
  <c r="BN296" i="18" s="1"/>
  <c r="O296" i="18" s="1"/>
  <c r="AG296" i="18"/>
  <c r="F296" i="18" s="1"/>
  <c r="K296" i="18"/>
  <c r="BX295" i="18"/>
  <c r="BW295" i="18"/>
  <c r="BV295" i="18"/>
  <c r="BU295" i="18"/>
  <c r="BT295" i="18"/>
  <c r="BS295" i="18"/>
  <c r="BR295" i="18"/>
  <c r="BQ295" i="18"/>
  <c r="BP295" i="18"/>
  <c r="BO295" i="18"/>
  <c r="BM295" i="18"/>
  <c r="BN295" i="18" s="1"/>
  <c r="O295" i="18" s="1"/>
  <c r="AG295" i="18"/>
  <c r="F295" i="18" s="1"/>
  <c r="K295" i="18"/>
  <c r="BX294" i="18"/>
  <c r="BW294" i="18"/>
  <c r="BV294" i="18"/>
  <c r="BU294" i="18"/>
  <c r="BT294" i="18"/>
  <c r="BS294" i="18"/>
  <c r="BR294" i="18"/>
  <c r="BQ294" i="18"/>
  <c r="BP294" i="18"/>
  <c r="BO294" i="18"/>
  <c r="BM294" i="18"/>
  <c r="BN294" i="18" s="1"/>
  <c r="O294" i="18" s="1"/>
  <c r="AG294" i="18"/>
  <c r="E294" i="18" s="1"/>
  <c r="K294" i="18"/>
  <c r="BX293" i="18"/>
  <c r="BW293" i="18"/>
  <c r="BV293" i="18"/>
  <c r="BU293" i="18"/>
  <c r="BT293" i="18"/>
  <c r="BS293" i="18"/>
  <c r="BR293" i="18"/>
  <c r="BQ293" i="18"/>
  <c r="BP293" i="18"/>
  <c r="BO293" i="18"/>
  <c r="BM293" i="18"/>
  <c r="BN293" i="18" s="1"/>
  <c r="O293" i="18" s="1"/>
  <c r="AG293" i="18"/>
  <c r="F293" i="18" s="1"/>
  <c r="K293" i="18"/>
  <c r="BX292" i="18"/>
  <c r="BW292" i="18"/>
  <c r="BV292" i="18"/>
  <c r="BU292" i="18"/>
  <c r="BT292" i="18"/>
  <c r="BS292" i="18"/>
  <c r="BR292" i="18"/>
  <c r="BQ292" i="18"/>
  <c r="BP292" i="18"/>
  <c r="BO292" i="18"/>
  <c r="BM292" i="18"/>
  <c r="BN292" i="18" s="1"/>
  <c r="O292" i="18" s="1"/>
  <c r="AG292" i="18"/>
  <c r="K292" i="18"/>
  <c r="BX291" i="18"/>
  <c r="BW291" i="18"/>
  <c r="BV291" i="18"/>
  <c r="BU291" i="18"/>
  <c r="BT291" i="18"/>
  <c r="BS291" i="18"/>
  <c r="BR291" i="18"/>
  <c r="BQ291" i="18"/>
  <c r="BP291" i="18"/>
  <c r="BO291" i="18"/>
  <c r="BM291" i="18"/>
  <c r="BN291" i="18" s="1"/>
  <c r="O291" i="18" s="1"/>
  <c r="AG291" i="18"/>
  <c r="F291" i="18" s="1"/>
  <c r="K291" i="18"/>
  <c r="BX290" i="18"/>
  <c r="BW290" i="18"/>
  <c r="BV290" i="18"/>
  <c r="BU290" i="18"/>
  <c r="BT290" i="18"/>
  <c r="BS290" i="18"/>
  <c r="BR290" i="18"/>
  <c r="BQ290" i="18"/>
  <c r="BP290" i="18"/>
  <c r="BO290" i="18"/>
  <c r="BM290" i="18"/>
  <c r="BN290" i="18" s="1"/>
  <c r="O290" i="18" s="1"/>
  <c r="AG290" i="18"/>
  <c r="F290" i="18" s="1"/>
  <c r="K290" i="18"/>
  <c r="BX289" i="18"/>
  <c r="BW289" i="18"/>
  <c r="BV289" i="18"/>
  <c r="BU289" i="18"/>
  <c r="BT289" i="18"/>
  <c r="BS289" i="18"/>
  <c r="BR289" i="18"/>
  <c r="BQ289" i="18"/>
  <c r="BP289" i="18"/>
  <c r="BO289" i="18"/>
  <c r="BM289" i="18"/>
  <c r="BN289" i="18" s="1"/>
  <c r="O289" i="18" s="1"/>
  <c r="AG289" i="18"/>
  <c r="F289" i="18" s="1"/>
  <c r="K289" i="18"/>
  <c r="BX288" i="18"/>
  <c r="BW288" i="18"/>
  <c r="BV288" i="18"/>
  <c r="BU288" i="18"/>
  <c r="BT288" i="18"/>
  <c r="BS288" i="18"/>
  <c r="BR288" i="18"/>
  <c r="BQ288" i="18"/>
  <c r="BP288" i="18"/>
  <c r="BO288" i="18"/>
  <c r="BM288" i="18"/>
  <c r="BN288" i="18" s="1"/>
  <c r="O288" i="18" s="1"/>
  <c r="AG288" i="18"/>
  <c r="F288" i="18" s="1"/>
  <c r="K288" i="18"/>
  <c r="BX287" i="18"/>
  <c r="BW287" i="18"/>
  <c r="BV287" i="18"/>
  <c r="BU287" i="18"/>
  <c r="BT287" i="18"/>
  <c r="BS287" i="18"/>
  <c r="BR287" i="18"/>
  <c r="BQ287" i="18"/>
  <c r="BP287" i="18"/>
  <c r="BO287" i="18"/>
  <c r="BM287" i="18"/>
  <c r="BN287" i="18" s="1"/>
  <c r="O287" i="18" s="1"/>
  <c r="AG287" i="18"/>
  <c r="F287" i="18" s="1"/>
  <c r="K287" i="18"/>
  <c r="BX286" i="18"/>
  <c r="BW286" i="18"/>
  <c r="BV286" i="18"/>
  <c r="BU286" i="18"/>
  <c r="BT286" i="18"/>
  <c r="BS286" i="18"/>
  <c r="BR286" i="18"/>
  <c r="BQ286" i="18"/>
  <c r="BP286" i="18"/>
  <c r="BO286" i="18"/>
  <c r="BM286" i="18"/>
  <c r="BN286" i="18" s="1"/>
  <c r="O286" i="18" s="1"/>
  <c r="AG286" i="18"/>
  <c r="K286" i="18"/>
  <c r="BX285" i="18"/>
  <c r="BW285" i="18"/>
  <c r="BV285" i="18"/>
  <c r="BU285" i="18"/>
  <c r="BT285" i="18"/>
  <c r="BS285" i="18"/>
  <c r="BR285" i="18"/>
  <c r="BQ285" i="18"/>
  <c r="BP285" i="18"/>
  <c r="BO285" i="18"/>
  <c r="BM285" i="18"/>
  <c r="BN285" i="18" s="1"/>
  <c r="O285" i="18" s="1"/>
  <c r="AG285" i="18"/>
  <c r="K285" i="18"/>
  <c r="BX284" i="18"/>
  <c r="BW284" i="18"/>
  <c r="BV284" i="18"/>
  <c r="BU284" i="18"/>
  <c r="BT284" i="18"/>
  <c r="BS284" i="18"/>
  <c r="BR284" i="18"/>
  <c r="BQ284" i="18"/>
  <c r="BP284" i="18"/>
  <c r="BO284" i="18"/>
  <c r="BM284" i="18"/>
  <c r="BN284" i="18" s="1"/>
  <c r="O284" i="18" s="1"/>
  <c r="AG284" i="18"/>
  <c r="K284" i="18"/>
  <c r="BX283" i="18"/>
  <c r="BW283" i="18"/>
  <c r="BV283" i="18"/>
  <c r="BU283" i="18"/>
  <c r="BT283" i="18"/>
  <c r="BS283" i="18"/>
  <c r="BR283" i="18"/>
  <c r="BQ283" i="18"/>
  <c r="BP283" i="18"/>
  <c r="BO283" i="18"/>
  <c r="BM283" i="18"/>
  <c r="BN283" i="18" s="1"/>
  <c r="O283" i="18" s="1"/>
  <c r="AG283" i="18"/>
  <c r="K283" i="18"/>
  <c r="BX282" i="18"/>
  <c r="BW282" i="18"/>
  <c r="BV282" i="18"/>
  <c r="BU282" i="18"/>
  <c r="BT282" i="18"/>
  <c r="BS282" i="18"/>
  <c r="BR282" i="18"/>
  <c r="BQ282" i="18"/>
  <c r="BP282" i="18"/>
  <c r="BO282" i="18"/>
  <c r="BM282" i="18"/>
  <c r="BN282" i="18" s="1"/>
  <c r="O282" i="18" s="1"/>
  <c r="AG282" i="18"/>
  <c r="K282" i="18"/>
  <c r="BX281" i="18"/>
  <c r="BW281" i="18"/>
  <c r="BV281" i="18"/>
  <c r="BU281" i="18"/>
  <c r="BT281" i="18"/>
  <c r="BS281" i="18"/>
  <c r="BR281" i="18"/>
  <c r="BQ281" i="18"/>
  <c r="BP281" i="18"/>
  <c r="BO281" i="18"/>
  <c r="BM281" i="18"/>
  <c r="BN281" i="18" s="1"/>
  <c r="O281" i="18" s="1"/>
  <c r="AG281" i="18"/>
  <c r="K281" i="18"/>
  <c r="BX280" i="18"/>
  <c r="BW280" i="18"/>
  <c r="BV280" i="18"/>
  <c r="BU280" i="18"/>
  <c r="BT280" i="18"/>
  <c r="BS280" i="18"/>
  <c r="BR280" i="18"/>
  <c r="BQ280" i="18"/>
  <c r="BP280" i="18"/>
  <c r="BO280" i="18"/>
  <c r="BM280" i="18"/>
  <c r="BN280" i="18" s="1"/>
  <c r="O280" i="18" s="1"/>
  <c r="AG280" i="18"/>
  <c r="K280" i="18"/>
  <c r="BX279" i="18"/>
  <c r="BW279" i="18"/>
  <c r="BV279" i="18"/>
  <c r="BU279" i="18"/>
  <c r="BT279" i="18"/>
  <c r="BS279" i="18"/>
  <c r="BR279" i="18"/>
  <c r="BQ279" i="18"/>
  <c r="BP279" i="18"/>
  <c r="BO279" i="18"/>
  <c r="BM279" i="18"/>
  <c r="BN279" i="18" s="1"/>
  <c r="O279" i="18" s="1"/>
  <c r="AG279" i="18"/>
  <c r="K279" i="18"/>
  <c r="BX278" i="18"/>
  <c r="BW278" i="18"/>
  <c r="BV278" i="18"/>
  <c r="BU278" i="18"/>
  <c r="BT278" i="18"/>
  <c r="BS278" i="18"/>
  <c r="BR278" i="18"/>
  <c r="BQ278" i="18"/>
  <c r="BP278" i="18"/>
  <c r="BO278" i="18"/>
  <c r="BM278" i="18"/>
  <c r="BN278" i="18" s="1"/>
  <c r="O278" i="18" s="1"/>
  <c r="AG278" i="18"/>
  <c r="K278" i="18"/>
  <c r="BX277" i="18"/>
  <c r="BW277" i="18"/>
  <c r="BV277" i="18"/>
  <c r="BU277" i="18"/>
  <c r="BT277" i="18"/>
  <c r="BS277" i="18"/>
  <c r="BR277" i="18"/>
  <c r="BQ277" i="18"/>
  <c r="BP277" i="18"/>
  <c r="BO277" i="18"/>
  <c r="BM277" i="18"/>
  <c r="BN277" i="18" s="1"/>
  <c r="O277" i="18" s="1"/>
  <c r="AG277" i="18"/>
  <c r="K277" i="18"/>
  <c r="BX276" i="18"/>
  <c r="BW276" i="18"/>
  <c r="BV276" i="18"/>
  <c r="BU276" i="18"/>
  <c r="BT276" i="18"/>
  <c r="BS276" i="18"/>
  <c r="BR276" i="18"/>
  <c r="BQ276" i="18"/>
  <c r="BP276" i="18"/>
  <c r="BO276" i="18"/>
  <c r="BM276" i="18"/>
  <c r="BN276" i="18" s="1"/>
  <c r="O276" i="18" s="1"/>
  <c r="AG276" i="18"/>
  <c r="K276" i="18"/>
  <c r="BX275" i="18"/>
  <c r="BW275" i="18"/>
  <c r="BV275" i="18"/>
  <c r="BU275" i="18"/>
  <c r="BT275" i="18"/>
  <c r="BS275" i="18"/>
  <c r="BR275" i="18"/>
  <c r="BQ275" i="18"/>
  <c r="BP275" i="18"/>
  <c r="BO275" i="18"/>
  <c r="BM275" i="18"/>
  <c r="BN275" i="18" s="1"/>
  <c r="O275" i="18" s="1"/>
  <c r="AG275" i="18"/>
  <c r="K275" i="18"/>
  <c r="BX274" i="18"/>
  <c r="BW274" i="18"/>
  <c r="BV274" i="18"/>
  <c r="BU274" i="18"/>
  <c r="BT274" i="18"/>
  <c r="BS274" i="18"/>
  <c r="BR274" i="18"/>
  <c r="BQ274" i="18"/>
  <c r="BP274" i="18"/>
  <c r="BO274" i="18"/>
  <c r="BM274" i="18"/>
  <c r="BN274" i="18" s="1"/>
  <c r="O274" i="18" s="1"/>
  <c r="AG274" i="18"/>
  <c r="K274" i="18"/>
  <c r="BX273" i="18"/>
  <c r="BW273" i="18"/>
  <c r="BV273" i="18"/>
  <c r="BU273" i="18"/>
  <c r="BT273" i="18"/>
  <c r="BS273" i="18"/>
  <c r="BR273" i="18"/>
  <c r="BQ273" i="18"/>
  <c r="BP273" i="18"/>
  <c r="BO273" i="18"/>
  <c r="BM273" i="18"/>
  <c r="BN273" i="18" s="1"/>
  <c r="O273" i="18" s="1"/>
  <c r="AG273" i="18"/>
  <c r="K273" i="18"/>
  <c r="BX272" i="18"/>
  <c r="BW272" i="18"/>
  <c r="BV272" i="18"/>
  <c r="BU272" i="18"/>
  <c r="BT272" i="18"/>
  <c r="BS272" i="18"/>
  <c r="BR272" i="18"/>
  <c r="BQ272" i="18"/>
  <c r="BP272" i="18"/>
  <c r="BO272" i="18"/>
  <c r="BM272" i="18"/>
  <c r="BN272" i="18" s="1"/>
  <c r="O272" i="18" s="1"/>
  <c r="AG272" i="18"/>
  <c r="K272" i="18"/>
  <c r="BX271" i="18"/>
  <c r="BW271" i="18"/>
  <c r="BV271" i="18"/>
  <c r="BU271" i="18"/>
  <c r="BT271" i="18"/>
  <c r="BS271" i="18"/>
  <c r="BR271" i="18"/>
  <c r="BQ271" i="18"/>
  <c r="BP271" i="18"/>
  <c r="BO271" i="18"/>
  <c r="BM271" i="18"/>
  <c r="BN271" i="18" s="1"/>
  <c r="O271" i="18" s="1"/>
  <c r="AG271" i="18"/>
  <c r="K271" i="18"/>
  <c r="BX270" i="18"/>
  <c r="BW270" i="18"/>
  <c r="BV270" i="18"/>
  <c r="BU270" i="18"/>
  <c r="BT270" i="18"/>
  <c r="BS270" i="18"/>
  <c r="BR270" i="18"/>
  <c r="BQ270" i="18"/>
  <c r="BP270" i="18"/>
  <c r="BO270" i="18"/>
  <c r="BM270" i="18"/>
  <c r="BN270" i="18" s="1"/>
  <c r="O270" i="18" s="1"/>
  <c r="AG270" i="18"/>
  <c r="K270" i="18"/>
  <c r="BX269" i="18"/>
  <c r="BW269" i="18"/>
  <c r="BV269" i="18"/>
  <c r="BU269" i="18"/>
  <c r="BT269" i="18"/>
  <c r="BS269" i="18"/>
  <c r="BR269" i="18"/>
  <c r="BQ269" i="18"/>
  <c r="BP269" i="18"/>
  <c r="BO269" i="18"/>
  <c r="BM269" i="18"/>
  <c r="BN269" i="18" s="1"/>
  <c r="O269" i="18" s="1"/>
  <c r="AG269" i="18"/>
  <c r="K269" i="18"/>
  <c r="BX268" i="18"/>
  <c r="BW268" i="18"/>
  <c r="BV268" i="18"/>
  <c r="BU268" i="18"/>
  <c r="BT268" i="18"/>
  <c r="BS268" i="18"/>
  <c r="BR268" i="18"/>
  <c r="BQ268" i="18"/>
  <c r="BP268" i="18"/>
  <c r="BO268" i="18"/>
  <c r="BM268" i="18"/>
  <c r="BN268" i="18" s="1"/>
  <c r="O268" i="18" s="1"/>
  <c r="AG268" i="18"/>
  <c r="K268" i="18"/>
  <c r="BX267" i="18"/>
  <c r="BW267" i="18"/>
  <c r="BV267" i="18"/>
  <c r="BU267" i="18"/>
  <c r="BT267" i="18"/>
  <c r="BS267" i="18"/>
  <c r="BR267" i="18"/>
  <c r="BQ267" i="18"/>
  <c r="BP267" i="18"/>
  <c r="BO267" i="18"/>
  <c r="BM267" i="18"/>
  <c r="BN267" i="18" s="1"/>
  <c r="O267" i="18" s="1"/>
  <c r="AG267" i="18"/>
  <c r="K267" i="18"/>
  <c r="BX266" i="18"/>
  <c r="BW266" i="18"/>
  <c r="BV266" i="18"/>
  <c r="BU266" i="18"/>
  <c r="BT266" i="18"/>
  <c r="BS266" i="18"/>
  <c r="BR266" i="18"/>
  <c r="BQ266" i="18"/>
  <c r="BP266" i="18"/>
  <c r="BO266" i="18"/>
  <c r="BM266" i="18"/>
  <c r="BN266" i="18" s="1"/>
  <c r="O266" i="18" s="1"/>
  <c r="AG266" i="18"/>
  <c r="K266" i="18"/>
  <c r="BX265" i="18"/>
  <c r="BW265" i="18"/>
  <c r="BV265" i="18"/>
  <c r="BU265" i="18"/>
  <c r="BT265" i="18"/>
  <c r="BS265" i="18"/>
  <c r="BR265" i="18"/>
  <c r="BQ265" i="18"/>
  <c r="BP265" i="18"/>
  <c r="BO265" i="18"/>
  <c r="BM265" i="18"/>
  <c r="BN265" i="18" s="1"/>
  <c r="O265" i="18" s="1"/>
  <c r="AG265" i="18"/>
  <c r="K265" i="18"/>
  <c r="BX264" i="18"/>
  <c r="BW264" i="18"/>
  <c r="BV264" i="18"/>
  <c r="BU264" i="18"/>
  <c r="BT264" i="18"/>
  <c r="BS264" i="18"/>
  <c r="BR264" i="18"/>
  <c r="BQ264" i="18"/>
  <c r="BP264" i="18"/>
  <c r="BO264" i="18"/>
  <c r="BM264" i="18"/>
  <c r="BN264" i="18" s="1"/>
  <c r="O264" i="18" s="1"/>
  <c r="AG264" i="18"/>
  <c r="K264" i="18"/>
  <c r="BX263" i="18"/>
  <c r="BW263" i="18"/>
  <c r="BV263" i="18"/>
  <c r="BU263" i="18"/>
  <c r="BT263" i="18"/>
  <c r="BS263" i="18"/>
  <c r="BR263" i="18"/>
  <c r="BQ263" i="18"/>
  <c r="BP263" i="18"/>
  <c r="BO263" i="18"/>
  <c r="BM263" i="18"/>
  <c r="BN263" i="18" s="1"/>
  <c r="O263" i="18" s="1"/>
  <c r="AG263" i="18"/>
  <c r="K263" i="18"/>
  <c r="BX262" i="18"/>
  <c r="BW262" i="18"/>
  <c r="BV262" i="18"/>
  <c r="BU262" i="18"/>
  <c r="BT262" i="18"/>
  <c r="BS262" i="18"/>
  <c r="BR262" i="18"/>
  <c r="BQ262" i="18"/>
  <c r="BP262" i="18"/>
  <c r="BO262" i="18"/>
  <c r="BM262" i="18"/>
  <c r="BN262" i="18" s="1"/>
  <c r="O262" i="18" s="1"/>
  <c r="AG262" i="18"/>
  <c r="K262" i="18"/>
  <c r="BX261" i="18"/>
  <c r="BW261" i="18"/>
  <c r="BV261" i="18"/>
  <c r="BU261" i="18"/>
  <c r="BT261" i="18"/>
  <c r="BS261" i="18"/>
  <c r="BR261" i="18"/>
  <c r="BQ261" i="18"/>
  <c r="BP261" i="18"/>
  <c r="BO261" i="18"/>
  <c r="BM261" i="18"/>
  <c r="BN261" i="18" s="1"/>
  <c r="O261" i="18" s="1"/>
  <c r="AG261" i="18"/>
  <c r="K261" i="18"/>
  <c r="BX260" i="18"/>
  <c r="BW260" i="18"/>
  <c r="BV260" i="18"/>
  <c r="BU260" i="18"/>
  <c r="BT260" i="18"/>
  <c r="BS260" i="18"/>
  <c r="BR260" i="18"/>
  <c r="BQ260" i="18"/>
  <c r="BP260" i="18"/>
  <c r="BO260" i="18"/>
  <c r="BM260" i="18"/>
  <c r="BN260" i="18" s="1"/>
  <c r="O260" i="18" s="1"/>
  <c r="AG260" i="18"/>
  <c r="F260" i="18" s="1"/>
  <c r="K260" i="18"/>
  <c r="BX259" i="18"/>
  <c r="BW259" i="18"/>
  <c r="BV259" i="18"/>
  <c r="BU259" i="18"/>
  <c r="BT259" i="18"/>
  <c r="BS259" i="18"/>
  <c r="BR259" i="18"/>
  <c r="BQ259" i="18"/>
  <c r="BP259" i="18"/>
  <c r="BO259" i="18"/>
  <c r="BM259" i="18"/>
  <c r="BN259" i="18" s="1"/>
  <c r="O259" i="18" s="1"/>
  <c r="AG259" i="18"/>
  <c r="F259" i="18" s="1"/>
  <c r="K259" i="18"/>
  <c r="BX258" i="18"/>
  <c r="BW258" i="18"/>
  <c r="BV258" i="18"/>
  <c r="BU258" i="18"/>
  <c r="BT258" i="18"/>
  <c r="BS258" i="18"/>
  <c r="BR258" i="18"/>
  <c r="BQ258" i="18"/>
  <c r="BP258" i="18"/>
  <c r="BO258" i="18"/>
  <c r="BM258" i="18"/>
  <c r="BN258" i="18" s="1"/>
  <c r="O258" i="18" s="1"/>
  <c r="AG258" i="18"/>
  <c r="K258" i="18"/>
  <c r="BX257" i="18"/>
  <c r="BW257" i="18"/>
  <c r="BV257" i="18"/>
  <c r="BU257" i="18"/>
  <c r="BT257" i="18"/>
  <c r="BS257" i="18"/>
  <c r="BR257" i="18"/>
  <c r="BQ257" i="18"/>
  <c r="BP257" i="18"/>
  <c r="BO257" i="18"/>
  <c r="BM257" i="18"/>
  <c r="BN257" i="18" s="1"/>
  <c r="O257" i="18" s="1"/>
  <c r="AG257" i="18"/>
  <c r="K257" i="18"/>
  <c r="BX256" i="18"/>
  <c r="BW256" i="18"/>
  <c r="BV256" i="18"/>
  <c r="BU256" i="18"/>
  <c r="BT256" i="18"/>
  <c r="BS256" i="18"/>
  <c r="BR256" i="18"/>
  <c r="BQ256" i="18"/>
  <c r="BP256" i="18"/>
  <c r="BO256" i="18"/>
  <c r="BM256" i="18"/>
  <c r="BN256" i="18" s="1"/>
  <c r="O256" i="18" s="1"/>
  <c r="AG256" i="18"/>
  <c r="K256" i="18"/>
  <c r="BX255" i="18"/>
  <c r="BW255" i="18"/>
  <c r="BV255" i="18"/>
  <c r="BU255" i="18"/>
  <c r="BT255" i="18"/>
  <c r="BS255" i="18"/>
  <c r="BR255" i="18"/>
  <c r="BQ255" i="18"/>
  <c r="BP255" i="18"/>
  <c r="BO255" i="18"/>
  <c r="BM255" i="18"/>
  <c r="BN255" i="18" s="1"/>
  <c r="O255" i="18" s="1"/>
  <c r="AG255" i="18"/>
  <c r="K255" i="18"/>
  <c r="BX254" i="18"/>
  <c r="BW254" i="18"/>
  <c r="BV254" i="18"/>
  <c r="BU254" i="18"/>
  <c r="BT254" i="18"/>
  <c r="BS254" i="18"/>
  <c r="BR254" i="18"/>
  <c r="BQ254" i="18"/>
  <c r="BP254" i="18"/>
  <c r="BO254" i="18"/>
  <c r="BM254" i="18"/>
  <c r="BN254" i="18" s="1"/>
  <c r="O254" i="18" s="1"/>
  <c r="AG254" i="18"/>
  <c r="K254" i="18"/>
  <c r="BX253" i="18"/>
  <c r="BW253" i="18"/>
  <c r="BV253" i="18"/>
  <c r="BU253" i="18"/>
  <c r="BT253" i="18"/>
  <c r="BS253" i="18"/>
  <c r="BR253" i="18"/>
  <c r="BQ253" i="18"/>
  <c r="BP253" i="18"/>
  <c r="BO253" i="18"/>
  <c r="BM253" i="18"/>
  <c r="BN253" i="18" s="1"/>
  <c r="O253" i="18" s="1"/>
  <c r="AG253" i="18"/>
  <c r="K253" i="18"/>
  <c r="BX252" i="18"/>
  <c r="BW252" i="18"/>
  <c r="BV252" i="18"/>
  <c r="BU252" i="18"/>
  <c r="BT252" i="18"/>
  <c r="BS252" i="18"/>
  <c r="BR252" i="18"/>
  <c r="BQ252" i="18"/>
  <c r="BP252" i="18"/>
  <c r="BO252" i="18"/>
  <c r="BM252" i="18"/>
  <c r="BN252" i="18" s="1"/>
  <c r="O252" i="18" s="1"/>
  <c r="AG252" i="18"/>
  <c r="K252" i="18"/>
  <c r="BX251" i="18"/>
  <c r="BW251" i="18"/>
  <c r="BV251" i="18"/>
  <c r="BU251" i="18"/>
  <c r="BT251" i="18"/>
  <c r="BS251" i="18"/>
  <c r="BR251" i="18"/>
  <c r="BQ251" i="18"/>
  <c r="BP251" i="18"/>
  <c r="BO251" i="18"/>
  <c r="BM251" i="18"/>
  <c r="BN251" i="18" s="1"/>
  <c r="O251" i="18" s="1"/>
  <c r="AG251" i="18"/>
  <c r="F251" i="18" s="1"/>
  <c r="K251" i="18"/>
  <c r="BX250" i="18"/>
  <c r="BW250" i="18"/>
  <c r="BV250" i="18"/>
  <c r="BU250" i="18"/>
  <c r="BT250" i="18"/>
  <c r="BS250" i="18"/>
  <c r="BR250" i="18"/>
  <c r="BQ250" i="18"/>
  <c r="BP250" i="18"/>
  <c r="BO250" i="18"/>
  <c r="BM250" i="18"/>
  <c r="BN250" i="18" s="1"/>
  <c r="O250" i="18" s="1"/>
  <c r="AG250" i="18"/>
  <c r="K250" i="18"/>
  <c r="BX249" i="18"/>
  <c r="BW249" i="18"/>
  <c r="BV249" i="18"/>
  <c r="BU249" i="18"/>
  <c r="BT249" i="18"/>
  <c r="BS249" i="18"/>
  <c r="BR249" i="18"/>
  <c r="BQ249" i="18"/>
  <c r="BP249" i="18"/>
  <c r="BO249" i="18"/>
  <c r="BM249" i="18"/>
  <c r="BN249" i="18" s="1"/>
  <c r="O249" i="18" s="1"/>
  <c r="AG249" i="18"/>
  <c r="K249" i="18"/>
  <c r="BX248" i="18"/>
  <c r="BW248" i="18"/>
  <c r="BV248" i="18"/>
  <c r="BU248" i="18"/>
  <c r="BT248" i="18"/>
  <c r="BS248" i="18"/>
  <c r="BR248" i="18"/>
  <c r="BQ248" i="18"/>
  <c r="BP248" i="18"/>
  <c r="BO248" i="18"/>
  <c r="BM248" i="18"/>
  <c r="BN248" i="18" s="1"/>
  <c r="O248" i="18" s="1"/>
  <c r="AG248" i="18"/>
  <c r="K248" i="18"/>
  <c r="BX247" i="18"/>
  <c r="BW247" i="18"/>
  <c r="BV247" i="18"/>
  <c r="BU247" i="18"/>
  <c r="BT247" i="18"/>
  <c r="BS247" i="18"/>
  <c r="BR247" i="18"/>
  <c r="BQ247" i="18"/>
  <c r="BP247" i="18"/>
  <c r="BO247" i="18"/>
  <c r="BM247" i="18"/>
  <c r="BN247" i="18" s="1"/>
  <c r="O247" i="18" s="1"/>
  <c r="AG247" i="18"/>
  <c r="K247" i="18"/>
  <c r="BX246" i="18"/>
  <c r="BW246" i="18"/>
  <c r="BV246" i="18"/>
  <c r="BU246" i="18"/>
  <c r="BT246" i="18"/>
  <c r="BS246" i="18"/>
  <c r="BR246" i="18"/>
  <c r="BQ246" i="18"/>
  <c r="BP246" i="18"/>
  <c r="BO246" i="18"/>
  <c r="BM246" i="18"/>
  <c r="BN246" i="18" s="1"/>
  <c r="O246" i="18" s="1"/>
  <c r="AG246" i="18"/>
  <c r="K246" i="18"/>
  <c r="BX245" i="18"/>
  <c r="BW245" i="18"/>
  <c r="BV245" i="18"/>
  <c r="BU245" i="18"/>
  <c r="BT245" i="18"/>
  <c r="BS245" i="18"/>
  <c r="BR245" i="18"/>
  <c r="BQ245" i="18"/>
  <c r="BP245" i="18"/>
  <c r="BO245" i="18"/>
  <c r="BM245" i="18"/>
  <c r="BN245" i="18" s="1"/>
  <c r="O245" i="18" s="1"/>
  <c r="AG245" i="18"/>
  <c r="K245" i="18"/>
  <c r="BX244" i="18"/>
  <c r="BW244" i="18"/>
  <c r="BV244" i="18"/>
  <c r="BU244" i="18"/>
  <c r="BT244" i="18"/>
  <c r="BS244" i="18"/>
  <c r="BR244" i="18"/>
  <c r="BQ244" i="18"/>
  <c r="BP244" i="18"/>
  <c r="BO244" i="18"/>
  <c r="BM244" i="18"/>
  <c r="BN244" i="18" s="1"/>
  <c r="O244" i="18" s="1"/>
  <c r="AG244" i="18"/>
  <c r="K244" i="18"/>
  <c r="BX243" i="18"/>
  <c r="BW243" i="18"/>
  <c r="BV243" i="18"/>
  <c r="BU243" i="18"/>
  <c r="BT243" i="18"/>
  <c r="BS243" i="18"/>
  <c r="BR243" i="18"/>
  <c r="BQ243" i="18"/>
  <c r="BP243" i="18"/>
  <c r="BO243" i="18"/>
  <c r="BM243" i="18"/>
  <c r="BN243" i="18" s="1"/>
  <c r="O243" i="18" s="1"/>
  <c r="AG243" i="18"/>
  <c r="F243" i="18" s="1"/>
  <c r="K243" i="18"/>
  <c r="BX242" i="18"/>
  <c r="BW242" i="18"/>
  <c r="BV242" i="18"/>
  <c r="BU242" i="18"/>
  <c r="BT242" i="18"/>
  <c r="BS242" i="18"/>
  <c r="BR242" i="18"/>
  <c r="BQ242" i="18"/>
  <c r="BP242" i="18"/>
  <c r="BO242" i="18"/>
  <c r="BM242" i="18"/>
  <c r="BN242" i="18" s="1"/>
  <c r="O242" i="18" s="1"/>
  <c r="AG242" i="18"/>
  <c r="K242" i="18"/>
  <c r="BX241" i="18"/>
  <c r="BW241" i="18"/>
  <c r="BV241" i="18"/>
  <c r="BU241" i="18"/>
  <c r="BT241" i="18"/>
  <c r="BS241" i="18"/>
  <c r="BR241" i="18"/>
  <c r="BQ241" i="18"/>
  <c r="BP241" i="18"/>
  <c r="BO241" i="18"/>
  <c r="BM241" i="18"/>
  <c r="BN241" i="18" s="1"/>
  <c r="O241" i="18" s="1"/>
  <c r="AG241" i="18"/>
  <c r="K241" i="18"/>
  <c r="BX240" i="18"/>
  <c r="BW240" i="18"/>
  <c r="BV240" i="18"/>
  <c r="BU240" i="18"/>
  <c r="BT240" i="18"/>
  <c r="BS240" i="18"/>
  <c r="BR240" i="18"/>
  <c r="BQ240" i="18"/>
  <c r="BP240" i="18"/>
  <c r="BO240" i="18"/>
  <c r="BM240" i="18"/>
  <c r="BN240" i="18" s="1"/>
  <c r="O240" i="18" s="1"/>
  <c r="AG240" i="18"/>
  <c r="F240" i="18" s="1"/>
  <c r="K240" i="18"/>
  <c r="BX239" i="18"/>
  <c r="BW239" i="18"/>
  <c r="BV239" i="18"/>
  <c r="BU239" i="18"/>
  <c r="BT239" i="18"/>
  <c r="BS239" i="18"/>
  <c r="BR239" i="18"/>
  <c r="BQ239" i="18"/>
  <c r="BP239" i="18"/>
  <c r="BO239" i="18"/>
  <c r="BM239" i="18"/>
  <c r="BN239" i="18" s="1"/>
  <c r="O239" i="18" s="1"/>
  <c r="AG239" i="18"/>
  <c r="F239" i="18" s="1"/>
  <c r="K239" i="18"/>
  <c r="BX238" i="18"/>
  <c r="BW238" i="18"/>
  <c r="BV238" i="18"/>
  <c r="BU238" i="18"/>
  <c r="BT238" i="18"/>
  <c r="BS238" i="18"/>
  <c r="BR238" i="18"/>
  <c r="BQ238" i="18"/>
  <c r="BP238" i="18"/>
  <c r="BO238" i="18"/>
  <c r="BM238" i="18"/>
  <c r="BN238" i="18" s="1"/>
  <c r="O238" i="18" s="1"/>
  <c r="AG238" i="18"/>
  <c r="K238" i="18"/>
  <c r="BX237" i="18"/>
  <c r="BW237" i="18"/>
  <c r="BV237" i="18"/>
  <c r="BU237" i="18"/>
  <c r="BT237" i="18"/>
  <c r="BS237" i="18"/>
  <c r="BR237" i="18"/>
  <c r="BQ237" i="18"/>
  <c r="BP237" i="18"/>
  <c r="BO237" i="18"/>
  <c r="BM237" i="18"/>
  <c r="BN237" i="18" s="1"/>
  <c r="O237" i="18" s="1"/>
  <c r="AG237" i="18"/>
  <c r="K237" i="18"/>
  <c r="BX236" i="18"/>
  <c r="BW236" i="18"/>
  <c r="BV236" i="18"/>
  <c r="BU236" i="18"/>
  <c r="BT236" i="18"/>
  <c r="BS236" i="18"/>
  <c r="BR236" i="18"/>
  <c r="BQ236" i="18"/>
  <c r="BP236" i="18"/>
  <c r="BO236" i="18"/>
  <c r="BM236" i="18"/>
  <c r="BN236" i="18" s="1"/>
  <c r="O236" i="18" s="1"/>
  <c r="AG236" i="18"/>
  <c r="K236" i="18"/>
  <c r="BX235" i="18"/>
  <c r="BW235" i="18"/>
  <c r="BV235" i="18"/>
  <c r="BU235" i="18"/>
  <c r="BT235" i="18"/>
  <c r="BS235" i="18"/>
  <c r="BR235" i="18"/>
  <c r="BQ235" i="18"/>
  <c r="BP235" i="18"/>
  <c r="BO235" i="18"/>
  <c r="BM235" i="18"/>
  <c r="BN235" i="18" s="1"/>
  <c r="O235" i="18" s="1"/>
  <c r="AG235" i="18"/>
  <c r="K235" i="18"/>
  <c r="BX234" i="18"/>
  <c r="BW234" i="18"/>
  <c r="BV234" i="18"/>
  <c r="BU234" i="18"/>
  <c r="BT234" i="18"/>
  <c r="BS234" i="18"/>
  <c r="BR234" i="18"/>
  <c r="BQ234" i="18"/>
  <c r="BP234" i="18"/>
  <c r="BO234" i="18"/>
  <c r="BM234" i="18"/>
  <c r="BN234" i="18" s="1"/>
  <c r="O234" i="18" s="1"/>
  <c r="AG234" i="18"/>
  <c r="K234" i="18"/>
  <c r="BX233" i="18"/>
  <c r="BW233" i="18"/>
  <c r="BV233" i="18"/>
  <c r="BU233" i="18"/>
  <c r="BT233" i="18"/>
  <c r="BS233" i="18"/>
  <c r="BR233" i="18"/>
  <c r="BQ233" i="18"/>
  <c r="BP233" i="18"/>
  <c r="BO233" i="18"/>
  <c r="BM233" i="18"/>
  <c r="BN233" i="18" s="1"/>
  <c r="O233" i="18" s="1"/>
  <c r="AG233" i="18"/>
  <c r="K233" i="18"/>
  <c r="BX232" i="18"/>
  <c r="BW232" i="18"/>
  <c r="BV232" i="18"/>
  <c r="BU232" i="18"/>
  <c r="BT232" i="18"/>
  <c r="BS232" i="18"/>
  <c r="BR232" i="18"/>
  <c r="BQ232" i="18"/>
  <c r="BP232" i="18"/>
  <c r="BO232" i="18"/>
  <c r="BM232" i="18"/>
  <c r="BN232" i="18" s="1"/>
  <c r="O232" i="18" s="1"/>
  <c r="AG232" i="18"/>
  <c r="K232" i="18"/>
  <c r="BX231" i="18"/>
  <c r="BW231" i="18"/>
  <c r="BV231" i="18"/>
  <c r="BU231" i="18"/>
  <c r="BT231" i="18"/>
  <c r="BS231" i="18"/>
  <c r="BR231" i="18"/>
  <c r="BQ231" i="18"/>
  <c r="BP231" i="18"/>
  <c r="BO231" i="18"/>
  <c r="BM231" i="18"/>
  <c r="BN231" i="18" s="1"/>
  <c r="O231" i="18" s="1"/>
  <c r="AG231" i="18"/>
  <c r="F231" i="18" s="1"/>
  <c r="K231" i="18"/>
  <c r="BX230" i="18"/>
  <c r="BW230" i="18"/>
  <c r="BV230" i="18"/>
  <c r="BU230" i="18"/>
  <c r="BT230" i="18"/>
  <c r="BS230" i="18"/>
  <c r="BR230" i="18"/>
  <c r="BQ230" i="18"/>
  <c r="BP230" i="18"/>
  <c r="BO230" i="18"/>
  <c r="BM230" i="18"/>
  <c r="BN230" i="18" s="1"/>
  <c r="O230" i="18" s="1"/>
  <c r="AG230" i="18"/>
  <c r="K230" i="18"/>
  <c r="BX229" i="18"/>
  <c r="BW229" i="18"/>
  <c r="BV229" i="18"/>
  <c r="BU229" i="18"/>
  <c r="BT229" i="18"/>
  <c r="BS229" i="18"/>
  <c r="BR229" i="18"/>
  <c r="BQ229" i="18"/>
  <c r="BP229" i="18"/>
  <c r="BO229" i="18"/>
  <c r="BM229" i="18"/>
  <c r="BN229" i="18" s="1"/>
  <c r="O229" i="18" s="1"/>
  <c r="AG229" i="18"/>
  <c r="K229" i="18"/>
  <c r="BX228" i="18"/>
  <c r="BW228" i="18"/>
  <c r="BV228" i="18"/>
  <c r="BU228" i="18"/>
  <c r="BT228" i="18"/>
  <c r="BS228" i="18"/>
  <c r="BR228" i="18"/>
  <c r="BQ228" i="18"/>
  <c r="BP228" i="18"/>
  <c r="BO228" i="18"/>
  <c r="BM228" i="18"/>
  <c r="BN228" i="18" s="1"/>
  <c r="O228" i="18" s="1"/>
  <c r="AG228" i="18"/>
  <c r="K228" i="18"/>
  <c r="BX227" i="18"/>
  <c r="BW227" i="18"/>
  <c r="BV227" i="18"/>
  <c r="BU227" i="18"/>
  <c r="BT227" i="18"/>
  <c r="BS227" i="18"/>
  <c r="BR227" i="18"/>
  <c r="BQ227" i="18"/>
  <c r="BP227" i="18"/>
  <c r="BO227" i="18"/>
  <c r="BM227" i="18"/>
  <c r="BN227" i="18" s="1"/>
  <c r="O227" i="18" s="1"/>
  <c r="AG227" i="18"/>
  <c r="F227" i="18" s="1"/>
  <c r="K227" i="18"/>
  <c r="BX226" i="18"/>
  <c r="BW226" i="18"/>
  <c r="BV226" i="18"/>
  <c r="BU226" i="18"/>
  <c r="BT226" i="18"/>
  <c r="BS226" i="18"/>
  <c r="BR226" i="18"/>
  <c r="BQ226" i="18"/>
  <c r="BP226" i="18"/>
  <c r="BO226" i="18"/>
  <c r="BM226" i="18"/>
  <c r="BN226" i="18" s="1"/>
  <c r="O226" i="18" s="1"/>
  <c r="AG226" i="18"/>
  <c r="K226" i="18"/>
  <c r="BX225" i="18"/>
  <c r="BW225" i="18"/>
  <c r="BV225" i="18"/>
  <c r="BU225" i="18"/>
  <c r="BT225" i="18"/>
  <c r="BS225" i="18"/>
  <c r="BR225" i="18"/>
  <c r="BQ225" i="18"/>
  <c r="BP225" i="18"/>
  <c r="BO225" i="18"/>
  <c r="BM225" i="18"/>
  <c r="BN225" i="18" s="1"/>
  <c r="O225" i="18" s="1"/>
  <c r="AG225" i="18"/>
  <c r="K225" i="18"/>
  <c r="BX224" i="18"/>
  <c r="BW224" i="18"/>
  <c r="BV224" i="18"/>
  <c r="BU224" i="18"/>
  <c r="BT224" i="18"/>
  <c r="BS224" i="18"/>
  <c r="BR224" i="18"/>
  <c r="BQ224" i="18"/>
  <c r="BP224" i="18"/>
  <c r="BO224" i="18"/>
  <c r="BM224" i="18"/>
  <c r="BN224" i="18" s="1"/>
  <c r="O224" i="18" s="1"/>
  <c r="AG224" i="18"/>
  <c r="K224" i="18"/>
  <c r="BX223" i="18"/>
  <c r="BW223" i="18"/>
  <c r="BV223" i="18"/>
  <c r="BU223" i="18"/>
  <c r="BT223" i="18"/>
  <c r="BS223" i="18"/>
  <c r="BR223" i="18"/>
  <c r="BQ223" i="18"/>
  <c r="BP223" i="18"/>
  <c r="BO223" i="18"/>
  <c r="BM223" i="18"/>
  <c r="BN223" i="18" s="1"/>
  <c r="O223" i="18" s="1"/>
  <c r="AG223" i="18"/>
  <c r="F223" i="18" s="1"/>
  <c r="K223" i="18"/>
  <c r="BX222" i="18"/>
  <c r="BW222" i="18"/>
  <c r="BV222" i="18"/>
  <c r="BU222" i="18"/>
  <c r="BT222" i="18"/>
  <c r="BS222" i="18"/>
  <c r="BR222" i="18"/>
  <c r="BQ222" i="18"/>
  <c r="BP222" i="18"/>
  <c r="BO222" i="18"/>
  <c r="BM222" i="18"/>
  <c r="BN222" i="18" s="1"/>
  <c r="O222" i="18" s="1"/>
  <c r="AG222" i="18"/>
  <c r="K222" i="18"/>
  <c r="BX221" i="18"/>
  <c r="BW221" i="18"/>
  <c r="BV221" i="18"/>
  <c r="BU221" i="18"/>
  <c r="BT221" i="18"/>
  <c r="BS221" i="18"/>
  <c r="BR221" i="18"/>
  <c r="BQ221" i="18"/>
  <c r="BP221" i="18"/>
  <c r="BO221" i="18"/>
  <c r="BM221" i="18"/>
  <c r="BN221" i="18" s="1"/>
  <c r="O221" i="18" s="1"/>
  <c r="AG221" i="18"/>
  <c r="K221" i="18"/>
  <c r="BX220" i="18"/>
  <c r="BW220" i="18"/>
  <c r="BV220" i="18"/>
  <c r="BU220" i="18"/>
  <c r="BT220" i="18"/>
  <c r="BS220" i="18"/>
  <c r="BR220" i="18"/>
  <c r="BQ220" i="18"/>
  <c r="BP220" i="18"/>
  <c r="BO220" i="18"/>
  <c r="BM220" i="18"/>
  <c r="BN220" i="18" s="1"/>
  <c r="O220" i="18" s="1"/>
  <c r="AG220" i="18"/>
  <c r="K220" i="18"/>
  <c r="BX219" i="18"/>
  <c r="BW219" i="18"/>
  <c r="BV219" i="18"/>
  <c r="BU219" i="18"/>
  <c r="BT219" i="18"/>
  <c r="BS219" i="18"/>
  <c r="BR219" i="18"/>
  <c r="BQ219" i="18"/>
  <c r="BP219" i="18"/>
  <c r="BO219" i="18"/>
  <c r="BM219" i="18"/>
  <c r="BN219" i="18" s="1"/>
  <c r="O219" i="18" s="1"/>
  <c r="AG219" i="18"/>
  <c r="F219" i="18" s="1"/>
  <c r="K219" i="18"/>
  <c r="BX218" i="18"/>
  <c r="BW218" i="18"/>
  <c r="BV218" i="18"/>
  <c r="BU218" i="18"/>
  <c r="BT218" i="18"/>
  <c r="BS218" i="18"/>
  <c r="BR218" i="18"/>
  <c r="BQ218" i="18"/>
  <c r="BP218" i="18"/>
  <c r="BO218" i="18"/>
  <c r="BM218" i="18"/>
  <c r="BN218" i="18" s="1"/>
  <c r="O218" i="18" s="1"/>
  <c r="AG218" i="18"/>
  <c r="K218" i="18"/>
  <c r="BX217" i="18"/>
  <c r="BW217" i="18"/>
  <c r="BV217" i="18"/>
  <c r="BU217" i="18"/>
  <c r="BT217" i="18"/>
  <c r="BS217" i="18"/>
  <c r="BR217" i="18"/>
  <c r="BQ217" i="18"/>
  <c r="BP217" i="18"/>
  <c r="BO217" i="18"/>
  <c r="BM217" i="18"/>
  <c r="BN217" i="18" s="1"/>
  <c r="O217" i="18" s="1"/>
  <c r="AG217" i="18"/>
  <c r="K217" i="18"/>
  <c r="BX216" i="18"/>
  <c r="BW216" i="18"/>
  <c r="BV216" i="18"/>
  <c r="BU216" i="18"/>
  <c r="BT216" i="18"/>
  <c r="BS216" i="18"/>
  <c r="BR216" i="18"/>
  <c r="BQ216" i="18"/>
  <c r="BP216" i="18"/>
  <c r="BO216" i="18"/>
  <c r="BM216" i="18"/>
  <c r="BN216" i="18" s="1"/>
  <c r="O216" i="18" s="1"/>
  <c r="AG216" i="18"/>
  <c r="K216" i="18"/>
  <c r="BX215" i="18"/>
  <c r="BW215" i="18"/>
  <c r="BV215" i="18"/>
  <c r="BU215" i="18"/>
  <c r="BT215" i="18"/>
  <c r="BS215" i="18"/>
  <c r="BR215" i="18"/>
  <c r="BQ215" i="18"/>
  <c r="BP215" i="18"/>
  <c r="BO215" i="18"/>
  <c r="BM215" i="18"/>
  <c r="BN215" i="18" s="1"/>
  <c r="O215" i="18" s="1"/>
  <c r="AG215" i="18"/>
  <c r="F215" i="18" s="1"/>
  <c r="K215" i="18"/>
  <c r="BX214" i="18"/>
  <c r="BW214" i="18"/>
  <c r="BV214" i="18"/>
  <c r="BU214" i="18"/>
  <c r="BT214" i="18"/>
  <c r="BS214" i="18"/>
  <c r="BR214" i="18"/>
  <c r="BQ214" i="18"/>
  <c r="BP214" i="18"/>
  <c r="BO214" i="18"/>
  <c r="BM214" i="18"/>
  <c r="BN214" i="18" s="1"/>
  <c r="O214" i="18" s="1"/>
  <c r="AG214" i="18"/>
  <c r="K214" i="18"/>
  <c r="BX213" i="18"/>
  <c r="BW213" i="18"/>
  <c r="BV213" i="18"/>
  <c r="BU213" i="18"/>
  <c r="BT213" i="18"/>
  <c r="BS213" i="18"/>
  <c r="BR213" i="18"/>
  <c r="BQ213" i="18"/>
  <c r="BP213" i="18"/>
  <c r="BO213" i="18"/>
  <c r="BM213" i="18"/>
  <c r="BN213" i="18" s="1"/>
  <c r="O213" i="18" s="1"/>
  <c r="AG213" i="18"/>
  <c r="K213" i="18"/>
  <c r="BX212" i="18"/>
  <c r="BW212" i="18"/>
  <c r="BV212" i="18"/>
  <c r="BU212" i="18"/>
  <c r="BT212" i="18"/>
  <c r="BS212" i="18"/>
  <c r="BR212" i="18"/>
  <c r="BQ212" i="18"/>
  <c r="BP212" i="18"/>
  <c r="BO212" i="18"/>
  <c r="BM212" i="18"/>
  <c r="BN212" i="18" s="1"/>
  <c r="O212" i="18" s="1"/>
  <c r="AG212" i="18"/>
  <c r="K212" i="18"/>
  <c r="BX211" i="18"/>
  <c r="BW211" i="18"/>
  <c r="BV211" i="18"/>
  <c r="BU211" i="18"/>
  <c r="BT211" i="18"/>
  <c r="BS211" i="18"/>
  <c r="BR211" i="18"/>
  <c r="BQ211" i="18"/>
  <c r="BP211" i="18"/>
  <c r="BO211" i="18"/>
  <c r="BM211" i="18"/>
  <c r="BN211" i="18" s="1"/>
  <c r="O211" i="18" s="1"/>
  <c r="AG211" i="18"/>
  <c r="K211" i="18"/>
  <c r="BX210" i="18"/>
  <c r="BW210" i="18"/>
  <c r="BV210" i="18"/>
  <c r="BU210" i="18"/>
  <c r="BT210" i="18"/>
  <c r="BS210" i="18"/>
  <c r="BR210" i="18"/>
  <c r="BQ210" i="18"/>
  <c r="BP210" i="18"/>
  <c r="BO210" i="18"/>
  <c r="BM210" i="18"/>
  <c r="BN210" i="18" s="1"/>
  <c r="O210" i="18" s="1"/>
  <c r="AG210" i="18"/>
  <c r="K210" i="18"/>
  <c r="BX209" i="18"/>
  <c r="BW209" i="18"/>
  <c r="BV209" i="18"/>
  <c r="BU209" i="18"/>
  <c r="BT209" i="18"/>
  <c r="BS209" i="18"/>
  <c r="BR209" i="18"/>
  <c r="BQ209" i="18"/>
  <c r="BP209" i="18"/>
  <c r="BO209" i="18"/>
  <c r="BM209" i="18"/>
  <c r="BN209" i="18" s="1"/>
  <c r="O209" i="18" s="1"/>
  <c r="AG209" i="18"/>
  <c r="K209" i="18"/>
  <c r="BX208" i="18"/>
  <c r="BW208" i="18"/>
  <c r="BV208" i="18"/>
  <c r="BU208" i="18"/>
  <c r="BT208" i="18"/>
  <c r="BS208" i="18"/>
  <c r="BR208" i="18"/>
  <c r="BQ208" i="18"/>
  <c r="BP208" i="18"/>
  <c r="BO208" i="18"/>
  <c r="BM208" i="18"/>
  <c r="BN208" i="18" s="1"/>
  <c r="O208" i="18" s="1"/>
  <c r="AG208" i="18"/>
  <c r="K208" i="18"/>
  <c r="BX207" i="18"/>
  <c r="BW207" i="18"/>
  <c r="BV207" i="18"/>
  <c r="BU207" i="18"/>
  <c r="BT207" i="18"/>
  <c r="BS207" i="18"/>
  <c r="BR207" i="18"/>
  <c r="BQ207" i="18"/>
  <c r="BP207" i="18"/>
  <c r="BO207" i="18"/>
  <c r="BM207" i="18"/>
  <c r="BN207" i="18" s="1"/>
  <c r="O207" i="18" s="1"/>
  <c r="AG207" i="18"/>
  <c r="F207" i="18" s="1"/>
  <c r="K207" i="18"/>
  <c r="BX206" i="18"/>
  <c r="BW206" i="18"/>
  <c r="BV206" i="18"/>
  <c r="BU206" i="18"/>
  <c r="BT206" i="18"/>
  <c r="BS206" i="18"/>
  <c r="BR206" i="18"/>
  <c r="BQ206" i="18"/>
  <c r="BP206" i="18"/>
  <c r="BO206" i="18"/>
  <c r="BM206" i="18"/>
  <c r="BN206" i="18" s="1"/>
  <c r="O206" i="18" s="1"/>
  <c r="AG206" i="18"/>
  <c r="K206" i="18"/>
  <c r="BX205" i="18"/>
  <c r="BW205" i="18"/>
  <c r="BV205" i="18"/>
  <c r="BU205" i="18"/>
  <c r="BT205" i="18"/>
  <c r="BS205" i="18"/>
  <c r="BR205" i="18"/>
  <c r="BQ205" i="18"/>
  <c r="BP205" i="18"/>
  <c r="BO205" i="18"/>
  <c r="BM205" i="18"/>
  <c r="BN205" i="18" s="1"/>
  <c r="O205" i="18" s="1"/>
  <c r="AG205" i="18"/>
  <c r="K205" i="18"/>
  <c r="BX204" i="18"/>
  <c r="BW204" i="18"/>
  <c r="BV204" i="18"/>
  <c r="BU204" i="18"/>
  <c r="BT204" i="18"/>
  <c r="BS204" i="18"/>
  <c r="BR204" i="18"/>
  <c r="BQ204" i="18"/>
  <c r="BP204" i="18"/>
  <c r="BO204" i="18"/>
  <c r="BM204" i="18"/>
  <c r="BN204" i="18" s="1"/>
  <c r="O204" i="18" s="1"/>
  <c r="AG204" i="18"/>
  <c r="K204" i="18"/>
  <c r="BX203" i="18"/>
  <c r="BW203" i="18"/>
  <c r="BV203" i="18"/>
  <c r="BU203" i="18"/>
  <c r="BT203" i="18"/>
  <c r="BS203" i="18"/>
  <c r="BR203" i="18"/>
  <c r="BQ203" i="18"/>
  <c r="BP203" i="18"/>
  <c r="BO203" i="18"/>
  <c r="BM203" i="18"/>
  <c r="BN203" i="18" s="1"/>
  <c r="O203" i="18" s="1"/>
  <c r="AG203" i="18"/>
  <c r="K203" i="18"/>
  <c r="BX202" i="18"/>
  <c r="BW202" i="18"/>
  <c r="BV202" i="18"/>
  <c r="BU202" i="18"/>
  <c r="BT202" i="18"/>
  <c r="BS202" i="18"/>
  <c r="BR202" i="18"/>
  <c r="BQ202" i="18"/>
  <c r="BP202" i="18"/>
  <c r="BO202" i="18"/>
  <c r="BM202" i="18"/>
  <c r="BN202" i="18" s="1"/>
  <c r="O202" i="18" s="1"/>
  <c r="AG202" i="18"/>
  <c r="K202" i="18"/>
  <c r="BX201" i="18"/>
  <c r="BW201" i="18"/>
  <c r="BV201" i="18"/>
  <c r="BU201" i="18"/>
  <c r="BT201" i="18"/>
  <c r="BS201" i="18"/>
  <c r="BR201" i="18"/>
  <c r="BQ201" i="18"/>
  <c r="BP201" i="18"/>
  <c r="BO201" i="18"/>
  <c r="BM201" i="18"/>
  <c r="BN201" i="18" s="1"/>
  <c r="O201" i="18" s="1"/>
  <c r="AG201" i="18"/>
  <c r="K201" i="18"/>
  <c r="BX200" i="18"/>
  <c r="BW200" i="18"/>
  <c r="BV200" i="18"/>
  <c r="BU200" i="18"/>
  <c r="BT200" i="18"/>
  <c r="BS200" i="18"/>
  <c r="BR200" i="18"/>
  <c r="BQ200" i="18"/>
  <c r="BP200" i="18"/>
  <c r="BO200" i="18"/>
  <c r="BM200" i="18"/>
  <c r="BN200" i="18" s="1"/>
  <c r="O200" i="18" s="1"/>
  <c r="AG200" i="18"/>
  <c r="K200" i="18"/>
  <c r="BX199" i="18"/>
  <c r="BW199" i="18"/>
  <c r="BV199" i="18"/>
  <c r="BU199" i="18"/>
  <c r="BT199" i="18"/>
  <c r="BS199" i="18"/>
  <c r="BR199" i="18"/>
  <c r="BQ199" i="18"/>
  <c r="BP199" i="18"/>
  <c r="BO199" i="18"/>
  <c r="BM199" i="18"/>
  <c r="BN199" i="18" s="1"/>
  <c r="O199" i="18" s="1"/>
  <c r="AG199" i="18"/>
  <c r="F199" i="18" s="1"/>
  <c r="K199" i="18"/>
  <c r="BX198" i="18"/>
  <c r="BW198" i="18"/>
  <c r="BV198" i="18"/>
  <c r="BU198" i="18"/>
  <c r="BT198" i="18"/>
  <c r="BS198" i="18"/>
  <c r="BR198" i="18"/>
  <c r="BQ198" i="18"/>
  <c r="BP198" i="18"/>
  <c r="BO198" i="18"/>
  <c r="BM198" i="18"/>
  <c r="BN198" i="18" s="1"/>
  <c r="O198" i="18" s="1"/>
  <c r="AG198" i="18"/>
  <c r="K198" i="18"/>
  <c r="BX197" i="18"/>
  <c r="BW197" i="18"/>
  <c r="BV197" i="18"/>
  <c r="BU197" i="18"/>
  <c r="BT197" i="18"/>
  <c r="BS197" i="18"/>
  <c r="BR197" i="18"/>
  <c r="BQ197" i="18"/>
  <c r="BP197" i="18"/>
  <c r="BO197" i="18"/>
  <c r="BM197" i="18"/>
  <c r="BN197" i="18" s="1"/>
  <c r="O197" i="18" s="1"/>
  <c r="AG197" i="18"/>
  <c r="K197" i="18"/>
  <c r="BX196" i="18"/>
  <c r="BW196" i="18"/>
  <c r="BV196" i="18"/>
  <c r="BU196" i="18"/>
  <c r="BT196" i="18"/>
  <c r="BS196" i="18"/>
  <c r="BR196" i="18"/>
  <c r="BQ196" i="18"/>
  <c r="BP196" i="18"/>
  <c r="BO196" i="18"/>
  <c r="BM196" i="18"/>
  <c r="BN196" i="18" s="1"/>
  <c r="O196" i="18" s="1"/>
  <c r="AG196" i="18"/>
  <c r="F196" i="18" s="1"/>
  <c r="K196" i="18"/>
  <c r="BX195" i="18"/>
  <c r="BW195" i="18"/>
  <c r="BV195" i="18"/>
  <c r="BU195" i="18"/>
  <c r="BT195" i="18"/>
  <c r="BS195" i="18"/>
  <c r="BR195" i="18"/>
  <c r="BQ195" i="18"/>
  <c r="BP195" i="18"/>
  <c r="BO195" i="18"/>
  <c r="BM195" i="18"/>
  <c r="BN195" i="18" s="1"/>
  <c r="O195" i="18" s="1"/>
  <c r="AG195" i="18"/>
  <c r="F195" i="18" s="1"/>
  <c r="K195" i="18"/>
  <c r="BX194" i="18"/>
  <c r="BW194" i="18"/>
  <c r="BV194" i="18"/>
  <c r="BU194" i="18"/>
  <c r="BT194" i="18"/>
  <c r="BS194" i="18"/>
  <c r="BR194" i="18"/>
  <c r="BQ194" i="18"/>
  <c r="BP194" i="18"/>
  <c r="BO194" i="18"/>
  <c r="BM194" i="18"/>
  <c r="BN194" i="18" s="1"/>
  <c r="O194" i="18" s="1"/>
  <c r="AG194" i="18"/>
  <c r="K194" i="18"/>
  <c r="BX193" i="18"/>
  <c r="BW193" i="18"/>
  <c r="BV193" i="18"/>
  <c r="BU193" i="18"/>
  <c r="BT193" i="18"/>
  <c r="BS193" i="18"/>
  <c r="BR193" i="18"/>
  <c r="BQ193" i="18"/>
  <c r="BP193" i="18"/>
  <c r="BO193" i="18"/>
  <c r="BM193" i="18"/>
  <c r="BN193" i="18" s="1"/>
  <c r="O193" i="18" s="1"/>
  <c r="AG193" i="18"/>
  <c r="K193" i="18"/>
  <c r="BX192" i="18"/>
  <c r="BW192" i="18"/>
  <c r="BV192" i="18"/>
  <c r="BU192" i="18"/>
  <c r="BT192" i="18"/>
  <c r="BS192" i="18"/>
  <c r="BR192" i="18"/>
  <c r="BQ192" i="18"/>
  <c r="BP192" i="18"/>
  <c r="BO192" i="18"/>
  <c r="BM192" i="18"/>
  <c r="BN192" i="18" s="1"/>
  <c r="O192" i="18" s="1"/>
  <c r="AG192" i="18"/>
  <c r="K192" i="18"/>
  <c r="BX191" i="18"/>
  <c r="BW191" i="18"/>
  <c r="BV191" i="18"/>
  <c r="BU191" i="18"/>
  <c r="BT191" i="18"/>
  <c r="BS191" i="18"/>
  <c r="BR191" i="18"/>
  <c r="BQ191" i="18"/>
  <c r="BP191" i="18"/>
  <c r="BO191" i="18"/>
  <c r="BM191" i="18"/>
  <c r="BN191" i="18" s="1"/>
  <c r="O191" i="18" s="1"/>
  <c r="AG191" i="18"/>
  <c r="K191" i="18"/>
  <c r="BX190" i="18"/>
  <c r="BW190" i="18"/>
  <c r="BV190" i="18"/>
  <c r="BU190" i="18"/>
  <c r="BT190" i="18"/>
  <c r="BS190" i="18"/>
  <c r="BR190" i="18"/>
  <c r="BQ190" i="18"/>
  <c r="BP190" i="18"/>
  <c r="BO190" i="18"/>
  <c r="BM190" i="18"/>
  <c r="BN190" i="18" s="1"/>
  <c r="O190" i="18" s="1"/>
  <c r="AG190" i="18"/>
  <c r="K190" i="18"/>
  <c r="BX189" i="18"/>
  <c r="BW189" i="18"/>
  <c r="BV189" i="18"/>
  <c r="BU189" i="18"/>
  <c r="BT189" i="18"/>
  <c r="BS189" i="18"/>
  <c r="BR189" i="18"/>
  <c r="BQ189" i="18"/>
  <c r="BP189" i="18"/>
  <c r="BO189" i="18"/>
  <c r="BM189" i="18"/>
  <c r="BN189" i="18" s="1"/>
  <c r="O189" i="18" s="1"/>
  <c r="AG189" i="18"/>
  <c r="K189" i="18"/>
  <c r="BX188" i="18"/>
  <c r="BW188" i="18"/>
  <c r="BV188" i="18"/>
  <c r="BU188" i="18"/>
  <c r="BT188" i="18"/>
  <c r="BS188" i="18"/>
  <c r="BR188" i="18"/>
  <c r="BQ188" i="18"/>
  <c r="BP188" i="18"/>
  <c r="BO188" i="18"/>
  <c r="BM188" i="18"/>
  <c r="BN188" i="18" s="1"/>
  <c r="O188" i="18" s="1"/>
  <c r="AG188" i="18"/>
  <c r="F188" i="18" s="1"/>
  <c r="K188" i="18"/>
  <c r="BX187" i="18"/>
  <c r="BW187" i="18"/>
  <c r="BV187" i="18"/>
  <c r="BU187" i="18"/>
  <c r="BT187" i="18"/>
  <c r="BS187" i="18"/>
  <c r="BR187" i="18"/>
  <c r="BQ187" i="18"/>
  <c r="BP187" i="18"/>
  <c r="BO187" i="18"/>
  <c r="BM187" i="18"/>
  <c r="BN187" i="18" s="1"/>
  <c r="O187" i="18" s="1"/>
  <c r="AG187" i="18"/>
  <c r="F187" i="18" s="1"/>
  <c r="K187" i="18"/>
  <c r="BX186" i="18"/>
  <c r="BW186" i="18"/>
  <c r="BV186" i="18"/>
  <c r="BU186" i="18"/>
  <c r="BT186" i="18"/>
  <c r="BS186" i="18"/>
  <c r="BR186" i="18"/>
  <c r="BQ186" i="18"/>
  <c r="BP186" i="18"/>
  <c r="BO186" i="18"/>
  <c r="BM186" i="18"/>
  <c r="BN186" i="18" s="1"/>
  <c r="O186" i="18" s="1"/>
  <c r="AG186" i="18"/>
  <c r="K186" i="18"/>
  <c r="BX185" i="18"/>
  <c r="BW185" i="18"/>
  <c r="BV185" i="18"/>
  <c r="BU185" i="18"/>
  <c r="BT185" i="18"/>
  <c r="BS185" i="18"/>
  <c r="BR185" i="18"/>
  <c r="BQ185" i="18"/>
  <c r="BP185" i="18"/>
  <c r="BO185" i="18"/>
  <c r="BM185" i="18"/>
  <c r="BN185" i="18" s="1"/>
  <c r="O185" i="18" s="1"/>
  <c r="AG185" i="18"/>
  <c r="K185" i="18"/>
  <c r="BX184" i="18"/>
  <c r="BW184" i="18"/>
  <c r="BV184" i="18"/>
  <c r="BU184" i="18"/>
  <c r="BT184" i="18"/>
  <c r="BS184" i="18"/>
  <c r="BR184" i="18"/>
  <c r="BQ184" i="18"/>
  <c r="BP184" i="18"/>
  <c r="BO184" i="18"/>
  <c r="BM184" i="18"/>
  <c r="BN184" i="18" s="1"/>
  <c r="O184" i="18" s="1"/>
  <c r="AG184" i="18"/>
  <c r="K184" i="18"/>
  <c r="BX183" i="18"/>
  <c r="BW183" i="18"/>
  <c r="BV183" i="18"/>
  <c r="BU183" i="18"/>
  <c r="BT183" i="18"/>
  <c r="BS183" i="18"/>
  <c r="BR183" i="18"/>
  <c r="BQ183" i="18"/>
  <c r="BP183" i="18"/>
  <c r="BO183" i="18"/>
  <c r="BM183" i="18"/>
  <c r="BN183" i="18" s="1"/>
  <c r="O183" i="18" s="1"/>
  <c r="AG183" i="18"/>
  <c r="K183" i="18"/>
  <c r="BX182" i="18"/>
  <c r="BW182" i="18"/>
  <c r="BV182" i="18"/>
  <c r="BU182" i="18"/>
  <c r="BT182" i="18"/>
  <c r="BS182" i="18"/>
  <c r="BR182" i="18"/>
  <c r="BQ182" i="18"/>
  <c r="BP182" i="18"/>
  <c r="BO182" i="18"/>
  <c r="BM182" i="18"/>
  <c r="BN182" i="18" s="1"/>
  <c r="O182" i="18" s="1"/>
  <c r="AG182" i="18"/>
  <c r="K182" i="18"/>
  <c r="BX181" i="18"/>
  <c r="BW181" i="18"/>
  <c r="BV181" i="18"/>
  <c r="BU181" i="18"/>
  <c r="BT181" i="18"/>
  <c r="BS181" i="18"/>
  <c r="BR181" i="18"/>
  <c r="BQ181" i="18"/>
  <c r="BP181" i="18"/>
  <c r="BO181" i="18"/>
  <c r="BM181" i="18"/>
  <c r="BN181" i="18" s="1"/>
  <c r="O181" i="18" s="1"/>
  <c r="AG181" i="18"/>
  <c r="K181" i="18"/>
  <c r="BX180" i="18"/>
  <c r="BW180" i="18"/>
  <c r="BV180" i="18"/>
  <c r="BU180" i="18"/>
  <c r="BT180" i="18"/>
  <c r="BS180" i="18"/>
  <c r="BR180" i="18"/>
  <c r="BQ180" i="18"/>
  <c r="BP180" i="18"/>
  <c r="BO180" i="18"/>
  <c r="BM180" i="18"/>
  <c r="BN180" i="18" s="1"/>
  <c r="O180" i="18" s="1"/>
  <c r="AG180" i="18"/>
  <c r="F180" i="18" s="1"/>
  <c r="K180" i="18"/>
  <c r="BX179" i="18"/>
  <c r="BW179" i="18"/>
  <c r="BV179" i="18"/>
  <c r="BU179" i="18"/>
  <c r="BT179" i="18"/>
  <c r="BS179" i="18"/>
  <c r="BR179" i="18"/>
  <c r="BQ179" i="18"/>
  <c r="BP179" i="18"/>
  <c r="BO179" i="18"/>
  <c r="BM179" i="18"/>
  <c r="BN179" i="18" s="1"/>
  <c r="O179" i="18" s="1"/>
  <c r="AG179" i="18"/>
  <c r="F179" i="18" s="1"/>
  <c r="K179" i="18"/>
  <c r="BX178" i="18"/>
  <c r="BW178" i="18"/>
  <c r="BV178" i="18"/>
  <c r="BU178" i="18"/>
  <c r="BT178" i="18"/>
  <c r="BS178" i="18"/>
  <c r="BR178" i="18"/>
  <c r="BQ178" i="18"/>
  <c r="BP178" i="18"/>
  <c r="BO178" i="18"/>
  <c r="BM178" i="18"/>
  <c r="BN178" i="18" s="1"/>
  <c r="O178" i="18" s="1"/>
  <c r="AG178" i="18"/>
  <c r="K178" i="18"/>
  <c r="BX177" i="18"/>
  <c r="BW177" i="18"/>
  <c r="BV177" i="18"/>
  <c r="BU177" i="18"/>
  <c r="BT177" i="18"/>
  <c r="BS177" i="18"/>
  <c r="BR177" i="18"/>
  <c r="BQ177" i="18"/>
  <c r="BP177" i="18"/>
  <c r="BO177" i="18"/>
  <c r="BM177" i="18"/>
  <c r="BN177" i="18" s="1"/>
  <c r="O177" i="18" s="1"/>
  <c r="AG177" i="18"/>
  <c r="K177" i="18"/>
  <c r="BX176" i="18"/>
  <c r="BW176" i="18"/>
  <c r="BV176" i="18"/>
  <c r="BU176" i="18"/>
  <c r="BT176" i="18"/>
  <c r="BS176" i="18"/>
  <c r="BR176" i="18"/>
  <c r="BQ176" i="18"/>
  <c r="BP176" i="18"/>
  <c r="BO176" i="18"/>
  <c r="BM176" i="18"/>
  <c r="BN176" i="18" s="1"/>
  <c r="O176" i="18" s="1"/>
  <c r="AG176" i="18"/>
  <c r="K176" i="18"/>
  <c r="BX175" i="18"/>
  <c r="BW175" i="18"/>
  <c r="BV175" i="18"/>
  <c r="BU175" i="18"/>
  <c r="BT175" i="18"/>
  <c r="BS175" i="18"/>
  <c r="BR175" i="18"/>
  <c r="BQ175" i="18"/>
  <c r="BP175" i="18"/>
  <c r="BO175" i="18"/>
  <c r="BM175" i="18"/>
  <c r="BN175" i="18" s="1"/>
  <c r="O175" i="18" s="1"/>
  <c r="AG175" i="18"/>
  <c r="K175" i="18"/>
  <c r="BX174" i="18"/>
  <c r="BW174" i="18"/>
  <c r="BV174" i="18"/>
  <c r="BU174" i="18"/>
  <c r="BT174" i="18"/>
  <c r="BS174" i="18"/>
  <c r="BR174" i="18"/>
  <c r="BQ174" i="18"/>
  <c r="BP174" i="18"/>
  <c r="BO174" i="18"/>
  <c r="BM174" i="18"/>
  <c r="BN174" i="18" s="1"/>
  <c r="O174" i="18" s="1"/>
  <c r="AG174" i="18"/>
  <c r="K174" i="18"/>
  <c r="BX173" i="18"/>
  <c r="BW173" i="18"/>
  <c r="BV173" i="18"/>
  <c r="BU173" i="18"/>
  <c r="BT173" i="18"/>
  <c r="BS173" i="18"/>
  <c r="BR173" i="18"/>
  <c r="BQ173" i="18"/>
  <c r="BP173" i="18"/>
  <c r="BO173" i="18"/>
  <c r="BM173" i="18"/>
  <c r="BN173" i="18" s="1"/>
  <c r="O173" i="18" s="1"/>
  <c r="AG173" i="18"/>
  <c r="K173" i="18"/>
  <c r="BX172" i="18"/>
  <c r="BW172" i="18"/>
  <c r="BV172" i="18"/>
  <c r="BU172" i="18"/>
  <c r="BT172" i="18"/>
  <c r="BS172" i="18"/>
  <c r="BR172" i="18"/>
  <c r="BQ172" i="18"/>
  <c r="BP172" i="18"/>
  <c r="BO172" i="18"/>
  <c r="BM172" i="18"/>
  <c r="BN172" i="18" s="1"/>
  <c r="O172" i="18" s="1"/>
  <c r="AG172" i="18"/>
  <c r="K172" i="18"/>
  <c r="BX171" i="18"/>
  <c r="BW171" i="18"/>
  <c r="BV171" i="18"/>
  <c r="BU171" i="18"/>
  <c r="BT171" i="18"/>
  <c r="BS171" i="18"/>
  <c r="BR171" i="18"/>
  <c r="BQ171" i="18"/>
  <c r="BP171" i="18"/>
  <c r="BO171" i="18"/>
  <c r="BM171" i="18"/>
  <c r="BN171" i="18" s="1"/>
  <c r="O171" i="18" s="1"/>
  <c r="AG171" i="18"/>
  <c r="F171" i="18" s="1"/>
  <c r="K171" i="18"/>
  <c r="BX170" i="18"/>
  <c r="BW170" i="18"/>
  <c r="BV170" i="18"/>
  <c r="BU170" i="18"/>
  <c r="BT170" i="18"/>
  <c r="BS170" i="18"/>
  <c r="BR170" i="18"/>
  <c r="BQ170" i="18"/>
  <c r="BP170" i="18"/>
  <c r="BO170" i="18"/>
  <c r="BM170" i="18"/>
  <c r="BN170" i="18" s="1"/>
  <c r="O170" i="18" s="1"/>
  <c r="AG170" i="18"/>
  <c r="K170" i="18"/>
  <c r="BX169" i="18"/>
  <c r="BW169" i="18"/>
  <c r="BV169" i="18"/>
  <c r="BU169" i="18"/>
  <c r="BT169" i="18"/>
  <c r="BS169" i="18"/>
  <c r="BR169" i="18"/>
  <c r="BQ169" i="18"/>
  <c r="BP169" i="18"/>
  <c r="BO169" i="18"/>
  <c r="BM169" i="18"/>
  <c r="BN169" i="18" s="1"/>
  <c r="O169" i="18" s="1"/>
  <c r="AG169" i="18"/>
  <c r="K169" i="18"/>
  <c r="BX168" i="18"/>
  <c r="BW168" i="18"/>
  <c r="BV168" i="18"/>
  <c r="BU168" i="18"/>
  <c r="BT168" i="18"/>
  <c r="BS168" i="18"/>
  <c r="BR168" i="18"/>
  <c r="BQ168" i="18"/>
  <c r="BP168" i="18"/>
  <c r="BO168" i="18"/>
  <c r="BM168" i="18"/>
  <c r="BN168" i="18" s="1"/>
  <c r="O168" i="18" s="1"/>
  <c r="AG168" i="18"/>
  <c r="K168" i="18"/>
  <c r="BX167" i="18"/>
  <c r="BW167" i="18"/>
  <c r="BV167" i="18"/>
  <c r="BU167" i="18"/>
  <c r="BT167" i="18"/>
  <c r="BS167" i="18"/>
  <c r="BR167" i="18"/>
  <c r="BQ167" i="18"/>
  <c r="BP167" i="18"/>
  <c r="BO167" i="18"/>
  <c r="BM167" i="18"/>
  <c r="BN167" i="18" s="1"/>
  <c r="O167" i="18" s="1"/>
  <c r="AG167" i="18"/>
  <c r="K167" i="18"/>
  <c r="BX166" i="18"/>
  <c r="BW166" i="18"/>
  <c r="BV166" i="18"/>
  <c r="BU166" i="18"/>
  <c r="BT166" i="18"/>
  <c r="BS166" i="18"/>
  <c r="BR166" i="18"/>
  <c r="BQ166" i="18"/>
  <c r="BP166" i="18"/>
  <c r="BO166" i="18"/>
  <c r="BM166" i="18"/>
  <c r="BN166" i="18" s="1"/>
  <c r="O166" i="18" s="1"/>
  <c r="AG166" i="18"/>
  <c r="K166" i="18"/>
  <c r="BX165" i="18"/>
  <c r="BW165" i="18"/>
  <c r="BV165" i="18"/>
  <c r="BU165" i="18"/>
  <c r="BT165" i="18"/>
  <c r="BS165" i="18"/>
  <c r="BR165" i="18"/>
  <c r="BQ165" i="18"/>
  <c r="BP165" i="18"/>
  <c r="BO165" i="18"/>
  <c r="BM165" i="18"/>
  <c r="BN165" i="18" s="1"/>
  <c r="O165" i="18" s="1"/>
  <c r="AG165" i="18"/>
  <c r="K165" i="18"/>
  <c r="BX164" i="18"/>
  <c r="BW164" i="18"/>
  <c r="BV164" i="18"/>
  <c r="BU164" i="18"/>
  <c r="BT164" i="18"/>
  <c r="BS164" i="18"/>
  <c r="BR164" i="18"/>
  <c r="BQ164" i="18"/>
  <c r="BP164" i="18"/>
  <c r="BO164" i="18"/>
  <c r="BM164" i="18"/>
  <c r="BN164" i="18" s="1"/>
  <c r="O164" i="18" s="1"/>
  <c r="AG164" i="18"/>
  <c r="F164" i="18" s="1"/>
  <c r="K164" i="18"/>
  <c r="BX163" i="18"/>
  <c r="BW163" i="18"/>
  <c r="BV163" i="18"/>
  <c r="BU163" i="18"/>
  <c r="BT163" i="18"/>
  <c r="BS163" i="18"/>
  <c r="BR163" i="18"/>
  <c r="BQ163" i="18"/>
  <c r="BP163" i="18"/>
  <c r="BO163" i="18"/>
  <c r="BM163" i="18"/>
  <c r="BN163" i="18" s="1"/>
  <c r="O163" i="18" s="1"/>
  <c r="AG163" i="18"/>
  <c r="K163" i="18"/>
  <c r="BX162" i="18"/>
  <c r="BW162" i="18"/>
  <c r="BV162" i="18"/>
  <c r="BU162" i="18"/>
  <c r="BT162" i="18"/>
  <c r="BS162" i="18"/>
  <c r="BR162" i="18"/>
  <c r="BQ162" i="18"/>
  <c r="BP162" i="18"/>
  <c r="BO162" i="18"/>
  <c r="BM162" i="18"/>
  <c r="BN162" i="18" s="1"/>
  <c r="O162" i="18" s="1"/>
  <c r="AG162" i="18"/>
  <c r="K162" i="18"/>
  <c r="BX161" i="18"/>
  <c r="BW161" i="18"/>
  <c r="BV161" i="18"/>
  <c r="BU161" i="18"/>
  <c r="BT161" i="18"/>
  <c r="BS161" i="18"/>
  <c r="BR161" i="18"/>
  <c r="BQ161" i="18"/>
  <c r="BP161" i="18"/>
  <c r="BO161" i="18"/>
  <c r="BM161" i="18"/>
  <c r="BN161" i="18" s="1"/>
  <c r="O161" i="18" s="1"/>
  <c r="AG161" i="18"/>
  <c r="K161" i="18"/>
  <c r="BX160" i="18"/>
  <c r="BW160" i="18"/>
  <c r="BV160" i="18"/>
  <c r="BU160" i="18"/>
  <c r="BT160" i="18"/>
  <c r="BS160" i="18"/>
  <c r="BR160" i="18"/>
  <c r="BQ160" i="18"/>
  <c r="BP160" i="18"/>
  <c r="BO160" i="18"/>
  <c r="BM160" i="18"/>
  <c r="BN160" i="18" s="1"/>
  <c r="O160" i="18" s="1"/>
  <c r="AG160" i="18"/>
  <c r="K160" i="18"/>
  <c r="BX159" i="18"/>
  <c r="BW159" i="18"/>
  <c r="BV159" i="18"/>
  <c r="BU159" i="18"/>
  <c r="BT159" i="18"/>
  <c r="BS159" i="18"/>
  <c r="BR159" i="18"/>
  <c r="BQ159" i="18"/>
  <c r="BP159" i="18"/>
  <c r="BO159" i="18"/>
  <c r="BM159" i="18"/>
  <c r="BN159" i="18" s="1"/>
  <c r="O159" i="18" s="1"/>
  <c r="AG159" i="18"/>
  <c r="K159" i="18"/>
  <c r="BX158" i="18"/>
  <c r="BW158" i="18"/>
  <c r="BV158" i="18"/>
  <c r="BU158" i="18"/>
  <c r="BT158" i="18"/>
  <c r="BS158" i="18"/>
  <c r="BR158" i="18"/>
  <c r="BQ158" i="18"/>
  <c r="BP158" i="18"/>
  <c r="BO158" i="18"/>
  <c r="BM158" i="18"/>
  <c r="BN158" i="18" s="1"/>
  <c r="O158" i="18" s="1"/>
  <c r="AG158" i="18"/>
  <c r="K158" i="18"/>
  <c r="BX157" i="18"/>
  <c r="BW157" i="18"/>
  <c r="BV157" i="18"/>
  <c r="BU157" i="18"/>
  <c r="BT157" i="18"/>
  <c r="BS157" i="18"/>
  <c r="BR157" i="18"/>
  <c r="BQ157" i="18"/>
  <c r="BP157" i="18"/>
  <c r="BO157" i="18"/>
  <c r="BM157" i="18"/>
  <c r="BN157" i="18" s="1"/>
  <c r="O157" i="18" s="1"/>
  <c r="AG157" i="18"/>
  <c r="K157" i="18"/>
  <c r="BX156" i="18"/>
  <c r="BW156" i="18"/>
  <c r="BV156" i="18"/>
  <c r="BU156" i="18"/>
  <c r="BT156" i="18"/>
  <c r="BS156" i="18"/>
  <c r="BR156" i="18"/>
  <c r="BQ156" i="18"/>
  <c r="BP156" i="18"/>
  <c r="BO156" i="18"/>
  <c r="BM156" i="18"/>
  <c r="BN156" i="18" s="1"/>
  <c r="O156" i="18" s="1"/>
  <c r="AG156" i="18"/>
  <c r="F156" i="18" s="1"/>
  <c r="K156" i="18"/>
  <c r="BX155" i="18"/>
  <c r="BW155" i="18"/>
  <c r="BV155" i="18"/>
  <c r="BU155" i="18"/>
  <c r="BT155" i="18"/>
  <c r="BS155" i="18"/>
  <c r="BR155" i="18"/>
  <c r="BQ155" i="18"/>
  <c r="BP155" i="18"/>
  <c r="BO155" i="18"/>
  <c r="BM155" i="18"/>
  <c r="BN155" i="18" s="1"/>
  <c r="O155" i="18" s="1"/>
  <c r="AG155" i="18"/>
  <c r="K155" i="18"/>
  <c r="BX154" i="18"/>
  <c r="BW154" i="18"/>
  <c r="BV154" i="18"/>
  <c r="BU154" i="18"/>
  <c r="BT154" i="18"/>
  <c r="BS154" i="18"/>
  <c r="BR154" i="18"/>
  <c r="BQ154" i="18"/>
  <c r="BP154" i="18"/>
  <c r="BO154" i="18"/>
  <c r="BM154" i="18"/>
  <c r="BN154" i="18" s="1"/>
  <c r="O154" i="18" s="1"/>
  <c r="AG154" i="18"/>
  <c r="K154" i="18"/>
  <c r="BX153" i="18"/>
  <c r="BW153" i="18"/>
  <c r="BV153" i="18"/>
  <c r="BU153" i="18"/>
  <c r="BT153" i="18"/>
  <c r="BS153" i="18"/>
  <c r="BR153" i="18"/>
  <c r="BQ153" i="18"/>
  <c r="BP153" i="18"/>
  <c r="BO153" i="18"/>
  <c r="BM153" i="18"/>
  <c r="BN153" i="18" s="1"/>
  <c r="O153" i="18" s="1"/>
  <c r="AG153" i="18"/>
  <c r="K153" i="18"/>
  <c r="BX152" i="18"/>
  <c r="BW152" i="18"/>
  <c r="BV152" i="18"/>
  <c r="BU152" i="18"/>
  <c r="BT152" i="18"/>
  <c r="BS152" i="18"/>
  <c r="BR152" i="18"/>
  <c r="BQ152" i="18"/>
  <c r="BP152" i="18"/>
  <c r="BO152" i="18"/>
  <c r="BM152" i="18"/>
  <c r="BN152" i="18" s="1"/>
  <c r="O152" i="18" s="1"/>
  <c r="AG152" i="18"/>
  <c r="F152" i="18" s="1"/>
  <c r="K152" i="18"/>
  <c r="BX151" i="18"/>
  <c r="BW151" i="18"/>
  <c r="BV151" i="18"/>
  <c r="BU151" i="18"/>
  <c r="BT151" i="18"/>
  <c r="BS151" i="18"/>
  <c r="BR151" i="18"/>
  <c r="BQ151" i="18"/>
  <c r="BP151" i="18"/>
  <c r="BO151" i="18"/>
  <c r="BM151" i="18"/>
  <c r="BN151" i="18" s="1"/>
  <c r="O151" i="18" s="1"/>
  <c r="AG151" i="18"/>
  <c r="K151" i="18"/>
  <c r="BX150" i="18"/>
  <c r="BW150" i="18"/>
  <c r="BV150" i="18"/>
  <c r="BU150" i="18"/>
  <c r="BT150" i="18"/>
  <c r="BS150" i="18"/>
  <c r="BR150" i="18"/>
  <c r="BQ150" i="18"/>
  <c r="BP150" i="18"/>
  <c r="BO150" i="18"/>
  <c r="BM150" i="18"/>
  <c r="BN150" i="18" s="1"/>
  <c r="O150" i="18" s="1"/>
  <c r="AG150" i="18"/>
  <c r="K150" i="18"/>
  <c r="BX149" i="18"/>
  <c r="BW149" i="18"/>
  <c r="BV149" i="18"/>
  <c r="BU149" i="18"/>
  <c r="BT149" i="18"/>
  <c r="BS149" i="18"/>
  <c r="BR149" i="18"/>
  <c r="BQ149" i="18"/>
  <c r="BP149" i="18"/>
  <c r="BO149" i="18"/>
  <c r="BM149" i="18"/>
  <c r="BN149" i="18" s="1"/>
  <c r="O149" i="18" s="1"/>
  <c r="AG149" i="18"/>
  <c r="K149" i="18"/>
  <c r="BX148" i="18"/>
  <c r="BW148" i="18"/>
  <c r="BV148" i="18"/>
  <c r="BU148" i="18"/>
  <c r="BT148" i="18"/>
  <c r="BS148" i="18"/>
  <c r="BR148" i="18"/>
  <c r="BQ148" i="18"/>
  <c r="BP148" i="18"/>
  <c r="BO148" i="18"/>
  <c r="BM148" i="18"/>
  <c r="BN148" i="18" s="1"/>
  <c r="O148" i="18" s="1"/>
  <c r="AG148" i="18"/>
  <c r="K148" i="18"/>
  <c r="BX147" i="18"/>
  <c r="BW147" i="18"/>
  <c r="BV147" i="18"/>
  <c r="BU147" i="18"/>
  <c r="BT147" i="18"/>
  <c r="BS147" i="18"/>
  <c r="BR147" i="18"/>
  <c r="BQ147" i="18"/>
  <c r="BP147" i="18"/>
  <c r="BO147" i="18"/>
  <c r="BM147" i="18"/>
  <c r="BN147" i="18" s="1"/>
  <c r="O147" i="18" s="1"/>
  <c r="AG147" i="18"/>
  <c r="K147" i="18"/>
  <c r="BX146" i="18"/>
  <c r="BW146" i="18"/>
  <c r="BV146" i="18"/>
  <c r="BU146" i="18"/>
  <c r="BT146" i="18"/>
  <c r="BS146" i="18"/>
  <c r="BR146" i="18"/>
  <c r="BQ146" i="18"/>
  <c r="BP146" i="18"/>
  <c r="BO146" i="18"/>
  <c r="BM146" i="18"/>
  <c r="BN146" i="18" s="1"/>
  <c r="O146" i="18" s="1"/>
  <c r="AG146" i="18"/>
  <c r="K146" i="18"/>
  <c r="BX145" i="18"/>
  <c r="BW145" i="18"/>
  <c r="BV145" i="18"/>
  <c r="BU145" i="18"/>
  <c r="BT145" i="18"/>
  <c r="BS145" i="18"/>
  <c r="BR145" i="18"/>
  <c r="BQ145" i="18"/>
  <c r="BP145" i="18"/>
  <c r="BO145" i="18"/>
  <c r="BM145" i="18"/>
  <c r="BN145" i="18" s="1"/>
  <c r="O145" i="18" s="1"/>
  <c r="AG145" i="18"/>
  <c r="K145" i="18"/>
  <c r="BX144" i="18"/>
  <c r="BW144" i="18"/>
  <c r="BV144" i="18"/>
  <c r="BU144" i="18"/>
  <c r="BT144" i="18"/>
  <c r="BS144" i="18"/>
  <c r="BR144" i="18"/>
  <c r="BQ144" i="18"/>
  <c r="BP144" i="18"/>
  <c r="BO144" i="18"/>
  <c r="BM144" i="18"/>
  <c r="BN144" i="18" s="1"/>
  <c r="O144" i="18" s="1"/>
  <c r="AG144" i="18"/>
  <c r="K144" i="18"/>
  <c r="BX143" i="18"/>
  <c r="BW143" i="18"/>
  <c r="BV143" i="18"/>
  <c r="BU143" i="18"/>
  <c r="BT143" i="18"/>
  <c r="BS143" i="18"/>
  <c r="BR143" i="18"/>
  <c r="BQ143" i="18"/>
  <c r="BP143" i="18"/>
  <c r="BO143" i="18"/>
  <c r="BM143" i="18"/>
  <c r="BN143" i="18" s="1"/>
  <c r="O143" i="18" s="1"/>
  <c r="AG143" i="18"/>
  <c r="K143" i="18"/>
  <c r="BX142" i="18"/>
  <c r="BW142" i="18"/>
  <c r="BV142" i="18"/>
  <c r="BU142" i="18"/>
  <c r="BT142" i="18"/>
  <c r="BS142" i="18"/>
  <c r="BR142" i="18"/>
  <c r="BQ142" i="18"/>
  <c r="BP142" i="18"/>
  <c r="BO142" i="18"/>
  <c r="BM142" i="18"/>
  <c r="BN142" i="18" s="1"/>
  <c r="O142" i="18" s="1"/>
  <c r="AG142" i="18"/>
  <c r="K142" i="18"/>
  <c r="BX141" i="18"/>
  <c r="BW141" i="18"/>
  <c r="BV141" i="18"/>
  <c r="BU141" i="18"/>
  <c r="BT141" i="18"/>
  <c r="BS141" i="18"/>
  <c r="BR141" i="18"/>
  <c r="BQ141" i="18"/>
  <c r="BP141" i="18"/>
  <c r="BO141" i="18"/>
  <c r="BM141" i="18"/>
  <c r="BN141" i="18" s="1"/>
  <c r="O141" i="18" s="1"/>
  <c r="AG141" i="18"/>
  <c r="K141" i="18"/>
  <c r="BX140" i="18"/>
  <c r="BW140" i="18"/>
  <c r="BV140" i="18"/>
  <c r="BU140" i="18"/>
  <c r="BT140" i="18"/>
  <c r="BS140" i="18"/>
  <c r="BR140" i="18"/>
  <c r="BQ140" i="18"/>
  <c r="BP140" i="18"/>
  <c r="BO140" i="18"/>
  <c r="BM140" i="18"/>
  <c r="BN140" i="18" s="1"/>
  <c r="O140" i="18" s="1"/>
  <c r="AG140" i="18"/>
  <c r="K140" i="18"/>
  <c r="BX139" i="18"/>
  <c r="BW139" i="18"/>
  <c r="BV139" i="18"/>
  <c r="BU139" i="18"/>
  <c r="BT139" i="18"/>
  <c r="BS139" i="18"/>
  <c r="BR139" i="18"/>
  <c r="BQ139" i="18"/>
  <c r="BP139" i="18"/>
  <c r="BO139" i="18"/>
  <c r="BM139" i="18"/>
  <c r="BN139" i="18" s="1"/>
  <c r="O139" i="18" s="1"/>
  <c r="AG139" i="18"/>
  <c r="K139" i="18"/>
  <c r="BX138" i="18"/>
  <c r="BW138" i="18"/>
  <c r="BV138" i="18"/>
  <c r="BU138" i="18"/>
  <c r="BT138" i="18"/>
  <c r="BS138" i="18"/>
  <c r="BR138" i="18"/>
  <c r="BQ138" i="18"/>
  <c r="BP138" i="18"/>
  <c r="BO138" i="18"/>
  <c r="BM138" i="18"/>
  <c r="BN138" i="18" s="1"/>
  <c r="O138" i="18" s="1"/>
  <c r="AG138" i="18"/>
  <c r="K138" i="18"/>
  <c r="BX137" i="18"/>
  <c r="BW137" i="18"/>
  <c r="BV137" i="18"/>
  <c r="BU137" i="18"/>
  <c r="BT137" i="18"/>
  <c r="BS137" i="18"/>
  <c r="BR137" i="18"/>
  <c r="BQ137" i="18"/>
  <c r="BP137" i="18"/>
  <c r="BO137" i="18"/>
  <c r="BM137" i="18"/>
  <c r="BN137" i="18" s="1"/>
  <c r="O137" i="18" s="1"/>
  <c r="AG137" i="18"/>
  <c r="K137" i="18"/>
  <c r="BX136" i="18"/>
  <c r="BW136" i="18"/>
  <c r="BV136" i="18"/>
  <c r="BU136" i="18"/>
  <c r="BT136" i="18"/>
  <c r="BS136" i="18"/>
  <c r="BR136" i="18"/>
  <c r="BQ136" i="18"/>
  <c r="BP136" i="18"/>
  <c r="BO136" i="18"/>
  <c r="BM136" i="18"/>
  <c r="BN136" i="18" s="1"/>
  <c r="O136" i="18" s="1"/>
  <c r="AG136" i="18"/>
  <c r="K136" i="18"/>
  <c r="BX135" i="18"/>
  <c r="BW135" i="18"/>
  <c r="BV135" i="18"/>
  <c r="BU135" i="18"/>
  <c r="BT135" i="18"/>
  <c r="BS135" i="18"/>
  <c r="BR135" i="18"/>
  <c r="BQ135" i="18"/>
  <c r="BP135" i="18"/>
  <c r="BO135" i="18"/>
  <c r="BM135" i="18"/>
  <c r="BN135" i="18" s="1"/>
  <c r="O135" i="18" s="1"/>
  <c r="AG135" i="18"/>
  <c r="K135" i="18"/>
  <c r="BX134" i="18"/>
  <c r="BW134" i="18"/>
  <c r="BV134" i="18"/>
  <c r="BU134" i="18"/>
  <c r="BT134" i="18"/>
  <c r="BS134" i="18"/>
  <c r="BR134" i="18"/>
  <c r="BQ134" i="18"/>
  <c r="BP134" i="18"/>
  <c r="BO134" i="18"/>
  <c r="BM134" i="18"/>
  <c r="BN134" i="18" s="1"/>
  <c r="O134" i="18" s="1"/>
  <c r="AG134" i="18"/>
  <c r="K134" i="18"/>
  <c r="BX133" i="18"/>
  <c r="BW133" i="18"/>
  <c r="BV133" i="18"/>
  <c r="BU133" i="18"/>
  <c r="BT133" i="18"/>
  <c r="BS133" i="18"/>
  <c r="BR133" i="18"/>
  <c r="BQ133" i="18"/>
  <c r="BP133" i="18"/>
  <c r="BO133" i="18"/>
  <c r="BM133" i="18"/>
  <c r="BN133" i="18" s="1"/>
  <c r="O133" i="18" s="1"/>
  <c r="AG133" i="18"/>
  <c r="K133" i="18"/>
  <c r="BX132" i="18"/>
  <c r="BW132" i="18"/>
  <c r="BV132" i="18"/>
  <c r="BU132" i="18"/>
  <c r="BT132" i="18"/>
  <c r="BS132" i="18"/>
  <c r="BR132" i="18"/>
  <c r="BQ132" i="18"/>
  <c r="BP132" i="18"/>
  <c r="BO132" i="18"/>
  <c r="BM132" i="18"/>
  <c r="BN132" i="18" s="1"/>
  <c r="O132" i="18" s="1"/>
  <c r="AG132" i="18"/>
  <c r="K132" i="18"/>
  <c r="BX131" i="18"/>
  <c r="BW131" i="18"/>
  <c r="BV131" i="18"/>
  <c r="BU131" i="18"/>
  <c r="BT131" i="18"/>
  <c r="BS131" i="18"/>
  <c r="BR131" i="18"/>
  <c r="BQ131" i="18"/>
  <c r="BP131" i="18"/>
  <c r="BO131" i="18"/>
  <c r="BM131" i="18"/>
  <c r="BN131" i="18" s="1"/>
  <c r="O131" i="18" s="1"/>
  <c r="AG131" i="18"/>
  <c r="K131" i="18"/>
  <c r="BX130" i="18"/>
  <c r="BW130" i="18"/>
  <c r="BV130" i="18"/>
  <c r="BU130" i="18"/>
  <c r="BT130" i="18"/>
  <c r="BS130" i="18"/>
  <c r="BR130" i="18"/>
  <c r="BQ130" i="18"/>
  <c r="BP130" i="18"/>
  <c r="BO130" i="18"/>
  <c r="BM130" i="18"/>
  <c r="BN130" i="18" s="1"/>
  <c r="O130" i="18" s="1"/>
  <c r="AG130" i="18"/>
  <c r="K130" i="18"/>
  <c r="BX129" i="18"/>
  <c r="BW129" i="18"/>
  <c r="BV129" i="18"/>
  <c r="BU129" i="18"/>
  <c r="BT129" i="18"/>
  <c r="BS129" i="18"/>
  <c r="BR129" i="18"/>
  <c r="BQ129" i="18"/>
  <c r="BP129" i="18"/>
  <c r="BO129" i="18"/>
  <c r="BM129" i="18"/>
  <c r="BN129" i="18" s="1"/>
  <c r="O129" i="18" s="1"/>
  <c r="AG129" i="18"/>
  <c r="K129" i="18"/>
  <c r="BX128" i="18"/>
  <c r="BW128" i="18"/>
  <c r="BV128" i="18"/>
  <c r="BU128" i="18"/>
  <c r="BT128" i="18"/>
  <c r="BS128" i="18"/>
  <c r="BR128" i="18"/>
  <c r="BQ128" i="18"/>
  <c r="BP128" i="18"/>
  <c r="BO128" i="18"/>
  <c r="BM128" i="18"/>
  <c r="BN128" i="18" s="1"/>
  <c r="O128" i="18" s="1"/>
  <c r="AG128" i="18"/>
  <c r="K128" i="18"/>
  <c r="BX127" i="18"/>
  <c r="BW127" i="18"/>
  <c r="BV127" i="18"/>
  <c r="BU127" i="18"/>
  <c r="BT127" i="18"/>
  <c r="BS127" i="18"/>
  <c r="BR127" i="18"/>
  <c r="BQ127" i="18"/>
  <c r="BP127" i="18"/>
  <c r="BO127" i="18"/>
  <c r="BM127" i="18"/>
  <c r="BN127" i="18" s="1"/>
  <c r="O127" i="18" s="1"/>
  <c r="AG127" i="18"/>
  <c r="K127" i="18"/>
  <c r="BX126" i="18"/>
  <c r="BW126" i="18"/>
  <c r="BV126" i="18"/>
  <c r="BU126" i="18"/>
  <c r="BT126" i="18"/>
  <c r="BS126" i="18"/>
  <c r="BR126" i="18"/>
  <c r="BQ126" i="18"/>
  <c r="BP126" i="18"/>
  <c r="BO126" i="18"/>
  <c r="BM126" i="18"/>
  <c r="BN126" i="18" s="1"/>
  <c r="O126" i="18" s="1"/>
  <c r="AG126" i="18"/>
  <c r="K126" i="18"/>
  <c r="BX125" i="18"/>
  <c r="BW125" i="18"/>
  <c r="BV125" i="18"/>
  <c r="BU125" i="18"/>
  <c r="BT125" i="18"/>
  <c r="BS125" i="18"/>
  <c r="BR125" i="18"/>
  <c r="BQ125" i="18"/>
  <c r="BP125" i="18"/>
  <c r="BO125" i="18"/>
  <c r="BM125" i="18"/>
  <c r="BN125" i="18" s="1"/>
  <c r="O125" i="18" s="1"/>
  <c r="AG125" i="18"/>
  <c r="K125" i="18"/>
  <c r="BX124" i="18"/>
  <c r="BW124" i="18"/>
  <c r="BV124" i="18"/>
  <c r="BU124" i="18"/>
  <c r="BT124" i="18"/>
  <c r="BS124" i="18"/>
  <c r="BR124" i="18"/>
  <c r="BQ124" i="18"/>
  <c r="BP124" i="18"/>
  <c r="BO124" i="18"/>
  <c r="BM124" i="18"/>
  <c r="BN124" i="18" s="1"/>
  <c r="O124" i="18" s="1"/>
  <c r="AG124" i="18"/>
  <c r="K124" i="18"/>
  <c r="BX123" i="18"/>
  <c r="BW123" i="18"/>
  <c r="BV123" i="18"/>
  <c r="BU123" i="18"/>
  <c r="BT123" i="18"/>
  <c r="BS123" i="18"/>
  <c r="BR123" i="18"/>
  <c r="BQ123" i="18"/>
  <c r="BP123" i="18"/>
  <c r="BO123" i="18"/>
  <c r="BM123" i="18"/>
  <c r="BN123" i="18" s="1"/>
  <c r="O123" i="18" s="1"/>
  <c r="AG123" i="18"/>
  <c r="K123" i="18"/>
  <c r="BX122" i="18"/>
  <c r="BW122" i="18"/>
  <c r="BV122" i="18"/>
  <c r="BU122" i="18"/>
  <c r="BT122" i="18"/>
  <c r="BS122" i="18"/>
  <c r="BR122" i="18"/>
  <c r="BQ122" i="18"/>
  <c r="BP122" i="18"/>
  <c r="BO122" i="18"/>
  <c r="BM122" i="18"/>
  <c r="BN122" i="18" s="1"/>
  <c r="O122" i="18" s="1"/>
  <c r="AG122" i="18"/>
  <c r="K122" i="18"/>
  <c r="BX121" i="18"/>
  <c r="BW121" i="18"/>
  <c r="BV121" i="18"/>
  <c r="BU121" i="18"/>
  <c r="BT121" i="18"/>
  <c r="BS121" i="18"/>
  <c r="BR121" i="18"/>
  <c r="BQ121" i="18"/>
  <c r="BP121" i="18"/>
  <c r="BO121" i="18"/>
  <c r="BM121" i="18"/>
  <c r="BN121" i="18" s="1"/>
  <c r="O121" i="18" s="1"/>
  <c r="AG121" i="18"/>
  <c r="K121" i="18"/>
  <c r="BX120" i="18"/>
  <c r="BW120" i="18"/>
  <c r="BV120" i="18"/>
  <c r="BU120" i="18"/>
  <c r="BT120" i="18"/>
  <c r="BS120" i="18"/>
  <c r="BR120" i="18"/>
  <c r="BQ120" i="18"/>
  <c r="BP120" i="18"/>
  <c r="BO120" i="18"/>
  <c r="BM120" i="18"/>
  <c r="BN120" i="18" s="1"/>
  <c r="O120" i="18" s="1"/>
  <c r="AG120" i="18"/>
  <c r="K120" i="18"/>
  <c r="BX119" i="18"/>
  <c r="BW119" i="18"/>
  <c r="BV119" i="18"/>
  <c r="BU119" i="18"/>
  <c r="BT119" i="18"/>
  <c r="BS119" i="18"/>
  <c r="BR119" i="18"/>
  <c r="BQ119" i="18"/>
  <c r="BP119" i="18"/>
  <c r="BO119" i="18"/>
  <c r="BM119" i="18"/>
  <c r="BN119" i="18" s="1"/>
  <c r="O119" i="18" s="1"/>
  <c r="AG119" i="18"/>
  <c r="K119" i="18"/>
  <c r="BX118" i="18"/>
  <c r="BW118" i="18"/>
  <c r="BV118" i="18"/>
  <c r="BU118" i="18"/>
  <c r="BT118" i="18"/>
  <c r="BS118" i="18"/>
  <c r="BR118" i="18"/>
  <c r="BQ118" i="18"/>
  <c r="BP118" i="18"/>
  <c r="BO118" i="18"/>
  <c r="BM118" i="18"/>
  <c r="BN118" i="18" s="1"/>
  <c r="O118" i="18" s="1"/>
  <c r="AG118" i="18"/>
  <c r="K118" i="18"/>
  <c r="BX117" i="18"/>
  <c r="BW117" i="18"/>
  <c r="BV117" i="18"/>
  <c r="BU117" i="18"/>
  <c r="BT117" i="18"/>
  <c r="BS117" i="18"/>
  <c r="BR117" i="18"/>
  <c r="BQ117" i="18"/>
  <c r="BP117" i="18"/>
  <c r="BO117" i="18"/>
  <c r="BM117" i="18"/>
  <c r="BN117" i="18" s="1"/>
  <c r="O117" i="18" s="1"/>
  <c r="AG117" i="18"/>
  <c r="K117" i="18"/>
  <c r="BX116" i="18"/>
  <c r="BW116" i="18"/>
  <c r="BV116" i="18"/>
  <c r="BU116" i="18"/>
  <c r="BT116" i="18"/>
  <c r="BS116" i="18"/>
  <c r="BR116" i="18"/>
  <c r="BQ116" i="18"/>
  <c r="BP116" i="18"/>
  <c r="BO116" i="18"/>
  <c r="BM116" i="18"/>
  <c r="BN116" i="18" s="1"/>
  <c r="O116" i="18" s="1"/>
  <c r="AG116" i="18"/>
  <c r="K116" i="18"/>
  <c r="BX115" i="18"/>
  <c r="BW115" i="18"/>
  <c r="BV115" i="18"/>
  <c r="BU115" i="18"/>
  <c r="BT115" i="18"/>
  <c r="BS115" i="18"/>
  <c r="BR115" i="18"/>
  <c r="BQ115" i="18"/>
  <c r="BP115" i="18"/>
  <c r="BO115" i="18"/>
  <c r="BM115" i="18"/>
  <c r="BN115" i="18" s="1"/>
  <c r="O115" i="18" s="1"/>
  <c r="AG115" i="18"/>
  <c r="K115" i="18"/>
  <c r="BX114" i="18"/>
  <c r="BW114" i="18"/>
  <c r="BV114" i="18"/>
  <c r="BU114" i="18"/>
  <c r="BT114" i="18"/>
  <c r="BS114" i="18"/>
  <c r="BR114" i="18"/>
  <c r="BQ114" i="18"/>
  <c r="BP114" i="18"/>
  <c r="BO114" i="18"/>
  <c r="BM114" i="18"/>
  <c r="BN114" i="18" s="1"/>
  <c r="O114" i="18" s="1"/>
  <c r="AG114" i="18"/>
  <c r="K114" i="18"/>
  <c r="BX113" i="18"/>
  <c r="BW113" i="18"/>
  <c r="BV113" i="18"/>
  <c r="BU113" i="18"/>
  <c r="BT113" i="18"/>
  <c r="BS113" i="18"/>
  <c r="BR113" i="18"/>
  <c r="BQ113" i="18"/>
  <c r="BP113" i="18"/>
  <c r="BO113" i="18"/>
  <c r="BM113" i="18"/>
  <c r="BN113" i="18" s="1"/>
  <c r="O113" i="18" s="1"/>
  <c r="AG113" i="18"/>
  <c r="K113" i="18"/>
  <c r="BX112" i="18"/>
  <c r="BW112" i="18"/>
  <c r="BV112" i="18"/>
  <c r="BU112" i="18"/>
  <c r="BT112" i="18"/>
  <c r="BS112" i="18"/>
  <c r="BR112" i="18"/>
  <c r="BQ112" i="18"/>
  <c r="BP112" i="18"/>
  <c r="BO112" i="18"/>
  <c r="BM112" i="18"/>
  <c r="BN112" i="18" s="1"/>
  <c r="O112" i="18" s="1"/>
  <c r="AG112" i="18"/>
  <c r="K112" i="18"/>
  <c r="BX111" i="18"/>
  <c r="BW111" i="18"/>
  <c r="BV111" i="18"/>
  <c r="BU111" i="18"/>
  <c r="BT111" i="18"/>
  <c r="BS111" i="18"/>
  <c r="BR111" i="18"/>
  <c r="BQ111" i="18"/>
  <c r="BP111" i="18"/>
  <c r="BO111" i="18"/>
  <c r="BM111" i="18"/>
  <c r="BN111" i="18" s="1"/>
  <c r="O111" i="18" s="1"/>
  <c r="AG111" i="18"/>
  <c r="K111" i="18"/>
  <c r="BX110" i="18"/>
  <c r="BW110" i="18"/>
  <c r="BV110" i="18"/>
  <c r="BU110" i="18"/>
  <c r="BT110" i="18"/>
  <c r="BS110" i="18"/>
  <c r="BR110" i="18"/>
  <c r="BQ110" i="18"/>
  <c r="BP110" i="18"/>
  <c r="BO110" i="18"/>
  <c r="BM110" i="18"/>
  <c r="BN110" i="18" s="1"/>
  <c r="O110" i="18" s="1"/>
  <c r="AG110" i="18"/>
  <c r="K110" i="18"/>
  <c r="BX109" i="18"/>
  <c r="BW109" i="18"/>
  <c r="BV109" i="18"/>
  <c r="BU109" i="18"/>
  <c r="BT109" i="18"/>
  <c r="BS109" i="18"/>
  <c r="BR109" i="18"/>
  <c r="BQ109" i="18"/>
  <c r="BP109" i="18"/>
  <c r="BO109" i="18"/>
  <c r="BM109" i="18"/>
  <c r="BN109" i="18" s="1"/>
  <c r="O109" i="18" s="1"/>
  <c r="AG109" i="18"/>
  <c r="K109" i="18"/>
  <c r="BX108" i="18"/>
  <c r="BW108" i="18"/>
  <c r="BV108" i="18"/>
  <c r="BU108" i="18"/>
  <c r="BT108" i="18"/>
  <c r="BS108" i="18"/>
  <c r="BR108" i="18"/>
  <c r="BQ108" i="18"/>
  <c r="BP108" i="18"/>
  <c r="BO108" i="18"/>
  <c r="BM108" i="18"/>
  <c r="BN108" i="18" s="1"/>
  <c r="O108" i="18" s="1"/>
  <c r="AG108" i="18"/>
  <c r="K108" i="18"/>
  <c r="BX107" i="18"/>
  <c r="BW107" i="18"/>
  <c r="BV107" i="18"/>
  <c r="BU107" i="18"/>
  <c r="BT107" i="18"/>
  <c r="BS107" i="18"/>
  <c r="BR107" i="18"/>
  <c r="BQ107" i="18"/>
  <c r="BP107" i="18"/>
  <c r="BO107" i="18"/>
  <c r="BM107" i="18"/>
  <c r="BN107" i="18" s="1"/>
  <c r="O107" i="18" s="1"/>
  <c r="AG107" i="18"/>
  <c r="K107" i="18"/>
  <c r="BX106" i="18"/>
  <c r="BW106" i="18"/>
  <c r="BV106" i="18"/>
  <c r="BU106" i="18"/>
  <c r="BT106" i="18"/>
  <c r="BS106" i="18"/>
  <c r="BR106" i="18"/>
  <c r="BQ106" i="18"/>
  <c r="BP106" i="18"/>
  <c r="BO106" i="18"/>
  <c r="BM106" i="18"/>
  <c r="BN106" i="18" s="1"/>
  <c r="O106" i="18" s="1"/>
  <c r="AG106" i="18"/>
  <c r="K106" i="18"/>
  <c r="BX105" i="18"/>
  <c r="BW105" i="18"/>
  <c r="BV105" i="18"/>
  <c r="BU105" i="18"/>
  <c r="BT105" i="18"/>
  <c r="BS105" i="18"/>
  <c r="BR105" i="18"/>
  <c r="BQ105" i="18"/>
  <c r="BP105" i="18"/>
  <c r="BO105" i="18"/>
  <c r="BM105" i="18"/>
  <c r="BN105" i="18" s="1"/>
  <c r="O105" i="18" s="1"/>
  <c r="AG105" i="18"/>
  <c r="K105" i="18"/>
  <c r="BX104" i="18"/>
  <c r="BW104" i="18"/>
  <c r="BV104" i="18"/>
  <c r="BU104" i="18"/>
  <c r="BT104" i="18"/>
  <c r="BS104" i="18"/>
  <c r="BR104" i="18"/>
  <c r="BQ104" i="18"/>
  <c r="BP104" i="18"/>
  <c r="BO104" i="18"/>
  <c r="BM104" i="18"/>
  <c r="BN104" i="18" s="1"/>
  <c r="O104" i="18" s="1"/>
  <c r="AG104" i="18"/>
  <c r="K104" i="18"/>
  <c r="BX103" i="18"/>
  <c r="BW103" i="18"/>
  <c r="BV103" i="18"/>
  <c r="BU103" i="18"/>
  <c r="BT103" i="18"/>
  <c r="BS103" i="18"/>
  <c r="BR103" i="18"/>
  <c r="BQ103" i="18"/>
  <c r="BP103" i="18"/>
  <c r="BO103" i="18"/>
  <c r="BM103" i="18"/>
  <c r="BN103" i="18" s="1"/>
  <c r="O103" i="18" s="1"/>
  <c r="AG103" i="18"/>
  <c r="K103" i="18"/>
  <c r="BX102" i="18"/>
  <c r="BW102" i="18"/>
  <c r="BV102" i="18"/>
  <c r="BU102" i="18"/>
  <c r="BT102" i="18"/>
  <c r="BS102" i="18"/>
  <c r="BR102" i="18"/>
  <c r="BQ102" i="18"/>
  <c r="BP102" i="18"/>
  <c r="BO102" i="18"/>
  <c r="BM102" i="18"/>
  <c r="BN102" i="18" s="1"/>
  <c r="O102" i="18" s="1"/>
  <c r="AG102" i="18"/>
  <c r="K102" i="18"/>
  <c r="BX101" i="18"/>
  <c r="BW101" i="18"/>
  <c r="BV101" i="18"/>
  <c r="BU101" i="18"/>
  <c r="BT101" i="18"/>
  <c r="BS101" i="18"/>
  <c r="BR101" i="18"/>
  <c r="BQ101" i="18"/>
  <c r="BP101" i="18"/>
  <c r="BO101" i="18"/>
  <c r="BM101" i="18"/>
  <c r="BN101" i="18" s="1"/>
  <c r="O101" i="18" s="1"/>
  <c r="AG101" i="18"/>
  <c r="K101" i="18"/>
  <c r="BX100" i="18"/>
  <c r="BW100" i="18"/>
  <c r="BV100" i="18"/>
  <c r="BU100" i="18"/>
  <c r="BT100" i="18"/>
  <c r="BS100" i="18"/>
  <c r="BR100" i="18"/>
  <c r="BQ100" i="18"/>
  <c r="BP100" i="18"/>
  <c r="BO100" i="18"/>
  <c r="BM100" i="18"/>
  <c r="BN100" i="18" s="1"/>
  <c r="O100" i="18" s="1"/>
  <c r="AG100" i="18"/>
  <c r="F100" i="18" s="1"/>
  <c r="K100" i="18"/>
  <c r="BX99" i="18"/>
  <c r="BW99" i="18"/>
  <c r="BV99" i="18"/>
  <c r="BU99" i="18"/>
  <c r="BT99" i="18"/>
  <c r="BS99" i="18"/>
  <c r="BR99" i="18"/>
  <c r="BQ99" i="18"/>
  <c r="BP99" i="18"/>
  <c r="BO99" i="18"/>
  <c r="BM99" i="18"/>
  <c r="BN99" i="18" s="1"/>
  <c r="O99" i="18" s="1"/>
  <c r="AG99" i="18"/>
  <c r="K99" i="18"/>
  <c r="BX98" i="18"/>
  <c r="BW98" i="18"/>
  <c r="BV98" i="18"/>
  <c r="BU98" i="18"/>
  <c r="BT98" i="18"/>
  <c r="BS98" i="18"/>
  <c r="BR98" i="18"/>
  <c r="BQ98" i="18"/>
  <c r="BP98" i="18"/>
  <c r="BO98" i="18"/>
  <c r="BM98" i="18"/>
  <c r="BN98" i="18" s="1"/>
  <c r="O98" i="18" s="1"/>
  <c r="AG98" i="18"/>
  <c r="K98" i="18"/>
  <c r="BX97" i="18"/>
  <c r="BW97" i="18"/>
  <c r="BV97" i="18"/>
  <c r="BU97" i="18"/>
  <c r="BT97" i="18"/>
  <c r="BS97" i="18"/>
  <c r="BR97" i="18"/>
  <c r="BQ97" i="18"/>
  <c r="BP97" i="18"/>
  <c r="BO97" i="18"/>
  <c r="BM97" i="18"/>
  <c r="BN97" i="18" s="1"/>
  <c r="O97" i="18" s="1"/>
  <c r="AG97" i="18"/>
  <c r="K97" i="18"/>
  <c r="BX96" i="18"/>
  <c r="BW96" i="18"/>
  <c r="BV96" i="18"/>
  <c r="BU96" i="18"/>
  <c r="BT96" i="18"/>
  <c r="BS96" i="18"/>
  <c r="BR96" i="18"/>
  <c r="BQ96" i="18"/>
  <c r="BP96" i="18"/>
  <c r="BO96" i="18"/>
  <c r="BM96" i="18"/>
  <c r="BN96" i="18" s="1"/>
  <c r="O96" i="18" s="1"/>
  <c r="AG96" i="18"/>
  <c r="F96" i="18" s="1"/>
  <c r="K96" i="18"/>
  <c r="BX95" i="18"/>
  <c r="BW95" i="18"/>
  <c r="BV95" i="18"/>
  <c r="BU95" i="18"/>
  <c r="BT95" i="18"/>
  <c r="BS95" i="18"/>
  <c r="BR95" i="18"/>
  <c r="BQ95" i="18"/>
  <c r="BP95" i="18"/>
  <c r="BO95" i="18"/>
  <c r="BM95" i="18"/>
  <c r="BN95" i="18" s="1"/>
  <c r="O95" i="18" s="1"/>
  <c r="AG95" i="18"/>
  <c r="K95" i="18"/>
  <c r="BX94" i="18"/>
  <c r="BW94" i="18"/>
  <c r="BV94" i="18"/>
  <c r="BU94" i="18"/>
  <c r="BT94" i="18"/>
  <c r="BS94" i="18"/>
  <c r="BR94" i="18"/>
  <c r="BQ94" i="18"/>
  <c r="BP94" i="18"/>
  <c r="BO94" i="18"/>
  <c r="BM94" i="18"/>
  <c r="BN94" i="18" s="1"/>
  <c r="O94" i="18" s="1"/>
  <c r="AG94" i="18"/>
  <c r="K94" i="18"/>
  <c r="BX93" i="18"/>
  <c r="BW93" i="18"/>
  <c r="BV93" i="18"/>
  <c r="BU93" i="18"/>
  <c r="BT93" i="18"/>
  <c r="BS93" i="18"/>
  <c r="BR93" i="18"/>
  <c r="BQ93" i="18"/>
  <c r="BP93" i="18"/>
  <c r="BO93" i="18"/>
  <c r="BM93" i="18"/>
  <c r="BN93" i="18" s="1"/>
  <c r="O93" i="18" s="1"/>
  <c r="AG93" i="18"/>
  <c r="K93" i="18"/>
  <c r="BX92" i="18"/>
  <c r="BW92" i="18"/>
  <c r="BV92" i="18"/>
  <c r="BU92" i="18"/>
  <c r="BT92" i="18"/>
  <c r="BS92" i="18"/>
  <c r="BR92" i="18"/>
  <c r="BQ92" i="18"/>
  <c r="BP92" i="18"/>
  <c r="BO92" i="18"/>
  <c r="BM92" i="18"/>
  <c r="BN92" i="18" s="1"/>
  <c r="O92" i="18" s="1"/>
  <c r="AG92" i="18"/>
  <c r="F92" i="18" s="1"/>
  <c r="K92" i="18"/>
  <c r="BX91" i="18"/>
  <c r="BW91" i="18"/>
  <c r="BV91" i="18"/>
  <c r="BU91" i="18"/>
  <c r="BT91" i="18"/>
  <c r="BS91" i="18"/>
  <c r="BR91" i="18"/>
  <c r="BQ91" i="18"/>
  <c r="BP91" i="18"/>
  <c r="BO91" i="18"/>
  <c r="BM91" i="18"/>
  <c r="BN91" i="18" s="1"/>
  <c r="O91" i="18" s="1"/>
  <c r="AG91" i="18"/>
  <c r="K91" i="18"/>
  <c r="BX90" i="18"/>
  <c r="BW90" i="18"/>
  <c r="BV90" i="18"/>
  <c r="BU90" i="18"/>
  <c r="BT90" i="18"/>
  <c r="BS90" i="18"/>
  <c r="BR90" i="18"/>
  <c r="BQ90" i="18"/>
  <c r="BP90" i="18"/>
  <c r="BO90" i="18"/>
  <c r="BM90" i="18"/>
  <c r="BN90" i="18" s="1"/>
  <c r="O90" i="18" s="1"/>
  <c r="AG90" i="18"/>
  <c r="K90" i="18"/>
  <c r="BX89" i="18"/>
  <c r="BW89" i="18"/>
  <c r="BV89" i="18"/>
  <c r="BU89" i="18"/>
  <c r="BT89" i="18"/>
  <c r="BS89" i="18"/>
  <c r="BR89" i="18"/>
  <c r="BQ89" i="18"/>
  <c r="BP89" i="18"/>
  <c r="BO89" i="18"/>
  <c r="BM89" i="18"/>
  <c r="BN89" i="18" s="1"/>
  <c r="O89" i="18" s="1"/>
  <c r="AG89" i="18"/>
  <c r="K89" i="18"/>
  <c r="BX88" i="18"/>
  <c r="BW88" i="18"/>
  <c r="BV88" i="18"/>
  <c r="BU88" i="18"/>
  <c r="BT88" i="18"/>
  <c r="BS88" i="18"/>
  <c r="BR88" i="18"/>
  <c r="BQ88" i="18"/>
  <c r="BP88" i="18"/>
  <c r="BO88" i="18"/>
  <c r="BM88" i="18"/>
  <c r="BN88" i="18" s="1"/>
  <c r="O88" i="18" s="1"/>
  <c r="AG88" i="18"/>
  <c r="F88" i="18" s="1"/>
  <c r="K88" i="18"/>
  <c r="BX87" i="18"/>
  <c r="BW87" i="18"/>
  <c r="BV87" i="18"/>
  <c r="BU87" i="18"/>
  <c r="BT87" i="18"/>
  <c r="BS87" i="18"/>
  <c r="BR87" i="18"/>
  <c r="BQ87" i="18"/>
  <c r="BP87" i="18"/>
  <c r="BO87" i="18"/>
  <c r="BM87" i="18"/>
  <c r="BN87" i="18" s="1"/>
  <c r="O87" i="18" s="1"/>
  <c r="AG87" i="18"/>
  <c r="K87" i="18"/>
  <c r="BX86" i="18"/>
  <c r="BW86" i="18"/>
  <c r="BV86" i="18"/>
  <c r="BU86" i="18"/>
  <c r="BT86" i="18"/>
  <c r="BS86" i="18"/>
  <c r="BR86" i="18"/>
  <c r="BQ86" i="18"/>
  <c r="BP86" i="18"/>
  <c r="BO86" i="18"/>
  <c r="BM86" i="18"/>
  <c r="BN86" i="18" s="1"/>
  <c r="O86" i="18" s="1"/>
  <c r="AG86" i="18"/>
  <c r="K86" i="18"/>
  <c r="BX85" i="18"/>
  <c r="BW85" i="18"/>
  <c r="BV85" i="18"/>
  <c r="BU85" i="18"/>
  <c r="BT85" i="18"/>
  <c r="BS85" i="18"/>
  <c r="BR85" i="18"/>
  <c r="BQ85" i="18"/>
  <c r="BP85" i="18"/>
  <c r="BO85" i="18"/>
  <c r="BM85" i="18"/>
  <c r="BN85" i="18" s="1"/>
  <c r="O85" i="18" s="1"/>
  <c r="AG85" i="18"/>
  <c r="K85" i="18"/>
  <c r="BX84" i="18"/>
  <c r="BW84" i="18"/>
  <c r="BV84" i="18"/>
  <c r="BU84" i="18"/>
  <c r="BT84" i="18"/>
  <c r="BS84" i="18"/>
  <c r="BR84" i="18"/>
  <c r="BQ84" i="18"/>
  <c r="BP84" i="18"/>
  <c r="BO84" i="18"/>
  <c r="BM84" i="18"/>
  <c r="BN84" i="18" s="1"/>
  <c r="O84" i="18" s="1"/>
  <c r="AG84" i="18"/>
  <c r="F84" i="18" s="1"/>
  <c r="K84" i="18"/>
  <c r="BX83" i="18"/>
  <c r="BW83" i="18"/>
  <c r="BV83" i="18"/>
  <c r="BU83" i="18"/>
  <c r="BT83" i="18"/>
  <c r="BS83" i="18"/>
  <c r="BR83" i="18"/>
  <c r="BQ83" i="18"/>
  <c r="BP83" i="18"/>
  <c r="BO83" i="18"/>
  <c r="BM83" i="18"/>
  <c r="BN83" i="18" s="1"/>
  <c r="O83" i="18" s="1"/>
  <c r="AG83" i="18"/>
  <c r="K83" i="18"/>
  <c r="BX82" i="18"/>
  <c r="BW82" i="18"/>
  <c r="BV82" i="18"/>
  <c r="BU82" i="18"/>
  <c r="BT82" i="18"/>
  <c r="BS82" i="18"/>
  <c r="BR82" i="18"/>
  <c r="BQ82" i="18"/>
  <c r="BP82" i="18"/>
  <c r="BO82" i="18"/>
  <c r="BM82" i="18"/>
  <c r="BN82" i="18" s="1"/>
  <c r="O82" i="18" s="1"/>
  <c r="AG82" i="18"/>
  <c r="K82" i="18"/>
  <c r="BX81" i="18"/>
  <c r="BW81" i="18"/>
  <c r="BV81" i="18"/>
  <c r="BU81" i="18"/>
  <c r="BT81" i="18"/>
  <c r="BS81" i="18"/>
  <c r="BR81" i="18"/>
  <c r="BQ81" i="18"/>
  <c r="BP81" i="18"/>
  <c r="BO81" i="18"/>
  <c r="BM81" i="18"/>
  <c r="BN81" i="18" s="1"/>
  <c r="O81" i="18" s="1"/>
  <c r="AG81" i="18"/>
  <c r="K81" i="18"/>
  <c r="BX80" i="18"/>
  <c r="BW80" i="18"/>
  <c r="BV80" i="18"/>
  <c r="BU80" i="18"/>
  <c r="BT80" i="18"/>
  <c r="BS80" i="18"/>
  <c r="BR80" i="18"/>
  <c r="BQ80" i="18"/>
  <c r="BP80" i="18"/>
  <c r="BO80" i="18"/>
  <c r="BM80" i="18"/>
  <c r="BN80" i="18" s="1"/>
  <c r="O80" i="18" s="1"/>
  <c r="AG80" i="18"/>
  <c r="F80" i="18" s="1"/>
  <c r="K80" i="18"/>
  <c r="BX79" i="18"/>
  <c r="BW79" i="18"/>
  <c r="BV79" i="18"/>
  <c r="BU79" i="18"/>
  <c r="BT79" i="18"/>
  <c r="BS79" i="18"/>
  <c r="BR79" i="18"/>
  <c r="BQ79" i="18"/>
  <c r="BP79" i="18"/>
  <c r="BO79" i="18"/>
  <c r="BM79" i="18"/>
  <c r="BN79" i="18" s="1"/>
  <c r="O79" i="18" s="1"/>
  <c r="AG79" i="18"/>
  <c r="K79" i="18"/>
  <c r="BX78" i="18"/>
  <c r="BW78" i="18"/>
  <c r="BV78" i="18"/>
  <c r="BU78" i="18"/>
  <c r="BT78" i="18"/>
  <c r="BS78" i="18"/>
  <c r="BR78" i="18"/>
  <c r="BQ78" i="18"/>
  <c r="BP78" i="18"/>
  <c r="BO78" i="18"/>
  <c r="BM78" i="18"/>
  <c r="BN78" i="18" s="1"/>
  <c r="O78" i="18" s="1"/>
  <c r="AG78" i="18"/>
  <c r="K78" i="18"/>
  <c r="BX77" i="18"/>
  <c r="BW77" i="18"/>
  <c r="BV77" i="18"/>
  <c r="BU77" i="18"/>
  <c r="BT77" i="18"/>
  <c r="BS77" i="18"/>
  <c r="BR77" i="18"/>
  <c r="BQ77" i="18"/>
  <c r="BP77" i="18"/>
  <c r="BO77" i="18"/>
  <c r="BM77" i="18"/>
  <c r="BN77" i="18" s="1"/>
  <c r="O77" i="18" s="1"/>
  <c r="AG77" i="18"/>
  <c r="K77" i="18"/>
  <c r="BX76" i="18"/>
  <c r="BW76" i="18"/>
  <c r="BV76" i="18"/>
  <c r="BU76" i="18"/>
  <c r="BT76" i="18"/>
  <c r="BS76" i="18"/>
  <c r="BR76" i="18"/>
  <c r="BQ76" i="18"/>
  <c r="BP76" i="18"/>
  <c r="BO76" i="18"/>
  <c r="BM76" i="18"/>
  <c r="BN76" i="18" s="1"/>
  <c r="O76" i="18" s="1"/>
  <c r="AG76" i="18"/>
  <c r="F76" i="18" s="1"/>
  <c r="K76" i="18"/>
  <c r="BX75" i="18"/>
  <c r="BW75" i="18"/>
  <c r="BV75" i="18"/>
  <c r="BU75" i="18"/>
  <c r="BT75" i="18"/>
  <c r="BS75" i="18"/>
  <c r="BR75" i="18"/>
  <c r="BQ75" i="18"/>
  <c r="BP75" i="18"/>
  <c r="BO75" i="18"/>
  <c r="BM75" i="18"/>
  <c r="BN75" i="18" s="1"/>
  <c r="O75" i="18" s="1"/>
  <c r="AG75" i="18"/>
  <c r="K75" i="18"/>
  <c r="BX74" i="18"/>
  <c r="BW74" i="18"/>
  <c r="BV74" i="18"/>
  <c r="BU74" i="18"/>
  <c r="BT74" i="18"/>
  <c r="BS74" i="18"/>
  <c r="BR74" i="18"/>
  <c r="BQ74" i="18"/>
  <c r="BP74" i="18"/>
  <c r="BO74" i="18"/>
  <c r="BM74" i="18"/>
  <c r="BN74" i="18" s="1"/>
  <c r="O74" i="18" s="1"/>
  <c r="AG74" i="18"/>
  <c r="K74" i="18"/>
  <c r="BX73" i="18"/>
  <c r="BW73" i="18"/>
  <c r="BV73" i="18"/>
  <c r="BU73" i="18"/>
  <c r="BT73" i="18"/>
  <c r="BS73" i="18"/>
  <c r="BR73" i="18"/>
  <c r="BQ73" i="18"/>
  <c r="BP73" i="18"/>
  <c r="BO73" i="18"/>
  <c r="BM73" i="18"/>
  <c r="BN73" i="18" s="1"/>
  <c r="O73" i="18" s="1"/>
  <c r="AG73" i="18"/>
  <c r="K73" i="18"/>
  <c r="BX72" i="18"/>
  <c r="BW72" i="18"/>
  <c r="BV72" i="18"/>
  <c r="BU72" i="18"/>
  <c r="BT72" i="18"/>
  <c r="BS72" i="18"/>
  <c r="BR72" i="18"/>
  <c r="BQ72" i="18"/>
  <c r="BP72" i="18"/>
  <c r="BO72" i="18"/>
  <c r="BM72" i="18"/>
  <c r="BN72" i="18" s="1"/>
  <c r="O72" i="18" s="1"/>
  <c r="AG72" i="18"/>
  <c r="F72" i="18" s="1"/>
  <c r="K72" i="18"/>
  <c r="BX71" i="18"/>
  <c r="BW71" i="18"/>
  <c r="BV71" i="18"/>
  <c r="BU71" i="18"/>
  <c r="BT71" i="18"/>
  <c r="BS71" i="18"/>
  <c r="BR71" i="18"/>
  <c r="BQ71" i="18"/>
  <c r="BP71" i="18"/>
  <c r="BO71" i="18"/>
  <c r="BM71" i="18"/>
  <c r="BN71" i="18" s="1"/>
  <c r="O71" i="18" s="1"/>
  <c r="AG71" i="18"/>
  <c r="K71" i="18"/>
  <c r="BX70" i="18"/>
  <c r="BW70" i="18"/>
  <c r="BV70" i="18"/>
  <c r="BU70" i="18"/>
  <c r="BT70" i="18"/>
  <c r="BS70" i="18"/>
  <c r="BR70" i="18"/>
  <c r="BQ70" i="18"/>
  <c r="BP70" i="18"/>
  <c r="BO70" i="18"/>
  <c r="BM70" i="18"/>
  <c r="BN70" i="18" s="1"/>
  <c r="O70" i="18" s="1"/>
  <c r="AG70" i="18"/>
  <c r="K70" i="18"/>
  <c r="BX69" i="18"/>
  <c r="BW69" i="18"/>
  <c r="BV69" i="18"/>
  <c r="BU69" i="18"/>
  <c r="BT69" i="18"/>
  <c r="BS69" i="18"/>
  <c r="BR69" i="18"/>
  <c r="BQ69" i="18"/>
  <c r="BP69" i="18"/>
  <c r="BO69" i="18"/>
  <c r="BM69" i="18"/>
  <c r="BN69" i="18" s="1"/>
  <c r="O69" i="18" s="1"/>
  <c r="AG69" i="18"/>
  <c r="K69" i="18"/>
  <c r="BX68" i="18"/>
  <c r="BW68" i="18"/>
  <c r="BV68" i="18"/>
  <c r="BU68" i="18"/>
  <c r="BT68" i="18"/>
  <c r="BS68" i="18"/>
  <c r="BR68" i="18"/>
  <c r="BQ68" i="18"/>
  <c r="BP68" i="18"/>
  <c r="BO68" i="18"/>
  <c r="BM68" i="18"/>
  <c r="BN68" i="18" s="1"/>
  <c r="O68" i="18" s="1"/>
  <c r="AG68" i="18"/>
  <c r="F68" i="18" s="1"/>
  <c r="K68" i="18"/>
  <c r="BX67" i="18"/>
  <c r="BW67" i="18"/>
  <c r="BV67" i="18"/>
  <c r="BU67" i="18"/>
  <c r="BT67" i="18"/>
  <c r="BS67" i="18"/>
  <c r="BR67" i="18"/>
  <c r="BQ67" i="18"/>
  <c r="BP67" i="18"/>
  <c r="BO67" i="18"/>
  <c r="BM67" i="18"/>
  <c r="BN67" i="18" s="1"/>
  <c r="O67" i="18" s="1"/>
  <c r="AG67" i="18"/>
  <c r="K67" i="18"/>
  <c r="BX66" i="18"/>
  <c r="BW66" i="18"/>
  <c r="BV66" i="18"/>
  <c r="BU66" i="18"/>
  <c r="BT66" i="18"/>
  <c r="BS66" i="18"/>
  <c r="BR66" i="18"/>
  <c r="BQ66" i="18"/>
  <c r="BP66" i="18"/>
  <c r="BO66" i="18"/>
  <c r="BM66" i="18"/>
  <c r="BN66" i="18" s="1"/>
  <c r="O66" i="18" s="1"/>
  <c r="AG66" i="18"/>
  <c r="K66" i="18"/>
  <c r="BX65" i="18"/>
  <c r="BW65" i="18"/>
  <c r="BV65" i="18"/>
  <c r="BU65" i="18"/>
  <c r="BT65" i="18"/>
  <c r="BS65" i="18"/>
  <c r="BR65" i="18"/>
  <c r="BQ65" i="18"/>
  <c r="BP65" i="18"/>
  <c r="BO65" i="18"/>
  <c r="BM65" i="18"/>
  <c r="BN65" i="18" s="1"/>
  <c r="O65" i="18" s="1"/>
  <c r="AG65" i="18"/>
  <c r="K65" i="18"/>
  <c r="BX64" i="18"/>
  <c r="BW64" i="18"/>
  <c r="BV64" i="18"/>
  <c r="BU64" i="18"/>
  <c r="BT64" i="18"/>
  <c r="BS64" i="18"/>
  <c r="BR64" i="18"/>
  <c r="BQ64" i="18"/>
  <c r="BP64" i="18"/>
  <c r="BO64" i="18"/>
  <c r="BM64" i="18"/>
  <c r="BN64" i="18" s="1"/>
  <c r="O64" i="18" s="1"/>
  <c r="AG64" i="18"/>
  <c r="F64" i="18" s="1"/>
  <c r="K64" i="18"/>
  <c r="BX63" i="18"/>
  <c r="BW63" i="18"/>
  <c r="BV63" i="18"/>
  <c r="BU63" i="18"/>
  <c r="BT63" i="18"/>
  <c r="BS63" i="18"/>
  <c r="BR63" i="18"/>
  <c r="BQ63" i="18"/>
  <c r="BP63" i="18"/>
  <c r="BO63" i="18"/>
  <c r="BM63" i="18"/>
  <c r="BN63" i="18" s="1"/>
  <c r="O63" i="18" s="1"/>
  <c r="AG63" i="18"/>
  <c r="K63" i="18"/>
  <c r="BX62" i="18"/>
  <c r="BW62" i="18"/>
  <c r="BV62" i="18"/>
  <c r="BU62" i="18"/>
  <c r="BT62" i="18"/>
  <c r="BS62" i="18"/>
  <c r="BR62" i="18"/>
  <c r="BQ62" i="18"/>
  <c r="BP62" i="18"/>
  <c r="BO62" i="18"/>
  <c r="BM62" i="18"/>
  <c r="BN62" i="18" s="1"/>
  <c r="O62" i="18" s="1"/>
  <c r="AG62" i="18"/>
  <c r="K62" i="18"/>
  <c r="BX61" i="18"/>
  <c r="BW61" i="18"/>
  <c r="BV61" i="18"/>
  <c r="BU61" i="18"/>
  <c r="BT61" i="18"/>
  <c r="BS61" i="18"/>
  <c r="BR61" i="18"/>
  <c r="BQ61" i="18"/>
  <c r="BP61" i="18"/>
  <c r="BO61" i="18"/>
  <c r="BM61" i="18"/>
  <c r="BN61" i="18" s="1"/>
  <c r="O61" i="18" s="1"/>
  <c r="AG61" i="18"/>
  <c r="K61" i="18"/>
  <c r="BX60" i="18"/>
  <c r="BW60" i="18"/>
  <c r="BV60" i="18"/>
  <c r="BU60" i="18"/>
  <c r="BT60" i="18"/>
  <c r="BS60" i="18"/>
  <c r="BR60" i="18"/>
  <c r="BQ60" i="18"/>
  <c r="BP60" i="18"/>
  <c r="BO60" i="18"/>
  <c r="BM60" i="18"/>
  <c r="BN60" i="18" s="1"/>
  <c r="O60" i="18" s="1"/>
  <c r="AG60" i="18"/>
  <c r="F60" i="18" s="1"/>
  <c r="K60" i="18"/>
  <c r="BX59" i="18"/>
  <c r="BW59" i="18"/>
  <c r="BV59" i="18"/>
  <c r="BU59" i="18"/>
  <c r="BT59" i="18"/>
  <c r="BS59" i="18"/>
  <c r="BR59" i="18"/>
  <c r="BQ59" i="18"/>
  <c r="BP59" i="18"/>
  <c r="BO59" i="18"/>
  <c r="BM59" i="18"/>
  <c r="BN59" i="18" s="1"/>
  <c r="O59" i="18" s="1"/>
  <c r="AG59" i="18"/>
  <c r="K59" i="18"/>
  <c r="BX58" i="18"/>
  <c r="BW58" i="18"/>
  <c r="BV58" i="18"/>
  <c r="BU58" i="18"/>
  <c r="BT58" i="18"/>
  <c r="BS58" i="18"/>
  <c r="BR58" i="18"/>
  <c r="BQ58" i="18"/>
  <c r="BP58" i="18"/>
  <c r="BO58" i="18"/>
  <c r="BM58" i="18"/>
  <c r="BN58" i="18" s="1"/>
  <c r="O58" i="18" s="1"/>
  <c r="AG58" i="18"/>
  <c r="K58" i="18"/>
  <c r="BX57" i="18"/>
  <c r="BW57" i="18"/>
  <c r="BV57" i="18"/>
  <c r="BU57" i="18"/>
  <c r="BT57" i="18"/>
  <c r="BS57" i="18"/>
  <c r="BR57" i="18"/>
  <c r="BQ57" i="18"/>
  <c r="BP57" i="18"/>
  <c r="BO57" i="18"/>
  <c r="BM57" i="18"/>
  <c r="BN57" i="18" s="1"/>
  <c r="O57" i="18" s="1"/>
  <c r="AG57" i="18"/>
  <c r="K57" i="18"/>
  <c r="BX56" i="18"/>
  <c r="BW56" i="18"/>
  <c r="BV56" i="18"/>
  <c r="BU56" i="18"/>
  <c r="BT56" i="18"/>
  <c r="BS56" i="18"/>
  <c r="BR56" i="18"/>
  <c r="BQ56" i="18"/>
  <c r="BP56" i="18"/>
  <c r="BO56" i="18"/>
  <c r="BM56" i="18"/>
  <c r="BN56" i="18" s="1"/>
  <c r="O56" i="18" s="1"/>
  <c r="AG56" i="18"/>
  <c r="F56" i="18" s="1"/>
  <c r="K56" i="18"/>
  <c r="BX55" i="18"/>
  <c r="BW55" i="18"/>
  <c r="BV55" i="18"/>
  <c r="BU55" i="18"/>
  <c r="BT55" i="18"/>
  <c r="BS55" i="18"/>
  <c r="BR55" i="18"/>
  <c r="BQ55" i="18"/>
  <c r="BP55" i="18"/>
  <c r="BO55" i="18"/>
  <c r="BM55" i="18"/>
  <c r="BN55" i="18" s="1"/>
  <c r="O55" i="18" s="1"/>
  <c r="AG55" i="18"/>
  <c r="K55" i="18"/>
  <c r="BX54" i="18"/>
  <c r="BW54" i="18"/>
  <c r="BV54" i="18"/>
  <c r="BU54" i="18"/>
  <c r="BT54" i="18"/>
  <c r="BS54" i="18"/>
  <c r="BR54" i="18"/>
  <c r="BQ54" i="18"/>
  <c r="BP54" i="18"/>
  <c r="BO54" i="18"/>
  <c r="BM54" i="18"/>
  <c r="BN54" i="18" s="1"/>
  <c r="O54" i="18" s="1"/>
  <c r="AG54" i="18"/>
  <c r="K54" i="18"/>
  <c r="BX53" i="18"/>
  <c r="BW53" i="18"/>
  <c r="BV53" i="18"/>
  <c r="BU53" i="18"/>
  <c r="BT53" i="18"/>
  <c r="BS53" i="18"/>
  <c r="BR53" i="18"/>
  <c r="BQ53" i="18"/>
  <c r="BP53" i="18"/>
  <c r="BO53" i="18"/>
  <c r="BM53" i="18"/>
  <c r="BN53" i="18" s="1"/>
  <c r="O53" i="18" s="1"/>
  <c r="AG53" i="18"/>
  <c r="K53" i="18"/>
  <c r="BX52" i="18"/>
  <c r="BW52" i="18"/>
  <c r="BV52" i="18"/>
  <c r="BU52" i="18"/>
  <c r="BT52" i="18"/>
  <c r="BS52" i="18"/>
  <c r="BR52" i="18"/>
  <c r="BQ52" i="18"/>
  <c r="BP52" i="18"/>
  <c r="BO52" i="18"/>
  <c r="BM52" i="18"/>
  <c r="BN52" i="18" s="1"/>
  <c r="O52" i="18" s="1"/>
  <c r="AG52" i="18"/>
  <c r="F52" i="18" s="1"/>
  <c r="K52" i="18"/>
  <c r="BX51" i="18"/>
  <c r="BW51" i="18"/>
  <c r="BV51" i="18"/>
  <c r="BU51" i="18"/>
  <c r="BT51" i="18"/>
  <c r="BS51" i="18"/>
  <c r="BR51" i="18"/>
  <c r="BQ51" i="18"/>
  <c r="BP51" i="18"/>
  <c r="BO51" i="18"/>
  <c r="BM51" i="18"/>
  <c r="BN51" i="18" s="1"/>
  <c r="O51" i="18" s="1"/>
  <c r="AG51" i="18"/>
  <c r="K51" i="18"/>
  <c r="BX50" i="18"/>
  <c r="BW50" i="18"/>
  <c r="BV50" i="18"/>
  <c r="BU50" i="18"/>
  <c r="BT50" i="18"/>
  <c r="BS50" i="18"/>
  <c r="BR50" i="18"/>
  <c r="BQ50" i="18"/>
  <c r="BP50" i="18"/>
  <c r="BO50" i="18"/>
  <c r="BM50" i="18"/>
  <c r="BN50" i="18" s="1"/>
  <c r="O50" i="18" s="1"/>
  <c r="AG50" i="18"/>
  <c r="K50" i="18"/>
  <c r="BX49" i="18"/>
  <c r="BW49" i="18"/>
  <c r="BV49" i="18"/>
  <c r="BU49" i="18"/>
  <c r="BT49" i="18"/>
  <c r="BS49" i="18"/>
  <c r="BR49" i="18"/>
  <c r="BQ49" i="18"/>
  <c r="BP49" i="18"/>
  <c r="BO49" i="18"/>
  <c r="BM49" i="18"/>
  <c r="BN49" i="18" s="1"/>
  <c r="O49" i="18" s="1"/>
  <c r="AG49" i="18"/>
  <c r="K49" i="18"/>
  <c r="BX48" i="18"/>
  <c r="BW48" i="18"/>
  <c r="BV48" i="18"/>
  <c r="BU48" i="18"/>
  <c r="BT48" i="18"/>
  <c r="BS48" i="18"/>
  <c r="BR48" i="18"/>
  <c r="BQ48" i="18"/>
  <c r="BP48" i="18"/>
  <c r="BO48" i="18"/>
  <c r="BM48" i="18"/>
  <c r="BN48" i="18" s="1"/>
  <c r="O48" i="18" s="1"/>
  <c r="AG48" i="18"/>
  <c r="F48" i="18" s="1"/>
  <c r="K48" i="18"/>
  <c r="BX47" i="18"/>
  <c r="BW47" i="18"/>
  <c r="BV47" i="18"/>
  <c r="BU47" i="18"/>
  <c r="BT47" i="18"/>
  <c r="BS47" i="18"/>
  <c r="BR47" i="18"/>
  <c r="BQ47" i="18"/>
  <c r="BP47" i="18"/>
  <c r="BO47" i="18"/>
  <c r="BM47" i="18"/>
  <c r="BN47" i="18" s="1"/>
  <c r="O47" i="18" s="1"/>
  <c r="AG47" i="18"/>
  <c r="K47" i="18"/>
  <c r="BX46" i="18"/>
  <c r="BW46" i="18"/>
  <c r="BV46" i="18"/>
  <c r="BU46" i="18"/>
  <c r="BT46" i="18"/>
  <c r="BS46" i="18"/>
  <c r="BR46" i="18"/>
  <c r="BQ46" i="18"/>
  <c r="BP46" i="18"/>
  <c r="BO46" i="18"/>
  <c r="BM46" i="18"/>
  <c r="BN46" i="18" s="1"/>
  <c r="O46" i="18" s="1"/>
  <c r="AG46" i="18"/>
  <c r="K46" i="18"/>
  <c r="BX45" i="18"/>
  <c r="BW45" i="18"/>
  <c r="BV45" i="18"/>
  <c r="BU45" i="18"/>
  <c r="BT45" i="18"/>
  <c r="BS45" i="18"/>
  <c r="BR45" i="18"/>
  <c r="BQ45" i="18"/>
  <c r="BP45" i="18"/>
  <c r="BO45" i="18"/>
  <c r="BM45" i="18"/>
  <c r="BN45" i="18" s="1"/>
  <c r="O45" i="18" s="1"/>
  <c r="AG45" i="18"/>
  <c r="K45" i="18"/>
  <c r="BX44" i="18"/>
  <c r="BW44" i="18"/>
  <c r="BV44" i="18"/>
  <c r="BU44" i="18"/>
  <c r="BT44" i="18"/>
  <c r="BS44" i="18"/>
  <c r="BR44" i="18"/>
  <c r="BQ44" i="18"/>
  <c r="BP44" i="18"/>
  <c r="BO44" i="18"/>
  <c r="BM44" i="18"/>
  <c r="BN44" i="18" s="1"/>
  <c r="O44" i="18" s="1"/>
  <c r="AG44" i="18"/>
  <c r="F44" i="18" s="1"/>
  <c r="K44" i="18"/>
  <c r="BX43" i="18"/>
  <c r="BW43" i="18"/>
  <c r="BV43" i="18"/>
  <c r="BU43" i="18"/>
  <c r="BT43" i="18"/>
  <c r="BS43" i="18"/>
  <c r="BR43" i="18"/>
  <c r="BQ43" i="18"/>
  <c r="BP43" i="18"/>
  <c r="BO43" i="18"/>
  <c r="BM43" i="18"/>
  <c r="BN43" i="18" s="1"/>
  <c r="O43" i="18" s="1"/>
  <c r="AG43" i="18"/>
  <c r="K43" i="18"/>
  <c r="BX42" i="18"/>
  <c r="BW42" i="18"/>
  <c r="BV42" i="18"/>
  <c r="BU42" i="18"/>
  <c r="BT42" i="18"/>
  <c r="BS42" i="18"/>
  <c r="BR42" i="18"/>
  <c r="BQ42" i="18"/>
  <c r="BP42" i="18"/>
  <c r="BO42" i="18"/>
  <c r="BM42" i="18"/>
  <c r="BN42" i="18" s="1"/>
  <c r="O42" i="18" s="1"/>
  <c r="AG42" i="18"/>
  <c r="K42" i="18"/>
  <c r="BX41" i="18"/>
  <c r="BW41" i="18"/>
  <c r="BV41" i="18"/>
  <c r="BU41" i="18"/>
  <c r="BT41" i="18"/>
  <c r="BS41" i="18"/>
  <c r="BR41" i="18"/>
  <c r="BQ41" i="18"/>
  <c r="BP41" i="18"/>
  <c r="BO41" i="18"/>
  <c r="BM41" i="18"/>
  <c r="BN41" i="18" s="1"/>
  <c r="O41" i="18" s="1"/>
  <c r="AG41" i="18"/>
  <c r="K41" i="18"/>
  <c r="BX40" i="18"/>
  <c r="BW40" i="18"/>
  <c r="BV40" i="18"/>
  <c r="BU40" i="18"/>
  <c r="BT40" i="18"/>
  <c r="BS40" i="18"/>
  <c r="BR40" i="18"/>
  <c r="BQ40" i="18"/>
  <c r="BP40" i="18"/>
  <c r="BO40" i="18"/>
  <c r="BM40" i="18"/>
  <c r="BN40" i="18" s="1"/>
  <c r="O40" i="18" s="1"/>
  <c r="AG40" i="18"/>
  <c r="F40" i="18" s="1"/>
  <c r="K40" i="18"/>
  <c r="BX39" i="18"/>
  <c r="BW39" i="18"/>
  <c r="BV39" i="18"/>
  <c r="BU39" i="18"/>
  <c r="BT39" i="18"/>
  <c r="BS39" i="18"/>
  <c r="BR39" i="18"/>
  <c r="BQ39" i="18"/>
  <c r="BP39" i="18"/>
  <c r="BO39" i="18"/>
  <c r="BM39" i="18"/>
  <c r="BN39" i="18" s="1"/>
  <c r="O39" i="18" s="1"/>
  <c r="AG39" i="18"/>
  <c r="K39" i="18"/>
  <c r="BX38" i="18"/>
  <c r="BW38" i="18"/>
  <c r="BV38" i="18"/>
  <c r="BU38" i="18"/>
  <c r="BT38" i="18"/>
  <c r="BS38" i="18"/>
  <c r="BR38" i="18"/>
  <c r="BQ38" i="18"/>
  <c r="BP38" i="18"/>
  <c r="BO38" i="18"/>
  <c r="BM38" i="18"/>
  <c r="BN38" i="18" s="1"/>
  <c r="O38" i="18" s="1"/>
  <c r="AG38" i="18"/>
  <c r="K38" i="18"/>
  <c r="BX37" i="18"/>
  <c r="BW37" i="18"/>
  <c r="BV37" i="18"/>
  <c r="BU37" i="18"/>
  <c r="BT37" i="18"/>
  <c r="BS37" i="18"/>
  <c r="BR37" i="18"/>
  <c r="BQ37" i="18"/>
  <c r="BP37" i="18"/>
  <c r="BO37" i="18"/>
  <c r="BM37" i="18"/>
  <c r="BN37" i="18" s="1"/>
  <c r="O37" i="18" s="1"/>
  <c r="AG37" i="18"/>
  <c r="K37" i="18"/>
  <c r="BX36" i="18"/>
  <c r="BW36" i="18"/>
  <c r="BV36" i="18"/>
  <c r="BU36" i="18"/>
  <c r="BT36" i="18"/>
  <c r="BS36" i="18"/>
  <c r="BR36" i="18"/>
  <c r="BQ36" i="18"/>
  <c r="BP36" i="18"/>
  <c r="BO36" i="18"/>
  <c r="BM36" i="18"/>
  <c r="BN36" i="18" s="1"/>
  <c r="O36" i="18" s="1"/>
  <c r="AG36" i="18"/>
  <c r="F36" i="18" s="1"/>
  <c r="K36" i="18"/>
  <c r="BX35" i="18"/>
  <c r="BW35" i="18"/>
  <c r="BV35" i="18"/>
  <c r="BU35" i="18"/>
  <c r="BT35" i="18"/>
  <c r="BS35" i="18"/>
  <c r="BR35" i="18"/>
  <c r="BQ35" i="18"/>
  <c r="BP35" i="18"/>
  <c r="BO35" i="18"/>
  <c r="BM35" i="18"/>
  <c r="BN35" i="18" s="1"/>
  <c r="O35" i="18" s="1"/>
  <c r="AG35" i="18"/>
  <c r="K35" i="18"/>
  <c r="BX34" i="18"/>
  <c r="BW34" i="18"/>
  <c r="BV34" i="18"/>
  <c r="BU34" i="18"/>
  <c r="BT34" i="18"/>
  <c r="BS34" i="18"/>
  <c r="BR34" i="18"/>
  <c r="BQ34" i="18"/>
  <c r="BP34" i="18"/>
  <c r="BO34" i="18"/>
  <c r="BM34" i="18"/>
  <c r="BN34" i="18" s="1"/>
  <c r="O34" i="18" s="1"/>
  <c r="AG34" i="18"/>
  <c r="K34" i="18"/>
  <c r="BX33" i="18"/>
  <c r="BW33" i="18"/>
  <c r="BV33" i="18"/>
  <c r="BU33" i="18"/>
  <c r="BT33" i="18"/>
  <c r="BS33" i="18"/>
  <c r="BR33" i="18"/>
  <c r="BQ33" i="18"/>
  <c r="BP33" i="18"/>
  <c r="BO33" i="18"/>
  <c r="BM33" i="18"/>
  <c r="BN33" i="18" s="1"/>
  <c r="O33" i="18" s="1"/>
  <c r="AG33" i="18"/>
  <c r="K33" i="18"/>
  <c r="BX32" i="18"/>
  <c r="BW32" i="18"/>
  <c r="BV32" i="18"/>
  <c r="BU32" i="18"/>
  <c r="BT32" i="18"/>
  <c r="BS32" i="18"/>
  <c r="BR32" i="18"/>
  <c r="BQ32" i="18"/>
  <c r="BP32" i="18"/>
  <c r="BO32" i="18"/>
  <c r="BM32" i="18"/>
  <c r="BN32" i="18" s="1"/>
  <c r="O32" i="18" s="1"/>
  <c r="AG32" i="18"/>
  <c r="F32" i="18" s="1"/>
  <c r="K32" i="18"/>
  <c r="BX31" i="18"/>
  <c r="BW31" i="18"/>
  <c r="BV31" i="18"/>
  <c r="BU31" i="18"/>
  <c r="BT31" i="18"/>
  <c r="BS31" i="18"/>
  <c r="BR31" i="18"/>
  <c r="BQ31" i="18"/>
  <c r="BP31" i="18"/>
  <c r="BO31" i="18"/>
  <c r="BM31" i="18"/>
  <c r="BN31" i="18" s="1"/>
  <c r="O31" i="18" s="1"/>
  <c r="AG31" i="18"/>
  <c r="K31" i="18"/>
  <c r="BX30" i="18"/>
  <c r="BW30" i="18"/>
  <c r="BV30" i="18"/>
  <c r="BU30" i="18"/>
  <c r="BT30" i="18"/>
  <c r="BS30" i="18"/>
  <c r="BR30" i="18"/>
  <c r="BQ30" i="18"/>
  <c r="BP30" i="18"/>
  <c r="BO30" i="18"/>
  <c r="BM30" i="18"/>
  <c r="BN30" i="18" s="1"/>
  <c r="O30" i="18" s="1"/>
  <c r="AG30" i="18"/>
  <c r="K30" i="18"/>
  <c r="BX29" i="18"/>
  <c r="BW29" i="18"/>
  <c r="BV29" i="18"/>
  <c r="BU29" i="18"/>
  <c r="BT29" i="18"/>
  <c r="BS29" i="18"/>
  <c r="BR29" i="18"/>
  <c r="BQ29" i="18"/>
  <c r="BP29" i="18"/>
  <c r="BO29" i="18"/>
  <c r="BM29" i="18"/>
  <c r="BN29" i="18" s="1"/>
  <c r="O29" i="18" s="1"/>
  <c r="AG29" i="18"/>
  <c r="K29" i="18"/>
  <c r="BX28" i="18"/>
  <c r="BW28" i="18"/>
  <c r="BV28" i="18"/>
  <c r="BU28" i="18"/>
  <c r="BT28" i="18"/>
  <c r="BS28" i="18"/>
  <c r="BR28" i="18"/>
  <c r="BQ28" i="18"/>
  <c r="BP28" i="18"/>
  <c r="BO28" i="18"/>
  <c r="BM28" i="18"/>
  <c r="BN28" i="18" s="1"/>
  <c r="O28" i="18" s="1"/>
  <c r="AG28" i="18"/>
  <c r="F28" i="18" s="1"/>
  <c r="K28" i="18"/>
  <c r="BX27" i="18"/>
  <c r="BW27" i="18"/>
  <c r="BV27" i="18"/>
  <c r="BU27" i="18"/>
  <c r="BT27" i="18"/>
  <c r="BS27" i="18"/>
  <c r="BR27" i="18"/>
  <c r="BQ27" i="18"/>
  <c r="BP27" i="18"/>
  <c r="BO27" i="18"/>
  <c r="BM27" i="18"/>
  <c r="BN27" i="18" s="1"/>
  <c r="O27" i="18" s="1"/>
  <c r="AG27" i="18"/>
  <c r="K27" i="18"/>
  <c r="BX26" i="18"/>
  <c r="BW26" i="18"/>
  <c r="BV26" i="18"/>
  <c r="BU26" i="18"/>
  <c r="BT26" i="18"/>
  <c r="BS26" i="18"/>
  <c r="BR26" i="18"/>
  <c r="BQ26" i="18"/>
  <c r="BP26" i="18"/>
  <c r="BO26" i="18"/>
  <c r="BM26" i="18"/>
  <c r="BN26" i="18" s="1"/>
  <c r="O26" i="18" s="1"/>
  <c r="AG26" i="18"/>
  <c r="K26" i="18"/>
  <c r="BX25" i="18"/>
  <c r="BW25" i="18"/>
  <c r="BV25" i="18"/>
  <c r="BU25" i="18"/>
  <c r="BT25" i="18"/>
  <c r="BS25" i="18"/>
  <c r="BR25" i="18"/>
  <c r="BQ25" i="18"/>
  <c r="BP25" i="18"/>
  <c r="BO25" i="18"/>
  <c r="BM25" i="18"/>
  <c r="BN25" i="18" s="1"/>
  <c r="O25" i="18" s="1"/>
  <c r="AG25" i="18"/>
  <c r="K25" i="18"/>
  <c r="BX24" i="18"/>
  <c r="BW24" i="18"/>
  <c r="BV24" i="18"/>
  <c r="BU24" i="18"/>
  <c r="BT24" i="18"/>
  <c r="BS24" i="18"/>
  <c r="BR24" i="18"/>
  <c r="BQ24" i="18"/>
  <c r="BP24" i="18"/>
  <c r="BO24" i="18"/>
  <c r="BM24" i="18"/>
  <c r="BN24" i="18" s="1"/>
  <c r="O24" i="18" s="1"/>
  <c r="AG24" i="18"/>
  <c r="F24" i="18" s="1"/>
  <c r="K24" i="18"/>
  <c r="BX23" i="18"/>
  <c r="BW23" i="18"/>
  <c r="BV23" i="18"/>
  <c r="BU23" i="18"/>
  <c r="BT23" i="18"/>
  <c r="BS23" i="18"/>
  <c r="BR23" i="18"/>
  <c r="BQ23" i="18"/>
  <c r="BP23" i="18"/>
  <c r="BO23" i="18"/>
  <c r="BM23" i="18"/>
  <c r="BN23" i="18" s="1"/>
  <c r="O23" i="18" s="1"/>
  <c r="AG23" i="18"/>
  <c r="K23" i="18"/>
  <c r="BX22" i="18"/>
  <c r="BW22" i="18"/>
  <c r="BV22" i="18"/>
  <c r="BU22" i="18"/>
  <c r="BT22" i="18"/>
  <c r="BS22" i="18"/>
  <c r="BR22" i="18"/>
  <c r="BQ22" i="18"/>
  <c r="BP22" i="18"/>
  <c r="BO22" i="18"/>
  <c r="BM22" i="18"/>
  <c r="BN22" i="18" s="1"/>
  <c r="O22" i="18" s="1"/>
  <c r="AG22" i="18"/>
  <c r="K22" i="18"/>
  <c r="BX21" i="18"/>
  <c r="BW21" i="18"/>
  <c r="BV21" i="18"/>
  <c r="BU21" i="18"/>
  <c r="BT21" i="18"/>
  <c r="BS21" i="18"/>
  <c r="BR21" i="18"/>
  <c r="BQ21" i="18"/>
  <c r="BP21" i="18"/>
  <c r="BO21" i="18"/>
  <c r="BM21" i="18"/>
  <c r="BN21" i="18" s="1"/>
  <c r="O21" i="18" s="1"/>
  <c r="AG21" i="18"/>
  <c r="K21" i="18"/>
  <c r="BX20" i="18"/>
  <c r="BW20" i="18"/>
  <c r="BV20" i="18"/>
  <c r="BU20" i="18"/>
  <c r="BT20" i="18"/>
  <c r="BS20" i="18"/>
  <c r="BR20" i="18"/>
  <c r="BQ20" i="18"/>
  <c r="BP20" i="18"/>
  <c r="BO20" i="18"/>
  <c r="BM20" i="18"/>
  <c r="BN20" i="18" s="1"/>
  <c r="O20" i="18" s="1"/>
  <c r="AG20" i="18"/>
  <c r="F20" i="18" s="1"/>
  <c r="K20" i="18"/>
  <c r="BX19" i="18"/>
  <c r="BW19" i="18"/>
  <c r="BV19" i="18"/>
  <c r="BU19" i="18"/>
  <c r="BT19" i="18"/>
  <c r="BS19" i="18"/>
  <c r="BR19" i="18"/>
  <c r="BQ19" i="18"/>
  <c r="BP19" i="18"/>
  <c r="BO19" i="18"/>
  <c r="BM19" i="18"/>
  <c r="BN19" i="18" s="1"/>
  <c r="O19" i="18" s="1"/>
  <c r="AG19" i="18"/>
  <c r="K19" i="18"/>
  <c r="BX18" i="18"/>
  <c r="BW18" i="18"/>
  <c r="BV18" i="18"/>
  <c r="BU18" i="18"/>
  <c r="BT18" i="18"/>
  <c r="BS18" i="18"/>
  <c r="BR18" i="18"/>
  <c r="BQ18" i="18"/>
  <c r="BP18" i="18"/>
  <c r="BO18" i="18"/>
  <c r="BM18" i="18"/>
  <c r="BN18" i="18" s="1"/>
  <c r="O18" i="18" s="1"/>
  <c r="AG18" i="18"/>
  <c r="K18" i="18"/>
  <c r="BX17" i="18"/>
  <c r="BW17" i="18"/>
  <c r="BV17" i="18"/>
  <c r="BU17" i="18"/>
  <c r="BT17" i="18"/>
  <c r="BS17" i="18"/>
  <c r="BR17" i="18"/>
  <c r="BQ17" i="18"/>
  <c r="BP17" i="18"/>
  <c r="BO17" i="18"/>
  <c r="BM17" i="18"/>
  <c r="BN17" i="18" s="1"/>
  <c r="O17" i="18" s="1"/>
  <c r="AG17" i="18"/>
  <c r="K17" i="18"/>
  <c r="BX16" i="18"/>
  <c r="BW16" i="18"/>
  <c r="BV16" i="18"/>
  <c r="BU16" i="18"/>
  <c r="BT16" i="18"/>
  <c r="BS16" i="18"/>
  <c r="BR16" i="18"/>
  <c r="BQ16" i="18"/>
  <c r="BP16" i="18"/>
  <c r="BO16" i="18"/>
  <c r="BM16" i="18"/>
  <c r="BN16" i="18" s="1"/>
  <c r="O16" i="18" s="1"/>
  <c r="AG16" i="18"/>
  <c r="F16" i="18" s="1"/>
  <c r="K16" i="18"/>
  <c r="BX15" i="18"/>
  <c r="BW15" i="18"/>
  <c r="BV15" i="18"/>
  <c r="BU15" i="18"/>
  <c r="BT15" i="18"/>
  <c r="BS15" i="18"/>
  <c r="BR15" i="18"/>
  <c r="BQ15" i="18"/>
  <c r="BP15" i="18"/>
  <c r="BO15" i="18"/>
  <c r="BM15" i="18"/>
  <c r="BN15" i="18" s="1"/>
  <c r="O15" i="18" s="1"/>
  <c r="AG15" i="18"/>
  <c r="K15" i="18"/>
  <c r="BX14" i="18"/>
  <c r="BW14" i="18"/>
  <c r="BV14" i="18"/>
  <c r="BU14" i="18"/>
  <c r="BT14" i="18"/>
  <c r="BS14" i="18"/>
  <c r="BR14" i="18"/>
  <c r="BQ14" i="18"/>
  <c r="BP14" i="18"/>
  <c r="BO14" i="18"/>
  <c r="BM14" i="18"/>
  <c r="BN14" i="18" s="1"/>
  <c r="O14" i="18" s="1"/>
  <c r="AG14" i="18"/>
  <c r="K14" i="18"/>
  <c r="BX13" i="18"/>
  <c r="BW13" i="18"/>
  <c r="BV13" i="18"/>
  <c r="BU13" i="18"/>
  <c r="BT13" i="18"/>
  <c r="BS13" i="18"/>
  <c r="BR13" i="18"/>
  <c r="BQ13" i="18"/>
  <c r="BP13" i="18"/>
  <c r="BO13" i="18"/>
  <c r="BM13" i="18"/>
  <c r="BN13" i="18" s="1"/>
  <c r="O13" i="18" s="1"/>
  <c r="AG13" i="18"/>
  <c r="K13" i="18"/>
  <c r="BX12" i="18"/>
  <c r="BW12" i="18"/>
  <c r="BV12" i="18"/>
  <c r="BU12" i="18"/>
  <c r="BT12" i="18"/>
  <c r="BS12" i="18"/>
  <c r="BR12" i="18"/>
  <c r="BQ12" i="18"/>
  <c r="BP12" i="18"/>
  <c r="BO12" i="18"/>
  <c r="BM12" i="18"/>
  <c r="BN12" i="18" s="1"/>
  <c r="O12" i="18" s="1"/>
  <c r="AG12" i="18"/>
  <c r="F12" i="18" s="1"/>
  <c r="K12" i="18"/>
  <c r="BX11" i="18"/>
  <c r="BW11" i="18"/>
  <c r="BV11" i="18"/>
  <c r="BU11" i="18"/>
  <c r="BT11" i="18"/>
  <c r="BS11" i="18"/>
  <c r="BR11" i="18"/>
  <c r="BQ11" i="18"/>
  <c r="BP11" i="18"/>
  <c r="BO11" i="18"/>
  <c r="BM11" i="18"/>
  <c r="BN11" i="18" s="1"/>
  <c r="O11" i="18" s="1"/>
  <c r="AG11" i="18"/>
  <c r="K11" i="18"/>
  <c r="BX10" i="18"/>
  <c r="BW10" i="18"/>
  <c r="BV10" i="18"/>
  <c r="BU10" i="18"/>
  <c r="BT10" i="18"/>
  <c r="BS10" i="18"/>
  <c r="BR10" i="18"/>
  <c r="BQ10" i="18"/>
  <c r="BP10" i="18"/>
  <c r="BO10" i="18"/>
  <c r="BM10" i="18"/>
  <c r="BN10" i="18" s="1"/>
  <c r="O10" i="18" s="1"/>
  <c r="AG10" i="18"/>
  <c r="K10" i="18"/>
  <c r="BX9" i="18"/>
  <c r="BW9" i="18"/>
  <c r="BV9" i="18"/>
  <c r="BU9" i="18"/>
  <c r="BT9" i="18"/>
  <c r="BS9" i="18"/>
  <c r="BR9" i="18"/>
  <c r="BQ9" i="18"/>
  <c r="BM9" i="18"/>
  <c r="BN9" i="18" s="1"/>
  <c r="BO9" i="18" s="1"/>
  <c r="BP9" i="18" s="1"/>
  <c r="BD9" i="18"/>
  <c r="AG9" i="18"/>
  <c r="K9" i="18"/>
  <c r="BX8" i="18"/>
  <c r="BW8" i="18"/>
  <c r="BV8" i="18"/>
  <c r="BU8" i="18"/>
  <c r="BT8" i="18"/>
  <c r="BS8" i="18"/>
  <c r="BR8" i="18"/>
  <c r="BQ8" i="18"/>
  <c r="BO8" i="18"/>
  <c r="BP8" i="18" s="1"/>
  <c r="BM8" i="18"/>
  <c r="BN8" i="18" s="1"/>
  <c r="O8" i="18" s="1"/>
  <c r="AG8" i="18"/>
  <c r="K8" i="18"/>
  <c r="S7" i="18"/>
  <c r="AK2" i="18"/>
  <c r="AI42" i="18"/>
  <c r="R2" i="18"/>
  <c r="BG9" i="18"/>
  <c r="R1" i="18"/>
  <c r="E289" i="18" l="1"/>
  <c r="E304" i="18"/>
  <c r="O9" i="18"/>
  <c r="F297" i="18"/>
  <c r="E306" i="18"/>
  <c r="Q35" i="18"/>
  <c r="E290" i="18"/>
  <c r="F299" i="18"/>
  <c r="E298" i="18"/>
  <c r="F307" i="18"/>
  <c r="E9" i="18"/>
  <c r="AL42" i="18"/>
  <c r="AP42" i="18" s="1"/>
  <c r="AK42" i="18"/>
  <c r="AO42" i="18" s="1"/>
  <c r="AM42" i="18"/>
  <c r="AQ42" i="18" s="1"/>
  <c r="F14" i="18"/>
  <c r="E16" i="18"/>
  <c r="F22" i="18"/>
  <c r="E24" i="18"/>
  <c r="E32" i="18"/>
  <c r="E40" i="18"/>
  <c r="F46" i="18"/>
  <c r="F54" i="18"/>
  <c r="F62" i="18"/>
  <c r="F70" i="18"/>
  <c r="F78" i="18"/>
  <c r="F86" i="18"/>
  <c r="F94" i="18"/>
  <c r="F102" i="18"/>
  <c r="F110" i="18"/>
  <c r="F118" i="18"/>
  <c r="F126" i="18"/>
  <c r="F134" i="18"/>
  <c r="F142" i="18"/>
  <c r="F150" i="18"/>
  <c r="F198" i="18"/>
  <c r="F222" i="18"/>
  <c r="F230" i="18"/>
  <c r="F238" i="18"/>
  <c r="F262" i="18"/>
  <c r="F270" i="18"/>
  <c r="F278" i="18"/>
  <c r="F286" i="18"/>
  <c r="E287" i="18"/>
  <c r="E303" i="18"/>
  <c r="F13" i="18"/>
  <c r="F21" i="18"/>
  <c r="F29" i="18"/>
  <c r="F37" i="18"/>
  <c r="F109" i="18"/>
  <c r="F117" i="18"/>
  <c r="F125" i="18"/>
  <c r="F133" i="18"/>
  <c r="F141" i="18"/>
  <c r="F149" i="18"/>
  <c r="F157" i="18"/>
  <c r="F165" i="18"/>
  <c r="F173" i="18"/>
  <c r="F245" i="18"/>
  <c r="F253" i="18"/>
  <c r="F261" i="18"/>
  <c r="F269" i="18"/>
  <c r="F277" i="18"/>
  <c r="F9" i="18"/>
  <c r="E12" i="18"/>
  <c r="E20" i="18"/>
  <c r="E28" i="18"/>
  <c r="F50" i="18"/>
  <c r="F58" i="18"/>
  <c r="F66" i="18"/>
  <c r="F74" i="18"/>
  <c r="F82" i="18"/>
  <c r="F90" i="18"/>
  <c r="F98" i="18"/>
  <c r="F106" i="18"/>
  <c r="F114" i="18"/>
  <c r="F122" i="18"/>
  <c r="F130" i="18"/>
  <c r="F154" i="18"/>
  <c r="F178" i="18"/>
  <c r="F186" i="18"/>
  <c r="F194" i="18"/>
  <c r="F266" i="18"/>
  <c r="F274" i="18"/>
  <c r="F294" i="18"/>
  <c r="E295" i="18"/>
  <c r="E11" i="18"/>
  <c r="E19" i="18"/>
  <c r="E27" i="18"/>
  <c r="E35" i="18"/>
  <c r="F105" i="18"/>
  <c r="F113" i="18"/>
  <c r="F121" i="18"/>
  <c r="F129" i="18"/>
  <c r="F137" i="18"/>
  <c r="F145" i="18"/>
  <c r="F201" i="18"/>
  <c r="F209" i="18"/>
  <c r="F217" i="18"/>
  <c r="F241" i="18"/>
  <c r="F249" i="18"/>
  <c r="F257" i="18"/>
  <c r="F273" i="18"/>
  <c r="F281" i="18"/>
  <c r="F17" i="18"/>
  <c r="F174" i="18"/>
  <c r="L46" i="19"/>
  <c r="F131" i="18"/>
  <c r="F216" i="18"/>
  <c r="F224" i="18"/>
  <c r="F163" i="18"/>
  <c r="F250" i="18"/>
  <c r="F275" i="18"/>
  <c r="F153" i="18"/>
  <c r="F205" i="18"/>
  <c r="F127" i="18"/>
  <c r="F185" i="18"/>
  <c r="F212" i="18"/>
  <c r="F45" i="18"/>
  <c r="F166" i="18"/>
  <c r="F235" i="18"/>
  <c r="F25" i="18"/>
  <c r="F34" i="18"/>
  <c r="F18" i="18"/>
  <c r="F38" i="18"/>
  <c r="F47" i="18"/>
  <c r="F77" i="18"/>
  <c r="F97" i="18"/>
  <c r="F115" i="18"/>
  <c r="F144" i="18"/>
  <c r="F155" i="18"/>
  <c r="F167" i="18"/>
  <c r="F176" i="18"/>
  <c r="F252" i="18"/>
  <c r="F15" i="18"/>
  <c r="F211" i="18"/>
  <c r="P10" i="18"/>
  <c r="P11" i="18"/>
  <c r="F83" i="18"/>
  <c r="F93" i="18"/>
  <c r="F139" i="18"/>
  <c r="F192" i="18"/>
  <c r="F229" i="18"/>
  <c r="F237" i="18"/>
  <c r="F267" i="18"/>
  <c r="F111" i="18"/>
  <c r="F200" i="18"/>
  <c r="F236" i="18"/>
  <c r="BJ8" i="18"/>
  <c r="F33" i="18"/>
  <c r="F51" i="18"/>
  <c r="F61" i="18"/>
  <c r="F81" i="18"/>
  <c r="F10" i="18"/>
  <c r="F23" i="18"/>
  <c r="F99" i="18"/>
  <c r="F159" i="18"/>
  <c r="F169" i="18"/>
  <c r="BJ15" i="18"/>
  <c r="BJ12" i="18"/>
  <c r="F30" i="18"/>
  <c r="BJ11" i="18"/>
  <c r="AI17" i="18"/>
  <c r="F42" i="18"/>
  <c r="F73" i="18"/>
  <c r="F89" i="18"/>
  <c r="F120" i="18"/>
  <c r="F136" i="18"/>
  <c r="F162" i="18"/>
  <c r="F172" i="18"/>
  <c r="F184" i="18"/>
  <c r="F221" i="18"/>
  <c r="F234" i="18"/>
  <c r="F248" i="18"/>
  <c r="F276" i="18"/>
  <c r="AI13" i="18"/>
  <c r="AT13" i="18" s="1"/>
  <c r="P14" i="18"/>
  <c r="F41" i="18"/>
  <c r="F55" i="18"/>
  <c r="F119" i="18"/>
  <c r="F135" i="18"/>
  <c r="F147" i="18"/>
  <c r="F161" i="18"/>
  <c r="F183" i="18"/>
  <c r="F208" i="18"/>
  <c r="F220" i="18"/>
  <c r="F247" i="18"/>
  <c r="F26" i="18"/>
  <c r="F39" i="18"/>
  <c r="F53" i="18"/>
  <c r="F69" i="18"/>
  <c r="F85" i="18"/>
  <c r="F101" i="18"/>
  <c r="F146" i="18"/>
  <c r="F170" i="18"/>
  <c r="F182" i="18"/>
  <c r="F193" i="18"/>
  <c r="F206" i="18"/>
  <c r="F232" i="18"/>
  <c r="F258" i="18"/>
  <c r="F285" i="18"/>
  <c r="C38" i="19"/>
  <c r="F244" i="18"/>
  <c r="F256" i="18"/>
  <c r="F271" i="18"/>
  <c r="H38" i="19"/>
  <c r="P8" i="18"/>
  <c r="AJ2" i="18"/>
  <c r="P9" i="18"/>
  <c r="AI14" i="18"/>
  <c r="F128" i="18"/>
  <c r="F143" i="18"/>
  <c r="F158" i="18"/>
  <c r="F177" i="18"/>
  <c r="F191" i="18"/>
  <c r="F204" i="18"/>
  <c r="F214" i="18"/>
  <c r="F228" i="18"/>
  <c r="F242" i="18"/>
  <c r="F255" i="18"/>
  <c r="F283" i="18"/>
  <c r="F190" i="18"/>
  <c r="F203" i="18"/>
  <c r="F213" i="18"/>
  <c r="F226" i="18"/>
  <c r="F31" i="18"/>
  <c r="F59" i="18"/>
  <c r="F75" i="18"/>
  <c r="F91" i="18"/>
  <c r="F107" i="18"/>
  <c r="F123" i="18"/>
  <c r="F138" i="18"/>
  <c r="F151" i="18"/>
  <c r="F279" i="18"/>
  <c r="L45" i="19"/>
  <c r="C12" i="19"/>
  <c r="C45" i="19"/>
  <c r="C44" i="19"/>
  <c r="K80" i="19"/>
  <c r="L76" i="19"/>
  <c r="AT42" i="18"/>
  <c r="AZ42" i="18"/>
  <c r="AH42" i="18"/>
  <c r="AW42" i="18"/>
  <c r="AL2" i="18"/>
  <c r="E286" i="18"/>
  <c r="E283" i="18"/>
  <c r="E277" i="18"/>
  <c r="E269" i="18"/>
  <c r="E275" i="18"/>
  <c r="E267" i="18"/>
  <c r="E274" i="18"/>
  <c r="E278" i="18"/>
  <c r="E258" i="18"/>
  <c r="E250" i="18"/>
  <c r="E241" i="18"/>
  <c r="E263" i="18"/>
  <c r="E270" i="18"/>
  <c r="E266" i="18"/>
  <c r="E262" i="18"/>
  <c r="E261" i="18"/>
  <c r="E253" i="18"/>
  <c r="E242" i="18"/>
  <c r="E237" i="18"/>
  <c r="E220" i="18"/>
  <c r="E252" i="18"/>
  <c r="E232" i="18"/>
  <c r="E224" i="18"/>
  <c r="E239" i="18"/>
  <c r="E214" i="18"/>
  <c r="E198" i="18"/>
  <c r="E231" i="18"/>
  <c r="E211" i="18"/>
  <c r="E203" i="18"/>
  <c r="E244" i="18"/>
  <c r="E208" i="18"/>
  <c r="E192" i="18"/>
  <c r="E184" i="18"/>
  <c r="E223" i="18"/>
  <c r="E216" i="18"/>
  <c r="E196" i="18"/>
  <c r="E188" i="18"/>
  <c r="E180" i="18"/>
  <c r="E165" i="18"/>
  <c r="E172" i="18"/>
  <c r="E164" i="18"/>
  <c r="E187" i="18"/>
  <c r="E155" i="18"/>
  <c r="E200" i="18"/>
  <c r="E169" i="18"/>
  <c r="E161" i="18"/>
  <c r="E153" i="18"/>
  <c r="E195" i="18"/>
  <c r="E179" i="18"/>
  <c r="E166" i="18"/>
  <c r="E151" i="18"/>
  <c r="E143" i="18"/>
  <c r="E135" i="18"/>
  <c r="E127" i="18"/>
  <c r="E119" i="18"/>
  <c r="E111" i="18"/>
  <c r="E150" i="18"/>
  <c r="E142" i="18"/>
  <c r="E134" i="18"/>
  <c r="E126" i="18"/>
  <c r="E118" i="18"/>
  <c r="E158" i="18"/>
  <c r="E149" i="18"/>
  <c r="E141" i="18"/>
  <c r="E133" i="18"/>
  <c r="E123" i="18"/>
  <c r="E115" i="18"/>
  <c r="E107" i="18"/>
  <c r="E106" i="18"/>
  <c r="E114" i="18"/>
  <c r="E138" i="18"/>
  <c r="E97" i="18"/>
  <c r="E89" i="18"/>
  <c r="E81" i="18"/>
  <c r="E174" i="18"/>
  <c r="E122" i="18"/>
  <c r="E96" i="18"/>
  <c r="E88" i="18"/>
  <c r="E110" i="18"/>
  <c r="E146" i="18"/>
  <c r="E102" i="18"/>
  <c r="E70" i="18"/>
  <c r="E62" i="18"/>
  <c r="E130" i="18"/>
  <c r="E101" i="18"/>
  <c r="E85" i="18"/>
  <c r="E55" i="18"/>
  <c r="E65" i="18"/>
  <c r="E54" i="18"/>
  <c r="E69" i="18"/>
  <c r="E93" i="18"/>
  <c r="E73" i="18"/>
  <c r="E44" i="18"/>
  <c r="E59" i="18"/>
  <c r="E51" i="18"/>
  <c r="E77" i="18"/>
  <c r="E58" i="18"/>
  <c r="E50" i="18"/>
  <c r="Q13" i="18"/>
  <c r="E17" i="18"/>
  <c r="AA2" i="18"/>
  <c r="G2" i="23" s="1"/>
  <c r="H1" i="22" s="1"/>
  <c r="AI9" i="18"/>
  <c r="BJ10" i="18"/>
  <c r="F11" i="18"/>
  <c r="AI12" i="18"/>
  <c r="Q16" i="18"/>
  <c r="P17" i="18"/>
  <c r="BJ18" i="18"/>
  <c r="F19" i="18"/>
  <c r="AI20" i="18"/>
  <c r="Q24" i="18"/>
  <c r="P25" i="18"/>
  <c r="BJ26" i="18"/>
  <c r="F27" i="18"/>
  <c r="AI28" i="18"/>
  <c r="Q32" i="18"/>
  <c r="P33" i="18"/>
  <c r="BJ34" i="18"/>
  <c r="F35" i="18"/>
  <c r="E36" i="18"/>
  <c r="AI36" i="18"/>
  <c r="Q40" i="18"/>
  <c r="P41" i="18"/>
  <c r="BJ42" i="18"/>
  <c r="E47" i="18"/>
  <c r="Q51" i="18"/>
  <c r="BJ53" i="18"/>
  <c r="E13" i="18"/>
  <c r="Q17" i="18"/>
  <c r="P18" i="18"/>
  <c r="BJ19" i="18"/>
  <c r="E21" i="18"/>
  <c r="AI21" i="18"/>
  <c r="Q25" i="18"/>
  <c r="P26" i="18"/>
  <c r="BJ27" i="18"/>
  <c r="E29" i="18"/>
  <c r="AI29" i="18"/>
  <c r="Q33" i="18"/>
  <c r="P34" i="18"/>
  <c r="BJ35" i="18"/>
  <c r="E37" i="18"/>
  <c r="AI37" i="18"/>
  <c r="Q41" i="18"/>
  <c r="P42" i="18"/>
  <c r="Q43" i="18"/>
  <c r="Q45" i="18"/>
  <c r="P48" i="18"/>
  <c r="Q10" i="18"/>
  <c r="AF10" i="18" s="1"/>
  <c r="E14" i="18"/>
  <c r="Q18" i="18"/>
  <c r="P19" i="18"/>
  <c r="BJ20" i="18"/>
  <c r="E22" i="18"/>
  <c r="AI22" i="18"/>
  <c r="Q26" i="18"/>
  <c r="P27" i="18"/>
  <c r="BJ28" i="18"/>
  <c r="E30" i="18"/>
  <c r="AI30" i="18"/>
  <c r="Q34" i="18"/>
  <c r="P35" i="18"/>
  <c r="AF35" i="18" s="1"/>
  <c r="BJ36" i="18"/>
  <c r="E38" i="18"/>
  <c r="AI38" i="18"/>
  <c r="Q42" i="18"/>
  <c r="F43" i="18"/>
  <c r="Q47" i="18"/>
  <c r="E48" i="18"/>
  <c r="BE9" i="18"/>
  <c r="Q11" i="18"/>
  <c r="AF11" i="18" s="1"/>
  <c r="P12" i="18"/>
  <c r="BJ13" i="18"/>
  <c r="E15" i="18"/>
  <c r="AI15" i="18"/>
  <c r="Q19" i="18"/>
  <c r="P20" i="18"/>
  <c r="BJ21" i="18"/>
  <c r="E23" i="18"/>
  <c r="AI23" i="18"/>
  <c r="Q27" i="18"/>
  <c r="P28" i="18"/>
  <c r="BJ29" i="18"/>
  <c r="E31" i="18"/>
  <c r="AI31" i="18"/>
  <c r="P36" i="18"/>
  <c r="BJ37" i="18"/>
  <c r="E39" i="18"/>
  <c r="AI39" i="18"/>
  <c r="AI43" i="18"/>
  <c r="AI45" i="18"/>
  <c r="BJ49" i="18"/>
  <c r="P52" i="18"/>
  <c r="E63" i="18"/>
  <c r="Q301" i="18"/>
  <c r="Q293" i="18"/>
  <c r="Q285" i="18"/>
  <c r="Q300" i="18"/>
  <c r="Q292" i="18"/>
  <c r="Q284" i="18"/>
  <c r="Q307" i="18"/>
  <c r="Q299" i="18"/>
  <c r="Q291" i="18"/>
  <c r="Q306" i="18"/>
  <c r="Q298" i="18"/>
  <c r="Q290" i="18"/>
  <c r="Q305" i="18"/>
  <c r="Q297" i="18"/>
  <c r="Q289" i="18"/>
  <c r="Q304" i="18"/>
  <c r="Q296" i="18"/>
  <c r="Q288" i="18"/>
  <c r="Q303" i="18"/>
  <c r="Q295" i="18"/>
  <c r="Q287" i="18"/>
  <c r="Q281" i="18"/>
  <c r="Q273" i="18"/>
  <c r="Q283" i="18"/>
  <c r="Q282" i="18"/>
  <c r="Q280" i="18"/>
  <c r="Q272" i="18"/>
  <c r="Q264" i="18"/>
  <c r="Q302" i="18"/>
  <c r="Q286" i="18"/>
  <c r="Q279" i="18"/>
  <c r="Q271" i="18"/>
  <c r="Q278" i="18"/>
  <c r="Q270" i="18"/>
  <c r="Q277" i="18"/>
  <c r="Q269" i="18"/>
  <c r="Q261" i="18"/>
  <c r="Q276" i="18"/>
  <c r="Q268" i="18"/>
  <c r="Q260" i="18"/>
  <c r="Q294" i="18"/>
  <c r="Q275" i="18"/>
  <c r="Q267" i="18"/>
  <c r="Q255" i="18"/>
  <c r="Q247" i="18"/>
  <c r="Q274" i="18"/>
  <c r="Q254" i="18"/>
  <c r="Q246" i="18"/>
  <c r="Q266" i="18"/>
  <c r="Q263" i="18"/>
  <c r="Q253" i="18"/>
  <c r="Q245" i="18"/>
  <c r="Q262" i="18"/>
  <c r="Q252" i="18"/>
  <c r="Q244" i="18"/>
  <c r="Q259" i="18"/>
  <c r="Q251" i="18"/>
  <c r="Q243" i="18"/>
  <c r="Q258" i="18"/>
  <c r="Q250" i="18"/>
  <c r="Q257" i="18"/>
  <c r="Q249" i="18"/>
  <c r="Q241" i="18"/>
  <c r="Q256" i="18"/>
  <c r="Q234" i="18"/>
  <c r="Q226" i="18"/>
  <c r="Q233" i="18"/>
  <c r="Q225" i="18"/>
  <c r="Q232" i="18"/>
  <c r="Q224" i="18"/>
  <c r="Q239" i="18"/>
  <c r="Q231" i="18"/>
  <c r="Q223" i="18"/>
  <c r="Q248" i="18"/>
  <c r="Q240" i="18"/>
  <c r="Q238" i="18"/>
  <c r="Q230" i="18"/>
  <c r="Q222" i="18"/>
  <c r="Q265" i="18"/>
  <c r="Q237" i="18"/>
  <c r="Q229" i="18"/>
  <c r="Q221" i="18"/>
  <c r="Q236" i="18"/>
  <c r="Q228" i="18"/>
  <c r="Q242" i="18"/>
  <c r="Q235" i="18"/>
  <c r="Q211" i="18"/>
  <c r="Q203" i="18"/>
  <c r="Q219" i="18"/>
  <c r="Q218" i="18"/>
  <c r="Q210" i="18"/>
  <c r="Q202" i="18"/>
  <c r="Q217" i="18"/>
  <c r="Q209" i="18"/>
  <c r="Q201" i="18"/>
  <c r="Q227" i="18"/>
  <c r="Q216" i="18"/>
  <c r="Q208" i="18"/>
  <c r="Q200" i="18"/>
  <c r="Q215" i="18"/>
  <c r="Q207" i="18"/>
  <c r="Q199" i="18"/>
  <c r="Q220" i="18"/>
  <c r="Q214" i="18"/>
  <c r="Q206" i="18"/>
  <c r="Q213" i="18"/>
  <c r="Q205" i="18"/>
  <c r="Q190" i="18"/>
  <c r="Q182" i="18"/>
  <c r="Q204" i="18"/>
  <c r="Q197" i="18"/>
  <c r="Q189" i="18"/>
  <c r="Q181" i="18"/>
  <c r="Q196" i="18"/>
  <c r="Q188" i="18"/>
  <c r="Q180" i="18"/>
  <c r="Q195" i="18"/>
  <c r="Q187" i="18"/>
  <c r="Q179" i="18"/>
  <c r="Q198" i="18"/>
  <c r="Q194" i="18"/>
  <c r="Q186" i="18"/>
  <c r="Q178" i="18"/>
  <c r="Q193" i="18"/>
  <c r="Q185" i="18"/>
  <c r="Q212" i="18"/>
  <c r="Q192" i="18"/>
  <c r="Q184" i="18"/>
  <c r="Q169" i="18"/>
  <c r="Q161" i="18"/>
  <c r="Q168" i="18"/>
  <c r="Q160" i="18"/>
  <c r="Q183" i="18"/>
  <c r="Q177" i="18"/>
  <c r="Q176" i="18"/>
  <c r="Q175" i="18"/>
  <c r="Q167" i="18"/>
  <c r="Q159" i="18"/>
  <c r="Q174" i="18"/>
  <c r="Q166" i="18"/>
  <c r="Q158" i="18"/>
  <c r="Q173" i="18"/>
  <c r="Q165" i="18"/>
  <c r="Q157" i="18"/>
  <c r="Q172" i="18"/>
  <c r="Q164" i="18"/>
  <c r="Q156" i="18"/>
  <c r="Q191" i="18"/>
  <c r="Q171" i="18"/>
  <c r="Q163" i="18"/>
  <c r="Q155" i="18"/>
  <c r="Q149" i="18"/>
  <c r="Q141" i="18"/>
  <c r="Q133" i="18"/>
  <c r="Q125" i="18"/>
  <c r="Q117" i="18"/>
  <c r="Q109" i="18"/>
  <c r="Q148" i="18"/>
  <c r="Q140" i="18"/>
  <c r="Q132" i="18"/>
  <c r="Q124" i="18"/>
  <c r="Q116" i="18"/>
  <c r="Q108" i="18"/>
  <c r="Q162" i="18"/>
  <c r="Q147" i="18"/>
  <c r="Q139" i="18"/>
  <c r="Q131" i="18"/>
  <c r="Q123" i="18"/>
  <c r="Q115" i="18"/>
  <c r="Q146" i="18"/>
  <c r="Q138" i="18"/>
  <c r="Q130" i="18"/>
  <c r="Q122" i="18"/>
  <c r="Q114" i="18"/>
  <c r="Q145" i="18"/>
  <c r="Q137" i="18"/>
  <c r="Q129" i="18"/>
  <c r="Q121" i="18"/>
  <c r="Q113" i="18"/>
  <c r="Q105" i="18"/>
  <c r="Q154" i="18"/>
  <c r="Q144" i="18"/>
  <c r="Q136" i="18"/>
  <c r="Q128" i="18"/>
  <c r="Q120" i="18"/>
  <c r="Q112" i="18"/>
  <c r="Q153" i="18"/>
  <c r="Q151" i="18"/>
  <c r="Q143" i="18"/>
  <c r="Q135" i="18"/>
  <c r="Q127" i="18"/>
  <c r="Q119" i="18"/>
  <c r="Q111" i="18"/>
  <c r="Q96" i="18"/>
  <c r="Q88" i="18"/>
  <c r="Q80" i="18"/>
  <c r="Q72" i="18"/>
  <c r="Q64" i="18"/>
  <c r="Q104" i="18"/>
  <c r="Q103" i="18"/>
  <c r="Q95" i="18"/>
  <c r="Q87" i="18"/>
  <c r="Q79" i="18"/>
  <c r="Q71" i="18"/>
  <c r="Q170" i="18"/>
  <c r="Q150" i="18"/>
  <c r="Q134" i="18"/>
  <c r="Q110" i="18"/>
  <c r="Q102" i="18"/>
  <c r="Q94" i="18"/>
  <c r="Q86" i="18"/>
  <c r="Q78" i="18"/>
  <c r="Q70" i="18"/>
  <c r="Q62" i="18"/>
  <c r="Q107" i="18"/>
  <c r="Q101" i="18"/>
  <c r="Q93" i="18"/>
  <c r="Q85" i="18"/>
  <c r="Q77" i="18"/>
  <c r="Q118" i="18"/>
  <c r="Q100" i="18"/>
  <c r="Q92" i="18"/>
  <c r="Q84" i="18"/>
  <c r="Q76" i="18"/>
  <c r="Q68" i="18"/>
  <c r="Q152" i="18"/>
  <c r="Q106" i="18"/>
  <c r="Q99" i="18"/>
  <c r="Q91" i="18"/>
  <c r="Q83" i="18"/>
  <c r="Q75" i="18"/>
  <c r="Q67" i="18"/>
  <c r="Q142" i="18"/>
  <c r="Q98" i="18"/>
  <c r="Q90" i="18"/>
  <c r="Q82" i="18"/>
  <c r="Q74" i="18"/>
  <c r="Q66" i="18"/>
  <c r="Q126" i="18"/>
  <c r="Q61" i="18"/>
  <c r="Q53" i="18"/>
  <c r="Q97" i="18"/>
  <c r="Q65" i="18"/>
  <c r="Q63" i="18"/>
  <c r="Q60" i="18"/>
  <c r="Q52" i="18"/>
  <c r="AF52" i="18" s="1"/>
  <c r="Q44" i="18"/>
  <c r="Q69" i="18"/>
  <c r="Q59" i="18"/>
  <c r="Q81" i="18"/>
  <c r="Q73" i="18"/>
  <c r="Q58" i="18"/>
  <c r="Q50" i="18"/>
  <c r="Q57" i="18"/>
  <c r="Q49" i="18"/>
  <c r="Q56" i="18"/>
  <c r="Q48" i="18"/>
  <c r="Q89" i="18"/>
  <c r="Q55" i="18"/>
  <c r="Q54" i="18"/>
  <c r="Q46" i="18"/>
  <c r="BF9" i="18"/>
  <c r="Q12" i="18"/>
  <c r="P13" i="18"/>
  <c r="BJ14" i="18"/>
  <c r="AI16" i="18"/>
  <c r="Q20" i="18"/>
  <c r="AF20" i="18" s="1"/>
  <c r="P21" i="18"/>
  <c r="BJ22" i="18"/>
  <c r="AI24" i="18"/>
  <c r="Q28" i="18"/>
  <c r="P29" i="18"/>
  <c r="BJ30" i="18"/>
  <c r="AI32" i="18"/>
  <c r="Q36" i="18"/>
  <c r="P37" i="18"/>
  <c r="BJ38" i="18"/>
  <c r="AI40" i="18"/>
  <c r="BJ43" i="18"/>
  <c r="BJ45" i="18"/>
  <c r="AI47" i="18"/>
  <c r="E52" i="18"/>
  <c r="Q8" i="18"/>
  <c r="AF8" i="18" s="1"/>
  <c r="Q9" i="18"/>
  <c r="Q21" i="18"/>
  <c r="P22" i="18"/>
  <c r="BJ23" i="18"/>
  <c r="E25" i="18"/>
  <c r="AI25" i="18"/>
  <c r="Q29" i="18"/>
  <c r="P30" i="18"/>
  <c r="BJ31" i="18"/>
  <c r="E33" i="18"/>
  <c r="AI33" i="18"/>
  <c r="Q37" i="18"/>
  <c r="P38" i="18"/>
  <c r="BJ39" i="18"/>
  <c r="E41" i="18"/>
  <c r="AI41" i="18"/>
  <c r="P44" i="18"/>
  <c r="E46" i="18"/>
  <c r="E60" i="18"/>
  <c r="BH9" i="18"/>
  <c r="E10" i="18"/>
  <c r="AI10" i="18"/>
  <c r="Q14" i="18"/>
  <c r="AF14" i="18" s="1"/>
  <c r="P15" i="18"/>
  <c r="BJ16" i="18"/>
  <c r="E18" i="18"/>
  <c r="AI18" i="18"/>
  <c r="Q22" i="18"/>
  <c r="P23" i="18"/>
  <c r="BJ24" i="18"/>
  <c r="E26" i="18"/>
  <c r="AI26" i="18"/>
  <c r="Q30" i="18"/>
  <c r="P31" i="18"/>
  <c r="BJ32" i="18"/>
  <c r="E34" i="18"/>
  <c r="AI34" i="18"/>
  <c r="Q38" i="18"/>
  <c r="P39" i="18"/>
  <c r="BJ40" i="18"/>
  <c r="E42" i="18"/>
  <c r="E49" i="18"/>
  <c r="F49" i="18"/>
  <c r="E57" i="18"/>
  <c r="E8" i="18"/>
  <c r="AI305" i="18"/>
  <c r="BJ303" i="18"/>
  <c r="P302" i="18"/>
  <c r="AI297" i="18"/>
  <c r="BJ295" i="18"/>
  <c r="P294" i="18"/>
  <c r="AI289" i="18"/>
  <c r="BJ287" i="18"/>
  <c r="P286" i="18"/>
  <c r="AI304" i="18"/>
  <c r="BJ302" i="18"/>
  <c r="P301" i="18"/>
  <c r="AI296" i="18"/>
  <c r="BJ294" i="18"/>
  <c r="P293" i="18"/>
  <c r="AI288" i="18"/>
  <c r="BJ286" i="18"/>
  <c r="P285" i="18"/>
  <c r="AI303" i="18"/>
  <c r="BJ301" i="18"/>
  <c r="P300" i="18"/>
  <c r="AI295" i="18"/>
  <c r="BJ293" i="18"/>
  <c r="P292" i="18"/>
  <c r="AI287" i="18"/>
  <c r="P307" i="18"/>
  <c r="AI302" i="18"/>
  <c r="BJ300" i="18"/>
  <c r="P299" i="18"/>
  <c r="AI294" i="18"/>
  <c r="BJ292" i="18"/>
  <c r="P291" i="18"/>
  <c r="AI286" i="18"/>
  <c r="BJ284" i="18"/>
  <c r="P283" i="18"/>
  <c r="BJ307" i="18"/>
  <c r="P306" i="18"/>
  <c r="AI301" i="18"/>
  <c r="BJ299" i="18"/>
  <c r="P298" i="18"/>
  <c r="AI293" i="18"/>
  <c r="BJ291" i="18"/>
  <c r="P290" i="18"/>
  <c r="AI285" i="18"/>
  <c r="BJ283" i="18"/>
  <c r="P282" i="18"/>
  <c r="BJ306" i="18"/>
  <c r="P305" i="18"/>
  <c r="AI300" i="18"/>
  <c r="BJ298" i="18"/>
  <c r="P297" i="18"/>
  <c r="AI292" i="18"/>
  <c r="BJ290" i="18"/>
  <c r="P289" i="18"/>
  <c r="AI284" i="18"/>
  <c r="BJ282" i="18"/>
  <c r="AI307" i="18"/>
  <c r="BJ305" i="18"/>
  <c r="P304" i="18"/>
  <c r="AI299" i="18"/>
  <c r="BJ297" i="18"/>
  <c r="P296" i="18"/>
  <c r="AI291" i="18"/>
  <c r="BJ289" i="18"/>
  <c r="P288" i="18"/>
  <c r="AI283" i="18"/>
  <c r="AI277" i="18"/>
  <c r="BJ275" i="18"/>
  <c r="P274" i="18"/>
  <c r="AI269" i="18"/>
  <c r="BJ267" i="18"/>
  <c r="P281" i="18"/>
  <c r="AI276" i="18"/>
  <c r="BJ274" i="18"/>
  <c r="P273" i="18"/>
  <c r="AI268" i="18"/>
  <c r="BJ266" i="18"/>
  <c r="P265" i="18"/>
  <c r="AI260" i="18"/>
  <c r="AI306" i="18"/>
  <c r="AI298" i="18"/>
  <c r="BJ288" i="18"/>
  <c r="BJ285" i="18"/>
  <c r="BJ281" i="18"/>
  <c r="P280" i="18"/>
  <c r="AI275" i="18"/>
  <c r="BJ273" i="18"/>
  <c r="P272" i="18"/>
  <c r="AI267" i="18"/>
  <c r="BJ265" i="18"/>
  <c r="P295" i="18"/>
  <c r="BJ280" i="18"/>
  <c r="P279" i="18"/>
  <c r="AI274" i="18"/>
  <c r="BJ272" i="18"/>
  <c r="P271" i="18"/>
  <c r="P284" i="18"/>
  <c r="AI281" i="18"/>
  <c r="BJ279" i="18"/>
  <c r="P278" i="18"/>
  <c r="AI273" i="18"/>
  <c r="BJ271" i="18"/>
  <c r="P270" i="18"/>
  <c r="AI265" i="18"/>
  <c r="BJ263" i="18"/>
  <c r="P262" i="18"/>
  <c r="AI280" i="18"/>
  <c r="BJ278" i="18"/>
  <c r="P277" i="18"/>
  <c r="AI272" i="18"/>
  <c r="BJ270" i="18"/>
  <c r="P269" i="18"/>
  <c r="AI264" i="18"/>
  <c r="BJ262" i="18"/>
  <c r="P261" i="18"/>
  <c r="P303" i="18"/>
  <c r="BJ296" i="18"/>
  <c r="AI290" i="18"/>
  <c r="AI282" i="18"/>
  <c r="AI279" i="18"/>
  <c r="BJ277" i="18"/>
  <c r="P276" i="18"/>
  <c r="AI271" i="18"/>
  <c r="BJ269" i="18"/>
  <c r="P268" i="18"/>
  <c r="BJ268" i="18"/>
  <c r="AI266" i="18"/>
  <c r="AI259" i="18"/>
  <c r="BJ257" i="18"/>
  <c r="P256" i="18"/>
  <c r="AI251" i="18"/>
  <c r="BJ249" i="18"/>
  <c r="P248" i="18"/>
  <c r="AI243" i="18"/>
  <c r="BJ241" i="18"/>
  <c r="AI261" i="18"/>
  <c r="AI258" i="18"/>
  <c r="BJ256" i="18"/>
  <c r="P255" i="18"/>
  <c r="AI250" i="18"/>
  <c r="BJ248" i="18"/>
  <c r="P247" i="18"/>
  <c r="BJ276" i="18"/>
  <c r="AI270" i="18"/>
  <c r="P267" i="18"/>
  <c r="AI257" i="18"/>
  <c r="BJ255" i="18"/>
  <c r="P254" i="18"/>
  <c r="AI249" i="18"/>
  <c r="BJ247" i="18"/>
  <c r="P246" i="18"/>
  <c r="AI241" i="18"/>
  <c r="P266" i="18"/>
  <c r="P263" i="18"/>
  <c r="AI256" i="18"/>
  <c r="BJ254" i="18"/>
  <c r="P253" i="18"/>
  <c r="AI248" i="18"/>
  <c r="BJ246" i="18"/>
  <c r="P245" i="18"/>
  <c r="AI240" i="18"/>
  <c r="BJ260" i="18"/>
  <c r="AI255" i="18"/>
  <c r="BJ253" i="18"/>
  <c r="P252" i="18"/>
  <c r="AI247" i="18"/>
  <c r="BJ245" i="18"/>
  <c r="P244" i="18"/>
  <c r="BJ304" i="18"/>
  <c r="P287" i="18"/>
  <c r="AI278" i="18"/>
  <c r="P264" i="18"/>
  <c r="BJ261" i="18"/>
  <c r="P260" i="18"/>
  <c r="P259" i="18"/>
  <c r="AI254" i="18"/>
  <c r="BJ252" i="18"/>
  <c r="P251" i="18"/>
  <c r="AI246" i="18"/>
  <c r="BJ244" i="18"/>
  <c r="BJ259" i="18"/>
  <c r="P258" i="18"/>
  <c r="AI253" i="18"/>
  <c r="BJ251" i="18"/>
  <c r="P250" i="18"/>
  <c r="AI245" i="18"/>
  <c r="BJ243" i="18"/>
  <c r="P242" i="18"/>
  <c r="AI262" i="18"/>
  <c r="BJ258" i="18"/>
  <c r="AI252" i="18"/>
  <c r="P241" i="18"/>
  <c r="BJ240" i="18"/>
  <c r="AI238" i="18"/>
  <c r="BJ236" i="18"/>
  <c r="P235" i="18"/>
  <c r="AI230" i="18"/>
  <c r="BJ228" i="18"/>
  <c r="P227" i="18"/>
  <c r="AI222" i="18"/>
  <c r="BJ220" i="18"/>
  <c r="P249" i="18"/>
  <c r="AI237" i="18"/>
  <c r="BJ235" i="18"/>
  <c r="P234" i="18"/>
  <c r="AI229" i="18"/>
  <c r="BJ227" i="18"/>
  <c r="P226" i="18"/>
  <c r="AI221" i="18"/>
  <c r="BJ219" i="18"/>
  <c r="AI236" i="18"/>
  <c r="BJ234" i="18"/>
  <c r="P233" i="18"/>
  <c r="AI228" i="18"/>
  <c r="BJ226" i="18"/>
  <c r="P225" i="18"/>
  <c r="AI220" i="18"/>
  <c r="AI235" i="18"/>
  <c r="BJ233" i="18"/>
  <c r="P232" i="18"/>
  <c r="AI227" i="18"/>
  <c r="BJ225" i="18"/>
  <c r="P224" i="18"/>
  <c r="AI219" i="18"/>
  <c r="P275" i="18"/>
  <c r="BJ264" i="18"/>
  <c r="BJ250" i="18"/>
  <c r="AI244" i="18"/>
  <c r="P239" i="18"/>
  <c r="AI234" i="18"/>
  <c r="BJ232" i="18"/>
  <c r="P231" i="18"/>
  <c r="AI226" i="18"/>
  <c r="BJ224" i="18"/>
  <c r="P223" i="18"/>
  <c r="P257" i="18"/>
  <c r="P243" i="18"/>
  <c r="AI242" i="18"/>
  <c r="P240" i="18"/>
  <c r="BJ239" i="18"/>
  <c r="P238" i="18"/>
  <c r="AI233" i="18"/>
  <c r="BJ231" i="18"/>
  <c r="P230" i="18"/>
  <c r="AI225" i="18"/>
  <c r="BJ223" i="18"/>
  <c r="P222" i="18"/>
  <c r="BJ242" i="18"/>
  <c r="BJ238" i="18"/>
  <c r="P237" i="18"/>
  <c r="AI232" i="18"/>
  <c r="BJ230" i="18"/>
  <c r="P229" i="18"/>
  <c r="AI224" i="18"/>
  <c r="AI215" i="18"/>
  <c r="BJ213" i="18"/>
  <c r="P212" i="18"/>
  <c r="AI207" i="18"/>
  <c r="BJ205" i="18"/>
  <c r="P204" i="18"/>
  <c r="AI199" i="18"/>
  <c r="AI263" i="18"/>
  <c r="BJ237" i="18"/>
  <c r="P228" i="18"/>
  <c r="P221" i="18"/>
  <c r="AI214" i="18"/>
  <c r="BJ212" i="18"/>
  <c r="P211" i="18"/>
  <c r="AI206" i="18"/>
  <c r="BJ204" i="18"/>
  <c r="P203" i="18"/>
  <c r="AI198" i="18"/>
  <c r="P219" i="18"/>
  <c r="P218" i="18"/>
  <c r="AI213" i="18"/>
  <c r="BJ211" i="18"/>
  <c r="P210" i="18"/>
  <c r="AI205" i="18"/>
  <c r="BJ203" i="18"/>
  <c r="P202" i="18"/>
  <c r="AI223" i="18"/>
  <c r="BJ221" i="18"/>
  <c r="BJ218" i="18"/>
  <c r="P217" i="18"/>
  <c r="AI212" i="18"/>
  <c r="BJ210" i="18"/>
  <c r="P209" i="18"/>
  <c r="AI204" i="18"/>
  <c r="BJ202" i="18"/>
  <c r="P201" i="18"/>
  <c r="AI239" i="18"/>
  <c r="BJ229" i="18"/>
  <c r="BJ217" i="18"/>
  <c r="P216" i="18"/>
  <c r="AI211" i="18"/>
  <c r="BJ209" i="18"/>
  <c r="P208" i="18"/>
  <c r="AI203" i="18"/>
  <c r="BJ201" i="18"/>
  <c r="P200" i="18"/>
  <c r="BJ222" i="18"/>
  <c r="AI218" i="18"/>
  <c r="BJ216" i="18"/>
  <c r="P215" i="18"/>
  <c r="AI210" i="18"/>
  <c r="BJ208" i="18"/>
  <c r="P207" i="18"/>
  <c r="AI202" i="18"/>
  <c r="P236" i="18"/>
  <c r="P220" i="18"/>
  <c r="AI217" i="18"/>
  <c r="BJ215" i="18"/>
  <c r="P214" i="18"/>
  <c r="AI209" i="18"/>
  <c r="BJ207" i="18"/>
  <c r="P206" i="18"/>
  <c r="AI201" i="18"/>
  <c r="BJ199" i="18"/>
  <c r="P198" i="18"/>
  <c r="AI194" i="18"/>
  <c r="BJ192" i="18"/>
  <c r="P191" i="18"/>
  <c r="AI186" i="18"/>
  <c r="BJ184" i="18"/>
  <c r="P183" i="18"/>
  <c r="AI178" i="18"/>
  <c r="BJ176" i="18"/>
  <c r="P175" i="18"/>
  <c r="AI193" i="18"/>
  <c r="BJ191" i="18"/>
  <c r="P190" i="18"/>
  <c r="AI185" i="18"/>
  <c r="BJ183" i="18"/>
  <c r="P182" i="18"/>
  <c r="AI177" i="18"/>
  <c r="BJ175" i="18"/>
  <c r="BJ206" i="18"/>
  <c r="P197" i="18"/>
  <c r="AI192" i="18"/>
  <c r="BJ190" i="18"/>
  <c r="P189" i="18"/>
  <c r="AI184" i="18"/>
  <c r="BJ182" i="18"/>
  <c r="P181" i="18"/>
  <c r="AI176" i="18"/>
  <c r="BJ174" i="18"/>
  <c r="AI216" i="18"/>
  <c r="P199" i="18"/>
  <c r="BJ198" i="18"/>
  <c r="BJ197" i="18"/>
  <c r="P196" i="18"/>
  <c r="AI191" i="18"/>
  <c r="BJ189" i="18"/>
  <c r="P188" i="18"/>
  <c r="AI183" i="18"/>
  <c r="BJ181" i="18"/>
  <c r="P180" i="18"/>
  <c r="AI175" i="18"/>
  <c r="AI231" i="18"/>
  <c r="P213" i="18"/>
  <c r="AI200" i="18"/>
  <c r="BJ196" i="18"/>
  <c r="P195" i="18"/>
  <c r="AI190" i="18"/>
  <c r="BJ188" i="18"/>
  <c r="P187" i="18"/>
  <c r="AI182" i="18"/>
  <c r="BJ180" i="18"/>
  <c r="P179" i="18"/>
  <c r="AI197" i="18"/>
  <c r="BJ195" i="18"/>
  <c r="P194" i="18"/>
  <c r="AI189" i="18"/>
  <c r="BJ187" i="18"/>
  <c r="P186" i="18"/>
  <c r="AI181" i="18"/>
  <c r="BJ179" i="18"/>
  <c r="AI208" i="18"/>
  <c r="AI196" i="18"/>
  <c r="BJ194" i="18"/>
  <c r="P193" i="18"/>
  <c r="AI188" i="18"/>
  <c r="BJ186" i="18"/>
  <c r="P185" i="18"/>
  <c r="AI180" i="18"/>
  <c r="BJ178" i="18"/>
  <c r="P184" i="18"/>
  <c r="AI173" i="18"/>
  <c r="BJ171" i="18"/>
  <c r="P170" i="18"/>
  <c r="AI165" i="18"/>
  <c r="BJ163" i="18"/>
  <c r="P162" i="18"/>
  <c r="AI157" i="18"/>
  <c r="BJ155" i="18"/>
  <c r="P154" i="18"/>
  <c r="BJ200" i="18"/>
  <c r="AI172" i="18"/>
  <c r="BJ170" i="18"/>
  <c r="P169" i="18"/>
  <c r="AI164" i="18"/>
  <c r="BJ162" i="18"/>
  <c r="P161" i="18"/>
  <c r="AI156" i="18"/>
  <c r="BJ154" i="18"/>
  <c r="P153" i="18"/>
  <c r="AI195" i="18"/>
  <c r="AI179" i="18"/>
  <c r="P178" i="18"/>
  <c r="BJ177" i="18"/>
  <c r="AI171" i="18"/>
  <c r="BJ169" i="18"/>
  <c r="P168" i="18"/>
  <c r="AI163" i="18"/>
  <c r="BJ161" i="18"/>
  <c r="P160" i="18"/>
  <c r="AI155" i="18"/>
  <c r="BJ185" i="18"/>
  <c r="P177" i="18"/>
  <c r="P176" i="18"/>
  <c r="AI170" i="18"/>
  <c r="BJ168" i="18"/>
  <c r="P167" i="18"/>
  <c r="AI162" i="18"/>
  <c r="BJ160" i="18"/>
  <c r="P159" i="18"/>
  <c r="AI154" i="18"/>
  <c r="BJ152" i="18"/>
  <c r="P205" i="18"/>
  <c r="P192" i="18"/>
  <c r="P174" i="18"/>
  <c r="AI169" i="18"/>
  <c r="BJ167" i="18"/>
  <c r="P166" i="18"/>
  <c r="AI161" i="18"/>
  <c r="BJ159" i="18"/>
  <c r="P158" i="18"/>
  <c r="AI153" i="18"/>
  <c r="P173" i="18"/>
  <c r="AI168" i="18"/>
  <c r="BJ166" i="18"/>
  <c r="P165" i="18"/>
  <c r="AI160" i="18"/>
  <c r="BJ158" i="18"/>
  <c r="P157" i="18"/>
  <c r="AI152" i="18"/>
  <c r="AI187" i="18"/>
  <c r="BJ173" i="18"/>
  <c r="P172" i="18"/>
  <c r="AI167" i="18"/>
  <c r="BJ165" i="18"/>
  <c r="P164" i="18"/>
  <c r="AI159" i="18"/>
  <c r="BJ157" i="18"/>
  <c r="P156" i="18"/>
  <c r="BJ172" i="18"/>
  <c r="P163" i="18"/>
  <c r="P152" i="18"/>
  <c r="BJ151" i="18"/>
  <c r="P150" i="18"/>
  <c r="AI145" i="18"/>
  <c r="BJ143" i="18"/>
  <c r="P142" i="18"/>
  <c r="AI137" i="18"/>
  <c r="BJ135" i="18"/>
  <c r="P134" i="18"/>
  <c r="AI129" i="18"/>
  <c r="BJ127" i="18"/>
  <c r="P126" i="18"/>
  <c r="AI121" i="18"/>
  <c r="BJ119" i="18"/>
  <c r="P118" i="18"/>
  <c r="AI113" i="18"/>
  <c r="BJ111" i="18"/>
  <c r="P110" i="18"/>
  <c r="AI105" i="18"/>
  <c r="BJ193" i="18"/>
  <c r="AI158" i="18"/>
  <c r="BJ150" i="18"/>
  <c r="P149" i="18"/>
  <c r="AI144" i="18"/>
  <c r="BJ142" i="18"/>
  <c r="P141" i="18"/>
  <c r="AI136" i="18"/>
  <c r="BJ134" i="18"/>
  <c r="P133" i="18"/>
  <c r="AI128" i="18"/>
  <c r="BJ126" i="18"/>
  <c r="P125" i="18"/>
  <c r="AI120" i="18"/>
  <c r="BJ118" i="18"/>
  <c r="P117" i="18"/>
  <c r="AI112" i="18"/>
  <c r="BJ110" i="18"/>
  <c r="P109" i="18"/>
  <c r="AI104" i="18"/>
  <c r="BJ164" i="18"/>
  <c r="AI151" i="18"/>
  <c r="BJ149" i="18"/>
  <c r="P148" i="18"/>
  <c r="AI143" i="18"/>
  <c r="BJ141" i="18"/>
  <c r="P140" i="18"/>
  <c r="AI135" i="18"/>
  <c r="BJ133" i="18"/>
  <c r="P132" i="18"/>
  <c r="AI127" i="18"/>
  <c r="BJ125" i="18"/>
  <c r="P124" i="18"/>
  <c r="AI119" i="18"/>
  <c r="BJ117" i="18"/>
  <c r="P116" i="18"/>
  <c r="AI111" i="18"/>
  <c r="P155" i="18"/>
  <c r="AI150" i="18"/>
  <c r="BJ148" i="18"/>
  <c r="P147" i="18"/>
  <c r="AI142" i="18"/>
  <c r="BJ140" i="18"/>
  <c r="P139" i="18"/>
  <c r="AI134" i="18"/>
  <c r="BJ132" i="18"/>
  <c r="P131" i="18"/>
  <c r="AI126" i="18"/>
  <c r="BJ124" i="18"/>
  <c r="P123" i="18"/>
  <c r="AI118" i="18"/>
  <c r="BJ116" i="18"/>
  <c r="P115" i="18"/>
  <c r="AI174" i="18"/>
  <c r="AI149" i="18"/>
  <c r="BJ147" i="18"/>
  <c r="P146" i="18"/>
  <c r="AI141" i="18"/>
  <c r="BJ139" i="18"/>
  <c r="P138" i="18"/>
  <c r="AI133" i="18"/>
  <c r="BJ131" i="18"/>
  <c r="P130" i="18"/>
  <c r="AI125" i="18"/>
  <c r="BJ123" i="18"/>
  <c r="P122" i="18"/>
  <c r="AI117" i="18"/>
  <c r="BJ115" i="18"/>
  <c r="P114" i="18"/>
  <c r="AI109" i="18"/>
  <c r="BJ107" i="18"/>
  <c r="P106" i="18"/>
  <c r="P171" i="18"/>
  <c r="BJ156" i="18"/>
  <c r="BJ153" i="18"/>
  <c r="AI148" i="18"/>
  <c r="BJ146" i="18"/>
  <c r="P145" i="18"/>
  <c r="AI140" i="18"/>
  <c r="BJ138" i="18"/>
  <c r="P137" i="18"/>
  <c r="AI132" i="18"/>
  <c r="BJ130" i="18"/>
  <c r="P129" i="18"/>
  <c r="AI124" i="18"/>
  <c r="BJ122" i="18"/>
  <c r="P121" i="18"/>
  <c r="AI116" i="18"/>
  <c r="BJ114" i="18"/>
  <c r="P113" i="18"/>
  <c r="AI108" i="18"/>
  <c r="BJ106" i="18"/>
  <c r="P105" i="18"/>
  <c r="BJ214" i="18"/>
  <c r="AI166" i="18"/>
  <c r="AI147" i="18"/>
  <c r="BJ145" i="18"/>
  <c r="P144" i="18"/>
  <c r="AI139" i="18"/>
  <c r="BJ137" i="18"/>
  <c r="P136" i="18"/>
  <c r="AI131" i="18"/>
  <c r="BJ129" i="18"/>
  <c r="P128" i="18"/>
  <c r="AI123" i="18"/>
  <c r="BJ121" i="18"/>
  <c r="P120" i="18"/>
  <c r="AI115" i="18"/>
  <c r="BJ113" i="18"/>
  <c r="P112" i="18"/>
  <c r="AI107" i="18"/>
  <c r="P151" i="18"/>
  <c r="P135" i="18"/>
  <c r="BJ128" i="18"/>
  <c r="AI122" i="18"/>
  <c r="AI110" i="18"/>
  <c r="AI100" i="18"/>
  <c r="BJ98" i="18"/>
  <c r="P97" i="18"/>
  <c r="AI92" i="18"/>
  <c r="BJ90" i="18"/>
  <c r="P89" i="18"/>
  <c r="AI84" i="18"/>
  <c r="BJ82" i="18"/>
  <c r="P81" i="18"/>
  <c r="AI76" i="18"/>
  <c r="BJ74" i="18"/>
  <c r="P73" i="18"/>
  <c r="AI68" i="18"/>
  <c r="BJ66" i="18"/>
  <c r="P65" i="18"/>
  <c r="BJ104" i="18"/>
  <c r="AI99" i="18"/>
  <c r="BJ97" i="18"/>
  <c r="P96" i="18"/>
  <c r="AI91" i="18"/>
  <c r="BJ89" i="18"/>
  <c r="P88" i="18"/>
  <c r="AI83" i="18"/>
  <c r="BJ81" i="18"/>
  <c r="P80" i="18"/>
  <c r="AI75" i="18"/>
  <c r="BJ73" i="18"/>
  <c r="P72" i="18"/>
  <c r="AI67" i="18"/>
  <c r="P119" i="18"/>
  <c r="BJ112" i="18"/>
  <c r="AI106" i="18"/>
  <c r="P104" i="18"/>
  <c r="P103" i="18"/>
  <c r="AI98" i="18"/>
  <c r="BJ96" i="18"/>
  <c r="P95" i="18"/>
  <c r="AI90" i="18"/>
  <c r="BJ88" i="18"/>
  <c r="P87" i="18"/>
  <c r="AI82" i="18"/>
  <c r="BJ80" i="18"/>
  <c r="P79" i="18"/>
  <c r="AI74" i="18"/>
  <c r="BJ72" i="18"/>
  <c r="P71" i="18"/>
  <c r="AI66" i="18"/>
  <c r="BJ64" i="18"/>
  <c r="P63" i="18"/>
  <c r="AI146" i="18"/>
  <c r="BJ136" i="18"/>
  <c r="AI130" i="18"/>
  <c r="BJ109" i="18"/>
  <c r="BJ103" i="18"/>
  <c r="P102" i="18"/>
  <c r="AI97" i="18"/>
  <c r="BJ95" i="18"/>
  <c r="P94" i="18"/>
  <c r="AI89" i="18"/>
  <c r="BJ87" i="18"/>
  <c r="P86" i="18"/>
  <c r="AI81" i="18"/>
  <c r="BJ79" i="18"/>
  <c r="P78" i="18"/>
  <c r="P143" i="18"/>
  <c r="P111" i="18"/>
  <c r="BJ108" i="18"/>
  <c r="P108" i="18"/>
  <c r="P107" i="18"/>
  <c r="BJ102" i="18"/>
  <c r="P101" i="18"/>
  <c r="AI96" i="18"/>
  <c r="BJ94" i="18"/>
  <c r="P93" i="18"/>
  <c r="AI88" i="18"/>
  <c r="BJ86" i="18"/>
  <c r="P85" i="18"/>
  <c r="AI80" i="18"/>
  <c r="BJ78" i="18"/>
  <c r="P77" i="18"/>
  <c r="AI72" i="18"/>
  <c r="BJ70" i="18"/>
  <c r="P69" i="18"/>
  <c r="AI64" i="18"/>
  <c r="BJ62" i="18"/>
  <c r="P127" i="18"/>
  <c r="BJ120" i="18"/>
  <c r="AI114" i="18"/>
  <c r="AI103" i="18"/>
  <c r="BJ101" i="18"/>
  <c r="P100" i="18"/>
  <c r="AI95" i="18"/>
  <c r="BJ93" i="18"/>
  <c r="P92" i="18"/>
  <c r="AI87" i="18"/>
  <c r="BJ85" i="18"/>
  <c r="P84" i="18"/>
  <c r="AI79" i="18"/>
  <c r="BJ77" i="18"/>
  <c r="P76" i="18"/>
  <c r="AI71" i="18"/>
  <c r="BJ69" i="18"/>
  <c r="P68" i="18"/>
  <c r="BJ105" i="18"/>
  <c r="AI102" i="18"/>
  <c r="BJ100" i="18"/>
  <c r="P99" i="18"/>
  <c r="AI94" i="18"/>
  <c r="BJ92" i="18"/>
  <c r="P91" i="18"/>
  <c r="AI86" i="18"/>
  <c r="BJ84" i="18"/>
  <c r="P83" i="18"/>
  <c r="AI78" i="18"/>
  <c r="BJ76" i="18"/>
  <c r="P75" i="18"/>
  <c r="AI70" i="18"/>
  <c r="BJ68" i="18"/>
  <c r="P67" i="18"/>
  <c r="AI62" i="18"/>
  <c r="BJ144" i="18"/>
  <c r="AI138" i="18"/>
  <c r="P82" i="18"/>
  <c r="BJ75" i="18"/>
  <c r="AI69" i="18"/>
  <c r="BJ67" i="18"/>
  <c r="AI57" i="18"/>
  <c r="BJ55" i="18"/>
  <c r="P54" i="18"/>
  <c r="AI49" i="18"/>
  <c r="BJ47" i="18"/>
  <c r="P46" i="18"/>
  <c r="BJ99" i="18"/>
  <c r="AI73" i="18"/>
  <c r="BJ71" i="18"/>
  <c r="P61" i="18"/>
  <c r="AI56" i="18"/>
  <c r="BJ54" i="18"/>
  <c r="P53" i="18"/>
  <c r="AI48" i="18"/>
  <c r="BJ46" i="18"/>
  <c r="P45" i="18"/>
  <c r="AI93" i="18"/>
  <c r="P60" i="18"/>
  <c r="AI55" i="18"/>
  <c r="P90" i="18"/>
  <c r="BJ83" i="18"/>
  <c r="P70" i="18"/>
  <c r="BJ60" i="18"/>
  <c r="P59" i="18"/>
  <c r="AI54" i="18"/>
  <c r="BJ52" i="18"/>
  <c r="P51" i="18"/>
  <c r="AI46" i="18"/>
  <c r="BJ44" i="18"/>
  <c r="P43" i="18"/>
  <c r="AI77" i="18"/>
  <c r="AI61" i="18"/>
  <c r="BJ59" i="18"/>
  <c r="P58" i="18"/>
  <c r="AI53" i="18"/>
  <c r="BJ51" i="18"/>
  <c r="P50" i="18"/>
  <c r="AI101" i="18"/>
  <c r="P74" i="18"/>
  <c r="P66" i="18"/>
  <c r="P64" i="18"/>
  <c r="P62" i="18"/>
  <c r="AI60" i="18"/>
  <c r="BJ58" i="18"/>
  <c r="P57" i="18"/>
  <c r="AI52" i="18"/>
  <c r="BJ50" i="18"/>
  <c r="P49" i="18"/>
  <c r="AI44" i="18"/>
  <c r="P98" i="18"/>
  <c r="BJ91" i="18"/>
  <c r="BJ65" i="18"/>
  <c r="BJ63" i="18"/>
  <c r="BJ61" i="18"/>
  <c r="AI59" i="18"/>
  <c r="BJ57" i="18"/>
  <c r="P56" i="18"/>
  <c r="AI51" i="18"/>
  <c r="AI85" i="18"/>
  <c r="AI65" i="18"/>
  <c r="AI63" i="18"/>
  <c r="AI58" i="18"/>
  <c r="BJ56" i="18"/>
  <c r="P55" i="18"/>
  <c r="AI50" i="18"/>
  <c r="BJ48" i="18"/>
  <c r="P47" i="18"/>
  <c r="F8" i="18"/>
  <c r="AI8" i="18"/>
  <c r="BJ9" i="18"/>
  <c r="AI11" i="18"/>
  <c r="Q15" i="18"/>
  <c r="P16" i="18"/>
  <c r="BJ17" i="18"/>
  <c r="AI19" i="18"/>
  <c r="Q23" i="18"/>
  <c r="AF23" i="18" s="1"/>
  <c r="P24" i="18"/>
  <c r="BJ25" i="18"/>
  <c r="AI27" i="18"/>
  <c r="Q31" i="18"/>
  <c r="P32" i="18"/>
  <c r="BJ33" i="18"/>
  <c r="AI35" i="18"/>
  <c r="Q39" i="18"/>
  <c r="P40" i="18"/>
  <c r="BJ41" i="18"/>
  <c r="E43" i="18"/>
  <c r="E45" i="18"/>
  <c r="E56" i="18"/>
  <c r="F57" i="18"/>
  <c r="E68" i="18"/>
  <c r="F79" i="18"/>
  <c r="E79" i="18"/>
  <c r="E82" i="18"/>
  <c r="E94" i="18"/>
  <c r="E104" i="18"/>
  <c r="F104" i="18"/>
  <c r="F71" i="18"/>
  <c r="E71" i="18"/>
  <c r="E92" i="18"/>
  <c r="F67" i="18"/>
  <c r="E67" i="18"/>
  <c r="F95" i="18"/>
  <c r="E95" i="18"/>
  <c r="E98" i="18"/>
  <c r="E53" i="18"/>
  <c r="E61" i="18"/>
  <c r="E74" i="18"/>
  <c r="E80" i="18"/>
  <c r="E86" i="18"/>
  <c r="E64" i="18"/>
  <c r="E66" i="18"/>
  <c r="E84" i="18"/>
  <c r="F87" i="18"/>
  <c r="E87" i="18"/>
  <c r="E90" i="18"/>
  <c r="E78" i="18"/>
  <c r="E100" i="18"/>
  <c r="F63" i="18"/>
  <c r="F65" i="18"/>
  <c r="E72" i="18"/>
  <c r="E76" i="18"/>
  <c r="F103" i="18"/>
  <c r="E103" i="18"/>
  <c r="F112" i="18"/>
  <c r="E112" i="18"/>
  <c r="F132" i="18"/>
  <c r="E132" i="18"/>
  <c r="E145" i="18"/>
  <c r="F148" i="18"/>
  <c r="E148" i="18"/>
  <c r="E117" i="18"/>
  <c r="E121" i="18"/>
  <c r="F124" i="18"/>
  <c r="E124" i="18"/>
  <c r="F108" i="18"/>
  <c r="E108" i="18"/>
  <c r="E109" i="18"/>
  <c r="E137" i="18"/>
  <c r="F140" i="18"/>
  <c r="E140" i="18"/>
  <c r="E113" i="18"/>
  <c r="E75" i="18"/>
  <c r="E83" i="18"/>
  <c r="E91" i="18"/>
  <c r="E99" i="18"/>
  <c r="F116" i="18"/>
  <c r="E116" i="18"/>
  <c r="E125" i="18"/>
  <c r="E105" i="18"/>
  <c r="E129" i="18"/>
  <c r="E131" i="18"/>
  <c r="E139" i="18"/>
  <c r="E147" i="18"/>
  <c r="E215" i="18"/>
  <c r="E152" i="18"/>
  <c r="E157" i="18"/>
  <c r="F160" i="18"/>
  <c r="E160" i="18"/>
  <c r="E154" i="18"/>
  <c r="E171" i="18"/>
  <c r="F168" i="18"/>
  <c r="E168" i="18"/>
  <c r="E120" i="18"/>
  <c r="E128" i="18"/>
  <c r="E136" i="18"/>
  <c r="E144" i="18"/>
  <c r="E194" i="18"/>
  <c r="E156" i="18"/>
  <c r="E173" i="18"/>
  <c r="E159" i="18"/>
  <c r="E167" i="18"/>
  <c r="F181" i="18"/>
  <c r="E181" i="18"/>
  <c r="F197" i="18"/>
  <c r="E197" i="18"/>
  <c r="E162" i="18"/>
  <c r="E170" i="18"/>
  <c r="E186" i="18"/>
  <c r="E163" i="18"/>
  <c r="E178" i="18"/>
  <c r="F189" i="18"/>
  <c r="E189" i="18"/>
  <c r="F175" i="18"/>
  <c r="E175" i="18"/>
  <c r="E201" i="18"/>
  <c r="F218" i="18"/>
  <c r="E218" i="18"/>
  <c r="E182" i="18"/>
  <c r="E190" i="18"/>
  <c r="F202" i="18"/>
  <c r="E202" i="18"/>
  <c r="E219" i="18"/>
  <c r="E183" i="18"/>
  <c r="E191" i="18"/>
  <c r="E209" i="18"/>
  <c r="F225" i="18"/>
  <c r="E225" i="18"/>
  <c r="E176" i="18"/>
  <c r="E199" i="18"/>
  <c r="E207" i="18"/>
  <c r="E177" i="18"/>
  <c r="E185" i="18"/>
  <c r="E193" i="18"/>
  <c r="F210" i="18"/>
  <c r="E210" i="18"/>
  <c r="E217" i="18"/>
  <c r="F246" i="18"/>
  <c r="E246" i="18"/>
  <c r="E230" i="18"/>
  <c r="E204" i="18"/>
  <c r="E212" i="18"/>
  <c r="E222" i="18"/>
  <c r="F233" i="18"/>
  <c r="E233" i="18"/>
  <c r="E205" i="18"/>
  <c r="E213" i="18"/>
  <c r="E227" i="18"/>
  <c r="E206" i="18"/>
  <c r="E238" i="18"/>
  <c r="E226" i="18"/>
  <c r="E234" i="18"/>
  <c r="E243" i="18"/>
  <c r="E251" i="18"/>
  <c r="E257" i="18"/>
  <c r="E235" i="18"/>
  <c r="E240" i="18"/>
  <c r="F254" i="18"/>
  <c r="E254" i="18"/>
  <c r="E228" i="18"/>
  <c r="E236" i="18"/>
  <c r="E221" i="18"/>
  <c r="E229" i="18"/>
  <c r="E245" i="18"/>
  <c r="E249" i="18"/>
  <c r="E259" i="18"/>
  <c r="F272" i="18"/>
  <c r="E272" i="18"/>
  <c r="E281" i="18"/>
  <c r="E265" i="18"/>
  <c r="F268" i="18"/>
  <c r="E268" i="18"/>
  <c r="F282" i="18"/>
  <c r="E282" i="18"/>
  <c r="E247" i="18"/>
  <c r="E255" i="18"/>
  <c r="E248" i="18"/>
  <c r="E256" i="18"/>
  <c r="E260" i="18"/>
  <c r="F264" i="18"/>
  <c r="E264" i="18"/>
  <c r="E273" i="18"/>
  <c r="F263" i="18"/>
  <c r="F265" i="18"/>
  <c r="F280" i="18"/>
  <c r="E280" i="18"/>
  <c r="E271" i="18"/>
  <c r="E279" i="18"/>
  <c r="F300" i="18"/>
  <c r="E300" i="18"/>
  <c r="F284" i="18"/>
  <c r="E284" i="18"/>
  <c r="F292" i="18"/>
  <c r="E292" i="18"/>
  <c r="E276" i="18"/>
  <c r="E291" i="18"/>
  <c r="E285" i="18"/>
  <c r="E293" i="18"/>
  <c r="E301" i="18"/>
  <c r="E302" i="18"/>
  <c r="E288" i="18"/>
  <c r="E296" i="18"/>
  <c r="AF48" i="18" l="1"/>
  <c r="AF9" i="18"/>
  <c r="E6" i="22"/>
  <c r="I6" i="22"/>
  <c r="I7" i="22"/>
  <c r="G7" i="22"/>
  <c r="G6" i="22"/>
  <c r="F6" i="22"/>
  <c r="E7" i="22"/>
  <c r="F7" i="22"/>
  <c r="AF12" i="18"/>
  <c r="I13" i="22"/>
  <c r="I21" i="22"/>
  <c r="I29" i="22"/>
  <c r="I37" i="22"/>
  <c r="I45" i="22"/>
  <c r="I53" i="22"/>
  <c r="I61" i="22"/>
  <c r="I69" i="22"/>
  <c r="I77" i="22"/>
  <c r="I85" i="22"/>
  <c r="I93" i="22"/>
  <c r="I101" i="22"/>
  <c r="I109" i="22"/>
  <c r="I117" i="22"/>
  <c r="I125" i="22"/>
  <c r="I133" i="22"/>
  <c r="I141" i="22"/>
  <c r="I149" i="22"/>
  <c r="I157" i="22"/>
  <c r="I165" i="22"/>
  <c r="I173" i="22"/>
  <c r="I181" i="22"/>
  <c r="I189" i="22"/>
  <c r="I197" i="22"/>
  <c r="I205" i="22"/>
  <c r="I213" i="22"/>
  <c r="I221" i="22"/>
  <c r="I229" i="22"/>
  <c r="I237" i="22"/>
  <c r="I245" i="22"/>
  <c r="I253" i="22"/>
  <c r="I261" i="22"/>
  <c r="I269" i="22"/>
  <c r="I277" i="22"/>
  <c r="I285" i="22"/>
  <c r="I293" i="22"/>
  <c r="I301" i="22"/>
  <c r="G10" i="22"/>
  <c r="G18" i="22"/>
  <c r="G26" i="22"/>
  <c r="G34" i="22"/>
  <c r="G42" i="22"/>
  <c r="G50" i="22"/>
  <c r="G58" i="22"/>
  <c r="G66" i="22"/>
  <c r="G74" i="22"/>
  <c r="G82" i="22"/>
  <c r="G90" i="22"/>
  <c r="G98" i="22"/>
  <c r="G106" i="22"/>
  <c r="G114" i="22"/>
  <c r="G122" i="22"/>
  <c r="G130" i="22"/>
  <c r="G138" i="22"/>
  <c r="G146" i="22"/>
  <c r="G154" i="22"/>
  <c r="G162" i="22"/>
  <c r="G170" i="22"/>
  <c r="G178" i="22"/>
  <c r="G186" i="22"/>
  <c r="G194" i="22"/>
  <c r="G202" i="22"/>
  <c r="G210" i="22"/>
  <c r="G218" i="22"/>
  <c r="G226" i="22"/>
  <c r="G234" i="22"/>
  <c r="G242" i="22"/>
  <c r="G250" i="22"/>
  <c r="G258" i="22"/>
  <c r="G266" i="22"/>
  <c r="G274" i="22"/>
  <c r="G282" i="22"/>
  <c r="G290" i="22"/>
  <c r="G298" i="22"/>
  <c r="F15" i="22"/>
  <c r="F23" i="22"/>
  <c r="F31" i="22"/>
  <c r="F39" i="22"/>
  <c r="F47" i="22"/>
  <c r="F55" i="22"/>
  <c r="F63" i="22"/>
  <c r="F71" i="22"/>
  <c r="F79" i="22"/>
  <c r="F87" i="22"/>
  <c r="I14" i="22"/>
  <c r="I22" i="22"/>
  <c r="I30" i="22"/>
  <c r="I38" i="22"/>
  <c r="I46" i="22"/>
  <c r="I54" i="22"/>
  <c r="I62" i="22"/>
  <c r="I70" i="22"/>
  <c r="I78" i="22"/>
  <c r="I86" i="22"/>
  <c r="I94" i="22"/>
  <c r="I102" i="22"/>
  <c r="I110" i="22"/>
  <c r="I118" i="22"/>
  <c r="I126" i="22"/>
  <c r="I134" i="22"/>
  <c r="I142" i="22"/>
  <c r="I150" i="22"/>
  <c r="I158" i="22"/>
  <c r="I166" i="22"/>
  <c r="I174" i="22"/>
  <c r="I182" i="22"/>
  <c r="I190" i="22"/>
  <c r="I198" i="22"/>
  <c r="I206" i="22"/>
  <c r="I214" i="22"/>
  <c r="I222" i="22"/>
  <c r="I230" i="22"/>
  <c r="I238" i="22"/>
  <c r="I246" i="22"/>
  <c r="I254" i="22"/>
  <c r="I262" i="22"/>
  <c r="I270" i="22"/>
  <c r="I278" i="22"/>
  <c r="I286" i="22"/>
  <c r="I294" i="22"/>
  <c r="I302" i="22"/>
  <c r="G11" i="22"/>
  <c r="G19" i="22"/>
  <c r="G27" i="22"/>
  <c r="G35" i="22"/>
  <c r="G43" i="22"/>
  <c r="G51" i="22"/>
  <c r="G59" i="22"/>
  <c r="G67" i="22"/>
  <c r="G75" i="22"/>
  <c r="G83" i="22"/>
  <c r="G91" i="22"/>
  <c r="G99" i="22"/>
  <c r="G107" i="22"/>
  <c r="G115" i="22"/>
  <c r="G123" i="22"/>
  <c r="G131" i="22"/>
  <c r="G139" i="22"/>
  <c r="G147" i="22"/>
  <c r="G155" i="22"/>
  <c r="G163" i="22"/>
  <c r="G171" i="22"/>
  <c r="G179" i="22"/>
  <c r="G187" i="22"/>
  <c r="G195" i="22"/>
  <c r="G203" i="22"/>
  <c r="G211" i="22"/>
  <c r="G219" i="22"/>
  <c r="G227" i="22"/>
  <c r="G235" i="22"/>
  <c r="G243" i="22"/>
  <c r="G251" i="22"/>
  <c r="G259" i="22"/>
  <c r="G267" i="22"/>
  <c r="G275" i="22"/>
  <c r="G283" i="22"/>
  <c r="G291" i="22"/>
  <c r="G299" i="22"/>
  <c r="F8" i="22"/>
  <c r="F16" i="22"/>
  <c r="F24" i="22"/>
  <c r="F32" i="22"/>
  <c r="F40" i="22"/>
  <c r="F48" i="22"/>
  <c r="F56" i="22"/>
  <c r="F64" i="22"/>
  <c r="F72" i="22"/>
  <c r="F80" i="22"/>
  <c r="F88" i="22"/>
  <c r="I15" i="22"/>
  <c r="I23" i="22"/>
  <c r="I31" i="22"/>
  <c r="I39" i="22"/>
  <c r="I47" i="22"/>
  <c r="I55" i="22"/>
  <c r="I63" i="22"/>
  <c r="I71" i="22"/>
  <c r="I79" i="22"/>
  <c r="I87" i="22"/>
  <c r="I95" i="22"/>
  <c r="I103" i="22"/>
  <c r="I111" i="22"/>
  <c r="I119" i="22"/>
  <c r="I127" i="22"/>
  <c r="I135" i="22"/>
  <c r="I143" i="22"/>
  <c r="I151" i="22"/>
  <c r="I159" i="22"/>
  <c r="I167" i="22"/>
  <c r="I175" i="22"/>
  <c r="I183" i="22"/>
  <c r="I191" i="22"/>
  <c r="I199" i="22"/>
  <c r="I207" i="22"/>
  <c r="I215" i="22"/>
  <c r="I223" i="22"/>
  <c r="I231" i="22"/>
  <c r="I239" i="22"/>
  <c r="I247" i="22"/>
  <c r="I255" i="22"/>
  <c r="I263" i="22"/>
  <c r="I271" i="22"/>
  <c r="I279" i="22"/>
  <c r="I287" i="22"/>
  <c r="I295" i="22"/>
  <c r="I303" i="22"/>
  <c r="G12" i="22"/>
  <c r="G20" i="22"/>
  <c r="G28" i="22"/>
  <c r="G36" i="22"/>
  <c r="G44" i="22"/>
  <c r="G52" i="22"/>
  <c r="G60" i="22"/>
  <c r="G68" i="22"/>
  <c r="G76" i="22"/>
  <c r="G84" i="22"/>
  <c r="G92" i="22"/>
  <c r="G100" i="22"/>
  <c r="G108" i="22"/>
  <c r="G116" i="22"/>
  <c r="G124" i="22"/>
  <c r="G132" i="22"/>
  <c r="G140" i="22"/>
  <c r="G148" i="22"/>
  <c r="G156" i="22"/>
  <c r="G164" i="22"/>
  <c r="G172" i="22"/>
  <c r="G180" i="22"/>
  <c r="G188" i="22"/>
  <c r="G196" i="22"/>
  <c r="G204" i="22"/>
  <c r="G212" i="22"/>
  <c r="G220" i="22"/>
  <c r="G228" i="22"/>
  <c r="G236" i="22"/>
  <c r="G244" i="22"/>
  <c r="G252" i="22"/>
  <c r="G260" i="22"/>
  <c r="G268" i="22"/>
  <c r="G276" i="22"/>
  <c r="G284" i="22"/>
  <c r="G292" i="22"/>
  <c r="G300" i="22"/>
  <c r="F9" i="22"/>
  <c r="F17" i="22"/>
  <c r="F25" i="22"/>
  <c r="F33" i="22"/>
  <c r="F41" i="22"/>
  <c r="F49" i="22"/>
  <c r="F57" i="22"/>
  <c r="F65" i="22"/>
  <c r="F73" i="22"/>
  <c r="F81" i="22"/>
  <c r="F89" i="22"/>
  <c r="I8" i="22"/>
  <c r="I16" i="22"/>
  <c r="I24" i="22"/>
  <c r="I32" i="22"/>
  <c r="I40" i="22"/>
  <c r="I48" i="22"/>
  <c r="I56" i="22"/>
  <c r="I64" i="22"/>
  <c r="I72" i="22"/>
  <c r="I80" i="22"/>
  <c r="I88" i="22"/>
  <c r="I96" i="22"/>
  <c r="I104" i="22"/>
  <c r="I112" i="22"/>
  <c r="I120" i="22"/>
  <c r="I128" i="22"/>
  <c r="I136" i="22"/>
  <c r="I144" i="22"/>
  <c r="I152" i="22"/>
  <c r="I160" i="22"/>
  <c r="I168" i="22"/>
  <c r="I176" i="22"/>
  <c r="I184" i="22"/>
  <c r="I192" i="22"/>
  <c r="I200" i="22"/>
  <c r="I208" i="22"/>
  <c r="I216" i="22"/>
  <c r="I224" i="22"/>
  <c r="I232" i="22"/>
  <c r="I240" i="22"/>
  <c r="I248" i="22"/>
  <c r="I256" i="22"/>
  <c r="I264" i="22"/>
  <c r="I272" i="22"/>
  <c r="I280" i="22"/>
  <c r="I288" i="22"/>
  <c r="I296" i="22"/>
  <c r="I304" i="22"/>
  <c r="G13" i="22"/>
  <c r="G21" i="22"/>
  <c r="G29" i="22"/>
  <c r="G37" i="22"/>
  <c r="G45" i="22"/>
  <c r="G53" i="22"/>
  <c r="G61" i="22"/>
  <c r="G69" i="22"/>
  <c r="G77" i="22"/>
  <c r="G85" i="22"/>
  <c r="G93" i="22"/>
  <c r="G101" i="22"/>
  <c r="G109" i="22"/>
  <c r="G117" i="22"/>
  <c r="G125" i="22"/>
  <c r="G133" i="22"/>
  <c r="G141" i="22"/>
  <c r="G149" i="22"/>
  <c r="G157" i="22"/>
  <c r="G165" i="22"/>
  <c r="G173" i="22"/>
  <c r="G181" i="22"/>
  <c r="G189" i="22"/>
  <c r="G197" i="22"/>
  <c r="G205" i="22"/>
  <c r="G213" i="22"/>
  <c r="G221" i="22"/>
  <c r="G229" i="22"/>
  <c r="G237" i="22"/>
  <c r="G245" i="22"/>
  <c r="G253" i="22"/>
  <c r="G261" i="22"/>
  <c r="G269" i="22"/>
  <c r="G277" i="22"/>
  <c r="G285" i="22"/>
  <c r="G293" i="22"/>
  <c r="G301" i="22"/>
  <c r="F10" i="22"/>
  <c r="F18" i="22"/>
  <c r="F26" i="22"/>
  <c r="F34" i="22"/>
  <c r="F42" i="22"/>
  <c r="F50" i="22"/>
  <c r="F58" i="22"/>
  <c r="F66" i="22"/>
  <c r="F74" i="22"/>
  <c r="F82" i="22"/>
  <c r="I9" i="22"/>
  <c r="I17" i="22"/>
  <c r="I25" i="22"/>
  <c r="I33" i="22"/>
  <c r="I41" i="22"/>
  <c r="I49" i="22"/>
  <c r="I57" i="22"/>
  <c r="I65" i="22"/>
  <c r="I73" i="22"/>
  <c r="I81" i="22"/>
  <c r="I89" i="22"/>
  <c r="I97" i="22"/>
  <c r="I105" i="22"/>
  <c r="I113" i="22"/>
  <c r="I121" i="22"/>
  <c r="I129" i="22"/>
  <c r="I137" i="22"/>
  <c r="I145" i="22"/>
  <c r="I153" i="22"/>
  <c r="I161" i="22"/>
  <c r="I169" i="22"/>
  <c r="I177" i="22"/>
  <c r="I185" i="22"/>
  <c r="I193" i="22"/>
  <c r="I201" i="22"/>
  <c r="I209" i="22"/>
  <c r="I217" i="22"/>
  <c r="I225" i="22"/>
  <c r="I233" i="22"/>
  <c r="I241" i="22"/>
  <c r="I249" i="22"/>
  <c r="I257" i="22"/>
  <c r="I265" i="22"/>
  <c r="I273" i="22"/>
  <c r="I281" i="22"/>
  <c r="I289" i="22"/>
  <c r="I297" i="22"/>
  <c r="I305" i="22"/>
  <c r="G14" i="22"/>
  <c r="G22" i="22"/>
  <c r="G30" i="22"/>
  <c r="G38" i="22"/>
  <c r="G46" i="22"/>
  <c r="G54" i="22"/>
  <c r="G62" i="22"/>
  <c r="G70" i="22"/>
  <c r="G78" i="22"/>
  <c r="G86" i="22"/>
  <c r="G94" i="22"/>
  <c r="G102" i="22"/>
  <c r="G110" i="22"/>
  <c r="G118" i="22"/>
  <c r="G126" i="22"/>
  <c r="G134" i="22"/>
  <c r="G142" i="22"/>
  <c r="G150" i="22"/>
  <c r="G158" i="22"/>
  <c r="G166" i="22"/>
  <c r="G174" i="22"/>
  <c r="G182" i="22"/>
  <c r="G190" i="22"/>
  <c r="G198" i="22"/>
  <c r="G206" i="22"/>
  <c r="G214" i="22"/>
  <c r="G222" i="22"/>
  <c r="G230" i="22"/>
  <c r="G238" i="22"/>
  <c r="G246" i="22"/>
  <c r="G254" i="22"/>
  <c r="G262" i="22"/>
  <c r="G270" i="22"/>
  <c r="G278" i="22"/>
  <c r="G286" i="22"/>
  <c r="G294" i="22"/>
  <c r="G302" i="22"/>
  <c r="F11" i="22"/>
  <c r="F19" i="22"/>
  <c r="F27" i="22"/>
  <c r="F35" i="22"/>
  <c r="F43" i="22"/>
  <c r="F51" i="22"/>
  <c r="F59" i="22"/>
  <c r="F67" i="22"/>
  <c r="F75" i="22"/>
  <c r="F83" i="22"/>
  <c r="I10" i="22"/>
  <c r="I18" i="22"/>
  <c r="I26" i="22"/>
  <c r="I34" i="22"/>
  <c r="I42" i="22"/>
  <c r="I50" i="22"/>
  <c r="I58" i="22"/>
  <c r="I66" i="22"/>
  <c r="I74" i="22"/>
  <c r="I82" i="22"/>
  <c r="I90" i="22"/>
  <c r="I98" i="22"/>
  <c r="I106" i="22"/>
  <c r="I114" i="22"/>
  <c r="I122" i="22"/>
  <c r="I130" i="22"/>
  <c r="I138" i="22"/>
  <c r="I146" i="22"/>
  <c r="I154" i="22"/>
  <c r="I162" i="22"/>
  <c r="I170" i="22"/>
  <c r="I178" i="22"/>
  <c r="I186" i="22"/>
  <c r="I194" i="22"/>
  <c r="I202" i="22"/>
  <c r="I210" i="22"/>
  <c r="I218" i="22"/>
  <c r="I226" i="22"/>
  <c r="I234" i="22"/>
  <c r="I242" i="22"/>
  <c r="I250" i="22"/>
  <c r="I258" i="22"/>
  <c r="I266" i="22"/>
  <c r="I274" i="22"/>
  <c r="I282" i="22"/>
  <c r="I290" i="22"/>
  <c r="I298" i="22"/>
  <c r="G15" i="22"/>
  <c r="G23" i="22"/>
  <c r="G31" i="22"/>
  <c r="G39" i="22"/>
  <c r="G47" i="22"/>
  <c r="G55" i="22"/>
  <c r="G63" i="22"/>
  <c r="G71" i="22"/>
  <c r="G79" i="22"/>
  <c r="G87" i="22"/>
  <c r="G95" i="22"/>
  <c r="G103" i="22"/>
  <c r="G111" i="22"/>
  <c r="G119" i="22"/>
  <c r="G127" i="22"/>
  <c r="G135" i="22"/>
  <c r="G143" i="22"/>
  <c r="G151" i="22"/>
  <c r="G159" i="22"/>
  <c r="G167" i="22"/>
  <c r="G175" i="22"/>
  <c r="G183" i="22"/>
  <c r="G191" i="22"/>
  <c r="G199" i="22"/>
  <c r="G207" i="22"/>
  <c r="G215" i="22"/>
  <c r="G223" i="22"/>
  <c r="G231" i="22"/>
  <c r="G239" i="22"/>
  <c r="G247" i="22"/>
  <c r="G255" i="22"/>
  <c r="G263" i="22"/>
  <c r="G271" i="22"/>
  <c r="G279" i="22"/>
  <c r="G287" i="22"/>
  <c r="G295" i="22"/>
  <c r="G303" i="22"/>
  <c r="F12" i="22"/>
  <c r="F20" i="22"/>
  <c r="F28" i="22"/>
  <c r="F36" i="22"/>
  <c r="F44" i="22"/>
  <c r="F52" i="22"/>
  <c r="F60" i="22"/>
  <c r="F68" i="22"/>
  <c r="F76" i="22"/>
  <c r="F84" i="22"/>
  <c r="I11" i="22"/>
  <c r="I19" i="22"/>
  <c r="I27" i="22"/>
  <c r="I35" i="22"/>
  <c r="I43" i="22"/>
  <c r="I51" i="22"/>
  <c r="I59" i="22"/>
  <c r="I67" i="22"/>
  <c r="I75" i="22"/>
  <c r="I83" i="22"/>
  <c r="I91" i="22"/>
  <c r="I99" i="22"/>
  <c r="I107" i="22"/>
  <c r="I115" i="22"/>
  <c r="I123" i="22"/>
  <c r="I131" i="22"/>
  <c r="I139" i="22"/>
  <c r="I147" i="22"/>
  <c r="I155" i="22"/>
  <c r="I163" i="22"/>
  <c r="I171" i="22"/>
  <c r="I179" i="22"/>
  <c r="I187" i="22"/>
  <c r="I195" i="22"/>
  <c r="I203" i="22"/>
  <c r="I211" i="22"/>
  <c r="I219" i="22"/>
  <c r="I227" i="22"/>
  <c r="I235" i="22"/>
  <c r="I243" i="22"/>
  <c r="I251" i="22"/>
  <c r="I259" i="22"/>
  <c r="I267" i="22"/>
  <c r="I275" i="22"/>
  <c r="I283" i="22"/>
  <c r="I291" i="22"/>
  <c r="I299" i="22"/>
  <c r="G8" i="22"/>
  <c r="G16" i="22"/>
  <c r="G24" i="22"/>
  <c r="G32" i="22"/>
  <c r="G40" i="22"/>
  <c r="G48" i="22"/>
  <c r="G56" i="22"/>
  <c r="G64" i="22"/>
  <c r="G72" i="22"/>
  <c r="G80" i="22"/>
  <c r="G88" i="22"/>
  <c r="G96" i="22"/>
  <c r="G104" i="22"/>
  <c r="G112" i="22"/>
  <c r="G120" i="22"/>
  <c r="G128" i="22"/>
  <c r="G136" i="22"/>
  <c r="G144" i="22"/>
  <c r="G152" i="22"/>
  <c r="G160" i="22"/>
  <c r="G168" i="22"/>
  <c r="G176" i="22"/>
  <c r="G184" i="22"/>
  <c r="G192" i="22"/>
  <c r="G200" i="22"/>
  <c r="G208" i="22"/>
  <c r="G216" i="22"/>
  <c r="G224" i="22"/>
  <c r="G232" i="22"/>
  <c r="G240" i="22"/>
  <c r="G248" i="22"/>
  <c r="G256" i="22"/>
  <c r="G264" i="22"/>
  <c r="G272" i="22"/>
  <c r="G280" i="22"/>
  <c r="G288" i="22"/>
  <c r="G296" i="22"/>
  <c r="G304" i="22"/>
  <c r="F13" i="22"/>
  <c r="F21" i="22"/>
  <c r="F29" i="22"/>
  <c r="F37" i="22"/>
  <c r="F45" i="22"/>
  <c r="F53" i="22"/>
  <c r="F61" i="22"/>
  <c r="F69" i="22"/>
  <c r="F77" i="22"/>
  <c r="F85" i="22"/>
  <c r="I12" i="22"/>
  <c r="I20" i="22"/>
  <c r="I28" i="22"/>
  <c r="I36" i="22"/>
  <c r="I44" i="22"/>
  <c r="I52" i="22"/>
  <c r="I60" i="22"/>
  <c r="I68" i="22"/>
  <c r="I76" i="22"/>
  <c r="I84" i="22"/>
  <c r="I92" i="22"/>
  <c r="I100" i="22"/>
  <c r="I108" i="22"/>
  <c r="I116" i="22"/>
  <c r="I124" i="22"/>
  <c r="I132" i="22"/>
  <c r="I140" i="22"/>
  <c r="I148" i="22"/>
  <c r="I156" i="22"/>
  <c r="I164" i="22"/>
  <c r="I172" i="22"/>
  <c r="I180" i="22"/>
  <c r="I188" i="22"/>
  <c r="I196" i="22"/>
  <c r="I204" i="22"/>
  <c r="I212" i="22"/>
  <c r="I220" i="22"/>
  <c r="I228" i="22"/>
  <c r="I236" i="22"/>
  <c r="I244" i="22"/>
  <c r="I252" i="22"/>
  <c r="I260" i="22"/>
  <c r="I268" i="22"/>
  <c r="I276" i="22"/>
  <c r="I284" i="22"/>
  <c r="I292" i="22"/>
  <c r="I300" i="22"/>
  <c r="G9" i="22"/>
  <c r="G17" i="22"/>
  <c r="G25" i="22"/>
  <c r="G33" i="22"/>
  <c r="G41" i="22"/>
  <c r="G49" i="22"/>
  <c r="G57" i="22"/>
  <c r="G65" i="22"/>
  <c r="G73" i="22"/>
  <c r="G81" i="22"/>
  <c r="G89" i="22"/>
  <c r="G97" i="22"/>
  <c r="G105" i="22"/>
  <c r="G113" i="22"/>
  <c r="G121" i="22"/>
  <c r="G129" i="22"/>
  <c r="G137" i="22"/>
  <c r="G145" i="22"/>
  <c r="G153" i="22"/>
  <c r="G161" i="22"/>
  <c r="G169" i="22"/>
  <c r="G177" i="22"/>
  <c r="G185" i="22"/>
  <c r="G193" i="22"/>
  <c r="G201" i="22"/>
  <c r="G209" i="22"/>
  <c r="G217" i="22"/>
  <c r="G225" i="22"/>
  <c r="G233" i="22"/>
  <c r="G241" i="22"/>
  <c r="G249" i="22"/>
  <c r="G257" i="22"/>
  <c r="G265" i="22"/>
  <c r="G273" i="22"/>
  <c r="G281" i="22"/>
  <c r="G289" i="22"/>
  <c r="G297" i="22"/>
  <c r="G305" i="22"/>
  <c r="F14" i="22"/>
  <c r="F22" i="22"/>
  <c r="F30" i="22"/>
  <c r="F38" i="22"/>
  <c r="F46" i="22"/>
  <c r="F54" i="22"/>
  <c r="F62" i="22"/>
  <c r="F70" i="22"/>
  <c r="F78" i="22"/>
  <c r="F86" i="22"/>
  <c r="F93" i="22"/>
  <c r="F101" i="22"/>
  <c r="F109" i="22"/>
  <c r="F117" i="22"/>
  <c r="F125" i="22"/>
  <c r="F133" i="22"/>
  <c r="F141" i="22"/>
  <c r="F149" i="22"/>
  <c r="F157" i="22"/>
  <c r="F165" i="22"/>
  <c r="F173" i="22"/>
  <c r="F181" i="22"/>
  <c r="F189" i="22"/>
  <c r="F197" i="22"/>
  <c r="F205" i="22"/>
  <c r="F213" i="22"/>
  <c r="F221" i="22"/>
  <c r="F229" i="22"/>
  <c r="F237" i="22"/>
  <c r="F245" i="22"/>
  <c r="F253" i="22"/>
  <c r="F261" i="22"/>
  <c r="F269" i="22"/>
  <c r="F277" i="22"/>
  <c r="F285" i="22"/>
  <c r="F293" i="22"/>
  <c r="F301" i="22"/>
  <c r="E8" i="22"/>
  <c r="E16" i="22"/>
  <c r="E24" i="22"/>
  <c r="E32" i="22"/>
  <c r="E40" i="22"/>
  <c r="E48" i="22"/>
  <c r="E56" i="22"/>
  <c r="E64" i="22"/>
  <c r="E72" i="22"/>
  <c r="E80" i="22"/>
  <c r="E88" i="22"/>
  <c r="E96" i="22"/>
  <c r="E104" i="22"/>
  <c r="E112" i="22"/>
  <c r="E120" i="22"/>
  <c r="E128" i="22"/>
  <c r="E136" i="22"/>
  <c r="E144" i="22"/>
  <c r="E152" i="22"/>
  <c r="E160" i="22"/>
  <c r="E168" i="22"/>
  <c r="E176" i="22"/>
  <c r="E184" i="22"/>
  <c r="E192" i="22"/>
  <c r="E200" i="22"/>
  <c r="E208" i="22"/>
  <c r="E216" i="22"/>
  <c r="E224" i="22"/>
  <c r="E232" i="22"/>
  <c r="E240" i="22"/>
  <c r="E248" i="22"/>
  <c r="E256" i="22"/>
  <c r="E264" i="22"/>
  <c r="E272" i="22"/>
  <c r="E280" i="22"/>
  <c r="E288" i="22"/>
  <c r="E304" i="22"/>
  <c r="E225" i="22"/>
  <c r="E249" i="22"/>
  <c r="E273" i="22"/>
  <c r="E297" i="22"/>
  <c r="E258" i="22"/>
  <c r="E290" i="22"/>
  <c r="F94" i="22"/>
  <c r="F102" i="22"/>
  <c r="F110" i="22"/>
  <c r="F118" i="22"/>
  <c r="F126" i="22"/>
  <c r="F134" i="22"/>
  <c r="F142" i="22"/>
  <c r="F150" i="22"/>
  <c r="F158" i="22"/>
  <c r="F166" i="22"/>
  <c r="F174" i="22"/>
  <c r="F182" i="22"/>
  <c r="F190" i="22"/>
  <c r="F198" i="22"/>
  <c r="F206" i="22"/>
  <c r="F214" i="22"/>
  <c r="F222" i="22"/>
  <c r="F230" i="22"/>
  <c r="F238" i="22"/>
  <c r="F246" i="22"/>
  <c r="F254" i="22"/>
  <c r="F262" i="22"/>
  <c r="F270" i="22"/>
  <c r="F278" i="22"/>
  <c r="F286" i="22"/>
  <c r="F294" i="22"/>
  <c r="F302" i="22"/>
  <c r="E9" i="22"/>
  <c r="E17" i="22"/>
  <c r="E25" i="22"/>
  <c r="E33" i="22"/>
  <c r="E41" i="22"/>
  <c r="E49" i="22"/>
  <c r="E57" i="22"/>
  <c r="E65" i="22"/>
  <c r="E73" i="22"/>
  <c r="E81" i="22"/>
  <c r="E89" i="22"/>
  <c r="E97" i="22"/>
  <c r="E105" i="22"/>
  <c r="E113" i="22"/>
  <c r="E121" i="22"/>
  <c r="E129" i="22"/>
  <c r="E137" i="22"/>
  <c r="E145" i="22"/>
  <c r="E153" i="22"/>
  <c r="E161" i="22"/>
  <c r="E169" i="22"/>
  <c r="E177" i="22"/>
  <c r="E185" i="22"/>
  <c r="E193" i="22"/>
  <c r="E201" i="22"/>
  <c r="E209" i="22"/>
  <c r="E233" i="22"/>
  <c r="E265" i="22"/>
  <c r="E289" i="22"/>
  <c r="E266" i="22"/>
  <c r="E270" i="22"/>
  <c r="F95" i="22"/>
  <c r="F103" i="22"/>
  <c r="F111" i="22"/>
  <c r="F119" i="22"/>
  <c r="F127" i="22"/>
  <c r="F135" i="22"/>
  <c r="F143" i="22"/>
  <c r="F151" i="22"/>
  <c r="F159" i="22"/>
  <c r="F167" i="22"/>
  <c r="F175" i="22"/>
  <c r="F183" i="22"/>
  <c r="F191" i="22"/>
  <c r="F199" i="22"/>
  <c r="F207" i="22"/>
  <c r="F215" i="22"/>
  <c r="F223" i="22"/>
  <c r="F231" i="22"/>
  <c r="F239" i="22"/>
  <c r="F247" i="22"/>
  <c r="F255" i="22"/>
  <c r="F263" i="22"/>
  <c r="F271" i="22"/>
  <c r="F279" i="22"/>
  <c r="F287" i="22"/>
  <c r="F295" i="22"/>
  <c r="F303" i="22"/>
  <c r="E10" i="22"/>
  <c r="E18" i="22"/>
  <c r="E26" i="22"/>
  <c r="E34" i="22"/>
  <c r="E42" i="22"/>
  <c r="E50" i="22"/>
  <c r="E58" i="22"/>
  <c r="E66" i="22"/>
  <c r="E74" i="22"/>
  <c r="E82" i="22"/>
  <c r="E90" i="22"/>
  <c r="E98" i="22"/>
  <c r="E106" i="22"/>
  <c r="E114" i="22"/>
  <c r="E122" i="22"/>
  <c r="E130" i="22"/>
  <c r="E138" i="22"/>
  <c r="E146" i="22"/>
  <c r="E154" i="22"/>
  <c r="E162" i="22"/>
  <c r="E170" i="22"/>
  <c r="E178" i="22"/>
  <c r="E186" i="22"/>
  <c r="E194" i="22"/>
  <c r="E202" i="22"/>
  <c r="E210" i="22"/>
  <c r="E218" i="22"/>
  <c r="E226" i="22"/>
  <c r="E234" i="22"/>
  <c r="E242" i="22"/>
  <c r="E250" i="22"/>
  <c r="E282" i="22"/>
  <c r="E294" i="22"/>
  <c r="F96" i="22"/>
  <c r="F104" i="22"/>
  <c r="F112" i="22"/>
  <c r="F120" i="22"/>
  <c r="F128" i="22"/>
  <c r="F136" i="22"/>
  <c r="F144" i="22"/>
  <c r="F152" i="22"/>
  <c r="F160" i="22"/>
  <c r="F168" i="22"/>
  <c r="F176" i="22"/>
  <c r="F184" i="22"/>
  <c r="F192" i="22"/>
  <c r="F200" i="22"/>
  <c r="F208" i="22"/>
  <c r="F216" i="22"/>
  <c r="F224" i="22"/>
  <c r="F232" i="22"/>
  <c r="F240" i="22"/>
  <c r="F248" i="22"/>
  <c r="F256" i="22"/>
  <c r="F264" i="22"/>
  <c r="F272" i="22"/>
  <c r="F280" i="22"/>
  <c r="F288" i="22"/>
  <c r="F296" i="22"/>
  <c r="F304" i="22"/>
  <c r="E11" i="22"/>
  <c r="E19" i="22"/>
  <c r="E27" i="22"/>
  <c r="E35" i="22"/>
  <c r="E43" i="22"/>
  <c r="E51" i="22"/>
  <c r="E59" i="22"/>
  <c r="E67" i="22"/>
  <c r="E75" i="22"/>
  <c r="E83" i="22"/>
  <c r="E91" i="22"/>
  <c r="E99" i="22"/>
  <c r="E107" i="22"/>
  <c r="E115" i="22"/>
  <c r="E123" i="22"/>
  <c r="E131" i="22"/>
  <c r="E139" i="22"/>
  <c r="E147" i="22"/>
  <c r="E155" i="22"/>
  <c r="E163" i="22"/>
  <c r="E171" i="22"/>
  <c r="E179" i="22"/>
  <c r="E187" i="22"/>
  <c r="E195" i="22"/>
  <c r="E203" i="22"/>
  <c r="E211" i="22"/>
  <c r="E219" i="22"/>
  <c r="E227" i="22"/>
  <c r="E235" i="22"/>
  <c r="E243" i="22"/>
  <c r="E251" i="22"/>
  <c r="E259" i="22"/>
  <c r="E267" i="22"/>
  <c r="E275" i="22"/>
  <c r="E283" i="22"/>
  <c r="E291" i="22"/>
  <c r="E299" i="22"/>
  <c r="E292" i="22"/>
  <c r="E181" i="22"/>
  <c r="E213" i="22"/>
  <c r="E237" i="22"/>
  <c r="E269" i="22"/>
  <c r="E293" i="22"/>
  <c r="E238" i="22"/>
  <c r="E278" i="22"/>
  <c r="F97" i="22"/>
  <c r="F105" i="22"/>
  <c r="F113" i="22"/>
  <c r="F121" i="22"/>
  <c r="F129" i="22"/>
  <c r="F137" i="22"/>
  <c r="F145" i="22"/>
  <c r="F153" i="22"/>
  <c r="F161" i="22"/>
  <c r="F169" i="22"/>
  <c r="F177" i="22"/>
  <c r="F185" i="22"/>
  <c r="F193" i="22"/>
  <c r="F201" i="22"/>
  <c r="F209" i="22"/>
  <c r="F217" i="22"/>
  <c r="F225" i="22"/>
  <c r="F233" i="22"/>
  <c r="F241" i="22"/>
  <c r="F249" i="22"/>
  <c r="F257" i="22"/>
  <c r="F265" i="22"/>
  <c r="F273" i="22"/>
  <c r="F281" i="22"/>
  <c r="F289" i="22"/>
  <c r="F297" i="22"/>
  <c r="F305" i="22"/>
  <c r="E12" i="22"/>
  <c r="E20" i="22"/>
  <c r="E28" i="22"/>
  <c r="E36" i="22"/>
  <c r="E44" i="22"/>
  <c r="E52" i="22"/>
  <c r="E60" i="22"/>
  <c r="E68" i="22"/>
  <c r="E76" i="22"/>
  <c r="E84" i="22"/>
  <c r="E92" i="22"/>
  <c r="E100" i="22"/>
  <c r="E108" i="22"/>
  <c r="E116" i="22"/>
  <c r="E124" i="22"/>
  <c r="E132" i="22"/>
  <c r="E140" i="22"/>
  <c r="E148" i="22"/>
  <c r="E156" i="22"/>
  <c r="E164" i="22"/>
  <c r="E172" i="22"/>
  <c r="E180" i="22"/>
  <c r="E188" i="22"/>
  <c r="E196" i="22"/>
  <c r="E204" i="22"/>
  <c r="E212" i="22"/>
  <c r="E220" i="22"/>
  <c r="E228" i="22"/>
  <c r="E236" i="22"/>
  <c r="E244" i="22"/>
  <c r="E252" i="22"/>
  <c r="E260" i="22"/>
  <c r="E268" i="22"/>
  <c r="E276" i="22"/>
  <c r="E284" i="22"/>
  <c r="E300" i="22"/>
  <c r="E197" i="22"/>
  <c r="E221" i="22"/>
  <c r="E245" i="22"/>
  <c r="E261" i="22"/>
  <c r="E285" i="22"/>
  <c r="E246" i="22"/>
  <c r="E286" i="22"/>
  <c r="F90" i="22"/>
  <c r="F98" i="22"/>
  <c r="F106" i="22"/>
  <c r="F114" i="22"/>
  <c r="F122" i="22"/>
  <c r="F130" i="22"/>
  <c r="F138" i="22"/>
  <c r="F146" i="22"/>
  <c r="F154" i="22"/>
  <c r="F162" i="22"/>
  <c r="F170" i="22"/>
  <c r="F178" i="22"/>
  <c r="F186" i="22"/>
  <c r="F194" i="22"/>
  <c r="F202" i="22"/>
  <c r="F210" i="22"/>
  <c r="F218" i="22"/>
  <c r="F226" i="22"/>
  <c r="F234" i="22"/>
  <c r="F242" i="22"/>
  <c r="F250" i="22"/>
  <c r="F258" i="22"/>
  <c r="F266" i="22"/>
  <c r="F274" i="22"/>
  <c r="F282" i="22"/>
  <c r="F290" i="22"/>
  <c r="F298" i="22"/>
  <c r="E13" i="22"/>
  <c r="E21" i="22"/>
  <c r="E29" i="22"/>
  <c r="E37" i="22"/>
  <c r="E45" i="22"/>
  <c r="E53" i="22"/>
  <c r="E61" i="22"/>
  <c r="E69" i="22"/>
  <c r="E77" i="22"/>
  <c r="E85" i="22"/>
  <c r="E93" i="22"/>
  <c r="E101" i="22"/>
  <c r="E109" i="22"/>
  <c r="E117" i="22"/>
  <c r="E125" i="22"/>
  <c r="E133" i="22"/>
  <c r="E141" i="22"/>
  <c r="E149" i="22"/>
  <c r="E157" i="22"/>
  <c r="E165" i="22"/>
  <c r="E173" i="22"/>
  <c r="E189" i="22"/>
  <c r="E205" i="22"/>
  <c r="E229" i="22"/>
  <c r="E253" i="22"/>
  <c r="E277" i="22"/>
  <c r="E301" i="22"/>
  <c r="E254" i="22"/>
  <c r="E302" i="22"/>
  <c r="F91" i="22"/>
  <c r="F99" i="22"/>
  <c r="F107" i="22"/>
  <c r="F115" i="22"/>
  <c r="F123" i="22"/>
  <c r="F131" i="22"/>
  <c r="F139" i="22"/>
  <c r="F147" i="22"/>
  <c r="F155" i="22"/>
  <c r="F163" i="22"/>
  <c r="F171" i="22"/>
  <c r="F179" i="22"/>
  <c r="F187" i="22"/>
  <c r="F195" i="22"/>
  <c r="F203" i="22"/>
  <c r="F211" i="22"/>
  <c r="F219" i="22"/>
  <c r="F227" i="22"/>
  <c r="F235" i="22"/>
  <c r="F243" i="22"/>
  <c r="F251" i="22"/>
  <c r="F259" i="22"/>
  <c r="F267" i="22"/>
  <c r="F275" i="22"/>
  <c r="F283" i="22"/>
  <c r="F291" i="22"/>
  <c r="F299" i="22"/>
  <c r="E14" i="22"/>
  <c r="E22" i="22"/>
  <c r="E30" i="22"/>
  <c r="E38" i="22"/>
  <c r="E46" i="22"/>
  <c r="E54" i="22"/>
  <c r="E62" i="22"/>
  <c r="E70" i="22"/>
  <c r="E78" i="22"/>
  <c r="E86" i="22"/>
  <c r="E94" i="22"/>
  <c r="E102" i="22"/>
  <c r="E110" i="22"/>
  <c r="E118" i="22"/>
  <c r="E126" i="22"/>
  <c r="E134" i="22"/>
  <c r="E142" i="22"/>
  <c r="E150" i="22"/>
  <c r="E158" i="22"/>
  <c r="E166" i="22"/>
  <c r="E174" i="22"/>
  <c r="E182" i="22"/>
  <c r="E190" i="22"/>
  <c r="E198" i="22"/>
  <c r="E206" i="22"/>
  <c r="E214" i="22"/>
  <c r="E222" i="22"/>
  <c r="E230" i="22"/>
  <c r="E262" i="22"/>
  <c r="F92" i="22"/>
  <c r="F100" i="22"/>
  <c r="F108" i="22"/>
  <c r="F116" i="22"/>
  <c r="F124" i="22"/>
  <c r="F132" i="22"/>
  <c r="F140" i="22"/>
  <c r="F148" i="22"/>
  <c r="F156" i="22"/>
  <c r="F164" i="22"/>
  <c r="F172" i="22"/>
  <c r="F180" i="22"/>
  <c r="F188" i="22"/>
  <c r="F196" i="22"/>
  <c r="F204" i="22"/>
  <c r="F212" i="22"/>
  <c r="F220" i="22"/>
  <c r="F228" i="22"/>
  <c r="F236" i="22"/>
  <c r="F244" i="22"/>
  <c r="F252" i="22"/>
  <c r="F260" i="22"/>
  <c r="F268" i="22"/>
  <c r="F276" i="22"/>
  <c r="F284" i="22"/>
  <c r="F292" i="22"/>
  <c r="F300" i="22"/>
  <c r="E15" i="22"/>
  <c r="E23" i="22"/>
  <c r="E31" i="22"/>
  <c r="E39" i="22"/>
  <c r="E47" i="22"/>
  <c r="E55" i="22"/>
  <c r="E63" i="22"/>
  <c r="E71" i="22"/>
  <c r="E79" i="22"/>
  <c r="E87" i="22"/>
  <c r="E95" i="22"/>
  <c r="E103" i="22"/>
  <c r="E111" i="22"/>
  <c r="E119" i="22"/>
  <c r="E127" i="22"/>
  <c r="E135" i="22"/>
  <c r="E143" i="22"/>
  <c r="E151" i="22"/>
  <c r="E159" i="22"/>
  <c r="E167" i="22"/>
  <c r="E175" i="22"/>
  <c r="E183" i="22"/>
  <c r="E191" i="22"/>
  <c r="E199" i="22"/>
  <c r="E207" i="22"/>
  <c r="E215" i="22"/>
  <c r="E223" i="22"/>
  <c r="E231" i="22"/>
  <c r="E239" i="22"/>
  <c r="E247" i="22"/>
  <c r="E255" i="22"/>
  <c r="E263" i="22"/>
  <c r="E271" i="22"/>
  <c r="E279" i="22"/>
  <c r="E287" i="22"/>
  <c r="E295" i="22"/>
  <c r="E303" i="22"/>
  <c r="E296" i="22"/>
  <c r="E217" i="22"/>
  <c r="E241" i="22"/>
  <c r="E257" i="22"/>
  <c r="E281" i="22"/>
  <c r="E305" i="22"/>
  <c r="E274" i="22"/>
  <c r="E298" i="22"/>
  <c r="AF36" i="18"/>
  <c r="AF31" i="18"/>
  <c r="B11" i="19"/>
  <c r="A11" i="19" s="1"/>
  <c r="L11" i="19" s="1"/>
  <c r="AF28" i="18"/>
  <c r="AL8" i="18"/>
  <c r="AP8" i="18" s="1"/>
  <c r="AK8" i="18"/>
  <c r="AO8" i="18" s="1"/>
  <c r="AM8" i="18"/>
  <c r="AQ8" i="18" s="1"/>
  <c r="AF25" i="18"/>
  <c r="AK9" i="18"/>
  <c r="AO9" i="18" s="1"/>
  <c r="AL9" i="18"/>
  <c r="AP9" i="18" s="1"/>
  <c r="AM9" i="18"/>
  <c r="AQ9" i="18" s="1"/>
  <c r="AH13" i="18"/>
  <c r="K12" i="22"/>
  <c r="K20" i="22"/>
  <c r="K28" i="22"/>
  <c r="K36" i="22"/>
  <c r="K44" i="22"/>
  <c r="K52" i="22"/>
  <c r="K60" i="22"/>
  <c r="K68" i="22"/>
  <c r="K76" i="22"/>
  <c r="K84" i="22"/>
  <c r="K92" i="22"/>
  <c r="K100" i="22"/>
  <c r="K108" i="22"/>
  <c r="K116" i="22"/>
  <c r="K124" i="22"/>
  <c r="K132" i="22"/>
  <c r="K140" i="22"/>
  <c r="K148" i="22"/>
  <c r="K156" i="22"/>
  <c r="K164" i="22"/>
  <c r="K172" i="22"/>
  <c r="K180" i="22"/>
  <c r="K188" i="22"/>
  <c r="K196" i="22"/>
  <c r="K204" i="22"/>
  <c r="K212" i="22"/>
  <c r="K220" i="22"/>
  <c r="K228" i="22"/>
  <c r="K236" i="22"/>
  <c r="K244" i="22"/>
  <c r="K252" i="22"/>
  <c r="K260" i="22"/>
  <c r="K268" i="22"/>
  <c r="K276" i="22"/>
  <c r="K284" i="22"/>
  <c r="K292" i="22"/>
  <c r="K300" i="22"/>
  <c r="J7" i="22"/>
  <c r="J15" i="22"/>
  <c r="J23" i="22"/>
  <c r="J31" i="22"/>
  <c r="J39" i="22"/>
  <c r="J47" i="22"/>
  <c r="J55" i="22"/>
  <c r="J63" i="22"/>
  <c r="J71" i="22"/>
  <c r="J79" i="22"/>
  <c r="J87" i="22"/>
  <c r="J95" i="22"/>
  <c r="J103" i="22"/>
  <c r="J111" i="22"/>
  <c r="J119" i="22"/>
  <c r="J127" i="22"/>
  <c r="J135" i="22"/>
  <c r="J143" i="22"/>
  <c r="J151" i="22"/>
  <c r="J159" i="22"/>
  <c r="J167" i="22"/>
  <c r="J175" i="22"/>
  <c r="J183" i="22"/>
  <c r="J191" i="22"/>
  <c r="J199" i="22"/>
  <c r="J207" i="22"/>
  <c r="J215" i="22"/>
  <c r="J223" i="22"/>
  <c r="J231" i="22"/>
  <c r="J239" i="22"/>
  <c r="J247" i="22"/>
  <c r="J255" i="22"/>
  <c r="J263" i="22"/>
  <c r="J271" i="22"/>
  <c r="J279" i="22"/>
  <c r="J287" i="22"/>
  <c r="J295" i="22"/>
  <c r="J303" i="22"/>
  <c r="K13" i="22"/>
  <c r="K21" i="22"/>
  <c r="K29" i="22"/>
  <c r="K37" i="22"/>
  <c r="K45" i="22"/>
  <c r="K53" i="22"/>
  <c r="K61" i="22"/>
  <c r="K69" i="22"/>
  <c r="K77" i="22"/>
  <c r="K85" i="22"/>
  <c r="K93" i="22"/>
  <c r="K101" i="22"/>
  <c r="K109" i="22"/>
  <c r="K117" i="22"/>
  <c r="K125" i="22"/>
  <c r="K133" i="22"/>
  <c r="K141" i="22"/>
  <c r="K149" i="22"/>
  <c r="K157" i="22"/>
  <c r="K165" i="22"/>
  <c r="K173" i="22"/>
  <c r="K181" i="22"/>
  <c r="K189" i="22"/>
  <c r="K197" i="22"/>
  <c r="K205" i="22"/>
  <c r="K213" i="22"/>
  <c r="K221" i="22"/>
  <c r="K229" i="22"/>
  <c r="K237" i="22"/>
  <c r="K245" i="22"/>
  <c r="K253" i="22"/>
  <c r="K261" i="22"/>
  <c r="K269" i="22"/>
  <c r="K277" i="22"/>
  <c r="K285" i="22"/>
  <c r="K293" i="22"/>
  <c r="K301" i="22"/>
  <c r="J8" i="22"/>
  <c r="J16" i="22"/>
  <c r="J24" i="22"/>
  <c r="J32" i="22"/>
  <c r="J40" i="22"/>
  <c r="J48" i="22"/>
  <c r="J56" i="22"/>
  <c r="J64" i="22"/>
  <c r="J72" i="22"/>
  <c r="J80" i="22"/>
  <c r="J88" i="22"/>
  <c r="J96" i="22"/>
  <c r="J104" i="22"/>
  <c r="J112" i="22"/>
  <c r="J120" i="22"/>
  <c r="J128" i="22"/>
  <c r="J136" i="22"/>
  <c r="J144" i="22"/>
  <c r="J152" i="22"/>
  <c r="J160" i="22"/>
  <c r="J168" i="22"/>
  <c r="J176" i="22"/>
  <c r="J184" i="22"/>
  <c r="J192" i="22"/>
  <c r="J200" i="22"/>
  <c r="J208" i="22"/>
  <c r="J216" i="22"/>
  <c r="J224" i="22"/>
  <c r="J232" i="22"/>
  <c r="J240" i="22"/>
  <c r="J248" i="22"/>
  <c r="J256" i="22"/>
  <c r="J264" i="22"/>
  <c r="J272" i="22"/>
  <c r="J280" i="22"/>
  <c r="J288" i="22"/>
  <c r="J296" i="22"/>
  <c r="J304" i="22"/>
  <c r="K14" i="22"/>
  <c r="K22" i="22"/>
  <c r="K30" i="22"/>
  <c r="K38" i="22"/>
  <c r="K46" i="22"/>
  <c r="K54" i="22"/>
  <c r="K62" i="22"/>
  <c r="K70" i="22"/>
  <c r="K78" i="22"/>
  <c r="K86" i="22"/>
  <c r="K94" i="22"/>
  <c r="K102" i="22"/>
  <c r="K110" i="22"/>
  <c r="K118" i="22"/>
  <c r="K126" i="22"/>
  <c r="K134" i="22"/>
  <c r="K142" i="22"/>
  <c r="K150" i="22"/>
  <c r="K158" i="22"/>
  <c r="K166" i="22"/>
  <c r="K174" i="22"/>
  <c r="K182" i="22"/>
  <c r="K190" i="22"/>
  <c r="K198" i="22"/>
  <c r="K206" i="22"/>
  <c r="K214" i="22"/>
  <c r="K222" i="22"/>
  <c r="K230" i="22"/>
  <c r="K238" i="22"/>
  <c r="K246" i="22"/>
  <c r="K254" i="22"/>
  <c r="K262" i="22"/>
  <c r="K270" i="22"/>
  <c r="K278" i="22"/>
  <c r="K286" i="22"/>
  <c r="K294" i="22"/>
  <c r="K302" i="22"/>
  <c r="J9" i="22"/>
  <c r="J17" i="22"/>
  <c r="J25" i="22"/>
  <c r="J33" i="22"/>
  <c r="J41" i="22"/>
  <c r="J49" i="22"/>
  <c r="J57" i="22"/>
  <c r="J65" i="22"/>
  <c r="J73" i="22"/>
  <c r="J81" i="22"/>
  <c r="J89" i="22"/>
  <c r="J97" i="22"/>
  <c r="J105" i="22"/>
  <c r="J113" i="22"/>
  <c r="J121" i="22"/>
  <c r="J129" i="22"/>
  <c r="J137" i="22"/>
  <c r="J145" i="22"/>
  <c r="J153" i="22"/>
  <c r="J161" i="22"/>
  <c r="J169" i="22"/>
  <c r="J177" i="22"/>
  <c r="J185" i="22"/>
  <c r="J193" i="22"/>
  <c r="J201" i="22"/>
  <c r="J209" i="22"/>
  <c r="J217" i="22"/>
  <c r="J225" i="22"/>
  <c r="J233" i="22"/>
  <c r="J241" i="22"/>
  <c r="J249" i="22"/>
  <c r="J257" i="22"/>
  <c r="J265" i="22"/>
  <c r="J273" i="22"/>
  <c r="J281" i="22"/>
  <c r="J289" i="22"/>
  <c r="J297" i="22"/>
  <c r="J305" i="22"/>
  <c r="K15" i="22"/>
  <c r="K23" i="22"/>
  <c r="K31" i="22"/>
  <c r="K39" i="22"/>
  <c r="K47" i="22"/>
  <c r="K55" i="22"/>
  <c r="K63" i="22"/>
  <c r="K71" i="22"/>
  <c r="K79" i="22"/>
  <c r="K87" i="22"/>
  <c r="K95" i="22"/>
  <c r="K103" i="22"/>
  <c r="K111" i="22"/>
  <c r="K119" i="22"/>
  <c r="K127" i="22"/>
  <c r="K135" i="22"/>
  <c r="K143" i="22"/>
  <c r="K151" i="22"/>
  <c r="K159" i="22"/>
  <c r="K167" i="22"/>
  <c r="K175" i="22"/>
  <c r="K183" i="22"/>
  <c r="K191" i="22"/>
  <c r="K199" i="22"/>
  <c r="K207" i="22"/>
  <c r="K215" i="22"/>
  <c r="K223" i="22"/>
  <c r="K231" i="22"/>
  <c r="K239" i="22"/>
  <c r="K247" i="22"/>
  <c r="K255" i="22"/>
  <c r="K263" i="22"/>
  <c r="K271" i="22"/>
  <c r="K279" i="22"/>
  <c r="K287" i="22"/>
  <c r="K295" i="22"/>
  <c r="K303" i="22"/>
  <c r="J10" i="22"/>
  <c r="J18" i="22"/>
  <c r="J26" i="22"/>
  <c r="J34" i="22"/>
  <c r="J42" i="22"/>
  <c r="J50" i="22"/>
  <c r="J58" i="22"/>
  <c r="J66" i="22"/>
  <c r="J74" i="22"/>
  <c r="J82" i="22"/>
  <c r="J90" i="22"/>
  <c r="J98" i="22"/>
  <c r="J106" i="22"/>
  <c r="J114" i="22"/>
  <c r="J122" i="22"/>
  <c r="J130" i="22"/>
  <c r="J138" i="22"/>
  <c r="J146" i="22"/>
  <c r="J154" i="22"/>
  <c r="J162" i="22"/>
  <c r="J170" i="22"/>
  <c r="J178" i="22"/>
  <c r="J186" i="22"/>
  <c r="J194" i="22"/>
  <c r="J202" i="22"/>
  <c r="J210" i="22"/>
  <c r="J218" i="22"/>
  <c r="J226" i="22"/>
  <c r="J234" i="22"/>
  <c r="J242" i="22"/>
  <c r="J250" i="22"/>
  <c r="J258" i="22"/>
  <c r="J266" i="22"/>
  <c r="J274" i="22"/>
  <c r="J282" i="22"/>
  <c r="J290" i="22"/>
  <c r="J298" i="22"/>
  <c r="J6" i="22"/>
  <c r="K8" i="22"/>
  <c r="K16" i="22"/>
  <c r="K24" i="22"/>
  <c r="K32" i="22"/>
  <c r="K40" i="22"/>
  <c r="K48" i="22"/>
  <c r="K56" i="22"/>
  <c r="K64" i="22"/>
  <c r="K72" i="22"/>
  <c r="K80" i="22"/>
  <c r="K88" i="22"/>
  <c r="K96" i="22"/>
  <c r="K104" i="22"/>
  <c r="K112" i="22"/>
  <c r="K120" i="22"/>
  <c r="K128" i="22"/>
  <c r="K136" i="22"/>
  <c r="K144" i="22"/>
  <c r="K152" i="22"/>
  <c r="K160" i="22"/>
  <c r="K168" i="22"/>
  <c r="K176" i="22"/>
  <c r="K184" i="22"/>
  <c r="K192" i="22"/>
  <c r="K200" i="22"/>
  <c r="K208" i="22"/>
  <c r="K216" i="22"/>
  <c r="K224" i="22"/>
  <c r="K232" i="22"/>
  <c r="K240" i="22"/>
  <c r="K248" i="22"/>
  <c r="K256" i="22"/>
  <c r="K264" i="22"/>
  <c r="K272" i="22"/>
  <c r="K280" i="22"/>
  <c r="K288" i="22"/>
  <c r="K296" i="22"/>
  <c r="K304" i="22"/>
  <c r="J11" i="22"/>
  <c r="J19" i="22"/>
  <c r="J27" i="22"/>
  <c r="J35" i="22"/>
  <c r="J43" i="22"/>
  <c r="J51" i="22"/>
  <c r="J59" i="22"/>
  <c r="J67" i="22"/>
  <c r="J75" i="22"/>
  <c r="J83" i="22"/>
  <c r="J91" i="22"/>
  <c r="J99" i="22"/>
  <c r="J107" i="22"/>
  <c r="J115" i="22"/>
  <c r="J123" i="22"/>
  <c r="J131" i="22"/>
  <c r="J139" i="22"/>
  <c r="J147" i="22"/>
  <c r="J155" i="22"/>
  <c r="J163" i="22"/>
  <c r="J171" i="22"/>
  <c r="J179" i="22"/>
  <c r="J187" i="22"/>
  <c r="J195" i="22"/>
  <c r="J203" i="22"/>
  <c r="J211" i="22"/>
  <c r="J219" i="22"/>
  <c r="J227" i="22"/>
  <c r="J235" i="22"/>
  <c r="J243" i="22"/>
  <c r="J251" i="22"/>
  <c r="J259" i="22"/>
  <c r="J267" i="22"/>
  <c r="J275" i="22"/>
  <c r="J283" i="22"/>
  <c r="J291" i="22"/>
  <c r="J299" i="22"/>
  <c r="K9" i="22"/>
  <c r="K17" i="22"/>
  <c r="K25" i="22"/>
  <c r="K33" i="22"/>
  <c r="K41" i="22"/>
  <c r="K49" i="22"/>
  <c r="K57" i="22"/>
  <c r="K65" i="22"/>
  <c r="K73" i="22"/>
  <c r="K81" i="22"/>
  <c r="K89" i="22"/>
  <c r="K97" i="22"/>
  <c r="K105" i="22"/>
  <c r="K113" i="22"/>
  <c r="K121" i="22"/>
  <c r="K129" i="22"/>
  <c r="K137" i="22"/>
  <c r="K145" i="22"/>
  <c r="K153" i="22"/>
  <c r="K161" i="22"/>
  <c r="K169" i="22"/>
  <c r="K177" i="22"/>
  <c r="K185" i="22"/>
  <c r="K193" i="22"/>
  <c r="K201" i="22"/>
  <c r="K209" i="22"/>
  <c r="K217" i="22"/>
  <c r="K225" i="22"/>
  <c r="K233" i="22"/>
  <c r="K241" i="22"/>
  <c r="K249" i="22"/>
  <c r="K257" i="22"/>
  <c r="K265" i="22"/>
  <c r="K273" i="22"/>
  <c r="K281" i="22"/>
  <c r="K289" i="22"/>
  <c r="K297" i="22"/>
  <c r="K305" i="22"/>
  <c r="J12" i="22"/>
  <c r="J20" i="22"/>
  <c r="J28" i="22"/>
  <c r="J36" i="22"/>
  <c r="J44" i="22"/>
  <c r="J52" i="22"/>
  <c r="J60" i="22"/>
  <c r="J68" i="22"/>
  <c r="J76" i="22"/>
  <c r="J84" i="22"/>
  <c r="J92" i="22"/>
  <c r="J100" i="22"/>
  <c r="J108" i="22"/>
  <c r="J116" i="22"/>
  <c r="J124" i="22"/>
  <c r="J132" i="22"/>
  <c r="J140" i="22"/>
  <c r="J148" i="22"/>
  <c r="J156" i="22"/>
  <c r="J164" i="22"/>
  <c r="J172" i="22"/>
  <c r="J180" i="22"/>
  <c r="J188" i="22"/>
  <c r="J196" i="22"/>
  <c r="J204" i="22"/>
  <c r="J212" i="22"/>
  <c r="J220" i="22"/>
  <c r="J228" i="22"/>
  <c r="J236" i="22"/>
  <c r="J244" i="22"/>
  <c r="J252" i="22"/>
  <c r="J260" i="22"/>
  <c r="J268" i="22"/>
  <c r="J276" i="22"/>
  <c r="J284" i="22"/>
  <c r="J292" i="22"/>
  <c r="J300" i="22"/>
  <c r="K10" i="22"/>
  <c r="K18" i="22"/>
  <c r="K26" i="22"/>
  <c r="K34" i="22"/>
  <c r="K42" i="22"/>
  <c r="K50" i="22"/>
  <c r="K58" i="22"/>
  <c r="K66" i="22"/>
  <c r="K74" i="22"/>
  <c r="K82" i="22"/>
  <c r="K90" i="22"/>
  <c r="K98" i="22"/>
  <c r="K106" i="22"/>
  <c r="K114" i="22"/>
  <c r="K122" i="22"/>
  <c r="K130" i="22"/>
  <c r="K138" i="22"/>
  <c r="K146" i="22"/>
  <c r="K154" i="22"/>
  <c r="K162" i="22"/>
  <c r="K170" i="22"/>
  <c r="K178" i="22"/>
  <c r="K186" i="22"/>
  <c r="K194" i="22"/>
  <c r="K202" i="22"/>
  <c r="K210" i="22"/>
  <c r="K218" i="22"/>
  <c r="K226" i="22"/>
  <c r="K234" i="22"/>
  <c r="K242" i="22"/>
  <c r="K250" i="22"/>
  <c r="K258" i="22"/>
  <c r="K266" i="22"/>
  <c r="K274" i="22"/>
  <c r="K282" i="22"/>
  <c r="K290" i="22"/>
  <c r="K298" i="22"/>
  <c r="K7" i="22"/>
  <c r="J13" i="22"/>
  <c r="J21" i="22"/>
  <c r="J29" i="22"/>
  <c r="J37" i="22"/>
  <c r="J45" i="22"/>
  <c r="J53" i="22"/>
  <c r="J61" i="22"/>
  <c r="J69" i="22"/>
  <c r="J77" i="22"/>
  <c r="J85" i="22"/>
  <c r="J93" i="22"/>
  <c r="J101" i="22"/>
  <c r="J109" i="22"/>
  <c r="J117" i="22"/>
  <c r="J125" i="22"/>
  <c r="J133" i="22"/>
  <c r="J141" i="22"/>
  <c r="J149" i="22"/>
  <c r="J157" i="22"/>
  <c r="J165" i="22"/>
  <c r="J173" i="22"/>
  <c r="J181" i="22"/>
  <c r="J189" i="22"/>
  <c r="J197" i="22"/>
  <c r="J205" i="22"/>
  <c r="J213" i="22"/>
  <c r="J221" i="22"/>
  <c r="J229" i="22"/>
  <c r="J237" i="22"/>
  <c r="J245" i="22"/>
  <c r="J253" i="22"/>
  <c r="J261" i="22"/>
  <c r="J269" i="22"/>
  <c r="J277" i="22"/>
  <c r="J285" i="22"/>
  <c r="J293" i="22"/>
  <c r="J301" i="22"/>
  <c r="K51" i="22"/>
  <c r="K115" i="22"/>
  <c r="K179" i="22"/>
  <c r="K243" i="22"/>
  <c r="K6" i="22"/>
  <c r="J70" i="22"/>
  <c r="J134" i="22"/>
  <c r="J198" i="22"/>
  <c r="J262" i="22"/>
  <c r="H10" i="22"/>
  <c r="H18" i="22"/>
  <c r="H26" i="22"/>
  <c r="H34" i="22"/>
  <c r="H42" i="22"/>
  <c r="H50" i="22"/>
  <c r="H58" i="22"/>
  <c r="H66" i="22"/>
  <c r="H74" i="22"/>
  <c r="H82" i="22"/>
  <c r="H90" i="22"/>
  <c r="H98" i="22"/>
  <c r="H106" i="22"/>
  <c r="H114" i="22"/>
  <c r="H122" i="22"/>
  <c r="H130" i="22"/>
  <c r="H138" i="22"/>
  <c r="H146" i="22"/>
  <c r="H154" i="22"/>
  <c r="H162" i="22"/>
  <c r="H170" i="22"/>
  <c r="H178" i="22"/>
  <c r="H186" i="22"/>
  <c r="H194" i="22"/>
  <c r="H202" i="22"/>
  <c r="H210" i="22"/>
  <c r="H218" i="22"/>
  <c r="H226" i="22"/>
  <c r="H234" i="22"/>
  <c r="H242" i="22"/>
  <c r="H250" i="22"/>
  <c r="H258" i="22"/>
  <c r="H266" i="22"/>
  <c r="H274" i="22"/>
  <c r="H282" i="22"/>
  <c r="H290" i="22"/>
  <c r="H298" i="22"/>
  <c r="H6" i="22"/>
  <c r="H187" i="22"/>
  <c r="H203" i="22"/>
  <c r="H219" i="22"/>
  <c r="H235" i="22"/>
  <c r="H259" i="22"/>
  <c r="H275" i="22"/>
  <c r="K59" i="22"/>
  <c r="K123" i="22"/>
  <c r="K187" i="22"/>
  <c r="K251" i="22"/>
  <c r="J14" i="22"/>
  <c r="J78" i="22"/>
  <c r="J142" i="22"/>
  <c r="J206" i="22"/>
  <c r="J270" i="22"/>
  <c r="H11" i="22"/>
  <c r="H19" i="22"/>
  <c r="H27" i="22"/>
  <c r="H35" i="22"/>
  <c r="H43" i="22"/>
  <c r="H51" i="22"/>
  <c r="H59" i="22"/>
  <c r="H67" i="22"/>
  <c r="H75" i="22"/>
  <c r="H83" i="22"/>
  <c r="H91" i="22"/>
  <c r="H99" i="22"/>
  <c r="H107" i="22"/>
  <c r="H115" i="22"/>
  <c r="H123" i="22"/>
  <c r="H131" i="22"/>
  <c r="H139" i="22"/>
  <c r="H147" i="22"/>
  <c r="H155" i="22"/>
  <c r="H163" i="22"/>
  <c r="H171" i="22"/>
  <c r="H179" i="22"/>
  <c r="H195" i="22"/>
  <c r="H211" i="22"/>
  <c r="H227" i="22"/>
  <c r="H243" i="22"/>
  <c r="H251" i="22"/>
  <c r="H267" i="22"/>
  <c r="H283" i="22"/>
  <c r="K67" i="22"/>
  <c r="K131" i="22"/>
  <c r="K195" i="22"/>
  <c r="K259" i="22"/>
  <c r="J22" i="22"/>
  <c r="J86" i="22"/>
  <c r="J150" i="22"/>
  <c r="J214" i="22"/>
  <c r="J278" i="22"/>
  <c r="H12" i="22"/>
  <c r="H20" i="22"/>
  <c r="H28" i="22"/>
  <c r="H36" i="22"/>
  <c r="H44" i="22"/>
  <c r="H52" i="22"/>
  <c r="H60" i="22"/>
  <c r="H68" i="22"/>
  <c r="H76" i="22"/>
  <c r="H84" i="22"/>
  <c r="H92" i="22"/>
  <c r="H100" i="22"/>
  <c r="H108" i="22"/>
  <c r="H116" i="22"/>
  <c r="H124" i="22"/>
  <c r="H132" i="22"/>
  <c r="H140" i="22"/>
  <c r="H148" i="22"/>
  <c r="H156" i="22"/>
  <c r="H164" i="22"/>
  <c r="H172" i="22"/>
  <c r="H180" i="22"/>
  <c r="H188" i="22"/>
  <c r="H196" i="22"/>
  <c r="H204" i="22"/>
  <c r="H212" i="22"/>
  <c r="H220" i="22"/>
  <c r="H228" i="22"/>
  <c r="H236" i="22"/>
  <c r="H244" i="22"/>
  <c r="H252" i="22"/>
  <c r="H260" i="22"/>
  <c r="H268" i="22"/>
  <c r="H276" i="22"/>
  <c r="H284" i="22"/>
  <c r="H292" i="22"/>
  <c r="H300" i="22"/>
  <c r="H183" i="22"/>
  <c r="H231" i="22"/>
  <c r="H263" i="22"/>
  <c r="H287" i="22"/>
  <c r="K11" i="22"/>
  <c r="K75" i="22"/>
  <c r="K139" i="22"/>
  <c r="K203" i="22"/>
  <c r="K267" i="22"/>
  <c r="J30" i="22"/>
  <c r="J94" i="22"/>
  <c r="J158" i="22"/>
  <c r="J222" i="22"/>
  <c r="J286" i="22"/>
  <c r="H13" i="22"/>
  <c r="H21" i="22"/>
  <c r="H29" i="22"/>
  <c r="H37" i="22"/>
  <c r="H45" i="22"/>
  <c r="H53" i="22"/>
  <c r="H61" i="22"/>
  <c r="H69" i="22"/>
  <c r="H77" i="22"/>
  <c r="H85" i="22"/>
  <c r="H93" i="22"/>
  <c r="H101" i="22"/>
  <c r="H109" i="22"/>
  <c r="H117" i="22"/>
  <c r="H125" i="22"/>
  <c r="H133" i="22"/>
  <c r="H141" i="22"/>
  <c r="H149" i="22"/>
  <c r="H157" i="22"/>
  <c r="H165" i="22"/>
  <c r="H173" i="22"/>
  <c r="H181" i="22"/>
  <c r="H189" i="22"/>
  <c r="H197" i="22"/>
  <c r="H205" i="22"/>
  <c r="H213" i="22"/>
  <c r="H221" i="22"/>
  <c r="H229" i="22"/>
  <c r="H237" i="22"/>
  <c r="H245" i="22"/>
  <c r="H253" i="22"/>
  <c r="H261" i="22"/>
  <c r="H269" i="22"/>
  <c r="H277" i="22"/>
  <c r="H285" i="22"/>
  <c r="H293" i="22"/>
  <c r="H301" i="22"/>
  <c r="H191" i="22"/>
  <c r="H223" i="22"/>
  <c r="H255" i="22"/>
  <c r="H295" i="22"/>
  <c r="K19" i="22"/>
  <c r="K83" i="22"/>
  <c r="K147" i="22"/>
  <c r="K211" i="22"/>
  <c r="K275" i="22"/>
  <c r="J38" i="22"/>
  <c r="J102" i="22"/>
  <c r="J166" i="22"/>
  <c r="J230" i="22"/>
  <c r="J294" i="22"/>
  <c r="H14" i="22"/>
  <c r="H22" i="22"/>
  <c r="H30" i="22"/>
  <c r="H38" i="22"/>
  <c r="H46" i="22"/>
  <c r="H54" i="22"/>
  <c r="H62" i="22"/>
  <c r="H70" i="22"/>
  <c r="H78" i="22"/>
  <c r="H86" i="22"/>
  <c r="H94" i="22"/>
  <c r="H102" i="22"/>
  <c r="H110" i="22"/>
  <c r="H118" i="22"/>
  <c r="H126" i="22"/>
  <c r="H134" i="22"/>
  <c r="H142" i="22"/>
  <c r="H150" i="22"/>
  <c r="H158" i="22"/>
  <c r="H166" i="22"/>
  <c r="H174" i="22"/>
  <c r="H182" i="22"/>
  <c r="H190" i="22"/>
  <c r="H198" i="22"/>
  <c r="H206" i="22"/>
  <c r="H214" i="22"/>
  <c r="H222" i="22"/>
  <c r="H230" i="22"/>
  <c r="H238" i="22"/>
  <c r="H246" i="22"/>
  <c r="H254" i="22"/>
  <c r="H262" i="22"/>
  <c r="H270" i="22"/>
  <c r="H278" i="22"/>
  <c r="H286" i="22"/>
  <c r="H294" i="22"/>
  <c r="H302" i="22"/>
  <c r="H175" i="22"/>
  <c r="H215" i="22"/>
  <c r="H247" i="22"/>
  <c r="H279" i="22"/>
  <c r="H303" i="22"/>
  <c r="K27" i="22"/>
  <c r="K91" i="22"/>
  <c r="K155" i="22"/>
  <c r="K219" i="22"/>
  <c r="K283" i="22"/>
  <c r="J46" i="22"/>
  <c r="J110" i="22"/>
  <c r="J174" i="22"/>
  <c r="J238" i="22"/>
  <c r="J302" i="22"/>
  <c r="H7" i="22"/>
  <c r="H15" i="22"/>
  <c r="H23" i="22"/>
  <c r="H31" i="22"/>
  <c r="H39" i="22"/>
  <c r="H47" i="22"/>
  <c r="H55" i="22"/>
  <c r="H63" i="22"/>
  <c r="H71" i="22"/>
  <c r="H79" i="22"/>
  <c r="H87" i="22"/>
  <c r="H95" i="22"/>
  <c r="H103" i="22"/>
  <c r="H111" i="22"/>
  <c r="H119" i="22"/>
  <c r="H127" i="22"/>
  <c r="H135" i="22"/>
  <c r="H143" i="22"/>
  <c r="H151" i="22"/>
  <c r="H159" i="22"/>
  <c r="H167" i="22"/>
  <c r="H199" i="22"/>
  <c r="H207" i="22"/>
  <c r="H239" i="22"/>
  <c r="H271" i="22"/>
  <c r="K35" i="22"/>
  <c r="K99" i="22"/>
  <c r="K163" i="22"/>
  <c r="K227" i="22"/>
  <c r="K291" i="22"/>
  <c r="J54" i="22"/>
  <c r="J118" i="22"/>
  <c r="J182" i="22"/>
  <c r="J246" i="22"/>
  <c r="H8" i="22"/>
  <c r="H16" i="22"/>
  <c r="H24" i="22"/>
  <c r="H32" i="22"/>
  <c r="H40" i="22"/>
  <c r="H48" i="22"/>
  <c r="H56" i="22"/>
  <c r="H64" i="22"/>
  <c r="H72" i="22"/>
  <c r="H80" i="22"/>
  <c r="H88" i="22"/>
  <c r="H96" i="22"/>
  <c r="H104" i="22"/>
  <c r="H112" i="22"/>
  <c r="H120" i="22"/>
  <c r="H128" i="22"/>
  <c r="H136" i="22"/>
  <c r="H144" i="22"/>
  <c r="H152" i="22"/>
  <c r="H160" i="22"/>
  <c r="H168" i="22"/>
  <c r="H176" i="22"/>
  <c r="H184" i="22"/>
  <c r="H192" i="22"/>
  <c r="H200" i="22"/>
  <c r="H208" i="22"/>
  <c r="H216" i="22"/>
  <c r="H224" i="22"/>
  <c r="H232" i="22"/>
  <c r="H240" i="22"/>
  <c r="H248" i="22"/>
  <c r="H256" i="22"/>
  <c r="H264" i="22"/>
  <c r="H272" i="22"/>
  <c r="H280" i="22"/>
  <c r="H288" i="22"/>
  <c r="H296" i="22"/>
  <c r="H304" i="22"/>
  <c r="J126" i="22"/>
  <c r="H57" i="22"/>
  <c r="H121" i="22"/>
  <c r="H185" i="22"/>
  <c r="H249" i="22"/>
  <c r="H299" i="22"/>
  <c r="J190" i="22"/>
  <c r="H65" i="22"/>
  <c r="H129" i="22"/>
  <c r="H193" i="22"/>
  <c r="H257" i="22"/>
  <c r="K43" i="22"/>
  <c r="J254" i="22"/>
  <c r="H9" i="22"/>
  <c r="H73" i="22"/>
  <c r="H137" i="22"/>
  <c r="H201" i="22"/>
  <c r="H265" i="22"/>
  <c r="H97" i="22"/>
  <c r="H289" i="22"/>
  <c r="H177" i="22"/>
  <c r="K107" i="22"/>
  <c r="H17" i="22"/>
  <c r="H81" i="22"/>
  <c r="H145" i="22"/>
  <c r="H209" i="22"/>
  <c r="H273" i="22"/>
  <c r="H33" i="22"/>
  <c r="H225" i="22"/>
  <c r="H113" i="22"/>
  <c r="H305" i="22"/>
  <c r="K171" i="22"/>
  <c r="H25" i="22"/>
  <c r="H89" i="22"/>
  <c r="H153" i="22"/>
  <c r="H217" i="22"/>
  <c r="H281" i="22"/>
  <c r="K235" i="22"/>
  <c r="H161" i="22"/>
  <c r="H241" i="22"/>
  <c r="K299" i="22"/>
  <c r="H41" i="22"/>
  <c r="H105" i="22"/>
  <c r="H169" i="22"/>
  <c r="H233" i="22"/>
  <c r="H291" i="22"/>
  <c r="J62" i="22"/>
  <c r="H49" i="22"/>
  <c r="H297" i="22"/>
  <c r="E8" i="23"/>
  <c r="E16" i="23"/>
  <c r="E24" i="23"/>
  <c r="E32" i="23"/>
  <c r="E40" i="23"/>
  <c r="E48" i="23"/>
  <c r="E56" i="23"/>
  <c r="E64" i="23"/>
  <c r="E72" i="23"/>
  <c r="E80" i="23"/>
  <c r="E88" i="23"/>
  <c r="E96" i="23"/>
  <c r="E104" i="23"/>
  <c r="E112" i="23"/>
  <c r="E120" i="23"/>
  <c r="E128" i="23"/>
  <c r="E136" i="23"/>
  <c r="E144" i="23"/>
  <c r="E152" i="23"/>
  <c r="E160" i="23"/>
  <c r="E168" i="23"/>
  <c r="E176" i="23"/>
  <c r="E184" i="23"/>
  <c r="E192" i="23"/>
  <c r="E200" i="23"/>
  <c r="E208" i="23"/>
  <c r="E216" i="23"/>
  <c r="E224" i="23"/>
  <c r="E232" i="23"/>
  <c r="E240" i="23"/>
  <c r="E248" i="23"/>
  <c r="E256" i="23"/>
  <c r="E264" i="23"/>
  <c r="E272" i="23"/>
  <c r="E280" i="23"/>
  <c r="E288" i="23"/>
  <c r="E296" i="23"/>
  <c r="E304" i="23"/>
  <c r="G304" i="23"/>
  <c r="D303" i="23"/>
  <c r="H301" i="23"/>
  <c r="C300" i="23"/>
  <c r="F298" i="23"/>
  <c r="G296" i="23"/>
  <c r="D295" i="23"/>
  <c r="H293" i="23"/>
  <c r="C292" i="23"/>
  <c r="F290" i="23"/>
  <c r="G288" i="23"/>
  <c r="D287" i="23"/>
  <c r="H285" i="23"/>
  <c r="C284" i="23"/>
  <c r="F282" i="23"/>
  <c r="D279" i="23"/>
  <c r="H277" i="23"/>
  <c r="C276" i="23"/>
  <c r="F274" i="23"/>
  <c r="D271" i="23"/>
  <c r="H269" i="23"/>
  <c r="C268" i="23"/>
  <c r="F266" i="23"/>
  <c r="D263" i="23"/>
  <c r="H261" i="23"/>
  <c r="C260" i="23"/>
  <c r="F258" i="23"/>
  <c r="D255" i="23"/>
  <c r="H253" i="23"/>
  <c r="C252" i="23"/>
  <c r="F250" i="23"/>
  <c r="D247" i="23"/>
  <c r="H245" i="23"/>
  <c r="C244" i="23"/>
  <c r="F242" i="23"/>
  <c r="D239" i="23"/>
  <c r="H237" i="23"/>
  <c r="C236" i="23"/>
  <c r="F234" i="23"/>
  <c r="E9" i="23"/>
  <c r="E17" i="23"/>
  <c r="E25" i="23"/>
  <c r="E33" i="23"/>
  <c r="E41" i="23"/>
  <c r="E49" i="23"/>
  <c r="E57" i="23"/>
  <c r="E65" i="23"/>
  <c r="E73" i="23"/>
  <c r="E81" i="23"/>
  <c r="E89" i="23"/>
  <c r="E97" i="23"/>
  <c r="E105" i="23"/>
  <c r="E113" i="23"/>
  <c r="E121" i="23"/>
  <c r="E129" i="23"/>
  <c r="E137" i="23"/>
  <c r="E145" i="23"/>
  <c r="E153" i="23"/>
  <c r="E161" i="23"/>
  <c r="E169" i="23"/>
  <c r="E177" i="23"/>
  <c r="E185" i="23"/>
  <c r="E193" i="23"/>
  <c r="E201" i="23"/>
  <c r="E209" i="23"/>
  <c r="E217" i="23"/>
  <c r="E225" i="23"/>
  <c r="E233" i="23"/>
  <c r="E241" i="23"/>
  <c r="E249" i="23"/>
  <c r="E257" i="23"/>
  <c r="E265" i="23"/>
  <c r="E273" i="23"/>
  <c r="E281" i="23"/>
  <c r="E289" i="23"/>
  <c r="E297" i="23"/>
  <c r="E305" i="23"/>
  <c r="H304" i="23"/>
  <c r="C303" i="23"/>
  <c r="F301" i="23"/>
  <c r="G299" i="23"/>
  <c r="D298" i="23"/>
  <c r="H296" i="23"/>
  <c r="C295" i="23"/>
  <c r="F293" i="23"/>
  <c r="G291" i="23"/>
  <c r="D290" i="23"/>
  <c r="H288" i="23"/>
  <c r="C287" i="23"/>
  <c r="F285" i="23"/>
  <c r="D282" i="23"/>
  <c r="H280" i="23"/>
  <c r="C279" i="23"/>
  <c r="F277" i="23"/>
  <c r="D274" i="23"/>
  <c r="H272" i="23"/>
  <c r="C271" i="23"/>
  <c r="F269" i="23"/>
  <c r="D266" i="23"/>
  <c r="H264" i="23"/>
  <c r="C263" i="23"/>
  <c r="F261" i="23"/>
  <c r="D258" i="23"/>
  <c r="H256" i="23"/>
  <c r="C255" i="23"/>
  <c r="F253" i="23"/>
  <c r="D250" i="23"/>
  <c r="H248" i="23"/>
  <c r="C247" i="23"/>
  <c r="F245" i="23"/>
  <c r="D242" i="23"/>
  <c r="H240" i="23"/>
  <c r="C239" i="23"/>
  <c r="F237" i="23"/>
  <c r="E10" i="23"/>
  <c r="E18" i="23"/>
  <c r="E26" i="23"/>
  <c r="E34" i="23"/>
  <c r="E42" i="23"/>
  <c r="E50" i="23"/>
  <c r="E58" i="23"/>
  <c r="E66" i="23"/>
  <c r="E74" i="23"/>
  <c r="E82" i="23"/>
  <c r="E90" i="23"/>
  <c r="E98" i="23"/>
  <c r="E106" i="23"/>
  <c r="E114" i="23"/>
  <c r="E122" i="23"/>
  <c r="E130" i="23"/>
  <c r="E138" i="23"/>
  <c r="E146" i="23"/>
  <c r="E154" i="23"/>
  <c r="E162" i="23"/>
  <c r="E170" i="23"/>
  <c r="E178" i="23"/>
  <c r="E186" i="23"/>
  <c r="E194" i="23"/>
  <c r="E202" i="23"/>
  <c r="E210" i="23"/>
  <c r="E218" i="23"/>
  <c r="E226" i="23"/>
  <c r="E234" i="23"/>
  <c r="E242" i="23"/>
  <c r="E250" i="23"/>
  <c r="E258" i="23"/>
  <c r="E266" i="23"/>
  <c r="E274" i="23"/>
  <c r="E282" i="23"/>
  <c r="E290" i="23"/>
  <c r="E298" i="23"/>
  <c r="E6" i="23"/>
  <c r="F304" i="23"/>
  <c r="G302" i="23"/>
  <c r="D301" i="23"/>
  <c r="H299" i="23"/>
  <c r="C298" i="23"/>
  <c r="F296" i="23"/>
  <c r="G294" i="23"/>
  <c r="D293" i="23"/>
  <c r="H291" i="23"/>
  <c r="C290" i="23"/>
  <c r="F288" i="23"/>
  <c r="D285" i="23"/>
  <c r="H283" i="23"/>
  <c r="C282" i="23"/>
  <c r="F280" i="23"/>
  <c r="D277" i="23"/>
  <c r="H275" i="23"/>
  <c r="C274" i="23"/>
  <c r="F272" i="23"/>
  <c r="D269" i="23"/>
  <c r="H267" i="23"/>
  <c r="C266" i="23"/>
  <c r="F264" i="23"/>
  <c r="D261" i="23"/>
  <c r="H259" i="23"/>
  <c r="C258" i="23"/>
  <c r="F256" i="23"/>
  <c r="D253" i="23"/>
  <c r="H251" i="23"/>
  <c r="C250" i="23"/>
  <c r="F248" i="23"/>
  <c r="D245" i="23"/>
  <c r="H243" i="23"/>
  <c r="C242" i="23"/>
  <c r="F240" i="23"/>
  <c r="D237" i="23"/>
  <c r="H235" i="23"/>
  <c r="C234" i="23"/>
  <c r="E11" i="23"/>
  <c r="E19" i="23"/>
  <c r="E27" i="23"/>
  <c r="E35" i="23"/>
  <c r="E43" i="23"/>
  <c r="E51" i="23"/>
  <c r="E59" i="23"/>
  <c r="E67" i="23"/>
  <c r="E75" i="23"/>
  <c r="E83" i="23"/>
  <c r="E91" i="23"/>
  <c r="E99" i="23"/>
  <c r="E107" i="23"/>
  <c r="E115" i="23"/>
  <c r="E123" i="23"/>
  <c r="E131" i="23"/>
  <c r="E139" i="23"/>
  <c r="E147" i="23"/>
  <c r="E155" i="23"/>
  <c r="E163" i="23"/>
  <c r="E171" i="23"/>
  <c r="E179" i="23"/>
  <c r="E187" i="23"/>
  <c r="E195" i="23"/>
  <c r="E203" i="23"/>
  <c r="E211" i="23"/>
  <c r="E219" i="23"/>
  <c r="E227" i="23"/>
  <c r="E235" i="23"/>
  <c r="E243" i="23"/>
  <c r="E251" i="23"/>
  <c r="E259" i="23"/>
  <c r="E267" i="23"/>
  <c r="E275" i="23"/>
  <c r="E283" i="23"/>
  <c r="E291" i="23"/>
  <c r="E299" i="23"/>
  <c r="G305" i="23"/>
  <c r="D304" i="23"/>
  <c r="H302" i="23"/>
  <c r="C301" i="23"/>
  <c r="F299" i="23"/>
  <c r="G297" i="23"/>
  <c r="D296" i="23"/>
  <c r="H294" i="23"/>
  <c r="C293" i="23"/>
  <c r="F291" i="23"/>
  <c r="G289" i="23"/>
  <c r="D288" i="23"/>
  <c r="H286" i="23"/>
  <c r="C285" i="23"/>
  <c r="F283" i="23"/>
  <c r="D280" i="23"/>
  <c r="H278" i="23"/>
  <c r="C277" i="23"/>
  <c r="F275" i="23"/>
  <c r="D272" i="23"/>
  <c r="H270" i="23"/>
  <c r="C269" i="23"/>
  <c r="F267" i="23"/>
  <c r="D264" i="23"/>
  <c r="H262" i="23"/>
  <c r="C261" i="23"/>
  <c r="F259" i="23"/>
  <c r="D256" i="23"/>
  <c r="H254" i="23"/>
  <c r="C253" i="23"/>
  <c r="F251" i="23"/>
  <c r="D248" i="23"/>
  <c r="H246" i="23"/>
  <c r="C245" i="23"/>
  <c r="F243" i="23"/>
  <c r="D240" i="23"/>
  <c r="H238" i="23"/>
  <c r="C237" i="23"/>
  <c r="F235" i="23"/>
  <c r="D232" i="23"/>
  <c r="H230" i="23"/>
  <c r="E12" i="23"/>
  <c r="E20" i="23"/>
  <c r="E28" i="23"/>
  <c r="E36" i="23"/>
  <c r="E44" i="23"/>
  <c r="E52" i="23"/>
  <c r="E60" i="23"/>
  <c r="E68" i="23"/>
  <c r="E76" i="23"/>
  <c r="E84" i="23"/>
  <c r="E92" i="23"/>
  <c r="E100" i="23"/>
  <c r="E108" i="23"/>
  <c r="E116" i="23"/>
  <c r="E124" i="23"/>
  <c r="E132" i="23"/>
  <c r="E140" i="23"/>
  <c r="E148" i="23"/>
  <c r="E156" i="23"/>
  <c r="E164" i="23"/>
  <c r="E172" i="23"/>
  <c r="E180" i="23"/>
  <c r="E188" i="23"/>
  <c r="E196" i="23"/>
  <c r="E204" i="23"/>
  <c r="E212" i="23"/>
  <c r="E220" i="23"/>
  <c r="E228" i="23"/>
  <c r="E236" i="23"/>
  <c r="E244" i="23"/>
  <c r="E252" i="23"/>
  <c r="E260" i="23"/>
  <c r="E268" i="23"/>
  <c r="E276" i="23"/>
  <c r="E284" i="23"/>
  <c r="E292" i="23"/>
  <c r="E300" i="23"/>
  <c r="H305" i="23"/>
  <c r="C304" i="23"/>
  <c r="F302" i="23"/>
  <c r="G300" i="23"/>
  <c r="D299" i="23"/>
  <c r="H297" i="23"/>
  <c r="C296" i="23"/>
  <c r="F294" i="23"/>
  <c r="G292" i="23"/>
  <c r="D291" i="23"/>
  <c r="H289" i="23"/>
  <c r="C288" i="23"/>
  <c r="F286" i="23"/>
  <c r="D283" i="23"/>
  <c r="H281" i="23"/>
  <c r="C280" i="23"/>
  <c r="F278" i="23"/>
  <c r="D275" i="23"/>
  <c r="H273" i="23"/>
  <c r="C272" i="23"/>
  <c r="F270" i="23"/>
  <c r="D267" i="23"/>
  <c r="H265" i="23"/>
  <c r="C264" i="23"/>
  <c r="F262" i="23"/>
  <c r="D259" i="23"/>
  <c r="H257" i="23"/>
  <c r="C256" i="23"/>
  <c r="F254" i="23"/>
  <c r="D251" i="23"/>
  <c r="H249" i="23"/>
  <c r="C248" i="23"/>
  <c r="F246" i="23"/>
  <c r="D243" i="23"/>
  <c r="H241" i="23"/>
  <c r="C240" i="23"/>
  <c r="F238" i="23"/>
  <c r="D235" i="23"/>
  <c r="H233" i="23"/>
  <c r="E13" i="23"/>
  <c r="E21" i="23"/>
  <c r="E29" i="23"/>
  <c r="E37" i="23"/>
  <c r="E45" i="23"/>
  <c r="E53" i="23"/>
  <c r="E61" i="23"/>
  <c r="E69" i="23"/>
  <c r="E77" i="23"/>
  <c r="E85" i="23"/>
  <c r="E93" i="23"/>
  <c r="E101" i="23"/>
  <c r="E109" i="23"/>
  <c r="E117" i="23"/>
  <c r="E125" i="23"/>
  <c r="E133" i="23"/>
  <c r="E141" i="23"/>
  <c r="E149" i="23"/>
  <c r="E157" i="23"/>
  <c r="E165" i="23"/>
  <c r="E173" i="23"/>
  <c r="E181" i="23"/>
  <c r="E189" i="23"/>
  <c r="E197" i="23"/>
  <c r="E205" i="23"/>
  <c r="E213" i="23"/>
  <c r="E221" i="23"/>
  <c r="E229" i="23"/>
  <c r="E237" i="23"/>
  <c r="E245" i="23"/>
  <c r="E253" i="23"/>
  <c r="E261" i="23"/>
  <c r="E269" i="23"/>
  <c r="E277" i="23"/>
  <c r="E285" i="23"/>
  <c r="E293" i="23"/>
  <c r="E301" i="23"/>
  <c r="F305" i="23"/>
  <c r="G303" i="23"/>
  <c r="D302" i="23"/>
  <c r="H300" i="23"/>
  <c r="C299" i="23"/>
  <c r="F297" i="23"/>
  <c r="G295" i="23"/>
  <c r="D294" i="23"/>
  <c r="H292" i="23"/>
  <c r="C291" i="23"/>
  <c r="F289" i="23"/>
  <c r="D286" i="23"/>
  <c r="H284" i="23"/>
  <c r="C283" i="23"/>
  <c r="F281" i="23"/>
  <c r="D278" i="23"/>
  <c r="H276" i="23"/>
  <c r="C275" i="23"/>
  <c r="F273" i="23"/>
  <c r="D270" i="23"/>
  <c r="H268" i="23"/>
  <c r="C267" i="23"/>
  <c r="F265" i="23"/>
  <c r="D262" i="23"/>
  <c r="H260" i="23"/>
  <c r="C259" i="23"/>
  <c r="F257" i="23"/>
  <c r="D254" i="23"/>
  <c r="H252" i="23"/>
  <c r="C251" i="23"/>
  <c r="F249" i="23"/>
  <c r="D246" i="23"/>
  <c r="H244" i="23"/>
  <c r="C243" i="23"/>
  <c r="F241" i="23"/>
  <c r="D238" i="23"/>
  <c r="H236" i="23"/>
  <c r="C235" i="23"/>
  <c r="E14" i="23"/>
  <c r="E22" i="23"/>
  <c r="E30" i="23"/>
  <c r="E38" i="23"/>
  <c r="E46" i="23"/>
  <c r="E54" i="23"/>
  <c r="E62" i="23"/>
  <c r="E70" i="23"/>
  <c r="E78" i="23"/>
  <c r="E86" i="23"/>
  <c r="E94" i="23"/>
  <c r="E102" i="23"/>
  <c r="E110" i="23"/>
  <c r="E118" i="23"/>
  <c r="E126" i="23"/>
  <c r="E134" i="23"/>
  <c r="E142" i="23"/>
  <c r="E150" i="23"/>
  <c r="E158" i="23"/>
  <c r="E166" i="23"/>
  <c r="E174" i="23"/>
  <c r="E182" i="23"/>
  <c r="E190" i="23"/>
  <c r="E198" i="23"/>
  <c r="E206" i="23"/>
  <c r="E214" i="23"/>
  <c r="E222" i="23"/>
  <c r="E230" i="23"/>
  <c r="E238" i="23"/>
  <c r="E246" i="23"/>
  <c r="E254" i="23"/>
  <c r="E262" i="23"/>
  <c r="E270" i="23"/>
  <c r="E278" i="23"/>
  <c r="E286" i="23"/>
  <c r="E294" i="23"/>
  <c r="E302" i="23"/>
  <c r="D305" i="23"/>
  <c r="H303" i="23"/>
  <c r="C302" i="23"/>
  <c r="F300" i="23"/>
  <c r="G298" i="23"/>
  <c r="D297" i="23"/>
  <c r="H295" i="23"/>
  <c r="C294" i="23"/>
  <c r="F292" i="23"/>
  <c r="G290" i="23"/>
  <c r="D289" i="23"/>
  <c r="H287" i="23"/>
  <c r="C286" i="23"/>
  <c r="F284" i="23"/>
  <c r="D281" i="23"/>
  <c r="H279" i="23"/>
  <c r="C278" i="23"/>
  <c r="F276" i="23"/>
  <c r="D273" i="23"/>
  <c r="H271" i="23"/>
  <c r="C270" i="23"/>
  <c r="F268" i="23"/>
  <c r="D265" i="23"/>
  <c r="H263" i="23"/>
  <c r="C262" i="23"/>
  <c r="F260" i="23"/>
  <c r="D257" i="23"/>
  <c r="H255" i="23"/>
  <c r="C254" i="23"/>
  <c r="F252" i="23"/>
  <c r="D249" i="23"/>
  <c r="H247" i="23"/>
  <c r="C246" i="23"/>
  <c r="F244" i="23"/>
  <c r="D241" i="23"/>
  <c r="H239" i="23"/>
  <c r="C238" i="23"/>
  <c r="F236" i="23"/>
  <c r="E63" i="23"/>
  <c r="E127" i="23"/>
  <c r="E191" i="23"/>
  <c r="E255" i="23"/>
  <c r="F303" i="23"/>
  <c r="H290" i="23"/>
  <c r="C265" i="23"/>
  <c r="D252" i="23"/>
  <c r="F239" i="23"/>
  <c r="C231" i="23"/>
  <c r="D229" i="23"/>
  <c r="H227" i="23"/>
  <c r="C226" i="23"/>
  <c r="F224" i="23"/>
  <c r="D221" i="23"/>
  <c r="H219" i="23"/>
  <c r="C218" i="23"/>
  <c r="F216" i="23"/>
  <c r="D213" i="23"/>
  <c r="H211" i="23"/>
  <c r="C210" i="23"/>
  <c r="F208" i="23"/>
  <c r="D205" i="23"/>
  <c r="H203" i="23"/>
  <c r="C202" i="23"/>
  <c r="F200" i="23"/>
  <c r="D197" i="23"/>
  <c r="H195" i="23"/>
  <c r="C194" i="23"/>
  <c r="F192" i="23"/>
  <c r="D189" i="23"/>
  <c r="H187" i="23"/>
  <c r="C186" i="23"/>
  <c r="F184" i="23"/>
  <c r="D181" i="23"/>
  <c r="H179" i="23"/>
  <c r="C178" i="23"/>
  <c r="F176" i="23"/>
  <c r="D173" i="23"/>
  <c r="H171" i="23"/>
  <c r="C170" i="23"/>
  <c r="F168" i="23"/>
  <c r="D165" i="23"/>
  <c r="H163" i="23"/>
  <c r="C162" i="23"/>
  <c r="F160" i="23"/>
  <c r="D157" i="23"/>
  <c r="H155" i="23"/>
  <c r="C154" i="23"/>
  <c r="F152" i="23"/>
  <c r="D149" i="23"/>
  <c r="H147" i="23"/>
  <c r="C146" i="23"/>
  <c r="F144" i="23"/>
  <c r="D141" i="23"/>
  <c r="H139" i="23"/>
  <c r="C138" i="23"/>
  <c r="F136" i="23"/>
  <c r="D133" i="23"/>
  <c r="H131" i="23"/>
  <c r="C130" i="23"/>
  <c r="F128" i="23"/>
  <c r="D125" i="23"/>
  <c r="H123" i="23"/>
  <c r="C122" i="23"/>
  <c r="F120" i="23"/>
  <c r="D117" i="23"/>
  <c r="H115" i="23"/>
  <c r="C114" i="23"/>
  <c r="E7" i="23"/>
  <c r="E71" i="23"/>
  <c r="E135" i="23"/>
  <c r="E199" i="23"/>
  <c r="E263" i="23"/>
  <c r="G301" i="23"/>
  <c r="I301" i="23" s="1"/>
  <c r="C289" i="23"/>
  <c r="D276" i="23"/>
  <c r="F263" i="23"/>
  <c r="H250" i="23"/>
  <c r="H232" i="23"/>
  <c r="C229" i="23"/>
  <c r="F227" i="23"/>
  <c r="D224" i="23"/>
  <c r="H222" i="23"/>
  <c r="C221" i="23"/>
  <c r="F219" i="23"/>
  <c r="D216" i="23"/>
  <c r="H214" i="23"/>
  <c r="C213" i="23"/>
  <c r="F211" i="23"/>
  <c r="D208" i="23"/>
  <c r="H206" i="23"/>
  <c r="C205" i="23"/>
  <c r="F203" i="23"/>
  <c r="D200" i="23"/>
  <c r="H198" i="23"/>
  <c r="C197" i="23"/>
  <c r="F195" i="23"/>
  <c r="D192" i="23"/>
  <c r="H190" i="23"/>
  <c r="C189" i="23"/>
  <c r="F187" i="23"/>
  <c r="D184" i="23"/>
  <c r="H182" i="23"/>
  <c r="C181" i="23"/>
  <c r="F179" i="23"/>
  <c r="D176" i="23"/>
  <c r="H174" i="23"/>
  <c r="C173" i="23"/>
  <c r="F171" i="23"/>
  <c r="D168" i="23"/>
  <c r="H166" i="23"/>
  <c r="C165" i="23"/>
  <c r="F163" i="23"/>
  <c r="D160" i="23"/>
  <c r="H158" i="23"/>
  <c r="C157" i="23"/>
  <c r="F155" i="23"/>
  <c r="D152" i="23"/>
  <c r="H150" i="23"/>
  <c r="C149" i="23"/>
  <c r="F147" i="23"/>
  <c r="D144" i="23"/>
  <c r="H142" i="23"/>
  <c r="C141" i="23"/>
  <c r="F139" i="23"/>
  <c r="D136" i="23"/>
  <c r="H134" i="23"/>
  <c r="C133" i="23"/>
  <c r="F131" i="23"/>
  <c r="D128" i="23"/>
  <c r="H126" i="23"/>
  <c r="C125" i="23"/>
  <c r="F123" i="23"/>
  <c r="D120" i="23"/>
  <c r="H118" i="23"/>
  <c r="C117" i="23"/>
  <c r="F115" i="23"/>
  <c r="E15" i="23"/>
  <c r="E79" i="23"/>
  <c r="E143" i="23"/>
  <c r="E207" i="23"/>
  <c r="E271" i="23"/>
  <c r="D300" i="23"/>
  <c r="F287" i="23"/>
  <c r="H274" i="23"/>
  <c r="C249" i="23"/>
  <c r="D236" i="23"/>
  <c r="F232" i="23"/>
  <c r="F230" i="23"/>
  <c r="D227" i="23"/>
  <c r="H225" i="23"/>
  <c r="C224" i="23"/>
  <c r="F222" i="23"/>
  <c r="D219" i="23"/>
  <c r="H217" i="23"/>
  <c r="C216" i="23"/>
  <c r="F214" i="23"/>
  <c r="D211" i="23"/>
  <c r="H209" i="23"/>
  <c r="C208" i="23"/>
  <c r="F206" i="23"/>
  <c r="D203" i="23"/>
  <c r="H201" i="23"/>
  <c r="C200" i="23"/>
  <c r="F198" i="23"/>
  <c r="D195" i="23"/>
  <c r="H193" i="23"/>
  <c r="C192" i="23"/>
  <c r="F190" i="23"/>
  <c r="D187" i="23"/>
  <c r="H185" i="23"/>
  <c r="C184" i="23"/>
  <c r="F182" i="23"/>
  <c r="D179" i="23"/>
  <c r="H177" i="23"/>
  <c r="C176" i="23"/>
  <c r="F174" i="23"/>
  <c r="D171" i="23"/>
  <c r="H169" i="23"/>
  <c r="C168" i="23"/>
  <c r="F166" i="23"/>
  <c r="D163" i="23"/>
  <c r="H161" i="23"/>
  <c r="C160" i="23"/>
  <c r="F158" i="23"/>
  <c r="D155" i="23"/>
  <c r="H153" i="23"/>
  <c r="C152" i="23"/>
  <c r="F150" i="23"/>
  <c r="D147" i="23"/>
  <c r="H145" i="23"/>
  <c r="C144" i="23"/>
  <c r="F142" i="23"/>
  <c r="D139" i="23"/>
  <c r="H137" i="23"/>
  <c r="C136" i="23"/>
  <c r="F134" i="23"/>
  <c r="D131" i="23"/>
  <c r="H129" i="23"/>
  <c r="C128" i="23"/>
  <c r="F126" i="23"/>
  <c r="D123" i="23"/>
  <c r="H121" i="23"/>
  <c r="C120" i="23"/>
  <c r="F118" i="23"/>
  <c r="D115" i="23"/>
  <c r="E23" i="23"/>
  <c r="E87" i="23"/>
  <c r="E151" i="23"/>
  <c r="E215" i="23"/>
  <c r="E279" i="23"/>
  <c r="H298" i="23"/>
  <c r="C273" i="23"/>
  <c r="D260" i="23"/>
  <c r="F247" i="23"/>
  <c r="H234" i="23"/>
  <c r="C232" i="23"/>
  <c r="D230" i="23"/>
  <c r="H228" i="23"/>
  <c r="C227" i="23"/>
  <c r="F225" i="23"/>
  <c r="D222" i="23"/>
  <c r="H220" i="23"/>
  <c r="C219" i="23"/>
  <c r="F217" i="23"/>
  <c r="D214" i="23"/>
  <c r="H212" i="23"/>
  <c r="C211" i="23"/>
  <c r="F209" i="23"/>
  <c r="D206" i="23"/>
  <c r="H204" i="23"/>
  <c r="C203" i="23"/>
  <c r="F201" i="23"/>
  <c r="D198" i="23"/>
  <c r="H196" i="23"/>
  <c r="C195" i="23"/>
  <c r="F193" i="23"/>
  <c r="D190" i="23"/>
  <c r="H188" i="23"/>
  <c r="C187" i="23"/>
  <c r="F185" i="23"/>
  <c r="D182" i="23"/>
  <c r="H180" i="23"/>
  <c r="C179" i="23"/>
  <c r="F177" i="23"/>
  <c r="D174" i="23"/>
  <c r="H172" i="23"/>
  <c r="C171" i="23"/>
  <c r="F169" i="23"/>
  <c r="D166" i="23"/>
  <c r="H164" i="23"/>
  <c r="C163" i="23"/>
  <c r="F161" i="23"/>
  <c r="D158" i="23"/>
  <c r="H156" i="23"/>
  <c r="C155" i="23"/>
  <c r="F153" i="23"/>
  <c r="D150" i="23"/>
  <c r="H148" i="23"/>
  <c r="C147" i="23"/>
  <c r="F145" i="23"/>
  <c r="D142" i="23"/>
  <c r="H140" i="23"/>
  <c r="C139" i="23"/>
  <c r="F137" i="23"/>
  <c r="D134" i="23"/>
  <c r="H132" i="23"/>
  <c r="C131" i="23"/>
  <c r="F129" i="23"/>
  <c r="D126" i="23"/>
  <c r="H124" i="23"/>
  <c r="C123" i="23"/>
  <c r="F121" i="23"/>
  <c r="D118" i="23"/>
  <c r="H116" i="23"/>
  <c r="C115" i="23"/>
  <c r="E31" i="23"/>
  <c r="E95" i="23"/>
  <c r="E159" i="23"/>
  <c r="E223" i="23"/>
  <c r="E287" i="23"/>
  <c r="C297" i="23"/>
  <c r="D284" i="23"/>
  <c r="F271" i="23"/>
  <c r="H258" i="23"/>
  <c r="D234" i="23"/>
  <c r="C230" i="23"/>
  <c r="F228" i="23"/>
  <c r="D225" i="23"/>
  <c r="H223" i="23"/>
  <c r="C222" i="23"/>
  <c r="F220" i="23"/>
  <c r="D217" i="23"/>
  <c r="H215" i="23"/>
  <c r="C214" i="23"/>
  <c r="F212" i="23"/>
  <c r="D209" i="23"/>
  <c r="H207" i="23"/>
  <c r="C206" i="23"/>
  <c r="F204" i="23"/>
  <c r="D201" i="23"/>
  <c r="H199" i="23"/>
  <c r="C198" i="23"/>
  <c r="F196" i="23"/>
  <c r="D193" i="23"/>
  <c r="H191" i="23"/>
  <c r="C190" i="23"/>
  <c r="F188" i="23"/>
  <c r="D185" i="23"/>
  <c r="H183" i="23"/>
  <c r="C182" i="23"/>
  <c r="F180" i="23"/>
  <c r="D177" i="23"/>
  <c r="H175" i="23"/>
  <c r="C174" i="23"/>
  <c r="F172" i="23"/>
  <c r="D169" i="23"/>
  <c r="H167" i="23"/>
  <c r="C166" i="23"/>
  <c r="F164" i="23"/>
  <c r="D161" i="23"/>
  <c r="H159" i="23"/>
  <c r="C158" i="23"/>
  <c r="F156" i="23"/>
  <c r="D153" i="23"/>
  <c r="H151" i="23"/>
  <c r="C150" i="23"/>
  <c r="F148" i="23"/>
  <c r="D145" i="23"/>
  <c r="H143" i="23"/>
  <c r="C142" i="23"/>
  <c r="F140" i="23"/>
  <c r="D137" i="23"/>
  <c r="H135" i="23"/>
  <c r="C134" i="23"/>
  <c r="F132" i="23"/>
  <c r="D129" i="23"/>
  <c r="H127" i="23"/>
  <c r="C126" i="23"/>
  <c r="F124" i="23"/>
  <c r="D121" i="23"/>
  <c r="H119" i="23"/>
  <c r="C118" i="23"/>
  <c r="F116" i="23"/>
  <c r="E39" i="23"/>
  <c r="E103" i="23"/>
  <c r="E167" i="23"/>
  <c r="E231" i="23"/>
  <c r="E295" i="23"/>
  <c r="F295" i="23"/>
  <c r="H282" i="23"/>
  <c r="C257" i="23"/>
  <c r="D244" i="23"/>
  <c r="F233" i="23"/>
  <c r="H231" i="23"/>
  <c r="D228" i="23"/>
  <c r="H226" i="23"/>
  <c r="C225" i="23"/>
  <c r="F223" i="23"/>
  <c r="D220" i="23"/>
  <c r="H218" i="23"/>
  <c r="C217" i="23"/>
  <c r="F215" i="23"/>
  <c r="D212" i="23"/>
  <c r="H210" i="23"/>
  <c r="C209" i="23"/>
  <c r="F207" i="23"/>
  <c r="D204" i="23"/>
  <c r="H202" i="23"/>
  <c r="C201" i="23"/>
  <c r="F199" i="23"/>
  <c r="D196" i="23"/>
  <c r="H194" i="23"/>
  <c r="C193" i="23"/>
  <c r="F191" i="23"/>
  <c r="D188" i="23"/>
  <c r="H186" i="23"/>
  <c r="C185" i="23"/>
  <c r="F183" i="23"/>
  <c r="D180" i="23"/>
  <c r="H178" i="23"/>
  <c r="C177" i="23"/>
  <c r="F175" i="23"/>
  <c r="D172" i="23"/>
  <c r="H170" i="23"/>
  <c r="C169" i="23"/>
  <c r="F167" i="23"/>
  <c r="D164" i="23"/>
  <c r="H162" i="23"/>
  <c r="C161" i="23"/>
  <c r="F159" i="23"/>
  <c r="D156" i="23"/>
  <c r="H154" i="23"/>
  <c r="C153" i="23"/>
  <c r="F151" i="23"/>
  <c r="D148" i="23"/>
  <c r="H146" i="23"/>
  <c r="C145" i="23"/>
  <c r="F143" i="23"/>
  <c r="D140" i="23"/>
  <c r="H138" i="23"/>
  <c r="C137" i="23"/>
  <c r="F135" i="23"/>
  <c r="D132" i="23"/>
  <c r="H130" i="23"/>
  <c r="C129" i="23"/>
  <c r="F127" i="23"/>
  <c r="D124" i="23"/>
  <c r="H122" i="23"/>
  <c r="C121" i="23"/>
  <c r="F119" i="23"/>
  <c r="D116" i="23"/>
  <c r="H114" i="23"/>
  <c r="E47" i="23"/>
  <c r="E111" i="23"/>
  <c r="E175" i="23"/>
  <c r="E239" i="23"/>
  <c r="E303" i="23"/>
  <c r="G293" i="23"/>
  <c r="C281" i="23"/>
  <c r="D268" i="23"/>
  <c r="F255" i="23"/>
  <c r="H242" i="23"/>
  <c r="D233" i="23"/>
  <c r="F231" i="23"/>
  <c r="H229" i="23"/>
  <c r="C228" i="23"/>
  <c r="F226" i="23"/>
  <c r="D223" i="23"/>
  <c r="H221" i="23"/>
  <c r="C220" i="23"/>
  <c r="F218" i="23"/>
  <c r="D215" i="23"/>
  <c r="H213" i="23"/>
  <c r="C212" i="23"/>
  <c r="F210" i="23"/>
  <c r="D207" i="23"/>
  <c r="H205" i="23"/>
  <c r="C204" i="23"/>
  <c r="F202" i="23"/>
  <c r="D199" i="23"/>
  <c r="H197" i="23"/>
  <c r="C196" i="23"/>
  <c r="F194" i="23"/>
  <c r="D191" i="23"/>
  <c r="H189" i="23"/>
  <c r="C188" i="23"/>
  <c r="F186" i="23"/>
  <c r="D183" i="23"/>
  <c r="H181" i="23"/>
  <c r="C180" i="23"/>
  <c r="F178" i="23"/>
  <c r="D175" i="23"/>
  <c r="H173" i="23"/>
  <c r="C172" i="23"/>
  <c r="F170" i="23"/>
  <c r="D167" i="23"/>
  <c r="H165" i="23"/>
  <c r="C164" i="23"/>
  <c r="F162" i="23"/>
  <c r="D159" i="23"/>
  <c r="H157" i="23"/>
  <c r="C156" i="23"/>
  <c r="F154" i="23"/>
  <c r="D151" i="23"/>
  <c r="H149" i="23"/>
  <c r="C148" i="23"/>
  <c r="F146" i="23"/>
  <c r="D143" i="23"/>
  <c r="H141" i="23"/>
  <c r="C140" i="23"/>
  <c r="F138" i="23"/>
  <c r="D135" i="23"/>
  <c r="H133" i="23"/>
  <c r="C132" i="23"/>
  <c r="F130" i="23"/>
  <c r="D127" i="23"/>
  <c r="H125" i="23"/>
  <c r="C124" i="23"/>
  <c r="F122" i="23"/>
  <c r="D119" i="23"/>
  <c r="H117" i="23"/>
  <c r="C116" i="23"/>
  <c r="F114" i="23"/>
  <c r="H266" i="23"/>
  <c r="H224" i="23"/>
  <c r="C199" i="23"/>
  <c r="D186" i="23"/>
  <c r="F173" i="23"/>
  <c r="H160" i="23"/>
  <c r="C135" i="23"/>
  <c r="D122" i="23"/>
  <c r="F113" i="23"/>
  <c r="D110" i="23"/>
  <c r="H108" i="23"/>
  <c r="C107" i="23"/>
  <c r="F105" i="23"/>
  <c r="D102" i="23"/>
  <c r="H100" i="23"/>
  <c r="C99" i="23"/>
  <c r="F97" i="23"/>
  <c r="D94" i="23"/>
  <c r="H92" i="23"/>
  <c r="C91" i="23"/>
  <c r="F89" i="23"/>
  <c r="D86" i="23"/>
  <c r="H84" i="23"/>
  <c r="C83" i="23"/>
  <c r="F81" i="23"/>
  <c r="D78" i="23"/>
  <c r="H76" i="23"/>
  <c r="C75" i="23"/>
  <c r="F73" i="23"/>
  <c r="D70" i="23"/>
  <c r="H68" i="23"/>
  <c r="C67" i="23"/>
  <c r="F65" i="23"/>
  <c r="D62" i="23"/>
  <c r="H60" i="23"/>
  <c r="C59" i="23"/>
  <c r="F57" i="23"/>
  <c r="D54" i="23"/>
  <c r="H52" i="23"/>
  <c r="C51" i="23"/>
  <c r="F49" i="23"/>
  <c r="D46" i="23"/>
  <c r="H44" i="23"/>
  <c r="C43" i="23"/>
  <c r="F41" i="23"/>
  <c r="D38" i="23"/>
  <c r="H36" i="23"/>
  <c r="C35" i="23"/>
  <c r="F33" i="23"/>
  <c r="D30" i="23"/>
  <c r="H28" i="23"/>
  <c r="C27" i="23"/>
  <c r="F25" i="23"/>
  <c r="D22" i="23"/>
  <c r="H20" i="23"/>
  <c r="C19" i="23"/>
  <c r="F17" i="23"/>
  <c r="D14" i="23"/>
  <c r="H12" i="23"/>
  <c r="C11" i="23"/>
  <c r="F9" i="23"/>
  <c r="D6" i="23"/>
  <c r="D25" i="23"/>
  <c r="F20" i="23"/>
  <c r="D17" i="23"/>
  <c r="C14" i="23"/>
  <c r="H7" i="23"/>
  <c r="C175" i="23"/>
  <c r="H97" i="23"/>
  <c r="D83" i="23"/>
  <c r="E55" i="23"/>
  <c r="C223" i="23"/>
  <c r="D210" i="23"/>
  <c r="F197" i="23"/>
  <c r="H184" i="23"/>
  <c r="C159" i="23"/>
  <c r="D146" i="23"/>
  <c r="F133" i="23"/>
  <c r="H120" i="23"/>
  <c r="D113" i="23"/>
  <c r="H111" i="23"/>
  <c r="C110" i="23"/>
  <c r="F108" i="23"/>
  <c r="D105" i="23"/>
  <c r="H103" i="23"/>
  <c r="C102" i="23"/>
  <c r="F100" i="23"/>
  <c r="D97" i="23"/>
  <c r="H95" i="23"/>
  <c r="C94" i="23"/>
  <c r="F92" i="23"/>
  <c r="D89" i="23"/>
  <c r="H87" i="23"/>
  <c r="C86" i="23"/>
  <c r="F84" i="23"/>
  <c r="D81" i="23"/>
  <c r="H79" i="23"/>
  <c r="C78" i="23"/>
  <c r="F76" i="23"/>
  <c r="D73" i="23"/>
  <c r="H71" i="23"/>
  <c r="C70" i="23"/>
  <c r="F68" i="23"/>
  <c r="D65" i="23"/>
  <c r="H63" i="23"/>
  <c r="C62" i="23"/>
  <c r="F60" i="23"/>
  <c r="D57" i="23"/>
  <c r="H55" i="23"/>
  <c r="C54" i="23"/>
  <c r="F52" i="23"/>
  <c r="D49" i="23"/>
  <c r="H47" i="23"/>
  <c r="C46" i="23"/>
  <c r="F44" i="23"/>
  <c r="D41" i="23"/>
  <c r="H39" i="23"/>
  <c r="C38" i="23"/>
  <c r="F36" i="23"/>
  <c r="D33" i="23"/>
  <c r="H31" i="23"/>
  <c r="C30" i="23"/>
  <c r="F28" i="23"/>
  <c r="H23" i="23"/>
  <c r="C22" i="23"/>
  <c r="H15" i="23"/>
  <c r="F12" i="23"/>
  <c r="D9" i="23"/>
  <c r="C6" i="23"/>
  <c r="F149" i="23"/>
  <c r="F94" i="23"/>
  <c r="C80" i="23"/>
  <c r="E119" i="23"/>
  <c r="C241" i="23"/>
  <c r="F221" i="23"/>
  <c r="H208" i="23"/>
  <c r="C183" i="23"/>
  <c r="D170" i="23"/>
  <c r="F157" i="23"/>
  <c r="H144" i="23"/>
  <c r="C119" i="23"/>
  <c r="C113" i="23"/>
  <c r="F111" i="23"/>
  <c r="D108" i="23"/>
  <c r="H106" i="23"/>
  <c r="C105" i="23"/>
  <c r="F103" i="23"/>
  <c r="D100" i="23"/>
  <c r="H98" i="23"/>
  <c r="C97" i="23"/>
  <c r="F95" i="23"/>
  <c r="D92" i="23"/>
  <c r="H90" i="23"/>
  <c r="C89" i="23"/>
  <c r="F87" i="23"/>
  <c r="D84" i="23"/>
  <c r="H82" i="23"/>
  <c r="C81" i="23"/>
  <c r="F79" i="23"/>
  <c r="D76" i="23"/>
  <c r="H74" i="23"/>
  <c r="C73" i="23"/>
  <c r="F71" i="23"/>
  <c r="D68" i="23"/>
  <c r="H66" i="23"/>
  <c r="C65" i="23"/>
  <c r="F63" i="23"/>
  <c r="D60" i="23"/>
  <c r="H58" i="23"/>
  <c r="C57" i="23"/>
  <c r="F55" i="23"/>
  <c r="D52" i="23"/>
  <c r="H50" i="23"/>
  <c r="C49" i="23"/>
  <c r="F47" i="23"/>
  <c r="D44" i="23"/>
  <c r="H42" i="23"/>
  <c r="C41" i="23"/>
  <c r="F39" i="23"/>
  <c r="D36" i="23"/>
  <c r="H34" i="23"/>
  <c r="C33" i="23"/>
  <c r="F31" i="23"/>
  <c r="D28" i="23"/>
  <c r="H26" i="23"/>
  <c r="C25" i="23"/>
  <c r="F23" i="23"/>
  <c r="D20" i="23"/>
  <c r="H18" i="23"/>
  <c r="C17" i="23"/>
  <c r="F15" i="23"/>
  <c r="D12" i="23"/>
  <c r="H10" i="23"/>
  <c r="C9" i="23"/>
  <c r="F7" i="23"/>
  <c r="F24" i="23"/>
  <c r="F16" i="23"/>
  <c r="C10" i="23"/>
  <c r="F213" i="23"/>
  <c r="F110" i="23"/>
  <c r="F102" i="23"/>
  <c r="E183" i="23"/>
  <c r="C233" i="23"/>
  <c r="C207" i="23"/>
  <c r="D194" i="23"/>
  <c r="F181" i="23"/>
  <c r="H168" i="23"/>
  <c r="C143" i="23"/>
  <c r="D130" i="23"/>
  <c r="F117" i="23"/>
  <c r="D111" i="23"/>
  <c r="H109" i="23"/>
  <c r="C108" i="23"/>
  <c r="F106" i="23"/>
  <c r="D103" i="23"/>
  <c r="H101" i="23"/>
  <c r="C100" i="23"/>
  <c r="F98" i="23"/>
  <c r="D95" i="23"/>
  <c r="H93" i="23"/>
  <c r="C92" i="23"/>
  <c r="F90" i="23"/>
  <c r="D87" i="23"/>
  <c r="H85" i="23"/>
  <c r="C84" i="23"/>
  <c r="F82" i="23"/>
  <c r="D79" i="23"/>
  <c r="H77" i="23"/>
  <c r="C76" i="23"/>
  <c r="F74" i="23"/>
  <c r="D71" i="23"/>
  <c r="H69" i="23"/>
  <c r="C68" i="23"/>
  <c r="F66" i="23"/>
  <c r="D63" i="23"/>
  <c r="H61" i="23"/>
  <c r="C60" i="23"/>
  <c r="F58" i="23"/>
  <c r="D55" i="23"/>
  <c r="H53" i="23"/>
  <c r="C52" i="23"/>
  <c r="F50" i="23"/>
  <c r="D47" i="23"/>
  <c r="H45" i="23"/>
  <c r="C44" i="23"/>
  <c r="F42" i="23"/>
  <c r="D39" i="23"/>
  <c r="H37" i="23"/>
  <c r="C36" i="23"/>
  <c r="F34" i="23"/>
  <c r="D31" i="23"/>
  <c r="H29" i="23"/>
  <c r="C28" i="23"/>
  <c r="F26" i="23"/>
  <c r="D23" i="23"/>
  <c r="H21" i="23"/>
  <c r="C20" i="23"/>
  <c r="F18" i="23"/>
  <c r="D15" i="23"/>
  <c r="H13" i="23"/>
  <c r="C12" i="23"/>
  <c r="F10" i="23"/>
  <c r="D7" i="23"/>
  <c r="D21" i="23"/>
  <c r="C18" i="23"/>
  <c r="H11" i="23"/>
  <c r="D226" i="23"/>
  <c r="D107" i="23"/>
  <c r="D99" i="23"/>
  <c r="C88" i="23"/>
  <c r="E247" i="23"/>
  <c r="D231" i="23"/>
  <c r="D218" i="23"/>
  <c r="F205" i="23"/>
  <c r="H192" i="23"/>
  <c r="C167" i="23"/>
  <c r="D154" i="23"/>
  <c r="F141" i="23"/>
  <c r="H128" i="23"/>
  <c r="H112" i="23"/>
  <c r="C111" i="23"/>
  <c r="F109" i="23"/>
  <c r="D106" i="23"/>
  <c r="H104" i="23"/>
  <c r="C103" i="23"/>
  <c r="F101" i="23"/>
  <c r="D98" i="23"/>
  <c r="H96" i="23"/>
  <c r="C95" i="23"/>
  <c r="F93" i="23"/>
  <c r="D90" i="23"/>
  <c r="H88" i="23"/>
  <c r="C87" i="23"/>
  <c r="F85" i="23"/>
  <c r="D82" i="23"/>
  <c r="H80" i="23"/>
  <c r="C79" i="23"/>
  <c r="F77" i="23"/>
  <c r="D74" i="23"/>
  <c r="H72" i="23"/>
  <c r="C71" i="23"/>
  <c r="F69" i="23"/>
  <c r="D66" i="23"/>
  <c r="H64" i="23"/>
  <c r="C63" i="23"/>
  <c r="F61" i="23"/>
  <c r="D58" i="23"/>
  <c r="H56" i="23"/>
  <c r="C55" i="23"/>
  <c r="F53" i="23"/>
  <c r="D50" i="23"/>
  <c r="H48" i="23"/>
  <c r="C47" i="23"/>
  <c r="F45" i="23"/>
  <c r="D42" i="23"/>
  <c r="H40" i="23"/>
  <c r="C39" i="23"/>
  <c r="F37" i="23"/>
  <c r="D34" i="23"/>
  <c r="H32" i="23"/>
  <c r="C31" i="23"/>
  <c r="F29" i="23"/>
  <c r="D26" i="23"/>
  <c r="H24" i="23"/>
  <c r="C23" i="23"/>
  <c r="F21" i="23"/>
  <c r="D18" i="23"/>
  <c r="H16" i="23"/>
  <c r="C15" i="23"/>
  <c r="F13" i="23"/>
  <c r="D10" i="23"/>
  <c r="H8" i="23"/>
  <c r="C7" i="23"/>
  <c r="D13" i="23"/>
  <c r="H200" i="23"/>
  <c r="H89" i="23"/>
  <c r="C305" i="23"/>
  <c r="F229" i="23"/>
  <c r="H216" i="23"/>
  <c r="C191" i="23"/>
  <c r="D178" i="23"/>
  <c r="F165" i="23"/>
  <c r="H152" i="23"/>
  <c r="C127" i="23"/>
  <c r="D114" i="23"/>
  <c r="F112" i="23"/>
  <c r="D109" i="23"/>
  <c r="H107" i="23"/>
  <c r="C106" i="23"/>
  <c r="F104" i="23"/>
  <c r="D101" i="23"/>
  <c r="H99" i="23"/>
  <c r="C98" i="23"/>
  <c r="F96" i="23"/>
  <c r="D93" i="23"/>
  <c r="H91" i="23"/>
  <c r="C90" i="23"/>
  <c r="F88" i="23"/>
  <c r="D85" i="23"/>
  <c r="H83" i="23"/>
  <c r="C82" i="23"/>
  <c r="F80" i="23"/>
  <c r="D77" i="23"/>
  <c r="H75" i="23"/>
  <c r="C74" i="23"/>
  <c r="F72" i="23"/>
  <c r="D69" i="23"/>
  <c r="H67" i="23"/>
  <c r="C66" i="23"/>
  <c r="F64" i="23"/>
  <c r="D61" i="23"/>
  <c r="H59" i="23"/>
  <c r="C58" i="23"/>
  <c r="F56" i="23"/>
  <c r="D53" i="23"/>
  <c r="H51" i="23"/>
  <c r="C50" i="23"/>
  <c r="F48" i="23"/>
  <c r="D45" i="23"/>
  <c r="H43" i="23"/>
  <c r="C42" i="23"/>
  <c r="F40" i="23"/>
  <c r="D37" i="23"/>
  <c r="H35" i="23"/>
  <c r="C34" i="23"/>
  <c r="F32" i="23"/>
  <c r="D29" i="23"/>
  <c r="H27" i="23"/>
  <c r="C26" i="23"/>
  <c r="H19" i="23"/>
  <c r="F8" i="23"/>
  <c r="H113" i="23"/>
  <c r="C104" i="23"/>
  <c r="D91" i="23"/>
  <c r="H81" i="23"/>
  <c r="D292" i="23"/>
  <c r="C215" i="23"/>
  <c r="D202" i="23"/>
  <c r="F189" i="23"/>
  <c r="H176" i="23"/>
  <c r="C151" i="23"/>
  <c r="D138" i="23"/>
  <c r="F125" i="23"/>
  <c r="D112" i="23"/>
  <c r="H110" i="23"/>
  <c r="C109" i="23"/>
  <c r="F107" i="23"/>
  <c r="D104" i="23"/>
  <c r="H102" i="23"/>
  <c r="C101" i="23"/>
  <c r="F99" i="23"/>
  <c r="D96" i="23"/>
  <c r="H94" i="23"/>
  <c r="C93" i="23"/>
  <c r="F91" i="23"/>
  <c r="D88" i="23"/>
  <c r="H86" i="23"/>
  <c r="C85" i="23"/>
  <c r="F83" i="23"/>
  <c r="D80" i="23"/>
  <c r="H78" i="23"/>
  <c r="C77" i="23"/>
  <c r="F75" i="23"/>
  <c r="D72" i="23"/>
  <c r="H70" i="23"/>
  <c r="C69" i="23"/>
  <c r="F67" i="23"/>
  <c r="D64" i="23"/>
  <c r="H62" i="23"/>
  <c r="C61" i="23"/>
  <c r="F59" i="23"/>
  <c r="D56" i="23"/>
  <c r="H54" i="23"/>
  <c r="C53" i="23"/>
  <c r="F51" i="23"/>
  <c r="D48" i="23"/>
  <c r="H46" i="23"/>
  <c r="C45" i="23"/>
  <c r="F43" i="23"/>
  <c r="D40" i="23"/>
  <c r="H38" i="23"/>
  <c r="C37" i="23"/>
  <c r="F35" i="23"/>
  <c r="D32" i="23"/>
  <c r="H30" i="23"/>
  <c r="C29" i="23"/>
  <c r="F27" i="23"/>
  <c r="D24" i="23"/>
  <c r="H22" i="23"/>
  <c r="C21" i="23"/>
  <c r="F19" i="23"/>
  <c r="D16" i="23"/>
  <c r="H14" i="23"/>
  <c r="C13" i="23"/>
  <c r="F11" i="23"/>
  <c r="D8" i="23"/>
  <c r="H6" i="23"/>
  <c r="F279" i="23"/>
  <c r="D162" i="23"/>
  <c r="H136" i="23"/>
  <c r="C112" i="23"/>
  <c r="H105" i="23"/>
  <c r="C96" i="23"/>
  <c r="F86" i="23"/>
  <c r="H65" i="23"/>
  <c r="C40" i="23"/>
  <c r="D27" i="23"/>
  <c r="F14" i="23"/>
  <c r="F78" i="23"/>
  <c r="C64" i="23"/>
  <c r="D51" i="23"/>
  <c r="F38" i="23"/>
  <c r="H25" i="23"/>
  <c r="D75" i="23"/>
  <c r="F62" i="23"/>
  <c r="H49" i="23"/>
  <c r="C24" i="23"/>
  <c r="D11" i="23"/>
  <c r="H9" i="23"/>
  <c r="H57" i="23"/>
  <c r="D19" i="23"/>
  <c r="H73" i="23"/>
  <c r="C48" i="23"/>
  <c r="D35" i="23"/>
  <c r="F22" i="23"/>
  <c r="F70" i="23"/>
  <c r="C32" i="23"/>
  <c r="C16" i="23"/>
  <c r="C72" i="23"/>
  <c r="D59" i="23"/>
  <c r="F46" i="23"/>
  <c r="H33" i="23"/>
  <c r="C8" i="23"/>
  <c r="F6" i="23"/>
  <c r="C56" i="23"/>
  <c r="D43" i="23"/>
  <c r="F30" i="23"/>
  <c r="H17" i="23"/>
  <c r="D67" i="23"/>
  <c r="F54" i="23"/>
  <c r="H41" i="23"/>
  <c r="D9" i="22"/>
  <c r="D17" i="22"/>
  <c r="D25" i="22"/>
  <c r="D33" i="22"/>
  <c r="D41" i="22"/>
  <c r="D49" i="22"/>
  <c r="D57" i="22"/>
  <c r="D65" i="22"/>
  <c r="D73" i="22"/>
  <c r="D81" i="22"/>
  <c r="D89" i="22"/>
  <c r="D97" i="22"/>
  <c r="D105" i="22"/>
  <c r="D113" i="22"/>
  <c r="D121" i="22"/>
  <c r="D129" i="22"/>
  <c r="D137" i="22"/>
  <c r="D145" i="22"/>
  <c r="D153" i="22"/>
  <c r="D161" i="22"/>
  <c r="D169" i="22"/>
  <c r="D177" i="22"/>
  <c r="D185" i="22"/>
  <c r="D193" i="22"/>
  <c r="D201" i="22"/>
  <c r="D209" i="22"/>
  <c r="D217" i="22"/>
  <c r="D225" i="22"/>
  <c r="D233" i="22"/>
  <c r="D241" i="22"/>
  <c r="D249" i="22"/>
  <c r="D257" i="22"/>
  <c r="D265" i="22"/>
  <c r="D273" i="22"/>
  <c r="D281" i="22"/>
  <c r="D289" i="22"/>
  <c r="D297" i="22"/>
  <c r="D10" i="22"/>
  <c r="D18" i="22"/>
  <c r="D26" i="22"/>
  <c r="D34" i="22"/>
  <c r="D42" i="22"/>
  <c r="D50" i="22"/>
  <c r="D58" i="22"/>
  <c r="D66" i="22"/>
  <c r="D74" i="22"/>
  <c r="D82" i="22"/>
  <c r="D90" i="22"/>
  <c r="D98" i="22"/>
  <c r="D106" i="22"/>
  <c r="D114" i="22"/>
  <c r="D122" i="22"/>
  <c r="D130" i="22"/>
  <c r="D138" i="22"/>
  <c r="D146" i="22"/>
  <c r="D154" i="22"/>
  <c r="D162" i="22"/>
  <c r="D170" i="22"/>
  <c r="D178" i="22"/>
  <c r="D186" i="22"/>
  <c r="D194" i="22"/>
  <c r="D202" i="22"/>
  <c r="D210" i="22"/>
  <c r="D218" i="22"/>
  <c r="D11" i="22"/>
  <c r="D19" i="22"/>
  <c r="D27" i="22"/>
  <c r="D35" i="22"/>
  <c r="D43" i="22"/>
  <c r="D51" i="22"/>
  <c r="D59" i="22"/>
  <c r="D67" i="22"/>
  <c r="D75" i="22"/>
  <c r="D83" i="22"/>
  <c r="D91" i="22"/>
  <c r="D99" i="22"/>
  <c r="D107" i="22"/>
  <c r="D115" i="22"/>
  <c r="D123" i="22"/>
  <c r="D131" i="22"/>
  <c r="D139" i="22"/>
  <c r="D147" i="22"/>
  <c r="D155" i="22"/>
  <c r="D163" i="22"/>
  <c r="D171" i="22"/>
  <c r="D179" i="22"/>
  <c r="D187" i="22"/>
  <c r="D195" i="22"/>
  <c r="D203" i="22"/>
  <c r="D211" i="22"/>
  <c r="D219" i="22"/>
  <c r="D227" i="22"/>
  <c r="D235" i="22"/>
  <c r="D243" i="22"/>
  <c r="D251" i="22"/>
  <c r="D259" i="22"/>
  <c r="D267" i="22"/>
  <c r="D275" i="22"/>
  <c r="D283" i="22"/>
  <c r="D291" i="22"/>
  <c r="D299" i="22"/>
  <c r="D12" i="22"/>
  <c r="D20" i="22"/>
  <c r="D28" i="22"/>
  <c r="D36" i="22"/>
  <c r="D44" i="22"/>
  <c r="D52" i="22"/>
  <c r="D60" i="22"/>
  <c r="D68" i="22"/>
  <c r="D76" i="22"/>
  <c r="D84" i="22"/>
  <c r="D92" i="22"/>
  <c r="D100" i="22"/>
  <c r="D108" i="22"/>
  <c r="D116" i="22"/>
  <c r="D124" i="22"/>
  <c r="D132" i="22"/>
  <c r="D140" i="22"/>
  <c r="D148" i="22"/>
  <c r="D156" i="22"/>
  <c r="D164" i="22"/>
  <c r="D172" i="22"/>
  <c r="D180" i="22"/>
  <c r="D188" i="22"/>
  <c r="D196" i="22"/>
  <c r="D204" i="22"/>
  <c r="D212" i="22"/>
  <c r="D220" i="22"/>
  <c r="D228" i="22"/>
  <c r="D236" i="22"/>
  <c r="D244" i="22"/>
  <c r="D252" i="22"/>
  <c r="D260" i="22"/>
  <c r="D268" i="22"/>
  <c r="D276" i="22"/>
  <c r="D284" i="22"/>
  <c r="D292" i="22"/>
  <c r="D300" i="22"/>
  <c r="D13" i="22"/>
  <c r="D21" i="22"/>
  <c r="D29" i="22"/>
  <c r="D37" i="22"/>
  <c r="D45" i="22"/>
  <c r="D53" i="22"/>
  <c r="D61" i="22"/>
  <c r="D69" i="22"/>
  <c r="D77" i="22"/>
  <c r="D85" i="22"/>
  <c r="D93" i="22"/>
  <c r="D101" i="22"/>
  <c r="D109" i="22"/>
  <c r="D117" i="22"/>
  <c r="D125" i="22"/>
  <c r="D133" i="22"/>
  <c r="D141" i="22"/>
  <c r="D149" i="22"/>
  <c r="D157" i="22"/>
  <c r="D165" i="22"/>
  <c r="D173" i="22"/>
  <c r="D181" i="22"/>
  <c r="D189" i="22"/>
  <c r="D197" i="22"/>
  <c r="D205" i="22"/>
  <c r="D213" i="22"/>
  <c r="D221" i="22"/>
  <c r="D229" i="22"/>
  <c r="D237" i="22"/>
  <c r="D245" i="22"/>
  <c r="D253" i="22"/>
  <c r="D261" i="22"/>
  <c r="D269" i="22"/>
  <c r="D277" i="22"/>
  <c r="D285" i="22"/>
  <c r="D293" i="22"/>
  <c r="D301" i="22"/>
  <c r="D14" i="22"/>
  <c r="D22" i="22"/>
  <c r="D30" i="22"/>
  <c r="D38" i="22"/>
  <c r="D46" i="22"/>
  <c r="D54" i="22"/>
  <c r="D62" i="22"/>
  <c r="D70" i="22"/>
  <c r="D78" i="22"/>
  <c r="D86" i="22"/>
  <c r="D94" i="22"/>
  <c r="D102" i="22"/>
  <c r="D110" i="22"/>
  <c r="D118" i="22"/>
  <c r="D126" i="22"/>
  <c r="D134" i="22"/>
  <c r="D142" i="22"/>
  <c r="D150" i="22"/>
  <c r="D158" i="22"/>
  <c r="D166" i="22"/>
  <c r="D174" i="22"/>
  <c r="D182" i="22"/>
  <c r="D190" i="22"/>
  <c r="D198" i="22"/>
  <c r="D206" i="22"/>
  <c r="D214" i="22"/>
  <c r="D7" i="22"/>
  <c r="D15" i="22"/>
  <c r="D23" i="22"/>
  <c r="D31" i="22"/>
  <c r="D39" i="22"/>
  <c r="D47" i="22"/>
  <c r="D55" i="22"/>
  <c r="D63" i="22"/>
  <c r="D71" i="22"/>
  <c r="D79" i="22"/>
  <c r="D87" i="22"/>
  <c r="D95" i="22"/>
  <c r="D103" i="22"/>
  <c r="D111" i="22"/>
  <c r="D119" i="22"/>
  <c r="D127" i="22"/>
  <c r="D135" i="22"/>
  <c r="D143" i="22"/>
  <c r="D151" i="22"/>
  <c r="D159" i="22"/>
  <c r="D167" i="22"/>
  <c r="D175" i="22"/>
  <c r="D183" i="22"/>
  <c r="D191" i="22"/>
  <c r="D199" i="22"/>
  <c r="D207" i="22"/>
  <c r="D215" i="22"/>
  <c r="D223" i="22"/>
  <c r="D231" i="22"/>
  <c r="D239" i="22"/>
  <c r="D247" i="22"/>
  <c r="D255" i="22"/>
  <c r="D263" i="22"/>
  <c r="D271" i="22"/>
  <c r="D279" i="22"/>
  <c r="D287" i="22"/>
  <c r="D295" i="22"/>
  <c r="D8" i="22"/>
  <c r="D72" i="22"/>
  <c r="D136" i="22"/>
  <c r="D200" i="22"/>
  <c r="D234" i="22"/>
  <c r="D256" i="22"/>
  <c r="D278" i="22"/>
  <c r="D298" i="22"/>
  <c r="C9" i="22"/>
  <c r="C17" i="22"/>
  <c r="C25" i="22"/>
  <c r="C33" i="22"/>
  <c r="C41" i="22"/>
  <c r="C49" i="22"/>
  <c r="C57" i="22"/>
  <c r="C65" i="22"/>
  <c r="C73" i="22"/>
  <c r="C81" i="22"/>
  <c r="C89" i="22"/>
  <c r="C97" i="22"/>
  <c r="C105" i="22"/>
  <c r="C113" i="22"/>
  <c r="C121" i="22"/>
  <c r="C129" i="22"/>
  <c r="C137" i="22"/>
  <c r="C145" i="22"/>
  <c r="C153" i="22"/>
  <c r="C161" i="22"/>
  <c r="C169" i="22"/>
  <c r="C177" i="22"/>
  <c r="C185" i="22"/>
  <c r="C193" i="22"/>
  <c r="C201" i="22"/>
  <c r="C209" i="22"/>
  <c r="C217" i="22"/>
  <c r="C225" i="22"/>
  <c r="C233" i="22"/>
  <c r="C241" i="22"/>
  <c r="C249" i="22"/>
  <c r="C257" i="22"/>
  <c r="C265" i="22"/>
  <c r="C273" i="22"/>
  <c r="C281" i="22"/>
  <c r="C289" i="22"/>
  <c r="C297" i="22"/>
  <c r="C305" i="22"/>
  <c r="D274" i="22"/>
  <c r="C48" i="22"/>
  <c r="C104" i="22"/>
  <c r="C160" i="22"/>
  <c r="C216" i="22"/>
  <c r="C280" i="22"/>
  <c r="D16" i="22"/>
  <c r="D80" i="22"/>
  <c r="D144" i="22"/>
  <c r="D208" i="22"/>
  <c r="D238" i="22"/>
  <c r="D258" i="22"/>
  <c r="D280" i="22"/>
  <c r="D302" i="22"/>
  <c r="C10" i="22"/>
  <c r="C18" i="22"/>
  <c r="C26" i="22"/>
  <c r="C34" i="22"/>
  <c r="C42" i="22"/>
  <c r="C50" i="22"/>
  <c r="C58" i="22"/>
  <c r="C66" i="22"/>
  <c r="C74" i="22"/>
  <c r="C82" i="22"/>
  <c r="C90" i="22"/>
  <c r="C98" i="22"/>
  <c r="C106" i="22"/>
  <c r="C114" i="22"/>
  <c r="C122" i="22"/>
  <c r="C130" i="22"/>
  <c r="C138" i="22"/>
  <c r="C146" i="22"/>
  <c r="C154" i="22"/>
  <c r="C162" i="22"/>
  <c r="C170" i="22"/>
  <c r="C178" i="22"/>
  <c r="C186" i="22"/>
  <c r="C194" i="22"/>
  <c r="C202" i="22"/>
  <c r="C210" i="22"/>
  <c r="C218" i="22"/>
  <c r="C226" i="22"/>
  <c r="C234" i="22"/>
  <c r="C242" i="22"/>
  <c r="C250" i="22"/>
  <c r="C258" i="22"/>
  <c r="C266" i="22"/>
  <c r="C274" i="22"/>
  <c r="C282" i="22"/>
  <c r="C290" i="22"/>
  <c r="C298" i="22"/>
  <c r="C6" i="22"/>
  <c r="C8" i="22"/>
  <c r="C64" i="22"/>
  <c r="C128" i="22"/>
  <c r="C184" i="22"/>
  <c r="C240" i="22"/>
  <c r="C296" i="22"/>
  <c r="D24" i="22"/>
  <c r="D88" i="22"/>
  <c r="D152" i="22"/>
  <c r="D216" i="22"/>
  <c r="D240" i="22"/>
  <c r="D262" i="22"/>
  <c r="D282" i="22"/>
  <c r="D303" i="22"/>
  <c r="C11" i="22"/>
  <c r="C19" i="22"/>
  <c r="C27" i="22"/>
  <c r="C35" i="22"/>
  <c r="C43" i="22"/>
  <c r="C51" i="22"/>
  <c r="C59" i="22"/>
  <c r="C67" i="22"/>
  <c r="C75" i="22"/>
  <c r="C83" i="22"/>
  <c r="C91" i="22"/>
  <c r="C99" i="22"/>
  <c r="C107" i="22"/>
  <c r="C115" i="22"/>
  <c r="C123" i="22"/>
  <c r="C131" i="22"/>
  <c r="C139" i="22"/>
  <c r="C147" i="22"/>
  <c r="C155" i="22"/>
  <c r="C163" i="22"/>
  <c r="C171" i="22"/>
  <c r="C179" i="22"/>
  <c r="C187" i="22"/>
  <c r="C195" i="22"/>
  <c r="C203" i="22"/>
  <c r="C211" i="22"/>
  <c r="C219" i="22"/>
  <c r="C227" i="22"/>
  <c r="C235" i="22"/>
  <c r="C243" i="22"/>
  <c r="C251" i="22"/>
  <c r="C259" i="22"/>
  <c r="C267" i="22"/>
  <c r="C275" i="22"/>
  <c r="C283" i="22"/>
  <c r="C291" i="22"/>
  <c r="C299" i="22"/>
  <c r="C300" i="22"/>
  <c r="D64" i="22"/>
  <c r="D128" i="22"/>
  <c r="D296" i="22"/>
  <c r="C40" i="22"/>
  <c r="C96" i="22"/>
  <c r="C144" i="22"/>
  <c r="C208" i="22"/>
  <c r="C264" i="22"/>
  <c r="D32" i="22"/>
  <c r="D96" i="22"/>
  <c r="D160" i="22"/>
  <c r="D222" i="22"/>
  <c r="D242" i="22"/>
  <c r="D264" i="22"/>
  <c r="D286" i="22"/>
  <c r="D304" i="22"/>
  <c r="C12" i="22"/>
  <c r="C20" i="22"/>
  <c r="C28" i="22"/>
  <c r="C36" i="22"/>
  <c r="C44" i="22"/>
  <c r="C52" i="22"/>
  <c r="C60" i="22"/>
  <c r="C68" i="22"/>
  <c r="C76" i="22"/>
  <c r="C84" i="22"/>
  <c r="C92" i="22"/>
  <c r="C100" i="22"/>
  <c r="C108" i="22"/>
  <c r="C116" i="22"/>
  <c r="C124" i="22"/>
  <c r="C132" i="22"/>
  <c r="C140" i="22"/>
  <c r="C148" i="22"/>
  <c r="C156" i="22"/>
  <c r="C164" i="22"/>
  <c r="C172" i="22"/>
  <c r="C180" i="22"/>
  <c r="C188" i="22"/>
  <c r="C196" i="22"/>
  <c r="C204" i="22"/>
  <c r="C212" i="22"/>
  <c r="C220" i="22"/>
  <c r="C228" i="22"/>
  <c r="C236" i="22"/>
  <c r="C244" i="22"/>
  <c r="C252" i="22"/>
  <c r="C260" i="22"/>
  <c r="C268" i="22"/>
  <c r="C276" i="22"/>
  <c r="C284" i="22"/>
  <c r="C292" i="22"/>
  <c r="D232" i="22"/>
  <c r="C32" i="22"/>
  <c r="C88" i="22"/>
  <c r="C152" i="22"/>
  <c r="C200" i="22"/>
  <c r="C256" i="22"/>
  <c r="D40" i="22"/>
  <c r="D104" i="22"/>
  <c r="D168" i="22"/>
  <c r="D224" i="22"/>
  <c r="D246" i="22"/>
  <c r="D266" i="22"/>
  <c r="D288" i="22"/>
  <c r="D305" i="22"/>
  <c r="C13" i="22"/>
  <c r="C21" i="22"/>
  <c r="C29" i="22"/>
  <c r="C37" i="22"/>
  <c r="C45" i="22"/>
  <c r="C53" i="22"/>
  <c r="C61" i="22"/>
  <c r="C69" i="22"/>
  <c r="C77" i="22"/>
  <c r="C85" i="22"/>
  <c r="C93" i="22"/>
  <c r="C101" i="22"/>
  <c r="C109" i="22"/>
  <c r="C117" i="22"/>
  <c r="C125" i="22"/>
  <c r="C133" i="22"/>
  <c r="C141" i="22"/>
  <c r="C149" i="22"/>
  <c r="C157" i="22"/>
  <c r="C165" i="22"/>
  <c r="C173" i="22"/>
  <c r="C181" i="22"/>
  <c r="C189" i="22"/>
  <c r="C197" i="22"/>
  <c r="C205" i="22"/>
  <c r="C213" i="22"/>
  <c r="C221" i="22"/>
  <c r="C229" i="22"/>
  <c r="C237" i="22"/>
  <c r="C245" i="22"/>
  <c r="C253" i="22"/>
  <c r="C261" i="22"/>
  <c r="C269" i="22"/>
  <c r="C277" i="22"/>
  <c r="C285" i="22"/>
  <c r="C293" i="22"/>
  <c r="C301" i="22"/>
  <c r="C16" i="22"/>
  <c r="C80" i="22"/>
  <c r="C136" i="22"/>
  <c r="C192" i="22"/>
  <c r="C232" i="22"/>
  <c r="C288" i="22"/>
  <c r="D48" i="22"/>
  <c r="D112" i="22"/>
  <c r="D176" i="22"/>
  <c r="D226" i="22"/>
  <c r="D248" i="22"/>
  <c r="D270" i="22"/>
  <c r="D290" i="22"/>
  <c r="D6" i="22"/>
  <c r="C14" i="22"/>
  <c r="C22" i="22"/>
  <c r="C30" i="22"/>
  <c r="C38" i="22"/>
  <c r="C46" i="22"/>
  <c r="C54" i="22"/>
  <c r="C62" i="22"/>
  <c r="C70" i="22"/>
  <c r="C78" i="22"/>
  <c r="C86" i="22"/>
  <c r="C94" i="22"/>
  <c r="C102" i="22"/>
  <c r="C110" i="22"/>
  <c r="C118" i="22"/>
  <c r="C126" i="22"/>
  <c r="C134" i="22"/>
  <c r="C142" i="22"/>
  <c r="C150" i="22"/>
  <c r="C158" i="22"/>
  <c r="C166" i="22"/>
  <c r="C174" i="22"/>
  <c r="C182" i="22"/>
  <c r="C190" i="22"/>
  <c r="C198" i="22"/>
  <c r="C206" i="22"/>
  <c r="C214" i="22"/>
  <c r="C222" i="22"/>
  <c r="C230" i="22"/>
  <c r="C238" i="22"/>
  <c r="C246" i="22"/>
  <c r="C254" i="22"/>
  <c r="C262" i="22"/>
  <c r="C270" i="22"/>
  <c r="C278" i="22"/>
  <c r="C286" i="22"/>
  <c r="C294" i="22"/>
  <c r="C302" i="22"/>
  <c r="D254" i="22"/>
  <c r="C56" i="22"/>
  <c r="C112" i="22"/>
  <c r="C176" i="22"/>
  <c r="C248" i="22"/>
  <c r="C304" i="22"/>
  <c r="D56" i="22"/>
  <c r="D120" i="22"/>
  <c r="D184" i="22"/>
  <c r="D230" i="22"/>
  <c r="D250" i="22"/>
  <c r="D272" i="22"/>
  <c r="D294" i="22"/>
  <c r="C7" i="22"/>
  <c r="C15" i="22"/>
  <c r="C23" i="22"/>
  <c r="C31" i="22"/>
  <c r="C39" i="22"/>
  <c r="C47" i="22"/>
  <c r="C55" i="22"/>
  <c r="C63" i="22"/>
  <c r="C71" i="22"/>
  <c r="C79" i="22"/>
  <c r="C87" i="22"/>
  <c r="C95" i="22"/>
  <c r="C103" i="22"/>
  <c r="C111" i="22"/>
  <c r="C119" i="22"/>
  <c r="C127" i="22"/>
  <c r="C135" i="22"/>
  <c r="C143" i="22"/>
  <c r="C151" i="22"/>
  <c r="C159" i="22"/>
  <c r="C167" i="22"/>
  <c r="C175" i="22"/>
  <c r="C183" i="22"/>
  <c r="C191" i="22"/>
  <c r="C199" i="22"/>
  <c r="C207" i="22"/>
  <c r="C215" i="22"/>
  <c r="C223" i="22"/>
  <c r="C231" i="22"/>
  <c r="C239" i="22"/>
  <c r="C247" i="22"/>
  <c r="C255" i="22"/>
  <c r="C263" i="22"/>
  <c r="C271" i="22"/>
  <c r="C279" i="22"/>
  <c r="C287" i="22"/>
  <c r="C295" i="22"/>
  <c r="C303" i="22"/>
  <c r="D192" i="22"/>
  <c r="C24" i="22"/>
  <c r="C72" i="22"/>
  <c r="C120" i="22"/>
  <c r="C168" i="22"/>
  <c r="C224" i="22"/>
  <c r="C272" i="22"/>
  <c r="B10" i="19"/>
  <c r="AW13" i="18"/>
  <c r="AX13" i="18" s="1"/>
  <c r="AF33" i="18"/>
  <c r="C467" i="19"/>
  <c r="H467" i="19"/>
  <c r="C350" i="19"/>
  <c r="C428" i="19"/>
  <c r="C389" i="19"/>
  <c r="H350" i="19"/>
  <c r="H428" i="19"/>
  <c r="H389" i="19"/>
  <c r="C272" i="19"/>
  <c r="C311" i="19"/>
  <c r="H272" i="19"/>
  <c r="H311" i="19"/>
  <c r="C194" i="19"/>
  <c r="C233" i="19"/>
  <c r="H194" i="19"/>
  <c r="H233" i="19"/>
  <c r="C116" i="19"/>
  <c r="C155" i="19"/>
  <c r="H116" i="19"/>
  <c r="H155" i="19"/>
  <c r="AK296" i="18"/>
  <c r="AO296" i="18" s="1"/>
  <c r="AL296" i="18"/>
  <c r="AP296" i="18" s="1"/>
  <c r="AM296" i="18"/>
  <c r="AQ296" i="18" s="1"/>
  <c r="AK294" i="18"/>
  <c r="AO294" i="18" s="1"/>
  <c r="AL294" i="18"/>
  <c r="AP294" i="18" s="1"/>
  <c r="AM294" i="18"/>
  <c r="AQ294" i="18" s="1"/>
  <c r="AL299" i="18"/>
  <c r="AP299" i="18" s="1"/>
  <c r="AM299" i="18"/>
  <c r="AQ299" i="18" s="1"/>
  <c r="AK299" i="18"/>
  <c r="AO299" i="18" s="1"/>
  <c r="AK292" i="18"/>
  <c r="AO292" i="18" s="1"/>
  <c r="AL292" i="18"/>
  <c r="AP292" i="18" s="1"/>
  <c r="AM292" i="18"/>
  <c r="AQ292" i="18" s="1"/>
  <c r="AK297" i="18"/>
  <c r="AO297" i="18" s="1"/>
  <c r="AL297" i="18"/>
  <c r="AP297" i="18" s="1"/>
  <c r="AM297" i="18"/>
  <c r="AQ297" i="18" s="1"/>
  <c r="AK301" i="18"/>
  <c r="AO301" i="18" s="1"/>
  <c r="AL301" i="18"/>
  <c r="AP301" i="18" s="1"/>
  <c r="AM301" i="18"/>
  <c r="AQ301" i="18" s="1"/>
  <c r="AK302" i="18"/>
  <c r="AO302" i="18" s="1"/>
  <c r="AL302" i="18"/>
  <c r="AP302" i="18" s="1"/>
  <c r="AM302" i="18"/>
  <c r="AQ302" i="18" s="1"/>
  <c r="AK303" i="18"/>
  <c r="AO303" i="18" s="1"/>
  <c r="AL303" i="18"/>
  <c r="AP303" i="18" s="1"/>
  <c r="AM303" i="18"/>
  <c r="AQ303" i="18" s="1"/>
  <c r="AM290" i="18"/>
  <c r="AQ290" i="18" s="1"/>
  <c r="AK290" i="18"/>
  <c r="AO290" i="18" s="1"/>
  <c r="AL290" i="18"/>
  <c r="AP290" i="18" s="1"/>
  <c r="AK295" i="18"/>
  <c r="AO295" i="18" s="1"/>
  <c r="AL295" i="18"/>
  <c r="AP295" i="18" s="1"/>
  <c r="AM295" i="18"/>
  <c r="AQ295" i="18" s="1"/>
  <c r="AK304" i="18"/>
  <c r="AO304" i="18" s="1"/>
  <c r="AL304" i="18"/>
  <c r="AP304" i="18" s="1"/>
  <c r="AM304" i="18"/>
  <c r="AQ304" i="18" s="1"/>
  <c r="AM298" i="18"/>
  <c r="AQ298" i="18" s="1"/>
  <c r="AK298" i="18"/>
  <c r="AO298" i="18" s="1"/>
  <c r="AL298" i="18"/>
  <c r="AP298" i="18" s="1"/>
  <c r="AL307" i="18"/>
  <c r="AP307" i="18" s="1"/>
  <c r="AM307" i="18"/>
  <c r="AQ307" i="18" s="1"/>
  <c r="AK307" i="18"/>
  <c r="AO307" i="18" s="1"/>
  <c r="AK293" i="18"/>
  <c r="AO293" i="18" s="1"/>
  <c r="AL293" i="18"/>
  <c r="AP293" i="18" s="1"/>
  <c r="AM293" i="18"/>
  <c r="AQ293" i="18" s="1"/>
  <c r="AK287" i="18"/>
  <c r="AO287" i="18" s="1"/>
  <c r="AL287" i="18"/>
  <c r="AP287" i="18" s="1"/>
  <c r="AM287" i="18"/>
  <c r="AQ287" i="18" s="1"/>
  <c r="AK305" i="18"/>
  <c r="AO305" i="18" s="1"/>
  <c r="AL305" i="18"/>
  <c r="AP305" i="18" s="1"/>
  <c r="AM305" i="18"/>
  <c r="AQ305" i="18" s="1"/>
  <c r="AM306" i="18"/>
  <c r="AQ306" i="18" s="1"/>
  <c r="AK306" i="18"/>
  <c r="AO306" i="18" s="1"/>
  <c r="AL306" i="18"/>
  <c r="AP306" i="18" s="1"/>
  <c r="AK288" i="18"/>
  <c r="AO288" i="18" s="1"/>
  <c r="AL288" i="18"/>
  <c r="AP288" i="18" s="1"/>
  <c r="AM288" i="18"/>
  <c r="AQ288" i="18" s="1"/>
  <c r="AK300" i="18"/>
  <c r="AO300" i="18" s="1"/>
  <c r="AL300" i="18"/>
  <c r="AP300" i="18" s="1"/>
  <c r="AM300" i="18"/>
  <c r="AQ300" i="18" s="1"/>
  <c r="AL291" i="18"/>
  <c r="AP291" i="18" s="1"/>
  <c r="AM291" i="18"/>
  <c r="AQ291" i="18" s="1"/>
  <c r="AK291" i="18"/>
  <c r="AO291" i="18" s="1"/>
  <c r="AK289" i="18"/>
  <c r="AO289" i="18" s="1"/>
  <c r="AL289" i="18"/>
  <c r="AP289" i="18" s="1"/>
  <c r="AM289" i="18"/>
  <c r="AQ289" i="18" s="1"/>
  <c r="AL27" i="18"/>
  <c r="AP27" i="18" s="1"/>
  <c r="AK27" i="18"/>
  <c r="AO27" i="18" s="1"/>
  <c r="AM27" i="18"/>
  <c r="AQ27" i="18" s="1"/>
  <c r="AL59" i="18"/>
  <c r="AP59" i="18" s="1"/>
  <c r="AK59" i="18"/>
  <c r="AO59" i="18" s="1"/>
  <c r="AM59" i="18"/>
  <c r="AQ59" i="18" s="1"/>
  <c r="AM77" i="18"/>
  <c r="AQ77" i="18" s="1"/>
  <c r="AL77" i="18"/>
  <c r="AP77" i="18" s="1"/>
  <c r="AK77" i="18"/>
  <c r="AO77" i="18" s="1"/>
  <c r="AM69" i="18"/>
  <c r="AQ69" i="18" s="1"/>
  <c r="AL69" i="18"/>
  <c r="AP69" i="18" s="1"/>
  <c r="AK69" i="18"/>
  <c r="AO69" i="18" s="1"/>
  <c r="AL123" i="18"/>
  <c r="AP123" i="18" s="1"/>
  <c r="AK123" i="18"/>
  <c r="AO123" i="18" s="1"/>
  <c r="AM123" i="18"/>
  <c r="AQ123" i="18" s="1"/>
  <c r="AK112" i="18"/>
  <c r="AO112" i="18" s="1"/>
  <c r="AM112" i="18"/>
  <c r="AQ112" i="18" s="1"/>
  <c r="AL112" i="18"/>
  <c r="AP112" i="18" s="1"/>
  <c r="AM159" i="18"/>
  <c r="AQ159" i="18" s="1"/>
  <c r="AL159" i="18"/>
  <c r="AP159" i="18" s="1"/>
  <c r="AK159" i="18"/>
  <c r="AO159" i="18" s="1"/>
  <c r="AL170" i="18"/>
  <c r="AP170" i="18" s="1"/>
  <c r="AM170" i="18"/>
  <c r="AQ170" i="18" s="1"/>
  <c r="AK170" i="18"/>
  <c r="AO170" i="18" s="1"/>
  <c r="AM212" i="18"/>
  <c r="AQ212" i="18" s="1"/>
  <c r="AL212" i="18"/>
  <c r="AP212" i="18" s="1"/>
  <c r="AK212" i="18"/>
  <c r="AO212" i="18" s="1"/>
  <c r="AM199" i="18"/>
  <c r="AQ199" i="18" s="1"/>
  <c r="AL199" i="18"/>
  <c r="AP199" i="18" s="1"/>
  <c r="AK199" i="18"/>
  <c r="AO199" i="18" s="1"/>
  <c r="AM230" i="18"/>
  <c r="AQ230" i="18" s="1"/>
  <c r="AL230" i="18"/>
  <c r="AP230" i="18" s="1"/>
  <c r="AK230" i="18"/>
  <c r="AO230" i="18" s="1"/>
  <c r="AL249" i="18"/>
  <c r="AP249" i="18" s="1"/>
  <c r="AM249" i="18"/>
  <c r="AQ249" i="18" s="1"/>
  <c r="AK249" i="18"/>
  <c r="AO249" i="18" s="1"/>
  <c r="AL273" i="18"/>
  <c r="AP273" i="18" s="1"/>
  <c r="AM273" i="18"/>
  <c r="AQ273" i="18" s="1"/>
  <c r="AK273" i="18"/>
  <c r="AO273" i="18" s="1"/>
  <c r="AK63" i="18"/>
  <c r="AO63" i="18" s="1"/>
  <c r="AM63" i="18"/>
  <c r="AQ63" i="18" s="1"/>
  <c r="AL63" i="18"/>
  <c r="AP63" i="18" s="1"/>
  <c r="AK88" i="18"/>
  <c r="AO88" i="18" s="1"/>
  <c r="AM88" i="18"/>
  <c r="AQ88" i="18" s="1"/>
  <c r="AL88" i="18"/>
  <c r="AP88" i="18" s="1"/>
  <c r="AL89" i="18"/>
  <c r="AP89" i="18" s="1"/>
  <c r="AK89" i="18"/>
  <c r="AO89" i="18" s="1"/>
  <c r="AM89" i="18"/>
  <c r="AQ89" i="18" s="1"/>
  <c r="AL98" i="18"/>
  <c r="AP98" i="18" s="1"/>
  <c r="AK98" i="18"/>
  <c r="AO98" i="18" s="1"/>
  <c r="AM98" i="18"/>
  <c r="AQ98" i="18" s="1"/>
  <c r="AL107" i="18"/>
  <c r="AP107" i="18" s="1"/>
  <c r="AK107" i="18"/>
  <c r="AO107" i="18" s="1"/>
  <c r="AM107" i="18"/>
  <c r="AQ107" i="18" s="1"/>
  <c r="AM166" i="18"/>
  <c r="AQ166" i="18" s="1"/>
  <c r="AL166" i="18"/>
  <c r="AP166" i="18" s="1"/>
  <c r="AK166" i="18"/>
  <c r="AO166" i="18" s="1"/>
  <c r="AM140" i="18"/>
  <c r="AQ140" i="18" s="1"/>
  <c r="AL140" i="18"/>
  <c r="AP140" i="18" s="1"/>
  <c r="AK140" i="18"/>
  <c r="AO140" i="18" s="1"/>
  <c r="AM149" i="18"/>
  <c r="AQ149" i="18" s="1"/>
  <c r="AL149" i="18"/>
  <c r="AP149" i="18" s="1"/>
  <c r="AK149" i="18"/>
  <c r="AO149" i="18" s="1"/>
  <c r="AM150" i="18"/>
  <c r="AQ150" i="18" s="1"/>
  <c r="AL150" i="18"/>
  <c r="AP150" i="18" s="1"/>
  <c r="AK150" i="18"/>
  <c r="AO150" i="18" s="1"/>
  <c r="AK127" i="18"/>
  <c r="AO127" i="18" s="1"/>
  <c r="AM127" i="18"/>
  <c r="AQ127" i="18" s="1"/>
  <c r="AL127" i="18"/>
  <c r="AP127" i="18" s="1"/>
  <c r="AL129" i="18"/>
  <c r="AP129" i="18" s="1"/>
  <c r="AK129" i="18"/>
  <c r="AO129" i="18" s="1"/>
  <c r="AM129" i="18"/>
  <c r="AQ129" i="18" s="1"/>
  <c r="AM160" i="18"/>
  <c r="AQ160" i="18" s="1"/>
  <c r="AK160" i="18"/>
  <c r="AO160" i="18" s="1"/>
  <c r="AL160" i="18"/>
  <c r="AP160" i="18" s="1"/>
  <c r="AL161" i="18"/>
  <c r="AP161" i="18" s="1"/>
  <c r="AM161" i="18"/>
  <c r="AQ161" i="18" s="1"/>
  <c r="AK161" i="18"/>
  <c r="AO161" i="18" s="1"/>
  <c r="AL154" i="18"/>
  <c r="AP154" i="18" s="1"/>
  <c r="AM154" i="18"/>
  <c r="AQ154" i="18" s="1"/>
  <c r="AK154" i="18"/>
  <c r="AO154" i="18" s="1"/>
  <c r="AL171" i="18"/>
  <c r="AP171" i="18" s="1"/>
  <c r="AM171" i="18"/>
  <c r="AQ171" i="18" s="1"/>
  <c r="AK171" i="18"/>
  <c r="AO171" i="18" s="1"/>
  <c r="AM196" i="18"/>
  <c r="AQ196" i="18" s="1"/>
  <c r="AL196" i="18"/>
  <c r="AP196" i="18" s="1"/>
  <c r="AK196" i="18"/>
  <c r="AO196" i="18" s="1"/>
  <c r="AM183" i="18"/>
  <c r="AQ183" i="18" s="1"/>
  <c r="AL183" i="18"/>
  <c r="AP183" i="18" s="1"/>
  <c r="AK183" i="18"/>
  <c r="AO183" i="18" s="1"/>
  <c r="AM216" i="18"/>
  <c r="AQ216" i="18" s="1"/>
  <c r="AL216" i="18"/>
  <c r="AP216" i="18" s="1"/>
  <c r="AK216" i="18"/>
  <c r="AO216" i="18" s="1"/>
  <c r="AM192" i="18"/>
  <c r="AQ192" i="18" s="1"/>
  <c r="AK192" i="18"/>
  <c r="AO192" i="18" s="1"/>
  <c r="AL192" i="18"/>
  <c r="AP192" i="18" s="1"/>
  <c r="AL186" i="18"/>
  <c r="AP186" i="18" s="1"/>
  <c r="AM186" i="18"/>
  <c r="AQ186" i="18" s="1"/>
  <c r="AK186" i="18"/>
  <c r="AO186" i="18" s="1"/>
  <c r="AM239" i="18"/>
  <c r="AQ239" i="18" s="1"/>
  <c r="AL239" i="18"/>
  <c r="AP239" i="18" s="1"/>
  <c r="AK239" i="18"/>
  <c r="AO239" i="18" s="1"/>
  <c r="AM213" i="18"/>
  <c r="AQ213" i="18" s="1"/>
  <c r="AL213" i="18"/>
  <c r="AP213" i="18" s="1"/>
  <c r="AK213" i="18"/>
  <c r="AO213" i="18" s="1"/>
  <c r="AM232" i="18"/>
  <c r="AQ232" i="18" s="1"/>
  <c r="AK232" i="18"/>
  <c r="AO232" i="18" s="1"/>
  <c r="AL232" i="18"/>
  <c r="AP232" i="18" s="1"/>
  <c r="AM236" i="18"/>
  <c r="AQ236" i="18" s="1"/>
  <c r="AL236" i="18"/>
  <c r="AP236" i="18" s="1"/>
  <c r="AK236" i="18"/>
  <c r="AO236" i="18" s="1"/>
  <c r="AM237" i="18"/>
  <c r="AQ237" i="18" s="1"/>
  <c r="AL237" i="18"/>
  <c r="AP237" i="18" s="1"/>
  <c r="AK237" i="18"/>
  <c r="AO237" i="18" s="1"/>
  <c r="AM246" i="18"/>
  <c r="AQ246" i="18" s="1"/>
  <c r="AL246" i="18"/>
  <c r="AP246" i="18" s="1"/>
  <c r="AK246" i="18"/>
  <c r="AO246" i="18" s="1"/>
  <c r="AM278" i="18"/>
  <c r="AQ278" i="18" s="1"/>
  <c r="AL278" i="18"/>
  <c r="AP278" i="18" s="1"/>
  <c r="AK278" i="18"/>
  <c r="AO278" i="18" s="1"/>
  <c r="AM255" i="18"/>
  <c r="AQ255" i="18" s="1"/>
  <c r="AL255" i="18"/>
  <c r="AP255" i="18" s="1"/>
  <c r="AK255" i="18"/>
  <c r="AO255" i="18" s="1"/>
  <c r="AM256" i="18"/>
  <c r="AQ256" i="18" s="1"/>
  <c r="AK256" i="18"/>
  <c r="AO256" i="18" s="1"/>
  <c r="AL256" i="18"/>
  <c r="AP256" i="18" s="1"/>
  <c r="AL251" i="18"/>
  <c r="AP251" i="18" s="1"/>
  <c r="AM251" i="18"/>
  <c r="AQ251" i="18" s="1"/>
  <c r="AK251" i="18"/>
  <c r="AO251" i="18" s="1"/>
  <c r="AM271" i="18"/>
  <c r="AQ271" i="18" s="1"/>
  <c r="AL271" i="18"/>
  <c r="AP271" i="18" s="1"/>
  <c r="AK271" i="18"/>
  <c r="AO271" i="18" s="1"/>
  <c r="AM280" i="18"/>
  <c r="AQ280" i="18" s="1"/>
  <c r="AL280" i="18"/>
  <c r="AP280" i="18" s="1"/>
  <c r="AK280" i="18"/>
  <c r="AO280" i="18" s="1"/>
  <c r="AM277" i="18"/>
  <c r="AQ277" i="18" s="1"/>
  <c r="AL277" i="18"/>
  <c r="AP277" i="18" s="1"/>
  <c r="AK277" i="18"/>
  <c r="AO277" i="18" s="1"/>
  <c r="AM45" i="18"/>
  <c r="AQ45" i="18" s="1"/>
  <c r="AL45" i="18"/>
  <c r="AP45" i="18" s="1"/>
  <c r="AK45" i="18"/>
  <c r="AO45" i="18" s="1"/>
  <c r="AK15" i="18"/>
  <c r="AO15" i="18" s="1"/>
  <c r="AM15" i="18"/>
  <c r="AQ15" i="18" s="1"/>
  <c r="AL15" i="18"/>
  <c r="AP15" i="18" s="1"/>
  <c r="AF41" i="18"/>
  <c r="AL43" i="18"/>
  <c r="AP43" i="18" s="1"/>
  <c r="AK43" i="18"/>
  <c r="AO43" i="18" s="1"/>
  <c r="AM43" i="18"/>
  <c r="AQ43" i="18" s="1"/>
  <c r="AM37" i="18"/>
  <c r="AQ37" i="18" s="1"/>
  <c r="AL37" i="18"/>
  <c r="AP37" i="18" s="1"/>
  <c r="AK37" i="18"/>
  <c r="AO37" i="18" s="1"/>
  <c r="AK46" i="18"/>
  <c r="AO46" i="18" s="1"/>
  <c r="AM46" i="18"/>
  <c r="AQ46" i="18" s="1"/>
  <c r="AL46" i="18"/>
  <c r="AP46" i="18" s="1"/>
  <c r="AL138" i="18"/>
  <c r="AP138" i="18" s="1"/>
  <c r="AM138" i="18"/>
  <c r="AQ138" i="18" s="1"/>
  <c r="AK138" i="18"/>
  <c r="AO138" i="18" s="1"/>
  <c r="AK79" i="18"/>
  <c r="AO79" i="18" s="1"/>
  <c r="AM79" i="18"/>
  <c r="AQ79" i="18" s="1"/>
  <c r="AL79" i="18"/>
  <c r="AP79" i="18" s="1"/>
  <c r="AL146" i="18"/>
  <c r="AP146" i="18" s="1"/>
  <c r="AM146" i="18"/>
  <c r="AQ146" i="18" s="1"/>
  <c r="AK146" i="18"/>
  <c r="AO146" i="18" s="1"/>
  <c r="AL131" i="18"/>
  <c r="AP131" i="18" s="1"/>
  <c r="AK131" i="18"/>
  <c r="AO131" i="18" s="1"/>
  <c r="AM131" i="18"/>
  <c r="AQ131" i="18" s="1"/>
  <c r="AM109" i="18"/>
  <c r="AQ109" i="18" s="1"/>
  <c r="AL109" i="18"/>
  <c r="AP109" i="18" s="1"/>
  <c r="AK109" i="18"/>
  <c r="AO109" i="18" s="1"/>
  <c r="AM174" i="18"/>
  <c r="AQ174" i="18" s="1"/>
  <c r="AL174" i="18"/>
  <c r="AP174" i="18" s="1"/>
  <c r="AK174" i="18"/>
  <c r="AO174" i="18" s="1"/>
  <c r="AM151" i="18"/>
  <c r="AQ151" i="18" s="1"/>
  <c r="AL151" i="18"/>
  <c r="AP151" i="18" s="1"/>
  <c r="AK151" i="18"/>
  <c r="AO151" i="18" s="1"/>
  <c r="AM157" i="18"/>
  <c r="AQ157" i="18" s="1"/>
  <c r="AL157" i="18"/>
  <c r="AP157" i="18" s="1"/>
  <c r="AK157" i="18"/>
  <c r="AO157" i="18" s="1"/>
  <c r="AL203" i="18"/>
  <c r="AP203" i="18" s="1"/>
  <c r="AM203" i="18"/>
  <c r="AQ203" i="18" s="1"/>
  <c r="AK203" i="18"/>
  <c r="AO203" i="18" s="1"/>
  <c r="AM214" i="18"/>
  <c r="AQ214" i="18" s="1"/>
  <c r="AL214" i="18"/>
  <c r="AP214" i="18" s="1"/>
  <c r="AK214" i="18"/>
  <c r="AO214" i="18" s="1"/>
  <c r="AL233" i="18"/>
  <c r="AP233" i="18" s="1"/>
  <c r="AM233" i="18"/>
  <c r="AQ233" i="18" s="1"/>
  <c r="AK233" i="18"/>
  <c r="AO233" i="18" s="1"/>
  <c r="AL235" i="18"/>
  <c r="AP235" i="18" s="1"/>
  <c r="AM235" i="18"/>
  <c r="AQ235" i="18" s="1"/>
  <c r="AK235" i="18"/>
  <c r="AO235" i="18" s="1"/>
  <c r="AM238" i="18"/>
  <c r="AQ238" i="18" s="1"/>
  <c r="AL238" i="18"/>
  <c r="AP238" i="18" s="1"/>
  <c r="AK238" i="18"/>
  <c r="AO238" i="18" s="1"/>
  <c r="AL257" i="18"/>
  <c r="AP257" i="18" s="1"/>
  <c r="AM257" i="18"/>
  <c r="AQ257" i="18" s="1"/>
  <c r="AK257" i="18"/>
  <c r="AO257" i="18" s="1"/>
  <c r="AL281" i="18"/>
  <c r="AP281" i="18" s="1"/>
  <c r="AM281" i="18"/>
  <c r="AQ281" i="18" s="1"/>
  <c r="AK281" i="18"/>
  <c r="AO281" i="18" s="1"/>
  <c r="AL26" i="18"/>
  <c r="AP26" i="18" s="1"/>
  <c r="AK26" i="18"/>
  <c r="AO26" i="18" s="1"/>
  <c r="AM26" i="18"/>
  <c r="AQ26" i="18" s="1"/>
  <c r="AL35" i="18"/>
  <c r="AP35" i="18" s="1"/>
  <c r="AK35" i="18"/>
  <c r="AO35" i="18" s="1"/>
  <c r="AM35" i="18"/>
  <c r="AQ35" i="18" s="1"/>
  <c r="AK56" i="18"/>
  <c r="AO56" i="18" s="1"/>
  <c r="AM56" i="18"/>
  <c r="AQ56" i="18" s="1"/>
  <c r="AL56" i="18"/>
  <c r="AP56" i="18" s="1"/>
  <c r="AK103" i="18"/>
  <c r="AO103" i="18" s="1"/>
  <c r="AM103" i="18"/>
  <c r="AQ103" i="18" s="1"/>
  <c r="AL103" i="18"/>
  <c r="AP103" i="18" s="1"/>
  <c r="AL82" i="18"/>
  <c r="AP82" i="18" s="1"/>
  <c r="AK82" i="18"/>
  <c r="AO82" i="18" s="1"/>
  <c r="AM82" i="18"/>
  <c r="AQ82" i="18" s="1"/>
  <c r="AM124" i="18"/>
  <c r="AQ124" i="18" s="1"/>
  <c r="AL124" i="18"/>
  <c r="AP124" i="18" s="1"/>
  <c r="AK124" i="18"/>
  <c r="AO124" i="18" s="1"/>
  <c r="AK134" i="18"/>
  <c r="AO134" i="18" s="1"/>
  <c r="AM134" i="18"/>
  <c r="AQ134" i="18" s="1"/>
  <c r="AL134" i="18"/>
  <c r="AP134" i="18" s="1"/>
  <c r="AK111" i="18"/>
  <c r="AO111" i="18" s="1"/>
  <c r="AM111" i="18"/>
  <c r="AQ111" i="18" s="1"/>
  <c r="AL111" i="18"/>
  <c r="AP111" i="18" s="1"/>
  <c r="AL113" i="18"/>
  <c r="AP113" i="18" s="1"/>
  <c r="AK113" i="18"/>
  <c r="AO113" i="18" s="1"/>
  <c r="AM113" i="18"/>
  <c r="AQ113" i="18" s="1"/>
  <c r="AL155" i="18"/>
  <c r="AP155" i="18" s="1"/>
  <c r="AK155" i="18"/>
  <c r="AO155" i="18" s="1"/>
  <c r="AM155" i="18"/>
  <c r="AQ155" i="18" s="1"/>
  <c r="AM164" i="18"/>
  <c r="AQ164" i="18" s="1"/>
  <c r="AL164" i="18"/>
  <c r="AP164" i="18" s="1"/>
  <c r="AK164" i="18"/>
  <c r="AO164" i="18" s="1"/>
  <c r="AM180" i="18"/>
  <c r="AQ180" i="18" s="1"/>
  <c r="AL180" i="18"/>
  <c r="AP180" i="18" s="1"/>
  <c r="AK180" i="18"/>
  <c r="AO180" i="18" s="1"/>
  <c r="AM200" i="18"/>
  <c r="AQ200" i="18" s="1"/>
  <c r="AK200" i="18"/>
  <c r="AO200" i="18" s="1"/>
  <c r="AL200" i="18"/>
  <c r="AP200" i="18" s="1"/>
  <c r="AM176" i="18"/>
  <c r="AQ176" i="18" s="1"/>
  <c r="AK176" i="18"/>
  <c r="AO176" i="18" s="1"/>
  <c r="AL176" i="18"/>
  <c r="AP176" i="18" s="1"/>
  <c r="AL193" i="18"/>
  <c r="AP193" i="18" s="1"/>
  <c r="AM193" i="18"/>
  <c r="AQ193" i="18" s="1"/>
  <c r="AK193" i="18"/>
  <c r="AO193" i="18" s="1"/>
  <c r="AL210" i="18"/>
  <c r="AP210" i="18" s="1"/>
  <c r="AM210" i="18"/>
  <c r="AQ210" i="18" s="1"/>
  <c r="AK210" i="18"/>
  <c r="AO210" i="18" s="1"/>
  <c r="AM223" i="18"/>
  <c r="AQ223" i="18" s="1"/>
  <c r="AL223" i="18"/>
  <c r="AP223" i="18" s="1"/>
  <c r="AK223" i="18"/>
  <c r="AO223" i="18" s="1"/>
  <c r="AL226" i="18"/>
  <c r="AP226" i="18" s="1"/>
  <c r="AM226" i="18"/>
  <c r="AQ226" i="18" s="1"/>
  <c r="AK226" i="18"/>
  <c r="AO226" i="18" s="1"/>
  <c r="AM220" i="18"/>
  <c r="AQ220" i="18" s="1"/>
  <c r="AL220" i="18"/>
  <c r="AP220" i="18" s="1"/>
  <c r="AK220" i="18"/>
  <c r="AO220" i="18" s="1"/>
  <c r="AM221" i="18"/>
  <c r="AQ221" i="18" s="1"/>
  <c r="AL221" i="18"/>
  <c r="AP221" i="18" s="1"/>
  <c r="AK221" i="18"/>
  <c r="AO221" i="18" s="1"/>
  <c r="AM240" i="18"/>
  <c r="AQ240" i="18" s="1"/>
  <c r="AK240" i="18"/>
  <c r="AO240" i="18" s="1"/>
  <c r="AL240" i="18"/>
  <c r="AP240" i="18" s="1"/>
  <c r="AL258" i="18"/>
  <c r="AP258" i="18" s="1"/>
  <c r="AM258" i="18"/>
  <c r="AQ258" i="18" s="1"/>
  <c r="AK258" i="18"/>
  <c r="AO258" i="18" s="1"/>
  <c r="AM264" i="18"/>
  <c r="AQ264" i="18" s="1"/>
  <c r="AK264" i="18"/>
  <c r="AO264" i="18" s="1"/>
  <c r="AL264" i="18"/>
  <c r="AP264" i="18" s="1"/>
  <c r="AL267" i="18"/>
  <c r="AP267" i="18" s="1"/>
  <c r="AK267" i="18"/>
  <c r="AO267" i="18" s="1"/>
  <c r="AM267" i="18"/>
  <c r="AQ267" i="18" s="1"/>
  <c r="AM276" i="18"/>
  <c r="AQ276" i="18" s="1"/>
  <c r="AL276" i="18"/>
  <c r="AP276" i="18" s="1"/>
  <c r="AK276" i="18"/>
  <c r="AO276" i="18" s="1"/>
  <c r="AM286" i="18"/>
  <c r="AQ286" i="18" s="1"/>
  <c r="AL286" i="18"/>
  <c r="AP286" i="18" s="1"/>
  <c r="AK286" i="18"/>
  <c r="AO286" i="18" s="1"/>
  <c r="AL41" i="18"/>
  <c r="AP41" i="18" s="1"/>
  <c r="AK41" i="18"/>
  <c r="AO41" i="18" s="1"/>
  <c r="AM41" i="18"/>
  <c r="AQ41" i="18" s="1"/>
  <c r="AK39" i="18"/>
  <c r="AO39" i="18" s="1"/>
  <c r="AM39" i="18"/>
  <c r="AQ39" i="18" s="1"/>
  <c r="AL39" i="18"/>
  <c r="AP39" i="18" s="1"/>
  <c r="AK38" i="18"/>
  <c r="AO38" i="18" s="1"/>
  <c r="AM38" i="18"/>
  <c r="AQ38" i="18" s="1"/>
  <c r="AL38" i="18"/>
  <c r="AP38" i="18" s="1"/>
  <c r="AM20" i="18"/>
  <c r="AQ20" i="18" s="1"/>
  <c r="AL20" i="18"/>
  <c r="AP20" i="18" s="1"/>
  <c r="AK20" i="18"/>
  <c r="AO20" i="18" s="1"/>
  <c r="AM12" i="18"/>
  <c r="AQ12" i="18" s="1"/>
  <c r="AL12" i="18"/>
  <c r="AP12" i="18" s="1"/>
  <c r="AK12" i="18"/>
  <c r="AO12" i="18" s="1"/>
  <c r="AL17" i="18"/>
  <c r="AP17" i="18" s="1"/>
  <c r="AK17" i="18"/>
  <c r="AO17" i="18" s="1"/>
  <c r="AM17" i="18"/>
  <c r="AQ17" i="18" s="1"/>
  <c r="AL11" i="18"/>
  <c r="AP11" i="18" s="1"/>
  <c r="AK11" i="18"/>
  <c r="AO11" i="18" s="1"/>
  <c r="AM11" i="18"/>
  <c r="AQ11" i="18" s="1"/>
  <c r="AL65" i="18"/>
  <c r="AP65" i="18" s="1"/>
  <c r="AK65" i="18"/>
  <c r="AO65" i="18" s="1"/>
  <c r="AM65" i="18"/>
  <c r="AQ65" i="18" s="1"/>
  <c r="AK78" i="18"/>
  <c r="AO78" i="18" s="1"/>
  <c r="AM78" i="18"/>
  <c r="AQ78" i="18" s="1"/>
  <c r="AL78" i="18"/>
  <c r="AP78" i="18" s="1"/>
  <c r="AM76" i="18"/>
  <c r="AQ76" i="18" s="1"/>
  <c r="AL76" i="18"/>
  <c r="AP76" i="18" s="1"/>
  <c r="AK76" i="18"/>
  <c r="AO76" i="18" s="1"/>
  <c r="AK120" i="18"/>
  <c r="AO120" i="18" s="1"/>
  <c r="AM120" i="18"/>
  <c r="AQ120" i="18" s="1"/>
  <c r="AL120" i="18"/>
  <c r="AP120" i="18" s="1"/>
  <c r="AM197" i="18"/>
  <c r="AQ197" i="18" s="1"/>
  <c r="AL197" i="18"/>
  <c r="AP197" i="18" s="1"/>
  <c r="AK197" i="18"/>
  <c r="AO197" i="18" s="1"/>
  <c r="AL209" i="18"/>
  <c r="AP209" i="18" s="1"/>
  <c r="AM209" i="18"/>
  <c r="AQ209" i="18" s="1"/>
  <c r="AK209" i="18"/>
  <c r="AO209" i="18" s="1"/>
  <c r="AM53" i="18"/>
  <c r="AQ53" i="18" s="1"/>
  <c r="AL53" i="18"/>
  <c r="AP53" i="18" s="1"/>
  <c r="AK53" i="18"/>
  <c r="AO53" i="18" s="1"/>
  <c r="AK102" i="18"/>
  <c r="AO102" i="18" s="1"/>
  <c r="AM102" i="18"/>
  <c r="AQ102" i="18" s="1"/>
  <c r="AL102" i="18"/>
  <c r="AP102" i="18" s="1"/>
  <c r="AK72" i="18"/>
  <c r="AO72" i="18" s="1"/>
  <c r="AM72" i="18"/>
  <c r="AQ72" i="18" s="1"/>
  <c r="AL72" i="18"/>
  <c r="AP72" i="18" s="1"/>
  <c r="AM100" i="18"/>
  <c r="AQ100" i="18" s="1"/>
  <c r="AL100" i="18"/>
  <c r="AP100" i="18" s="1"/>
  <c r="AK100" i="18"/>
  <c r="AO100" i="18" s="1"/>
  <c r="AL51" i="18"/>
  <c r="AP51" i="18" s="1"/>
  <c r="AK51" i="18"/>
  <c r="AO51" i="18" s="1"/>
  <c r="AM51" i="18"/>
  <c r="AQ51" i="18" s="1"/>
  <c r="AK62" i="18"/>
  <c r="AO62" i="18" s="1"/>
  <c r="AM62" i="18"/>
  <c r="AQ62" i="18" s="1"/>
  <c r="AL62" i="18"/>
  <c r="AP62" i="18" s="1"/>
  <c r="AL114" i="18"/>
  <c r="AP114" i="18" s="1"/>
  <c r="AK114" i="18"/>
  <c r="AO114" i="18" s="1"/>
  <c r="AM114" i="18"/>
  <c r="AQ114" i="18" s="1"/>
  <c r="AK96" i="18"/>
  <c r="AO96" i="18" s="1"/>
  <c r="AM96" i="18"/>
  <c r="AQ96" i="18" s="1"/>
  <c r="AL96" i="18"/>
  <c r="AP96" i="18" s="1"/>
  <c r="AL97" i="18"/>
  <c r="AP97" i="18" s="1"/>
  <c r="AK97" i="18"/>
  <c r="AO97" i="18" s="1"/>
  <c r="AM97" i="18"/>
  <c r="AQ97" i="18" s="1"/>
  <c r="AL106" i="18"/>
  <c r="AP106" i="18" s="1"/>
  <c r="AK106" i="18"/>
  <c r="AO106" i="18" s="1"/>
  <c r="AM106" i="18"/>
  <c r="AQ106" i="18" s="1"/>
  <c r="AK110" i="18"/>
  <c r="AO110" i="18" s="1"/>
  <c r="AM110" i="18"/>
  <c r="AQ110" i="18" s="1"/>
  <c r="AL110" i="18"/>
  <c r="AP110" i="18" s="1"/>
  <c r="AL115" i="18"/>
  <c r="AP115" i="18" s="1"/>
  <c r="AK115" i="18"/>
  <c r="AO115" i="18" s="1"/>
  <c r="AM115" i="18"/>
  <c r="AQ115" i="18" s="1"/>
  <c r="AM148" i="18"/>
  <c r="AQ148" i="18" s="1"/>
  <c r="AL148" i="18"/>
  <c r="AP148" i="18" s="1"/>
  <c r="AK148" i="18"/>
  <c r="AO148" i="18" s="1"/>
  <c r="AM135" i="18"/>
  <c r="AQ135" i="18" s="1"/>
  <c r="AL135" i="18"/>
  <c r="AP135" i="18" s="1"/>
  <c r="AK135" i="18"/>
  <c r="AO135" i="18" s="1"/>
  <c r="AK104" i="18"/>
  <c r="AO104" i="18" s="1"/>
  <c r="AM104" i="18"/>
  <c r="AQ104" i="18" s="1"/>
  <c r="AL104" i="18"/>
  <c r="AP104" i="18" s="1"/>
  <c r="AL137" i="18"/>
  <c r="AP137" i="18" s="1"/>
  <c r="AM137" i="18"/>
  <c r="AQ137" i="18" s="1"/>
  <c r="AK137" i="18"/>
  <c r="AO137" i="18" s="1"/>
  <c r="AM168" i="18"/>
  <c r="AQ168" i="18" s="1"/>
  <c r="AK168" i="18"/>
  <c r="AO168" i="18" s="1"/>
  <c r="AL168" i="18"/>
  <c r="AP168" i="18" s="1"/>
  <c r="AL169" i="18"/>
  <c r="AP169" i="18" s="1"/>
  <c r="AM169" i="18"/>
  <c r="AQ169" i="18" s="1"/>
  <c r="AK169" i="18"/>
  <c r="AO169" i="18" s="1"/>
  <c r="AL162" i="18"/>
  <c r="AP162" i="18" s="1"/>
  <c r="AM162" i="18"/>
  <c r="AQ162" i="18" s="1"/>
  <c r="AK162" i="18"/>
  <c r="AO162" i="18" s="1"/>
  <c r="AL179" i="18"/>
  <c r="AP179" i="18" s="1"/>
  <c r="AM179" i="18"/>
  <c r="AQ179" i="18" s="1"/>
  <c r="AK179" i="18"/>
  <c r="AO179" i="18" s="1"/>
  <c r="AM181" i="18"/>
  <c r="AQ181" i="18" s="1"/>
  <c r="AL181" i="18"/>
  <c r="AP181" i="18" s="1"/>
  <c r="AK181" i="18"/>
  <c r="AO181" i="18" s="1"/>
  <c r="AM191" i="18"/>
  <c r="AQ191" i="18" s="1"/>
  <c r="AL191" i="18"/>
  <c r="AP191" i="18" s="1"/>
  <c r="AK191" i="18"/>
  <c r="AO191" i="18" s="1"/>
  <c r="AL194" i="18"/>
  <c r="AP194" i="18" s="1"/>
  <c r="AM194" i="18"/>
  <c r="AQ194" i="18" s="1"/>
  <c r="AK194" i="18"/>
  <c r="AO194" i="18" s="1"/>
  <c r="AM204" i="18"/>
  <c r="AQ204" i="18" s="1"/>
  <c r="AL204" i="18"/>
  <c r="AP204" i="18" s="1"/>
  <c r="AK204" i="18"/>
  <c r="AO204" i="18" s="1"/>
  <c r="AM198" i="18"/>
  <c r="AQ198" i="18" s="1"/>
  <c r="AL198" i="18"/>
  <c r="AP198" i="18" s="1"/>
  <c r="AK198" i="18"/>
  <c r="AO198" i="18" s="1"/>
  <c r="AL219" i="18"/>
  <c r="AP219" i="18" s="1"/>
  <c r="AK219" i="18"/>
  <c r="AO219" i="18" s="1"/>
  <c r="AM219" i="18"/>
  <c r="AQ219" i="18" s="1"/>
  <c r="AM222" i="18"/>
  <c r="AQ222" i="18" s="1"/>
  <c r="AL222" i="18"/>
  <c r="AP222" i="18" s="1"/>
  <c r="AK222" i="18"/>
  <c r="AO222" i="18" s="1"/>
  <c r="AM254" i="18"/>
  <c r="AQ254" i="18" s="1"/>
  <c r="AL254" i="18"/>
  <c r="AP254" i="18" s="1"/>
  <c r="AK254" i="18"/>
  <c r="AO254" i="18" s="1"/>
  <c r="AL241" i="18"/>
  <c r="AP241" i="18" s="1"/>
  <c r="AM241" i="18"/>
  <c r="AQ241" i="18" s="1"/>
  <c r="AK241" i="18"/>
  <c r="AO241" i="18" s="1"/>
  <c r="AM270" i="18"/>
  <c r="AQ270" i="18" s="1"/>
  <c r="AL270" i="18"/>
  <c r="AP270" i="18" s="1"/>
  <c r="AK270" i="18"/>
  <c r="AO270" i="18" s="1"/>
  <c r="AM261" i="18"/>
  <c r="AQ261" i="18" s="1"/>
  <c r="AL261" i="18"/>
  <c r="AP261" i="18" s="1"/>
  <c r="AK261" i="18"/>
  <c r="AO261" i="18" s="1"/>
  <c r="AL259" i="18"/>
  <c r="AP259" i="18" s="1"/>
  <c r="AM259" i="18"/>
  <c r="AQ259" i="18" s="1"/>
  <c r="AK259" i="18"/>
  <c r="AO259" i="18" s="1"/>
  <c r="AM279" i="18"/>
  <c r="AQ279" i="18" s="1"/>
  <c r="AL279" i="18"/>
  <c r="AP279" i="18" s="1"/>
  <c r="AK279" i="18"/>
  <c r="AO279" i="18" s="1"/>
  <c r="AL265" i="18"/>
  <c r="AP265" i="18" s="1"/>
  <c r="AM265" i="18"/>
  <c r="AQ265" i="18" s="1"/>
  <c r="AK265" i="18"/>
  <c r="AO265" i="18" s="1"/>
  <c r="AK32" i="18"/>
  <c r="AO32" i="18" s="1"/>
  <c r="AM32" i="18"/>
  <c r="AQ32" i="18" s="1"/>
  <c r="AL32" i="18"/>
  <c r="AP32" i="18" s="1"/>
  <c r="AK16" i="18"/>
  <c r="AO16" i="18" s="1"/>
  <c r="AM16" i="18"/>
  <c r="AQ16" i="18" s="1"/>
  <c r="AL16" i="18"/>
  <c r="AP16" i="18" s="1"/>
  <c r="AK23" i="18"/>
  <c r="AO23" i="18" s="1"/>
  <c r="AM23" i="18"/>
  <c r="AQ23" i="18" s="1"/>
  <c r="AL23" i="18"/>
  <c r="AP23" i="18" s="1"/>
  <c r="AM21" i="18"/>
  <c r="AQ21" i="18" s="1"/>
  <c r="AL21" i="18"/>
  <c r="AP21" i="18" s="1"/>
  <c r="AK21" i="18"/>
  <c r="AO21" i="18" s="1"/>
  <c r="AK14" i="18"/>
  <c r="AO14" i="18" s="1"/>
  <c r="AM14" i="18"/>
  <c r="AQ14" i="18" s="1"/>
  <c r="AL14" i="18"/>
  <c r="AP14" i="18" s="1"/>
  <c r="AM167" i="18"/>
  <c r="AQ167" i="18" s="1"/>
  <c r="AL167" i="18"/>
  <c r="AP167" i="18" s="1"/>
  <c r="AK167" i="18"/>
  <c r="AO167" i="18" s="1"/>
  <c r="AM207" i="18"/>
  <c r="AQ207" i="18" s="1"/>
  <c r="AL207" i="18"/>
  <c r="AP207" i="18" s="1"/>
  <c r="AK207" i="18"/>
  <c r="AO207" i="18" s="1"/>
  <c r="AM245" i="18"/>
  <c r="AQ245" i="18" s="1"/>
  <c r="AL245" i="18"/>
  <c r="AP245" i="18" s="1"/>
  <c r="AK245" i="18"/>
  <c r="AO245" i="18" s="1"/>
  <c r="AL283" i="18"/>
  <c r="AP283" i="18" s="1"/>
  <c r="AK283" i="18"/>
  <c r="AO283" i="18" s="1"/>
  <c r="AM283" i="18"/>
  <c r="AQ283" i="18" s="1"/>
  <c r="AL19" i="18"/>
  <c r="AP19" i="18" s="1"/>
  <c r="AK19" i="18"/>
  <c r="AO19" i="18" s="1"/>
  <c r="AM19" i="18"/>
  <c r="AQ19" i="18" s="1"/>
  <c r="AM85" i="18"/>
  <c r="AQ85" i="18" s="1"/>
  <c r="AL85" i="18"/>
  <c r="AP85" i="18" s="1"/>
  <c r="AK85" i="18"/>
  <c r="AO85" i="18" s="1"/>
  <c r="AM60" i="18"/>
  <c r="AQ60" i="18" s="1"/>
  <c r="AL60" i="18"/>
  <c r="AP60" i="18" s="1"/>
  <c r="AK60" i="18"/>
  <c r="AO60" i="18" s="1"/>
  <c r="AK55" i="18"/>
  <c r="AO55" i="18" s="1"/>
  <c r="AM55" i="18"/>
  <c r="AQ55" i="18" s="1"/>
  <c r="AL55" i="18"/>
  <c r="AP55" i="18" s="1"/>
  <c r="AL99" i="18"/>
  <c r="AP99" i="18" s="1"/>
  <c r="AK99" i="18"/>
  <c r="AO99" i="18" s="1"/>
  <c r="AM99" i="18"/>
  <c r="AQ99" i="18" s="1"/>
  <c r="AM133" i="18"/>
  <c r="AQ133" i="18" s="1"/>
  <c r="AL133" i="18"/>
  <c r="AP133" i="18" s="1"/>
  <c r="AK133" i="18"/>
  <c r="AO133" i="18" s="1"/>
  <c r="AM144" i="18"/>
  <c r="AQ144" i="18" s="1"/>
  <c r="AK144" i="18"/>
  <c r="AO144" i="18" s="1"/>
  <c r="AL144" i="18"/>
  <c r="AP144" i="18" s="1"/>
  <c r="AL50" i="18"/>
  <c r="AP50" i="18" s="1"/>
  <c r="AK50" i="18"/>
  <c r="AO50" i="18" s="1"/>
  <c r="AM50" i="18"/>
  <c r="AQ50" i="18" s="1"/>
  <c r="AM44" i="18"/>
  <c r="AQ44" i="18" s="1"/>
  <c r="AL44" i="18"/>
  <c r="AP44" i="18" s="1"/>
  <c r="AK44" i="18"/>
  <c r="AO44" i="18" s="1"/>
  <c r="AK54" i="18"/>
  <c r="AO54" i="18" s="1"/>
  <c r="AM54" i="18"/>
  <c r="AQ54" i="18" s="1"/>
  <c r="AL54" i="18"/>
  <c r="AP54" i="18" s="1"/>
  <c r="AM93" i="18"/>
  <c r="AQ93" i="18" s="1"/>
  <c r="AL93" i="18"/>
  <c r="AP93" i="18" s="1"/>
  <c r="AK93" i="18"/>
  <c r="AO93" i="18" s="1"/>
  <c r="AL57" i="18"/>
  <c r="AP57" i="18" s="1"/>
  <c r="AK57" i="18"/>
  <c r="AO57" i="18" s="1"/>
  <c r="AM57" i="18"/>
  <c r="AQ57" i="18" s="1"/>
  <c r="AK86" i="18"/>
  <c r="AO86" i="18" s="1"/>
  <c r="AM86" i="18"/>
  <c r="AQ86" i="18" s="1"/>
  <c r="AL86" i="18"/>
  <c r="AP86" i="18" s="1"/>
  <c r="AK87" i="18"/>
  <c r="AO87" i="18" s="1"/>
  <c r="AM87" i="18"/>
  <c r="AQ87" i="18" s="1"/>
  <c r="AL87" i="18"/>
  <c r="AP87" i="18" s="1"/>
  <c r="AL66" i="18"/>
  <c r="AP66" i="18" s="1"/>
  <c r="AK66" i="18"/>
  <c r="AO66" i="18" s="1"/>
  <c r="AM66" i="18"/>
  <c r="AQ66" i="18" s="1"/>
  <c r="AL83" i="18"/>
  <c r="AP83" i="18" s="1"/>
  <c r="AK83" i="18"/>
  <c r="AO83" i="18" s="1"/>
  <c r="AM83" i="18"/>
  <c r="AQ83" i="18" s="1"/>
  <c r="AM84" i="18"/>
  <c r="AQ84" i="18" s="1"/>
  <c r="AL84" i="18"/>
  <c r="AP84" i="18" s="1"/>
  <c r="AK84" i="18"/>
  <c r="AO84" i="18" s="1"/>
  <c r="AL122" i="18"/>
  <c r="AP122" i="18" s="1"/>
  <c r="AK122" i="18"/>
  <c r="AO122" i="18" s="1"/>
  <c r="AM122" i="18"/>
  <c r="AQ122" i="18" s="1"/>
  <c r="AL139" i="18"/>
  <c r="AP139" i="18" s="1"/>
  <c r="AM139" i="18"/>
  <c r="AQ139" i="18" s="1"/>
  <c r="AK139" i="18"/>
  <c r="AO139" i="18" s="1"/>
  <c r="AM108" i="18"/>
  <c r="AQ108" i="18" s="1"/>
  <c r="AL108" i="18"/>
  <c r="AP108" i="18" s="1"/>
  <c r="AK108" i="18"/>
  <c r="AO108" i="18" s="1"/>
  <c r="AM117" i="18"/>
  <c r="AQ117" i="18" s="1"/>
  <c r="AL117" i="18"/>
  <c r="AP117" i="18" s="1"/>
  <c r="AK117" i="18"/>
  <c r="AO117" i="18" s="1"/>
  <c r="AK118" i="18"/>
  <c r="AO118" i="18" s="1"/>
  <c r="AM118" i="18"/>
  <c r="AQ118" i="18" s="1"/>
  <c r="AL118" i="18"/>
  <c r="AP118" i="18" s="1"/>
  <c r="AK128" i="18"/>
  <c r="AO128" i="18" s="1"/>
  <c r="AM128" i="18"/>
  <c r="AQ128" i="18" s="1"/>
  <c r="AL128" i="18"/>
  <c r="AP128" i="18" s="1"/>
  <c r="AL187" i="18"/>
  <c r="AP187" i="18" s="1"/>
  <c r="AM187" i="18"/>
  <c r="AQ187" i="18" s="1"/>
  <c r="AK187" i="18"/>
  <c r="AO187" i="18" s="1"/>
  <c r="AL195" i="18"/>
  <c r="AP195" i="18" s="1"/>
  <c r="AM195" i="18"/>
  <c r="AQ195" i="18" s="1"/>
  <c r="AK195" i="18"/>
  <c r="AO195" i="18" s="1"/>
  <c r="AM165" i="18"/>
  <c r="AQ165" i="18" s="1"/>
  <c r="AL165" i="18"/>
  <c r="AP165" i="18" s="1"/>
  <c r="AK165" i="18"/>
  <c r="AO165" i="18" s="1"/>
  <c r="AM182" i="18"/>
  <c r="AQ182" i="18" s="1"/>
  <c r="AL182" i="18"/>
  <c r="AP182" i="18" s="1"/>
  <c r="AK182" i="18"/>
  <c r="AO182" i="18" s="1"/>
  <c r="AM231" i="18"/>
  <c r="AQ231" i="18" s="1"/>
  <c r="AL231" i="18"/>
  <c r="AP231" i="18" s="1"/>
  <c r="AK231" i="18"/>
  <c r="AO231" i="18" s="1"/>
  <c r="AL177" i="18"/>
  <c r="AP177" i="18" s="1"/>
  <c r="AM177" i="18"/>
  <c r="AQ177" i="18" s="1"/>
  <c r="AK177" i="18"/>
  <c r="AO177" i="18" s="1"/>
  <c r="AL217" i="18"/>
  <c r="AP217" i="18" s="1"/>
  <c r="AM217" i="18"/>
  <c r="AQ217" i="18" s="1"/>
  <c r="AK217" i="18"/>
  <c r="AO217" i="18" s="1"/>
  <c r="AL211" i="18"/>
  <c r="AP211" i="18" s="1"/>
  <c r="AK211" i="18"/>
  <c r="AO211" i="18" s="1"/>
  <c r="AM211" i="18"/>
  <c r="AQ211" i="18" s="1"/>
  <c r="AM215" i="18"/>
  <c r="AQ215" i="18" s="1"/>
  <c r="AL215" i="18"/>
  <c r="AP215" i="18" s="1"/>
  <c r="AK215" i="18"/>
  <c r="AO215" i="18" s="1"/>
  <c r="AM252" i="18"/>
  <c r="AQ252" i="18" s="1"/>
  <c r="AL252" i="18"/>
  <c r="AP252" i="18" s="1"/>
  <c r="AK252" i="18"/>
  <c r="AO252" i="18" s="1"/>
  <c r="AM253" i="18"/>
  <c r="AQ253" i="18" s="1"/>
  <c r="AL253" i="18"/>
  <c r="AP253" i="18" s="1"/>
  <c r="AK253" i="18"/>
  <c r="AO253" i="18" s="1"/>
  <c r="AL266" i="18"/>
  <c r="AP266" i="18" s="1"/>
  <c r="AM266" i="18"/>
  <c r="AQ266" i="18" s="1"/>
  <c r="AK266" i="18"/>
  <c r="AO266" i="18" s="1"/>
  <c r="AL282" i="18"/>
  <c r="AP282" i="18" s="1"/>
  <c r="AM282" i="18"/>
  <c r="AQ282" i="18" s="1"/>
  <c r="AK282" i="18"/>
  <c r="AO282" i="18" s="1"/>
  <c r="AM260" i="18"/>
  <c r="AQ260" i="18" s="1"/>
  <c r="AL260" i="18"/>
  <c r="AP260" i="18" s="1"/>
  <c r="AK260" i="18"/>
  <c r="AO260" i="18" s="1"/>
  <c r="AM284" i="18"/>
  <c r="AQ284" i="18" s="1"/>
  <c r="AL284" i="18"/>
  <c r="AP284" i="18" s="1"/>
  <c r="AK284" i="18"/>
  <c r="AO284" i="18" s="1"/>
  <c r="AL34" i="18"/>
  <c r="AP34" i="18" s="1"/>
  <c r="AK34" i="18"/>
  <c r="AO34" i="18" s="1"/>
  <c r="AM34" i="18"/>
  <c r="AQ34" i="18" s="1"/>
  <c r="AL25" i="18"/>
  <c r="AP25" i="18" s="1"/>
  <c r="AK25" i="18"/>
  <c r="AO25" i="18" s="1"/>
  <c r="AM25" i="18"/>
  <c r="AQ25" i="18" s="1"/>
  <c r="AK47" i="18"/>
  <c r="AO47" i="18" s="1"/>
  <c r="AM47" i="18"/>
  <c r="AQ47" i="18" s="1"/>
  <c r="AL47" i="18"/>
  <c r="AP47" i="18" s="1"/>
  <c r="AK22" i="18"/>
  <c r="AO22" i="18" s="1"/>
  <c r="AM22" i="18"/>
  <c r="AQ22" i="18" s="1"/>
  <c r="AL22" i="18"/>
  <c r="AP22" i="18" s="1"/>
  <c r="AL49" i="18"/>
  <c r="AP49" i="18" s="1"/>
  <c r="AK49" i="18"/>
  <c r="AO49" i="18" s="1"/>
  <c r="AM49" i="18"/>
  <c r="AQ49" i="18" s="1"/>
  <c r="AL75" i="18"/>
  <c r="AP75" i="18" s="1"/>
  <c r="AK75" i="18"/>
  <c r="AO75" i="18" s="1"/>
  <c r="AM75" i="18"/>
  <c r="AQ75" i="18" s="1"/>
  <c r="AM208" i="18"/>
  <c r="AQ208" i="18" s="1"/>
  <c r="AK208" i="18"/>
  <c r="AO208" i="18" s="1"/>
  <c r="AL208" i="18"/>
  <c r="AP208" i="18" s="1"/>
  <c r="AM61" i="18"/>
  <c r="AQ61" i="18" s="1"/>
  <c r="AL61" i="18"/>
  <c r="AP61" i="18" s="1"/>
  <c r="AK61" i="18"/>
  <c r="AO61" i="18" s="1"/>
  <c r="AL73" i="18"/>
  <c r="AP73" i="18" s="1"/>
  <c r="AK73" i="18"/>
  <c r="AO73" i="18" s="1"/>
  <c r="AM73" i="18"/>
  <c r="AQ73" i="18" s="1"/>
  <c r="AK80" i="18"/>
  <c r="AO80" i="18" s="1"/>
  <c r="AM80" i="18"/>
  <c r="AQ80" i="18" s="1"/>
  <c r="AL80" i="18"/>
  <c r="AP80" i="18" s="1"/>
  <c r="AL81" i="18"/>
  <c r="AP81" i="18" s="1"/>
  <c r="AK81" i="18"/>
  <c r="AO81" i="18" s="1"/>
  <c r="AM81" i="18"/>
  <c r="AQ81" i="18" s="1"/>
  <c r="AL90" i="18"/>
  <c r="AP90" i="18" s="1"/>
  <c r="AK90" i="18"/>
  <c r="AO90" i="18" s="1"/>
  <c r="AM90" i="18"/>
  <c r="AQ90" i="18" s="1"/>
  <c r="AM132" i="18"/>
  <c r="AQ132" i="18" s="1"/>
  <c r="AL132" i="18"/>
  <c r="AP132" i="18" s="1"/>
  <c r="AK132" i="18"/>
  <c r="AO132" i="18" s="1"/>
  <c r="AM141" i="18"/>
  <c r="AQ141" i="18" s="1"/>
  <c r="AL141" i="18"/>
  <c r="AP141" i="18" s="1"/>
  <c r="AK141" i="18"/>
  <c r="AO141" i="18" s="1"/>
  <c r="AM142" i="18"/>
  <c r="AQ142" i="18" s="1"/>
  <c r="AL142" i="18"/>
  <c r="AP142" i="18" s="1"/>
  <c r="AK142" i="18"/>
  <c r="AO142" i="18" s="1"/>
  <c r="AK119" i="18"/>
  <c r="AO119" i="18" s="1"/>
  <c r="AM119" i="18"/>
  <c r="AQ119" i="18" s="1"/>
  <c r="AL119" i="18"/>
  <c r="AP119" i="18" s="1"/>
  <c r="AM158" i="18"/>
  <c r="AQ158" i="18" s="1"/>
  <c r="AL158" i="18"/>
  <c r="AP158" i="18" s="1"/>
  <c r="AK158" i="18"/>
  <c r="AO158" i="18" s="1"/>
  <c r="AL121" i="18"/>
  <c r="AP121" i="18" s="1"/>
  <c r="AK121" i="18"/>
  <c r="AO121" i="18" s="1"/>
  <c r="AM121" i="18"/>
  <c r="AQ121" i="18" s="1"/>
  <c r="AM152" i="18"/>
  <c r="AQ152" i="18" s="1"/>
  <c r="AL152" i="18"/>
  <c r="AP152" i="18" s="1"/>
  <c r="AK152" i="18"/>
  <c r="AO152" i="18" s="1"/>
  <c r="AL153" i="18"/>
  <c r="AP153" i="18" s="1"/>
  <c r="AM153" i="18"/>
  <c r="AQ153" i="18" s="1"/>
  <c r="AK153" i="18"/>
  <c r="AO153" i="18" s="1"/>
  <c r="AL163" i="18"/>
  <c r="AP163" i="18" s="1"/>
  <c r="AM163" i="18"/>
  <c r="AQ163" i="18" s="1"/>
  <c r="AK163" i="18"/>
  <c r="AO163" i="18" s="1"/>
  <c r="AM172" i="18"/>
  <c r="AQ172" i="18" s="1"/>
  <c r="AL172" i="18"/>
  <c r="AP172" i="18" s="1"/>
  <c r="AK172" i="18"/>
  <c r="AO172" i="18" s="1"/>
  <c r="AM188" i="18"/>
  <c r="AQ188" i="18" s="1"/>
  <c r="AL188" i="18"/>
  <c r="AP188" i="18" s="1"/>
  <c r="AK188" i="18"/>
  <c r="AO188" i="18" s="1"/>
  <c r="AM175" i="18"/>
  <c r="AQ175" i="18" s="1"/>
  <c r="AL175" i="18"/>
  <c r="AP175" i="18" s="1"/>
  <c r="AK175" i="18"/>
  <c r="AO175" i="18" s="1"/>
  <c r="AM184" i="18"/>
  <c r="AQ184" i="18" s="1"/>
  <c r="AK184" i="18"/>
  <c r="AO184" i="18" s="1"/>
  <c r="AL184" i="18"/>
  <c r="AP184" i="18" s="1"/>
  <c r="AL178" i="18"/>
  <c r="AP178" i="18" s="1"/>
  <c r="AM178" i="18"/>
  <c r="AQ178" i="18" s="1"/>
  <c r="AK178" i="18"/>
  <c r="AO178" i="18" s="1"/>
  <c r="AL218" i="18"/>
  <c r="AP218" i="18" s="1"/>
  <c r="AM218" i="18"/>
  <c r="AQ218" i="18" s="1"/>
  <c r="AK218" i="18"/>
  <c r="AO218" i="18" s="1"/>
  <c r="AM205" i="18"/>
  <c r="AQ205" i="18" s="1"/>
  <c r="AL205" i="18"/>
  <c r="AP205" i="18" s="1"/>
  <c r="AK205" i="18"/>
  <c r="AO205" i="18" s="1"/>
  <c r="AM263" i="18"/>
  <c r="AQ263" i="18" s="1"/>
  <c r="AL263" i="18"/>
  <c r="AP263" i="18" s="1"/>
  <c r="AK263" i="18"/>
  <c r="AO263" i="18" s="1"/>
  <c r="AM224" i="18"/>
  <c r="AQ224" i="18" s="1"/>
  <c r="AK224" i="18"/>
  <c r="AO224" i="18" s="1"/>
  <c r="AL224" i="18"/>
  <c r="AP224" i="18" s="1"/>
  <c r="AL242" i="18"/>
  <c r="AP242" i="18" s="1"/>
  <c r="AM242" i="18"/>
  <c r="AQ242" i="18" s="1"/>
  <c r="AK242" i="18"/>
  <c r="AO242" i="18" s="1"/>
  <c r="AL234" i="18"/>
  <c r="AP234" i="18" s="1"/>
  <c r="AM234" i="18"/>
  <c r="AQ234" i="18" s="1"/>
  <c r="AK234" i="18"/>
  <c r="AO234" i="18" s="1"/>
  <c r="AM228" i="18"/>
  <c r="AQ228" i="18" s="1"/>
  <c r="AL228" i="18"/>
  <c r="AP228" i="18" s="1"/>
  <c r="AK228" i="18"/>
  <c r="AO228" i="18" s="1"/>
  <c r="AM229" i="18"/>
  <c r="AQ229" i="18" s="1"/>
  <c r="AL229" i="18"/>
  <c r="AP229" i="18" s="1"/>
  <c r="AK229" i="18"/>
  <c r="AO229" i="18" s="1"/>
  <c r="AM247" i="18"/>
  <c r="AQ247" i="18" s="1"/>
  <c r="AL247" i="18"/>
  <c r="AP247" i="18" s="1"/>
  <c r="AK247" i="18"/>
  <c r="AO247" i="18" s="1"/>
  <c r="AM248" i="18"/>
  <c r="AQ248" i="18" s="1"/>
  <c r="AK248" i="18"/>
  <c r="AO248" i="18" s="1"/>
  <c r="AL248" i="18"/>
  <c r="AP248" i="18" s="1"/>
  <c r="AL243" i="18"/>
  <c r="AP243" i="18" s="1"/>
  <c r="AM243" i="18"/>
  <c r="AQ243" i="18" s="1"/>
  <c r="AK243" i="18"/>
  <c r="AO243" i="18" s="1"/>
  <c r="AM272" i="18"/>
  <c r="AQ272" i="18" s="1"/>
  <c r="AK272" i="18"/>
  <c r="AO272" i="18" s="1"/>
  <c r="AL272" i="18"/>
  <c r="AP272" i="18" s="1"/>
  <c r="AL274" i="18"/>
  <c r="AP274" i="18" s="1"/>
  <c r="AM274" i="18"/>
  <c r="AQ274" i="18" s="1"/>
  <c r="AK274" i="18"/>
  <c r="AO274" i="18" s="1"/>
  <c r="AL275" i="18"/>
  <c r="AP275" i="18" s="1"/>
  <c r="AK275" i="18"/>
  <c r="AO275" i="18" s="1"/>
  <c r="AM275" i="18"/>
  <c r="AQ275" i="18" s="1"/>
  <c r="AM269" i="18"/>
  <c r="AQ269" i="18" s="1"/>
  <c r="AL269" i="18"/>
  <c r="AP269" i="18" s="1"/>
  <c r="AK269" i="18"/>
  <c r="AO269" i="18" s="1"/>
  <c r="AM28" i="18"/>
  <c r="AQ28" i="18" s="1"/>
  <c r="AL28" i="18"/>
  <c r="AP28" i="18" s="1"/>
  <c r="AK28" i="18"/>
  <c r="AO28" i="18" s="1"/>
  <c r="AM13" i="18"/>
  <c r="AQ13" i="18" s="1"/>
  <c r="AL13" i="18"/>
  <c r="AP13" i="18" s="1"/>
  <c r="AK13" i="18"/>
  <c r="AO13" i="18" s="1"/>
  <c r="AL201" i="18"/>
  <c r="AP201" i="18" s="1"/>
  <c r="AM201" i="18"/>
  <c r="AQ201" i="18" s="1"/>
  <c r="AK201" i="18"/>
  <c r="AO201" i="18" s="1"/>
  <c r="AL227" i="18"/>
  <c r="AP227" i="18" s="1"/>
  <c r="AM227" i="18"/>
  <c r="AQ227" i="18" s="1"/>
  <c r="AK227" i="18"/>
  <c r="AO227" i="18" s="1"/>
  <c r="AM262" i="18"/>
  <c r="AQ262" i="18" s="1"/>
  <c r="AL262" i="18"/>
  <c r="AP262" i="18" s="1"/>
  <c r="AK262" i="18"/>
  <c r="AO262" i="18" s="1"/>
  <c r="AL18" i="18"/>
  <c r="AP18" i="18" s="1"/>
  <c r="AK18" i="18"/>
  <c r="AO18" i="18" s="1"/>
  <c r="AM18" i="18"/>
  <c r="AQ18" i="18" s="1"/>
  <c r="AK31" i="18"/>
  <c r="AO31" i="18" s="1"/>
  <c r="AM31" i="18"/>
  <c r="AQ31" i="18" s="1"/>
  <c r="AL31" i="18"/>
  <c r="AP31" i="18" s="1"/>
  <c r="AM29" i="18"/>
  <c r="AQ29" i="18" s="1"/>
  <c r="AL29" i="18"/>
  <c r="AP29" i="18" s="1"/>
  <c r="AK29" i="18"/>
  <c r="AO29" i="18" s="1"/>
  <c r="AK70" i="18"/>
  <c r="AO70" i="18" s="1"/>
  <c r="AM70" i="18"/>
  <c r="AQ70" i="18" s="1"/>
  <c r="AL70" i="18"/>
  <c r="AP70" i="18" s="1"/>
  <c r="AK71" i="18"/>
  <c r="AO71" i="18" s="1"/>
  <c r="AM71" i="18"/>
  <c r="AQ71" i="18" s="1"/>
  <c r="AL71" i="18"/>
  <c r="AP71" i="18" s="1"/>
  <c r="AL67" i="18"/>
  <c r="AP67" i="18" s="1"/>
  <c r="AK67" i="18"/>
  <c r="AO67" i="18" s="1"/>
  <c r="AM67" i="18"/>
  <c r="AQ67" i="18" s="1"/>
  <c r="AM68" i="18"/>
  <c r="AQ68" i="18" s="1"/>
  <c r="AL68" i="18"/>
  <c r="AP68" i="18" s="1"/>
  <c r="AK68" i="18"/>
  <c r="AO68" i="18" s="1"/>
  <c r="AM143" i="18"/>
  <c r="AQ143" i="18" s="1"/>
  <c r="AL143" i="18"/>
  <c r="AP143" i="18" s="1"/>
  <c r="AK143" i="18"/>
  <c r="AO143" i="18" s="1"/>
  <c r="AL145" i="18"/>
  <c r="AP145" i="18" s="1"/>
  <c r="AM145" i="18"/>
  <c r="AQ145" i="18" s="1"/>
  <c r="AK145" i="18"/>
  <c r="AO145" i="18" s="1"/>
  <c r="AM189" i="18"/>
  <c r="AQ189" i="18" s="1"/>
  <c r="AL189" i="18"/>
  <c r="AP189" i="18" s="1"/>
  <c r="AK189" i="18"/>
  <c r="AO189" i="18" s="1"/>
  <c r="AM206" i="18"/>
  <c r="AQ206" i="18" s="1"/>
  <c r="AL206" i="18"/>
  <c r="AP206" i="18" s="1"/>
  <c r="AK206" i="18"/>
  <c r="AO206" i="18" s="1"/>
  <c r="AL225" i="18"/>
  <c r="AP225" i="18" s="1"/>
  <c r="AM225" i="18"/>
  <c r="AQ225" i="18" s="1"/>
  <c r="AK225" i="18"/>
  <c r="AO225" i="18" s="1"/>
  <c r="AL58" i="18"/>
  <c r="AP58" i="18" s="1"/>
  <c r="AK58" i="18"/>
  <c r="AO58" i="18" s="1"/>
  <c r="AM58" i="18"/>
  <c r="AQ58" i="18" s="1"/>
  <c r="AM52" i="18"/>
  <c r="AQ52" i="18" s="1"/>
  <c r="AL52" i="18"/>
  <c r="AP52" i="18" s="1"/>
  <c r="AK52" i="18"/>
  <c r="AO52" i="18" s="1"/>
  <c r="AM101" i="18"/>
  <c r="AQ101" i="18" s="1"/>
  <c r="AL101" i="18"/>
  <c r="AP101" i="18" s="1"/>
  <c r="AK101" i="18"/>
  <c r="AO101" i="18" s="1"/>
  <c r="AK48" i="18"/>
  <c r="AO48" i="18" s="1"/>
  <c r="AM48" i="18"/>
  <c r="AQ48" i="18" s="1"/>
  <c r="AL48" i="18"/>
  <c r="AP48" i="18" s="1"/>
  <c r="AK94" i="18"/>
  <c r="AO94" i="18" s="1"/>
  <c r="AM94" i="18"/>
  <c r="AQ94" i="18" s="1"/>
  <c r="AL94" i="18"/>
  <c r="AP94" i="18" s="1"/>
  <c r="AK95" i="18"/>
  <c r="AO95" i="18" s="1"/>
  <c r="AM95" i="18"/>
  <c r="AQ95" i="18" s="1"/>
  <c r="AL95" i="18"/>
  <c r="AP95" i="18" s="1"/>
  <c r="AK64" i="18"/>
  <c r="AO64" i="18" s="1"/>
  <c r="AM64" i="18"/>
  <c r="AQ64" i="18" s="1"/>
  <c r="AL64" i="18"/>
  <c r="AP64" i="18" s="1"/>
  <c r="AL130" i="18"/>
  <c r="AP130" i="18" s="1"/>
  <c r="AK130" i="18"/>
  <c r="AO130" i="18" s="1"/>
  <c r="AM130" i="18"/>
  <c r="AQ130" i="18" s="1"/>
  <c r="AL74" i="18"/>
  <c r="AP74" i="18" s="1"/>
  <c r="AK74" i="18"/>
  <c r="AO74" i="18" s="1"/>
  <c r="AM74" i="18"/>
  <c r="AQ74" i="18" s="1"/>
  <c r="AL91" i="18"/>
  <c r="AP91" i="18" s="1"/>
  <c r="AK91" i="18"/>
  <c r="AO91" i="18" s="1"/>
  <c r="AM91" i="18"/>
  <c r="AQ91" i="18" s="1"/>
  <c r="AM92" i="18"/>
  <c r="AQ92" i="18" s="1"/>
  <c r="AL92" i="18"/>
  <c r="AP92" i="18" s="1"/>
  <c r="AK92" i="18"/>
  <c r="AO92" i="18" s="1"/>
  <c r="AL147" i="18"/>
  <c r="AP147" i="18" s="1"/>
  <c r="AK147" i="18"/>
  <c r="AO147" i="18" s="1"/>
  <c r="AM147" i="18"/>
  <c r="AQ147" i="18" s="1"/>
  <c r="AM116" i="18"/>
  <c r="AQ116" i="18" s="1"/>
  <c r="AL116" i="18"/>
  <c r="AP116" i="18" s="1"/>
  <c r="AK116" i="18"/>
  <c r="AO116" i="18" s="1"/>
  <c r="AM125" i="18"/>
  <c r="AQ125" i="18" s="1"/>
  <c r="AL125" i="18"/>
  <c r="AP125" i="18" s="1"/>
  <c r="AK125" i="18"/>
  <c r="AO125" i="18" s="1"/>
  <c r="AK126" i="18"/>
  <c r="AO126" i="18" s="1"/>
  <c r="AM126" i="18"/>
  <c r="AQ126" i="18" s="1"/>
  <c r="AL126" i="18"/>
  <c r="AP126" i="18" s="1"/>
  <c r="AM136" i="18"/>
  <c r="AQ136" i="18" s="1"/>
  <c r="AK136" i="18"/>
  <c r="AO136" i="18" s="1"/>
  <c r="AL136" i="18"/>
  <c r="AP136" i="18" s="1"/>
  <c r="AL105" i="18"/>
  <c r="AP105" i="18" s="1"/>
  <c r="AK105" i="18"/>
  <c r="AO105" i="18" s="1"/>
  <c r="AM105" i="18"/>
  <c r="AQ105" i="18" s="1"/>
  <c r="AM156" i="18"/>
  <c r="AQ156" i="18" s="1"/>
  <c r="AL156" i="18"/>
  <c r="AP156" i="18" s="1"/>
  <c r="AK156" i="18"/>
  <c r="AO156" i="18" s="1"/>
  <c r="AM173" i="18"/>
  <c r="AQ173" i="18" s="1"/>
  <c r="AL173" i="18"/>
  <c r="AP173" i="18" s="1"/>
  <c r="AK173" i="18"/>
  <c r="AO173" i="18" s="1"/>
  <c r="AM190" i="18"/>
  <c r="AQ190" i="18" s="1"/>
  <c r="AL190" i="18"/>
  <c r="AP190" i="18" s="1"/>
  <c r="AK190" i="18"/>
  <c r="AO190" i="18" s="1"/>
  <c r="AL185" i="18"/>
  <c r="AP185" i="18" s="1"/>
  <c r="AM185" i="18"/>
  <c r="AQ185" i="18" s="1"/>
  <c r="AK185" i="18"/>
  <c r="AO185" i="18" s="1"/>
  <c r="AL202" i="18"/>
  <c r="AP202" i="18" s="1"/>
  <c r="AM202" i="18"/>
  <c r="AQ202" i="18" s="1"/>
  <c r="AK202" i="18"/>
  <c r="AO202" i="18" s="1"/>
  <c r="AM244" i="18"/>
  <c r="AQ244" i="18" s="1"/>
  <c r="AL244" i="18"/>
  <c r="AP244" i="18" s="1"/>
  <c r="AK244" i="18"/>
  <c r="AO244" i="18" s="1"/>
  <c r="AL250" i="18"/>
  <c r="AP250" i="18" s="1"/>
  <c r="AM250" i="18"/>
  <c r="AQ250" i="18" s="1"/>
  <c r="AK250" i="18"/>
  <c r="AO250" i="18" s="1"/>
  <c r="AM268" i="18"/>
  <c r="AQ268" i="18" s="1"/>
  <c r="AL268" i="18"/>
  <c r="AP268" i="18" s="1"/>
  <c r="AK268" i="18"/>
  <c r="AO268" i="18" s="1"/>
  <c r="AM285" i="18"/>
  <c r="AQ285" i="18" s="1"/>
  <c r="AL285" i="18"/>
  <c r="AP285" i="18" s="1"/>
  <c r="AK285" i="18"/>
  <c r="AO285" i="18" s="1"/>
  <c r="AL33" i="18"/>
  <c r="AP33" i="18" s="1"/>
  <c r="AK33" i="18"/>
  <c r="AO33" i="18" s="1"/>
  <c r="AM33" i="18"/>
  <c r="AQ33" i="18" s="1"/>
  <c r="AK40" i="18"/>
  <c r="AO40" i="18" s="1"/>
  <c r="AM40" i="18"/>
  <c r="AQ40" i="18" s="1"/>
  <c r="AL40" i="18"/>
  <c r="AP40" i="18" s="1"/>
  <c r="AK24" i="18"/>
  <c r="AO24" i="18" s="1"/>
  <c r="AM24" i="18"/>
  <c r="AQ24" i="18" s="1"/>
  <c r="AL24" i="18"/>
  <c r="AP24" i="18" s="1"/>
  <c r="AK30" i="18"/>
  <c r="AO30" i="18" s="1"/>
  <c r="AM30" i="18"/>
  <c r="AQ30" i="18" s="1"/>
  <c r="AL30" i="18"/>
  <c r="AP30" i="18" s="1"/>
  <c r="AF17" i="18"/>
  <c r="AM36" i="18"/>
  <c r="AQ36" i="18" s="1"/>
  <c r="AL36" i="18"/>
  <c r="AP36" i="18" s="1"/>
  <c r="AK36" i="18"/>
  <c r="AO36" i="18" s="1"/>
  <c r="AZ13" i="18"/>
  <c r="BA13" i="18" s="1"/>
  <c r="B12" i="19"/>
  <c r="A12" i="19" s="1"/>
  <c r="AL10" i="18"/>
  <c r="AP10" i="18" s="1"/>
  <c r="AM10" i="18"/>
  <c r="AQ10" i="18" s="1"/>
  <c r="AK10" i="18"/>
  <c r="AO10" i="18" s="1"/>
  <c r="AF42" i="18"/>
  <c r="AF37" i="18"/>
  <c r="C77" i="19"/>
  <c r="H77" i="19"/>
  <c r="AW14" i="18"/>
  <c r="AX14" i="18" s="1"/>
  <c r="AT14" i="18"/>
  <c r="AV14" i="18" s="1"/>
  <c r="AF18" i="18"/>
  <c r="AW17" i="18"/>
  <c r="AX17" i="18" s="1"/>
  <c r="AF15" i="18"/>
  <c r="AF22" i="18"/>
  <c r="AZ17" i="18"/>
  <c r="BB17" i="18" s="1"/>
  <c r="AT17" i="18"/>
  <c r="AU17" i="18" s="1"/>
  <c r="AH17" i="18"/>
  <c r="AF39" i="18"/>
  <c r="AF34" i="18"/>
  <c r="AF27" i="18"/>
  <c r="AF26" i="18"/>
  <c r="AF21" i="18"/>
  <c r="AH14" i="18"/>
  <c r="AZ14" i="18"/>
  <c r="AF29" i="18"/>
  <c r="C13" i="19"/>
  <c r="B13" i="19" s="1"/>
  <c r="A13" i="19" s="1"/>
  <c r="AZ35" i="18"/>
  <c r="AH35" i="18"/>
  <c r="AW35" i="18"/>
  <c r="AT35" i="18"/>
  <c r="AZ19" i="18"/>
  <c r="AH19" i="18"/>
  <c r="AW19" i="18"/>
  <c r="AT19" i="18"/>
  <c r="AZ85" i="18"/>
  <c r="AH85" i="18"/>
  <c r="AW85" i="18"/>
  <c r="AT85" i="18"/>
  <c r="AW60" i="18"/>
  <c r="AT60" i="18"/>
  <c r="AZ60" i="18"/>
  <c r="AH60" i="18"/>
  <c r="AW53" i="18"/>
  <c r="AT53" i="18"/>
  <c r="AZ53" i="18"/>
  <c r="AH53" i="18"/>
  <c r="AT55" i="18"/>
  <c r="AZ55" i="18"/>
  <c r="AH55" i="18"/>
  <c r="AW55" i="18"/>
  <c r="AT56" i="18"/>
  <c r="AZ56" i="18"/>
  <c r="AH56" i="18"/>
  <c r="AW56" i="18"/>
  <c r="AW102" i="18"/>
  <c r="AT102" i="18"/>
  <c r="AH102" i="18"/>
  <c r="AZ102" i="18"/>
  <c r="AW103" i="18"/>
  <c r="AT103" i="18"/>
  <c r="AZ103" i="18"/>
  <c r="AH103" i="18"/>
  <c r="AW72" i="18"/>
  <c r="AZ72" i="18"/>
  <c r="AH72" i="18"/>
  <c r="AT72" i="18"/>
  <c r="AT82" i="18"/>
  <c r="AZ82" i="18"/>
  <c r="AH82" i="18"/>
  <c r="AW82" i="18"/>
  <c r="AT99" i="18"/>
  <c r="AZ99" i="18"/>
  <c r="AH99" i="18"/>
  <c r="AW99" i="18"/>
  <c r="AZ100" i="18"/>
  <c r="AH100" i="18"/>
  <c r="AW100" i="18"/>
  <c r="AT100" i="18"/>
  <c r="AW124" i="18"/>
  <c r="AT124" i="18"/>
  <c r="AZ124" i="18"/>
  <c r="AH124" i="18"/>
  <c r="AW133" i="18"/>
  <c r="AT133" i="18"/>
  <c r="AZ133" i="18"/>
  <c r="AH133" i="18"/>
  <c r="AT134" i="18"/>
  <c r="AZ134" i="18"/>
  <c r="AH134" i="18"/>
  <c r="AW134" i="18"/>
  <c r="AT111" i="18"/>
  <c r="AW111" i="18"/>
  <c r="AH111" i="18"/>
  <c r="AZ111" i="18"/>
  <c r="AT144" i="18"/>
  <c r="AZ144" i="18"/>
  <c r="AH144" i="18"/>
  <c r="AW144" i="18"/>
  <c r="AZ113" i="18"/>
  <c r="AH113" i="18"/>
  <c r="AW113" i="18"/>
  <c r="AT113" i="18"/>
  <c r="AT155" i="18"/>
  <c r="AZ155" i="18"/>
  <c r="AH155" i="18"/>
  <c r="AW155" i="18"/>
  <c r="AT164" i="18"/>
  <c r="AZ164" i="18"/>
  <c r="AH164" i="18"/>
  <c r="AW164" i="18"/>
  <c r="AW180" i="18"/>
  <c r="AT180" i="18"/>
  <c r="AZ180" i="18"/>
  <c r="AH180" i="18"/>
  <c r="AZ200" i="18"/>
  <c r="AH200" i="18"/>
  <c r="AW200" i="18"/>
  <c r="AT200" i="18"/>
  <c r="AT176" i="18"/>
  <c r="AZ176" i="18"/>
  <c r="AH176" i="18"/>
  <c r="AW176" i="18"/>
  <c r="AT193" i="18"/>
  <c r="AZ193" i="18"/>
  <c r="AH193" i="18"/>
  <c r="AW193" i="18"/>
  <c r="AW210" i="18"/>
  <c r="AT210" i="18"/>
  <c r="AZ210" i="18"/>
  <c r="AH210" i="18"/>
  <c r="AZ223" i="18"/>
  <c r="AH223" i="18"/>
  <c r="AW223" i="18"/>
  <c r="AT223" i="18"/>
  <c r="AW226" i="18"/>
  <c r="AT226" i="18"/>
  <c r="AZ226" i="18"/>
  <c r="AH226" i="18"/>
  <c r="AT220" i="18"/>
  <c r="AZ220" i="18"/>
  <c r="AH220" i="18"/>
  <c r="AW220" i="18"/>
  <c r="AT221" i="18"/>
  <c r="AZ221" i="18"/>
  <c r="AH221" i="18"/>
  <c r="AW221" i="18"/>
  <c r="AZ240" i="18"/>
  <c r="AH240" i="18"/>
  <c r="AW240" i="18"/>
  <c r="AT240" i="18"/>
  <c r="AT258" i="18"/>
  <c r="AZ258" i="18"/>
  <c r="AH258" i="18"/>
  <c r="AW258" i="18"/>
  <c r="AW264" i="18"/>
  <c r="AT264" i="18"/>
  <c r="AZ264" i="18"/>
  <c r="AH264" i="18"/>
  <c r="AT267" i="18"/>
  <c r="AW267" i="18"/>
  <c r="AH267" i="18"/>
  <c r="AZ267" i="18"/>
  <c r="AZ298" i="18"/>
  <c r="AH298" i="18"/>
  <c r="AW298" i="18"/>
  <c r="AT298" i="18"/>
  <c r="AT276" i="18"/>
  <c r="AZ276" i="18"/>
  <c r="AH276" i="18"/>
  <c r="AW276" i="18"/>
  <c r="AW307" i="18"/>
  <c r="AT307" i="18"/>
  <c r="AZ307" i="18"/>
  <c r="AH307" i="18"/>
  <c r="AW300" i="18"/>
  <c r="AT300" i="18"/>
  <c r="AZ300" i="18"/>
  <c r="AH300" i="18"/>
  <c r="AW293" i="18"/>
  <c r="AT293" i="18"/>
  <c r="AZ293" i="18"/>
  <c r="AH293" i="18"/>
  <c r="AT286" i="18"/>
  <c r="AZ286" i="18"/>
  <c r="AH286" i="18"/>
  <c r="AW286" i="18"/>
  <c r="AT287" i="18"/>
  <c r="AZ287" i="18"/>
  <c r="AH287" i="18"/>
  <c r="AW287" i="18"/>
  <c r="AZ305" i="18"/>
  <c r="AH305" i="18"/>
  <c r="AW305" i="18"/>
  <c r="AT305" i="18"/>
  <c r="AT26" i="18"/>
  <c r="AZ26" i="18"/>
  <c r="AH26" i="18"/>
  <c r="AW26" i="18"/>
  <c r="AT16" i="18"/>
  <c r="AZ16" i="18"/>
  <c r="AH16" i="18"/>
  <c r="AW16" i="18"/>
  <c r="AF54" i="18"/>
  <c r="AF58" i="18"/>
  <c r="AF63" i="18"/>
  <c r="AF82" i="18"/>
  <c r="AF99" i="18"/>
  <c r="AF118" i="18"/>
  <c r="AF78" i="18"/>
  <c r="AF71" i="18"/>
  <c r="AF80" i="18"/>
  <c r="AF151" i="18"/>
  <c r="AF105" i="18"/>
  <c r="AF130" i="18"/>
  <c r="AF162" i="18"/>
  <c r="AF117" i="18"/>
  <c r="AF191" i="18"/>
  <c r="AF166" i="18"/>
  <c r="AF160" i="18"/>
  <c r="AF193" i="18"/>
  <c r="AF180" i="18"/>
  <c r="AF190" i="18"/>
  <c r="AF215" i="18"/>
  <c r="AF202" i="18"/>
  <c r="AF228" i="18"/>
  <c r="AF238" i="18"/>
  <c r="AF225" i="18"/>
  <c r="AF250" i="18"/>
  <c r="AF245" i="18"/>
  <c r="AF255" i="18"/>
  <c r="AF269" i="18"/>
  <c r="AF264" i="18"/>
  <c r="AF295" i="18"/>
  <c r="AF290" i="18"/>
  <c r="AF300" i="18"/>
  <c r="AT43" i="18"/>
  <c r="AZ43" i="18"/>
  <c r="AH43" i="18"/>
  <c r="AW43" i="18"/>
  <c r="AW15" i="18"/>
  <c r="AT15" i="18"/>
  <c r="AZ15" i="18"/>
  <c r="AH15" i="18"/>
  <c r="AF51" i="18"/>
  <c r="AZ20" i="18"/>
  <c r="AH20" i="18"/>
  <c r="AW20" i="18"/>
  <c r="AT20" i="18"/>
  <c r="AF13" i="18"/>
  <c r="AT51" i="18"/>
  <c r="AZ51" i="18"/>
  <c r="AH51" i="18"/>
  <c r="AW51" i="18"/>
  <c r="AW62" i="18"/>
  <c r="AZ62" i="18"/>
  <c r="AH62" i="18"/>
  <c r="AT62" i="18"/>
  <c r="AZ114" i="18"/>
  <c r="AH114" i="18"/>
  <c r="AW114" i="18"/>
  <c r="AT114" i="18"/>
  <c r="AW96" i="18"/>
  <c r="AT96" i="18"/>
  <c r="AZ96" i="18"/>
  <c r="AH96" i="18"/>
  <c r="AT97" i="18"/>
  <c r="AZ97" i="18"/>
  <c r="AH97" i="18"/>
  <c r="AW97" i="18"/>
  <c r="AZ106" i="18"/>
  <c r="AH106" i="18"/>
  <c r="AT106" i="18"/>
  <c r="AW106" i="18"/>
  <c r="AT110" i="18"/>
  <c r="AZ110" i="18"/>
  <c r="AH110" i="18"/>
  <c r="AW110" i="18"/>
  <c r="AW115" i="18"/>
  <c r="AT115" i="18"/>
  <c r="AZ115" i="18"/>
  <c r="AH115" i="18"/>
  <c r="AW148" i="18"/>
  <c r="AT148" i="18"/>
  <c r="AZ148" i="18"/>
  <c r="AH148" i="18"/>
  <c r="AT135" i="18"/>
  <c r="AZ135" i="18"/>
  <c r="AH135" i="18"/>
  <c r="AW135" i="18"/>
  <c r="AT104" i="18"/>
  <c r="AZ104" i="18"/>
  <c r="AW104" i="18"/>
  <c r="AH104" i="18"/>
  <c r="AZ137" i="18"/>
  <c r="AH137" i="18"/>
  <c r="AW137" i="18"/>
  <c r="AT137" i="18"/>
  <c r="AW168" i="18"/>
  <c r="AT168" i="18"/>
  <c r="AZ168" i="18"/>
  <c r="AH168" i="18"/>
  <c r="AW169" i="18"/>
  <c r="AT169" i="18"/>
  <c r="AZ169" i="18"/>
  <c r="AH169" i="18"/>
  <c r="AT162" i="18"/>
  <c r="AZ162" i="18"/>
  <c r="AH162" i="18"/>
  <c r="AW162" i="18"/>
  <c r="AZ179" i="18"/>
  <c r="AH179" i="18"/>
  <c r="AW179" i="18"/>
  <c r="AT179" i="18"/>
  <c r="AW181" i="18"/>
  <c r="AT181" i="18"/>
  <c r="AZ181" i="18"/>
  <c r="AH181" i="18"/>
  <c r="AT191" i="18"/>
  <c r="AZ191" i="18"/>
  <c r="AH191" i="18"/>
  <c r="AW191" i="18"/>
  <c r="AZ194" i="18"/>
  <c r="AH194" i="18"/>
  <c r="AW194" i="18"/>
  <c r="AT194" i="18"/>
  <c r="AT204" i="18"/>
  <c r="AZ204" i="18"/>
  <c r="AH204" i="18"/>
  <c r="AW204" i="18"/>
  <c r="AT198" i="18"/>
  <c r="AZ198" i="18"/>
  <c r="AH198" i="18"/>
  <c r="AW198" i="18"/>
  <c r="AW219" i="18"/>
  <c r="AT219" i="18"/>
  <c r="AZ219" i="18"/>
  <c r="AH219" i="18"/>
  <c r="AZ222" i="18"/>
  <c r="AH222" i="18"/>
  <c r="AW222" i="18"/>
  <c r="AT222" i="18"/>
  <c r="AW254" i="18"/>
  <c r="AT254" i="18"/>
  <c r="AZ254" i="18"/>
  <c r="AH254" i="18"/>
  <c r="AZ241" i="18"/>
  <c r="AH241" i="18"/>
  <c r="AW241" i="18"/>
  <c r="AT241" i="18"/>
  <c r="AZ270" i="18"/>
  <c r="AH270" i="18"/>
  <c r="AW270" i="18"/>
  <c r="AT270" i="18"/>
  <c r="AZ261" i="18"/>
  <c r="AH261" i="18"/>
  <c r="AW261" i="18"/>
  <c r="AT261" i="18"/>
  <c r="AZ259" i="18"/>
  <c r="AH259" i="18"/>
  <c r="AW259" i="18"/>
  <c r="AT259" i="18"/>
  <c r="AW279" i="18"/>
  <c r="AT279" i="18"/>
  <c r="AZ279" i="18"/>
  <c r="AH279" i="18"/>
  <c r="AZ265" i="18"/>
  <c r="AH265" i="18"/>
  <c r="AT265" i="18"/>
  <c r="AW265" i="18"/>
  <c r="AZ306" i="18"/>
  <c r="AH306" i="18"/>
  <c r="AW306" i="18"/>
  <c r="AT306" i="18"/>
  <c r="AT288" i="18"/>
  <c r="AZ288" i="18"/>
  <c r="AH288" i="18"/>
  <c r="AW288" i="18"/>
  <c r="A4" i="18"/>
  <c r="AT33" i="18"/>
  <c r="AZ33" i="18"/>
  <c r="AH33" i="18"/>
  <c r="AW33" i="18"/>
  <c r="AT40" i="18"/>
  <c r="AZ40" i="18"/>
  <c r="AH40" i="18"/>
  <c r="AW40" i="18"/>
  <c r="AT24" i="18"/>
  <c r="AZ24" i="18"/>
  <c r="AH24" i="18"/>
  <c r="AW24" i="18"/>
  <c r="AF55" i="18"/>
  <c r="AF73" i="18"/>
  <c r="AF65" i="18"/>
  <c r="AF90" i="18"/>
  <c r="AF106" i="18"/>
  <c r="AF77" i="18"/>
  <c r="AF86" i="18"/>
  <c r="AF79" i="18"/>
  <c r="AF88" i="18"/>
  <c r="AF153" i="18"/>
  <c r="AF113" i="18"/>
  <c r="AF138" i="18"/>
  <c r="AF108" i="18"/>
  <c r="AF125" i="18"/>
  <c r="AF156" i="18"/>
  <c r="AF174" i="18"/>
  <c r="AF168" i="18"/>
  <c r="AF178" i="18"/>
  <c r="AF188" i="18"/>
  <c r="AF205" i="18"/>
  <c r="AF200" i="18"/>
  <c r="AF210" i="18"/>
  <c r="AF236" i="18"/>
  <c r="AF240" i="18"/>
  <c r="AF233" i="18"/>
  <c r="AF258" i="18"/>
  <c r="AF253" i="18"/>
  <c r="AF267" i="18"/>
  <c r="AF277" i="18"/>
  <c r="AF272" i="18"/>
  <c r="AF303" i="18"/>
  <c r="AF298" i="18"/>
  <c r="AF285" i="18"/>
  <c r="AW39" i="18"/>
  <c r="AT39" i="18"/>
  <c r="AZ39" i="18"/>
  <c r="AH39" i="18"/>
  <c r="AF47" i="18"/>
  <c r="AW30" i="18"/>
  <c r="AT30" i="18"/>
  <c r="AZ30" i="18"/>
  <c r="AH30" i="18"/>
  <c r="AF45" i="18"/>
  <c r="AY42" i="18"/>
  <c r="AX42" i="18"/>
  <c r="AZ50" i="18"/>
  <c r="AH50" i="18"/>
  <c r="AW50" i="18"/>
  <c r="AT50" i="18"/>
  <c r="AW44" i="18"/>
  <c r="AT44" i="18"/>
  <c r="AZ44" i="18"/>
  <c r="AH44" i="18"/>
  <c r="AT54" i="18"/>
  <c r="AZ54" i="18"/>
  <c r="AH54" i="18"/>
  <c r="AW54" i="18"/>
  <c r="AZ93" i="18"/>
  <c r="AH93" i="18"/>
  <c r="AW93" i="18"/>
  <c r="AT93" i="18"/>
  <c r="AZ57" i="18"/>
  <c r="AH57" i="18"/>
  <c r="AW57" i="18"/>
  <c r="AT57" i="18"/>
  <c r="AW86" i="18"/>
  <c r="AT86" i="18"/>
  <c r="AZ86" i="18"/>
  <c r="AH86" i="18"/>
  <c r="AW87" i="18"/>
  <c r="AT87" i="18"/>
  <c r="AZ87" i="18"/>
  <c r="AH87" i="18"/>
  <c r="AT66" i="18"/>
  <c r="AW66" i="18"/>
  <c r="AH66" i="18"/>
  <c r="AZ66" i="18"/>
  <c r="AT83" i="18"/>
  <c r="AZ83" i="18"/>
  <c r="AH83" i="18"/>
  <c r="AW83" i="18"/>
  <c r="AZ84" i="18"/>
  <c r="AH84" i="18"/>
  <c r="AW84" i="18"/>
  <c r="AT84" i="18"/>
  <c r="AZ122" i="18"/>
  <c r="AH122" i="18"/>
  <c r="AW122" i="18"/>
  <c r="AT122" i="18"/>
  <c r="AW139" i="18"/>
  <c r="AT139" i="18"/>
  <c r="AZ139" i="18"/>
  <c r="AH139" i="18"/>
  <c r="AW108" i="18"/>
  <c r="AT108" i="18"/>
  <c r="AZ108" i="18"/>
  <c r="AH108" i="18"/>
  <c r="AW117" i="18"/>
  <c r="AT117" i="18"/>
  <c r="AZ117" i="18"/>
  <c r="AH117" i="18"/>
  <c r="AT118" i="18"/>
  <c r="AZ118" i="18"/>
  <c r="AH118" i="18"/>
  <c r="AW118" i="18"/>
  <c r="AT128" i="18"/>
  <c r="AZ128" i="18"/>
  <c r="AH128" i="18"/>
  <c r="AW128" i="18"/>
  <c r="AZ187" i="18"/>
  <c r="AH187" i="18"/>
  <c r="AW187" i="18"/>
  <c r="AT187" i="18"/>
  <c r="AZ195" i="18"/>
  <c r="AH195" i="18"/>
  <c r="AW195" i="18"/>
  <c r="AT195" i="18"/>
  <c r="AZ165" i="18"/>
  <c r="AH165" i="18"/>
  <c r="AW165" i="18"/>
  <c r="AT165" i="18"/>
  <c r="AW182" i="18"/>
  <c r="AT182" i="18"/>
  <c r="AZ182" i="18"/>
  <c r="AH182" i="18"/>
  <c r="AZ231" i="18"/>
  <c r="AH231" i="18"/>
  <c r="AW231" i="18"/>
  <c r="AT231" i="18"/>
  <c r="AT177" i="18"/>
  <c r="AZ177" i="18"/>
  <c r="AH177" i="18"/>
  <c r="AW177" i="18"/>
  <c r="AW217" i="18"/>
  <c r="AT217" i="18"/>
  <c r="AZ217" i="18"/>
  <c r="AH217" i="18"/>
  <c r="AW211" i="18"/>
  <c r="AT211" i="18"/>
  <c r="AZ211" i="18"/>
  <c r="AH211" i="18"/>
  <c r="AZ215" i="18"/>
  <c r="AH215" i="18"/>
  <c r="AW215" i="18"/>
  <c r="AT215" i="18"/>
  <c r="AZ252" i="18"/>
  <c r="AH252" i="18"/>
  <c r="AW252" i="18"/>
  <c r="AT252" i="18"/>
  <c r="AW253" i="18"/>
  <c r="AT253" i="18"/>
  <c r="AZ253" i="18"/>
  <c r="AH253" i="18"/>
  <c r="AT266" i="18"/>
  <c r="AZ266" i="18"/>
  <c r="AH266" i="18"/>
  <c r="AW266" i="18"/>
  <c r="AZ282" i="18"/>
  <c r="AH282" i="18"/>
  <c r="AW282" i="18"/>
  <c r="AT282" i="18"/>
  <c r="AW260" i="18"/>
  <c r="AH260" i="18"/>
  <c r="AT260" i="18"/>
  <c r="AZ260" i="18"/>
  <c r="AW291" i="18"/>
  <c r="AT291" i="18"/>
  <c r="AZ291" i="18"/>
  <c r="AH291" i="18"/>
  <c r="AW284" i="18"/>
  <c r="AT284" i="18"/>
  <c r="AZ284" i="18"/>
  <c r="AH284" i="18"/>
  <c r="AZ289" i="18"/>
  <c r="AH289" i="18"/>
  <c r="AW289" i="18"/>
  <c r="AT289" i="18"/>
  <c r="AF38" i="18"/>
  <c r="AF89" i="18"/>
  <c r="AF81" i="18"/>
  <c r="AF97" i="18"/>
  <c r="AF98" i="18"/>
  <c r="AF152" i="18"/>
  <c r="AF85" i="18"/>
  <c r="AF94" i="18"/>
  <c r="AF87" i="18"/>
  <c r="AF96" i="18"/>
  <c r="AF112" i="18"/>
  <c r="AF121" i="18"/>
  <c r="AF146" i="18"/>
  <c r="AF116" i="18"/>
  <c r="AF133" i="18"/>
  <c r="AF164" i="18"/>
  <c r="AF159" i="18"/>
  <c r="AF161" i="18"/>
  <c r="AF186" i="18"/>
  <c r="AF196" i="18"/>
  <c r="AF213" i="18"/>
  <c r="AF208" i="18"/>
  <c r="AF218" i="18"/>
  <c r="AF221" i="18"/>
  <c r="AF248" i="18"/>
  <c r="AF226" i="18"/>
  <c r="AF243" i="18"/>
  <c r="AF263" i="18"/>
  <c r="AF275" i="18"/>
  <c r="AF270" i="18"/>
  <c r="AF280" i="18"/>
  <c r="AF288" i="18"/>
  <c r="AF306" i="18"/>
  <c r="AF293" i="18"/>
  <c r="AW23" i="18"/>
  <c r="AT23" i="18"/>
  <c r="AZ23" i="18"/>
  <c r="AH23" i="18"/>
  <c r="AF43" i="18"/>
  <c r="AW29" i="18"/>
  <c r="AT29" i="18"/>
  <c r="AZ29" i="18"/>
  <c r="AH29" i="18"/>
  <c r="AF32" i="18"/>
  <c r="AZ12" i="18"/>
  <c r="AH12" i="18"/>
  <c r="AW12" i="18"/>
  <c r="AT12" i="18"/>
  <c r="AR42" i="18"/>
  <c r="AZ61" i="18"/>
  <c r="AT61" i="18"/>
  <c r="AW61" i="18"/>
  <c r="AH61" i="18"/>
  <c r="AT73" i="18"/>
  <c r="AZ73" i="18"/>
  <c r="AH73" i="18"/>
  <c r="AW73" i="18"/>
  <c r="AW80" i="18"/>
  <c r="AT80" i="18"/>
  <c r="AZ80" i="18"/>
  <c r="AH80" i="18"/>
  <c r="AT81" i="18"/>
  <c r="AZ81" i="18"/>
  <c r="AH81" i="18"/>
  <c r="AW81" i="18"/>
  <c r="AT90" i="18"/>
  <c r="AZ90" i="18"/>
  <c r="AH90" i="18"/>
  <c r="AW90" i="18"/>
  <c r="AW132" i="18"/>
  <c r="AT132" i="18"/>
  <c r="AZ132" i="18"/>
  <c r="AH132" i="18"/>
  <c r="AW141" i="18"/>
  <c r="AT141" i="18"/>
  <c r="AZ141" i="18"/>
  <c r="AH141" i="18"/>
  <c r="AT142" i="18"/>
  <c r="AZ142" i="18"/>
  <c r="AH142" i="18"/>
  <c r="AW142" i="18"/>
  <c r="AT119" i="18"/>
  <c r="AZ119" i="18"/>
  <c r="AH119" i="18"/>
  <c r="AW119" i="18"/>
  <c r="AZ158" i="18"/>
  <c r="AH158" i="18"/>
  <c r="AW158" i="18"/>
  <c r="AT158" i="18"/>
  <c r="AZ121" i="18"/>
  <c r="AH121" i="18"/>
  <c r="AW121" i="18"/>
  <c r="AT121" i="18"/>
  <c r="AW152" i="18"/>
  <c r="AT152" i="18"/>
  <c r="AZ152" i="18"/>
  <c r="AH152" i="18"/>
  <c r="AT153" i="18"/>
  <c r="AZ153" i="18"/>
  <c r="AH153" i="18"/>
  <c r="AW153" i="18"/>
  <c r="AT163" i="18"/>
  <c r="AZ163" i="18"/>
  <c r="AH163" i="18"/>
  <c r="AW163" i="18"/>
  <c r="AT172" i="18"/>
  <c r="AZ172" i="18"/>
  <c r="AH172" i="18"/>
  <c r="AW172" i="18"/>
  <c r="AW188" i="18"/>
  <c r="AT188" i="18"/>
  <c r="AZ188" i="18"/>
  <c r="AH188" i="18"/>
  <c r="AT175" i="18"/>
  <c r="AZ175" i="18"/>
  <c r="AH175" i="18"/>
  <c r="AW175" i="18"/>
  <c r="AT184" i="18"/>
  <c r="AZ184" i="18"/>
  <c r="AH184" i="18"/>
  <c r="AW184" i="18"/>
  <c r="AZ178" i="18"/>
  <c r="AH178" i="18"/>
  <c r="AW178" i="18"/>
  <c r="AT178" i="18"/>
  <c r="AW218" i="18"/>
  <c r="AT218" i="18"/>
  <c r="AZ218" i="18"/>
  <c r="AH218" i="18"/>
  <c r="AT205" i="18"/>
  <c r="AZ205" i="18"/>
  <c r="AH205" i="18"/>
  <c r="AW205" i="18"/>
  <c r="AT263" i="18"/>
  <c r="AW263" i="18"/>
  <c r="AH263" i="18"/>
  <c r="AZ263" i="18"/>
  <c r="AW224" i="18"/>
  <c r="AT224" i="18"/>
  <c r="AH224" i="18"/>
  <c r="AZ224" i="18"/>
  <c r="AT242" i="18"/>
  <c r="AZ242" i="18"/>
  <c r="AH242" i="18"/>
  <c r="AW242" i="18"/>
  <c r="AW234" i="18"/>
  <c r="AT234" i="18"/>
  <c r="AZ234" i="18"/>
  <c r="AH234" i="18"/>
  <c r="AT228" i="18"/>
  <c r="AZ228" i="18"/>
  <c r="AH228" i="18"/>
  <c r="AW228" i="18"/>
  <c r="AT229" i="18"/>
  <c r="AZ229" i="18"/>
  <c r="AH229" i="18"/>
  <c r="AW229" i="18"/>
  <c r="AW247" i="18"/>
  <c r="AT247" i="18"/>
  <c r="AZ247" i="18"/>
  <c r="AH247" i="18"/>
  <c r="AT248" i="18"/>
  <c r="AZ248" i="18"/>
  <c r="AH248" i="18"/>
  <c r="AW248" i="18"/>
  <c r="AZ243" i="18"/>
  <c r="AW243" i="18"/>
  <c r="AH243" i="18"/>
  <c r="AT243" i="18"/>
  <c r="AZ290" i="18"/>
  <c r="AH290" i="18"/>
  <c r="AW290" i="18"/>
  <c r="AT290" i="18"/>
  <c r="AW272" i="18"/>
  <c r="AT272" i="18"/>
  <c r="AZ272" i="18"/>
  <c r="AH272" i="18"/>
  <c r="AT274" i="18"/>
  <c r="AZ274" i="18"/>
  <c r="AH274" i="18"/>
  <c r="AW274" i="18"/>
  <c r="AT275" i="18"/>
  <c r="AZ275" i="18"/>
  <c r="AH275" i="18"/>
  <c r="AW275" i="18"/>
  <c r="AZ269" i="18"/>
  <c r="AH269" i="18"/>
  <c r="AW269" i="18"/>
  <c r="AT269" i="18"/>
  <c r="AW301" i="18"/>
  <c r="AT301" i="18"/>
  <c r="AZ301" i="18"/>
  <c r="AH301" i="18"/>
  <c r="AT294" i="18"/>
  <c r="AZ294" i="18"/>
  <c r="AH294" i="18"/>
  <c r="AW294" i="18"/>
  <c r="AT295" i="18"/>
  <c r="AZ295" i="18"/>
  <c r="AH295" i="18"/>
  <c r="AW295" i="18"/>
  <c r="AT34" i="18"/>
  <c r="AZ34" i="18"/>
  <c r="AH34" i="18"/>
  <c r="AW34" i="18"/>
  <c r="AF59" i="18"/>
  <c r="AF53" i="18"/>
  <c r="AF142" i="18"/>
  <c r="AF68" i="18"/>
  <c r="AF93" i="18"/>
  <c r="AF102" i="18"/>
  <c r="AF95" i="18"/>
  <c r="AF111" i="18"/>
  <c r="AF120" i="18"/>
  <c r="AF129" i="18"/>
  <c r="AF115" i="18"/>
  <c r="AF124" i="18"/>
  <c r="AF141" i="18"/>
  <c r="AF172" i="18"/>
  <c r="AF167" i="18"/>
  <c r="AF169" i="18"/>
  <c r="AF194" i="18"/>
  <c r="AF181" i="18"/>
  <c r="AF206" i="18"/>
  <c r="AF216" i="18"/>
  <c r="AF219" i="18"/>
  <c r="AF229" i="18"/>
  <c r="AF223" i="18"/>
  <c r="AF234" i="18"/>
  <c r="AF251" i="18"/>
  <c r="AF266" i="18"/>
  <c r="AF294" i="18"/>
  <c r="AF278" i="18"/>
  <c r="AF282" i="18"/>
  <c r="AF296" i="18"/>
  <c r="AF291" i="18"/>
  <c r="AF301" i="18"/>
  <c r="AZ28" i="18"/>
  <c r="AH28" i="18"/>
  <c r="AW28" i="18"/>
  <c r="AT28" i="18"/>
  <c r="AZ27" i="18"/>
  <c r="AH27" i="18"/>
  <c r="AW27" i="18"/>
  <c r="AT27" i="18"/>
  <c r="AZ11" i="18"/>
  <c r="AH11" i="18"/>
  <c r="AW11" i="18"/>
  <c r="AT11" i="18"/>
  <c r="AW59" i="18"/>
  <c r="AT59" i="18"/>
  <c r="AZ59" i="18"/>
  <c r="AH59" i="18"/>
  <c r="AZ77" i="18"/>
  <c r="AH77" i="18"/>
  <c r="AW77" i="18"/>
  <c r="AT77" i="18"/>
  <c r="AZ69" i="18"/>
  <c r="AH69" i="18"/>
  <c r="AT69" i="18"/>
  <c r="AW69" i="18"/>
  <c r="AW70" i="18"/>
  <c r="AT70" i="18"/>
  <c r="AH70" i="18"/>
  <c r="AZ70" i="18"/>
  <c r="AW71" i="18"/>
  <c r="AT71" i="18"/>
  <c r="AZ71" i="18"/>
  <c r="AH71" i="18"/>
  <c r="AT67" i="18"/>
  <c r="AZ67" i="18"/>
  <c r="AH67" i="18"/>
  <c r="AW67" i="18"/>
  <c r="AZ68" i="18"/>
  <c r="AH68" i="18"/>
  <c r="AW68" i="18"/>
  <c r="AT68" i="18"/>
  <c r="AW123" i="18"/>
  <c r="AT123" i="18"/>
  <c r="AZ123" i="18"/>
  <c r="AH123" i="18"/>
  <c r="AT143" i="18"/>
  <c r="AZ143" i="18"/>
  <c r="AH143" i="18"/>
  <c r="AW143" i="18"/>
  <c r="AT112" i="18"/>
  <c r="AZ112" i="18"/>
  <c r="AH112" i="18"/>
  <c r="AW112" i="18"/>
  <c r="AZ145" i="18"/>
  <c r="AH145" i="18"/>
  <c r="AW145" i="18"/>
  <c r="AT145" i="18"/>
  <c r="AW159" i="18"/>
  <c r="AT159" i="18"/>
  <c r="AZ159" i="18"/>
  <c r="AH159" i="18"/>
  <c r="AT170" i="18"/>
  <c r="AZ170" i="18"/>
  <c r="AH170" i="18"/>
  <c r="AW170" i="18"/>
  <c r="AW189" i="18"/>
  <c r="AT189" i="18"/>
  <c r="AZ189" i="18"/>
  <c r="AH189" i="18"/>
  <c r="AW201" i="18"/>
  <c r="AT201" i="18"/>
  <c r="AZ201" i="18"/>
  <c r="AH201" i="18"/>
  <c r="AT212" i="18"/>
  <c r="AZ212" i="18"/>
  <c r="AH212" i="18"/>
  <c r="AW212" i="18"/>
  <c r="AT206" i="18"/>
  <c r="AZ206" i="18"/>
  <c r="AH206" i="18"/>
  <c r="AW206" i="18"/>
  <c r="AZ199" i="18"/>
  <c r="AH199" i="18"/>
  <c r="AW199" i="18"/>
  <c r="AT199" i="18"/>
  <c r="AW225" i="18"/>
  <c r="AT225" i="18"/>
  <c r="AZ225" i="18"/>
  <c r="AH225" i="18"/>
  <c r="AT227" i="18"/>
  <c r="AZ227" i="18"/>
  <c r="AH227" i="18"/>
  <c r="AW227" i="18"/>
  <c r="AZ230" i="18"/>
  <c r="AH230" i="18"/>
  <c r="AW230" i="18"/>
  <c r="AT230" i="18"/>
  <c r="AW262" i="18"/>
  <c r="AH262" i="18"/>
  <c r="AT262" i="18"/>
  <c r="AZ262" i="18"/>
  <c r="AT249" i="18"/>
  <c r="AZ249" i="18"/>
  <c r="AH249" i="18"/>
  <c r="AW249" i="18"/>
  <c r="AW273" i="18"/>
  <c r="AT273" i="18"/>
  <c r="AZ273" i="18"/>
  <c r="AH273" i="18"/>
  <c r="AT296" i="18"/>
  <c r="AZ296" i="18"/>
  <c r="AH296" i="18"/>
  <c r="AW296" i="18"/>
  <c r="AT41" i="18"/>
  <c r="AZ41" i="18"/>
  <c r="AH41" i="18"/>
  <c r="AW41" i="18"/>
  <c r="AF56" i="18"/>
  <c r="AF69" i="18"/>
  <c r="AF61" i="18"/>
  <c r="AF67" i="18"/>
  <c r="AF76" i="18"/>
  <c r="AF101" i="18"/>
  <c r="AF110" i="18"/>
  <c r="AF103" i="18"/>
  <c r="AF119" i="18"/>
  <c r="AF128" i="18"/>
  <c r="AF137" i="18"/>
  <c r="AF123" i="18"/>
  <c r="AF132" i="18"/>
  <c r="AF149" i="18"/>
  <c r="AF157" i="18"/>
  <c r="AF175" i="18"/>
  <c r="AF184" i="18"/>
  <c r="AF198" i="18"/>
  <c r="AF189" i="18"/>
  <c r="AF214" i="18"/>
  <c r="AF227" i="18"/>
  <c r="AF203" i="18"/>
  <c r="AF237" i="18"/>
  <c r="AF231" i="18"/>
  <c r="AF256" i="18"/>
  <c r="AF259" i="18"/>
  <c r="AF246" i="18"/>
  <c r="AF260" i="18"/>
  <c r="AF271" i="18"/>
  <c r="AF283" i="18"/>
  <c r="AF304" i="18"/>
  <c r="AF299" i="18"/>
  <c r="AW38" i="18"/>
  <c r="AT38" i="18"/>
  <c r="AZ38" i="18"/>
  <c r="AH38" i="18"/>
  <c r="AF40" i="18"/>
  <c r="AZ58" i="18"/>
  <c r="AH58" i="18"/>
  <c r="AW58" i="18"/>
  <c r="AT58" i="18"/>
  <c r="AW52" i="18"/>
  <c r="AT52" i="18"/>
  <c r="AZ52" i="18"/>
  <c r="AH52" i="18"/>
  <c r="AZ101" i="18"/>
  <c r="AH101" i="18"/>
  <c r="AW101" i="18"/>
  <c r="AT101" i="18"/>
  <c r="AT48" i="18"/>
  <c r="AW48" i="18"/>
  <c r="AZ48" i="18"/>
  <c r="AH48" i="18"/>
  <c r="AW94" i="18"/>
  <c r="AT94" i="18"/>
  <c r="AZ94" i="18"/>
  <c r="AH94" i="18"/>
  <c r="AW95" i="18"/>
  <c r="AT95" i="18"/>
  <c r="AZ95" i="18"/>
  <c r="AH95" i="18"/>
  <c r="AW64" i="18"/>
  <c r="AZ64" i="18"/>
  <c r="AH64" i="18"/>
  <c r="AT64" i="18"/>
  <c r="AZ130" i="18"/>
  <c r="AH130" i="18"/>
  <c r="AW130" i="18"/>
  <c r="AT130" i="18"/>
  <c r="AT74" i="18"/>
  <c r="AZ74" i="18"/>
  <c r="AH74" i="18"/>
  <c r="AW74" i="18"/>
  <c r="AT91" i="18"/>
  <c r="AZ91" i="18"/>
  <c r="AH91" i="18"/>
  <c r="AW91" i="18"/>
  <c r="AZ92" i="18"/>
  <c r="AH92" i="18"/>
  <c r="AW92" i="18"/>
  <c r="AT92" i="18"/>
  <c r="AW147" i="18"/>
  <c r="AT147" i="18"/>
  <c r="AH147" i="18"/>
  <c r="AZ147" i="18"/>
  <c r="AW116" i="18"/>
  <c r="AT116" i="18"/>
  <c r="AZ116" i="18"/>
  <c r="AH116" i="18"/>
  <c r="AW125" i="18"/>
  <c r="AT125" i="18"/>
  <c r="AZ125" i="18"/>
  <c r="AH125" i="18"/>
  <c r="AT126" i="18"/>
  <c r="AZ126" i="18"/>
  <c r="AH126" i="18"/>
  <c r="AW126" i="18"/>
  <c r="AT136" i="18"/>
  <c r="AZ136" i="18"/>
  <c r="AH136" i="18"/>
  <c r="AW136" i="18"/>
  <c r="AZ105" i="18"/>
  <c r="AH105" i="18"/>
  <c r="AW105" i="18"/>
  <c r="AT105" i="18"/>
  <c r="AT156" i="18"/>
  <c r="AZ156" i="18"/>
  <c r="AH156" i="18"/>
  <c r="AW156" i="18"/>
  <c r="AZ173" i="18"/>
  <c r="AH173" i="18"/>
  <c r="AW173" i="18"/>
  <c r="AT173" i="18"/>
  <c r="AW190" i="18"/>
  <c r="AT190" i="18"/>
  <c r="AZ190" i="18"/>
  <c r="AH190" i="18"/>
  <c r="AT185" i="18"/>
  <c r="AZ185" i="18"/>
  <c r="AH185" i="18"/>
  <c r="AW185" i="18"/>
  <c r="AW202" i="18"/>
  <c r="AT202" i="18"/>
  <c r="AZ202" i="18"/>
  <c r="AH202" i="18"/>
  <c r="AZ244" i="18"/>
  <c r="AH244" i="18"/>
  <c r="AW244" i="18"/>
  <c r="AT244" i="18"/>
  <c r="AT250" i="18"/>
  <c r="AZ250" i="18"/>
  <c r="AH250" i="18"/>
  <c r="AW250" i="18"/>
  <c r="AT268" i="18"/>
  <c r="AZ268" i="18"/>
  <c r="AH268" i="18"/>
  <c r="AW268" i="18"/>
  <c r="AW299" i="18"/>
  <c r="AT299" i="18"/>
  <c r="AZ299" i="18"/>
  <c r="AH299" i="18"/>
  <c r="AW292" i="18"/>
  <c r="AT292" i="18"/>
  <c r="AZ292" i="18"/>
  <c r="AH292" i="18"/>
  <c r="AW285" i="18"/>
  <c r="AT285" i="18"/>
  <c r="AZ285" i="18"/>
  <c r="AH285" i="18"/>
  <c r="AZ297" i="18"/>
  <c r="AH297" i="18"/>
  <c r="AW297" i="18"/>
  <c r="AT297" i="18"/>
  <c r="AT18" i="18"/>
  <c r="AZ18" i="18"/>
  <c r="AH18" i="18"/>
  <c r="AW18" i="18"/>
  <c r="AT32" i="18"/>
  <c r="AZ32" i="18"/>
  <c r="AH32" i="18"/>
  <c r="AW32" i="18"/>
  <c r="BA17" i="18"/>
  <c r="AF49" i="18"/>
  <c r="AF44" i="18"/>
  <c r="AF126" i="18"/>
  <c r="AF75" i="18"/>
  <c r="AF84" i="18"/>
  <c r="AF107" i="18"/>
  <c r="AF134" i="18"/>
  <c r="AF104" i="18"/>
  <c r="AF127" i="18"/>
  <c r="AF136" i="18"/>
  <c r="AF145" i="18"/>
  <c r="AF131" i="18"/>
  <c r="AF140" i="18"/>
  <c r="AF155" i="18"/>
  <c r="AF165" i="18"/>
  <c r="AF176" i="18"/>
  <c r="AF192" i="18"/>
  <c r="AF179" i="18"/>
  <c r="AF197" i="18"/>
  <c r="AF220" i="18"/>
  <c r="AF201" i="18"/>
  <c r="AF211" i="18"/>
  <c r="AF265" i="18"/>
  <c r="AF239" i="18"/>
  <c r="AF241" i="18"/>
  <c r="AF244" i="18"/>
  <c r="AF254" i="18"/>
  <c r="AF268" i="18"/>
  <c r="AF279" i="18"/>
  <c r="AF273" i="18"/>
  <c r="AF289" i="18"/>
  <c r="AF307" i="18"/>
  <c r="AW31" i="18"/>
  <c r="AT31" i="18"/>
  <c r="AZ31" i="18"/>
  <c r="AH31" i="18"/>
  <c r="AW37" i="18"/>
  <c r="AT37" i="18"/>
  <c r="AZ37" i="18"/>
  <c r="AH37" i="18"/>
  <c r="AZ36" i="18"/>
  <c r="AH36" i="18"/>
  <c r="AW36" i="18"/>
  <c r="AT36" i="18"/>
  <c r="AF16" i="18"/>
  <c r="AZ9" i="18"/>
  <c r="AH9" i="18"/>
  <c r="AW9" i="18"/>
  <c r="AT9" i="18"/>
  <c r="AZ8" i="18"/>
  <c r="AH8" i="18"/>
  <c r="AJ8" i="18" s="1"/>
  <c r="AW8" i="18"/>
  <c r="AT8" i="18"/>
  <c r="AT63" i="18"/>
  <c r="AZ63" i="18"/>
  <c r="AH63" i="18"/>
  <c r="AW63" i="18"/>
  <c r="AW88" i="18"/>
  <c r="AT88" i="18"/>
  <c r="AZ88" i="18"/>
  <c r="AH88" i="18"/>
  <c r="AT89" i="18"/>
  <c r="AZ89" i="18"/>
  <c r="AH89" i="18"/>
  <c r="AW89" i="18"/>
  <c r="AT98" i="18"/>
  <c r="AZ98" i="18"/>
  <c r="AH98" i="18"/>
  <c r="AW98" i="18"/>
  <c r="AT107" i="18"/>
  <c r="AH107" i="18"/>
  <c r="AZ107" i="18"/>
  <c r="AW107" i="18"/>
  <c r="AZ166" i="18"/>
  <c r="AH166" i="18"/>
  <c r="AW166" i="18"/>
  <c r="AT166" i="18"/>
  <c r="AW140" i="18"/>
  <c r="AT140" i="18"/>
  <c r="AZ140" i="18"/>
  <c r="AH140" i="18"/>
  <c r="AW149" i="18"/>
  <c r="AT149" i="18"/>
  <c r="AZ149" i="18"/>
  <c r="AH149" i="18"/>
  <c r="AT150" i="18"/>
  <c r="AZ150" i="18"/>
  <c r="AH150" i="18"/>
  <c r="AW150" i="18"/>
  <c r="AT127" i="18"/>
  <c r="AZ127" i="18"/>
  <c r="AH127" i="18"/>
  <c r="AW127" i="18"/>
  <c r="AZ129" i="18"/>
  <c r="AH129" i="18"/>
  <c r="AW129" i="18"/>
  <c r="AT129" i="18"/>
  <c r="AW160" i="18"/>
  <c r="AT160" i="18"/>
  <c r="AZ160" i="18"/>
  <c r="AH160" i="18"/>
  <c r="AW161" i="18"/>
  <c r="AT161" i="18"/>
  <c r="AZ161" i="18"/>
  <c r="AH161" i="18"/>
  <c r="AT154" i="18"/>
  <c r="AZ154" i="18"/>
  <c r="AH154" i="18"/>
  <c r="AW154" i="18"/>
  <c r="AT171" i="18"/>
  <c r="AZ171" i="18"/>
  <c r="AH171" i="18"/>
  <c r="AW171" i="18"/>
  <c r="AW196" i="18"/>
  <c r="AT196" i="18"/>
  <c r="AZ196" i="18"/>
  <c r="AH196" i="18"/>
  <c r="AT183" i="18"/>
  <c r="AZ183" i="18"/>
  <c r="AH183" i="18"/>
  <c r="AW183" i="18"/>
  <c r="AZ216" i="18"/>
  <c r="AH216" i="18"/>
  <c r="AW216" i="18"/>
  <c r="AT216" i="18"/>
  <c r="AT192" i="18"/>
  <c r="AZ192" i="18"/>
  <c r="AH192" i="18"/>
  <c r="AW192" i="18"/>
  <c r="AZ186" i="18"/>
  <c r="AH186" i="18"/>
  <c r="AW186" i="18"/>
  <c r="AT186" i="18"/>
  <c r="AZ239" i="18"/>
  <c r="AH239" i="18"/>
  <c r="AW239" i="18"/>
  <c r="AT239" i="18"/>
  <c r="AT213" i="18"/>
  <c r="AZ213" i="18"/>
  <c r="AH213" i="18"/>
  <c r="AW213" i="18"/>
  <c r="AW232" i="18"/>
  <c r="AT232" i="18"/>
  <c r="AZ232" i="18"/>
  <c r="AH232" i="18"/>
  <c r="AT236" i="18"/>
  <c r="AZ236" i="18"/>
  <c r="AH236" i="18"/>
  <c r="AW236" i="18"/>
  <c r="AT237" i="18"/>
  <c r="AZ237" i="18"/>
  <c r="AH237" i="18"/>
  <c r="AW237" i="18"/>
  <c r="AW246" i="18"/>
  <c r="AT246" i="18"/>
  <c r="AZ246" i="18"/>
  <c r="AH246" i="18"/>
  <c r="AZ278" i="18"/>
  <c r="AH278" i="18"/>
  <c r="AW278" i="18"/>
  <c r="AT278" i="18"/>
  <c r="AW255" i="18"/>
  <c r="AT255" i="18"/>
  <c r="AZ255" i="18"/>
  <c r="AH255" i="18"/>
  <c r="AT256" i="18"/>
  <c r="AZ256" i="18"/>
  <c r="AH256" i="18"/>
  <c r="AW256" i="18"/>
  <c r="AZ251" i="18"/>
  <c r="AH251" i="18"/>
  <c r="AW251" i="18"/>
  <c r="AT251" i="18"/>
  <c r="AW271" i="18"/>
  <c r="AT271" i="18"/>
  <c r="AZ271" i="18"/>
  <c r="AH271" i="18"/>
  <c r="AW280" i="18"/>
  <c r="AT280" i="18"/>
  <c r="AZ280" i="18"/>
  <c r="AH280" i="18"/>
  <c r="AZ277" i="18"/>
  <c r="AH277" i="18"/>
  <c r="AW277" i="18"/>
  <c r="AT277" i="18"/>
  <c r="AT302" i="18"/>
  <c r="AZ302" i="18"/>
  <c r="AH302" i="18"/>
  <c r="AW302" i="18"/>
  <c r="AT303" i="18"/>
  <c r="AZ303" i="18"/>
  <c r="AH303" i="18"/>
  <c r="AW303" i="18"/>
  <c r="AT10" i="18"/>
  <c r="AZ10" i="18"/>
  <c r="AH10" i="18"/>
  <c r="AW10" i="18"/>
  <c r="AT25" i="18"/>
  <c r="AZ25" i="18"/>
  <c r="AH25" i="18"/>
  <c r="AW25" i="18"/>
  <c r="AT47" i="18"/>
  <c r="AZ47" i="18"/>
  <c r="AH47" i="18"/>
  <c r="AW47" i="18"/>
  <c r="AF57" i="18"/>
  <c r="AF66" i="18"/>
  <c r="AF83" i="18"/>
  <c r="AF92" i="18"/>
  <c r="AF62" i="18"/>
  <c r="AF150" i="18"/>
  <c r="AF64" i="18"/>
  <c r="AF135" i="18"/>
  <c r="AF144" i="18"/>
  <c r="AF114" i="18"/>
  <c r="AF139" i="18"/>
  <c r="AF148" i="18"/>
  <c r="AF163" i="18"/>
  <c r="AF173" i="18"/>
  <c r="AF177" i="18"/>
  <c r="AF212" i="18"/>
  <c r="AF187" i="18"/>
  <c r="AF204" i="18"/>
  <c r="AF199" i="18"/>
  <c r="AF209" i="18"/>
  <c r="AF235" i="18"/>
  <c r="AF222" i="18"/>
  <c r="AF224" i="18"/>
  <c r="AF249" i="18"/>
  <c r="AF252" i="18"/>
  <c r="AF274" i="18"/>
  <c r="AF276" i="18"/>
  <c r="AF286" i="18"/>
  <c r="AF281" i="18"/>
  <c r="AF297" i="18"/>
  <c r="AF284" i="18"/>
  <c r="AF19" i="18"/>
  <c r="AW22" i="18"/>
  <c r="AT22" i="18"/>
  <c r="AZ22" i="18"/>
  <c r="AH22" i="18"/>
  <c r="AV13" i="18"/>
  <c r="AU13" i="18"/>
  <c r="BB42" i="18"/>
  <c r="BA42" i="18"/>
  <c r="AT65" i="18"/>
  <c r="AZ65" i="18"/>
  <c r="AH65" i="18"/>
  <c r="AW65" i="18"/>
  <c r="AZ46" i="18"/>
  <c r="AH46" i="18"/>
  <c r="AW46" i="18"/>
  <c r="AT46" i="18"/>
  <c r="AZ49" i="18"/>
  <c r="AH49" i="18"/>
  <c r="AW49" i="18"/>
  <c r="AT49" i="18"/>
  <c r="AZ138" i="18"/>
  <c r="AH138" i="18"/>
  <c r="AW138" i="18"/>
  <c r="AT138" i="18"/>
  <c r="AW78" i="18"/>
  <c r="AT78" i="18"/>
  <c r="AH78" i="18"/>
  <c r="AZ78" i="18"/>
  <c r="AW79" i="18"/>
  <c r="AT79" i="18"/>
  <c r="AZ79" i="18"/>
  <c r="AH79" i="18"/>
  <c r="AZ146" i="18"/>
  <c r="AH146" i="18"/>
  <c r="AW146" i="18"/>
  <c r="AT146" i="18"/>
  <c r="AT75" i="18"/>
  <c r="AZ75" i="18"/>
  <c r="AH75" i="18"/>
  <c r="AW75" i="18"/>
  <c r="AZ76" i="18"/>
  <c r="AH76" i="18"/>
  <c r="AW76" i="18"/>
  <c r="AT76" i="18"/>
  <c r="AW131" i="18"/>
  <c r="AT131" i="18"/>
  <c r="AH131" i="18"/>
  <c r="AZ131" i="18"/>
  <c r="AW109" i="18"/>
  <c r="AZ109" i="18"/>
  <c r="AH109" i="18"/>
  <c r="AT109" i="18"/>
  <c r="AT174" i="18"/>
  <c r="AH174" i="18"/>
  <c r="AZ174" i="18"/>
  <c r="AW174" i="18"/>
  <c r="AT151" i="18"/>
  <c r="AZ151" i="18"/>
  <c r="AH151" i="18"/>
  <c r="AW151" i="18"/>
  <c r="AT120" i="18"/>
  <c r="AZ120" i="18"/>
  <c r="AH120" i="18"/>
  <c r="AW120" i="18"/>
  <c r="AW167" i="18"/>
  <c r="AT167" i="18"/>
  <c r="AZ167" i="18"/>
  <c r="AH167" i="18"/>
  <c r="AZ157" i="18"/>
  <c r="AH157" i="18"/>
  <c r="AW157" i="18"/>
  <c r="AT157" i="18"/>
  <c r="AZ208" i="18"/>
  <c r="AH208" i="18"/>
  <c r="AW208" i="18"/>
  <c r="AT208" i="18"/>
  <c r="AW197" i="18"/>
  <c r="AT197" i="18"/>
  <c r="AZ197" i="18"/>
  <c r="AH197" i="18"/>
  <c r="AW209" i="18"/>
  <c r="AT209" i="18"/>
  <c r="AZ209" i="18"/>
  <c r="AH209" i="18"/>
  <c r="AW203" i="18"/>
  <c r="AT203" i="18"/>
  <c r="AZ203" i="18"/>
  <c r="AH203" i="18"/>
  <c r="AT214" i="18"/>
  <c r="AZ214" i="18"/>
  <c r="AH214" i="18"/>
  <c r="AW214" i="18"/>
  <c r="AZ207" i="18"/>
  <c r="AH207" i="18"/>
  <c r="AW207" i="18"/>
  <c r="AT207" i="18"/>
  <c r="AW233" i="18"/>
  <c r="AT233" i="18"/>
  <c r="AZ233" i="18"/>
  <c r="AH233" i="18"/>
  <c r="AT235" i="18"/>
  <c r="AZ235" i="18"/>
  <c r="AH235" i="18"/>
  <c r="AW235" i="18"/>
  <c r="AZ238" i="18"/>
  <c r="AH238" i="18"/>
  <c r="AW238" i="18"/>
  <c r="AT238" i="18"/>
  <c r="AW245" i="18"/>
  <c r="AT245" i="18"/>
  <c r="AH245" i="18"/>
  <c r="AZ245" i="18"/>
  <c r="AT257" i="18"/>
  <c r="AZ257" i="18"/>
  <c r="AH257" i="18"/>
  <c r="AW257" i="18"/>
  <c r="AW281" i="18"/>
  <c r="AT281" i="18"/>
  <c r="AZ281" i="18"/>
  <c r="AH281" i="18"/>
  <c r="AT283" i="18"/>
  <c r="AZ283" i="18"/>
  <c r="AW283" i="18"/>
  <c r="AH283" i="18"/>
  <c r="AT304" i="18"/>
  <c r="AZ304" i="18"/>
  <c r="AH304" i="18"/>
  <c r="AW304" i="18"/>
  <c r="AF30" i="18"/>
  <c r="AF46" i="18"/>
  <c r="AF50" i="18"/>
  <c r="AF60" i="18"/>
  <c r="AF74" i="18"/>
  <c r="AF91" i="18"/>
  <c r="AF100" i="18"/>
  <c r="AF70" i="18"/>
  <c r="AF170" i="18"/>
  <c r="AF72" i="18"/>
  <c r="AF143" i="18"/>
  <c r="AF154" i="18"/>
  <c r="AF122" i="18"/>
  <c r="AF147" i="18"/>
  <c r="AF109" i="18"/>
  <c r="AF171" i="18"/>
  <c r="AF158" i="18"/>
  <c r="AF183" i="18"/>
  <c r="AF185" i="18"/>
  <c r="AF195" i="18"/>
  <c r="AF182" i="18"/>
  <c r="AF207" i="18"/>
  <c r="AF217" i="18"/>
  <c r="AF242" i="18"/>
  <c r="AF230" i="18"/>
  <c r="AF232" i="18"/>
  <c r="AF257" i="18"/>
  <c r="AF262" i="18"/>
  <c r="AF247" i="18"/>
  <c r="AF261" i="18"/>
  <c r="AF302" i="18"/>
  <c r="AF287" i="18"/>
  <c r="AF305" i="18"/>
  <c r="AF292" i="18"/>
  <c r="AT45" i="18"/>
  <c r="AZ45" i="18"/>
  <c r="AH45" i="18"/>
  <c r="AW45" i="18"/>
  <c r="AW21" i="18"/>
  <c r="AT21" i="18"/>
  <c r="AZ21" i="18"/>
  <c r="AH21" i="18"/>
  <c r="AF24" i="18"/>
  <c r="AV42" i="18"/>
  <c r="AU42" i="18"/>
  <c r="AU14" i="18" l="1"/>
  <c r="H10" i="19"/>
  <c r="I10" i="19"/>
  <c r="G10" i="19"/>
  <c r="J10" i="19"/>
  <c r="BB13" i="18"/>
  <c r="G11" i="19"/>
  <c r="AY13" i="18"/>
  <c r="I293" i="23"/>
  <c r="J11" i="19"/>
  <c r="D11" i="19"/>
  <c r="I11" i="19"/>
  <c r="E11" i="19"/>
  <c r="H11" i="19"/>
  <c r="AJ10" i="18"/>
  <c r="D10" i="18" s="1"/>
  <c r="AJ9" i="18"/>
  <c r="D9" i="18" s="1"/>
  <c r="AV17" i="18"/>
  <c r="AJ21" i="18"/>
  <c r="D21" i="18" s="1"/>
  <c r="AY17" i="18"/>
  <c r="I292" i="23"/>
  <c r="I297" i="23"/>
  <c r="I300" i="23"/>
  <c r="AJ11" i="18"/>
  <c r="D11" i="18" s="1"/>
  <c r="AJ18" i="18"/>
  <c r="D18" i="18" s="1"/>
  <c r="AJ19" i="18"/>
  <c r="D19" i="18" s="1"/>
  <c r="AO4" i="18"/>
  <c r="A10" i="19"/>
  <c r="L10" i="19" s="1"/>
  <c r="D10" i="19"/>
  <c r="E10" i="19"/>
  <c r="I294" i="23"/>
  <c r="I291" i="23"/>
  <c r="I290" i="23"/>
  <c r="I288" i="23"/>
  <c r="I289" i="23"/>
  <c r="I303" i="23"/>
  <c r="I304" i="23"/>
  <c r="I305" i="23"/>
  <c r="I302" i="23"/>
  <c r="I299" i="23"/>
  <c r="I298" i="23"/>
  <c r="I295" i="23"/>
  <c r="I296" i="23"/>
  <c r="AJ271" i="18"/>
  <c r="D271" i="18" s="1"/>
  <c r="AJ262" i="18"/>
  <c r="D262" i="18" s="1"/>
  <c r="AJ162" i="18"/>
  <c r="D162" i="18" s="1"/>
  <c r="AJ51" i="18"/>
  <c r="D51" i="18" s="1"/>
  <c r="AJ305" i="18"/>
  <c r="D305" i="18" s="1"/>
  <c r="AJ283" i="18"/>
  <c r="D283" i="18" s="1"/>
  <c r="AJ238" i="18"/>
  <c r="D238" i="18" s="1"/>
  <c r="AJ208" i="18"/>
  <c r="D208" i="18" s="1"/>
  <c r="AJ76" i="18"/>
  <c r="D76" i="18" s="1"/>
  <c r="AJ22" i="18"/>
  <c r="D22" i="18" s="1"/>
  <c r="AJ25" i="18"/>
  <c r="D25" i="18" s="1"/>
  <c r="AJ256" i="18"/>
  <c r="D256" i="18" s="1"/>
  <c r="AJ186" i="18"/>
  <c r="D186" i="18" s="1"/>
  <c r="AJ196" i="18"/>
  <c r="D196" i="18" s="1"/>
  <c r="AJ140" i="18"/>
  <c r="D140" i="18" s="1"/>
  <c r="AJ107" i="18"/>
  <c r="D107" i="18" s="1"/>
  <c r="AJ297" i="18"/>
  <c r="D297" i="18" s="1"/>
  <c r="AJ212" i="18"/>
  <c r="D212" i="18" s="1"/>
  <c r="AJ68" i="18"/>
  <c r="AJ27" i="18"/>
  <c r="D27" i="18" s="1"/>
  <c r="AJ290" i="18"/>
  <c r="D290" i="18" s="1"/>
  <c r="AJ234" i="18"/>
  <c r="D234" i="18" s="1"/>
  <c r="AJ242" i="18"/>
  <c r="D242" i="18" s="1"/>
  <c r="AJ142" i="18"/>
  <c r="D142" i="18" s="1"/>
  <c r="AJ61" i="18"/>
  <c r="D61" i="18" s="1"/>
  <c r="AY14" i="18"/>
  <c r="AJ139" i="18"/>
  <c r="D139" i="18" s="1"/>
  <c r="AJ83" i="18"/>
  <c r="D83" i="18" s="1"/>
  <c r="AJ30" i="18"/>
  <c r="D30" i="18" s="1"/>
  <c r="AJ33" i="18"/>
  <c r="D33" i="18" s="1"/>
  <c r="AJ288" i="18"/>
  <c r="D288" i="18" s="1"/>
  <c r="AJ306" i="18"/>
  <c r="D306" i="18" s="1"/>
  <c r="AJ222" i="18"/>
  <c r="D222" i="18" s="1"/>
  <c r="AJ104" i="18"/>
  <c r="D104" i="18" s="1"/>
  <c r="AJ15" i="18"/>
  <c r="D15" i="18" s="1"/>
  <c r="AJ16" i="18"/>
  <c r="D16" i="18" s="1"/>
  <c r="AJ300" i="18"/>
  <c r="D300" i="18" s="1"/>
  <c r="AJ276" i="18"/>
  <c r="D276" i="18" s="1"/>
  <c r="AJ298" i="18"/>
  <c r="D298" i="18" s="1"/>
  <c r="AJ223" i="18"/>
  <c r="D223" i="18" s="1"/>
  <c r="AJ155" i="18"/>
  <c r="D155" i="18" s="1"/>
  <c r="AJ113" i="18"/>
  <c r="D113" i="18" s="1"/>
  <c r="AJ124" i="18"/>
  <c r="D124" i="18" s="1"/>
  <c r="AJ99" i="18"/>
  <c r="D99" i="18" s="1"/>
  <c r="AJ53" i="18"/>
  <c r="D53" i="18" s="1"/>
  <c r="AJ85" i="18"/>
  <c r="D85" i="18" s="1"/>
  <c r="AJ245" i="18"/>
  <c r="D245" i="18" s="1"/>
  <c r="AJ157" i="18"/>
  <c r="D157" i="18" s="1"/>
  <c r="AJ278" i="18"/>
  <c r="D278" i="18" s="1"/>
  <c r="AJ161" i="18"/>
  <c r="D161" i="18" s="1"/>
  <c r="AJ125" i="18"/>
  <c r="D125" i="18" s="1"/>
  <c r="AJ34" i="18"/>
  <c r="D34" i="18" s="1"/>
  <c r="AJ106" i="18"/>
  <c r="D106" i="18" s="1"/>
  <c r="AJ180" i="18"/>
  <c r="D180" i="18" s="1"/>
  <c r="AJ82" i="18"/>
  <c r="D82" i="18" s="1"/>
  <c r="AJ45" i="18"/>
  <c r="D45" i="18" s="1"/>
  <c r="AJ281" i="18"/>
  <c r="D281" i="18" s="1"/>
  <c r="AJ257" i="18"/>
  <c r="D257" i="18" s="1"/>
  <c r="AJ203" i="18"/>
  <c r="D203" i="18" s="1"/>
  <c r="AJ109" i="18"/>
  <c r="D109" i="18" s="1"/>
  <c r="AJ46" i="18"/>
  <c r="D46" i="18" s="1"/>
  <c r="AJ47" i="18"/>
  <c r="D47" i="18" s="1"/>
  <c r="AJ280" i="18"/>
  <c r="D280" i="18" s="1"/>
  <c r="AJ213" i="18"/>
  <c r="D213" i="18" s="1"/>
  <c r="AJ239" i="18"/>
  <c r="D239" i="18" s="1"/>
  <c r="AJ154" i="18"/>
  <c r="D154" i="18" s="1"/>
  <c r="AJ32" i="18"/>
  <c r="D32" i="18" s="1"/>
  <c r="AJ299" i="18"/>
  <c r="D299" i="18" s="1"/>
  <c r="AJ126" i="18"/>
  <c r="D126" i="18" s="1"/>
  <c r="AJ64" i="18"/>
  <c r="D64" i="18" s="1"/>
  <c r="AJ38" i="18"/>
  <c r="D38" i="18" s="1"/>
  <c r="AJ296" i="18"/>
  <c r="D296" i="18" s="1"/>
  <c r="AJ225" i="18"/>
  <c r="D225" i="18" s="1"/>
  <c r="AJ206" i="18"/>
  <c r="D206" i="18" s="1"/>
  <c r="AJ159" i="18"/>
  <c r="D159" i="18" s="1"/>
  <c r="AJ143" i="18"/>
  <c r="D143" i="18" s="1"/>
  <c r="AJ274" i="18"/>
  <c r="D274" i="18" s="1"/>
  <c r="AJ175" i="18"/>
  <c r="D175" i="18" s="1"/>
  <c r="AJ119" i="18"/>
  <c r="D119" i="18" s="1"/>
  <c r="AJ289" i="18"/>
  <c r="D289" i="18" s="1"/>
  <c r="AJ215" i="18"/>
  <c r="D215" i="18" s="1"/>
  <c r="AJ187" i="18"/>
  <c r="D187" i="18" s="1"/>
  <c r="AJ50" i="18"/>
  <c r="D50" i="18" s="1"/>
  <c r="AJ39" i="18"/>
  <c r="D39" i="18" s="1"/>
  <c r="AJ40" i="18"/>
  <c r="D40" i="18" s="1"/>
  <c r="AJ179" i="18"/>
  <c r="D179" i="18" s="1"/>
  <c r="AJ220" i="18"/>
  <c r="D220" i="18" s="1"/>
  <c r="AJ164" i="18"/>
  <c r="D164" i="18" s="1"/>
  <c r="AJ167" i="18"/>
  <c r="D167" i="18" s="1"/>
  <c r="AJ79" i="18"/>
  <c r="D79" i="18" s="1"/>
  <c r="AJ78" i="18"/>
  <c r="D78" i="18" s="1"/>
  <c r="AJ49" i="18"/>
  <c r="D49" i="18" s="1"/>
  <c r="AJ251" i="18"/>
  <c r="D251" i="18" s="1"/>
  <c r="AJ171" i="18"/>
  <c r="D171" i="18" s="1"/>
  <c r="AJ149" i="18"/>
  <c r="D149" i="18" s="1"/>
  <c r="AJ166" i="18"/>
  <c r="D166" i="18" s="1"/>
  <c r="AJ250" i="18"/>
  <c r="D250" i="18" s="1"/>
  <c r="AJ244" i="18"/>
  <c r="D244" i="18" s="1"/>
  <c r="AJ136" i="18"/>
  <c r="D136" i="18" s="1"/>
  <c r="AJ52" i="18"/>
  <c r="D52" i="18" s="1"/>
  <c r="AJ41" i="18"/>
  <c r="D41" i="18" s="1"/>
  <c r="AJ112" i="18"/>
  <c r="D112" i="18" s="1"/>
  <c r="AJ275" i="18"/>
  <c r="D275" i="18" s="1"/>
  <c r="AJ228" i="18"/>
  <c r="D228" i="18" s="1"/>
  <c r="AJ218" i="18"/>
  <c r="D218" i="18" s="1"/>
  <c r="AJ184" i="18"/>
  <c r="D184" i="18" s="1"/>
  <c r="AJ80" i="18"/>
  <c r="D80" i="18" s="1"/>
  <c r="AJ73" i="18"/>
  <c r="D73" i="18" s="1"/>
  <c r="AJ12" i="18"/>
  <c r="D12" i="18" s="1"/>
  <c r="AJ23" i="18"/>
  <c r="D23" i="18" s="1"/>
  <c r="AJ252" i="18"/>
  <c r="D252" i="18" s="1"/>
  <c r="AJ182" i="18"/>
  <c r="D182" i="18" s="1"/>
  <c r="AJ195" i="18"/>
  <c r="D195" i="18" s="1"/>
  <c r="AJ108" i="18"/>
  <c r="D108" i="18" s="1"/>
  <c r="AJ84" i="18"/>
  <c r="D84" i="18" s="1"/>
  <c r="AJ86" i="18"/>
  <c r="D86" i="18" s="1"/>
  <c r="AJ54" i="18"/>
  <c r="D54" i="18" s="1"/>
  <c r="AJ24" i="18"/>
  <c r="D24" i="18" s="1"/>
  <c r="AJ279" i="18"/>
  <c r="D279" i="18" s="1"/>
  <c r="AJ241" i="18"/>
  <c r="D241" i="18" s="1"/>
  <c r="AJ191" i="18"/>
  <c r="D191" i="18" s="1"/>
  <c r="AJ135" i="18"/>
  <c r="D135" i="18" s="1"/>
  <c r="AJ62" i="18"/>
  <c r="D62" i="18" s="1"/>
  <c r="AJ20" i="18"/>
  <c r="D20" i="18" s="1"/>
  <c r="AJ293" i="18"/>
  <c r="D293" i="18" s="1"/>
  <c r="AJ221" i="18"/>
  <c r="D221" i="18" s="1"/>
  <c r="AJ133" i="18"/>
  <c r="D133" i="18" s="1"/>
  <c r="AJ100" i="18"/>
  <c r="D100" i="18" s="1"/>
  <c r="AJ102" i="18"/>
  <c r="D102" i="18" s="1"/>
  <c r="AJ55" i="18"/>
  <c r="D55" i="18" s="1"/>
  <c r="AJ131" i="18"/>
  <c r="D131" i="18" s="1"/>
  <c r="AJ232" i="18"/>
  <c r="D232" i="18" s="1"/>
  <c r="AJ31" i="18"/>
  <c r="D31" i="18" s="1"/>
  <c r="AJ249" i="18"/>
  <c r="D249" i="18" s="1"/>
  <c r="AJ253" i="18"/>
  <c r="D253" i="18" s="1"/>
  <c r="AJ233" i="18"/>
  <c r="D233" i="18" s="1"/>
  <c r="AJ214" i="18"/>
  <c r="D214" i="18" s="1"/>
  <c r="AJ151" i="18"/>
  <c r="D151" i="18" s="1"/>
  <c r="AJ138" i="18"/>
  <c r="D138" i="18" s="1"/>
  <c r="AJ246" i="18"/>
  <c r="D246" i="18" s="1"/>
  <c r="AJ236" i="18"/>
  <c r="D236" i="18" s="1"/>
  <c r="AJ63" i="18"/>
  <c r="D63" i="18" s="1"/>
  <c r="AJ36" i="18"/>
  <c r="D36" i="18" s="1"/>
  <c r="AJ292" i="18"/>
  <c r="D292" i="18" s="1"/>
  <c r="AJ268" i="18"/>
  <c r="D268" i="18" s="1"/>
  <c r="AJ74" i="18"/>
  <c r="D74" i="18" s="1"/>
  <c r="AJ130" i="18"/>
  <c r="D130" i="18" s="1"/>
  <c r="AJ48" i="18"/>
  <c r="D48" i="18" s="1"/>
  <c r="AJ199" i="18"/>
  <c r="D199" i="18" s="1"/>
  <c r="AJ71" i="18"/>
  <c r="D71" i="18" s="1"/>
  <c r="AJ70" i="18"/>
  <c r="D70" i="18" s="1"/>
  <c r="AJ77" i="18"/>
  <c r="D77" i="18" s="1"/>
  <c r="AJ301" i="18"/>
  <c r="D301" i="18" s="1"/>
  <c r="AJ247" i="18"/>
  <c r="D247" i="18" s="1"/>
  <c r="AJ229" i="18"/>
  <c r="D229" i="18" s="1"/>
  <c r="AJ152" i="18"/>
  <c r="D152" i="18" s="1"/>
  <c r="AJ158" i="18"/>
  <c r="D158" i="18" s="1"/>
  <c r="AJ291" i="18"/>
  <c r="D291" i="18" s="1"/>
  <c r="AJ266" i="18"/>
  <c r="D266" i="18" s="1"/>
  <c r="AJ217" i="18"/>
  <c r="D217" i="18" s="1"/>
  <c r="AJ165" i="18"/>
  <c r="D165" i="18" s="1"/>
  <c r="AJ122" i="18"/>
  <c r="D122" i="18" s="1"/>
  <c r="AJ270" i="18"/>
  <c r="D270" i="18" s="1"/>
  <c r="AJ219" i="18"/>
  <c r="D219" i="18" s="1"/>
  <c r="AJ168" i="18"/>
  <c r="D168" i="18" s="1"/>
  <c r="AJ96" i="18"/>
  <c r="D96" i="18" s="1"/>
  <c r="AJ111" i="18"/>
  <c r="D111" i="18" s="1"/>
  <c r="AJ103" i="18"/>
  <c r="D103" i="18" s="1"/>
  <c r="AJ56" i="18"/>
  <c r="D56" i="18" s="1"/>
  <c r="AJ226" i="18"/>
  <c r="D226" i="18" s="1"/>
  <c r="AJ120" i="18"/>
  <c r="D120" i="18" s="1"/>
  <c r="AJ237" i="18"/>
  <c r="D237" i="18" s="1"/>
  <c r="AJ183" i="18"/>
  <c r="D183" i="18" s="1"/>
  <c r="AJ150" i="18"/>
  <c r="D150" i="18" s="1"/>
  <c r="AJ88" i="18"/>
  <c r="D88" i="18" s="1"/>
  <c r="AJ156" i="18"/>
  <c r="D156" i="18" s="1"/>
  <c r="AJ105" i="18"/>
  <c r="D105" i="18" s="1"/>
  <c r="AJ91" i="18"/>
  <c r="D91" i="18" s="1"/>
  <c r="AJ94" i="18"/>
  <c r="D94" i="18" s="1"/>
  <c r="AJ58" i="18"/>
  <c r="D58" i="18" s="1"/>
  <c r="AJ227" i="18"/>
  <c r="D227" i="18" s="1"/>
  <c r="AJ201" i="18"/>
  <c r="D201" i="18" s="1"/>
  <c r="AJ189" i="18"/>
  <c r="D189" i="18" s="1"/>
  <c r="AJ145" i="18"/>
  <c r="D145" i="18" s="1"/>
  <c r="AJ69" i="18"/>
  <c r="D69" i="18" s="1"/>
  <c r="AJ269" i="18"/>
  <c r="D269" i="18" s="1"/>
  <c r="AJ243" i="18"/>
  <c r="D243" i="18" s="1"/>
  <c r="AJ178" i="18"/>
  <c r="D178" i="18" s="1"/>
  <c r="AJ121" i="18"/>
  <c r="D121" i="18" s="1"/>
  <c r="AJ132" i="18"/>
  <c r="D132" i="18" s="1"/>
  <c r="AJ81" i="18"/>
  <c r="D81" i="18" s="1"/>
  <c r="AJ117" i="18"/>
  <c r="D117" i="18" s="1"/>
  <c r="AJ87" i="18"/>
  <c r="D87" i="18" s="1"/>
  <c r="AJ93" i="18"/>
  <c r="D93" i="18" s="1"/>
  <c r="AJ261" i="18"/>
  <c r="D261" i="18" s="1"/>
  <c r="AJ204" i="18"/>
  <c r="D204" i="18" s="1"/>
  <c r="AJ194" i="18"/>
  <c r="D194" i="18" s="1"/>
  <c r="AJ114" i="18"/>
  <c r="D114" i="18" s="1"/>
  <c r="AJ286" i="18"/>
  <c r="D286" i="18" s="1"/>
  <c r="AJ258" i="18"/>
  <c r="D258" i="18" s="1"/>
  <c r="AJ240" i="18"/>
  <c r="D240" i="18" s="1"/>
  <c r="AJ210" i="18"/>
  <c r="D210" i="18" s="1"/>
  <c r="AJ176" i="18"/>
  <c r="D176" i="18" s="1"/>
  <c r="AJ200" i="18"/>
  <c r="D200" i="18" s="1"/>
  <c r="AJ134" i="18"/>
  <c r="D134" i="18" s="1"/>
  <c r="AJ65" i="18"/>
  <c r="D65" i="18" s="1"/>
  <c r="AJ129" i="18"/>
  <c r="D129" i="18" s="1"/>
  <c r="AJ98" i="18"/>
  <c r="D98" i="18" s="1"/>
  <c r="AJ185" i="18"/>
  <c r="D185" i="18" s="1"/>
  <c r="AJ273" i="18"/>
  <c r="D273" i="18" s="1"/>
  <c r="AJ172" i="18"/>
  <c r="D172" i="18" s="1"/>
  <c r="AJ260" i="18"/>
  <c r="D260" i="18" s="1"/>
  <c r="AJ265" i="18"/>
  <c r="D265" i="18" s="1"/>
  <c r="AJ181" i="18"/>
  <c r="D181" i="18" s="1"/>
  <c r="AJ110" i="18"/>
  <c r="D110" i="18" s="1"/>
  <c r="AJ26" i="18"/>
  <c r="D26" i="18" s="1"/>
  <c r="AJ304" i="18"/>
  <c r="D304" i="18" s="1"/>
  <c r="AJ174" i="18"/>
  <c r="D174" i="18" s="1"/>
  <c r="AJ207" i="18"/>
  <c r="D207" i="18" s="1"/>
  <c r="AJ302" i="18"/>
  <c r="D302" i="18" s="1"/>
  <c r="AJ277" i="18"/>
  <c r="D277" i="18" s="1"/>
  <c r="AJ160" i="18"/>
  <c r="D160" i="18" s="1"/>
  <c r="AJ127" i="18"/>
  <c r="D127" i="18" s="1"/>
  <c r="AJ285" i="18"/>
  <c r="D285" i="18" s="1"/>
  <c r="AJ190" i="18"/>
  <c r="D190" i="18" s="1"/>
  <c r="AJ116" i="18"/>
  <c r="D116" i="18" s="1"/>
  <c r="AJ147" i="18"/>
  <c r="D147" i="18" s="1"/>
  <c r="AJ170" i="18"/>
  <c r="D170" i="18" s="1"/>
  <c r="AJ123" i="18"/>
  <c r="D123" i="18" s="1"/>
  <c r="AJ294" i="18"/>
  <c r="D294" i="18" s="1"/>
  <c r="AJ248" i="18"/>
  <c r="D248" i="18" s="1"/>
  <c r="AJ205" i="18"/>
  <c r="D205" i="18" s="1"/>
  <c r="AJ188" i="18"/>
  <c r="D188" i="18" s="1"/>
  <c r="AJ153" i="18"/>
  <c r="D153" i="18" s="1"/>
  <c r="AJ90" i="18"/>
  <c r="D90" i="18" s="1"/>
  <c r="AJ284" i="18"/>
  <c r="D284" i="18" s="1"/>
  <c r="AJ282" i="18"/>
  <c r="D282" i="18" s="1"/>
  <c r="AJ177" i="18"/>
  <c r="D177" i="18" s="1"/>
  <c r="AJ231" i="18"/>
  <c r="D231" i="18" s="1"/>
  <c r="AJ57" i="18"/>
  <c r="D57" i="18" s="1"/>
  <c r="AJ259" i="18"/>
  <c r="D259" i="18" s="1"/>
  <c r="AJ198" i="18"/>
  <c r="D198" i="18" s="1"/>
  <c r="AJ169" i="18"/>
  <c r="D169" i="18" s="1"/>
  <c r="AJ137" i="18"/>
  <c r="D137" i="18" s="1"/>
  <c r="AJ115" i="18"/>
  <c r="D115" i="18" s="1"/>
  <c r="AJ97" i="18"/>
  <c r="D97" i="18" s="1"/>
  <c r="AJ287" i="18"/>
  <c r="D287" i="18" s="1"/>
  <c r="AJ267" i="18"/>
  <c r="D267" i="18" s="1"/>
  <c r="AJ264" i="18"/>
  <c r="D264" i="18" s="1"/>
  <c r="AJ193" i="18"/>
  <c r="D193" i="18" s="1"/>
  <c r="AJ14" i="18"/>
  <c r="D14" i="18" s="1"/>
  <c r="AJ17" i="18"/>
  <c r="D17" i="18" s="1"/>
  <c r="AJ13" i="18"/>
  <c r="D13" i="18" s="1"/>
  <c r="AJ28" i="18"/>
  <c r="D28" i="18" s="1"/>
  <c r="AJ128" i="18"/>
  <c r="D128" i="18" s="1"/>
  <c r="AJ148" i="18"/>
  <c r="D148" i="18" s="1"/>
  <c r="AJ43" i="18"/>
  <c r="D43" i="18" s="1"/>
  <c r="AJ235" i="18"/>
  <c r="D235" i="18" s="1"/>
  <c r="AJ209" i="18"/>
  <c r="D209" i="18" s="1"/>
  <c r="AJ197" i="18"/>
  <c r="D197" i="18" s="1"/>
  <c r="AJ75" i="18"/>
  <c r="D75" i="18" s="1"/>
  <c r="AJ146" i="18"/>
  <c r="D146" i="18" s="1"/>
  <c r="AJ303" i="18"/>
  <c r="D303" i="18" s="1"/>
  <c r="AJ255" i="18"/>
  <c r="D255" i="18" s="1"/>
  <c r="AJ192" i="18"/>
  <c r="D192" i="18" s="1"/>
  <c r="AJ216" i="18"/>
  <c r="D216" i="18" s="1"/>
  <c r="AJ89" i="18"/>
  <c r="D89" i="18" s="1"/>
  <c r="AJ37" i="18"/>
  <c r="D37" i="18" s="1"/>
  <c r="AJ202" i="18"/>
  <c r="D202" i="18" s="1"/>
  <c r="AJ173" i="18"/>
  <c r="D173" i="18" s="1"/>
  <c r="AJ92" i="18"/>
  <c r="D92" i="18" s="1"/>
  <c r="AJ95" i="18"/>
  <c r="D95" i="18" s="1"/>
  <c r="AJ101" i="18"/>
  <c r="D101" i="18" s="1"/>
  <c r="AJ230" i="18"/>
  <c r="D230" i="18" s="1"/>
  <c r="AJ67" i="18"/>
  <c r="D67" i="18" s="1"/>
  <c r="AJ59" i="18"/>
  <c r="D59" i="18" s="1"/>
  <c r="AJ295" i="18"/>
  <c r="D295" i="18" s="1"/>
  <c r="AJ272" i="18"/>
  <c r="D272" i="18" s="1"/>
  <c r="AJ224" i="18"/>
  <c r="D224" i="18" s="1"/>
  <c r="AJ263" i="18"/>
  <c r="D263" i="18" s="1"/>
  <c r="AJ163" i="18"/>
  <c r="D163" i="18" s="1"/>
  <c r="AJ141" i="18"/>
  <c r="D141" i="18" s="1"/>
  <c r="AJ29" i="18"/>
  <c r="D29" i="18" s="1"/>
  <c r="AJ211" i="18"/>
  <c r="D211" i="18" s="1"/>
  <c r="AJ118" i="18"/>
  <c r="D118" i="18" s="1"/>
  <c r="AJ66" i="18"/>
  <c r="D66" i="18" s="1"/>
  <c r="AJ44" i="18"/>
  <c r="D44" i="18" s="1"/>
  <c r="AJ254" i="18"/>
  <c r="D254" i="18" s="1"/>
  <c r="AJ307" i="18"/>
  <c r="D307" i="18" s="1"/>
  <c r="AJ144" i="18"/>
  <c r="D144" i="18" s="1"/>
  <c r="AJ72" i="18"/>
  <c r="D72" i="18" s="1"/>
  <c r="AJ60" i="18"/>
  <c r="D60" i="18" s="1"/>
  <c r="AJ35" i="18"/>
  <c r="D35" i="18" s="1"/>
  <c r="AR13" i="18"/>
  <c r="AJ42" i="18"/>
  <c r="D42" i="18" s="1"/>
  <c r="AR55" i="18"/>
  <c r="D68" i="18"/>
  <c r="AR217" i="18"/>
  <c r="AR82" i="18"/>
  <c r="AR53" i="18"/>
  <c r="AR298" i="18"/>
  <c r="AR17" i="18"/>
  <c r="AR97" i="18"/>
  <c r="G95" i="23" s="1"/>
  <c r="I95" i="23" s="1"/>
  <c r="AR96" i="18"/>
  <c r="AR113" i="18"/>
  <c r="D8" i="18"/>
  <c r="F10" i="19"/>
  <c r="AR23" i="18"/>
  <c r="AR265" i="18"/>
  <c r="AR223" i="18"/>
  <c r="AR200" i="18"/>
  <c r="D12" i="19"/>
  <c r="E12" i="19"/>
  <c r="F12" i="19"/>
  <c r="G12" i="19"/>
  <c r="H12" i="19"/>
  <c r="I12" i="19"/>
  <c r="J12" i="19"/>
  <c r="AR115" i="18"/>
  <c r="AR291" i="18"/>
  <c r="AR253" i="18"/>
  <c r="AR14" i="18"/>
  <c r="AR154" i="18"/>
  <c r="AR161" i="18"/>
  <c r="G159" i="23" s="1"/>
  <c r="I159" i="23" s="1"/>
  <c r="AR107" i="18"/>
  <c r="AR31" i="18"/>
  <c r="AR94" i="18"/>
  <c r="AR41" i="18"/>
  <c r="AR145" i="18"/>
  <c r="AR69" i="18"/>
  <c r="AR248" i="18"/>
  <c r="AR247" i="18"/>
  <c r="AR72" i="18"/>
  <c r="AR142" i="18"/>
  <c r="G140" i="23" s="1"/>
  <c r="I140" i="23" s="1"/>
  <c r="AR141" i="18"/>
  <c r="AR81" i="18"/>
  <c r="AR76" i="18"/>
  <c r="AR25" i="18"/>
  <c r="AR37" i="18"/>
  <c r="AR299" i="18"/>
  <c r="AR92" i="18"/>
  <c r="AR101" i="18"/>
  <c r="AR238" i="18"/>
  <c r="AR233" i="18"/>
  <c r="AR208" i="18"/>
  <c r="AR160" i="18"/>
  <c r="AR166" i="18"/>
  <c r="AR273" i="18"/>
  <c r="AR159" i="18"/>
  <c r="AR123" i="18"/>
  <c r="G121" i="23" s="1"/>
  <c r="I121" i="23" s="1"/>
  <c r="AR205" i="18"/>
  <c r="G203" i="23" s="1"/>
  <c r="I203" i="23" s="1"/>
  <c r="AR153" i="18"/>
  <c r="AR50" i="18"/>
  <c r="AR279" i="18"/>
  <c r="AR198" i="18"/>
  <c r="AR191" i="18"/>
  <c r="AR51" i="18"/>
  <c r="AR20" i="18"/>
  <c r="AR300" i="18"/>
  <c r="AR210" i="18"/>
  <c r="AR124" i="18"/>
  <c r="BB14" i="18"/>
  <c r="BA14" i="18"/>
  <c r="AR21" i="18"/>
  <c r="AR271" i="18"/>
  <c r="AR237" i="18"/>
  <c r="AR232" i="18"/>
  <c r="AR152" i="18"/>
  <c r="AR80" i="18"/>
  <c r="AR108" i="18"/>
  <c r="AR122" i="18"/>
  <c r="AR241" i="18"/>
  <c r="AR219" i="18"/>
  <c r="AR43" i="18"/>
  <c r="G41" i="23" s="1"/>
  <c r="I41" i="23" s="1"/>
  <c r="AR307" i="18"/>
  <c r="AR264" i="18"/>
  <c r="AR146" i="18"/>
  <c r="G144" i="23" s="1"/>
  <c r="I144" i="23" s="1"/>
  <c r="AR10" i="18"/>
  <c r="AR303" i="18"/>
  <c r="AQ4" i="18"/>
  <c r="AR297" i="18"/>
  <c r="AR268" i="18"/>
  <c r="AR58" i="18"/>
  <c r="AR263" i="18"/>
  <c r="AR132" i="18"/>
  <c r="AR83" i="18"/>
  <c r="G81" i="23" s="1"/>
  <c r="I81" i="23" s="1"/>
  <c r="AR204" i="18"/>
  <c r="AR305" i="18"/>
  <c r="AR287" i="18"/>
  <c r="AR220" i="18"/>
  <c r="G218" i="23" s="1"/>
  <c r="I218" i="23" s="1"/>
  <c r="AR60" i="18"/>
  <c r="AR19" i="18"/>
  <c r="AR304" i="18"/>
  <c r="AR281" i="18"/>
  <c r="AR49" i="18"/>
  <c r="AR302" i="18"/>
  <c r="AR207" i="18"/>
  <c r="AR151" i="18"/>
  <c r="AR47" i="18"/>
  <c r="AR63" i="18"/>
  <c r="AR86" i="18"/>
  <c r="AR30" i="18"/>
  <c r="AR288" i="18"/>
  <c r="G286" i="23" s="1"/>
  <c r="I286" i="23" s="1"/>
  <c r="AR155" i="18"/>
  <c r="G153" i="23" s="1"/>
  <c r="I153" i="23" s="1"/>
  <c r="AR100" i="18"/>
  <c r="C14" i="19"/>
  <c r="B14" i="19" s="1"/>
  <c r="A14" i="19" s="1"/>
  <c r="L12" i="19"/>
  <c r="AV245" i="18"/>
  <c r="AU245" i="18"/>
  <c r="BA238" i="18"/>
  <c r="BB238" i="18"/>
  <c r="AV235" i="18"/>
  <c r="AU235" i="18"/>
  <c r="AV214" i="18"/>
  <c r="AU214" i="18"/>
  <c r="BB197" i="18"/>
  <c r="BA197" i="18"/>
  <c r="BB208" i="18"/>
  <c r="BA208" i="18"/>
  <c r="AY120" i="18"/>
  <c r="AX120" i="18"/>
  <c r="AV131" i="18"/>
  <c r="AU131" i="18"/>
  <c r="BA76" i="18"/>
  <c r="BB76" i="18"/>
  <c r="BB79" i="18"/>
  <c r="BA79" i="18"/>
  <c r="BB78" i="18"/>
  <c r="BA78" i="18"/>
  <c r="AX49" i="18"/>
  <c r="AY49" i="18"/>
  <c r="AY46" i="18"/>
  <c r="AX46" i="18"/>
  <c r="BB22" i="18"/>
  <c r="BA22" i="18"/>
  <c r="AY47" i="18"/>
  <c r="AX47" i="18"/>
  <c r="BB25" i="18"/>
  <c r="BA25" i="18"/>
  <c r="AV271" i="18"/>
  <c r="AU271" i="18"/>
  <c r="BA251" i="18"/>
  <c r="BB251" i="18"/>
  <c r="AV256" i="18"/>
  <c r="AU256" i="18"/>
  <c r="AV255" i="18"/>
  <c r="AU255" i="18"/>
  <c r="AR246" i="18"/>
  <c r="AV232" i="18"/>
  <c r="AU232" i="18"/>
  <c r="AR186" i="18"/>
  <c r="AR192" i="18"/>
  <c r="G190" i="23" s="1"/>
  <c r="I190" i="23" s="1"/>
  <c r="BB216" i="18"/>
  <c r="BA216" i="18"/>
  <c r="AV183" i="18"/>
  <c r="AU183" i="18"/>
  <c r="AR171" i="18"/>
  <c r="AY154" i="18"/>
  <c r="AX154" i="18"/>
  <c r="AV150" i="18"/>
  <c r="AU150" i="18"/>
  <c r="AV149" i="18"/>
  <c r="AU149" i="18"/>
  <c r="BB140" i="18"/>
  <c r="BA140" i="18"/>
  <c r="BB166" i="18"/>
  <c r="BA166" i="18"/>
  <c r="AY88" i="18"/>
  <c r="AX88" i="18"/>
  <c r="AV63" i="18"/>
  <c r="AU63" i="18"/>
  <c r="AV36" i="18"/>
  <c r="AU36" i="18"/>
  <c r="BB31" i="18"/>
  <c r="BA31" i="18"/>
  <c r="AY297" i="18"/>
  <c r="AX297" i="18"/>
  <c r="AX292" i="18"/>
  <c r="AY292" i="18"/>
  <c r="AX268" i="18"/>
  <c r="AY268" i="18"/>
  <c r="AV244" i="18"/>
  <c r="AU244" i="18"/>
  <c r="AR185" i="18"/>
  <c r="AV173" i="18"/>
  <c r="AU173" i="18"/>
  <c r="AV116" i="18"/>
  <c r="AU116" i="18"/>
  <c r="AV92" i="18"/>
  <c r="AU92" i="18"/>
  <c r="AR64" i="18"/>
  <c r="AV101" i="18"/>
  <c r="AU101" i="18"/>
  <c r="AY58" i="18"/>
  <c r="AX58" i="18"/>
  <c r="AR38" i="18"/>
  <c r="G36" i="23" s="1"/>
  <c r="I36" i="23" s="1"/>
  <c r="BB41" i="18"/>
  <c r="BA41" i="18"/>
  <c r="AR230" i="18"/>
  <c r="AR225" i="18"/>
  <c r="AV159" i="18"/>
  <c r="AU159" i="18"/>
  <c r="BA145" i="18"/>
  <c r="BB145" i="18"/>
  <c r="AV123" i="18"/>
  <c r="AU123" i="18"/>
  <c r="AV68" i="18"/>
  <c r="AU68" i="18"/>
  <c r="BA68" i="18"/>
  <c r="BB68" i="18"/>
  <c r="AV71" i="18"/>
  <c r="AU71" i="18"/>
  <c r="AY69" i="18"/>
  <c r="AX69" i="18"/>
  <c r="BB69" i="18"/>
  <c r="BA69" i="18"/>
  <c r="BA27" i="18"/>
  <c r="BB27" i="18"/>
  <c r="AU295" i="18"/>
  <c r="AV295" i="18"/>
  <c r="BB294" i="18"/>
  <c r="BA294" i="18"/>
  <c r="BB301" i="18"/>
  <c r="BA301" i="18"/>
  <c r="AU275" i="18"/>
  <c r="AV275" i="18"/>
  <c r="BB274" i="18"/>
  <c r="BA274" i="18"/>
  <c r="AV272" i="18"/>
  <c r="AU272" i="18"/>
  <c r="AU243" i="18"/>
  <c r="AV243" i="18"/>
  <c r="BB248" i="18"/>
  <c r="BA248" i="18"/>
  <c r="BB247" i="18"/>
  <c r="BA247" i="18"/>
  <c r="AU228" i="18"/>
  <c r="AV228" i="18"/>
  <c r="AR242" i="18"/>
  <c r="G240" i="23" s="1"/>
  <c r="I240" i="23" s="1"/>
  <c r="AV218" i="18"/>
  <c r="AU218" i="18"/>
  <c r="AU184" i="18"/>
  <c r="AV184" i="18"/>
  <c r="BB175" i="18"/>
  <c r="BA175" i="18"/>
  <c r="AU163" i="18"/>
  <c r="AV163" i="18"/>
  <c r="AV158" i="18"/>
  <c r="AU158" i="18"/>
  <c r="AX132" i="18"/>
  <c r="AY132" i="18"/>
  <c r="AY73" i="18"/>
  <c r="AX73" i="18"/>
  <c r="AR29" i="18"/>
  <c r="AR284" i="18"/>
  <c r="AY291" i="18"/>
  <c r="AX291" i="18"/>
  <c r="AV260" i="18"/>
  <c r="AU260" i="18"/>
  <c r="AY253" i="18"/>
  <c r="AX253" i="18"/>
  <c r="AR252" i="18"/>
  <c r="AY211" i="18"/>
  <c r="AX211" i="18"/>
  <c r="AY217" i="18"/>
  <c r="AX217" i="18"/>
  <c r="AY182" i="18"/>
  <c r="AX182" i="18"/>
  <c r="AR195" i="18"/>
  <c r="AV128" i="18"/>
  <c r="AU128" i="18"/>
  <c r="AV118" i="18"/>
  <c r="AU118" i="18"/>
  <c r="AV117" i="18"/>
  <c r="AU117" i="18"/>
  <c r="AR84" i="18"/>
  <c r="G82" i="23" s="1"/>
  <c r="I82" i="23" s="1"/>
  <c r="AY83" i="18"/>
  <c r="AX83" i="18"/>
  <c r="BB66" i="18"/>
  <c r="BA66" i="18"/>
  <c r="BB93" i="18"/>
  <c r="BA93" i="18"/>
  <c r="AV54" i="18"/>
  <c r="AU54" i="18"/>
  <c r="AU44" i="18"/>
  <c r="AV44" i="18"/>
  <c r="BB40" i="18"/>
  <c r="BA40" i="18"/>
  <c r="AV288" i="18"/>
  <c r="AU288" i="18"/>
  <c r="AV279" i="18"/>
  <c r="AU279" i="18"/>
  <c r="BA259" i="18"/>
  <c r="BB259" i="18"/>
  <c r="AR270" i="18"/>
  <c r="AR254" i="18"/>
  <c r="G252" i="23" s="1"/>
  <c r="I252" i="23" s="1"/>
  <c r="AV219" i="18"/>
  <c r="AU219" i="18"/>
  <c r="AY204" i="18"/>
  <c r="AX204" i="18"/>
  <c r="BB181" i="18"/>
  <c r="BA181" i="18"/>
  <c r="BB179" i="18"/>
  <c r="BA179" i="18"/>
  <c r="AV162" i="18"/>
  <c r="AU162" i="18"/>
  <c r="AV169" i="18"/>
  <c r="AU169" i="18"/>
  <c r="BB168" i="18"/>
  <c r="BA168" i="18"/>
  <c r="BA137" i="18"/>
  <c r="BB137" i="18"/>
  <c r="BB148" i="18"/>
  <c r="BA148" i="18"/>
  <c r="AV110" i="18"/>
  <c r="AU110" i="18"/>
  <c r="AY96" i="18"/>
  <c r="AX96" i="18"/>
  <c r="AV20" i="18"/>
  <c r="AU20" i="18"/>
  <c r="BB15" i="18"/>
  <c r="BA15" i="18"/>
  <c r="AY305" i="18"/>
  <c r="AX305" i="18"/>
  <c r="AY287" i="18"/>
  <c r="AX287" i="18"/>
  <c r="AY286" i="18"/>
  <c r="AX286" i="18"/>
  <c r="AV300" i="18"/>
  <c r="AU300" i="18"/>
  <c r="BB307" i="18"/>
  <c r="BA307" i="18"/>
  <c r="BB276" i="18"/>
  <c r="BA276" i="18"/>
  <c r="BB258" i="18"/>
  <c r="BA258" i="18"/>
  <c r="AR240" i="18"/>
  <c r="AR221" i="18"/>
  <c r="G219" i="23" s="1"/>
  <c r="I219" i="23" s="1"/>
  <c r="AY220" i="18"/>
  <c r="AX220" i="18"/>
  <c r="AR226" i="18"/>
  <c r="G224" i="23" s="1"/>
  <c r="I224" i="23" s="1"/>
  <c r="AV210" i="18"/>
  <c r="AU210" i="18"/>
  <c r="AU176" i="18"/>
  <c r="AV176" i="18"/>
  <c r="AU155" i="18"/>
  <c r="AV155" i="18"/>
  <c r="AR144" i="18"/>
  <c r="AY134" i="18"/>
  <c r="AX134" i="18"/>
  <c r="AV124" i="18"/>
  <c r="AU124" i="18"/>
  <c r="BB99" i="18"/>
  <c r="BA99" i="18"/>
  <c r="BB102" i="18"/>
  <c r="BA102" i="18"/>
  <c r="AR102" i="18"/>
  <c r="G100" i="23" s="1"/>
  <c r="I100" i="23" s="1"/>
  <c r="AX60" i="18"/>
  <c r="AY60" i="18"/>
  <c r="AY19" i="18"/>
  <c r="AX19" i="18"/>
  <c r="AY207" i="18"/>
  <c r="AX207" i="18"/>
  <c r="AR203" i="18"/>
  <c r="AV197" i="18"/>
  <c r="AU197" i="18"/>
  <c r="AV157" i="18"/>
  <c r="AU157" i="18"/>
  <c r="AR120" i="18"/>
  <c r="AY151" i="18"/>
  <c r="AX151" i="18"/>
  <c r="BA109" i="18"/>
  <c r="BB109" i="18"/>
  <c r="BB75" i="18"/>
  <c r="BA75" i="18"/>
  <c r="AV79" i="18"/>
  <c r="AU79" i="18"/>
  <c r="AV138" i="18"/>
  <c r="AU138" i="18"/>
  <c r="AV22" i="18"/>
  <c r="AU22" i="18"/>
  <c r="AU25" i="18"/>
  <c r="AV25" i="18"/>
  <c r="AV277" i="18"/>
  <c r="AU277" i="18"/>
  <c r="AY278" i="18"/>
  <c r="AX278" i="18"/>
  <c r="BB237" i="18"/>
  <c r="BA237" i="18"/>
  <c r="AY213" i="18"/>
  <c r="AX213" i="18"/>
  <c r="AV239" i="18"/>
  <c r="AU239" i="18"/>
  <c r="AY183" i="18"/>
  <c r="AX183" i="18"/>
  <c r="AY129" i="18"/>
  <c r="AX129" i="18"/>
  <c r="AY127" i="18"/>
  <c r="AX127" i="18"/>
  <c r="AY150" i="18"/>
  <c r="AX150" i="18"/>
  <c r="AV140" i="18"/>
  <c r="AU140" i="18"/>
  <c r="AX8" i="18"/>
  <c r="AY8" i="18"/>
  <c r="AW6" i="18"/>
  <c r="AY9" i="18"/>
  <c r="AX9" i="18"/>
  <c r="BB36" i="18"/>
  <c r="BA36" i="18"/>
  <c r="AY37" i="18"/>
  <c r="AX37" i="18"/>
  <c r="AV31" i="18"/>
  <c r="AU31" i="18"/>
  <c r="AY32" i="18"/>
  <c r="AX32" i="18"/>
  <c r="AR292" i="18"/>
  <c r="AY299" i="18"/>
  <c r="AX299" i="18"/>
  <c r="AY250" i="18"/>
  <c r="AX250" i="18"/>
  <c r="BB244" i="18"/>
  <c r="BA244" i="18"/>
  <c r="BA173" i="18"/>
  <c r="BB173" i="18"/>
  <c r="AY136" i="18"/>
  <c r="AX136" i="18"/>
  <c r="AY126" i="18"/>
  <c r="AX126" i="18"/>
  <c r="AV147" i="18"/>
  <c r="AU147" i="18"/>
  <c r="BA92" i="18"/>
  <c r="BB92" i="18"/>
  <c r="AY64" i="18"/>
  <c r="AX64" i="18"/>
  <c r="BB48" i="18"/>
  <c r="BA48" i="18"/>
  <c r="BB101" i="18"/>
  <c r="BA101" i="18"/>
  <c r="AU41" i="18"/>
  <c r="AV41" i="18"/>
  <c r="BB273" i="18"/>
  <c r="BA273" i="18"/>
  <c r="AY249" i="18"/>
  <c r="AX249" i="18"/>
  <c r="BB262" i="18"/>
  <c r="BA262" i="18"/>
  <c r="AU199" i="18"/>
  <c r="AV199" i="18"/>
  <c r="BB201" i="18"/>
  <c r="BA201" i="18"/>
  <c r="AX189" i="18"/>
  <c r="AY189" i="18"/>
  <c r="BB170" i="18"/>
  <c r="BA170" i="18"/>
  <c r="BB112" i="18"/>
  <c r="BA112" i="18"/>
  <c r="BB67" i="18"/>
  <c r="BA67" i="18"/>
  <c r="AU70" i="18"/>
  <c r="AV70" i="18"/>
  <c r="AV69" i="18"/>
  <c r="AU69" i="18"/>
  <c r="AV77" i="18"/>
  <c r="AU77" i="18"/>
  <c r="AV28" i="18"/>
  <c r="AU28" i="18"/>
  <c r="AY34" i="18"/>
  <c r="AX34" i="18"/>
  <c r="AV294" i="18"/>
  <c r="AU294" i="18"/>
  <c r="AV301" i="18"/>
  <c r="AU301" i="18"/>
  <c r="AV274" i="18"/>
  <c r="AU274" i="18"/>
  <c r="BA243" i="18"/>
  <c r="BB243" i="18"/>
  <c r="AV248" i="18"/>
  <c r="AU248" i="18"/>
  <c r="AV247" i="18"/>
  <c r="AU247" i="18"/>
  <c r="AY229" i="18"/>
  <c r="AX229" i="18"/>
  <c r="AV224" i="18"/>
  <c r="AU224" i="18"/>
  <c r="BB263" i="18"/>
  <c r="BA263" i="18"/>
  <c r="BB205" i="18"/>
  <c r="BA205" i="18"/>
  <c r="AV175" i="18"/>
  <c r="AU175" i="18"/>
  <c r="AY172" i="18"/>
  <c r="AX172" i="18"/>
  <c r="BB153" i="18"/>
  <c r="BA153" i="18"/>
  <c r="BB158" i="18"/>
  <c r="BA158" i="18"/>
  <c r="BB119" i="18"/>
  <c r="BA119" i="18"/>
  <c r="BB90" i="18"/>
  <c r="BA90" i="18"/>
  <c r="AX12" i="18"/>
  <c r="AY12" i="18"/>
  <c r="BB23" i="18"/>
  <c r="BA23" i="18"/>
  <c r="AY289" i="18"/>
  <c r="AX289" i="18"/>
  <c r="AY266" i="18"/>
  <c r="AX266" i="18"/>
  <c r="AY215" i="18"/>
  <c r="AX215" i="18"/>
  <c r="AY231" i="18"/>
  <c r="AX231" i="18"/>
  <c r="AV165" i="18"/>
  <c r="AU165" i="18"/>
  <c r="AY187" i="18"/>
  <c r="AX187" i="18"/>
  <c r="BB139" i="18"/>
  <c r="BA139" i="18"/>
  <c r="AV122" i="18"/>
  <c r="AU122" i="18"/>
  <c r="AX87" i="18"/>
  <c r="AY87" i="18"/>
  <c r="AY57" i="18"/>
  <c r="AX57" i="18"/>
  <c r="BB39" i="18"/>
  <c r="BA39" i="18"/>
  <c r="AY24" i="18"/>
  <c r="AX24" i="18"/>
  <c r="AV40" i="18"/>
  <c r="AU40" i="18"/>
  <c r="AV306" i="18"/>
  <c r="AU306" i="18"/>
  <c r="AY241" i="18"/>
  <c r="AX241" i="18"/>
  <c r="AY219" i="18"/>
  <c r="AX219" i="18"/>
  <c r="AV194" i="18"/>
  <c r="AU194" i="18"/>
  <c r="BB191" i="18"/>
  <c r="BA191" i="18"/>
  <c r="AV181" i="18"/>
  <c r="AU181" i="18"/>
  <c r="AY162" i="18"/>
  <c r="AX162" i="18"/>
  <c r="AV168" i="18"/>
  <c r="AU168" i="18"/>
  <c r="AV148" i="18"/>
  <c r="AU148" i="18"/>
  <c r="BB115" i="18"/>
  <c r="BA115" i="18"/>
  <c r="AV114" i="18"/>
  <c r="AU114" i="18"/>
  <c r="BB51" i="18"/>
  <c r="BA51" i="18"/>
  <c r="BB20" i="18"/>
  <c r="BA20" i="18"/>
  <c r="AV15" i="18"/>
  <c r="AU15" i="18"/>
  <c r="AY16" i="18"/>
  <c r="AX16" i="18"/>
  <c r="AV307" i="18"/>
  <c r="AU307" i="18"/>
  <c r="AV276" i="18"/>
  <c r="AU276" i="18"/>
  <c r="AY267" i="18"/>
  <c r="AX267" i="18"/>
  <c r="AV258" i="18"/>
  <c r="AU258" i="18"/>
  <c r="AY226" i="18"/>
  <c r="AX226" i="18"/>
  <c r="AY193" i="18"/>
  <c r="AX193" i="18"/>
  <c r="AY164" i="18"/>
  <c r="AX164" i="18"/>
  <c r="AV99" i="18"/>
  <c r="AU99" i="18"/>
  <c r="BB82" i="18"/>
  <c r="BA82" i="18"/>
  <c r="BA72" i="18"/>
  <c r="BB72" i="18"/>
  <c r="BB103" i="18"/>
  <c r="BA103" i="18"/>
  <c r="AY283" i="18"/>
  <c r="AX283" i="18"/>
  <c r="AY281" i="18"/>
  <c r="AX281" i="18"/>
  <c r="AY235" i="18"/>
  <c r="AX235" i="18"/>
  <c r="AY214" i="18"/>
  <c r="AX214" i="18"/>
  <c r="AY203" i="18"/>
  <c r="AX203" i="18"/>
  <c r="AY209" i="18"/>
  <c r="AX209" i="18"/>
  <c r="BA157" i="18"/>
  <c r="BB157" i="18"/>
  <c r="AV75" i="18"/>
  <c r="AU75" i="18"/>
  <c r="AV78" i="18"/>
  <c r="AU78" i="18"/>
  <c r="BB138" i="18"/>
  <c r="BA138" i="18"/>
  <c r="AX65" i="18"/>
  <c r="AY65" i="18"/>
  <c r="BA277" i="18"/>
  <c r="BB277" i="18"/>
  <c r="AY256" i="18"/>
  <c r="AX256" i="18"/>
  <c r="AR278" i="18"/>
  <c r="BB246" i="18"/>
  <c r="BA246" i="18"/>
  <c r="AV237" i="18"/>
  <c r="AU237" i="18"/>
  <c r="BB236" i="18"/>
  <c r="BA236" i="18"/>
  <c r="AR213" i="18"/>
  <c r="BB239" i="18"/>
  <c r="BA239" i="18"/>
  <c r="AY196" i="18"/>
  <c r="AX196" i="18"/>
  <c r="AY161" i="18"/>
  <c r="AX161" i="18"/>
  <c r="AR129" i="18"/>
  <c r="AR127" i="18"/>
  <c r="BB98" i="18"/>
  <c r="BA98" i="18"/>
  <c r="AR32" i="18"/>
  <c r="G30" i="23" s="1"/>
  <c r="I30" i="23" s="1"/>
  <c r="BB18" i="18"/>
  <c r="BA18" i="18"/>
  <c r="AR250" i="18"/>
  <c r="AX202" i="18"/>
  <c r="AY202" i="18"/>
  <c r="BB190" i="18"/>
  <c r="BA190" i="18"/>
  <c r="BB156" i="18"/>
  <c r="BA156" i="18"/>
  <c r="AY105" i="18"/>
  <c r="AX105" i="18"/>
  <c r="AR136" i="18"/>
  <c r="AR126" i="18"/>
  <c r="AR125" i="18"/>
  <c r="G123" i="23" s="1"/>
  <c r="I123" i="23" s="1"/>
  <c r="BB91" i="18"/>
  <c r="BA91" i="18"/>
  <c r="AY130" i="18"/>
  <c r="AX130" i="18"/>
  <c r="AU64" i="18"/>
  <c r="AV64" i="18"/>
  <c r="AX95" i="18"/>
  <c r="AY95" i="18"/>
  <c r="AX52" i="18"/>
  <c r="AY52" i="18"/>
  <c r="BB38" i="18"/>
  <c r="BA38" i="18"/>
  <c r="AV273" i="18"/>
  <c r="AU273" i="18"/>
  <c r="AR249" i="18"/>
  <c r="G247" i="23" s="1"/>
  <c r="I247" i="23" s="1"/>
  <c r="BB225" i="18"/>
  <c r="BA225" i="18"/>
  <c r="BA199" i="18"/>
  <c r="BB199" i="18"/>
  <c r="AV201" i="18"/>
  <c r="AU201" i="18"/>
  <c r="AR189" i="18"/>
  <c r="AV170" i="18"/>
  <c r="AU170" i="18"/>
  <c r="AV112" i="18"/>
  <c r="AU112" i="18"/>
  <c r="BB143" i="18"/>
  <c r="BA143" i="18"/>
  <c r="AV67" i="18"/>
  <c r="AU67" i="18"/>
  <c r="BB77" i="18"/>
  <c r="BA77" i="18"/>
  <c r="AY59" i="18"/>
  <c r="AX59" i="18"/>
  <c r="AY11" i="18"/>
  <c r="AX11" i="18"/>
  <c r="BB28" i="18"/>
  <c r="BA28" i="18"/>
  <c r="AR34" i="18"/>
  <c r="AY295" i="18"/>
  <c r="AX295" i="18"/>
  <c r="AY269" i="18"/>
  <c r="AX269" i="18"/>
  <c r="AY275" i="18"/>
  <c r="AX275" i="18"/>
  <c r="AY290" i="18"/>
  <c r="AX290" i="18"/>
  <c r="AR229" i="18"/>
  <c r="AY228" i="18"/>
  <c r="AX228" i="18"/>
  <c r="AR234" i="18"/>
  <c r="G232" i="23" s="1"/>
  <c r="I232" i="23" s="1"/>
  <c r="AU205" i="18"/>
  <c r="AV205" i="18"/>
  <c r="AY178" i="18"/>
  <c r="AX178" i="18"/>
  <c r="AY184" i="18"/>
  <c r="AX184" i="18"/>
  <c r="AR172" i="18"/>
  <c r="G170" i="23" s="1"/>
  <c r="I170" i="23" s="1"/>
  <c r="AY163" i="18"/>
  <c r="AX163" i="18"/>
  <c r="AY153" i="18"/>
  <c r="AX153" i="18"/>
  <c r="AV153" i="18"/>
  <c r="AU153" i="18"/>
  <c r="BB152" i="18"/>
  <c r="BA152" i="18"/>
  <c r="AY121" i="18"/>
  <c r="AX121" i="18"/>
  <c r="AU119" i="18"/>
  <c r="AV119" i="18"/>
  <c r="BB142" i="18"/>
  <c r="BA142" i="18"/>
  <c r="BB141" i="18"/>
  <c r="BA141" i="18"/>
  <c r="AU90" i="18"/>
  <c r="AV90" i="18"/>
  <c r="BB81" i="18"/>
  <c r="BA81" i="18"/>
  <c r="BB80" i="18"/>
  <c r="BA80" i="18"/>
  <c r="AR73" i="18"/>
  <c r="G71" i="23" s="1"/>
  <c r="I71" i="23" s="1"/>
  <c r="AR61" i="18"/>
  <c r="G59" i="23" s="1"/>
  <c r="I59" i="23" s="1"/>
  <c r="AV61" i="18"/>
  <c r="AU61" i="18"/>
  <c r="BB29" i="18"/>
  <c r="BA29" i="18"/>
  <c r="AV23" i="18"/>
  <c r="AU23" i="18"/>
  <c r="AR289" i="18"/>
  <c r="G287" i="23" s="1"/>
  <c r="I287" i="23" s="1"/>
  <c r="AR266" i="18"/>
  <c r="G264" i="23" s="1"/>
  <c r="I264" i="23" s="1"/>
  <c r="AR215" i="18"/>
  <c r="AR231" i="18"/>
  <c r="G229" i="23" s="1"/>
  <c r="I229" i="23" s="1"/>
  <c r="BA165" i="18"/>
  <c r="BB165" i="18"/>
  <c r="AR187" i="18"/>
  <c r="G185" i="23" s="1"/>
  <c r="I185" i="23" s="1"/>
  <c r="AY128" i="18"/>
  <c r="AX128" i="18"/>
  <c r="AY118" i="18"/>
  <c r="AX118" i="18"/>
  <c r="BB108" i="18"/>
  <c r="BA108" i="18"/>
  <c r="AV139" i="18"/>
  <c r="AU139" i="18"/>
  <c r="BB122" i="18"/>
  <c r="BA122" i="18"/>
  <c r="AR87" i="18"/>
  <c r="G85" i="23" s="1"/>
  <c r="I85" i="23" s="1"/>
  <c r="AY86" i="18"/>
  <c r="AX86" i="18"/>
  <c r="AR57" i="18"/>
  <c r="AY54" i="18"/>
  <c r="AX54" i="18"/>
  <c r="AY50" i="18"/>
  <c r="AX50" i="18"/>
  <c r="AX30" i="18"/>
  <c r="AY30" i="18"/>
  <c r="AV39" i="18"/>
  <c r="AU39" i="18"/>
  <c r="AR24" i="18"/>
  <c r="G22" i="23" s="1"/>
  <c r="I22" i="23" s="1"/>
  <c r="AY288" i="18"/>
  <c r="AX288" i="18"/>
  <c r="BB306" i="18"/>
  <c r="BA306" i="18"/>
  <c r="BA265" i="18"/>
  <c r="BB265" i="18"/>
  <c r="AR261" i="18"/>
  <c r="BB261" i="18"/>
  <c r="BA261" i="18"/>
  <c r="BB254" i="18"/>
  <c r="BA254" i="18"/>
  <c r="AV222" i="18"/>
  <c r="AU222" i="18"/>
  <c r="BA222" i="18"/>
  <c r="BB222" i="18"/>
  <c r="BA194" i="18"/>
  <c r="BB194" i="18"/>
  <c r="AV191" i="18"/>
  <c r="AU191" i="18"/>
  <c r="AV104" i="18"/>
  <c r="AU104" i="18"/>
  <c r="BB135" i="18"/>
  <c r="BA135" i="18"/>
  <c r="AV115" i="18"/>
  <c r="AU115" i="18"/>
  <c r="AY110" i="18"/>
  <c r="AX110" i="18"/>
  <c r="BB114" i="18"/>
  <c r="BA114" i="18"/>
  <c r="AV51" i="18"/>
  <c r="AU51" i="18"/>
  <c r="AR16" i="18"/>
  <c r="BB26" i="18"/>
  <c r="BA26" i="18"/>
  <c r="AR286" i="18"/>
  <c r="AR293" i="18"/>
  <c r="AV298" i="18"/>
  <c r="AU298" i="18"/>
  <c r="AR267" i="18"/>
  <c r="G265" i="23" s="1"/>
  <c r="I265" i="23" s="1"/>
  <c r="AV223" i="18"/>
  <c r="AU223" i="18"/>
  <c r="AR193" i="18"/>
  <c r="G191" i="23" s="1"/>
  <c r="I191" i="23" s="1"/>
  <c r="AR176" i="18"/>
  <c r="AR164" i="18"/>
  <c r="AY155" i="18"/>
  <c r="AX155" i="18"/>
  <c r="AV113" i="18"/>
  <c r="AU113" i="18"/>
  <c r="AR134" i="18"/>
  <c r="AR133" i="18"/>
  <c r="G131" i="23" s="1"/>
  <c r="I131" i="23" s="1"/>
  <c r="AY100" i="18"/>
  <c r="AX100" i="18"/>
  <c r="AU82" i="18"/>
  <c r="AV82" i="18"/>
  <c r="AV103" i="18"/>
  <c r="AU103" i="18"/>
  <c r="BB56" i="18"/>
  <c r="BA56" i="18"/>
  <c r="AV85" i="18"/>
  <c r="AU85" i="18"/>
  <c r="AY35" i="18"/>
  <c r="AX35" i="18"/>
  <c r="BB257" i="18"/>
  <c r="BA257" i="18"/>
  <c r="AY167" i="18"/>
  <c r="AX167" i="18"/>
  <c r="AV174" i="18"/>
  <c r="AU174" i="18"/>
  <c r="AR45" i="18"/>
  <c r="BB283" i="18"/>
  <c r="BA283" i="18"/>
  <c r="AU257" i="18"/>
  <c r="AV257" i="18"/>
  <c r="AY238" i="18"/>
  <c r="AX238" i="18"/>
  <c r="AR235" i="18"/>
  <c r="G233" i="23" s="1"/>
  <c r="I233" i="23" s="1"/>
  <c r="AX233" i="18"/>
  <c r="AY233" i="18"/>
  <c r="AR214" i="18"/>
  <c r="G212" i="23" s="1"/>
  <c r="I212" i="23" s="1"/>
  <c r="AR209" i="18"/>
  <c r="G207" i="23" s="1"/>
  <c r="I207" i="23" s="1"/>
  <c r="AY208" i="18"/>
  <c r="AX208" i="18"/>
  <c r="AR167" i="18"/>
  <c r="G165" i="23" s="1"/>
  <c r="I165" i="23" s="1"/>
  <c r="AY174" i="18"/>
  <c r="AX174" i="18"/>
  <c r="AV109" i="18"/>
  <c r="AU109" i="18"/>
  <c r="AY76" i="18"/>
  <c r="AX76" i="18"/>
  <c r="AV146" i="18"/>
  <c r="AU146" i="18"/>
  <c r="AR65" i="18"/>
  <c r="G63" i="23" s="1"/>
  <c r="I63" i="23" s="1"/>
  <c r="AY25" i="18"/>
  <c r="AX25" i="18"/>
  <c r="BB10" i="18"/>
  <c r="BA10" i="18"/>
  <c r="AX280" i="18"/>
  <c r="AY280" i="18"/>
  <c r="AY251" i="18"/>
  <c r="AX251" i="18"/>
  <c r="AR256" i="18"/>
  <c r="AR255" i="18"/>
  <c r="G253" i="23" s="1"/>
  <c r="I253" i="23" s="1"/>
  <c r="AV246" i="18"/>
  <c r="AU246" i="18"/>
  <c r="AU236" i="18"/>
  <c r="AV236" i="18"/>
  <c r="AV186" i="18"/>
  <c r="AU186" i="18"/>
  <c r="AY216" i="18"/>
  <c r="AX216" i="18"/>
  <c r="AR183" i="18"/>
  <c r="AR196" i="18"/>
  <c r="G194" i="23" s="1"/>
  <c r="I194" i="23" s="1"/>
  <c r="AX160" i="18"/>
  <c r="AY160" i="18"/>
  <c r="AR150" i="18"/>
  <c r="AR149" i="18"/>
  <c r="AY166" i="18"/>
  <c r="AX166" i="18"/>
  <c r="AY107" i="18"/>
  <c r="AX107" i="18"/>
  <c r="AU98" i="18"/>
  <c r="AV98" i="18"/>
  <c r="BB89" i="18"/>
  <c r="BA89" i="18"/>
  <c r="BB88" i="18"/>
  <c r="BA88" i="18"/>
  <c r="AV18" i="18"/>
  <c r="AU18" i="18"/>
  <c r="BB285" i="18"/>
  <c r="BA285" i="18"/>
  <c r="BB292" i="18"/>
  <c r="BA292" i="18"/>
  <c r="AR202" i="18"/>
  <c r="AV190" i="18"/>
  <c r="AU190" i="18"/>
  <c r="AV156" i="18"/>
  <c r="AU156" i="18"/>
  <c r="AY125" i="18"/>
  <c r="AX125" i="18"/>
  <c r="AV91" i="18"/>
  <c r="AU91" i="18"/>
  <c r="BB74" i="18"/>
  <c r="BA74" i="18"/>
  <c r="AR130" i="18"/>
  <c r="G128" i="23" s="1"/>
  <c r="I128" i="23" s="1"/>
  <c r="AR95" i="18"/>
  <c r="G93" i="23" s="1"/>
  <c r="I93" i="23" s="1"/>
  <c r="AY94" i="18"/>
  <c r="AX94" i="18"/>
  <c r="AR52" i="18"/>
  <c r="G50" i="23" s="1"/>
  <c r="I50" i="23" s="1"/>
  <c r="AV38" i="18"/>
  <c r="AU38" i="18"/>
  <c r="AY41" i="18"/>
  <c r="AX41" i="18"/>
  <c r="BB296" i="18"/>
  <c r="BA296" i="18"/>
  <c r="AR262" i="18"/>
  <c r="G260" i="23" s="1"/>
  <c r="I260" i="23" s="1"/>
  <c r="AV230" i="18"/>
  <c r="AU230" i="18"/>
  <c r="BB227" i="18"/>
  <c r="BA227" i="18"/>
  <c r="AV225" i="18"/>
  <c r="AU225" i="18"/>
  <c r="BB206" i="18"/>
  <c r="BA206" i="18"/>
  <c r="BB212" i="18"/>
  <c r="BA212" i="18"/>
  <c r="AY145" i="18"/>
  <c r="AX145" i="18"/>
  <c r="AU143" i="18"/>
  <c r="AV143" i="18"/>
  <c r="AX71" i="18"/>
  <c r="AY71" i="18"/>
  <c r="AR59" i="18"/>
  <c r="G57" i="23" s="1"/>
  <c r="I57" i="23" s="1"/>
  <c r="AR11" i="18"/>
  <c r="G9" i="23" s="1"/>
  <c r="I9" i="23" s="1"/>
  <c r="AY27" i="18"/>
  <c r="AX27" i="18"/>
  <c r="AR295" i="18"/>
  <c r="AY294" i="18"/>
  <c r="AX294" i="18"/>
  <c r="AR269" i="18"/>
  <c r="G267" i="23" s="1"/>
  <c r="I267" i="23" s="1"/>
  <c r="AR275" i="18"/>
  <c r="AY274" i="18"/>
  <c r="AX274" i="18"/>
  <c r="AR290" i="18"/>
  <c r="AY248" i="18"/>
  <c r="AX248" i="18"/>
  <c r="AR228" i="18"/>
  <c r="AY234" i="18"/>
  <c r="AX234" i="18"/>
  <c r="AR178" i="18"/>
  <c r="AR184" i="18"/>
  <c r="G182" i="23" s="1"/>
  <c r="I182" i="23" s="1"/>
  <c r="AR175" i="18"/>
  <c r="AY188" i="18"/>
  <c r="AX188" i="18"/>
  <c r="AR163" i="18"/>
  <c r="AU152" i="18"/>
  <c r="AV152" i="18"/>
  <c r="AR121" i="18"/>
  <c r="G119" i="23" s="1"/>
  <c r="I119" i="23" s="1"/>
  <c r="AV142" i="18"/>
  <c r="AU142" i="18"/>
  <c r="AV141" i="18"/>
  <c r="AU141" i="18"/>
  <c r="BB132" i="18"/>
  <c r="BA132" i="18"/>
  <c r="AV81" i="18"/>
  <c r="AU81" i="18"/>
  <c r="AV80" i="18"/>
  <c r="AU80" i="18"/>
  <c r="BB61" i="18"/>
  <c r="BA61" i="18"/>
  <c r="AR12" i="18"/>
  <c r="G10" i="23" s="1"/>
  <c r="I10" i="23" s="1"/>
  <c r="AV29" i="18"/>
  <c r="AU29" i="18"/>
  <c r="BB284" i="18"/>
  <c r="BA284" i="18"/>
  <c r="BB291" i="18"/>
  <c r="BA291" i="18"/>
  <c r="AY282" i="18"/>
  <c r="AX282" i="18"/>
  <c r="BB253" i="18"/>
  <c r="BA253" i="18"/>
  <c r="AV252" i="18"/>
  <c r="AU252" i="18"/>
  <c r="BB211" i="18"/>
  <c r="BA211" i="18"/>
  <c r="BB217" i="18"/>
  <c r="BA217" i="18"/>
  <c r="BB177" i="18"/>
  <c r="BA177" i="18"/>
  <c r="BB182" i="18"/>
  <c r="BA182" i="18"/>
  <c r="AV195" i="18"/>
  <c r="AU195" i="18"/>
  <c r="AR128" i="18"/>
  <c r="G126" i="23" s="1"/>
  <c r="I126" i="23" s="1"/>
  <c r="AR118" i="18"/>
  <c r="G116" i="23" s="1"/>
  <c r="I116" i="23" s="1"/>
  <c r="AR117" i="18"/>
  <c r="AV108" i="18"/>
  <c r="AU108" i="18"/>
  <c r="AV84" i="18"/>
  <c r="AU84" i="18"/>
  <c r="AR66" i="18"/>
  <c r="G64" i="23" s="1"/>
  <c r="I64" i="23" s="1"/>
  <c r="AY93" i="18"/>
  <c r="AX93" i="18"/>
  <c r="AR54" i="18"/>
  <c r="G52" i="23" s="1"/>
  <c r="I52" i="23" s="1"/>
  <c r="AY40" i="18"/>
  <c r="AX40" i="18"/>
  <c r="BB33" i="18"/>
  <c r="BA33" i="18"/>
  <c r="AY265" i="18"/>
  <c r="AX265" i="18"/>
  <c r="AY259" i="18"/>
  <c r="AX259" i="18"/>
  <c r="AV270" i="18"/>
  <c r="AU270" i="18"/>
  <c r="AV254" i="18"/>
  <c r="AU254" i="18"/>
  <c r="AY179" i="18"/>
  <c r="AX179" i="18"/>
  <c r="AR162" i="18"/>
  <c r="G160" i="23" s="1"/>
  <c r="I160" i="23" s="1"/>
  <c r="AR169" i="18"/>
  <c r="AY137" i="18"/>
  <c r="AX137" i="18"/>
  <c r="AY104" i="18"/>
  <c r="AX104" i="18"/>
  <c r="AU135" i="18"/>
  <c r="AV135" i="18"/>
  <c r="AR110" i="18"/>
  <c r="AY106" i="18"/>
  <c r="AX106" i="18"/>
  <c r="BB97" i="18"/>
  <c r="BA97" i="18"/>
  <c r="BB96" i="18"/>
  <c r="BA96" i="18"/>
  <c r="AR62" i="18"/>
  <c r="G60" i="23" s="1"/>
  <c r="I60" i="23" s="1"/>
  <c r="AY62" i="18"/>
  <c r="AX62" i="18"/>
  <c r="BB43" i="18"/>
  <c r="BA43" i="18"/>
  <c r="AV26" i="18"/>
  <c r="AU26" i="18"/>
  <c r="AY293" i="18"/>
  <c r="AX293" i="18"/>
  <c r="AY276" i="18"/>
  <c r="AX276" i="18"/>
  <c r="BB298" i="18"/>
  <c r="BA298" i="18"/>
  <c r="AY258" i="18"/>
  <c r="AX258" i="18"/>
  <c r="BA240" i="18"/>
  <c r="BB240" i="18"/>
  <c r="BB223" i="18"/>
  <c r="BA223" i="18"/>
  <c r="AY176" i="18"/>
  <c r="AX176" i="18"/>
  <c r="AV200" i="18"/>
  <c r="AU200" i="18"/>
  <c r="BB200" i="18"/>
  <c r="BA200" i="18"/>
  <c r="AY180" i="18"/>
  <c r="AX180" i="18"/>
  <c r="BA113" i="18"/>
  <c r="BB113" i="18"/>
  <c r="AY111" i="18"/>
  <c r="AX111" i="18"/>
  <c r="AY133" i="18"/>
  <c r="AX133" i="18"/>
  <c r="AY99" i="18"/>
  <c r="AX99" i="18"/>
  <c r="AV102" i="18"/>
  <c r="AU102" i="18"/>
  <c r="AV56" i="18"/>
  <c r="AU56" i="18"/>
  <c r="BB55" i="18"/>
  <c r="BA55" i="18"/>
  <c r="BB53" i="18"/>
  <c r="BA53" i="18"/>
  <c r="BB60" i="18"/>
  <c r="BA60" i="18"/>
  <c r="BB85" i="18"/>
  <c r="BA85" i="18"/>
  <c r="AR35" i="18"/>
  <c r="G33" i="23" s="1"/>
  <c r="I33" i="23" s="1"/>
  <c r="AY21" i="18"/>
  <c r="AX21" i="18"/>
  <c r="AY245" i="18"/>
  <c r="AX245" i="18"/>
  <c r="AY109" i="18"/>
  <c r="AX109" i="18"/>
  <c r="AY131" i="18"/>
  <c r="AX131" i="18"/>
  <c r="AY75" i="18"/>
  <c r="AX75" i="18"/>
  <c r="BB146" i="18"/>
  <c r="BA146" i="18"/>
  <c r="BA49" i="18"/>
  <c r="BB49" i="18"/>
  <c r="BA46" i="18"/>
  <c r="BB46" i="18"/>
  <c r="AV10" i="18"/>
  <c r="AU10" i="18"/>
  <c r="BB303" i="18"/>
  <c r="BA303" i="18"/>
  <c r="AR280" i="18"/>
  <c r="G278" i="23" s="1"/>
  <c r="I278" i="23" s="1"/>
  <c r="AY271" i="18"/>
  <c r="AX271" i="18"/>
  <c r="AR251" i="18"/>
  <c r="G249" i="23" s="1"/>
  <c r="I249" i="23" s="1"/>
  <c r="AY255" i="18"/>
  <c r="AX255" i="18"/>
  <c r="AY237" i="18"/>
  <c r="AX237" i="18"/>
  <c r="AY232" i="18"/>
  <c r="AX232" i="18"/>
  <c r="BA186" i="18"/>
  <c r="BB186" i="18"/>
  <c r="BB192" i="18"/>
  <c r="BA192" i="18"/>
  <c r="AR216" i="18"/>
  <c r="G214" i="23" s="1"/>
  <c r="I214" i="23" s="1"/>
  <c r="BB171" i="18"/>
  <c r="BA171" i="18"/>
  <c r="AY149" i="18"/>
  <c r="AX149" i="18"/>
  <c r="BB107" i="18"/>
  <c r="BA107" i="18"/>
  <c r="AV89" i="18"/>
  <c r="AU89" i="18"/>
  <c r="AV88" i="18"/>
  <c r="AU88" i="18"/>
  <c r="AX63" i="18"/>
  <c r="AY63" i="18"/>
  <c r="AR8" i="18"/>
  <c r="G6" i="23" s="1"/>
  <c r="I6" i="23" s="1"/>
  <c r="BA8" i="18"/>
  <c r="BB8" i="18"/>
  <c r="AZ6" i="18"/>
  <c r="AY36" i="18"/>
  <c r="AX36" i="18"/>
  <c r="BB37" i="18"/>
  <c r="BA37" i="18"/>
  <c r="AV297" i="18"/>
  <c r="AU297" i="18"/>
  <c r="AV285" i="18"/>
  <c r="AU285" i="18"/>
  <c r="AV292" i="18"/>
  <c r="AU292" i="18"/>
  <c r="BB299" i="18"/>
  <c r="BA299" i="18"/>
  <c r="BB268" i="18"/>
  <c r="BA268" i="18"/>
  <c r="AY244" i="18"/>
  <c r="AX244" i="18"/>
  <c r="BB185" i="18"/>
  <c r="BA185" i="18"/>
  <c r="AY173" i="18"/>
  <c r="AX173" i="18"/>
  <c r="AX116" i="18"/>
  <c r="AY116" i="18"/>
  <c r="AY92" i="18"/>
  <c r="AX92" i="18"/>
  <c r="AU74" i="18"/>
  <c r="AV74" i="18"/>
  <c r="BA64" i="18"/>
  <c r="BB64" i="18"/>
  <c r="AY48" i="18"/>
  <c r="AX48" i="18"/>
  <c r="AY101" i="18"/>
  <c r="AX101" i="18"/>
  <c r="AV58" i="18"/>
  <c r="AU58" i="18"/>
  <c r="AV296" i="18"/>
  <c r="AU296" i="18"/>
  <c r="BA230" i="18"/>
  <c r="BB230" i="18"/>
  <c r="AV227" i="18"/>
  <c r="AU227" i="18"/>
  <c r="AV206" i="18"/>
  <c r="AU206" i="18"/>
  <c r="AV212" i="18"/>
  <c r="AU212" i="18"/>
  <c r="BB189" i="18"/>
  <c r="BA189" i="18"/>
  <c r="AY170" i="18"/>
  <c r="AX170" i="18"/>
  <c r="AY159" i="18"/>
  <c r="AX159" i="18"/>
  <c r="AY123" i="18"/>
  <c r="AX123" i="18"/>
  <c r="AY68" i="18"/>
  <c r="AX68" i="18"/>
  <c r="AR71" i="18"/>
  <c r="AY70" i="18"/>
  <c r="AX70" i="18"/>
  <c r="AR27" i="18"/>
  <c r="AR294" i="18"/>
  <c r="AR301" i="18"/>
  <c r="AR274" i="18"/>
  <c r="G272" i="23" s="1"/>
  <c r="I272" i="23" s="1"/>
  <c r="AX272" i="18"/>
  <c r="AY272" i="18"/>
  <c r="BB242" i="18"/>
  <c r="BA242" i="18"/>
  <c r="AY205" i="18"/>
  <c r="AX205" i="18"/>
  <c r="AX218" i="18"/>
  <c r="AY218" i="18"/>
  <c r="AR188" i="18"/>
  <c r="G186" i="23" s="1"/>
  <c r="I186" i="23" s="1"/>
  <c r="AY158" i="18"/>
  <c r="AX158" i="18"/>
  <c r="AY119" i="18"/>
  <c r="AX119" i="18"/>
  <c r="AV132" i="18"/>
  <c r="AU132" i="18"/>
  <c r="AY90" i="18"/>
  <c r="AX90" i="18"/>
  <c r="AU284" i="18"/>
  <c r="AV284" i="18"/>
  <c r="AV291" i="18"/>
  <c r="AU291" i="18"/>
  <c r="AR260" i="18"/>
  <c r="AX260" i="18"/>
  <c r="AY260" i="18"/>
  <c r="AV253" i="18"/>
  <c r="AU253" i="18"/>
  <c r="BB252" i="18"/>
  <c r="BA252" i="18"/>
  <c r="AV211" i="18"/>
  <c r="AU211" i="18"/>
  <c r="AV217" i="18"/>
  <c r="AU217" i="18"/>
  <c r="AV177" i="18"/>
  <c r="AU177" i="18"/>
  <c r="AV182" i="18"/>
  <c r="AU182" i="18"/>
  <c r="BB195" i="18"/>
  <c r="BA195" i="18"/>
  <c r="AY117" i="18"/>
  <c r="AX117" i="18"/>
  <c r="BA84" i="18"/>
  <c r="BB84" i="18"/>
  <c r="BB87" i="18"/>
  <c r="BA87" i="18"/>
  <c r="AR93" i="18"/>
  <c r="G91" i="23" s="1"/>
  <c r="I91" i="23" s="1"/>
  <c r="BA44" i="18"/>
  <c r="BB44" i="18"/>
  <c r="AY44" i="18"/>
  <c r="AX44" i="18"/>
  <c r="AR40" i="18"/>
  <c r="AU33" i="18"/>
  <c r="AV33" i="18"/>
  <c r="AY279" i="18"/>
  <c r="AX279" i="18"/>
  <c r="AR259" i="18"/>
  <c r="AV261" i="18"/>
  <c r="AU261" i="18"/>
  <c r="BB270" i="18"/>
  <c r="BA270" i="18"/>
  <c r="BA219" i="18"/>
  <c r="BB219" i="18"/>
  <c r="AY191" i="18"/>
  <c r="AX191" i="18"/>
  <c r="AR179" i="18"/>
  <c r="G177" i="23" s="1"/>
  <c r="I177" i="23" s="1"/>
  <c r="AY169" i="18"/>
  <c r="AX169" i="18"/>
  <c r="AR137" i="18"/>
  <c r="G135" i="23" s="1"/>
  <c r="I135" i="23" s="1"/>
  <c r="BB106" i="18"/>
  <c r="BA106" i="18"/>
  <c r="AV97" i="18"/>
  <c r="AU97" i="18"/>
  <c r="AV96" i="18"/>
  <c r="AU96" i="18"/>
  <c r="AY20" i="18"/>
  <c r="AX20" i="18"/>
  <c r="AR15" i="18"/>
  <c r="G13" i="23" s="1"/>
  <c r="I13" i="23" s="1"/>
  <c r="AY15" i="18"/>
  <c r="AX15" i="18"/>
  <c r="AV43" i="18"/>
  <c r="AU43" i="18"/>
  <c r="AV305" i="18"/>
  <c r="AU305" i="18"/>
  <c r="AX300" i="18"/>
  <c r="AY300" i="18"/>
  <c r="AR276" i="18"/>
  <c r="G274" i="23" s="1"/>
  <c r="I274" i="23" s="1"/>
  <c r="AU267" i="18"/>
  <c r="AV267" i="18"/>
  <c r="BB264" i="18"/>
  <c r="BA264" i="18"/>
  <c r="AR258" i="18"/>
  <c r="AV240" i="18"/>
  <c r="AU240" i="18"/>
  <c r="BB221" i="18"/>
  <c r="BA221" i="18"/>
  <c r="BB226" i="18"/>
  <c r="BA226" i="18"/>
  <c r="AX210" i="18"/>
  <c r="AY210" i="18"/>
  <c r="AR180" i="18"/>
  <c r="BB144" i="18"/>
  <c r="BA144" i="18"/>
  <c r="AR111" i="18"/>
  <c r="G109" i="23" s="1"/>
  <c r="I109" i="23" s="1"/>
  <c r="AX124" i="18"/>
  <c r="AY124" i="18"/>
  <c r="AR99" i="18"/>
  <c r="AY82" i="18"/>
  <c r="AX82" i="18"/>
  <c r="AU55" i="18"/>
  <c r="AV55" i="18"/>
  <c r="AV53" i="18"/>
  <c r="AU53" i="18"/>
  <c r="AV60" i="18"/>
  <c r="AU60" i="18"/>
  <c r="AV19" i="18"/>
  <c r="AU19" i="18"/>
  <c r="BB304" i="18"/>
  <c r="BA304" i="18"/>
  <c r="BB281" i="18"/>
  <c r="BA281" i="18"/>
  <c r="AY257" i="18"/>
  <c r="AX257" i="18"/>
  <c r="AR245" i="18"/>
  <c r="AV207" i="18"/>
  <c r="AU207" i="18"/>
  <c r="BB203" i="18"/>
  <c r="BA203" i="18"/>
  <c r="BB209" i="18"/>
  <c r="BA209" i="18"/>
  <c r="AX197" i="18"/>
  <c r="AY197" i="18"/>
  <c r="AY157" i="18"/>
  <c r="AX157" i="18"/>
  <c r="BB167" i="18"/>
  <c r="BA167" i="18"/>
  <c r="BB120" i="18"/>
  <c r="BA120" i="18"/>
  <c r="AR174" i="18"/>
  <c r="AR109" i="18"/>
  <c r="G107" i="23" s="1"/>
  <c r="I107" i="23" s="1"/>
  <c r="AR131" i="18"/>
  <c r="G129" i="23" s="1"/>
  <c r="I129" i="23" s="1"/>
  <c r="AR75" i="18"/>
  <c r="AX79" i="18"/>
  <c r="AY79" i="18"/>
  <c r="AY138" i="18"/>
  <c r="AX138" i="18"/>
  <c r="AV49" i="18"/>
  <c r="AU49" i="18"/>
  <c r="AV46" i="18"/>
  <c r="AU46" i="18"/>
  <c r="AX22" i="18"/>
  <c r="AY22" i="18"/>
  <c r="AU303" i="18"/>
  <c r="AV303" i="18"/>
  <c r="BB302" i="18"/>
  <c r="BA302" i="18"/>
  <c r="AY277" i="18"/>
  <c r="AX277" i="18"/>
  <c r="AV278" i="18"/>
  <c r="AU278" i="18"/>
  <c r="AY236" i="18"/>
  <c r="AX236" i="18"/>
  <c r="AY239" i="18"/>
  <c r="AX239" i="18"/>
  <c r="AU192" i="18"/>
  <c r="AV192" i="18"/>
  <c r="BB196" i="18"/>
  <c r="BA196" i="18"/>
  <c r="AU171" i="18"/>
  <c r="AV171" i="18"/>
  <c r="BB154" i="18"/>
  <c r="BA154" i="18"/>
  <c r="BB161" i="18"/>
  <c r="BA161" i="18"/>
  <c r="AV129" i="18"/>
  <c r="AU129" i="18"/>
  <c r="AX140" i="18"/>
  <c r="AY140" i="18"/>
  <c r="AY98" i="18"/>
  <c r="AX98" i="18"/>
  <c r="AP4" i="18"/>
  <c r="AU9" i="18"/>
  <c r="AV9" i="18"/>
  <c r="AR36" i="18"/>
  <c r="G34" i="23" s="1"/>
  <c r="I34" i="23" s="1"/>
  <c r="AV37" i="18"/>
  <c r="AU37" i="18"/>
  <c r="AY31" i="18"/>
  <c r="AX31" i="18"/>
  <c r="AY18" i="18"/>
  <c r="AX18" i="18"/>
  <c r="BA297" i="18"/>
  <c r="BB297" i="18"/>
  <c r="AV299" i="18"/>
  <c r="AU299" i="18"/>
  <c r="AV268" i="18"/>
  <c r="AU268" i="18"/>
  <c r="AR244" i="18"/>
  <c r="BB202" i="18"/>
  <c r="BA202" i="18"/>
  <c r="AV185" i="18"/>
  <c r="AU185" i="18"/>
  <c r="AR173" i="18"/>
  <c r="G171" i="23" s="1"/>
  <c r="I171" i="23" s="1"/>
  <c r="AY156" i="18"/>
  <c r="AX156" i="18"/>
  <c r="AR105" i="18"/>
  <c r="BA105" i="18"/>
  <c r="BB105" i="18"/>
  <c r="AR116" i="18"/>
  <c r="G114" i="23" s="1"/>
  <c r="I114" i="23" s="1"/>
  <c r="AY147" i="18"/>
  <c r="AX147" i="18"/>
  <c r="AY91" i="18"/>
  <c r="AX91" i="18"/>
  <c r="BB95" i="18"/>
  <c r="BA95" i="18"/>
  <c r="AR48" i="18"/>
  <c r="G46" i="23" s="1"/>
  <c r="I46" i="23" s="1"/>
  <c r="BB58" i="18"/>
  <c r="BA58" i="18"/>
  <c r="AV262" i="18"/>
  <c r="AU262" i="18"/>
  <c r="AY199" i="18"/>
  <c r="AX199" i="18"/>
  <c r="AV189" i="18"/>
  <c r="AU189" i="18"/>
  <c r="AR170" i="18"/>
  <c r="G168" i="23" s="1"/>
  <c r="I168" i="23" s="1"/>
  <c r="AX112" i="18"/>
  <c r="AY112" i="18"/>
  <c r="AY143" i="18"/>
  <c r="AX143" i="18"/>
  <c r="AX67" i="18"/>
  <c r="AY67" i="18"/>
  <c r="AR70" i="18"/>
  <c r="G68" i="23" s="1"/>
  <c r="I68" i="23" s="1"/>
  <c r="AY77" i="18"/>
  <c r="AX77" i="18"/>
  <c r="BB59" i="18"/>
  <c r="BA59" i="18"/>
  <c r="AY28" i="18"/>
  <c r="AX28" i="18"/>
  <c r="AY301" i="18"/>
  <c r="AX301" i="18"/>
  <c r="AR272" i="18"/>
  <c r="G270" i="23" s="1"/>
  <c r="I270" i="23" s="1"/>
  <c r="AY247" i="18"/>
  <c r="AX247" i="18"/>
  <c r="AV242" i="18"/>
  <c r="AU242" i="18"/>
  <c r="AY224" i="18"/>
  <c r="AX224" i="18"/>
  <c r="AR218" i="18"/>
  <c r="G216" i="23" s="1"/>
  <c r="I216" i="23" s="1"/>
  <c r="AY175" i="18"/>
  <c r="AX175" i="18"/>
  <c r="AY152" i="18"/>
  <c r="AX152" i="18"/>
  <c r="AR158" i="18"/>
  <c r="AR119" i="18"/>
  <c r="G117" i="23" s="1"/>
  <c r="I117" i="23" s="1"/>
  <c r="AY142" i="18"/>
  <c r="AX142" i="18"/>
  <c r="AR90" i="18"/>
  <c r="AY81" i="18"/>
  <c r="AX81" i="18"/>
  <c r="AV12" i="18"/>
  <c r="AU12" i="18"/>
  <c r="AV289" i="18"/>
  <c r="AU289" i="18"/>
  <c r="BA260" i="18"/>
  <c r="BB260" i="18"/>
  <c r="AR282" i="18"/>
  <c r="G280" i="23" s="1"/>
  <c r="I280" i="23" s="1"/>
  <c r="AV215" i="18"/>
  <c r="AU215" i="18"/>
  <c r="AY177" i="18"/>
  <c r="AX177" i="18"/>
  <c r="AV231" i="18"/>
  <c r="AU231" i="18"/>
  <c r="AY165" i="18"/>
  <c r="AX165" i="18"/>
  <c r="AV187" i="18"/>
  <c r="AU187" i="18"/>
  <c r="AX108" i="18"/>
  <c r="AY108" i="18"/>
  <c r="AY122" i="18"/>
  <c r="AX122" i="18"/>
  <c r="BB83" i="18"/>
  <c r="BA83" i="18"/>
  <c r="AY66" i="18"/>
  <c r="AX66" i="18"/>
  <c r="AV87" i="18"/>
  <c r="AU87" i="18"/>
  <c r="BB86" i="18"/>
  <c r="BA86" i="18"/>
  <c r="AV57" i="18"/>
  <c r="AU57" i="18"/>
  <c r="BB30" i="18"/>
  <c r="BA30" i="18"/>
  <c r="AR39" i="18"/>
  <c r="G37" i="23" s="1"/>
  <c r="I37" i="23" s="1"/>
  <c r="AY306" i="18"/>
  <c r="AX306" i="18"/>
  <c r="BA241" i="18"/>
  <c r="BB241" i="18"/>
  <c r="AY222" i="18"/>
  <c r="AX222" i="18"/>
  <c r="BB198" i="18"/>
  <c r="BA198" i="18"/>
  <c r="BB204" i="18"/>
  <c r="BA204" i="18"/>
  <c r="AY194" i="18"/>
  <c r="AX194" i="18"/>
  <c r="AX181" i="18"/>
  <c r="AY181" i="18"/>
  <c r="AX168" i="18"/>
  <c r="AY168" i="18"/>
  <c r="AY135" i="18"/>
  <c r="AX135" i="18"/>
  <c r="AX148" i="18"/>
  <c r="AY148" i="18"/>
  <c r="AR106" i="18"/>
  <c r="AY114" i="18"/>
  <c r="AX114" i="18"/>
  <c r="AU62" i="18"/>
  <c r="AV62" i="18"/>
  <c r="AX43" i="18"/>
  <c r="AY43" i="18"/>
  <c r="AY26" i="18"/>
  <c r="AX26" i="18"/>
  <c r="BA305" i="18"/>
  <c r="BB305" i="18"/>
  <c r="BB287" i="18"/>
  <c r="BA287" i="18"/>
  <c r="AY307" i="18"/>
  <c r="AX307" i="18"/>
  <c r="AV264" i="18"/>
  <c r="AU264" i="18"/>
  <c r="AX240" i="18"/>
  <c r="AY240" i="18"/>
  <c r="AV221" i="18"/>
  <c r="AU221" i="18"/>
  <c r="BB220" i="18"/>
  <c r="BA220" i="18"/>
  <c r="AV226" i="18"/>
  <c r="AU226" i="18"/>
  <c r="AV144" i="18"/>
  <c r="AU144" i="18"/>
  <c r="AV72" i="18"/>
  <c r="AU72" i="18"/>
  <c r="AY72" i="18"/>
  <c r="AX72" i="18"/>
  <c r="AY56" i="18"/>
  <c r="AX56" i="18"/>
  <c r="BA19" i="18"/>
  <c r="BB19" i="18"/>
  <c r="AV21" i="18"/>
  <c r="AU21" i="18"/>
  <c r="AY304" i="18"/>
  <c r="AX304" i="18"/>
  <c r="BB45" i="18"/>
  <c r="BA45" i="18"/>
  <c r="AV304" i="18"/>
  <c r="AU304" i="18"/>
  <c r="AV281" i="18"/>
  <c r="AU281" i="18"/>
  <c r="BB233" i="18"/>
  <c r="BA233" i="18"/>
  <c r="AV167" i="18"/>
  <c r="AU167" i="18"/>
  <c r="AV120" i="18"/>
  <c r="AU120" i="18"/>
  <c r="BB151" i="18"/>
  <c r="BA151" i="18"/>
  <c r="BB131" i="18"/>
  <c r="BA131" i="18"/>
  <c r="AR79" i="18"/>
  <c r="AY78" i="18"/>
  <c r="AX78" i="18"/>
  <c r="AR138" i="18"/>
  <c r="G136" i="23" s="1"/>
  <c r="I136" i="23" s="1"/>
  <c r="AR46" i="18"/>
  <c r="G44" i="23" s="1"/>
  <c r="I44" i="23" s="1"/>
  <c r="BB65" i="18"/>
  <c r="BA65" i="18"/>
  <c r="AR22" i="18"/>
  <c r="G20" i="23" s="1"/>
  <c r="I20" i="23" s="1"/>
  <c r="BB47" i="18"/>
  <c r="BA47" i="18"/>
  <c r="AV302" i="18"/>
  <c r="AU302" i="18"/>
  <c r="AR277" i="18"/>
  <c r="G275" i="23" s="1"/>
  <c r="I275" i="23" s="1"/>
  <c r="BB280" i="18"/>
  <c r="BA280" i="18"/>
  <c r="BB278" i="18"/>
  <c r="BA278" i="18"/>
  <c r="AR236" i="18"/>
  <c r="G234" i="23" s="1"/>
  <c r="I234" i="23" s="1"/>
  <c r="BB213" i="18"/>
  <c r="BA213" i="18"/>
  <c r="AR239" i="18"/>
  <c r="G237" i="23" s="1"/>
  <c r="I237" i="23" s="1"/>
  <c r="AV196" i="18"/>
  <c r="AU196" i="18"/>
  <c r="AV154" i="18"/>
  <c r="AU154" i="18"/>
  <c r="AV161" i="18"/>
  <c r="AU161" i="18"/>
  <c r="BB160" i="18"/>
  <c r="BA160" i="18"/>
  <c r="BA129" i="18"/>
  <c r="BB129" i="18"/>
  <c r="BB127" i="18"/>
  <c r="BA127" i="18"/>
  <c r="AR140" i="18"/>
  <c r="AR98" i="18"/>
  <c r="G96" i="23" s="1"/>
  <c r="I96" i="23" s="1"/>
  <c r="AY89" i="18"/>
  <c r="AX89" i="18"/>
  <c r="AT6" i="18"/>
  <c r="AV8" i="18"/>
  <c r="AU8" i="18"/>
  <c r="BB9" i="18"/>
  <c r="BA9" i="18"/>
  <c r="BB32" i="18"/>
  <c r="BA32" i="18"/>
  <c r="AR18" i="18"/>
  <c r="G16" i="23" s="1"/>
  <c r="I16" i="23" s="1"/>
  <c r="BB250" i="18"/>
  <c r="BA250" i="18"/>
  <c r="AV202" i="18"/>
  <c r="AU202" i="18"/>
  <c r="AR190" i="18"/>
  <c r="G188" i="23" s="1"/>
  <c r="I188" i="23" s="1"/>
  <c r="AR156" i="18"/>
  <c r="G154" i="23" s="1"/>
  <c r="I154" i="23" s="1"/>
  <c r="BB136" i="18"/>
  <c r="BA136" i="18"/>
  <c r="BB126" i="18"/>
  <c r="BA126" i="18"/>
  <c r="BB125" i="18"/>
  <c r="BA125" i="18"/>
  <c r="AR147" i="18"/>
  <c r="G145" i="23" s="1"/>
  <c r="I145" i="23" s="1"/>
  <c r="AR91" i="18"/>
  <c r="G89" i="23" s="1"/>
  <c r="I89" i="23" s="1"/>
  <c r="AY74" i="18"/>
  <c r="AX74" i="18"/>
  <c r="AV130" i="18"/>
  <c r="AU130" i="18"/>
  <c r="AV95" i="18"/>
  <c r="AU95" i="18"/>
  <c r="BB94" i="18"/>
  <c r="BA94" i="18"/>
  <c r="BB52" i="18"/>
  <c r="BA52" i="18"/>
  <c r="AY296" i="18"/>
  <c r="AX296" i="18"/>
  <c r="AY273" i="18"/>
  <c r="AX273" i="18"/>
  <c r="BB249" i="18"/>
  <c r="BA249" i="18"/>
  <c r="AY227" i="18"/>
  <c r="AX227" i="18"/>
  <c r="AR199" i="18"/>
  <c r="G197" i="23" s="1"/>
  <c r="I197" i="23" s="1"/>
  <c r="AY206" i="18"/>
  <c r="AX206" i="18"/>
  <c r="AY212" i="18"/>
  <c r="AX212" i="18"/>
  <c r="AY201" i="18"/>
  <c r="AX201" i="18"/>
  <c r="AR112" i="18"/>
  <c r="G110" i="23" s="1"/>
  <c r="I110" i="23" s="1"/>
  <c r="AR143" i="18"/>
  <c r="G141" i="23" s="1"/>
  <c r="I141" i="23" s="1"/>
  <c r="AR67" i="18"/>
  <c r="G65" i="23" s="1"/>
  <c r="I65" i="23" s="1"/>
  <c r="BB70" i="18"/>
  <c r="BA70" i="18"/>
  <c r="AR77" i="18"/>
  <c r="G75" i="23" s="1"/>
  <c r="I75" i="23" s="1"/>
  <c r="AV59" i="18"/>
  <c r="AU59" i="18"/>
  <c r="AV11" i="18"/>
  <c r="AU11" i="18"/>
  <c r="BA11" i="18"/>
  <c r="BB11" i="18"/>
  <c r="AR28" i="18"/>
  <c r="G26" i="23" s="1"/>
  <c r="I26" i="23" s="1"/>
  <c r="BB34" i="18"/>
  <c r="BA34" i="18"/>
  <c r="AV269" i="18"/>
  <c r="AU269" i="18"/>
  <c r="AV290" i="18"/>
  <c r="AU290" i="18"/>
  <c r="AY243" i="18"/>
  <c r="AX243" i="18"/>
  <c r="BB229" i="18"/>
  <c r="BA229" i="18"/>
  <c r="BB234" i="18"/>
  <c r="BA234" i="18"/>
  <c r="AY242" i="18"/>
  <c r="AX242" i="18"/>
  <c r="AR224" i="18"/>
  <c r="G222" i="23" s="1"/>
  <c r="I222" i="23" s="1"/>
  <c r="AX263" i="18"/>
  <c r="AY263" i="18"/>
  <c r="BB188" i="18"/>
  <c r="BA188" i="18"/>
  <c r="BB172" i="18"/>
  <c r="BA172" i="18"/>
  <c r="AV121" i="18"/>
  <c r="AU121" i="18"/>
  <c r="BB73" i="18"/>
  <c r="BA73" i="18"/>
  <c r="BB12" i="18"/>
  <c r="BA12" i="18"/>
  <c r="AY23" i="18"/>
  <c r="AX23" i="18"/>
  <c r="BA289" i="18"/>
  <c r="BB289" i="18"/>
  <c r="BB282" i="18"/>
  <c r="BA282" i="18"/>
  <c r="BB266" i="18"/>
  <c r="BA266" i="18"/>
  <c r="BA215" i="18"/>
  <c r="BB215" i="18"/>
  <c r="BB231" i="18"/>
  <c r="BA231" i="18"/>
  <c r="AR165" i="18"/>
  <c r="G163" i="23" s="1"/>
  <c r="I163" i="23" s="1"/>
  <c r="BB187" i="18"/>
  <c r="BA187" i="18"/>
  <c r="AY139" i="18"/>
  <c r="AX139" i="18"/>
  <c r="AV83" i="18"/>
  <c r="AU83" i="18"/>
  <c r="AV86" i="18"/>
  <c r="AU86" i="18"/>
  <c r="BA57" i="18"/>
  <c r="BB57" i="18"/>
  <c r="AR44" i="18"/>
  <c r="G42" i="23" s="1"/>
  <c r="I42" i="23" s="1"/>
  <c r="AV50" i="18"/>
  <c r="AU50" i="18"/>
  <c r="BA50" i="18"/>
  <c r="BB50" i="18"/>
  <c r="AV30" i="18"/>
  <c r="AU30" i="18"/>
  <c r="AY39" i="18"/>
  <c r="AX39" i="18"/>
  <c r="BB24" i="18"/>
  <c r="BA24" i="18"/>
  <c r="AY33" i="18"/>
  <c r="AX33" i="18"/>
  <c r="AR306" i="18"/>
  <c r="AR222" i="18"/>
  <c r="G220" i="23" s="1"/>
  <c r="I220" i="23" s="1"/>
  <c r="AY198" i="18"/>
  <c r="AX198" i="18"/>
  <c r="AV198" i="18"/>
  <c r="AU198" i="18"/>
  <c r="AV204" i="18"/>
  <c r="AU204" i="18"/>
  <c r="AR194" i="18"/>
  <c r="G192" i="23" s="1"/>
  <c r="I192" i="23" s="1"/>
  <c r="AR181" i="18"/>
  <c r="G179" i="23" s="1"/>
  <c r="I179" i="23" s="1"/>
  <c r="AR168" i="18"/>
  <c r="G166" i="23" s="1"/>
  <c r="I166" i="23" s="1"/>
  <c r="AR104" i="18"/>
  <c r="AR135" i="18"/>
  <c r="G133" i="23" s="1"/>
  <c r="I133" i="23" s="1"/>
  <c r="AR148" i="18"/>
  <c r="G146" i="23" s="1"/>
  <c r="I146" i="23" s="1"/>
  <c r="AY115" i="18"/>
  <c r="AX115" i="18"/>
  <c r="AV106" i="18"/>
  <c r="AU106" i="18"/>
  <c r="AY97" i="18"/>
  <c r="AX97" i="18"/>
  <c r="AR114" i="18"/>
  <c r="G112" i="23" s="1"/>
  <c r="I112" i="23" s="1"/>
  <c r="AY51" i="18"/>
  <c r="AX51" i="18"/>
  <c r="BB16" i="18"/>
  <c r="BA16" i="18"/>
  <c r="AR26" i="18"/>
  <c r="G24" i="23" s="1"/>
  <c r="I24" i="23" s="1"/>
  <c r="AU287" i="18"/>
  <c r="AV287" i="18"/>
  <c r="BB286" i="18"/>
  <c r="BA286" i="18"/>
  <c r="BB293" i="18"/>
  <c r="BA293" i="18"/>
  <c r="AY298" i="18"/>
  <c r="AX298" i="18"/>
  <c r="BB267" i="18"/>
  <c r="BA267" i="18"/>
  <c r="AU220" i="18"/>
  <c r="AV220" i="18"/>
  <c r="AY223" i="18"/>
  <c r="AX223" i="18"/>
  <c r="BB193" i="18"/>
  <c r="BA193" i="18"/>
  <c r="AY200" i="18"/>
  <c r="AX200" i="18"/>
  <c r="BB180" i="18"/>
  <c r="BA180" i="18"/>
  <c r="BB164" i="18"/>
  <c r="BA164" i="18"/>
  <c r="AY113" i="18"/>
  <c r="AX113" i="18"/>
  <c r="BB111" i="18"/>
  <c r="BA111" i="18"/>
  <c r="AU111" i="18"/>
  <c r="AV111" i="18"/>
  <c r="BB134" i="18"/>
  <c r="BA134" i="18"/>
  <c r="BB133" i="18"/>
  <c r="BA133" i="18"/>
  <c r="AV100" i="18"/>
  <c r="AU100" i="18"/>
  <c r="AX103" i="18"/>
  <c r="AY103" i="18"/>
  <c r="AR56" i="18"/>
  <c r="G54" i="23" s="1"/>
  <c r="I54" i="23" s="1"/>
  <c r="AY55" i="18"/>
  <c r="AX55" i="18"/>
  <c r="AY85" i="18"/>
  <c r="AX85" i="18"/>
  <c r="AV35" i="18"/>
  <c r="AU35" i="18"/>
  <c r="AV283" i="18"/>
  <c r="AU283" i="18"/>
  <c r="AR257" i="18"/>
  <c r="G255" i="23" s="1"/>
  <c r="I255" i="23" s="1"/>
  <c r="BB245" i="18"/>
  <c r="BA245" i="18"/>
  <c r="BA207" i="18"/>
  <c r="BB207" i="18"/>
  <c r="AV203" i="18"/>
  <c r="AU203" i="18"/>
  <c r="AV209" i="18"/>
  <c r="AU209" i="18"/>
  <c r="AR197" i="18"/>
  <c r="G195" i="23" s="1"/>
  <c r="I195" i="23" s="1"/>
  <c r="AR157" i="18"/>
  <c r="G155" i="23" s="1"/>
  <c r="I155" i="23" s="1"/>
  <c r="BB21" i="18"/>
  <c r="BA21" i="18"/>
  <c r="AX45" i="18"/>
  <c r="AY45" i="18"/>
  <c r="AV45" i="18"/>
  <c r="AU45" i="18"/>
  <c r="AR283" i="18"/>
  <c r="G281" i="23" s="1"/>
  <c r="I281" i="23" s="1"/>
  <c r="AV238" i="18"/>
  <c r="AU238" i="18"/>
  <c r="BB235" i="18"/>
  <c r="BA235" i="18"/>
  <c r="AV233" i="18"/>
  <c r="AU233" i="18"/>
  <c r="BB214" i="18"/>
  <c r="BA214" i="18"/>
  <c r="AV208" i="18"/>
  <c r="AU208" i="18"/>
  <c r="AU151" i="18"/>
  <c r="AV151" i="18"/>
  <c r="BB174" i="18"/>
  <c r="BA174" i="18"/>
  <c r="AV76" i="18"/>
  <c r="AU76" i="18"/>
  <c r="AY146" i="18"/>
  <c r="AX146" i="18"/>
  <c r="AR78" i="18"/>
  <c r="G76" i="23" s="1"/>
  <c r="I76" i="23" s="1"/>
  <c r="AV65" i="18"/>
  <c r="AU65" i="18"/>
  <c r="AU47" i="18"/>
  <c r="AV47" i="18"/>
  <c r="AY10" i="18"/>
  <c r="AX10" i="18"/>
  <c r="AY303" i="18"/>
  <c r="AX303" i="18"/>
  <c r="AY302" i="18"/>
  <c r="AX302" i="18"/>
  <c r="AV280" i="18"/>
  <c r="AU280" i="18"/>
  <c r="BB271" i="18"/>
  <c r="BA271" i="18"/>
  <c r="AV251" i="18"/>
  <c r="AU251" i="18"/>
  <c r="BB256" i="18"/>
  <c r="BA256" i="18"/>
  <c r="BB255" i="18"/>
  <c r="BA255" i="18"/>
  <c r="AX246" i="18"/>
  <c r="AY246" i="18"/>
  <c r="BB232" i="18"/>
  <c r="BA232" i="18"/>
  <c r="AU213" i="18"/>
  <c r="AV213" i="18"/>
  <c r="AY186" i="18"/>
  <c r="AX186" i="18"/>
  <c r="AY192" i="18"/>
  <c r="AX192" i="18"/>
  <c r="AV216" i="18"/>
  <c r="AU216" i="18"/>
  <c r="BB183" i="18"/>
  <c r="BA183" i="18"/>
  <c r="AY171" i="18"/>
  <c r="AX171" i="18"/>
  <c r="AV160" i="18"/>
  <c r="AU160" i="18"/>
  <c r="AU127" i="18"/>
  <c r="AV127" i="18"/>
  <c r="BB150" i="18"/>
  <c r="BA150" i="18"/>
  <c r="BB149" i="18"/>
  <c r="BA149" i="18"/>
  <c r="AV166" i="18"/>
  <c r="AU166" i="18"/>
  <c r="AU107" i="18"/>
  <c r="AV107" i="18"/>
  <c r="AR89" i="18"/>
  <c r="AR88" i="18"/>
  <c r="G86" i="23" s="1"/>
  <c r="I86" i="23" s="1"/>
  <c r="BB63" i="18"/>
  <c r="BA63" i="18"/>
  <c r="AR9" i="18"/>
  <c r="G7" i="23" s="1"/>
  <c r="I7" i="23" s="1"/>
  <c r="AV32" i="18"/>
  <c r="AU32" i="18"/>
  <c r="AR285" i="18"/>
  <c r="G283" i="23" s="1"/>
  <c r="I283" i="23" s="1"/>
  <c r="AY285" i="18"/>
  <c r="AX285" i="18"/>
  <c r="AV250" i="18"/>
  <c r="AU250" i="18"/>
  <c r="AY185" i="18"/>
  <c r="AX185" i="18"/>
  <c r="AY190" i="18"/>
  <c r="AX190" i="18"/>
  <c r="AV105" i="18"/>
  <c r="AU105" i="18"/>
  <c r="AV136" i="18"/>
  <c r="AU136" i="18"/>
  <c r="AV126" i="18"/>
  <c r="AU126" i="18"/>
  <c r="AV125" i="18"/>
  <c r="AU125" i="18"/>
  <c r="BB116" i="18"/>
  <c r="BA116" i="18"/>
  <c r="BB147" i="18"/>
  <c r="BA147" i="18"/>
  <c r="AR74" i="18"/>
  <c r="G72" i="23" s="1"/>
  <c r="I72" i="23" s="1"/>
  <c r="BB130" i="18"/>
  <c r="BA130" i="18"/>
  <c r="AV94" i="18"/>
  <c r="AU94" i="18"/>
  <c r="AU48" i="18"/>
  <c r="AV48" i="18"/>
  <c r="AU52" i="18"/>
  <c r="AV52" i="18"/>
  <c r="AX38" i="18"/>
  <c r="AY38" i="18"/>
  <c r="AR296" i="18"/>
  <c r="AU249" i="18"/>
  <c r="AV249" i="18"/>
  <c r="AY262" i="18"/>
  <c r="AX262" i="18"/>
  <c r="AY230" i="18"/>
  <c r="AX230" i="18"/>
  <c r="AR227" i="18"/>
  <c r="G225" i="23" s="1"/>
  <c r="I225" i="23" s="1"/>
  <c r="AX225" i="18"/>
  <c r="AY225" i="18"/>
  <c r="AR206" i="18"/>
  <c r="G204" i="23" s="1"/>
  <c r="I204" i="23" s="1"/>
  <c r="AR212" i="18"/>
  <c r="AR201" i="18"/>
  <c r="G199" i="23" s="1"/>
  <c r="I199" i="23" s="1"/>
  <c r="BB159" i="18"/>
  <c r="BA159" i="18"/>
  <c r="AV145" i="18"/>
  <c r="AU145" i="18"/>
  <c r="BB123" i="18"/>
  <c r="BA123" i="18"/>
  <c r="AR68" i="18"/>
  <c r="G66" i="23" s="1"/>
  <c r="I66" i="23" s="1"/>
  <c r="BB71" i="18"/>
  <c r="BA71" i="18"/>
  <c r="AV27" i="18"/>
  <c r="AU27" i="18"/>
  <c r="AV34" i="18"/>
  <c r="AU34" i="18"/>
  <c r="BB295" i="18"/>
  <c r="BA295" i="18"/>
  <c r="BA269" i="18"/>
  <c r="BB269" i="18"/>
  <c r="BB275" i="18"/>
  <c r="BA275" i="18"/>
  <c r="BB272" i="18"/>
  <c r="BA272" i="18"/>
  <c r="BB290" i="18"/>
  <c r="BA290" i="18"/>
  <c r="AR243" i="18"/>
  <c r="G241" i="23" s="1"/>
  <c r="I241" i="23" s="1"/>
  <c r="AV229" i="18"/>
  <c r="AU229" i="18"/>
  <c r="BB228" i="18"/>
  <c r="BA228" i="18"/>
  <c r="AV234" i="18"/>
  <c r="AU234" i="18"/>
  <c r="BB224" i="18"/>
  <c r="BA224" i="18"/>
  <c r="AU263" i="18"/>
  <c r="AV263" i="18"/>
  <c r="BB218" i="18"/>
  <c r="BA218" i="18"/>
  <c r="AU178" i="18"/>
  <c r="AV178" i="18"/>
  <c r="BA178" i="18"/>
  <c r="BB178" i="18"/>
  <c r="BB184" i="18"/>
  <c r="BA184" i="18"/>
  <c r="AV188" i="18"/>
  <c r="AU188" i="18"/>
  <c r="AV172" i="18"/>
  <c r="AU172" i="18"/>
  <c r="BB163" i="18"/>
  <c r="BA163" i="18"/>
  <c r="BA121" i="18"/>
  <c r="BB121" i="18"/>
  <c r="AY141" i="18"/>
  <c r="AX141" i="18"/>
  <c r="AY80" i="18"/>
  <c r="AX80" i="18"/>
  <c r="AV73" i="18"/>
  <c r="AU73" i="18"/>
  <c r="AY61" i="18"/>
  <c r="AX61" i="18"/>
  <c r="AY29" i="18"/>
  <c r="AX29" i="18"/>
  <c r="AX284" i="18"/>
  <c r="AY284" i="18"/>
  <c r="AV282" i="18"/>
  <c r="AU282" i="18"/>
  <c r="AU266" i="18"/>
  <c r="AV266" i="18"/>
  <c r="AY252" i="18"/>
  <c r="AX252" i="18"/>
  <c r="AR211" i="18"/>
  <c r="G209" i="23" s="1"/>
  <c r="I209" i="23" s="1"/>
  <c r="AR177" i="18"/>
  <c r="G175" i="23" s="1"/>
  <c r="I175" i="23" s="1"/>
  <c r="AR182" i="18"/>
  <c r="G180" i="23" s="1"/>
  <c r="I180" i="23" s="1"/>
  <c r="AY195" i="18"/>
  <c r="AX195" i="18"/>
  <c r="BB128" i="18"/>
  <c r="BA128" i="18"/>
  <c r="BB118" i="18"/>
  <c r="BA118" i="18"/>
  <c r="BB117" i="18"/>
  <c r="BA117" i="18"/>
  <c r="AR139" i="18"/>
  <c r="G137" i="23" s="1"/>
  <c r="I137" i="23" s="1"/>
  <c r="AY84" i="18"/>
  <c r="AX84" i="18"/>
  <c r="AU66" i="18"/>
  <c r="AV66" i="18"/>
  <c r="AV93" i="18"/>
  <c r="AU93" i="18"/>
  <c r="BB54" i="18"/>
  <c r="BA54" i="18"/>
  <c r="AV24" i="18"/>
  <c r="AU24" i="18"/>
  <c r="AR33" i="18"/>
  <c r="G31" i="23" s="1"/>
  <c r="I31" i="23" s="1"/>
  <c r="BB288" i="18"/>
  <c r="BA288" i="18"/>
  <c r="AV265" i="18"/>
  <c r="AU265" i="18"/>
  <c r="BB279" i="18"/>
  <c r="BA279" i="18"/>
  <c r="AV259" i="18"/>
  <c r="AU259" i="18"/>
  <c r="AY261" i="18"/>
  <c r="AX261" i="18"/>
  <c r="AY270" i="18"/>
  <c r="AX270" i="18"/>
  <c r="AU241" i="18"/>
  <c r="AV241" i="18"/>
  <c r="AX254" i="18"/>
  <c r="AY254" i="18"/>
  <c r="AV179" i="18"/>
  <c r="AU179" i="18"/>
  <c r="BB162" i="18"/>
  <c r="BA162" i="18"/>
  <c r="BB169" i="18"/>
  <c r="BA169" i="18"/>
  <c r="AV137" i="18"/>
  <c r="AU137" i="18"/>
  <c r="BB104" i="18"/>
  <c r="BA104" i="18"/>
  <c r="BB110" i="18"/>
  <c r="BA110" i="18"/>
  <c r="BA62" i="18"/>
  <c r="BB62" i="18"/>
  <c r="AV16" i="18"/>
  <c r="AU16" i="18"/>
  <c r="AV286" i="18"/>
  <c r="AU286" i="18"/>
  <c r="AV293" i="18"/>
  <c r="AU293" i="18"/>
  <c r="BB300" i="18"/>
  <c r="BA300" i="18"/>
  <c r="AY264" i="18"/>
  <c r="AX264" i="18"/>
  <c r="AY221" i="18"/>
  <c r="AX221" i="18"/>
  <c r="BB210" i="18"/>
  <c r="BA210" i="18"/>
  <c r="AV193" i="18"/>
  <c r="AU193" i="18"/>
  <c r="BB176" i="18"/>
  <c r="BA176" i="18"/>
  <c r="AV180" i="18"/>
  <c r="AU180" i="18"/>
  <c r="AV164" i="18"/>
  <c r="AU164" i="18"/>
  <c r="BB155" i="18"/>
  <c r="BA155" i="18"/>
  <c r="AY144" i="18"/>
  <c r="AX144" i="18"/>
  <c r="AV134" i="18"/>
  <c r="AU134" i="18"/>
  <c r="AV133" i="18"/>
  <c r="AU133" i="18"/>
  <c r="BB124" i="18"/>
  <c r="BA124" i="18"/>
  <c r="BA100" i="18"/>
  <c r="BB100" i="18"/>
  <c r="AR103" i="18"/>
  <c r="G101" i="23" s="1"/>
  <c r="I101" i="23" s="1"/>
  <c r="AY102" i="18"/>
  <c r="AX102" i="18"/>
  <c r="AY53" i="18"/>
  <c r="AX53" i="18"/>
  <c r="AR85" i="18"/>
  <c r="G83" i="23" s="1"/>
  <c r="I83" i="23" s="1"/>
  <c r="BA35" i="18"/>
  <c r="BB35" i="18"/>
  <c r="K10" i="19" l="1"/>
  <c r="G178" i="23"/>
  <c r="I178" i="23" s="1"/>
  <c r="G132" i="23"/>
  <c r="I132" i="23" s="1"/>
  <c r="G124" i="23"/>
  <c r="I124" i="23" s="1"/>
  <c r="G49" i="23"/>
  <c r="I49" i="23" s="1"/>
  <c r="G246" i="23"/>
  <c r="I246" i="23" s="1"/>
  <c r="G8" i="23"/>
  <c r="I8" i="23" s="1"/>
  <c r="G106" i="23"/>
  <c r="I106" i="23" s="1"/>
  <c r="G254" i="23"/>
  <c r="I254" i="23" s="1"/>
  <c r="F11" i="19"/>
  <c r="T10" i="14"/>
  <c r="T36" i="14" s="1"/>
  <c r="K11" i="19"/>
  <c r="G138" i="23"/>
  <c r="I138" i="23" s="1"/>
  <c r="G104" i="23"/>
  <c r="I104" i="23" s="1"/>
  <c r="G257" i="23"/>
  <c r="I257" i="23" s="1"/>
  <c r="G173" i="23"/>
  <c r="I173" i="23" s="1"/>
  <c r="G181" i="23"/>
  <c r="I181" i="23" s="1"/>
  <c r="G259" i="23"/>
  <c r="I259" i="23" s="1"/>
  <c r="G55" i="23"/>
  <c r="I55" i="23" s="1"/>
  <c r="G248" i="23"/>
  <c r="I248" i="23" s="1"/>
  <c r="G268" i="23"/>
  <c r="I268" i="23" s="1"/>
  <c r="G282" i="23"/>
  <c r="I282" i="23" s="1"/>
  <c r="G228" i="23"/>
  <c r="I228" i="23" s="1"/>
  <c r="G62" i="23"/>
  <c r="I62" i="23" s="1"/>
  <c r="G184" i="23"/>
  <c r="I184" i="23" s="1"/>
  <c r="G47" i="23"/>
  <c r="I47" i="23" s="1"/>
  <c r="G202" i="23"/>
  <c r="I202" i="23" s="1"/>
  <c r="G120" i="23"/>
  <c r="I120" i="23" s="1"/>
  <c r="G196" i="23"/>
  <c r="I196" i="23" s="1"/>
  <c r="G164" i="23"/>
  <c r="I164" i="23" s="1"/>
  <c r="G35" i="23"/>
  <c r="I35" i="23" s="1"/>
  <c r="G152" i="23"/>
  <c r="I152" i="23" s="1"/>
  <c r="G77" i="23"/>
  <c r="I77" i="23" s="1"/>
  <c r="G88" i="23"/>
  <c r="I88" i="23" s="1"/>
  <c r="G258" i="23"/>
  <c r="I258" i="23" s="1"/>
  <c r="G250" i="23"/>
  <c r="I250" i="23" s="1"/>
  <c r="G27" i="23"/>
  <c r="I27" i="23" s="1"/>
  <c r="G28" i="23"/>
  <c r="I28" i="23" s="1"/>
  <c r="G279" i="23"/>
  <c r="I279" i="23" s="1"/>
  <c r="G277" i="23"/>
  <c r="I277" i="23" s="1"/>
  <c r="G158" i="23"/>
  <c r="I158" i="23" s="1"/>
  <c r="G23" i="23"/>
  <c r="I23" i="23" s="1"/>
  <c r="G67" i="23"/>
  <c r="I67" i="23" s="1"/>
  <c r="G12" i="23"/>
  <c r="I12" i="23" s="1"/>
  <c r="G51" i="23"/>
  <c r="I51" i="23" s="1"/>
  <c r="G25" i="23"/>
  <c r="I25" i="23" s="1"/>
  <c r="G176" i="23"/>
  <c r="I176" i="23" s="1"/>
  <c r="G200" i="23"/>
  <c r="I200" i="23" s="1"/>
  <c r="G43" i="23"/>
  <c r="I43" i="23" s="1"/>
  <c r="G213" i="23"/>
  <c r="I213" i="23" s="1"/>
  <c r="G193" i="23"/>
  <c r="I193" i="23" s="1"/>
  <c r="G169" i="23"/>
  <c r="I169" i="23" s="1"/>
  <c r="G84" i="23"/>
  <c r="I84" i="23" s="1"/>
  <c r="G130" i="23"/>
  <c r="I130" i="23" s="1"/>
  <c r="G78" i="23"/>
  <c r="I78" i="23" s="1"/>
  <c r="G122" i="23"/>
  <c r="I122" i="23" s="1"/>
  <c r="G48" i="23"/>
  <c r="I48" i="23" s="1"/>
  <c r="G206" i="23"/>
  <c r="I206" i="23" s="1"/>
  <c r="G74" i="23"/>
  <c r="I74" i="23" s="1"/>
  <c r="G143" i="23"/>
  <c r="I143" i="23" s="1"/>
  <c r="G251" i="23"/>
  <c r="I251" i="23" s="1"/>
  <c r="G80" i="23"/>
  <c r="I80" i="23" s="1"/>
  <c r="G210" i="23"/>
  <c r="I210" i="23" s="1"/>
  <c r="G73" i="23"/>
  <c r="I73" i="23" s="1"/>
  <c r="G273" i="23"/>
  <c r="I273" i="23" s="1"/>
  <c r="G147" i="23"/>
  <c r="I147" i="23" s="1"/>
  <c r="G162" i="23"/>
  <c r="I162" i="23" s="1"/>
  <c r="G201" i="23"/>
  <c r="I201" i="23" s="1"/>
  <c r="G142" i="23"/>
  <c r="I142" i="23" s="1"/>
  <c r="G244" i="23"/>
  <c r="I244" i="23" s="1"/>
  <c r="G61" i="23"/>
  <c r="I61" i="23" s="1"/>
  <c r="G17" i="23"/>
  <c r="I17" i="23" s="1"/>
  <c r="G261" i="23"/>
  <c r="I261" i="23" s="1"/>
  <c r="G262" i="23"/>
  <c r="I262" i="23" s="1"/>
  <c r="G150" i="23"/>
  <c r="I150" i="23" s="1"/>
  <c r="G208" i="23"/>
  <c r="I208" i="23" s="1"/>
  <c r="G151" i="23"/>
  <c r="I151" i="23" s="1"/>
  <c r="G231" i="23"/>
  <c r="I231" i="23" s="1"/>
  <c r="G79" i="23"/>
  <c r="I79" i="23" s="1"/>
  <c r="G39" i="23"/>
  <c r="I39" i="23" s="1"/>
  <c r="G111" i="23"/>
  <c r="I111" i="23" s="1"/>
  <c r="G215" i="23"/>
  <c r="I215" i="23" s="1"/>
  <c r="G103" i="23"/>
  <c r="I103" i="23" s="1"/>
  <c r="G242" i="23"/>
  <c r="I242" i="23" s="1"/>
  <c r="G167" i="23"/>
  <c r="I167" i="23" s="1"/>
  <c r="G115" i="23"/>
  <c r="I115" i="23" s="1"/>
  <c r="G148" i="23"/>
  <c r="I148" i="23" s="1"/>
  <c r="G174" i="23"/>
  <c r="I174" i="23" s="1"/>
  <c r="G284" i="23"/>
  <c r="I284" i="23" s="1"/>
  <c r="G285" i="23"/>
  <c r="I285" i="23" s="1"/>
  <c r="G45" i="23"/>
  <c r="I45" i="23" s="1"/>
  <c r="G58" i="23"/>
  <c r="I58" i="23" s="1"/>
  <c r="G56" i="23"/>
  <c r="I56" i="23" s="1"/>
  <c r="G230" i="23"/>
  <c r="I230" i="23" s="1"/>
  <c r="G236" i="23"/>
  <c r="I236" i="23" s="1"/>
  <c r="G139" i="23"/>
  <c r="I139" i="23" s="1"/>
  <c r="G92" i="23"/>
  <c r="I92" i="23" s="1"/>
  <c r="G113" i="23"/>
  <c r="I113" i="23" s="1"/>
  <c r="G198" i="23"/>
  <c r="I198" i="23" s="1"/>
  <c r="G94" i="23"/>
  <c r="I94" i="23" s="1"/>
  <c r="G87" i="23"/>
  <c r="I87" i="23" s="1"/>
  <c r="G156" i="23"/>
  <c r="I156" i="23" s="1"/>
  <c r="G243" i="23"/>
  <c r="I243" i="23" s="1"/>
  <c r="G256" i="23"/>
  <c r="I256" i="23" s="1"/>
  <c r="G38" i="23"/>
  <c r="I38" i="23" s="1"/>
  <c r="G69" i="23"/>
  <c r="I69" i="23" s="1"/>
  <c r="G108" i="23"/>
  <c r="I108" i="23" s="1"/>
  <c r="G161" i="23"/>
  <c r="I161" i="23" s="1"/>
  <c r="G226" i="23"/>
  <c r="I226" i="23" s="1"/>
  <c r="G227" i="23"/>
  <c r="I227" i="23" s="1"/>
  <c r="G276" i="23"/>
  <c r="I276" i="23" s="1"/>
  <c r="G149" i="23"/>
  <c r="I149" i="23" s="1"/>
  <c r="G266" i="23"/>
  <c r="I266" i="23" s="1"/>
  <c r="G235" i="23"/>
  <c r="I235" i="23" s="1"/>
  <c r="G18" i="23"/>
  <c r="I18" i="23" s="1"/>
  <c r="G99" i="23"/>
  <c r="I99" i="23" s="1"/>
  <c r="G29" i="23"/>
  <c r="I29" i="23" s="1"/>
  <c r="G221" i="23"/>
  <c r="I221" i="23" s="1"/>
  <c r="G53" i="23"/>
  <c r="I53" i="23" s="1"/>
  <c r="G40" i="23"/>
  <c r="I40" i="23" s="1"/>
  <c r="G102" i="23"/>
  <c r="I102" i="23" s="1"/>
  <c r="G172" i="23"/>
  <c r="I172" i="23" s="1"/>
  <c r="G97" i="23"/>
  <c r="I97" i="23" s="1"/>
  <c r="G32" i="23"/>
  <c r="I32" i="23" s="1"/>
  <c r="G125" i="23"/>
  <c r="I125" i="23" s="1"/>
  <c r="G211" i="23"/>
  <c r="I211" i="23" s="1"/>
  <c r="G118" i="23"/>
  <c r="I118" i="23" s="1"/>
  <c r="G238" i="23"/>
  <c r="I238" i="23" s="1"/>
  <c r="G98" i="23"/>
  <c r="I98" i="23" s="1"/>
  <c r="G205" i="23"/>
  <c r="I205" i="23" s="1"/>
  <c r="G217" i="23"/>
  <c r="I217" i="23" s="1"/>
  <c r="G269" i="23"/>
  <c r="I269" i="23" s="1"/>
  <c r="G157" i="23"/>
  <c r="I157" i="23" s="1"/>
  <c r="G90" i="23"/>
  <c r="I90" i="23" s="1"/>
  <c r="G70" i="23"/>
  <c r="I70" i="23" s="1"/>
  <c r="G105" i="23"/>
  <c r="I105" i="23" s="1"/>
  <c r="G263" i="23"/>
  <c r="I263" i="23" s="1"/>
  <c r="G15" i="23"/>
  <c r="I15" i="23" s="1"/>
  <c r="G14" i="23"/>
  <c r="I14" i="23" s="1"/>
  <c r="G187" i="23"/>
  <c r="I187" i="23" s="1"/>
  <c r="G134" i="23"/>
  <c r="I134" i="23" s="1"/>
  <c r="G127" i="23"/>
  <c r="I127" i="23" s="1"/>
  <c r="G223" i="23"/>
  <c r="I223" i="23" s="1"/>
  <c r="G183" i="23"/>
  <c r="I183" i="23" s="1"/>
  <c r="G239" i="23"/>
  <c r="I239" i="23" s="1"/>
  <c r="G19" i="23"/>
  <c r="I19" i="23" s="1"/>
  <c r="G189" i="23"/>
  <c r="I189" i="23" s="1"/>
  <c r="G271" i="23"/>
  <c r="I271" i="23" s="1"/>
  <c r="G245" i="23"/>
  <c r="I245" i="23" s="1"/>
  <c r="G21" i="23"/>
  <c r="I21" i="23" s="1"/>
  <c r="G11" i="23"/>
  <c r="I11" i="23" s="1"/>
  <c r="J13" i="26"/>
  <c r="J15" i="26"/>
  <c r="F16" i="26"/>
  <c r="B20" i="26"/>
  <c r="D13" i="26"/>
  <c r="D38" i="26" s="1"/>
  <c r="D10" i="26"/>
  <c r="D36" i="26" s="1"/>
  <c r="N15" i="26"/>
  <c r="D20" i="26"/>
  <c r="F20" i="26"/>
  <c r="V20" i="26"/>
  <c r="Z13" i="26"/>
  <c r="U21" i="26"/>
  <c r="AC40" i="26" s="1"/>
  <c r="AB20" i="26"/>
  <c r="E21" i="26"/>
  <c r="M40" i="26" s="1"/>
  <c r="T20" i="26"/>
  <c r="Z20" i="26"/>
  <c r="Z15" i="26"/>
  <c r="V16" i="26"/>
  <c r="L20" i="26"/>
  <c r="R20" i="26"/>
  <c r="AD15" i="26"/>
  <c r="V15" i="26"/>
  <c r="F15" i="26"/>
  <c r="T10" i="26"/>
  <c r="T36" i="26" s="1"/>
  <c r="J20" i="26"/>
  <c r="T13" i="26"/>
  <c r="T38" i="26" s="1"/>
  <c r="E21" i="14"/>
  <c r="M40" i="14" s="1"/>
  <c r="AB20" i="14"/>
  <c r="Z15" i="14"/>
  <c r="V16" i="14"/>
  <c r="V15" i="14"/>
  <c r="Z13" i="14"/>
  <c r="Z20" i="14"/>
  <c r="V20" i="14"/>
  <c r="U21" i="14"/>
  <c r="AC40" i="14" s="1"/>
  <c r="T20" i="14"/>
  <c r="R20" i="14"/>
  <c r="AD15" i="14"/>
  <c r="T13" i="14"/>
  <c r="T38" i="14" s="1"/>
  <c r="K12" i="19"/>
  <c r="D13" i="14"/>
  <c r="D38" i="14" s="1"/>
  <c r="J13" i="14"/>
  <c r="D10" i="14"/>
  <c r="D36" i="14" s="1"/>
  <c r="D20" i="14"/>
  <c r="N15" i="14"/>
  <c r="J15" i="14"/>
  <c r="J20" i="14"/>
  <c r="F16" i="14"/>
  <c r="L20" i="14"/>
  <c r="F20" i="14"/>
  <c r="F15" i="14"/>
  <c r="B20" i="14"/>
  <c r="D13" i="19"/>
  <c r="J13" i="19"/>
  <c r="E13" i="19"/>
  <c r="F13" i="19"/>
  <c r="G13" i="19"/>
  <c r="H13" i="19"/>
  <c r="I13" i="19"/>
  <c r="C15" i="19"/>
  <c r="B15" i="19" s="1"/>
  <c r="A15" i="19" s="1"/>
  <c r="L13" i="19"/>
  <c r="BB6" i="18"/>
  <c r="BA6" i="18"/>
  <c r="AR4" i="18"/>
  <c r="AU6" i="18"/>
  <c r="AV6" i="18"/>
  <c r="AY6" i="18"/>
  <c r="AX6" i="18"/>
  <c r="X20" i="14" l="1"/>
  <c r="AD20" i="14" s="1"/>
  <c r="X20" i="26"/>
  <c r="AD20" i="26" s="1"/>
  <c r="H20" i="26"/>
  <c r="N20" i="26" s="1"/>
  <c r="K13" i="19"/>
  <c r="H20" i="14"/>
  <c r="N20" i="14" s="1"/>
  <c r="M38" i="14" s="1"/>
  <c r="D14" i="19"/>
  <c r="J14" i="19"/>
  <c r="E14" i="19"/>
  <c r="F14" i="19"/>
  <c r="I14" i="19"/>
  <c r="G14" i="19"/>
  <c r="H14" i="19"/>
  <c r="C16" i="19"/>
  <c r="B16" i="19" s="1"/>
  <c r="A16" i="19" s="1"/>
  <c r="L14" i="19"/>
  <c r="M21" i="26" l="1"/>
  <c r="M42" i="26" s="1"/>
  <c r="M38" i="26"/>
  <c r="AC21" i="26"/>
  <c r="AC42" i="26" s="1"/>
  <c r="AC38" i="26"/>
  <c r="AC38" i="14"/>
  <c r="AC21" i="14"/>
  <c r="AC42" i="14" s="1"/>
  <c r="K14" i="19"/>
  <c r="M21" i="14"/>
  <c r="M42" i="14" s="1"/>
  <c r="J15" i="19"/>
  <c r="H15" i="19"/>
  <c r="D15" i="19"/>
  <c r="E15" i="19"/>
  <c r="F15" i="19"/>
  <c r="I15" i="19"/>
  <c r="G15" i="19"/>
  <c r="C17" i="19"/>
  <c r="B17" i="19" s="1"/>
  <c r="A17" i="19" s="1"/>
  <c r="L15" i="19"/>
  <c r="K15" i="19" l="1"/>
  <c r="I16" i="19"/>
  <c r="J16" i="19"/>
  <c r="H16" i="19"/>
  <c r="D16" i="19"/>
  <c r="F16" i="19"/>
  <c r="E16" i="19"/>
  <c r="G16" i="19"/>
  <c r="C18" i="19"/>
  <c r="B18" i="19" s="1"/>
  <c r="A18" i="19" s="1"/>
  <c r="L16" i="19"/>
  <c r="K16" i="19" l="1"/>
  <c r="H17" i="19"/>
  <c r="G17" i="19"/>
  <c r="I17" i="19"/>
  <c r="J17" i="19"/>
  <c r="D17" i="19"/>
  <c r="F17" i="19"/>
  <c r="E17" i="19"/>
  <c r="C19" i="19"/>
  <c r="B19" i="19" s="1"/>
  <c r="A19" i="19" s="1"/>
  <c r="L17" i="19"/>
  <c r="K17" i="19" l="1"/>
  <c r="G18" i="19"/>
  <c r="H18" i="19"/>
  <c r="I18" i="19"/>
  <c r="E18" i="19"/>
  <c r="J18" i="19"/>
  <c r="D18" i="19"/>
  <c r="F18" i="19"/>
  <c r="C20" i="19"/>
  <c r="B20" i="19" s="1"/>
  <c r="A20" i="19" s="1"/>
  <c r="L18" i="19"/>
  <c r="K18" i="19" l="1"/>
  <c r="F19" i="19"/>
  <c r="D19" i="19"/>
  <c r="G19" i="19"/>
  <c r="H19" i="19"/>
  <c r="I19" i="19"/>
  <c r="E19" i="19"/>
  <c r="J19" i="19"/>
  <c r="C21" i="19"/>
  <c r="B21" i="19" s="1"/>
  <c r="A21" i="19" s="1"/>
  <c r="L19" i="19"/>
  <c r="K19" i="19" l="1"/>
  <c r="E20" i="19"/>
  <c r="F20" i="19"/>
  <c r="D20" i="19"/>
  <c r="G20" i="19"/>
  <c r="H20" i="19"/>
  <c r="I20" i="19"/>
  <c r="J20" i="19"/>
  <c r="L20" i="19"/>
  <c r="C22" i="19"/>
  <c r="B22" i="19" s="1"/>
  <c r="A22" i="19" s="1"/>
  <c r="K20" i="19" l="1"/>
  <c r="D21" i="19"/>
  <c r="J21" i="19"/>
  <c r="E21" i="19"/>
  <c r="F21" i="19"/>
  <c r="G21" i="19"/>
  <c r="H21" i="19"/>
  <c r="I21" i="19"/>
  <c r="L21" i="19"/>
  <c r="C23" i="19"/>
  <c r="B23" i="19" s="1"/>
  <c r="A23" i="19" s="1"/>
  <c r="K21" i="19" l="1"/>
  <c r="J22" i="19"/>
  <c r="D22" i="19"/>
  <c r="E22" i="19"/>
  <c r="F22" i="19"/>
  <c r="H22" i="19"/>
  <c r="G22" i="19"/>
  <c r="I22" i="19"/>
  <c r="L22" i="19"/>
  <c r="C24" i="19"/>
  <c r="B24" i="19" s="1"/>
  <c r="A24" i="19" s="1"/>
  <c r="K22" i="19" l="1"/>
  <c r="J23" i="19"/>
  <c r="D23" i="19"/>
  <c r="H23" i="19"/>
  <c r="E23" i="19"/>
  <c r="G23" i="19"/>
  <c r="F23" i="19"/>
  <c r="I23" i="19"/>
  <c r="C25" i="19"/>
  <c r="B25" i="19" s="1"/>
  <c r="A25" i="19" s="1"/>
  <c r="L23" i="19"/>
  <c r="K23" i="19" l="1"/>
  <c r="I24" i="19"/>
  <c r="J24" i="19"/>
  <c r="F24" i="19"/>
  <c r="D24" i="19"/>
  <c r="G24" i="19"/>
  <c r="H24" i="19"/>
  <c r="E24" i="19"/>
  <c r="C26" i="19"/>
  <c r="B26" i="19" s="1"/>
  <c r="A26" i="19" s="1"/>
  <c r="L24" i="19"/>
  <c r="K24" i="19" l="1"/>
  <c r="H25" i="19"/>
  <c r="E25" i="19"/>
  <c r="G25" i="19"/>
  <c r="I25" i="19"/>
  <c r="J25" i="19"/>
  <c r="D25" i="19"/>
  <c r="F25" i="19"/>
  <c r="C27" i="19"/>
  <c r="B27" i="19" s="1"/>
  <c r="A27" i="19" s="1"/>
  <c r="L25" i="19"/>
  <c r="K25" i="19" l="1"/>
  <c r="G26" i="19"/>
  <c r="H26" i="19"/>
  <c r="E26" i="19"/>
  <c r="I26" i="19"/>
  <c r="J26" i="19"/>
  <c r="D26" i="19"/>
  <c r="F26" i="19"/>
  <c r="C28" i="19"/>
  <c r="B28" i="19" s="1"/>
  <c r="A28" i="19" s="1"/>
  <c r="L26" i="19"/>
  <c r="K26" i="19" l="1"/>
  <c r="F27" i="19"/>
  <c r="D27" i="19"/>
  <c r="G27" i="19"/>
  <c r="H27" i="19"/>
  <c r="E27" i="19"/>
  <c r="I27" i="19"/>
  <c r="J27" i="19"/>
  <c r="C29" i="19"/>
  <c r="B29" i="19" s="1"/>
  <c r="A29" i="19" s="1"/>
  <c r="L27" i="19"/>
  <c r="K27" i="19" l="1"/>
  <c r="E28" i="19"/>
  <c r="J28" i="19"/>
  <c r="F28" i="19"/>
  <c r="G28" i="19"/>
  <c r="H28" i="19"/>
  <c r="I28" i="19"/>
  <c r="D28" i="19"/>
  <c r="C30" i="19"/>
  <c r="B30" i="19" s="1"/>
  <c r="A30" i="19" s="1"/>
  <c r="L28" i="19"/>
  <c r="K28" i="19" l="1"/>
  <c r="D29" i="19"/>
  <c r="F29" i="19"/>
  <c r="E29" i="19"/>
  <c r="G29" i="19"/>
  <c r="I29" i="19"/>
  <c r="J29" i="19"/>
  <c r="H29" i="19"/>
  <c r="C31" i="19"/>
  <c r="B31" i="19" s="1"/>
  <c r="A31" i="19" s="1"/>
  <c r="L29" i="19"/>
  <c r="K29" i="19" l="1"/>
  <c r="I30" i="19"/>
  <c r="D30" i="19"/>
  <c r="E30" i="19"/>
  <c r="F30" i="19"/>
  <c r="G30" i="19"/>
  <c r="H30" i="19"/>
  <c r="J30" i="19"/>
  <c r="L30" i="19"/>
  <c r="C32" i="19"/>
  <c r="B32" i="19" s="1"/>
  <c r="A32" i="19" s="1"/>
  <c r="K30" i="19" l="1"/>
  <c r="J31" i="19"/>
  <c r="D31" i="19"/>
  <c r="I31" i="19"/>
  <c r="E31" i="19"/>
  <c r="F31" i="19"/>
  <c r="G31" i="19"/>
  <c r="H31" i="19"/>
  <c r="C33" i="19"/>
  <c r="B33" i="19" s="1"/>
  <c r="A33" i="19" s="1"/>
  <c r="L31" i="19"/>
  <c r="K31" i="19" l="1"/>
  <c r="I32" i="19"/>
  <c r="J32" i="19"/>
  <c r="F32" i="19"/>
  <c r="G32" i="19"/>
  <c r="H32" i="19"/>
  <c r="D32" i="19"/>
  <c r="E32" i="19"/>
  <c r="C34" i="19"/>
  <c r="B34" i="19" s="1"/>
  <c r="A34" i="19" s="1"/>
  <c r="L32" i="19"/>
  <c r="K32" i="19" l="1"/>
  <c r="H33" i="19"/>
  <c r="J33" i="19"/>
  <c r="F33" i="19"/>
  <c r="I33" i="19"/>
  <c r="E33" i="19"/>
  <c r="D33" i="19"/>
  <c r="G33" i="19"/>
  <c r="C50" i="19"/>
  <c r="B50" i="19" s="1"/>
  <c r="A50" i="19" s="1"/>
  <c r="L33" i="19"/>
  <c r="K33" i="19" l="1"/>
  <c r="G34" i="19"/>
  <c r="G35" i="19" s="1"/>
  <c r="D34" i="19"/>
  <c r="H34" i="19"/>
  <c r="H35" i="19" s="1"/>
  <c r="I34" i="19"/>
  <c r="I35" i="19" s="1"/>
  <c r="E34" i="19"/>
  <c r="J34" i="19"/>
  <c r="J35" i="19" s="1"/>
  <c r="F34" i="19"/>
  <c r="F35" i="19" s="1"/>
  <c r="L4" i="19" s="1"/>
  <c r="L34" i="19"/>
  <c r="C51" i="19"/>
  <c r="B51" i="19" s="1"/>
  <c r="A51" i="19" s="1"/>
  <c r="K34" i="19" l="1"/>
  <c r="K35" i="19" s="1"/>
  <c r="D50" i="19"/>
  <c r="J50" i="19"/>
  <c r="I50" i="19"/>
  <c r="H50" i="19"/>
  <c r="G50" i="19"/>
  <c r="F50" i="19"/>
  <c r="E50" i="19"/>
  <c r="C52" i="19"/>
  <c r="L50" i="19" l="1"/>
  <c r="B52" i="19"/>
  <c r="A52" i="19" s="1"/>
  <c r="K50" i="19"/>
  <c r="D51" i="19"/>
  <c r="E51" i="19"/>
  <c r="F51" i="19"/>
  <c r="G51" i="19"/>
  <c r="H51" i="19"/>
  <c r="I51" i="19"/>
  <c r="J51" i="19"/>
  <c r="C53" i="19"/>
  <c r="L51" i="19" l="1"/>
  <c r="B53" i="19"/>
  <c r="A53" i="19" s="1"/>
  <c r="K51" i="19"/>
  <c r="D52" i="19"/>
  <c r="J52" i="19"/>
  <c r="E52" i="19"/>
  <c r="F52" i="19"/>
  <c r="G52" i="19"/>
  <c r="H52" i="19"/>
  <c r="I52" i="19"/>
  <c r="C54" i="19"/>
  <c r="L52" i="19" l="1"/>
  <c r="B54" i="19"/>
  <c r="A54" i="19" s="1"/>
  <c r="K52" i="19"/>
  <c r="J53" i="19"/>
  <c r="D53" i="19"/>
  <c r="E53" i="19"/>
  <c r="I53" i="19"/>
  <c r="F53" i="19"/>
  <c r="G53" i="19"/>
  <c r="H53" i="19"/>
  <c r="C55" i="19"/>
  <c r="L53" i="19" l="1"/>
  <c r="B55" i="19"/>
  <c r="A55" i="19" s="1"/>
  <c r="K53" i="19"/>
  <c r="I54" i="19"/>
  <c r="H54" i="19"/>
  <c r="J54" i="19"/>
  <c r="D54" i="19"/>
  <c r="E54" i="19"/>
  <c r="F54" i="19"/>
  <c r="G54" i="19"/>
  <c r="C56" i="19"/>
  <c r="L54" i="19" l="1"/>
  <c r="B56" i="19"/>
  <c r="A56" i="19" s="1"/>
  <c r="K54" i="19"/>
  <c r="H55" i="19"/>
  <c r="I55" i="19"/>
  <c r="J55" i="19"/>
  <c r="D55" i="19"/>
  <c r="E55" i="19"/>
  <c r="F55" i="19"/>
  <c r="G55" i="19"/>
  <c r="C57" i="19"/>
  <c r="L55" i="19" l="1"/>
  <c r="B57" i="19"/>
  <c r="A57" i="19" s="1"/>
  <c r="K55" i="19"/>
  <c r="G56" i="19"/>
  <c r="H56" i="19"/>
  <c r="I56" i="19"/>
  <c r="J56" i="19"/>
  <c r="D56" i="19"/>
  <c r="F56" i="19"/>
  <c r="E56" i="19"/>
  <c r="C58" i="19"/>
  <c r="L56" i="19" l="1"/>
  <c r="B58" i="19"/>
  <c r="A58" i="19" s="1"/>
  <c r="K56" i="19"/>
  <c r="F57" i="19"/>
  <c r="G57" i="19"/>
  <c r="H57" i="19"/>
  <c r="E57" i="19"/>
  <c r="I57" i="19"/>
  <c r="J57" i="19"/>
  <c r="D57" i="19"/>
  <c r="C59" i="19"/>
  <c r="L57" i="19" l="1"/>
  <c r="B59" i="19"/>
  <c r="A59" i="19" s="1"/>
  <c r="K57" i="19"/>
  <c r="E58" i="19"/>
  <c r="F58" i="19"/>
  <c r="G58" i="19"/>
  <c r="H58" i="19"/>
  <c r="D58" i="19"/>
  <c r="I58" i="19"/>
  <c r="J58" i="19"/>
  <c r="C60" i="19"/>
  <c r="L58" i="19" l="1"/>
  <c r="B60" i="19"/>
  <c r="A60" i="19" s="1"/>
  <c r="K58" i="19"/>
  <c r="D59" i="19"/>
  <c r="E59" i="19"/>
  <c r="F59" i="19"/>
  <c r="G59" i="19"/>
  <c r="H59" i="19"/>
  <c r="I59" i="19"/>
  <c r="J59" i="19"/>
  <c r="C61" i="19"/>
  <c r="L59" i="19" l="1"/>
  <c r="B61" i="19"/>
  <c r="A61" i="19" s="1"/>
  <c r="K59" i="19"/>
  <c r="D60" i="19"/>
  <c r="E60" i="19"/>
  <c r="F60" i="19"/>
  <c r="G60" i="19"/>
  <c r="J60" i="19"/>
  <c r="H60" i="19"/>
  <c r="I60" i="19"/>
  <c r="C62" i="19"/>
  <c r="L60" i="19" l="1"/>
  <c r="B62" i="19"/>
  <c r="A62" i="19" s="1"/>
  <c r="K60" i="19"/>
  <c r="J61" i="19"/>
  <c r="D61" i="19"/>
  <c r="E61" i="19"/>
  <c r="F61" i="19"/>
  <c r="G61" i="19"/>
  <c r="I61" i="19"/>
  <c r="H61" i="19"/>
  <c r="C63" i="19"/>
  <c r="L61" i="19" l="1"/>
  <c r="B63" i="19"/>
  <c r="A63" i="19" s="1"/>
  <c r="K61" i="19"/>
  <c r="I62" i="19"/>
  <c r="J62" i="19"/>
  <c r="H62" i="19"/>
  <c r="D62" i="19"/>
  <c r="E62" i="19"/>
  <c r="F62" i="19"/>
  <c r="G62" i="19"/>
  <c r="C64" i="19"/>
  <c r="L62" i="19" l="1"/>
  <c r="B64" i="19"/>
  <c r="A64" i="19" s="1"/>
  <c r="K62" i="19"/>
  <c r="H63" i="19"/>
  <c r="I63" i="19"/>
  <c r="J63" i="19"/>
  <c r="G63" i="19"/>
  <c r="D63" i="19"/>
  <c r="E63" i="19"/>
  <c r="F63" i="19"/>
  <c r="C65" i="19"/>
  <c r="L63" i="19" l="1"/>
  <c r="B65" i="19"/>
  <c r="A65" i="19" s="1"/>
  <c r="K63" i="19"/>
  <c r="G64" i="19"/>
  <c r="H64" i="19"/>
  <c r="F64" i="19"/>
  <c r="I64" i="19"/>
  <c r="J64" i="19"/>
  <c r="D64" i="19"/>
  <c r="E64" i="19"/>
  <c r="C66" i="19"/>
  <c r="L64" i="19" l="1"/>
  <c r="B66" i="19"/>
  <c r="A66" i="19" s="1"/>
  <c r="K64" i="19"/>
  <c r="F65" i="19"/>
  <c r="E65" i="19"/>
  <c r="G65" i="19"/>
  <c r="H65" i="19"/>
  <c r="I65" i="19"/>
  <c r="J65" i="19"/>
  <c r="D65" i="19"/>
  <c r="C67" i="19"/>
  <c r="L65" i="19" l="1"/>
  <c r="B67" i="19"/>
  <c r="A67" i="19" s="1"/>
  <c r="K65" i="19"/>
  <c r="E66" i="19"/>
  <c r="F66" i="19"/>
  <c r="G66" i="19"/>
  <c r="H66" i="19"/>
  <c r="I66" i="19"/>
  <c r="D66" i="19"/>
  <c r="J66" i="19"/>
  <c r="C68" i="19"/>
  <c r="L66" i="19" l="1"/>
  <c r="B68" i="19"/>
  <c r="A68" i="19" s="1"/>
  <c r="K66" i="19"/>
  <c r="D67" i="19"/>
  <c r="E67" i="19"/>
  <c r="F67" i="19"/>
  <c r="G67" i="19"/>
  <c r="H67" i="19"/>
  <c r="I67" i="19"/>
  <c r="J67" i="19"/>
  <c r="C69" i="19"/>
  <c r="L67" i="19" l="1"/>
  <c r="B69" i="19"/>
  <c r="A69" i="19" s="1"/>
  <c r="K67" i="19"/>
  <c r="D68" i="19"/>
  <c r="J68" i="19"/>
  <c r="E68" i="19"/>
  <c r="F68" i="19"/>
  <c r="G68" i="19"/>
  <c r="H68" i="19"/>
  <c r="I68" i="19"/>
  <c r="C70" i="19"/>
  <c r="L68" i="19" l="1"/>
  <c r="B70" i="19"/>
  <c r="A70" i="19" s="1"/>
  <c r="K68" i="19"/>
  <c r="J69" i="19"/>
  <c r="D69" i="19"/>
  <c r="E69" i="19"/>
  <c r="I69" i="19"/>
  <c r="F69" i="19"/>
  <c r="G69" i="19"/>
  <c r="H69" i="19"/>
  <c r="C71" i="19"/>
  <c r="L69" i="19" l="1"/>
  <c r="B71" i="19"/>
  <c r="A71" i="19" s="1"/>
  <c r="K69" i="19"/>
  <c r="I70" i="19"/>
  <c r="J70" i="19"/>
  <c r="D70" i="19"/>
  <c r="E70" i="19"/>
  <c r="H70" i="19"/>
  <c r="F70" i="19"/>
  <c r="G70" i="19"/>
  <c r="C72" i="19"/>
  <c r="L70" i="19" l="1"/>
  <c r="B72" i="19"/>
  <c r="A72" i="19" s="1"/>
  <c r="K70" i="19"/>
  <c r="H71" i="19"/>
  <c r="G71" i="19"/>
  <c r="I71" i="19"/>
  <c r="J71" i="19"/>
  <c r="D71" i="19"/>
  <c r="E71" i="19"/>
  <c r="F71" i="19"/>
  <c r="C73" i="19"/>
  <c r="L71" i="19" l="1"/>
  <c r="B73" i="19"/>
  <c r="A73" i="19" s="1"/>
  <c r="K71" i="19"/>
  <c r="G72" i="19"/>
  <c r="H72" i="19"/>
  <c r="I72" i="19"/>
  <c r="J72" i="19"/>
  <c r="D72" i="19"/>
  <c r="E72" i="19"/>
  <c r="F72" i="19"/>
  <c r="C74" i="19"/>
  <c r="L72" i="19" l="1"/>
  <c r="B74" i="19"/>
  <c r="A74" i="19" s="1"/>
  <c r="C89" i="19"/>
  <c r="K72" i="19"/>
  <c r="F73" i="19"/>
  <c r="G73" i="19"/>
  <c r="H73" i="19"/>
  <c r="I73" i="19"/>
  <c r="J73" i="19"/>
  <c r="E73" i="19"/>
  <c r="D73" i="19"/>
  <c r="L73" i="19"/>
  <c r="B89" i="19" l="1"/>
  <c r="C90" i="19"/>
  <c r="K73" i="19"/>
  <c r="E74" i="19"/>
  <c r="F74" i="19"/>
  <c r="F75" i="19" s="1"/>
  <c r="D74" i="19"/>
  <c r="G74" i="19"/>
  <c r="G75" i="19" s="1"/>
  <c r="H74" i="19"/>
  <c r="H75" i="19" s="1"/>
  <c r="I74" i="19"/>
  <c r="I75" i="19" s="1"/>
  <c r="J74" i="19"/>
  <c r="J75" i="19" s="1"/>
  <c r="L74" i="19"/>
  <c r="B90" i="19" l="1"/>
  <c r="C91" i="19"/>
  <c r="A89" i="19"/>
  <c r="L89" i="19" s="1"/>
  <c r="E89" i="19"/>
  <c r="G89" i="19"/>
  <c r="D89" i="19"/>
  <c r="J89" i="19"/>
  <c r="I89" i="19"/>
  <c r="H89" i="19"/>
  <c r="F89" i="19"/>
  <c r="K74" i="19"/>
  <c r="K75" i="19" s="1"/>
  <c r="L44" i="19"/>
  <c r="K89" i="19" l="1"/>
  <c r="B91" i="19"/>
  <c r="C92" i="19"/>
  <c r="A90" i="19"/>
  <c r="L90" i="19" s="1"/>
  <c r="D90" i="19"/>
  <c r="J90" i="19"/>
  <c r="G90" i="19"/>
  <c r="F90" i="19"/>
  <c r="H90" i="19"/>
  <c r="E90" i="19"/>
  <c r="I90" i="19"/>
  <c r="A91" i="19" l="1"/>
  <c r="L91" i="19" s="1"/>
  <c r="I91" i="19"/>
  <c r="H91" i="19"/>
  <c r="F91" i="19"/>
  <c r="D91" i="19"/>
  <c r="G91" i="19"/>
  <c r="E91" i="19"/>
  <c r="J91" i="19"/>
  <c r="K90" i="19"/>
  <c r="B92" i="19"/>
  <c r="C93" i="19"/>
  <c r="K91" i="19" l="1"/>
  <c r="B93" i="19"/>
  <c r="C94" i="19"/>
  <c r="A92" i="19"/>
  <c r="L92" i="19" s="1"/>
  <c r="D92" i="19"/>
  <c r="H92" i="19"/>
  <c r="J92" i="19"/>
  <c r="I92" i="19"/>
  <c r="F92" i="19"/>
  <c r="G92" i="19"/>
  <c r="E92" i="19"/>
  <c r="K92" i="19" l="1"/>
  <c r="B94" i="19"/>
  <c r="C95" i="19"/>
  <c r="A93" i="19"/>
  <c r="L93" i="19" s="1"/>
  <c r="F93" i="19"/>
  <c r="E93" i="19"/>
  <c r="D93" i="19"/>
  <c r="H93" i="19"/>
  <c r="J93" i="19"/>
  <c r="I93" i="19"/>
  <c r="G93" i="19"/>
  <c r="K93" i="19" l="1"/>
  <c r="B95" i="19"/>
  <c r="C96" i="19"/>
  <c r="A94" i="19"/>
  <c r="L94" i="19" s="1"/>
  <c r="F94" i="19"/>
  <c r="E94" i="19"/>
  <c r="D94" i="19"/>
  <c r="J94" i="19"/>
  <c r="G94" i="19"/>
  <c r="H94" i="19"/>
  <c r="I94" i="19"/>
  <c r="K94" i="19" l="1"/>
  <c r="B96" i="19"/>
  <c r="C97" i="19"/>
  <c r="A95" i="19"/>
  <c r="L95" i="19" s="1"/>
  <c r="H95" i="19"/>
  <c r="G95" i="19"/>
  <c r="F95" i="19"/>
  <c r="J95" i="19"/>
  <c r="E95" i="19"/>
  <c r="D95" i="19"/>
  <c r="I95" i="19"/>
  <c r="K95" i="19" l="1"/>
  <c r="B97" i="19"/>
  <c r="C98" i="19"/>
  <c r="A96" i="19"/>
  <c r="L96" i="19" s="1"/>
  <c r="E96" i="19"/>
  <c r="D96" i="19"/>
  <c r="I96" i="19"/>
  <c r="G96" i="19"/>
  <c r="F96" i="19"/>
  <c r="J96" i="19"/>
  <c r="H96" i="19"/>
  <c r="K96" i="19" l="1"/>
  <c r="B98" i="19"/>
  <c r="C99" i="19"/>
  <c r="A97" i="19"/>
  <c r="L97" i="19" s="1"/>
  <c r="I97" i="19"/>
  <c r="H97" i="19"/>
  <c r="G97" i="19"/>
  <c r="F97" i="19"/>
  <c r="E97" i="19"/>
  <c r="J97" i="19"/>
  <c r="D97" i="19"/>
  <c r="K97" i="19" l="1"/>
  <c r="B99" i="19"/>
  <c r="C100" i="19"/>
  <c r="A98" i="19"/>
  <c r="L98" i="19" s="1"/>
  <c r="F98" i="19"/>
  <c r="E98" i="19"/>
  <c r="H98" i="19"/>
  <c r="I98" i="19"/>
  <c r="D98" i="19"/>
  <c r="G98" i="19"/>
  <c r="J98" i="19"/>
  <c r="K98" i="19" l="1"/>
  <c r="B100" i="19"/>
  <c r="C101" i="19"/>
  <c r="A99" i="19"/>
  <c r="L99" i="19" s="1"/>
  <c r="I99" i="19"/>
  <c r="H99" i="19"/>
  <c r="E99" i="19"/>
  <c r="G99" i="19"/>
  <c r="D99" i="19"/>
  <c r="F99" i="19"/>
  <c r="J99" i="19"/>
  <c r="K99" i="19" l="1"/>
  <c r="B101" i="19"/>
  <c r="C102" i="19"/>
  <c r="A100" i="19"/>
  <c r="L100" i="19" s="1"/>
  <c r="D100" i="19"/>
  <c r="E100" i="19"/>
  <c r="J100" i="19"/>
  <c r="I100" i="19"/>
  <c r="G100" i="19"/>
  <c r="H100" i="19"/>
  <c r="F100" i="19"/>
  <c r="K100" i="19" l="1"/>
  <c r="B102" i="19"/>
  <c r="C103" i="19"/>
  <c r="A101" i="19"/>
  <c r="L101" i="19" s="1"/>
  <c r="G101" i="19"/>
  <c r="E101" i="19"/>
  <c r="J101" i="19"/>
  <c r="F101" i="19"/>
  <c r="D101" i="19"/>
  <c r="I101" i="19"/>
  <c r="H101" i="19"/>
  <c r="K101" i="19" l="1"/>
  <c r="B103" i="19"/>
  <c r="C104" i="19"/>
  <c r="A102" i="19"/>
  <c r="L102" i="19" s="1"/>
  <c r="E102" i="19"/>
  <c r="D102" i="19"/>
  <c r="J102" i="19"/>
  <c r="I102" i="19"/>
  <c r="G102" i="19"/>
  <c r="H102" i="19"/>
  <c r="F102" i="19"/>
  <c r="K102" i="19" l="1"/>
  <c r="B104" i="19"/>
  <c r="C105" i="19"/>
  <c r="A103" i="19"/>
  <c r="L103" i="19" s="1"/>
  <c r="F103" i="19"/>
  <c r="E103" i="19"/>
  <c r="J103" i="19"/>
  <c r="I103" i="19"/>
  <c r="H103" i="19"/>
  <c r="G103" i="19"/>
  <c r="D103" i="19"/>
  <c r="K103" i="19" l="1"/>
  <c r="B105" i="19"/>
  <c r="C106" i="19"/>
  <c r="A104" i="19"/>
  <c r="L104" i="19" s="1"/>
  <c r="G104" i="19"/>
  <c r="H104" i="19"/>
  <c r="F104" i="19"/>
  <c r="E104" i="19"/>
  <c r="J104" i="19"/>
  <c r="I104" i="19"/>
  <c r="D104" i="19"/>
  <c r="K104" i="19" l="1"/>
  <c r="B106" i="19"/>
  <c r="C107" i="19"/>
  <c r="A105" i="19"/>
  <c r="L105" i="19" s="1"/>
  <c r="I105" i="19"/>
  <c r="H105" i="19"/>
  <c r="G105" i="19"/>
  <c r="D105" i="19"/>
  <c r="E105" i="19"/>
  <c r="J105" i="19"/>
  <c r="F105" i="19"/>
  <c r="K105" i="19" l="1"/>
  <c r="B107" i="19"/>
  <c r="C108" i="19"/>
  <c r="A106" i="19"/>
  <c r="L106" i="19" s="1"/>
  <c r="D106" i="19"/>
  <c r="J106" i="19"/>
  <c r="G106" i="19"/>
  <c r="H106" i="19"/>
  <c r="I106" i="19"/>
  <c r="F106" i="19"/>
  <c r="E106" i="19"/>
  <c r="K106" i="19" l="1"/>
  <c r="B108" i="19"/>
  <c r="C109" i="19"/>
  <c r="A107" i="19"/>
  <c r="L107" i="19" s="1"/>
  <c r="H107" i="19"/>
  <c r="G107" i="19"/>
  <c r="F107" i="19"/>
  <c r="E107" i="19"/>
  <c r="D107" i="19"/>
  <c r="J107" i="19"/>
  <c r="I107" i="19"/>
  <c r="K107" i="19" l="1"/>
  <c r="B109" i="19"/>
  <c r="C110" i="19"/>
  <c r="A108" i="19"/>
  <c r="L108" i="19" s="1"/>
  <c r="D108" i="19"/>
  <c r="J108" i="19"/>
  <c r="I108" i="19"/>
  <c r="G108" i="19"/>
  <c r="H108" i="19"/>
  <c r="F108" i="19"/>
  <c r="E108" i="19"/>
  <c r="K108" i="19" l="1"/>
  <c r="B110" i="19"/>
  <c r="C111" i="19"/>
  <c r="A109" i="19"/>
  <c r="L109" i="19" s="1"/>
  <c r="H109" i="19"/>
  <c r="G109" i="19"/>
  <c r="D109" i="19"/>
  <c r="F109" i="19"/>
  <c r="E109" i="19"/>
  <c r="J109" i="19"/>
  <c r="I109" i="19"/>
  <c r="K109" i="19" l="1"/>
  <c r="B111" i="19"/>
  <c r="C112" i="19"/>
  <c r="A110" i="19"/>
  <c r="L110" i="19" s="1"/>
  <c r="J110" i="19"/>
  <c r="G110" i="19"/>
  <c r="F110" i="19"/>
  <c r="E110" i="19"/>
  <c r="I110" i="19"/>
  <c r="D110" i="19"/>
  <c r="H110" i="19"/>
  <c r="K110" i="19" l="1"/>
  <c r="C113" i="19"/>
  <c r="B112" i="19"/>
  <c r="A111" i="19"/>
  <c r="L111" i="19" s="1"/>
  <c r="H111" i="19"/>
  <c r="G111" i="19"/>
  <c r="F111" i="19"/>
  <c r="J111" i="19"/>
  <c r="D111" i="19"/>
  <c r="E111" i="19"/>
  <c r="I111" i="19"/>
  <c r="K111" i="19" l="1"/>
  <c r="A112" i="19"/>
  <c r="L112" i="19" s="1"/>
  <c r="G112" i="19"/>
  <c r="F112" i="19"/>
  <c r="E112" i="19"/>
  <c r="D112" i="19"/>
  <c r="H112" i="19"/>
  <c r="J112" i="19"/>
  <c r="I112" i="19"/>
  <c r="B113" i="19"/>
  <c r="C128" i="19"/>
  <c r="K112" i="19" l="1"/>
  <c r="B128" i="19"/>
  <c r="C129" i="19"/>
  <c r="A113" i="19"/>
  <c r="L113" i="19" s="1"/>
  <c r="E113" i="19"/>
  <c r="F113" i="19"/>
  <c r="F114" i="19" s="1"/>
  <c r="L83" i="19" s="1"/>
  <c r="G113" i="19"/>
  <c r="G114" i="19" s="1"/>
  <c r="J113" i="19"/>
  <c r="J114" i="19" s="1"/>
  <c r="H113" i="19"/>
  <c r="H114" i="19" s="1"/>
  <c r="I113" i="19"/>
  <c r="I114" i="19" s="1"/>
  <c r="D113" i="19"/>
  <c r="K113" i="19" l="1"/>
  <c r="K114" i="19" s="1"/>
  <c r="B129" i="19"/>
  <c r="C130" i="19"/>
  <c r="F128" i="19"/>
  <c r="G128" i="19"/>
  <c r="E128" i="19"/>
  <c r="J128" i="19"/>
  <c r="A128" i="19"/>
  <c r="L128" i="19" s="1"/>
  <c r="D128" i="19"/>
  <c r="I128" i="19"/>
  <c r="H128" i="19"/>
  <c r="K128" i="19" l="1"/>
  <c r="B130" i="19"/>
  <c r="C131" i="19"/>
  <c r="H129" i="19"/>
  <c r="G129" i="19"/>
  <c r="F129" i="19"/>
  <c r="I129" i="19"/>
  <c r="A129" i="19"/>
  <c r="L129" i="19" s="1"/>
  <c r="E129" i="19"/>
  <c r="J129" i="19"/>
  <c r="D129" i="19"/>
  <c r="K129" i="19" l="1"/>
  <c r="B131" i="19"/>
  <c r="C132" i="19"/>
  <c r="A130" i="19"/>
  <c r="L130" i="19" s="1"/>
  <c r="E130" i="19"/>
  <c r="H130" i="19"/>
  <c r="F130" i="19"/>
  <c r="J130" i="19"/>
  <c r="G130" i="19"/>
  <c r="I130" i="19"/>
  <c r="D130" i="19"/>
  <c r="K130" i="19" l="1"/>
  <c r="B132" i="19"/>
  <c r="C133" i="19"/>
  <c r="J131" i="19"/>
  <c r="I131" i="19"/>
  <c r="A131" i="19"/>
  <c r="L131" i="19" s="1"/>
  <c r="E131" i="19"/>
  <c r="G131" i="19"/>
  <c r="H131" i="19"/>
  <c r="F131" i="19"/>
  <c r="D131" i="19"/>
  <c r="K131" i="19" l="1"/>
  <c r="B133" i="19"/>
  <c r="C134" i="19"/>
  <c r="J132" i="19"/>
  <c r="I132" i="19"/>
  <c r="F132" i="19"/>
  <c r="A132" i="19"/>
  <c r="L132" i="19" s="1"/>
  <c r="E132" i="19"/>
  <c r="H132" i="19"/>
  <c r="G132" i="19"/>
  <c r="D132" i="19"/>
  <c r="K132" i="19" l="1"/>
  <c r="B134" i="19"/>
  <c r="C135" i="19"/>
  <c r="E133" i="19"/>
  <c r="D133" i="19"/>
  <c r="H133" i="19"/>
  <c r="J133" i="19"/>
  <c r="I133" i="19"/>
  <c r="A133" i="19"/>
  <c r="L133" i="19" s="1"/>
  <c r="G133" i="19"/>
  <c r="F133" i="19"/>
  <c r="K133" i="19" l="1"/>
  <c r="C136" i="19"/>
  <c r="B135" i="19"/>
  <c r="F134" i="19"/>
  <c r="E134" i="19"/>
  <c r="J134" i="19"/>
  <c r="D134" i="19"/>
  <c r="H134" i="19"/>
  <c r="G134" i="19"/>
  <c r="I134" i="19"/>
  <c r="A134" i="19"/>
  <c r="L134" i="19" s="1"/>
  <c r="K134" i="19" l="1"/>
  <c r="F135" i="19"/>
  <c r="A135" i="19"/>
  <c r="L135" i="19" s="1"/>
  <c r="D135" i="19"/>
  <c r="H135" i="19"/>
  <c r="G135" i="19"/>
  <c r="I135" i="19"/>
  <c r="E135" i="19"/>
  <c r="J135" i="19"/>
  <c r="C137" i="19"/>
  <c r="B136" i="19"/>
  <c r="K135" i="19" l="1"/>
  <c r="H136" i="19"/>
  <c r="G136" i="19"/>
  <c r="D136" i="19"/>
  <c r="I136" i="19"/>
  <c r="A136" i="19"/>
  <c r="L136" i="19" s="1"/>
  <c r="F136" i="19"/>
  <c r="E136" i="19"/>
  <c r="J136" i="19"/>
  <c r="C138" i="19"/>
  <c r="B137" i="19"/>
  <c r="K136" i="19" l="1"/>
  <c r="I137" i="19"/>
  <c r="J137" i="19"/>
  <c r="A137" i="19"/>
  <c r="L137" i="19" s="1"/>
  <c r="G137" i="19"/>
  <c r="H137" i="19"/>
  <c r="F137" i="19"/>
  <c r="D137" i="19"/>
  <c r="E137" i="19"/>
  <c r="C139" i="19"/>
  <c r="B138" i="19"/>
  <c r="F138" i="19" l="1"/>
  <c r="J138" i="19"/>
  <c r="D138" i="19"/>
  <c r="H138" i="19"/>
  <c r="E138" i="19"/>
  <c r="G138" i="19"/>
  <c r="I138" i="19"/>
  <c r="A138" i="19"/>
  <c r="L138" i="19" s="1"/>
  <c r="C140" i="19"/>
  <c r="B139" i="19"/>
  <c r="K137" i="19"/>
  <c r="K138" i="19" l="1"/>
  <c r="I139" i="19"/>
  <c r="H139" i="19"/>
  <c r="A139" i="19"/>
  <c r="L139" i="19" s="1"/>
  <c r="G139" i="19"/>
  <c r="D139" i="19"/>
  <c r="F139" i="19"/>
  <c r="E139" i="19"/>
  <c r="J139" i="19"/>
  <c r="B140" i="19"/>
  <c r="C141" i="19"/>
  <c r="K139" i="19" l="1"/>
  <c r="B141" i="19"/>
  <c r="C142" i="19"/>
  <c r="G140" i="19"/>
  <c r="F140" i="19"/>
  <c r="E140" i="19"/>
  <c r="D140" i="19"/>
  <c r="J140" i="19"/>
  <c r="I140" i="19"/>
  <c r="A140" i="19"/>
  <c r="L140" i="19" s="1"/>
  <c r="H140" i="19"/>
  <c r="K140" i="19" l="1"/>
  <c r="C143" i="19"/>
  <c r="B142" i="19"/>
  <c r="J141" i="19"/>
  <c r="I141" i="19"/>
  <c r="F141" i="19"/>
  <c r="G141" i="19"/>
  <c r="A141" i="19"/>
  <c r="L141" i="19" s="1"/>
  <c r="H141" i="19"/>
  <c r="E141" i="19"/>
  <c r="D141" i="19"/>
  <c r="K141" i="19" l="1"/>
  <c r="H142" i="19"/>
  <c r="A142" i="19"/>
  <c r="L142" i="19" s="1"/>
  <c r="F142" i="19"/>
  <c r="G142" i="19"/>
  <c r="E142" i="19"/>
  <c r="D142" i="19"/>
  <c r="I142" i="19"/>
  <c r="J142" i="19"/>
  <c r="B143" i="19"/>
  <c r="C144" i="19"/>
  <c r="K142" i="19" l="1"/>
  <c r="C145" i="19"/>
  <c r="B144" i="19"/>
  <c r="H143" i="19"/>
  <c r="J143" i="19"/>
  <c r="D143" i="19"/>
  <c r="G143" i="19"/>
  <c r="I143" i="19"/>
  <c r="A143" i="19"/>
  <c r="L143" i="19" s="1"/>
  <c r="E143" i="19"/>
  <c r="F143" i="19"/>
  <c r="K143" i="19" l="1"/>
  <c r="F144" i="19"/>
  <c r="D144" i="19"/>
  <c r="H144" i="19"/>
  <c r="G144" i="19"/>
  <c r="E144" i="19"/>
  <c r="J144" i="19"/>
  <c r="I144" i="19"/>
  <c r="A144" i="19"/>
  <c r="L144" i="19" s="1"/>
  <c r="B145" i="19"/>
  <c r="C146" i="19"/>
  <c r="K144" i="19" l="1"/>
  <c r="C147" i="19"/>
  <c r="B146" i="19"/>
  <c r="D145" i="19"/>
  <c r="H145" i="19"/>
  <c r="I145" i="19"/>
  <c r="J145" i="19"/>
  <c r="A145" i="19"/>
  <c r="L145" i="19" s="1"/>
  <c r="F145" i="19"/>
  <c r="G145" i="19"/>
  <c r="E145" i="19"/>
  <c r="K145" i="19" l="1"/>
  <c r="F146" i="19"/>
  <c r="J146" i="19"/>
  <c r="I146" i="19"/>
  <c r="D146" i="19"/>
  <c r="A146" i="19"/>
  <c r="L146" i="19" s="1"/>
  <c r="H146" i="19"/>
  <c r="G146" i="19"/>
  <c r="E146" i="19"/>
  <c r="B147" i="19"/>
  <c r="C148" i="19"/>
  <c r="K146" i="19" l="1"/>
  <c r="C149" i="19"/>
  <c r="B148" i="19"/>
  <c r="H147" i="19"/>
  <c r="G147" i="19"/>
  <c r="F147" i="19"/>
  <c r="E147" i="19"/>
  <c r="D147" i="19"/>
  <c r="J147" i="19"/>
  <c r="A147" i="19"/>
  <c r="L147" i="19" s="1"/>
  <c r="I147" i="19"/>
  <c r="K147" i="19" l="1"/>
  <c r="F148" i="19"/>
  <c r="E148" i="19"/>
  <c r="G148" i="19"/>
  <c r="D148" i="19"/>
  <c r="J148" i="19"/>
  <c r="I148" i="19"/>
  <c r="A148" i="19"/>
  <c r="L148" i="19" s="1"/>
  <c r="H148" i="19"/>
  <c r="B149" i="19"/>
  <c r="C150" i="19"/>
  <c r="K148" i="19" l="1"/>
  <c r="B150" i="19"/>
  <c r="C151" i="19"/>
  <c r="D149" i="19"/>
  <c r="I149" i="19"/>
  <c r="E149" i="19"/>
  <c r="H149" i="19"/>
  <c r="A149" i="19"/>
  <c r="L149" i="19" s="1"/>
  <c r="J149" i="19"/>
  <c r="G149" i="19"/>
  <c r="F149" i="19"/>
  <c r="K149" i="19" l="1"/>
  <c r="C152" i="19"/>
  <c r="B151" i="19"/>
  <c r="I150" i="19"/>
  <c r="A150" i="19"/>
  <c r="L150" i="19" s="1"/>
  <c r="H150" i="19"/>
  <c r="F150" i="19"/>
  <c r="J150" i="19"/>
  <c r="D150" i="19"/>
  <c r="G150" i="19"/>
  <c r="E150" i="19"/>
  <c r="K150" i="19" l="1"/>
  <c r="E151" i="19"/>
  <c r="J151" i="19"/>
  <c r="A151" i="19"/>
  <c r="L151" i="19" s="1"/>
  <c r="I151" i="19"/>
  <c r="G151" i="19"/>
  <c r="F151" i="19"/>
  <c r="H151" i="19"/>
  <c r="D151" i="19"/>
  <c r="B152" i="19"/>
  <c r="C167" i="19"/>
  <c r="K151" i="19" l="1"/>
  <c r="I152" i="19"/>
  <c r="I153" i="19" s="1"/>
  <c r="D152" i="19"/>
  <c r="A152" i="19"/>
  <c r="L152" i="19" s="1"/>
  <c r="E152" i="19"/>
  <c r="F152" i="19"/>
  <c r="F153" i="19" s="1"/>
  <c r="L122" i="19" s="1"/>
  <c r="J152" i="19"/>
  <c r="J153" i="19" s="1"/>
  <c r="H152" i="19"/>
  <c r="H153" i="19" s="1"/>
  <c r="G152" i="19"/>
  <c r="G153" i="19" s="1"/>
  <c r="C168" i="19"/>
  <c r="B167" i="19"/>
  <c r="J167" i="19" l="1"/>
  <c r="F167" i="19"/>
  <c r="E167" i="19"/>
  <c r="D167" i="19"/>
  <c r="G167" i="19"/>
  <c r="H167" i="19"/>
  <c r="A167" i="19"/>
  <c r="L167" i="19" s="1"/>
  <c r="I167" i="19"/>
  <c r="C169" i="19"/>
  <c r="B168" i="19"/>
  <c r="K152" i="19"/>
  <c r="K153" i="19" s="1"/>
  <c r="K167" i="19" l="1"/>
  <c r="E168" i="19"/>
  <c r="D168" i="19"/>
  <c r="H168" i="19"/>
  <c r="J168" i="19"/>
  <c r="I168" i="19"/>
  <c r="F168" i="19"/>
  <c r="A168" i="19"/>
  <c r="L168" i="19" s="1"/>
  <c r="G168" i="19"/>
  <c r="C170" i="19"/>
  <c r="B169" i="19"/>
  <c r="K168" i="19" l="1"/>
  <c r="C171" i="19"/>
  <c r="B170" i="19"/>
  <c r="A169" i="19"/>
  <c r="L169" i="19" s="1"/>
  <c r="D169" i="19"/>
  <c r="H169" i="19"/>
  <c r="G169" i="19"/>
  <c r="J169" i="19"/>
  <c r="I169" i="19"/>
  <c r="F169" i="19"/>
  <c r="E169" i="19"/>
  <c r="K169" i="19" l="1"/>
  <c r="H170" i="19"/>
  <c r="G170" i="19"/>
  <c r="I170" i="19"/>
  <c r="F170" i="19"/>
  <c r="E170" i="19"/>
  <c r="D170" i="19"/>
  <c r="J170" i="19"/>
  <c r="A170" i="19"/>
  <c r="L170" i="19" s="1"/>
  <c r="C172" i="19"/>
  <c r="B171" i="19"/>
  <c r="K170" i="19" l="1"/>
  <c r="C173" i="19"/>
  <c r="B172" i="19"/>
  <c r="A171" i="19"/>
  <c r="L171" i="19" s="1"/>
  <c r="H171" i="19"/>
  <c r="D171" i="19"/>
  <c r="G171" i="19"/>
  <c r="I171" i="19"/>
  <c r="F171" i="19"/>
  <c r="E171" i="19"/>
  <c r="J171" i="19"/>
  <c r="K171" i="19" l="1"/>
  <c r="A172" i="19"/>
  <c r="L172" i="19" s="1"/>
  <c r="H172" i="19"/>
  <c r="G172" i="19"/>
  <c r="F172" i="19"/>
  <c r="E172" i="19"/>
  <c r="D172" i="19"/>
  <c r="J172" i="19"/>
  <c r="I172" i="19"/>
  <c r="B173" i="19"/>
  <c r="C174" i="19"/>
  <c r="K172" i="19" l="1"/>
  <c r="B174" i="19"/>
  <c r="C175" i="19"/>
  <c r="I173" i="19"/>
  <c r="G173" i="19"/>
  <c r="F173" i="19"/>
  <c r="H173" i="19"/>
  <c r="D173" i="19"/>
  <c r="E173" i="19"/>
  <c r="A173" i="19"/>
  <c r="L173" i="19" s="1"/>
  <c r="J173" i="19"/>
  <c r="K173" i="19" l="1"/>
  <c r="C176" i="19"/>
  <c r="B175" i="19"/>
  <c r="E174" i="19"/>
  <c r="D174" i="19"/>
  <c r="H174" i="19"/>
  <c r="J174" i="19"/>
  <c r="I174" i="19"/>
  <c r="A174" i="19"/>
  <c r="L174" i="19" s="1"/>
  <c r="G174" i="19"/>
  <c r="F174" i="19"/>
  <c r="K174" i="19" l="1"/>
  <c r="I175" i="19"/>
  <c r="H175" i="19"/>
  <c r="G175" i="19"/>
  <c r="E175" i="19"/>
  <c r="A175" i="19"/>
  <c r="L175" i="19" s="1"/>
  <c r="D175" i="19"/>
  <c r="F175" i="19"/>
  <c r="J175" i="19"/>
  <c r="B176" i="19"/>
  <c r="C177" i="19"/>
  <c r="K175" i="19" l="1"/>
  <c r="C178" i="19"/>
  <c r="B177" i="19"/>
  <c r="H176" i="19"/>
  <c r="J176" i="19"/>
  <c r="I176" i="19"/>
  <c r="A176" i="19"/>
  <c r="L176" i="19" s="1"/>
  <c r="G176" i="19"/>
  <c r="F176" i="19"/>
  <c r="E176" i="19"/>
  <c r="D176" i="19"/>
  <c r="K176" i="19" l="1"/>
  <c r="J177" i="19"/>
  <c r="A177" i="19"/>
  <c r="L177" i="19" s="1"/>
  <c r="G177" i="19"/>
  <c r="E177" i="19"/>
  <c r="I177" i="19"/>
  <c r="H177" i="19"/>
  <c r="F177" i="19"/>
  <c r="D177" i="19"/>
  <c r="C179" i="19"/>
  <c r="B178" i="19"/>
  <c r="K177" i="19" l="1"/>
  <c r="I178" i="19"/>
  <c r="A178" i="19"/>
  <c r="L178" i="19" s="1"/>
  <c r="G178" i="19"/>
  <c r="F178" i="19"/>
  <c r="E178" i="19"/>
  <c r="D178" i="19"/>
  <c r="J178" i="19"/>
  <c r="H178" i="19"/>
  <c r="C180" i="19"/>
  <c r="B179" i="19"/>
  <c r="K178" i="19" l="1"/>
  <c r="D179" i="19"/>
  <c r="H179" i="19"/>
  <c r="J179" i="19"/>
  <c r="G179" i="19"/>
  <c r="A179" i="19"/>
  <c r="L179" i="19" s="1"/>
  <c r="F179" i="19"/>
  <c r="E179" i="19"/>
  <c r="I179" i="19"/>
  <c r="C181" i="19"/>
  <c r="B180" i="19"/>
  <c r="K179" i="19" l="1"/>
  <c r="B181" i="19"/>
  <c r="C182" i="19"/>
  <c r="J180" i="19"/>
  <c r="I180" i="19"/>
  <c r="E180" i="19"/>
  <c r="A180" i="19"/>
  <c r="L180" i="19" s="1"/>
  <c r="G180" i="19"/>
  <c r="F180" i="19"/>
  <c r="D180" i="19"/>
  <c r="H180" i="19"/>
  <c r="K180" i="19" l="1"/>
  <c r="B182" i="19"/>
  <c r="C183" i="19"/>
  <c r="J181" i="19"/>
  <c r="A181" i="19"/>
  <c r="L181" i="19" s="1"/>
  <c r="H181" i="19"/>
  <c r="D181" i="19"/>
  <c r="I181" i="19"/>
  <c r="G181" i="19"/>
  <c r="F181" i="19"/>
  <c r="E181" i="19"/>
  <c r="K181" i="19" l="1"/>
  <c r="C184" i="19"/>
  <c r="B183" i="19"/>
  <c r="E182" i="19"/>
  <c r="H182" i="19"/>
  <c r="J182" i="19"/>
  <c r="I182" i="19"/>
  <c r="D182" i="19"/>
  <c r="A182" i="19"/>
  <c r="L182" i="19" s="1"/>
  <c r="G182" i="19"/>
  <c r="F182" i="19"/>
  <c r="K182" i="19" l="1"/>
  <c r="J183" i="19"/>
  <c r="I183" i="19"/>
  <c r="H183" i="19"/>
  <c r="A183" i="19"/>
  <c r="L183" i="19" s="1"/>
  <c r="G183" i="19"/>
  <c r="F183" i="19"/>
  <c r="E183" i="19"/>
  <c r="D183" i="19"/>
  <c r="C185" i="19"/>
  <c r="B184" i="19"/>
  <c r="K183" i="19" l="1"/>
  <c r="H184" i="19"/>
  <c r="J184" i="19"/>
  <c r="I184" i="19"/>
  <c r="A184" i="19"/>
  <c r="L184" i="19" s="1"/>
  <c r="F184" i="19"/>
  <c r="G184" i="19"/>
  <c r="D184" i="19"/>
  <c r="E184" i="19"/>
  <c r="B185" i="19"/>
  <c r="C186" i="19"/>
  <c r="K184" i="19" l="1"/>
  <c r="C187" i="19"/>
  <c r="B186" i="19"/>
  <c r="A185" i="19"/>
  <c r="L185" i="19" s="1"/>
  <c r="H185" i="19"/>
  <c r="D185" i="19"/>
  <c r="G185" i="19"/>
  <c r="I185" i="19"/>
  <c r="F185" i="19"/>
  <c r="E185" i="19"/>
  <c r="J185" i="19"/>
  <c r="K185" i="19" l="1"/>
  <c r="J186" i="19"/>
  <c r="I186" i="19"/>
  <c r="G186" i="19"/>
  <c r="A186" i="19"/>
  <c r="L186" i="19" s="1"/>
  <c r="E186" i="19"/>
  <c r="F186" i="19"/>
  <c r="H186" i="19"/>
  <c r="D186" i="19"/>
  <c r="B187" i="19"/>
  <c r="C188" i="19"/>
  <c r="K186" i="19" l="1"/>
  <c r="A187" i="19"/>
  <c r="L187" i="19" s="1"/>
  <c r="H187" i="19"/>
  <c r="G187" i="19"/>
  <c r="E187" i="19"/>
  <c r="D187" i="19"/>
  <c r="F187" i="19"/>
  <c r="I187" i="19"/>
  <c r="J187" i="19"/>
  <c r="B188" i="19"/>
  <c r="C189" i="19"/>
  <c r="K187" i="19" l="1"/>
  <c r="C190" i="19"/>
  <c r="B189" i="19"/>
  <c r="G188" i="19"/>
  <c r="D188" i="19"/>
  <c r="H188" i="19"/>
  <c r="J188" i="19"/>
  <c r="I188" i="19"/>
  <c r="F188" i="19"/>
  <c r="A188" i="19"/>
  <c r="L188" i="19" s="1"/>
  <c r="E188" i="19"/>
  <c r="K188" i="19" l="1"/>
  <c r="H189" i="19"/>
  <c r="E189" i="19"/>
  <c r="I189" i="19"/>
  <c r="A189" i="19"/>
  <c r="L189" i="19" s="1"/>
  <c r="D189" i="19"/>
  <c r="F189" i="19"/>
  <c r="G189" i="19"/>
  <c r="J189" i="19"/>
  <c r="B190" i="19"/>
  <c r="C191" i="19"/>
  <c r="K189" i="19" l="1"/>
  <c r="B191" i="19"/>
  <c r="C206" i="19"/>
  <c r="I190" i="19"/>
  <c r="A190" i="19"/>
  <c r="L190" i="19" s="1"/>
  <c r="D190" i="19"/>
  <c r="G190" i="19"/>
  <c r="F190" i="19"/>
  <c r="E190" i="19"/>
  <c r="H190" i="19"/>
  <c r="J190" i="19"/>
  <c r="K190" i="19" l="1"/>
  <c r="C207" i="19"/>
  <c r="B206" i="19"/>
  <c r="D191" i="19"/>
  <c r="F191" i="19"/>
  <c r="F192" i="19" s="1"/>
  <c r="L161" i="19" s="1"/>
  <c r="E191" i="19"/>
  <c r="J191" i="19"/>
  <c r="J192" i="19" s="1"/>
  <c r="H191" i="19"/>
  <c r="H192" i="19" s="1"/>
  <c r="G191" i="19"/>
  <c r="G192" i="19" s="1"/>
  <c r="I191" i="19"/>
  <c r="I192" i="19" s="1"/>
  <c r="A191" i="19"/>
  <c r="L191" i="19" s="1"/>
  <c r="K191" i="19" l="1"/>
  <c r="K192" i="19" s="1"/>
  <c r="A206" i="19"/>
  <c r="L206" i="19" s="1"/>
  <c r="H206" i="19"/>
  <c r="D206" i="19"/>
  <c r="J206" i="19"/>
  <c r="G206" i="19"/>
  <c r="I206" i="19"/>
  <c r="F206" i="19"/>
  <c r="E206" i="19"/>
  <c r="B207" i="19"/>
  <c r="C208" i="19"/>
  <c r="B208" i="19" l="1"/>
  <c r="C209" i="19"/>
  <c r="J207" i="19"/>
  <c r="A207" i="19"/>
  <c r="L207" i="19" s="1"/>
  <c r="G207" i="19"/>
  <c r="H207" i="19"/>
  <c r="F207" i="19"/>
  <c r="E207" i="19"/>
  <c r="I207" i="19"/>
  <c r="D207" i="19"/>
  <c r="K206" i="19"/>
  <c r="B209" i="19" l="1"/>
  <c r="C210" i="19"/>
  <c r="G208" i="19"/>
  <c r="D208" i="19"/>
  <c r="F208" i="19"/>
  <c r="J208" i="19"/>
  <c r="H208" i="19"/>
  <c r="E208" i="19"/>
  <c r="I208" i="19"/>
  <c r="A208" i="19"/>
  <c r="L208" i="19" s="1"/>
  <c r="K207" i="19"/>
  <c r="B210" i="19" l="1"/>
  <c r="C211" i="19"/>
  <c r="I209" i="19"/>
  <c r="A209" i="19"/>
  <c r="L209" i="19" s="1"/>
  <c r="G209" i="19"/>
  <c r="F209" i="19"/>
  <c r="E209" i="19"/>
  <c r="J209" i="19"/>
  <c r="D209" i="19"/>
  <c r="H209" i="19"/>
  <c r="K208" i="19"/>
  <c r="K209" i="19" l="1"/>
  <c r="C212" i="19"/>
  <c r="B211" i="19"/>
  <c r="E210" i="19"/>
  <c r="D210" i="19"/>
  <c r="J210" i="19"/>
  <c r="I210" i="19"/>
  <c r="F210" i="19"/>
  <c r="H210" i="19"/>
  <c r="A210" i="19"/>
  <c r="L210" i="19" s="1"/>
  <c r="G210" i="19"/>
  <c r="K210" i="19" l="1"/>
  <c r="E211" i="19"/>
  <c r="H211" i="19"/>
  <c r="A211" i="19"/>
  <c r="L211" i="19" s="1"/>
  <c r="D211" i="19"/>
  <c r="I211" i="19"/>
  <c r="J211" i="19"/>
  <c r="G211" i="19"/>
  <c r="F211" i="19"/>
  <c r="C213" i="19"/>
  <c r="B212" i="19"/>
  <c r="K211" i="19" l="1"/>
  <c r="I212" i="19"/>
  <c r="H212" i="19"/>
  <c r="D212" i="19"/>
  <c r="G212" i="19"/>
  <c r="F212" i="19"/>
  <c r="A212" i="19"/>
  <c r="L212" i="19" s="1"/>
  <c r="E212" i="19"/>
  <c r="J212" i="19"/>
  <c r="B213" i="19"/>
  <c r="C214" i="19"/>
  <c r="K212" i="19" l="1"/>
  <c r="C215" i="19"/>
  <c r="B214" i="19"/>
  <c r="F213" i="19"/>
  <c r="D213" i="19"/>
  <c r="J213" i="19"/>
  <c r="E213" i="19"/>
  <c r="I213" i="19"/>
  <c r="H213" i="19"/>
  <c r="A213" i="19"/>
  <c r="L213" i="19" s="1"/>
  <c r="G213" i="19"/>
  <c r="K213" i="19" l="1"/>
  <c r="G214" i="19"/>
  <c r="E214" i="19"/>
  <c r="A214" i="19"/>
  <c r="L214" i="19" s="1"/>
  <c r="I214" i="19"/>
  <c r="H214" i="19"/>
  <c r="F214" i="19"/>
  <c r="D214" i="19"/>
  <c r="J214" i="19"/>
  <c r="B215" i="19"/>
  <c r="C216" i="19"/>
  <c r="K214" i="19" l="1"/>
  <c r="B216" i="19"/>
  <c r="C217" i="19"/>
  <c r="I215" i="19"/>
  <c r="A215" i="19"/>
  <c r="L215" i="19" s="1"/>
  <c r="E215" i="19"/>
  <c r="D215" i="19"/>
  <c r="F215" i="19"/>
  <c r="J215" i="19"/>
  <c r="H215" i="19"/>
  <c r="G215" i="19"/>
  <c r="K215" i="19" l="1"/>
  <c r="C218" i="19"/>
  <c r="B217" i="19"/>
  <c r="E216" i="19"/>
  <c r="D216" i="19"/>
  <c r="J216" i="19"/>
  <c r="I216" i="19"/>
  <c r="F216" i="19"/>
  <c r="A216" i="19"/>
  <c r="L216" i="19" s="1"/>
  <c r="H216" i="19"/>
  <c r="G216" i="19"/>
  <c r="K216" i="19" l="1"/>
  <c r="I217" i="19"/>
  <c r="A217" i="19"/>
  <c r="L217" i="19" s="1"/>
  <c r="G217" i="19"/>
  <c r="F217" i="19"/>
  <c r="E217" i="19"/>
  <c r="D217" i="19"/>
  <c r="H217" i="19"/>
  <c r="J217" i="19"/>
  <c r="B218" i="19"/>
  <c r="C219" i="19"/>
  <c r="K217" i="19" l="1"/>
  <c r="B219" i="19"/>
  <c r="C220" i="19"/>
  <c r="H218" i="19"/>
  <c r="G218" i="19"/>
  <c r="F218" i="19"/>
  <c r="E218" i="19"/>
  <c r="D218" i="19"/>
  <c r="J218" i="19"/>
  <c r="I218" i="19"/>
  <c r="A218" i="19"/>
  <c r="L218" i="19" s="1"/>
  <c r="K218" i="19" l="1"/>
  <c r="C221" i="19"/>
  <c r="B220" i="19"/>
  <c r="G219" i="19"/>
  <c r="F219" i="19"/>
  <c r="E219" i="19"/>
  <c r="H219" i="19"/>
  <c r="D219" i="19"/>
  <c r="J219" i="19"/>
  <c r="I219" i="19"/>
  <c r="A219" i="19"/>
  <c r="L219" i="19" s="1"/>
  <c r="K219" i="19" l="1"/>
  <c r="I220" i="19"/>
  <c r="A220" i="19"/>
  <c r="L220" i="19" s="1"/>
  <c r="H220" i="19"/>
  <c r="G220" i="19"/>
  <c r="D220" i="19"/>
  <c r="F220" i="19"/>
  <c r="E220" i="19"/>
  <c r="J220" i="19"/>
  <c r="C222" i="19"/>
  <c r="B221" i="19"/>
  <c r="K220" i="19" l="1"/>
  <c r="G221" i="19"/>
  <c r="A221" i="19"/>
  <c r="L221" i="19" s="1"/>
  <c r="F221" i="19"/>
  <c r="E221" i="19"/>
  <c r="J221" i="19"/>
  <c r="D221" i="19"/>
  <c r="I221" i="19"/>
  <c r="H221" i="19"/>
  <c r="C223" i="19"/>
  <c r="B222" i="19"/>
  <c r="K221" i="19" l="1"/>
  <c r="A222" i="19"/>
  <c r="L222" i="19" s="1"/>
  <c r="D222" i="19"/>
  <c r="G222" i="19"/>
  <c r="J222" i="19"/>
  <c r="H222" i="19"/>
  <c r="F222" i="19"/>
  <c r="E222" i="19"/>
  <c r="I222" i="19"/>
  <c r="C224" i="19"/>
  <c r="B223" i="19"/>
  <c r="K222" i="19" l="1"/>
  <c r="H223" i="19"/>
  <c r="I223" i="19"/>
  <c r="A223" i="19"/>
  <c r="L223" i="19" s="1"/>
  <c r="F223" i="19"/>
  <c r="D223" i="19"/>
  <c r="G223" i="19"/>
  <c r="E223" i="19"/>
  <c r="J223" i="19"/>
  <c r="B224" i="19"/>
  <c r="C225" i="19"/>
  <c r="K223" i="19" l="1"/>
  <c r="B225" i="19"/>
  <c r="C226" i="19"/>
  <c r="H224" i="19"/>
  <c r="G224" i="19"/>
  <c r="F224" i="19"/>
  <c r="D224" i="19"/>
  <c r="A224" i="19"/>
  <c r="L224" i="19" s="1"/>
  <c r="E224" i="19"/>
  <c r="J224" i="19"/>
  <c r="I224" i="19"/>
  <c r="K224" i="19" l="1"/>
  <c r="B226" i="19"/>
  <c r="C227" i="19"/>
  <c r="F225" i="19"/>
  <c r="H225" i="19"/>
  <c r="E225" i="19"/>
  <c r="D225" i="19"/>
  <c r="J225" i="19"/>
  <c r="I225" i="19"/>
  <c r="A225" i="19"/>
  <c r="L225" i="19" s="1"/>
  <c r="G225" i="19"/>
  <c r="K225" i="19" l="1"/>
  <c r="C228" i="19"/>
  <c r="B227" i="19"/>
  <c r="H226" i="19"/>
  <c r="G226" i="19"/>
  <c r="F226" i="19"/>
  <c r="I226" i="19"/>
  <c r="A226" i="19"/>
  <c r="L226" i="19" s="1"/>
  <c r="D226" i="19"/>
  <c r="E226" i="19"/>
  <c r="J226" i="19"/>
  <c r="K226" i="19" l="1"/>
  <c r="J227" i="19"/>
  <c r="I227" i="19"/>
  <c r="G227" i="19"/>
  <c r="D227" i="19"/>
  <c r="E227" i="19"/>
  <c r="A227" i="19"/>
  <c r="L227" i="19" s="1"/>
  <c r="F227" i="19"/>
  <c r="H227" i="19"/>
  <c r="B228" i="19"/>
  <c r="C229" i="19"/>
  <c r="K227" i="19" l="1"/>
  <c r="J228" i="19"/>
  <c r="A228" i="19"/>
  <c r="L228" i="19" s="1"/>
  <c r="F228" i="19"/>
  <c r="I228" i="19"/>
  <c r="H228" i="19"/>
  <c r="G228" i="19"/>
  <c r="D228" i="19"/>
  <c r="E228" i="19"/>
  <c r="C230" i="19"/>
  <c r="B229" i="19"/>
  <c r="K228" i="19" l="1"/>
  <c r="F229" i="19"/>
  <c r="J229" i="19"/>
  <c r="A229" i="19"/>
  <c r="L229" i="19" s="1"/>
  <c r="H229" i="19"/>
  <c r="E229" i="19"/>
  <c r="D229" i="19"/>
  <c r="I229" i="19"/>
  <c r="G229" i="19"/>
  <c r="B230" i="19"/>
  <c r="C245" i="19"/>
  <c r="K229" i="19" l="1"/>
  <c r="H230" i="19"/>
  <c r="H231" i="19" s="1"/>
  <c r="G230" i="19"/>
  <c r="G231" i="19" s="1"/>
  <c r="D230" i="19"/>
  <c r="F230" i="19"/>
  <c r="F231" i="19" s="1"/>
  <c r="L200" i="19" s="1"/>
  <c r="J230" i="19"/>
  <c r="J231" i="19" s="1"/>
  <c r="I230" i="19"/>
  <c r="I231" i="19" s="1"/>
  <c r="E230" i="19"/>
  <c r="A230" i="19"/>
  <c r="L230" i="19" s="1"/>
  <c r="C246" i="19"/>
  <c r="B245" i="19"/>
  <c r="F245" i="19" l="1"/>
  <c r="H245" i="19"/>
  <c r="G245" i="19"/>
  <c r="D245" i="19"/>
  <c r="A245" i="19"/>
  <c r="L245" i="19" s="1"/>
  <c r="J245" i="19"/>
  <c r="I245" i="19"/>
  <c r="E245" i="19"/>
  <c r="B246" i="19"/>
  <c r="C247" i="19"/>
  <c r="K230" i="19"/>
  <c r="K231" i="19" s="1"/>
  <c r="A246" i="19" l="1"/>
  <c r="L246" i="19" s="1"/>
  <c r="G246" i="19"/>
  <c r="F246" i="19"/>
  <c r="D246" i="19"/>
  <c r="I246" i="19"/>
  <c r="J246" i="19"/>
  <c r="E246" i="19"/>
  <c r="H246" i="19"/>
  <c r="C248" i="19"/>
  <c r="B247" i="19"/>
  <c r="K245" i="19"/>
  <c r="F247" i="19" l="1"/>
  <c r="D247" i="19"/>
  <c r="A247" i="19"/>
  <c r="L247" i="19" s="1"/>
  <c r="E247" i="19"/>
  <c r="J247" i="19"/>
  <c r="I247" i="19"/>
  <c r="H247" i="19"/>
  <c r="G247" i="19"/>
  <c r="K246" i="19"/>
  <c r="C249" i="19"/>
  <c r="B248" i="19"/>
  <c r="K247" i="19" l="1"/>
  <c r="G248" i="19"/>
  <c r="E248" i="19"/>
  <c r="I248" i="19"/>
  <c r="F248" i="19"/>
  <c r="D248" i="19"/>
  <c r="J248" i="19"/>
  <c r="A248" i="19"/>
  <c r="L248" i="19" s="1"/>
  <c r="H248" i="19"/>
  <c r="B249" i="19"/>
  <c r="C250" i="19"/>
  <c r="K248" i="19" l="1"/>
  <c r="C251" i="19"/>
  <c r="B250" i="19"/>
  <c r="A249" i="19"/>
  <c r="L249" i="19" s="1"/>
  <c r="H249" i="19"/>
  <c r="G249" i="19"/>
  <c r="D249" i="19"/>
  <c r="F249" i="19"/>
  <c r="E249" i="19"/>
  <c r="J249" i="19"/>
  <c r="I249" i="19"/>
  <c r="K249" i="19" l="1"/>
  <c r="J250" i="19"/>
  <c r="I250" i="19"/>
  <c r="A250" i="19"/>
  <c r="L250" i="19" s="1"/>
  <c r="D250" i="19"/>
  <c r="F250" i="19"/>
  <c r="H250" i="19"/>
  <c r="G250" i="19"/>
  <c r="E250" i="19"/>
  <c r="C252" i="19"/>
  <c r="B251" i="19"/>
  <c r="K250" i="19" l="1"/>
  <c r="J251" i="19"/>
  <c r="I251" i="19"/>
  <c r="F251" i="19"/>
  <c r="A251" i="19"/>
  <c r="L251" i="19" s="1"/>
  <c r="H251" i="19"/>
  <c r="D251" i="19"/>
  <c r="G251" i="19"/>
  <c r="E251" i="19"/>
  <c r="C253" i="19"/>
  <c r="B252" i="19"/>
  <c r="K251" i="19" l="1"/>
  <c r="G252" i="19"/>
  <c r="I252" i="19"/>
  <c r="E252" i="19"/>
  <c r="A252" i="19"/>
  <c r="L252" i="19" s="1"/>
  <c r="D252" i="19"/>
  <c r="J252" i="19"/>
  <c r="H252" i="19"/>
  <c r="F252" i="19"/>
  <c r="C254" i="19"/>
  <c r="B253" i="19"/>
  <c r="K252" i="19" l="1"/>
  <c r="F253" i="19"/>
  <c r="J253" i="19"/>
  <c r="I253" i="19"/>
  <c r="A253" i="19"/>
  <c r="L253" i="19" s="1"/>
  <c r="H253" i="19"/>
  <c r="E253" i="19"/>
  <c r="G253" i="19"/>
  <c r="D253" i="19"/>
  <c r="C255" i="19"/>
  <c r="B254" i="19"/>
  <c r="K253" i="19" l="1"/>
  <c r="G254" i="19"/>
  <c r="D254" i="19"/>
  <c r="J254" i="19"/>
  <c r="H254" i="19"/>
  <c r="E254" i="19"/>
  <c r="I254" i="19"/>
  <c r="A254" i="19"/>
  <c r="L254" i="19" s="1"/>
  <c r="F254" i="19"/>
  <c r="B255" i="19"/>
  <c r="C256" i="19"/>
  <c r="K254" i="19" l="1"/>
  <c r="B256" i="19"/>
  <c r="C257" i="19"/>
  <c r="E255" i="19"/>
  <c r="A255" i="19"/>
  <c r="L255" i="19" s="1"/>
  <c r="F255" i="19"/>
  <c r="J255" i="19"/>
  <c r="D255" i="19"/>
  <c r="H255" i="19"/>
  <c r="G255" i="19"/>
  <c r="I255" i="19"/>
  <c r="K255" i="19" l="1"/>
  <c r="B257" i="19"/>
  <c r="C258" i="19"/>
  <c r="F256" i="19"/>
  <c r="D256" i="19"/>
  <c r="J256" i="19"/>
  <c r="I256" i="19"/>
  <c r="A256" i="19"/>
  <c r="L256" i="19" s="1"/>
  <c r="H256" i="19"/>
  <c r="E256" i="19"/>
  <c r="G256" i="19"/>
  <c r="K256" i="19" l="1"/>
  <c r="B258" i="19"/>
  <c r="C259" i="19"/>
  <c r="F257" i="19"/>
  <c r="H257" i="19"/>
  <c r="G257" i="19"/>
  <c r="D257" i="19"/>
  <c r="E257" i="19"/>
  <c r="J257" i="19"/>
  <c r="I257" i="19"/>
  <c r="A257" i="19"/>
  <c r="L257" i="19" s="1"/>
  <c r="K257" i="19" l="1"/>
  <c r="C260" i="19"/>
  <c r="B259" i="19"/>
  <c r="F258" i="19"/>
  <c r="E258" i="19"/>
  <c r="D258" i="19"/>
  <c r="J258" i="19"/>
  <c r="A258" i="19"/>
  <c r="L258" i="19" s="1"/>
  <c r="G258" i="19"/>
  <c r="H258" i="19"/>
  <c r="I258" i="19"/>
  <c r="K258" i="19" l="1"/>
  <c r="J259" i="19"/>
  <c r="I259" i="19"/>
  <c r="A259" i="19"/>
  <c r="L259" i="19" s="1"/>
  <c r="H259" i="19"/>
  <c r="G259" i="19"/>
  <c r="F259" i="19"/>
  <c r="E259" i="19"/>
  <c r="D259" i="19"/>
  <c r="B260" i="19"/>
  <c r="C261" i="19"/>
  <c r="K259" i="19" l="1"/>
  <c r="C262" i="19"/>
  <c r="B261" i="19"/>
  <c r="E260" i="19"/>
  <c r="D260" i="19"/>
  <c r="J260" i="19"/>
  <c r="H260" i="19"/>
  <c r="I260" i="19"/>
  <c r="A260" i="19"/>
  <c r="L260" i="19" s="1"/>
  <c r="F260" i="19"/>
  <c r="G260" i="19"/>
  <c r="K260" i="19" l="1"/>
  <c r="F261" i="19"/>
  <c r="D261" i="19"/>
  <c r="J261" i="19"/>
  <c r="E261" i="19"/>
  <c r="G261" i="19"/>
  <c r="I261" i="19"/>
  <c r="A261" i="19"/>
  <c r="L261" i="19" s="1"/>
  <c r="H261" i="19"/>
  <c r="C263" i="19"/>
  <c r="B262" i="19"/>
  <c r="K261" i="19" l="1"/>
  <c r="I262" i="19"/>
  <c r="A262" i="19"/>
  <c r="L262" i="19" s="1"/>
  <c r="F262" i="19"/>
  <c r="H262" i="19"/>
  <c r="G262" i="19"/>
  <c r="E262" i="19"/>
  <c r="D262" i="19"/>
  <c r="J262" i="19"/>
  <c r="C264" i="19"/>
  <c r="B263" i="19"/>
  <c r="K262" i="19" l="1"/>
  <c r="G263" i="19"/>
  <c r="F263" i="19"/>
  <c r="J263" i="19"/>
  <c r="D263" i="19"/>
  <c r="I263" i="19"/>
  <c r="E263" i="19"/>
  <c r="H263" i="19"/>
  <c r="A263" i="19"/>
  <c r="L263" i="19" s="1"/>
  <c r="B264" i="19"/>
  <c r="C265" i="19"/>
  <c r="K263" i="19" l="1"/>
  <c r="J264" i="19"/>
  <c r="A264" i="19"/>
  <c r="L264" i="19" s="1"/>
  <c r="G264" i="19"/>
  <c r="F264" i="19"/>
  <c r="H264" i="19"/>
  <c r="E264" i="19"/>
  <c r="D264" i="19"/>
  <c r="I264" i="19"/>
  <c r="B265" i="19"/>
  <c r="C266" i="19"/>
  <c r="K264" i="19" l="1"/>
  <c r="B266" i="19"/>
  <c r="C267" i="19"/>
  <c r="D265" i="19"/>
  <c r="F265" i="19"/>
  <c r="E265" i="19"/>
  <c r="I265" i="19"/>
  <c r="J265" i="19"/>
  <c r="G265" i="19"/>
  <c r="A265" i="19"/>
  <c r="L265" i="19" s="1"/>
  <c r="H265" i="19"/>
  <c r="K265" i="19" l="1"/>
  <c r="B267" i="19"/>
  <c r="C268" i="19"/>
  <c r="J266" i="19"/>
  <c r="I266" i="19"/>
  <c r="A266" i="19"/>
  <c r="L266" i="19" s="1"/>
  <c r="G266" i="19"/>
  <c r="H266" i="19"/>
  <c r="F266" i="19"/>
  <c r="E266" i="19"/>
  <c r="D266" i="19"/>
  <c r="K266" i="19" l="1"/>
  <c r="B268" i="19"/>
  <c r="C269" i="19"/>
  <c r="H267" i="19"/>
  <c r="F267" i="19"/>
  <c r="D267" i="19"/>
  <c r="I267" i="19"/>
  <c r="E267" i="19"/>
  <c r="J267" i="19"/>
  <c r="A267" i="19"/>
  <c r="L267" i="19" s="1"/>
  <c r="G267" i="19"/>
  <c r="K267" i="19" l="1"/>
  <c r="B269" i="19"/>
  <c r="C284" i="19"/>
  <c r="G268" i="19"/>
  <c r="E268" i="19"/>
  <c r="D268" i="19"/>
  <c r="H268" i="19"/>
  <c r="J268" i="19"/>
  <c r="I268" i="19"/>
  <c r="A268" i="19"/>
  <c r="L268" i="19" s="1"/>
  <c r="F268" i="19"/>
  <c r="K268" i="19" l="1"/>
  <c r="B284" i="19"/>
  <c r="C285" i="19"/>
  <c r="A269" i="19"/>
  <c r="L269" i="19" s="1"/>
  <c r="J269" i="19"/>
  <c r="J270" i="19" s="1"/>
  <c r="H269" i="19"/>
  <c r="H270" i="19" s="1"/>
  <c r="I269" i="19"/>
  <c r="I270" i="19" s="1"/>
  <c r="G269" i="19"/>
  <c r="G270" i="19" s="1"/>
  <c r="D269" i="19"/>
  <c r="F269" i="19"/>
  <c r="F270" i="19" s="1"/>
  <c r="L239" i="19" s="1"/>
  <c r="E269" i="19"/>
  <c r="K269" i="19" l="1"/>
  <c r="K270" i="19" s="1"/>
  <c r="C286" i="19"/>
  <c r="B285" i="19"/>
  <c r="D284" i="19"/>
  <c r="I284" i="19"/>
  <c r="J284" i="19"/>
  <c r="E284" i="19"/>
  <c r="F284" i="19"/>
  <c r="A284" i="19"/>
  <c r="L284" i="19" s="1"/>
  <c r="G284" i="19"/>
  <c r="H284" i="19"/>
  <c r="K284" i="19" l="1"/>
  <c r="A285" i="19"/>
  <c r="L285" i="19" s="1"/>
  <c r="H285" i="19"/>
  <c r="G285" i="19"/>
  <c r="I285" i="19"/>
  <c r="F285" i="19"/>
  <c r="E285" i="19"/>
  <c r="D285" i="19"/>
  <c r="J285" i="19"/>
  <c r="C287" i="19"/>
  <c r="B286" i="19"/>
  <c r="K285" i="19" l="1"/>
  <c r="G286" i="19"/>
  <c r="D286" i="19"/>
  <c r="E286" i="19"/>
  <c r="I286" i="19"/>
  <c r="J286" i="19"/>
  <c r="A286" i="19"/>
  <c r="L286" i="19" s="1"/>
  <c r="H286" i="19"/>
  <c r="F286" i="19"/>
  <c r="B287" i="19"/>
  <c r="C288" i="19"/>
  <c r="K286" i="19" l="1"/>
  <c r="I287" i="19"/>
  <c r="A287" i="19"/>
  <c r="L287" i="19" s="1"/>
  <c r="G287" i="19"/>
  <c r="F287" i="19"/>
  <c r="E287" i="19"/>
  <c r="H287" i="19"/>
  <c r="D287" i="19"/>
  <c r="J287" i="19"/>
  <c r="C289" i="19"/>
  <c r="B288" i="19"/>
  <c r="K287" i="19" l="1"/>
  <c r="H288" i="19"/>
  <c r="F288" i="19"/>
  <c r="E288" i="19"/>
  <c r="D288" i="19"/>
  <c r="J288" i="19"/>
  <c r="I288" i="19"/>
  <c r="A288" i="19"/>
  <c r="L288" i="19" s="1"/>
  <c r="G288" i="19"/>
  <c r="B289" i="19"/>
  <c r="C290" i="19"/>
  <c r="K288" i="19" l="1"/>
  <c r="D289" i="19"/>
  <c r="I289" i="19"/>
  <c r="A289" i="19"/>
  <c r="L289" i="19" s="1"/>
  <c r="E289" i="19"/>
  <c r="H289" i="19"/>
  <c r="G289" i="19"/>
  <c r="F289" i="19"/>
  <c r="J289" i="19"/>
  <c r="C291" i="19"/>
  <c r="B290" i="19"/>
  <c r="K289" i="19" l="1"/>
  <c r="J290" i="19"/>
  <c r="A290" i="19"/>
  <c r="L290" i="19" s="1"/>
  <c r="G290" i="19"/>
  <c r="F290" i="19"/>
  <c r="H290" i="19"/>
  <c r="D290" i="19"/>
  <c r="E290" i="19"/>
  <c r="I290" i="19"/>
  <c r="B291" i="19"/>
  <c r="C292" i="19"/>
  <c r="K290" i="19" l="1"/>
  <c r="C293" i="19"/>
  <c r="B292" i="19"/>
  <c r="I291" i="19"/>
  <c r="A291" i="19"/>
  <c r="L291" i="19" s="1"/>
  <c r="G291" i="19"/>
  <c r="E291" i="19"/>
  <c r="F291" i="19"/>
  <c r="D291" i="19"/>
  <c r="J291" i="19"/>
  <c r="H291" i="19"/>
  <c r="K291" i="19" l="1"/>
  <c r="A292" i="19"/>
  <c r="L292" i="19" s="1"/>
  <c r="J292" i="19"/>
  <c r="D292" i="19"/>
  <c r="H292" i="19"/>
  <c r="I292" i="19"/>
  <c r="G292" i="19"/>
  <c r="F292" i="19"/>
  <c r="E292" i="19"/>
  <c r="C294" i="19"/>
  <c r="B293" i="19"/>
  <c r="K292" i="19" l="1"/>
  <c r="J293" i="19"/>
  <c r="I293" i="19"/>
  <c r="A293" i="19"/>
  <c r="L293" i="19" s="1"/>
  <c r="H293" i="19"/>
  <c r="G293" i="19"/>
  <c r="F293" i="19"/>
  <c r="D293" i="19"/>
  <c r="E293" i="19"/>
  <c r="B294" i="19"/>
  <c r="C295" i="19"/>
  <c r="K293" i="19" l="1"/>
  <c r="F294" i="19"/>
  <c r="I294" i="19"/>
  <c r="E294" i="19"/>
  <c r="J294" i="19"/>
  <c r="D294" i="19"/>
  <c r="A294" i="19"/>
  <c r="L294" i="19" s="1"/>
  <c r="H294" i="19"/>
  <c r="G294" i="19"/>
  <c r="C296" i="19"/>
  <c r="B295" i="19"/>
  <c r="K294" i="19" l="1"/>
  <c r="H295" i="19"/>
  <c r="G295" i="19"/>
  <c r="J295" i="19"/>
  <c r="F295" i="19"/>
  <c r="A295" i="19"/>
  <c r="L295" i="19" s="1"/>
  <c r="E295" i="19"/>
  <c r="D295" i="19"/>
  <c r="I295" i="19"/>
  <c r="B296" i="19"/>
  <c r="C297" i="19"/>
  <c r="K295" i="19" l="1"/>
  <c r="C298" i="19"/>
  <c r="B297" i="19"/>
  <c r="D296" i="19"/>
  <c r="E296" i="19"/>
  <c r="J296" i="19"/>
  <c r="I296" i="19"/>
  <c r="A296" i="19"/>
  <c r="L296" i="19" s="1"/>
  <c r="H296" i="19"/>
  <c r="G296" i="19"/>
  <c r="F296" i="19"/>
  <c r="K296" i="19" l="1"/>
  <c r="F297" i="19"/>
  <c r="D297" i="19"/>
  <c r="J297" i="19"/>
  <c r="I297" i="19"/>
  <c r="E297" i="19"/>
  <c r="A297" i="19"/>
  <c r="L297" i="19" s="1"/>
  <c r="H297" i="19"/>
  <c r="G297" i="19"/>
  <c r="B298" i="19"/>
  <c r="C299" i="19"/>
  <c r="K297" i="19" l="1"/>
  <c r="C300" i="19"/>
  <c r="B299" i="19"/>
  <c r="A298" i="19"/>
  <c r="L298" i="19" s="1"/>
  <c r="H298" i="19"/>
  <c r="G298" i="19"/>
  <c r="D298" i="19"/>
  <c r="F298" i="19"/>
  <c r="I298" i="19"/>
  <c r="E298" i="19"/>
  <c r="J298" i="19"/>
  <c r="K298" i="19" l="1"/>
  <c r="J299" i="19"/>
  <c r="I299" i="19"/>
  <c r="A299" i="19"/>
  <c r="L299" i="19" s="1"/>
  <c r="E299" i="19"/>
  <c r="F299" i="19"/>
  <c r="D299" i="19"/>
  <c r="H299" i="19"/>
  <c r="G299" i="19"/>
  <c r="C301" i="19"/>
  <c r="B300" i="19"/>
  <c r="K299" i="19" l="1"/>
  <c r="H300" i="19"/>
  <c r="G300" i="19"/>
  <c r="F300" i="19"/>
  <c r="I300" i="19"/>
  <c r="E300" i="19"/>
  <c r="D300" i="19"/>
  <c r="J300" i="19"/>
  <c r="A300" i="19"/>
  <c r="L300" i="19" s="1"/>
  <c r="C302" i="19"/>
  <c r="B301" i="19"/>
  <c r="K300" i="19" l="1"/>
  <c r="I301" i="19"/>
  <c r="A301" i="19"/>
  <c r="L301" i="19" s="1"/>
  <c r="H301" i="19"/>
  <c r="E301" i="19"/>
  <c r="J301" i="19"/>
  <c r="G301" i="19"/>
  <c r="F301" i="19"/>
  <c r="D301" i="19"/>
  <c r="B302" i="19"/>
  <c r="C303" i="19"/>
  <c r="K301" i="19" l="1"/>
  <c r="B303" i="19"/>
  <c r="C304" i="19"/>
  <c r="J302" i="19"/>
  <c r="A302" i="19"/>
  <c r="L302" i="19" s="1"/>
  <c r="I302" i="19"/>
  <c r="H302" i="19"/>
  <c r="G302" i="19"/>
  <c r="D302" i="19"/>
  <c r="F302" i="19"/>
  <c r="E302" i="19"/>
  <c r="K302" i="19" l="1"/>
  <c r="B304" i="19"/>
  <c r="C305" i="19"/>
  <c r="E303" i="19"/>
  <c r="J303" i="19"/>
  <c r="D303" i="19"/>
  <c r="H303" i="19"/>
  <c r="A303" i="19"/>
  <c r="L303" i="19" s="1"/>
  <c r="F303" i="19"/>
  <c r="I303" i="19"/>
  <c r="G303" i="19"/>
  <c r="K303" i="19" l="1"/>
  <c r="C306" i="19"/>
  <c r="B305" i="19"/>
  <c r="J304" i="19"/>
  <c r="H304" i="19"/>
  <c r="D304" i="19"/>
  <c r="F304" i="19"/>
  <c r="A304" i="19"/>
  <c r="L304" i="19" s="1"/>
  <c r="G304" i="19"/>
  <c r="E304" i="19"/>
  <c r="I304" i="19"/>
  <c r="K304" i="19" l="1"/>
  <c r="D305" i="19"/>
  <c r="F305" i="19"/>
  <c r="H305" i="19"/>
  <c r="G305" i="19"/>
  <c r="I305" i="19"/>
  <c r="J305" i="19"/>
  <c r="E305" i="19"/>
  <c r="A305" i="19"/>
  <c r="L305" i="19" s="1"/>
  <c r="B306" i="19"/>
  <c r="C307" i="19"/>
  <c r="K305" i="19" l="1"/>
  <c r="B307" i="19"/>
  <c r="C308" i="19"/>
  <c r="D306" i="19"/>
  <c r="J306" i="19"/>
  <c r="F306" i="19"/>
  <c r="H306" i="19"/>
  <c r="I306" i="19"/>
  <c r="E306" i="19"/>
  <c r="G306" i="19"/>
  <c r="A306" i="19"/>
  <c r="L306" i="19" s="1"/>
  <c r="K306" i="19" l="1"/>
  <c r="B308" i="19"/>
  <c r="C323" i="19"/>
  <c r="G307" i="19"/>
  <c r="E307" i="19"/>
  <c r="A307" i="19"/>
  <c r="L307" i="19" s="1"/>
  <c r="D307" i="19"/>
  <c r="H307" i="19"/>
  <c r="J307" i="19"/>
  <c r="F307" i="19"/>
  <c r="I307" i="19"/>
  <c r="K307" i="19" l="1"/>
  <c r="B323" i="19"/>
  <c r="C324" i="19"/>
  <c r="F308" i="19"/>
  <c r="F309" i="19" s="1"/>
  <c r="L278" i="19" s="1"/>
  <c r="E308" i="19"/>
  <c r="J308" i="19"/>
  <c r="J309" i="19" s="1"/>
  <c r="G308" i="19"/>
  <c r="G309" i="19" s="1"/>
  <c r="A308" i="19"/>
  <c r="L308" i="19" s="1"/>
  <c r="D308" i="19"/>
  <c r="H308" i="19"/>
  <c r="H309" i="19" s="1"/>
  <c r="I308" i="19"/>
  <c r="I309" i="19" s="1"/>
  <c r="K308" i="19" l="1"/>
  <c r="K309" i="19" s="1"/>
  <c r="C325" i="19"/>
  <c r="B324" i="19"/>
  <c r="A323" i="19"/>
  <c r="L323" i="19" s="1"/>
  <c r="H323" i="19"/>
  <c r="G323" i="19"/>
  <c r="E323" i="19"/>
  <c r="F323" i="19"/>
  <c r="D323" i="19"/>
  <c r="J323" i="19"/>
  <c r="I323" i="19"/>
  <c r="G324" i="19" l="1"/>
  <c r="F324" i="19"/>
  <c r="E324" i="19"/>
  <c r="D324" i="19"/>
  <c r="H324" i="19"/>
  <c r="A324" i="19"/>
  <c r="L324" i="19" s="1"/>
  <c r="J324" i="19"/>
  <c r="I324" i="19"/>
  <c r="K323" i="19"/>
  <c r="B325" i="19"/>
  <c r="C326" i="19"/>
  <c r="F325" i="19" l="1"/>
  <c r="H325" i="19"/>
  <c r="G325" i="19"/>
  <c r="E325" i="19"/>
  <c r="D325" i="19"/>
  <c r="J325" i="19"/>
  <c r="I325" i="19"/>
  <c r="A325" i="19"/>
  <c r="L325" i="19" s="1"/>
  <c r="K324" i="19"/>
  <c r="C327" i="19"/>
  <c r="B326" i="19"/>
  <c r="B327" i="19" l="1"/>
  <c r="C328" i="19"/>
  <c r="K325" i="19"/>
  <c r="A326" i="19"/>
  <c r="L326" i="19" s="1"/>
  <c r="I326" i="19"/>
  <c r="G326" i="19"/>
  <c r="F326" i="19"/>
  <c r="E326" i="19"/>
  <c r="D326" i="19"/>
  <c r="J326" i="19"/>
  <c r="H326" i="19"/>
  <c r="K326" i="19" l="1"/>
  <c r="C329" i="19"/>
  <c r="B328" i="19"/>
  <c r="E327" i="19"/>
  <c r="G327" i="19"/>
  <c r="J327" i="19"/>
  <c r="H327" i="19"/>
  <c r="I327" i="19"/>
  <c r="D327" i="19"/>
  <c r="A327" i="19"/>
  <c r="L327" i="19" s="1"/>
  <c r="F327" i="19"/>
  <c r="K327" i="19" l="1"/>
  <c r="I328" i="19"/>
  <c r="D328" i="19"/>
  <c r="A328" i="19"/>
  <c r="L328" i="19" s="1"/>
  <c r="G328" i="19"/>
  <c r="H328" i="19"/>
  <c r="F328" i="19"/>
  <c r="E328" i="19"/>
  <c r="J328" i="19"/>
  <c r="B329" i="19"/>
  <c r="C330" i="19"/>
  <c r="K328" i="19" l="1"/>
  <c r="C331" i="19"/>
  <c r="B330" i="19"/>
  <c r="D329" i="19"/>
  <c r="H329" i="19"/>
  <c r="A329" i="19"/>
  <c r="L329" i="19" s="1"/>
  <c r="G329" i="19"/>
  <c r="F329" i="19"/>
  <c r="J329" i="19"/>
  <c r="E329" i="19"/>
  <c r="I329" i="19"/>
  <c r="K329" i="19" l="1"/>
  <c r="I330" i="19"/>
  <c r="G330" i="19"/>
  <c r="F330" i="19"/>
  <c r="H330" i="19"/>
  <c r="E330" i="19"/>
  <c r="D330" i="19"/>
  <c r="J330" i="19"/>
  <c r="A330" i="19"/>
  <c r="L330" i="19" s="1"/>
  <c r="B331" i="19"/>
  <c r="C332" i="19"/>
  <c r="K330" i="19" l="1"/>
  <c r="C333" i="19"/>
  <c r="B332" i="19"/>
  <c r="D331" i="19"/>
  <c r="G331" i="19"/>
  <c r="F331" i="19"/>
  <c r="E331" i="19"/>
  <c r="I331" i="19"/>
  <c r="H331" i="19"/>
  <c r="J331" i="19"/>
  <c r="A331" i="19"/>
  <c r="L331" i="19" s="1"/>
  <c r="K331" i="19" l="1"/>
  <c r="A332" i="19"/>
  <c r="L332" i="19" s="1"/>
  <c r="J332" i="19"/>
  <c r="G332" i="19"/>
  <c r="E332" i="19"/>
  <c r="F332" i="19"/>
  <c r="I332" i="19"/>
  <c r="D332" i="19"/>
  <c r="H332" i="19"/>
  <c r="B333" i="19"/>
  <c r="C334" i="19"/>
  <c r="K332" i="19" l="1"/>
  <c r="C335" i="19"/>
  <c r="B334" i="19"/>
  <c r="A333" i="19"/>
  <c r="L333" i="19" s="1"/>
  <c r="H333" i="19"/>
  <c r="E333" i="19"/>
  <c r="G333" i="19"/>
  <c r="I333" i="19"/>
  <c r="F333" i="19"/>
  <c r="D333" i="19"/>
  <c r="J333" i="19"/>
  <c r="K333" i="19" l="1"/>
  <c r="A334" i="19"/>
  <c r="L334" i="19" s="1"/>
  <c r="G334" i="19"/>
  <c r="H334" i="19"/>
  <c r="F334" i="19"/>
  <c r="E334" i="19"/>
  <c r="J334" i="19"/>
  <c r="D334" i="19"/>
  <c r="I334" i="19"/>
  <c r="B335" i="19"/>
  <c r="C336" i="19"/>
  <c r="K334" i="19" l="1"/>
  <c r="H335" i="19"/>
  <c r="D335" i="19"/>
  <c r="I335" i="19"/>
  <c r="A335" i="19"/>
  <c r="L335" i="19" s="1"/>
  <c r="F335" i="19"/>
  <c r="E335" i="19"/>
  <c r="G335" i="19"/>
  <c r="J335" i="19"/>
  <c r="C337" i="19"/>
  <c r="B336" i="19"/>
  <c r="K335" i="19" l="1"/>
  <c r="I336" i="19"/>
  <c r="A336" i="19"/>
  <c r="L336" i="19" s="1"/>
  <c r="J336" i="19"/>
  <c r="H336" i="19"/>
  <c r="G336" i="19"/>
  <c r="F336" i="19"/>
  <c r="E336" i="19"/>
  <c r="D336" i="19"/>
  <c r="B337" i="19"/>
  <c r="C338" i="19"/>
  <c r="K336" i="19" l="1"/>
  <c r="C339" i="19"/>
  <c r="B338" i="19"/>
  <c r="G337" i="19"/>
  <c r="F337" i="19"/>
  <c r="H337" i="19"/>
  <c r="E337" i="19"/>
  <c r="J337" i="19"/>
  <c r="D337" i="19"/>
  <c r="I337" i="19"/>
  <c r="A337" i="19"/>
  <c r="L337" i="19" s="1"/>
  <c r="K337" i="19" l="1"/>
  <c r="D338" i="19"/>
  <c r="F338" i="19"/>
  <c r="H338" i="19"/>
  <c r="J338" i="19"/>
  <c r="G338" i="19"/>
  <c r="I338" i="19"/>
  <c r="A338" i="19"/>
  <c r="L338" i="19" s="1"/>
  <c r="E338" i="19"/>
  <c r="B339" i="19"/>
  <c r="C340" i="19"/>
  <c r="K338" i="19" l="1"/>
  <c r="C341" i="19"/>
  <c r="B340" i="19"/>
  <c r="I339" i="19"/>
  <c r="F339" i="19"/>
  <c r="E339" i="19"/>
  <c r="A339" i="19"/>
  <c r="L339" i="19" s="1"/>
  <c r="J339" i="19"/>
  <c r="H339" i="19"/>
  <c r="D339" i="19"/>
  <c r="G339" i="19"/>
  <c r="K339" i="19" l="1"/>
  <c r="I340" i="19"/>
  <c r="A340" i="19"/>
  <c r="L340" i="19" s="1"/>
  <c r="G340" i="19"/>
  <c r="F340" i="19"/>
  <c r="E340" i="19"/>
  <c r="D340" i="19"/>
  <c r="H340" i="19"/>
  <c r="J340" i="19"/>
  <c r="B341" i="19"/>
  <c r="C342" i="19"/>
  <c r="K340" i="19" l="1"/>
  <c r="C343" i="19"/>
  <c r="B342" i="19"/>
  <c r="J341" i="19"/>
  <c r="G341" i="19"/>
  <c r="I341" i="19"/>
  <c r="A341" i="19"/>
  <c r="L341" i="19" s="1"/>
  <c r="F341" i="19"/>
  <c r="D341" i="19"/>
  <c r="H341" i="19"/>
  <c r="E341" i="19"/>
  <c r="K341" i="19" l="1"/>
  <c r="I342" i="19"/>
  <c r="G342" i="19"/>
  <c r="A342" i="19"/>
  <c r="L342" i="19" s="1"/>
  <c r="F342" i="19"/>
  <c r="E342" i="19"/>
  <c r="J342" i="19"/>
  <c r="D342" i="19"/>
  <c r="H342" i="19"/>
  <c r="B343" i="19"/>
  <c r="C344" i="19"/>
  <c r="K342" i="19" l="1"/>
  <c r="D343" i="19"/>
  <c r="A343" i="19"/>
  <c r="L343" i="19" s="1"/>
  <c r="J343" i="19"/>
  <c r="H343" i="19"/>
  <c r="K343" i="19" s="1"/>
  <c r="F343" i="19"/>
  <c r="G343" i="19"/>
  <c r="E343" i="19"/>
  <c r="I343" i="19"/>
  <c r="C345" i="19"/>
  <c r="B344" i="19"/>
  <c r="H344" i="19" l="1"/>
  <c r="J344" i="19"/>
  <c r="A344" i="19"/>
  <c r="L344" i="19" s="1"/>
  <c r="D344" i="19"/>
  <c r="E344" i="19"/>
  <c r="G344" i="19"/>
  <c r="F344" i="19"/>
  <c r="I344" i="19"/>
  <c r="C346" i="19"/>
  <c r="B345" i="19"/>
  <c r="K344" i="19" l="1"/>
  <c r="J345" i="19"/>
  <c r="A345" i="19"/>
  <c r="L345" i="19" s="1"/>
  <c r="H345" i="19"/>
  <c r="D345" i="19"/>
  <c r="G345" i="19"/>
  <c r="F345" i="19"/>
  <c r="I345" i="19"/>
  <c r="E345" i="19"/>
  <c r="C347" i="19"/>
  <c r="B346" i="19"/>
  <c r="K345" i="19" l="1"/>
  <c r="I346" i="19"/>
  <c r="H346" i="19"/>
  <c r="F346" i="19"/>
  <c r="A346" i="19"/>
  <c r="L346" i="19" s="1"/>
  <c r="D346" i="19"/>
  <c r="J346" i="19"/>
  <c r="G346" i="19"/>
  <c r="E346" i="19"/>
  <c r="B347" i="19"/>
  <c r="C362" i="19"/>
  <c r="K346" i="19" l="1"/>
  <c r="B362" i="19"/>
  <c r="C363" i="19"/>
  <c r="E347" i="19"/>
  <c r="G347" i="19"/>
  <c r="G348" i="19" s="1"/>
  <c r="D347" i="19"/>
  <c r="I347" i="19"/>
  <c r="I348" i="19" s="1"/>
  <c r="F347" i="19"/>
  <c r="F348" i="19" s="1"/>
  <c r="L317" i="19" s="1"/>
  <c r="J347" i="19"/>
  <c r="J348" i="19" s="1"/>
  <c r="A347" i="19"/>
  <c r="L347" i="19" s="1"/>
  <c r="H347" i="19"/>
  <c r="H348" i="19" s="1"/>
  <c r="K347" i="19" l="1"/>
  <c r="K348" i="19" s="1"/>
  <c r="C364" i="19"/>
  <c r="B363" i="19"/>
  <c r="E362" i="19"/>
  <c r="D362" i="19"/>
  <c r="J362" i="19"/>
  <c r="A362" i="19"/>
  <c r="L362" i="19" s="1"/>
  <c r="G362" i="19"/>
  <c r="I362" i="19"/>
  <c r="H362" i="19"/>
  <c r="F362" i="19"/>
  <c r="K362" i="19" l="1"/>
  <c r="J363" i="19"/>
  <c r="I363" i="19"/>
  <c r="E363" i="19"/>
  <c r="H363" i="19"/>
  <c r="A363" i="19"/>
  <c r="L363" i="19" s="1"/>
  <c r="F363" i="19"/>
  <c r="D363" i="19"/>
  <c r="G363" i="19"/>
  <c r="C365" i="19"/>
  <c r="B364" i="19"/>
  <c r="K363" i="19" l="1"/>
  <c r="A364" i="19"/>
  <c r="L364" i="19" s="1"/>
  <c r="F364" i="19"/>
  <c r="H364" i="19"/>
  <c r="E364" i="19"/>
  <c r="J364" i="19"/>
  <c r="I364" i="19"/>
  <c r="G364" i="19"/>
  <c r="D364" i="19"/>
  <c r="B365" i="19"/>
  <c r="C366" i="19"/>
  <c r="K364" i="19" l="1"/>
  <c r="I365" i="19"/>
  <c r="A365" i="19"/>
  <c r="L365" i="19" s="1"/>
  <c r="H365" i="19"/>
  <c r="G365" i="19"/>
  <c r="F365" i="19"/>
  <c r="J365" i="19"/>
  <c r="E365" i="19"/>
  <c r="D365" i="19"/>
  <c r="B366" i="19"/>
  <c r="C367" i="19"/>
  <c r="G366" i="19" l="1"/>
  <c r="E366" i="19"/>
  <c r="D366" i="19"/>
  <c r="F366" i="19"/>
  <c r="H366" i="19"/>
  <c r="J366" i="19"/>
  <c r="I366" i="19"/>
  <c r="A366" i="19"/>
  <c r="L366" i="19" s="1"/>
  <c r="K365" i="19"/>
  <c r="C368" i="19"/>
  <c r="B367" i="19"/>
  <c r="K366" i="19" l="1"/>
  <c r="J367" i="19"/>
  <c r="D367" i="19"/>
  <c r="A367" i="19"/>
  <c r="L367" i="19" s="1"/>
  <c r="I367" i="19"/>
  <c r="H367" i="19"/>
  <c r="G367" i="19"/>
  <c r="F367" i="19"/>
  <c r="E367" i="19"/>
  <c r="B368" i="19"/>
  <c r="C369" i="19"/>
  <c r="K367" i="19" l="1"/>
  <c r="A368" i="19"/>
  <c r="L368" i="19" s="1"/>
  <c r="H368" i="19"/>
  <c r="J368" i="19"/>
  <c r="G368" i="19"/>
  <c r="F368" i="19"/>
  <c r="E368" i="19"/>
  <c r="I368" i="19"/>
  <c r="D368" i="19"/>
  <c r="C370" i="19"/>
  <c r="B369" i="19"/>
  <c r="K368" i="19" l="1"/>
  <c r="J369" i="19"/>
  <c r="H369" i="19"/>
  <c r="I369" i="19"/>
  <c r="A369" i="19"/>
  <c r="L369" i="19" s="1"/>
  <c r="D369" i="19"/>
  <c r="G369" i="19"/>
  <c r="F369" i="19"/>
  <c r="E369" i="19"/>
  <c r="B370" i="19"/>
  <c r="C371" i="19"/>
  <c r="K369" i="19" l="1"/>
  <c r="I370" i="19"/>
  <c r="A370" i="19"/>
  <c r="L370" i="19" s="1"/>
  <c r="H370" i="19"/>
  <c r="G370" i="19"/>
  <c r="J370" i="19"/>
  <c r="F370" i="19"/>
  <c r="E370" i="19"/>
  <c r="D370" i="19"/>
  <c r="C372" i="19"/>
  <c r="B371" i="19"/>
  <c r="K370" i="19" l="1"/>
  <c r="D371" i="19"/>
  <c r="A371" i="19"/>
  <c r="L371" i="19" s="1"/>
  <c r="J371" i="19"/>
  <c r="F371" i="19"/>
  <c r="I371" i="19"/>
  <c r="H371" i="19"/>
  <c r="G371" i="19"/>
  <c r="E371" i="19"/>
  <c r="C373" i="19"/>
  <c r="B372" i="19"/>
  <c r="K371" i="19" l="1"/>
  <c r="I372" i="19"/>
  <c r="E372" i="19"/>
  <c r="A372" i="19"/>
  <c r="L372" i="19" s="1"/>
  <c r="H372" i="19"/>
  <c r="G372" i="19"/>
  <c r="F372" i="19"/>
  <c r="D372" i="19"/>
  <c r="J372" i="19"/>
  <c r="C374" i="19"/>
  <c r="B373" i="19"/>
  <c r="K372" i="19" l="1"/>
  <c r="D373" i="19"/>
  <c r="J373" i="19"/>
  <c r="I373" i="19"/>
  <c r="A373" i="19"/>
  <c r="L373" i="19" s="1"/>
  <c r="H373" i="19"/>
  <c r="G373" i="19"/>
  <c r="F373" i="19"/>
  <c r="E373" i="19"/>
  <c r="B374" i="19"/>
  <c r="C375" i="19"/>
  <c r="K373" i="19" l="1"/>
  <c r="C376" i="19"/>
  <c r="B375" i="19"/>
  <c r="G374" i="19"/>
  <c r="F374" i="19"/>
  <c r="E374" i="19"/>
  <c r="D374" i="19"/>
  <c r="J374" i="19"/>
  <c r="I374" i="19"/>
  <c r="A374" i="19"/>
  <c r="L374" i="19" s="1"/>
  <c r="H374" i="19"/>
  <c r="K374" i="19" l="1"/>
  <c r="D375" i="19"/>
  <c r="E375" i="19"/>
  <c r="J375" i="19"/>
  <c r="I375" i="19"/>
  <c r="A375" i="19"/>
  <c r="L375" i="19" s="1"/>
  <c r="H375" i="19"/>
  <c r="F375" i="19"/>
  <c r="G375" i="19"/>
  <c r="B376" i="19"/>
  <c r="C377" i="19"/>
  <c r="K375" i="19" l="1"/>
  <c r="C378" i="19"/>
  <c r="B377" i="19"/>
  <c r="G376" i="19"/>
  <c r="F376" i="19"/>
  <c r="I376" i="19"/>
  <c r="E376" i="19"/>
  <c r="H376" i="19"/>
  <c r="D376" i="19"/>
  <c r="J376" i="19"/>
  <c r="A376" i="19"/>
  <c r="L376" i="19" s="1"/>
  <c r="K376" i="19" l="1"/>
  <c r="I377" i="19"/>
  <c r="A377" i="19"/>
  <c r="L377" i="19" s="1"/>
  <c r="F377" i="19"/>
  <c r="J377" i="19"/>
  <c r="H377" i="19"/>
  <c r="G377" i="19"/>
  <c r="E377" i="19"/>
  <c r="D377" i="19"/>
  <c r="C379" i="19"/>
  <c r="B378" i="19"/>
  <c r="K377" i="19" l="1"/>
  <c r="G378" i="19"/>
  <c r="F378" i="19"/>
  <c r="E378" i="19"/>
  <c r="D378" i="19"/>
  <c r="J378" i="19"/>
  <c r="I378" i="19"/>
  <c r="A378" i="19"/>
  <c r="L378" i="19" s="1"/>
  <c r="H378" i="19"/>
  <c r="B379" i="19"/>
  <c r="C380" i="19"/>
  <c r="K378" i="19" l="1"/>
  <c r="I379" i="19"/>
  <c r="H379" i="19"/>
  <c r="E379" i="19"/>
  <c r="D379" i="19"/>
  <c r="J379" i="19"/>
  <c r="A379" i="19"/>
  <c r="L379" i="19" s="1"/>
  <c r="G379" i="19"/>
  <c r="F379" i="19"/>
  <c r="B380" i="19"/>
  <c r="C381" i="19"/>
  <c r="C382" i="19" l="1"/>
  <c r="B381" i="19"/>
  <c r="K379" i="19"/>
  <c r="H380" i="19"/>
  <c r="E380" i="19"/>
  <c r="I380" i="19"/>
  <c r="G380" i="19"/>
  <c r="F380" i="19"/>
  <c r="D380" i="19"/>
  <c r="J380" i="19"/>
  <c r="A380" i="19"/>
  <c r="L380" i="19" s="1"/>
  <c r="K380" i="19" l="1"/>
  <c r="J381" i="19"/>
  <c r="H381" i="19"/>
  <c r="I381" i="19"/>
  <c r="E381" i="19"/>
  <c r="D381" i="19"/>
  <c r="A381" i="19"/>
  <c r="L381" i="19" s="1"/>
  <c r="G381" i="19"/>
  <c r="F381" i="19"/>
  <c r="B382" i="19"/>
  <c r="C383" i="19"/>
  <c r="K381" i="19" l="1"/>
  <c r="C384" i="19"/>
  <c r="B383" i="19"/>
  <c r="A382" i="19"/>
  <c r="L382" i="19" s="1"/>
  <c r="E382" i="19"/>
  <c r="H382" i="19"/>
  <c r="G382" i="19"/>
  <c r="J382" i="19"/>
  <c r="F382" i="19"/>
  <c r="I382" i="19"/>
  <c r="D382" i="19"/>
  <c r="K382" i="19" l="1"/>
  <c r="D383" i="19"/>
  <c r="J383" i="19"/>
  <c r="A383" i="19"/>
  <c r="L383" i="19" s="1"/>
  <c r="I383" i="19"/>
  <c r="H383" i="19"/>
  <c r="G383" i="19"/>
  <c r="F383" i="19"/>
  <c r="E383" i="19"/>
  <c r="B384" i="19"/>
  <c r="C385" i="19"/>
  <c r="K383" i="19" l="1"/>
  <c r="H384" i="19"/>
  <c r="G384" i="19"/>
  <c r="F384" i="19"/>
  <c r="E384" i="19"/>
  <c r="I384" i="19"/>
  <c r="D384" i="19"/>
  <c r="J384" i="19"/>
  <c r="A384" i="19"/>
  <c r="L384" i="19" s="1"/>
  <c r="C386" i="19"/>
  <c r="B385" i="19"/>
  <c r="K384" i="19" l="1"/>
  <c r="A385" i="19"/>
  <c r="L385" i="19" s="1"/>
  <c r="G385" i="19"/>
  <c r="I385" i="19"/>
  <c r="H385" i="19"/>
  <c r="F385" i="19"/>
  <c r="E385" i="19"/>
  <c r="D385" i="19"/>
  <c r="J385" i="19"/>
  <c r="C401" i="19"/>
  <c r="B386" i="19"/>
  <c r="K385" i="19" l="1"/>
  <c r="E386" i="19"/>
  <c r="A386" i="19"/>
  <c r="L386" i="19" s="1"/>
  <c r="D386" i="19"/>
  <c r="F386" i="19"/>
  <c r="F387" i="19" s="1"/>
  <c r="L356" i="19" s="1"/>
  <c r="J386" i="19"/>
  <c r="J387" i="19" s="1"/>
  <c r="I386" i="19"/>
  <c r="I387" i="19" s="1"/>
  <c r="H386" i="19"/>
  <c r="H387" i="19" s="1"/>
  <c r="G386" i="19"/>
  <c r="G387" i="19" s="1"/>
  <c r="B401" i="19"/>
  <c r="C402" i="19"/>
  <c r="C403" i="19" l="1"/>
  <c r="B402" i="19"/>
  <c r="F401" i="19"/>
  <c r="J401" i="19"/>
  <c r="E401" i="19"/>
  <c r="I401" i="19"/>
  <c r="G401" i="19"/>
  <c r="D401" i="19"/>
  <c r="H401" i="19"/>
  <c r="A401" i="19"/>
  <c r="L401" i="19" s="1"/>
  <c r="K386" i="19"/>
  <c r="K387" i="19" s="1"/>
  <c r="K401" i="19" l="1"/>
  <c r="G402" i="19"/>
  <c r="F402" i="19"/>
  <c r="E402" i="19"/>
  <c r="D402" i="19"/>
  <c r="H402" i="19"/>
  <c r="J402" i="19"/>
  <c r="I402" i="19"/>
  <c r="A402" i="19"/>
  <c r="L402" i="19" s="1"/>
  <c r="B403" i="19"/>
  <c r="C404" i="19"/>
  <c r="K402" i="19" l="1"/>
  <c r="B404" i="19"/>
  <c r="C405" i="19"/>
  <c r="D403" i="19"/>
  <c r="J403" i="19"/>
  <c r="I403" i="19"/>
  <c r="A403" i="19"/>
  <c r="L403" i="19" s="1"/>
  <c r="G403" i="19"/>
  <c r="E403" i="19"/>
  <c r="H403" i="19"/>
  <c r="F403" i="19"/>
  <c r="K403" i="19" l="1"/>
  <c r="B405" i="19"/>
  <c r="C406" i="19"/>
  <c r="H404" i="19"/>
  <c r="G404" i="19"/>
  <c r="F404" i="19"/>
  <c r="D404" i="19"/>
  <c r="E404" i="19"/>
  <c r="J404" i="19"/>
  <c r="I404" i="19"/>
  <c r="A404" i="19"/>
  <c r="L404" i="19" s="1"/>
  <c r="K404" i="19" l="1"/>
  <c r="B406" i="19"/>
  <c r="C407" i="19"/>
  <c r="J405" i="19"/>
  <c r="A405" i="19"/>
  <c r="L405" i="19" s="1"/>
  <c r="E405" i="19"/>
  <c r="I405" i="19"/>
  <c r="H405" i="19"/>
  <c r="G405" i="19"/>
  <c r="F405" i="19"/>
  <c r="D405" i="19"/>
  <c r="K405" i="19" l="1"/>
  <c r="C408" i="19"/>
  <c r="B407" i="19"/>
  <c r="E406" i="19"/>
  <c r="J406" i="19"/>
  <c r="D406" i="19"/>
  <c r="I406" i="19"/>
  <c r="F406" i="19"/>
  <c r="A406" i="19"/>
  <c r="L406" i="19" s="1"/>
  <c r="H406" i="19"/>
  <c r="G406" i="19"/>
  <c r="E407" i="19" l="1"/>
  <c r="D407" i="19"/>
  <c r="J407" i="19"/>
  <c r="I407" i="19"/>
  <c r="A407" i="19"/>
  <c r="L407" i="19" s="1"/>
  <c r="H407" i="19"/>
  <c r="G407" i="19"/>
  <c r="F407" i="19"/>
  <c r="K406" i="19"/>
  <c r="C409" i="19"/>
  <c r="B408" i="19"/>
  <c r="K407" i="19" l="1"/>
  <c r="B409" i="19"/>
  <c r="C410" i="19"/>
  <c r="G408" i="19"/>
  <c r="F408" i="19"/>
  <c r="J408" i="19"/>
  <c r="A408" i="19"/>
  <c r="L408" i="19" s="1"/>
  <c r="E408" i="19"/>
  <c r="H408" i="19"/>
  <c r="D408" i="19"/>
  <c r="I408" i="19"/>
  <c r="K408" i="19" l="1"/>
  <c r="B410" i="19"/>
  <c r="C411" i="19"/>
  <c r="D409" i="19"/>
  <c r="J409" i="19"/>
  <c r="I409" i="19"/>
  <c r="A409" i="19"/>
  <c r="L409" i="19" s="1"/>
  <c r="E409" i="19"/>
  <c r="H409" i="19"/>
  <c r="G409" i="19"/>
  <c r="F409" i="19"/>
  <c r="K409" i="19" l="1"/>
  <c r="B411" i="19"/>
  <c r="C412" i="19"/>
  <c r="G410" i="19"/>
  <c r="D410" i="19"/>
  <c r="F410" i="19"/>
  <c r="E410" i="19"/>
  <c r="A410" i="19"/>
  <c r="L410" i="19" s="1"/>
  <c r="H410" i="19"/>
  <c r="J410" i="19"/>
  <c r="I410" i="19"/>
  <c r="K410" i="19" l="1"/>
  <c r="B412" i="19"/>
  <c r="C413" i="19"/>
  <c r="E411" i="19"/>
  <c r="I411" i="19"/>
  <c r="A411" i="19"/>
  <c r="L411" i="19" s="1"/>
  <c r="J411" i="19"/>
  <c r="F411" i="19"/>
  <c r="H411" i="19"/>
  <c r="D411" i="19"/>
  <c r="G411" i="19"/>
  <c r="K411" i="19" l="1"/>
  <c r="B413" i="19"/>
  <c r="C414" i="19"/>
  <c r="A412" i="19"/>
  <c r="L412" i="19" s="1"/>
  <c r="G412" i="19"/>
  <c r="F412" i="19"/>
  <c r="D412" i="19"/>
  <c r="E412" i="19"/>
  <c r="H412" i="19"/>
  <c r="J412" i="19"/>
  <c r="I412" i="19"/>
  <c r="K412" i="19" l="1"/>
  <c r="C415" i="19"/>
  <c r="B414" i="19"/>
  <c r="F413" i="19"/>
  <c r="D413" i="19"/>
  <c r="E413" i="19"/>
  <c r="J413" i="19"/>
  <c r="I413" i="19"/>
  <c r="A413" i="19"/>
  <c r="L413" i="19" s="1"/>
  <c r="H413" i="19"/>
  <c r="G413" i="19"/>
  <c r="G414" i="19" l="1"/>
  <c r="F414" i="19"/>
  <c r="E414" i="19"/>
  <c r="D414" i="19"/>
  <c r="H414" i="19"/>
  <c r="J414" i="19"/>
  <c r="I414" i="19"/>
  <c r="A414" i="19"/>
  <c r="L414" i="19" s="1"/>
  <c r="K413" i="19"/>
  <c r="B415" i="19"/>
  <c r="C416" i="19"/>
  <c r="K414" i="19" l="1"/>
  <c r="C417" i="19"/>
  <c r="B416" i="19"/>
  <c r="F415" i="19"/>
  <c r="E415" i="19"/>
  <c r="D415" i="19"/>
  <c r="J415" i="19"/>
  <c r="I415" i="19"/>
  <c r="A415" i="19"/>
  <c r="L415" i="19" s="1"/>
  <c r="H415" i="19"/>
  <c r="G415" i="19"/>
  <c r="K415" i="19" l="1"/>
  <c r="H416" i="19"/>
  <c r="G416" i="19"/>
  <c r="F416" i="19"/>
  <c r="E416" i="19"/>
  <c r="D416" i="19"/>
  <c r="J416" i="19"/>
  <c r="I416" i="19"/>
  <c r="A416" i="19"/>
  <c r="L416" i="19" s="1"/>
  <c r="B417" i="19"/>
  <c r="C418" i="19"/>
  <c r="B418" i="19" l="1"/>
  <c r="C419" i="19"/>
  <c r="E417" i="19"/>
  <c r="J417" i="19"/>
  <c r="H417" i="19"/>
  <c r="I417" i="19"/>
  <c r="A417" i="19"/>
  <c r="L417" i="19" s="1"/>
  <c r="D417" i="19"/>
  <c r="G417" i="19"/>
  <c r="F417" i="19"/>
  <c r="K416" i="19"/>
  <c r="K417" i="19" l="1"/>
  <c r="B419" i="19"/>
  <c r="C420" i="19"/>
  <c r="G418" i="19"/>
  <c r="F418" i="19"/>
  <c r="E418" i="19"/>
  <c r="D418" i="19"/>
  <c r="J418" i="19"/>
  <c r="I418" i="19"/>
  <c r="A418" i="19"/>
  <c r="L418" i="19" s="1"/>
  <c r="H418" i="19"/>
  <c r="K418" i="19" l="1"/>
  <c r="B420" i="19"/>
  <c r="C421" i="19"/>
  <c r="E419" i="19"/>
  <c r="J419" i="19"/>
  <c r="I419" i="19"/>
  <c r="A419" i="19"/>
  <c r="L419" i="19" s="1"/>
  <c r="H419" i="19"/>
  <c r="D419" i="19"/>
  <c r="F419" i="19"/>
  <c r="G419" i="19"/>
  <c r="K419" i="19" l="1"/>
  <c r="B421" i="19"/>
  <c r="C422" i="19"/>
  <c r="A420" i="19"/>
  <c r="L420" i="19" s="1"/>
  <c r="H420" i="19"/>
  <c r="G420" i="19"/>
  <c r="F420" i="19"/>
  <c r="E420" i="19"/>
  <c r="D420" i="19"/>
  <c r="J420" i="19"/>
  <c r="I420" i="19"/>
  <c r="K420" i="19" l="1"/>
  <c r="B422" i="19"/>
  <c r="C423" i="19"/>
  <c r="E421" i="19"/>
  <c r="J421" i="19"/>
  <c r="I421" i="19"/>
  <c r="A421" i="19"/>
  <c r="L421" i="19" s="1"/>
  <c r="H421" i="19"/>
  <c r="G421" i="19"/>
  <c r="D421" i="19"/>
  <c r="F421" i="19"/>
  <c r="K421" i="19" l="1"/>
  <c r="B423" i="19"/>
  <c r="C424" i="19"/>
  <c r="G422" i="19"/>
  <c r="F422" i="19"/>
  <c r="E422" i="19"/>
  <c r="D422" i="19"/>
  <c r="J422" i="19"/>
  <c r="I422" i="19"/>
  <c r="A422" i="19"/>
  <c r="L422" i="19" s="1"/>
  <c r="H422" i="19"/>
  <c r="K422" i="19" l="1"/>
  <c r="C425" i="19"/>
  <c r="B424" i="19"/>
  <c r="J423" i="19"/>
  <c r="I423" i="19"/>
  <c r="A423" i="19"/>
  <c r="L423" i="19" s="1"/>
  <c r="H423" i="19"/>
  <c r="D423" i="19"/>
  <c r="G423" i="19"/>
  <c r="F423" i="19"/>
  <c r="E423" i="19"/>
  <c r="K423" i="19" l="1"/>
  <c r="H424" i="19"/>
  <c r="G424" i="19"/>
  <c r="F424" i="19"/>
  <c r="E424" i="19"/>
  <c r="D424" i="19"/>
  <c r="J424" i="19"/>
  <c r="I424" i="19"/>
  <c r="A424" i="19"/>
  <c r="L424" i="19" s="1"/>
  <c r="B425" i="19"/>
  <c r="C440" i="19"/>
  <c r="K424" i="19" l="1"/>
  <c r="E425" i="19"/>
  <c r="I425" i="19"/>
  <c r="I426" i="19" s="1"/>
  <c r="A425" i="19"/>
  <c r="L425" i="19" s="1"/>
  <c r="H425" i="19"/>
  <c r="H426" i="19" s="1"/>
  <c r="D425" i="19"/>
  <c r="F425" i="19"/>
  <c r="F426" i="19" s="1"/>
  <c r="L395" i="19" s="1"/>
  <c r="G425" i="19"/>
  <c r="G426" i="19" s="1"/>
  <c r="J425" i="19"/>
  <c r="J426" i="19" s="1"/>
  <c r="B440" i="19"/>
  <c r="C441" i="19"/>
  <c r="D440" i="19" l="1"/>
  <c r="H440" i="19"/>
  <c r="F440" i="19"/>
  <c r="J440" i="19"/>
  <c r="G440" i="19"/>
  <c r="E440" i="19"/>
  <c r="I440" i="19"/>
  <c r="A440" i="19"/>
  <c r="L440" i="19" s="1"/>
  <c r="C442" i="19"/>
  <c r="B441" i="19"/>
  <c r="K425" i="19"/>
  <c r="K426" i="19" s="1"/>
  <c r="K440" i="19" l="1"/>
  <c r="A441" i="19"/>
  <c r="L441" i="19" s="1"/>
  <c r="H441" i="19"/>
  <c r="G441" i="19"/>
  <c r="F441" i="19"/>
  <c r="J441" i="19"/>
  <c r="E441" i="19"/>
  <c r="D441" i="19"/>
  <c r="I441" i="19"/>
  <c r="C443" i="19"/>
  <c r="B442" i="19"/>
  <c r="K441" i="19" l="1"/>
  <c r="F442" i="19"/>
  <c r="H442" i="19"/>
  <c r="D442" i="19"/>
  <c r="E442" i="19"/>
  <c r="J442" i="19"/>
  <c r="I442" i="19"/>
  <c r="A442" i="19"/>
  <c r="L442" i="19" s="1"/>
  <c r="G442" i="19"/>
  <c r="B443" i="19"/>
  <c r="C444" i="19"/>
  <c r="K442" i="19" l="1"/>
  <c r="B444" i="19"/>
  <c r="C445" i="19"/>
  <c r="H443" i="19"/>
  <c r="G443" i="19"/>
  <c r="F443" i="19"/>
  <c r="E443" i="19"/>
  <c r="D443" i="19"/>
  <c r="J443" i="19"/>
  <c r="A443" i="19"/>
  <c r="L443" i="19" s="1"/>
  <c r="I443" i="19"/>
  <c r="K443" i="19" l="1"/>
  <c r="B445" i="19"/>
  <c r="C446" i="19"/>
  <c r="D444" i="19"/>
  <c r="E444" i="19"/>
  <c r="J444" i="19"/>
  <c r="I444" i="19"/>
  <c r="F444" i="19"/>
  <c r="A444" i="19"/>
  <c r="L444" i="19" s="1"/>
  <c r="H444" i="19"/>
  <c r="G444" i="19"/>
  <c r="K444" i="19" l="1"/>
  <c r="B446" i="19"/>
  <c r="C447" i="19"/>
  <c r="H445" i="19"/>
  <c r="A445" i="19"/>
  <c r="L445" i="19" s="1"/>
  <c r="G445" i="19"/>
  <c r="F445" i="19"/>
  <c r="E445" i="19"/>
  <c r="D445" i="19"/>
  <c r="K445" i="19"/>
  <c r="I445" i="19"/>
  <c r="J445" i="19"/>
  <c r="C448" i="19" l="1"/>
  <c r="B447" i="19"/>
  <c r="G446" i="19"/>
  <c r="H446" i="19"/>
  <c r="F446" i="19"/>
  <c r="D446" i="19"/>
  <c r="E446" i="19"/>
  <c r="K446" i="19"/>
  <c r="J446" i="19"/>
  <c r="I446" i="19"/>
  <c r="A446" i="19"/>
  <c r="L446" i="19" s="1"/>
  <c r="H447" i="19" l="1"/>
  <c r="A447" i="19"/>
  <c r="L447" i="19" s="1"/>
  <c r="F447" i="19"/>
  <c r="G447" i="19"/>
  <c r="J447" i="19"/>
  <c r="E447" i="19"/>
  <c r="D447" i="19"/>
  <c r="K447" i="19"/>
  <c r="I447" i="19"/>
  <c r="C449" i="19"/>
  <c r="B448" i="19"/>
  <c r="H448" i="19" l="1"/>
  <c r="A448" i="19"/>
  <c r="L448" i="19" s="1"/>
  <c r="G448" i="19"/>
  <c r="F448" i="19"/>
  <c r="D448" i="19"/>
  <c r="E448" i="19"/>
  <c r="K448" i="19"/>
  <c r="J448" i="19"/>
  <c r="I448" i="19"/>
  <c r="C450" i="19"/>
  <c r="B449" i="19"/>
  <c r="I449" i="19" l="1"/>
  <c r="H449" i="19"/>
  <c r="A449" i="19"/>
  <c r="L449" i="19" s="1"/>
  <c r="G449" i="19"/>
  <c r="K449" i="19"/>
  <c r="F449" i="19"/>
  <c r="E449" i="19"/>
  <c r="J449" i="19"/>
  <c r="D449" i="19"/>
  <c r="B450" i="19"/>
  <c r="C451" i="19"/>
  <c r="C452" i="19" l="1"/>
  <c r="B451" i="19"/>
  <c r="H450" i="19"/>
  <c r="G450" i="19"/>
  <c r="F450" i="19"/>
  <c r="D450" i="19"/>
  <c r="E450" i="19"/>
  <c r="J450" i="19"/>
  <c r="K450" i="19"/>
  <c r="I450" i="19"/>
  <c r="A450" i="19"/>
  <c r="L450" i="19" s="1"/>
  <c r="I451" i="19" l="1"/>
  <c r="H451" i="19"/>
  <c r="A451" i="19"/>
  <c r="L451" i="19" s="1"/>
  <c r="G451" i="19"/>
  <c r="F451" i="19"/>
  <c r="E451" i="19"/>
  <c r="D451" i="19"/>
  <c r="K451" i="19"/>
  <c r="J451" i="19"/>
  <c r="B452" i="19"/>
  <c r="C453" i="19"/>
  <c r="C454" i="19" l="1"/>
  <c r="B453" i="19"/>
  <c r="D452" i="19"/>
  <c r="E452" i="19"/>
  <c r="K452" i="19"/>
  <c r="J452" i="19"/>
  <c r="I452" i="19"/>
  <c r="F452" i="19"/>
  <c r="A452" i="19"/>
  <c r="L452" i="19" s="1"/>
  <c r="H452" i="19"/>
  <c r="G452" i="19"/>
  <c r="I453" i="19" l="1"/>
  <c r="H453" i="19"/>
  <c r="A453" i="19"/>
  <c r="L453" i="19" s="1"/>
  <c r="G453" i="19"/>
  <c r="F453" i="19"/>
  <c r="E453" i="19"/>
  <c r="D453" i="19"/>
  <c r="K453" i="19"/>
  <c r="J453" i="19"/>
  <c r="B454" i="19"/>
  <c r="C455" i="19"/>
  <c r="C456" i="19" l="1"/>
  <c r="B455" i="19"/>
  <c r="G454" i="19"/>
  <c r="F454" i="19"/>
  <c r="D454" i="19"/>
  <c r="E454" i="19"/>
  <c r="K454" i="19"/>
  <c r="J454" i="19"/>
  <c r="I454" i="19"/>
  <c r="A454" i="19"/>
  <c r="L454" i="19" s="1"/>
  <c r="H454" i="19"/>
  <c r="G455" i="19" l="1"/>
  <c r="F455" i="19"/>
  <c r="D455" i="19"/>
  <c r="E455" i="19"/>
  <c r="K455" i="19"/>
  <c r="A455" i="19"/>
  <c r="L455" i="19" s="1"/>
  <c r="H455" i="19"/>
  <c r="J455" i="19"/>
  <c r="I455" i="19"/>
  <c r="B456" i="19"/>
  <c r="C457" i="19"/>
  <c r="C458" i="19" l="1"/>
  <c r="B457" i="19"/>
  <c r="D456" i="19"/>
  <c r="E456" i="19"/>
  <c r="J456" i="19"/>
  <c r="F456" i="19"/>
  <c r="K456" i="19"/>
  <c r="I456" i="19"/>
  <c r="A456" i="19"/>
  <c r="L456" i="19" s="1"/>
  <c r="H456" i="19"/>
  <c r="G456" i="19"/>
  <c r="F457" i="19" l="1"/>
  <c r="D457" i="19"/>
  <c r="H457" i="19"/>
  <c r="G457" i="19"/>
  <c r="E457" i="19"/>
  <c r="K457" i="19"/>
  <c r="I457" i="19"/>
  <c r="A457" i="19"/>
  <c r="L457" i="19" s="1"/>
  <c r="J457" i="19"/>
  <c r="B458" i="19"/>
  <c r="C459" i="19"/>
  <c r="B459" i="19" l="1"/>
  <c r="C460" i="19"/>
  <c r="F458" i="19"/>
  <c r="D458" i="19"/>
  <c r="E458" i="19"/>
  <c r="J458" i="19"/>
  <c r="H458" i="19"/>
  <c r="G458" i="19"/>
  <c r="K458" i="19"/>
  <c r="I458" i="19"/>
  <c r="A458" i="19"/>
  <c r="L458" i="19" s="1"/>
  <c r="B460" i="19" l="1"/>
  <c r="C461" i="19"/>
  <c r="H459" i="19"/>
  <c r="I459" i="19"/>
  <c r="G459" i="19"/>
  <c r="E459" i="19"/>
  <c r="F459" i="19"/>
  <c r="D459" i="19"/>
  <c r="K459" i="19"/>
  <c r="J459" i="19"/>
  <c r="A459" i="19"/>
  <c r="L459" i="19" s="1"/>
  <c r="C462" i="19" l="1"/>
  <c r="B461" i="19"/>
  <c r="G460" i="19"/>
  <c r="J460" i="19"/>
  <c r="A460" i="19"/>
  <c r="L460" i="19" s="1"/>
  <c r="F460" i="19"/>
  <c r="D460" i="19"/>
  <c r="E460" i="19"/>
  <c r="K460" i="19"/>
  <c r="H460" i="19"/>
  <c r="I460" i="19"/>
  <c r="I461" i="19" l="1"/>
  <c r="H461" i="19"/>
  <c r="A461" i="19"/>
  <c r="L461" i="19" s="1"/>
  <c r="G461" i="19"/>
  <c r="D461" i="19"/>
  <c r="F461" i="19"/>
  <c r="E461" i="19"/>
  <c r="K461" i="19"/>
  <c r="J461" i="19"/>
  <c r="B462" i="19"/>
  <c r="C463" i="19"/>
  <c r="F462" i="19" l="1"/>
  <c r="K462" i="19"/>
  <c r="D462" i="19"/>
  <c r="E462" i="19"/>
  <c r="J462" i="19"/>
  <c r="G462" i="19"/>
  <c r="I462" i="19"/>
  <c r="A462" i="19"/>
  <c r="L462" i="19" s="1"/>
  <c r="H462" i="19"/>
  <c r="B463" i="19"/>
  <c r="C464" i="19"/>
  <c r="B464" i="19" s="1"/>
  <c r="D464" i="19" l="1"/>
  <c r="E464" i="19"/>
  <c r="I464" i="19"/>
  <c r="H464" i="19"/>
  <c r="F464" i="19"/>
  <c r="K464" i="19"/>
  <c r="G464" i="19"/>
  <c r="G465" i="19" s="1"/>
  <c r="J464" i="19"/>
  <c r="A464" i="19"/>
  <c r="L464" i="19" s="1"/>
  <c r="F463" i="19"/>
  <c r="D463" i="19"/>
  <c r="K463" i="19"/>
  <c r="E463" i="19"/>
  <c r="G463" i="19"/>
  <c r="J463" i="19"/>
  <c r="I463" i="19"/>
  <c r="H463" i="19"/>
  <c r="A463" i="19"/>
  <c r="L463" i="19" s="1"/>
  <c r="H465" i="19" l="1"/>
  <c r="F465" i="19"/>
  <c r="L434" i="19" s="1"/>
  <c r="L7" i="19" s="1"/>
  <c r="J465" i="19"/>
  <c r="K465" i="19"/>
  <c r="I465" i="19"/>
</calcChain>
</file>

<file path=xl/comments1.xml><?xml version="1.0" encoding="utf-8"?>
<comments xmlns="http://schemas.openxmlformats.org/spreadsheetml/2006/main">
  <authors>
    <author>RNN168</author>
  </authors>
  <commentList>
    <comment ref="AS1" authorId="0" shapeId="0">
      <text>
        <r>
          <rPr>
            <sz val="9"/>
            <color indexed="81"/>
            <rFont val="Tahoma"/>
            <family val="2"/>
          </rPr>
          <t xml:space="preserve">Amount
</t>
        </r>
      </text>
    </comment>
    <comment ref="BI1" authorId="0" shapeId="0">
      <text>
        <r>
          <rPr>
            <b/>
            <sz val="9"/>
            <color indexed="81"/>
            <rFont val="Tahoma"/>
            <family val="2"/>
          </rPr>
          <t>Total Comcamtion</t>
        </r>
      </text>
    </comment>
    <comment ref="BY1" authorId="0" shapeId="0">
      <text>
        <r>
          <rPr>
            <sz val="9"/>
            <color indexed="81"/>
            <rFont val="Tahoma"/>
            <family val="2"/>
          </rPr>
          <t xml:space="preserve">index Monthy
</t>
        </r>
      </text>
    </comment>
    <comment ref="CE1" authorId="0" shapeId="0">
      <text>
        <r>
          <rPr>
            <sz val="9"/>
            <color indexed="81"/>
            <rFont val="Tahoma"/>
            <family val="2"/>
          </rPr>
          <t xml:space="preserve">Address,Phone Number
</t>
        </r>
      </text>
    </comment>
  </commentList>
</comments>
</file>

<file path=xl/sharedStrings.xml><?xml version="1.0" encoding="utf-8"?>
<sst xmlns="http://schemas.openxmlformats.org/spreadsheetml/2006/main" count="37640" uniqueCount="33022">
  <si>
    <t>DPC</t>
  </si>
  <si>
    <t>ការប្រើប្រាស់ទឹកប្រចាំខែ</t>
  </si>
  <si>
    <t>ថ្ងៃផុតកំណត់</t>
  </si>
  <si>
    <t>កូដក្រុង/ស្រុក</t>
  </si>
  <si>
    <t>ថ្ងៃចុះលេខអានចាស់</t>
  </si>
  <si>
    <t>ថ្ងៃចុះលេខអានថ្មី</t>
  </si>
  <si>
    <t>តម្លៃថ្លៃទឹក</t>
  </si>
  <si>
    <t>ថ្លៃថែទាំកុងទ័រ</t>
  </si>
  <si>
    <t>វិភាគទានលូទឹកស្អុយ</t>
  </si>
  <si>
    <t>លំនៅដ្ឋាន</t>
  </si>
  <si>
    <t>រៀល</t>
  </si>
  <si>
    <t>កូដសង្កាត់/ឃុំ</t>
  </si>
  <si>
    <t>អាជីវកម្ម</t>
  </si>
  <si>
    <t>អង្គភាពរដ្ឋ</t>
  </si>
  <si>
    <t>ថ្ងៃ/ខែ/ឆ្នាំ ចេញដីកាអម</t>
  </si>
  <si>
    <t>លេខអីកាអម</t>
  </si>
  <si>
    <t>Tel :</t>
  </si>
  <si>
    <t>អ្នកធ្វើវិក្កយបត្រ</t>
  </si>
  <si>
    <t>ប្រភេទអតិថិជន</t>
  </si>
  <si>
    <t>បង្កើតដោយ លោក សំបូរ ថាវីរៈ ប្រធានផ្នែកអាជីវកម្ម នៃ អង្គភាព រ/ទ ប.ប</t>
  </si>
  <si>
    <t>អង្គភាពរដ្ឋាករទឹកបាត់ដំបង</t>
  </si>
  <si>
    <t>មន្ទីរឧស្សាហកម្ម និងសិប្បកម្មខេត្ត</t>
  </si>
  <si>
    <t>ព្រះរាជាណាចក្រកម្ពុជា</t>
  </si>
  <si>
    <t>ជាតិ សាសនា ព្រះមហាក្សត្រ</t>
  </si>
  <si>
    <t>លេខវិក្កយបត្រ</t>
  </si>
  <si>
    <t>លេខអានចាស់ក្នុងខែ</t>
  </si>
  <si>
    <t>លេខអានថ្មីក្នុងខែ</t>
  </si>
  <si>
    <t>ថ្ងៃចុះអានលេខថ្មី</t>
  </si>
  <si>
    <t>ល.វ</t>
  </si>
  <si>
    <t>ល.រ</t>
  </si>
  <si>
    <t>ឈ្មោះអតិថិជន</t>
  </si>
  <si>
    <t>អាស័យដ្ឋាន</t>
  </si>
  <si>
    <t>ប្រភេទនាឡិកា</t>
  </si>
  <si>
    <t>ទំហំនាឡិកា</t>
  </si>
  <si>
    <t>លេខអានចាស់</t>
  </si>
  <si>
    <t>លេខអានថ្មី</t>
  </si>
  <si>
    <t>ផ្សេងៗ</t>
  </si>
  <si>
    <t>សំគាល់</t>
  </si>
  <si>
    <t>បរិមាណ</t>
  </si>
  <si>
    <t>ល.វិ</t>
  </si>
  <si>
    <t>តម្លៃទឺក</t>
  </si>
  <si>
    <t>វិភាគទាន</t>
  </si>
  <si>
    <t>ទឹកប្រាក់</t>
  </si>
  <si>
    <t>សរុប</t>
  </si>
  <si>
    <t>ទំហំនាឡិកាទឹក</t>
  </si>
  <si>
    <t>ដើមគ្រា</t>
  </si>
  <si>
    <t>Cutomer Name</t>
  </si>
  <si>
    <t>Cutomer Type</t>
  </si>
  <si>
    <t>Address</t>
  </si>
  <si>
    <t>Type of Meter</t>
  </si>
  <si>
    <t>Size of Meter</t>
  </si>
  <si>
    <t>Old Reading</t>
  </si>
  <si>
    <t>New Reading</t>
  </si>
  <si>
    <t>Note</t>
  </si>
  <si>
    <t>ចំនួន</t>
  </si>
  <si>
    <t>បរិមាណទឹក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</si>
  <si>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</si>
  <si>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</si>
  <si>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</si>
  <si>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</si>
  <si>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</si>
  <si>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</si>
  <si>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</si>
  <si>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</si>
  <si>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</si>
  <si>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</si>
  <si>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</si>
  <si>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</si>
  <si>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15mm</t>
  </si>
  <si>
    <t>20mm</t>
  </si>
  <si>
    <t>25mm</t>
  </si>
  <si>
    <t>40mm</t>
  </si>
  <si>
    <t>50mm</t>
  </si>
  <si>
    <t xml:space="preserve">សកម្មភាពបរិមាណទឹកប្រចាំខែ ក្នុងឆ្នាំ </t>
  </si>
  <si>
    <t>ក្នុងខែ</t>
  </si>
  <si>
    <t>លេខ :</t>
  </si>
  <si>
    <t>ដីការអម វិក្កយបត្របង់ប្រាក់ថ្លៃទឹក</t>
  </si>
  <si>
    <t>ប្លុក :</t>
  </si>
  <si>
    <t>ប្រចំា ខែ-ឆ្នាំ :</t>
  </si>
  <si>
    <t>លេខកូដ</t>
  </si>
  <si>
    <t>ទឹកប្រាក់ត្រូវទូទាត់</t>
  </si>
  <si>
    <t>ផ្សេង</t>
  </si>
  <si>
    <t>No.</t>
  </si>
  <si>
    <t>DPC-ID</t>
  </si>
  <si>
    <t>Name</t>
  </si>
  <si>
    <t>Invoice No.</t>
  </si>
  <si>
    <t>m3</t>
  </si>
  <si>
    <t>Riel</t>
  </si>
  <si>
    <t>លូទឹកស្អុយ Riel</t>
  </si>
  <si>
    <t>TOTAL</t>
  </si>
  <si>
    <t>បានឃើញ និង ពិនិត្យត្រឹមត្រូវ</t>
  </si>
  <si>
    <t>បានឃើញនិង ពិនិត្យត្រឹមត្រូវ</t>
  </si>
  <si>
    <t>ប្រធានផ្នែកផែនការ គណនេយ្យ</t>
  </si>
  <si>
    <t>ប្រធានផ្នែកអាជីវកម្ម</t>
  </si>
  <si>
    <t>អតិថិជន</t>
  </si>
  <si>
    <t>លេខសំគាល់:</t>
  </si>
  <si>
    <t xml:space="preserve">           អង្គភាពរដ្ឋាករទឹកបាត់ដំបង</t>
  </si>
  <si>
    <t>វិក្កយបត្រថ្លៃទឹក</t>
  </si>
  <si>
    <t>វិក្កយបត្រលេខ:</t>
  </si>
  <si>
    <t>អាស័យដ្ឋាន:</t>
  </si>
  <si>
    <t>ប្រភេទអតិថិជន:</t>
  </si>
  <si>
    <t>បរិមាណទឹកប្រើ</t>
  </si>
  <si>
    <t>ថ្លៃទឹកប្រើប្រាស់</t>
  </si>
  <si>
    <t>ទឹកប្រាក់សរុប</t>
  </si>
  <si>
    <t>ទឹកប្រាក់សរុបដែលត្រូវបង់ =</t>
  </si>
  <si>
    <t xml:space="preserve">               មន្ទីរឧស្សាហកម្ម និងសិប្បកម្មខេត្តបាត់ដំបង</t>
  </si>
  <si>
    <r>
      <t>តម្លៃ រៀល/ម</t>
    </r>
    <r>
      <rPr>
        <vertAlign val="superscript"/>
        <sz val="8"/>
        <color rgb="FF00A1DA"/>
        <rFont val="Khmer OS Siemreap"/>
      </rPr>
      <t xml:space="preserve">៣ </t>
    </r>
    <r>
      <rPr>
        <sz val="8"/>
        <color rgb="FF00A1DA"/>
        <rFont val="Khmer OS Siemreap"/>
      </rPr>
      <t>:</t>
    </r>
  </si>
  <si>
    <t>សូមមេត្តាអានសេចក្តីបញ្ជាក់ខាងក្រោម</t>
  </si>
  <si>
    <t>Telephone:</t>
  </si>
  <si>
    <t>D.P.C ID:</t>
  </si>
  <si>
    <t xml:space="preserve">              Battambang Water Supply</t>
  </si>
  <si>
    <t>Name:</t>
  </si>
  <si>
    <t>Address:</t>
  </si>
  <si>
    <t>New Index</t>
  </si>
  <si>
    <t>Old Index</t>
  </si>
  <si>
    <t>Consumption</t>
  </si>
  <si>
    <t>Maintenance</t>
  </si>
  <si>
    <t>Total Amount</t>
  </si>
  <si>
    <t>support for Sewerage</t>
  </si>
  <si>
    <t>រៀល/Riel</t>
  </si>
  <si>
    <t>Customer Type:</t>
  </si>
  <si>
    <t>ឈ្មោះ:</t>
  </si>
  <si>
    <t>ឈ្មោះ :</t>
  </si>
  <si>
    <t>Name :</t>
  </si>
  <si>
    <r>
      <t>ម</t>
    </r>
    <r>
      <rPr>
        <vertAlign val="superscript"/>
        <sz val="7"/>
        <color rgb="FF00A1DA"/>
        <rFont val="Khmer OS Siemreap"/>
      </rPr>
      <t xml:space="preserve">៣ </t>
    </r>
    <r>
      <rPr>
        <sz val="7"/>
        <color rgb="FF00A1DA"/>
        <rFont val="Khmer OS Siemreap"/>
      </rPr>
      <t>/M</t>
    </r>
    <r>
      <rPr>
        <vertAlign val="superscript"/>
        <sz val="7"/>
        <color rgb="FF00A1DA"/>
        <rFont val="Khmer OS Siemreap"/>
      </rPr>
      <t>3</t>
    </r>
  </si>
  <si>
    <r>
      <t>Price Riel/M</t>
    </r>
    <r>
      <rPr>
        <vertAlign val="superscript"/>
        <sz val="7"/>
        <color rgb="FF00A1DA"/>
        <rFont val="Khmer OS Siemreap"/>
      </rPr>
      <t>3</t>
    </r>
    <r>
      <rPr>
        <sz val="7"/>
        <color rgb="FF00A1DA"/>
        <rFont val="Khmer OS Siemreap"/>
      </rPr>
      <t>:</t>
    </r>
  </si>
  <si>
    <t>Bill Number:</t>
  </si>
  <si>
    <t>ប្រចាំខែ:</t>
  </si>
  <si>
    <t>Monthly:</t>
  </si>
  <si>
    <t>ផុតកំណត់:</t>
  </si>
  <si>
    <t>Water Bill</t>
  </si>
  <si>
    <t>total Amount =</t>
  </si>
  <si>
    <t>ទឹកប្រាក់ត្រូវបង់ក្នុងខែ =</t>
  </si>
  <si>
    <r>
      <t>100រៀល/ម</t>
    </r>
    <r>
      <rPr>
        <vertAlign val="superscript"/>
        <sz val="7"/>
        <color rgb="FF00A1DA"/>
        <rFont val="Khmer OS Siemreap"/>
      </rPr>
      <t>៣</t>
    </r>
  </si>
  <si>
    <t>ថ្ងៃធ្វើវិក្កយបត្រ:</t>
  </si>
  <si>
    <t>Billing Date:</t>
  </si>
  <si>
    <t>ប្រធានអង្គភាពរដ្ឋាករទឹកបាត់ដំបង</t>
  </si>
  <si>
    <t>នាឡិកា</t>
  </si>
  <si>
    <t>Meter</t>
  </si>
  <si>
    <t>លេខ/No:</t>
  </si>
  <si>
    <t>ទំហំ/Diameter:</t>
  </si>
  <si>
    <t>ទូរស័ព្វ:</t>
  </si>
  <si>
    <t>01​ 01 01</t>
  </si>
  <si>
    <t>2016</t>
  </si>
  <si>
    <t>ក្លឹង វង់ដ្រឺឌី</t>
  </si>
  <si>
    <t>បាត់ដំបង,ថ្ងៃទី ៣០ ខែ មករា ឆ្នាំ ២០១៦</t>
  </si>
  <si>
    <t>012 345 678</t>
  </si>
  <si>
    <t>012 987 654</t>
  </si>
  <si>
    <t>ផ្នែកអាជីវកម្ម</t>
  </si>
  <si>
    <t>សៀវភៅអានលេខនាឡិកាទឹកប្លុក :</t>
  </si>
  <si>
    <t>ទឹកជាមធ្យម</t>
  </si>
  <si>
    <t>បរិមាណទឹកជាមធ្យម</t>
  </si>
  <si>
    <t>ចុងគ្រា</t>
  </si>
  <si>
    <r>
      <t>average (m</t>
    </r>
    <r>
      <rPr>
        <vertAlign val="superscript"/>
        <sz val="9"/>
        <color theme="1"/>
        <rFont val="Khmer OS Siemreap"/>
      </rPr>
      <t>3</t>
    </r>
    <r>
      <rPr>
        <sz val="9"/>
        <color theme="1"/>
        <rFont val="Khmer OS Siemreap"/>
      </rPr>
      <t>)</t>
    </r>
  </si>
  <si>
    <t>មករាឆ្នាំថ្មី</t>
  </si>
  <si>
    <t>សណ្ឋាគារស្ទឹងមាស</t>
  </si>
  <si>
    <t>សណ្ឋាគារប៉ារីស</t>
  </si>
  <si>
    <t>សណ្ឋាគាររ៉ូយ៉ាល់</t>
  </si>
  <si>
    <t>កែវ សារ៉ាន់</t>
  </si>
  <si>
    <t>សណ្ឋាគារអន្តរជាតិ</t>
  </si>
  <si>
    <t>សណ្ឋាគារតេអូ</t>
  </si>
  <si>
    <t>គ្លឺនិកបាត់ដំបង</t>
  </si>
  <si>
    <t>ផ្ទះសំណាក់មនោរម្យ</t>
  </si>
  <si>
    <t>ភោជនីយដ្ឋានសប្បាយណាស់</t>
  </si>
  <si>
    <t>សួន សារុន</t>
  </si>
  <si>
    <t>អគ្គីសនី (សាលយន្ត)</t>
  </si>
  <si>
    <t>ប៊ុត គឹមស៊ាន</t>
  </si>
  <si>
    <t>យ៉ម ចំរើន ១</t>
  </si>
  <si>
    <t>វែង ស៊្រុន ៣</t>
  </si>
  <si>
    <t>សុខ សុខុន (ពន្ធនាគារ)</t>
  </si>
  <si>
    <t>រោងចក្រអគ្គីសនី</t>
  </si>
  <si>
    <t>មណ្ឌលកុមារកំព្រា (អណ្តូងចេញ)</t>
  </si>
  <si>
    <t>អាជីវកម្មទឹកបរិសុទ្ធបន្ទាយស្រី</t>
  </si>
  <si>
    <t>សមាគមជនជាតិចិនលាងហួ</t>
  </si>
  <si>
    <t>លឹម ឆាយ ១</t>
  </si>
  <si>
    <t>សាខាគយ និងរដ្ឋាករខេត្ត</t>
  </si>
  <si>
    <t>អង្គការ ឃែ ភូមិ</t>
  </si>
  <si>
    <t>សណ្ឋាគារ វិមានមាស</t>
  </si>
  <si>
    <t>តែ តៃលី(មាត់ស្ទឹងផ្សាលើ)</t>
  </si>
  <si>
    <t>អង្គការគ្រួសារថ្មី</t>
  </si>
  <si>
    <t>អ៊ុន ម៉េង</t>
  </si>
  <si>
    <t>ស្ថានអគ្គកុងស៊ុលវៀតណាម</t>
  </si>
  <si>
    <t>ហម ចិត្រ</t>
  </si>
  <si>
    <t>ឃីម វុទ្ធី</t>
  </si>
  <si>
    <t>សេង វ៉ាឡាត់</t>
  </si>
  <si>
    <t>ប្រព័ន្ធទឹកចូលផ្សារណាត់</t>
  </si>
  <si>
    <t>ស៊ុន សារ៉េត</t>
  </si>
  <si>
    <t>យ៉ាន បូផៃ (ផ្កាយព្រឹក)</t>
  </si>
  <si>
    <t>សុខ សុខុន (ពីស៊ីនទឹក)</t>
  </si>
  <si>
    <t>សៀ ស៊ិន (លាងម៉ូតូ)</t>
  </si>
  <si>
    <t>អាហារដ្ឋានសន្តិភាព</t>
  </si>
  <si>
    <t>ឡេន រ៉ា(លក់ពោះគោ)</t>
  </si>
  <si>
    <t>ងួន ហួត (ថៃលី)</t>
  </si>
  <si>
    <t xml:space="preserve">ឈុន លឹម </t>
  </si>
  <si>
    <t xml:space="preserve">ជា ថូន </t>
  </si>
  <si>
    <t>ភោជនីយដ្ឋាន សួនយុវ័ន</t>
  </si>
  <si>
    <t>ទាន់សម័យម៉ាស្សាខារ៉ាអូខេ</t>
  </si>
  <si>
    <t>យ៉ាំ គឹមសេង</t>
  </si>
  <si>
    <t>ពៅ គឹមហាន</t>
  </si>
  <si>
    <t>ហេង ស្រីញឹប</t>
  </si>
  <si>
    <t>អ៊ុយ លីវ</t>
  </si>
  <si>
    <t>ហាក់ ឡេង</t>
  </si>
  <si>
    <t>អាជីវកម្មសាណាត់ ២</t>
  </si>
  <si>
    <t>ផិត ផៃណុង</t>
  </si>
  <si>
    <t>ណៃ គឹមសុន បៃលិន</t>
  </si>
  <si>
    <t>សោម សាឃឿង</t>
  </si>
  <si>
    <t>ហាំង ឡាយ ទី ២</t>
  </si>
  <si>
    <t>ស្ថានីយ៍ តូតាល់</t>
  </si>
  <si>
    <t>ឃន ណារិទ្ធ</t>
  </si>
  <si>
    <t>សណ្ឋាគារស្តារ អ៊ុន ផល្លា</t>
  </si>
  <si>
    <t>សណ្ឋាគារ ឃីង</t>
  </si>
  <si>
    <t>ឡេង ហេង (សណ្ឋាគារ)</t>
  </si>
  <si>
    <t>វិច តូរីយ៉ា (សណ្ឋាគារ)</t>
  </si>
  <si>
    <t>ប៊ុន ពៅ រតនៈ (សណ្ឋាគារ)</t>
  </si>
  <si>
    <t>ជុក គឹមហាប់ (ផ្ទះសំណាក់)</t>
  </si>
  <si>
    <t>ហាំង ឡាយ (សណ្ឋាគារ)</t>
  </si>
  <si>
    <t>ហូ លីដេ (ផ្ទះសំណាក់)</t>
  </si>
  <si>
    <t>គុយ ទ្រី (ផ្ទះសំណាក់)</t>
  </si>
  <si>
    <t>សោ ថាលី (ភោជនីយដ្ឋាន)</t>
  </si>
  <si>
    <t>ង៉ែត សុគន្ធ (លក់បាយ)</t>
  </si>
  <si>
    <t>ប៉ោ វណ្ណៈ ១</t>
  </si>
  <si>
    <t>វត្តពោវាល</t>
  </si>
  <si>
    <t>ស៊ុន ប៊ុនតារា (ផ្សាលើ)</t>
  </si>
  <si>
    <t>ប្រេង តេលា</t>
  </si>
  <si>
    <t>ជា ពលរិទ្ធ</t>
  </si>
  <si>
    <t>ឃេ អូ(ភោជនីយដ្ឋាន)</t>
  </si>
  <si>
    <t>ហួន ហៀង (ភោជនីយដ្ឋាន)</t>
  </si>
  <si>
    <t>ជឹម ពៅ</t>
  </si>
  <si>
    <t>សុខ រ៉ាថន ១</t>
  </si>
  <si>
    <t>ឡុង សុធី (ភោជនីយដ្ឋាន)</t>
  </si>
  <si>
    <t>ម៉ៅ ហួរ (បណ្តុះសណ្តែក)</t>
  </si>
  <si>
    <t>នូវ សាវុធ មៃមៃ (ភោជនីយដ្ឋាន)</t>
  </si>
  <si>
    <t>វី ឆៃ</t>
  </si>
  <si>
    <t>ញ៉ែម វណ្ណា (លាង ឡាន)</t>
  </si>
  <si>
    <t>ម៉ៅ សេងថៃ</t>
  </si>
  <si>
    <t>សណ្ឋាគារ បាណន់</t>
  </si>
  <si>
    <t>យូ ចាន់ទី (ផ្ទះលក់ទឹកភ្លៀង)</t>
  </si>
  <si>
    <t>ចាយ ​សេរីរ័ត្ន (ខារ៉ាអូខេប៉ាស៊ីហ្វិច)</t>
  </si>
  <si>
    <t>ផ្សារ ក្រណាត់ បឹងឈូក</t>
  </si>
  <si>
    <t>ព្រះវិហារកាតូលិក ១</t>
  </si>
  <si>
    <t>គីវ វែង (លាង ឡាន)</t>
  </si>
  <si>
    <t>យ៉ុន តូរ៉ាត់ ឃេអូរ</t>
  </si>
  <si>
    <t>ស៊ិន ឃន (សាច់គោអាំង)</t>
  </si>
  <si>
    <t>សមាគមគុយទាវ</t>
  </si>
  <si>
    <t>វិញ សាន់</t>
  </si>
  <si>
    <t>នរោត្តម ចក្រាវុធ</t>
  </si>
  <si>
    <t>ណា ណៃ</t>
  </si>
  <si>
    <t>ទស្សនៈខ្មែរដើម្បីអភិវឌ្ឍន៍</t>
  </si>
  <si>
    <t>ឯ.ឧ ងិន ឃន ៣</t>
  </si>
  <si>
    <t>ជ្រិន ញ៉</t>
  </si>
  <si>
    <t>ស្តង់បន្លែផ្សារបឹងឈូក ២</t>
  </si>
  <si>
    <t>អា មួយ</t>
  </si>
  <si>
    <t>កែវ វ៉ាន់ទី</t>
  </si>
  <si>
    <t>កុមារកំព្រា</t>
  </si>
  <si>
    <t>ខៀវ ផុន</t>
  </si>
  <si>
    <t>នូ ណូរ៉ា</t>
  </si>
  <si>
    <t>ថាច់ សង្វាត</t>
  </si>
  <si>
    <t>គឹម សារី</t>
  </si>
  <si>
    <t>ចំណតរថយន្ត</t>
  </si>
  <si>
    <t>ប៊ុន សេង(គ្លីនិកសុខភាព)</t>
  </si>
  <si>
    <t>សុខ សុខុម</t>
  </si>
  <si>
    <t>ផ្សារលក់ត្រី</t>
  </si>
  <si>
    <t>ជា សង្វាសេរីវឌ្ឍន៍</t>
  </si>
  <si>
    <t>ព្រះវិហារកាតូលិក ២</t>
  </si>
  <si>
    <t>អ៊ី ផេង</t>
  </si>
  <si>
    <t>វែង ស៊្រុន</t>
  </si>
  <si>
    <t>អេង ពេញ</t>
  </si>
  <si>
    <t>គង់ យឿម</t>
  </si>
  <si>
    <t>ឌី យ៉ុន</t>
  </si>
  <si>
    <t>ប៊ុន សេង ១</t>
  </si>
  <si>
    <t>អង្គការ អេ អ អឹម</t>
  </si>
  <si>
    <t>គិត រ៉ាវី</t>
  </si>
  <si>
    <t>ហេង យាន (ហាងអ៊ិចហ្គោល)</t>
  </si>
  <si>
    <t>ផ្ទះសំណាក់ភ្មំខៀវ</t>
  </si>
  <si>
    <t>សំ កុល</t>
  </si>
  <si>
    <t>សេង សុម៉ាឡៃ</t>
  </si>
  <si>
    <t>ណង ណារ័ត្ន</t>
  </si>
  <si>
    <t>លឹម ភិចហួរ</t>
  </si>
  <si>
    <t>លឹម ឆាយ ២</t>
  </si>
  <si>
    <t>លឹម ឆាយ ៣</t>
  </si>
  <si>
    <t>លឹម ឆាយ ៤</t>
  </si>
  <si>
    <t>ជី​ អែស ធី</t>
  </si>
  <si>
    <t>ហួន សាយ</t>
  </si>
  <si>
    <t>ក្រុម ជុំនុំ ប៊ី អែស</t>
  </si>
  <si>
    <t>អេង សុខនេត</t>
  </si>
  <si>
    <t>រស់ សារ៉ន</t>
  </si>
  <si>
    <t>លឹម ឈួងសៀ</t>
  </si>
  <si>
    <t>យ៉ា សារឿន</t>
  </si>
  <si>
    <t>រស់ ពិសិដ្ឋ</t>
  </si>
  <si>
    <t>វែង ស៊្រុន ២</t>
  </si>
  <si>
    <t>រិន វិសាល ១</t>
  </si>
  <si>
    <t>ស៊ិន ហួរ</t>
  </si>
  <si>
    <t>ហែម សុធា</t>
  </si>
  <si>
    <t>សាលារៀន យូ.អ៊ឹម.អ៊ី</t>
  </si>
  <si>
    <t>គឹម សុខ</t>
  </si>
  <si>
    <t>ការ៉ាស់សាំង តេលា</t>
  </si>
  <si>
    <t>កុមារឥតព្រំដែន</t>
  </si>
  <si>
    <t>ហុង ឆាយ</t>
  </si>
  <si>
    <t>ហៃ ភួង</t>
  </si>
  <si>
    <t>អ៊ារ ថៃភួង</t>
  </si>
  <si>
    <t>វិទ្យាល័យបៀលប្រាយ ១</t>
  </si>
  <si>
    <t>កូវ ជីងប៊ុង</t>
  </si>
  <si>
    <t>សួន ឆៀត</t>
  </si>
  <si>
    <t>ធា លឹម</t>
  </si>
  <si>
    <t>សត្តឃាត</t>
  </si>
  <si>
    <t>សំ គីម</t>
  </si>
  <si>
    <t>ព្រឿន សឿត</t>
  </si>
  <si>
    <t>អ៊ុត មួយ ១</t>
  </si>
  <si>
    <t>អ៊ុត មួយ ២</t>
  </si>
  <si>
    <t>ថាំ ស៊ុនថូ</t>
  </si>
  <si>
    <t>វែង សុផល</t>
  </si>
  <si>
    <t>ប៉ា សុជាតិវង្ស</t>
  </si>
  <si>
    <t>បូរីកុមារកំព្រា បាត់ដំបង ២</t>
  </si>
  <si>
    <t>ចាន់ សម្ផស្ស</t>
  </si>
  <si>
    <t>តាំង ជុងខេង</t>
  </si>
  <si>
    <t>ឡូ សុផល</t>
  </si>
  <si>
    <t>សាប៊ូ អូហ្សាណូ</t>
  </si>
  <si>
    <t>នក់ ម៉ង់</t>
  </si>
  <si>
    <t>សយ បូរ៉ា</t>
  </si>
  <si>
    <t>ហ៊ុយ ហេង</t>
  </si>
  <si>
    <t>មាស ពៅ</t>
  </si>
  <si>
    <t>ហុង សារិន</t>
  </si>
  <si>
    <t>ឌុក អៀក</t>
  </si>
  <si>
    <t>សួន សុខន</t>
  </si>
  <si>
    <t>សេរី ចរិយា ១</t>
  </si>
  <si>
    <t>សេរី ចរិយា ២</t>
  </si>
  <si>
    <t>ណៃ គឹមសុន ២</t>
  </si>
  <si>
    <t>សោម ឈន</t>
  </si>
  <si>
    <t>មាស សុភាព</t>
  </si>
  <si>
    <t>ប៊ន សោភ័ណ</t>
  </si>
  <si>
    <t>ជា តេកស្រេង(ជិប ស្រេង)</t>
  </si>
  <si>
    <t>វិទ្យាល័យបៀលប្រាយ ២</t>
  </si>
  <si>
    <t>ងិន ឃន ១</t>
  </si>
  <si>
    <t>ងិន ឃន ៤</t>
  </si>
  <si>
    <t>ងិន ឃន ៥</t>
  </si>
  <si>
    <t>អិន ឃន ៦</t>
  </si>
  <si>
    <t>យ៉ម ចំរើន ៤</t>
  </si>
  <si>
    <t>សណ្ឋាគារស្ទឹងសង្កែ</t>
  </si>
  <si>
    <t>ហេង លាប</t>
  </si>
  <si>
    <t>វ៉ាន់ ហម</t>
  </si>
  <si>
    <t>រស់ យាន</t>
  </si>
  <si>
    <t>ភោជនីយដ្ឋាន វិមានរៀម</t>
  </si>
  <si>
    <t>រដ្ឋបាលព្រៃឈើ</t>
  </si>
  <si>
    <t>សួន រើន</t>
  </si>
  <si>
    <t>លឹម ទៀហេង</t>
  </si>
  <si>
    <t>បេង ភី ១</t>
  </si>
  <si>
    <t>កាកបាទក្រហម</t>
  </si>
  <si>
    <t>ប៊ុន សេង ២</t>
  </si>
  <si>
    <t>តូ មិត</t>
  </si>
  <si>
    <t>ហេង តុលា</t>
  </si>
  <si>
    <t>យ៉ឹង ប៊ុនយូ</t>
  </si>
  <si>
    <t>តូតាល់អន្លង់វិល</t>
  </si>
  <si>
    <t>សាឌុន សារិទ្ធ</t>
  </si>
  <si>
    <t>ជាម ចាន់សោភ័ណ</t>
  </si>
  <si>
    <t>ម៉ៅ អេង</t>
  </si>
  <si>
    <t>ឡុង សុធី ២</t>
  </si>
  <si>
    <t>ហត្ថ ធី</t>
  </si>
  <si>
    <t>យិន គិតឡេង</t>
  </si>
  <si>
    <t>មន្ទីរពេទ្រ ព២</t>
  </si>
  <si>
    <t>អ៊ឹង គឹមលី</t>
  </si>
  <si>
    <t>មាស​ ចាន់ធឿន</t>
  </si>
  <si>
    <t>រី រឿន</t>
  </si>
  <si>
    <t>ណាំ ទុំ (រ៉ាក់)</t>
  </si>
  <si>
    <t>ហួយ ចន្ធី</t>
  </si>
  <si>
    <t>រាជ សុវណ្ណារិទ្ធ (ហូលីដេ ២)</t>
  </si>
  <si>
    <t>អ៊ឹង គីរីរ័ត្ន</t>
  </si>
  <si>
    <t>ប៉ាត់ ផលបុត្រ</t>
  </si>
  <si>
    <t>ប៊ុន សុវណ្ណ</t>
  </si>
  <si>
    <t>យន់ ណូរ៉ាត</t>
  </si>
  <si>
    <t>ង៉ូវ វែងហុក</t>
  </si>
  <si>
    <t>ខេមរាបាត់ដំបង ១</t>
  </si>
  <si>
    <t>ខេមរាបាត់ដំបង ២</t>
  </si>
  <si>
    <t>រាត្រីស្ទឹងសង្កែ</t>
  </si>
  <si>
    <t>អាហារដ្ឋានរីករាយ</t>
  </si>
  <si>
    <t>ប៉ោ វណ្ណៈ</t>
  </si>
  <si>
    <t>ចាន់ ធី</t>
  </si>
  <si>
    <t>សុខ រ៉ាថន(ការ៉ាស់សាំង)</t>
  </si>
  <si>
    <t>ឈឹម ស៊ូ</t>
  </si>
  <si>
    <t>មឹក ហេង</t>
  </si>
  <si>
    <t>តាំង ឈុន</t>
  </si>
  <si>
    <t>សុខ ឡាវ</t>
  </si>
  <si>
    <t>លឹម សេងហ៊ូរ</t>
  </si>
  <si>
    <t>ជា អេង ១</t>
  </si>
  <si>
    <t>ជា អេង ២</t>
  </si>
  <si>
    <t>ហោ តុងហាប់</t>
  </si>
  <si>
    <t xml:space="preserve">បេង ភី </t>
  </si>
  <si>
    <t>បេ សារឿន</t>
  </si>
  <si>
    <t>សាន គឹមសៀន</t>
  </si>
  <si>
    <t>ហម សាម៉ុន</t>
  </si>
  <si>
    <t>តឹក រតនៈ</t>
  </si>
  <si>
    <t>តុក សុងសួ</t>
  </si>
  <si>
    <t>សិប្បកម្មលូ</t>
  </si>
  <si>
    <t>បួន សៀ</t>
  </si>
  <si>
    <t>ដៃដែក</t>
  </si>
  <si>
    <t>ស ឌឿ</t>
  </si>
  <si>
    <t>អ៊ុំ ចំរើន</t>
  </si>
  <si>
    <t>ហ៊ូ រតនា</t>
  </si>
  <si>
    <t>ឌុក ឆវេត</t>
  </si>
  <si>
    <t>អ៊ុំ អេង</t>
  </si>
  <si>
    <t>សាលា អ៊ី.ស៊ី.ស៊ី</t>
  </si>
  <si>
    <t>ហួន ហេង</t>
  </si>
  <si>
    <t>ស៊ុន លីនណា</t>
  </si>
  <si>
    <t>នៅ យូរឡុង (វត្តសូភី)</t>
  </si>
  <si>
    <t>វត្តពោធិក្នុង</t>
  </si>
  <si>
    <t>កុង យក់</t>
  </si>
  <si>
    <t>តាំង ឡាយ</t>
  </si>
  <si>
    <t>ឈិត សុក</t>
  </si>
  <si>
    <t>អែម សុផល</t>
  </si>
  <si>
    <t>សន និល</t>
  </si>
  <si>
    <t>គឹម មុន្នី</t>
  </si>
  <si>
    <t>អ៊ុក ស៊ីណយ</t>
  </si>
  <si>
    <t>ប្រាក់ ព្រី</t>
  </si>
  <si>
    <t>ងួន ពន្លក</t>
  </si>
  <si>
    <t>សេង ប៊ូ</t>
  </si>
  <si>
    <t>បេនឡាន</t>
  </si>
  <si>
    <t>ផ្សារថ្មី</t>
  </si>
  <si>
    <t>មាស រ៉ានី ១</t>
  </si>
  <si>
    <t>វត្តផ្សារថ្មី</t>
  </si>
  <si>
    <t>ចេង អឿន</t>
  </si>
  <si>
    <t>ក្រុមហ៊ុន អិលឌីអែស</t>
  </si>
  <si>
    <t>តុបផូលីណា ១</t>
  </si>
  <si>
    <t>តុប ថូលីណា ២</t>
  </si>
  <si>
    <t>ឡាំ ឆៃលីន</t>
  </si>
  <si>
    <t>វ៉ាន់ ណារ៉េត</t>
  </si>
  <si>
    <t>នៅ សិទ្ធិគុណ</t>
  </si>
  <si>
    <t>សួន វណ្ណនេត</t>
  </si>
  <si>
    <t>សៀ ស៊ិន ១</t>
  </si>
  <si>
    <t>គាន ថៃ ១</t>
  </si>
  <si>
    <t>ឃុន ងួនហុង</t>
  </si>
  <si>
    <t>វិទ្យាល័យបៀលប្រាយ ៣</t>
  </si>
  <si>
    <t xml:space="preserve">                         Deparment of Industry and handicraft of Battambang</t>
  </si>
  <si>
    <t>Total Amount to be Paid =</t>
  </si>
  <si>
    <t>Previus debt =</t>
  </si>
  <si>
    <t>ជំពាក់(បង់មុន) =</t>
  </si>
  <si>
    <t>Amount</t>
  </si>
  <si>
    <t>Expire Date:</t>
  </si>
  <si>
    <t>Adress: Road No1,kammeakkar Village,Svay Pao Sangkat,battambag Town</t>
  </si>
  <si>
    <t>អាស័យដ្ឋានៈផ្លូវលេខ១,ភូមិកម្មករ,សង្កាត់ស្វាយប៉ោ,ក្រុងបាត់ដំបង,ខេត្តបាត់ដំបង</t>
  </si>
  <si>
    <t xml:space="preserve">«សូមរក្សាវិក្កយបត្រនេះទុកដើម្បីងាយស្រួលក្នុងការត្រួតពិនិត្យ» </t>
  </si>
  <si>
    <t>ភ្នាក់ងារអានលេខ:</t>
  </si>
  <si>
    <t>លេខផ្ទះ</t>
  </si>
  <si>
    <t>ភូមិ</t>
  </si>
  <si>
    <t>ទូរស័ព្វ</t>
  </si>
  <si>
    <t>លេខផ្លូវ/បុរី</t>
  </si>
  <si>
    <t>បុរីរំចេក</t>
  </si>
  <si>
    <t>B112-EF</t>
  </si>
  <si>
    <t>រតនៈ</t>
  </si>
  <si>
    <t>ផ្លូវ112</t>
  </si>
  <si>
    <t>kent2050A</t>
  </si>
  <si>
    <t>ថ្ងៃខែឆ្នាំភ្ជាប់</t>
  </si>
  <si>
    <t>បំណុល</t>
  </si>
  <si>
    <t>ខែ</t>
  </si>
  <si>
    <t>kent2051A</t>
  </si>
  <si>
    <t xml:space="preserve">  គណនីរតនាគារ:44061</t>
  </si>
  <si>
    <t>–រយះពេល ០៧ថ្ងៃក្រោយពីចែកវិក្កយប័ត្រគឺជាថ្ងៃផុតកំណត់ ក្នុងករណីមានបុណ្យជាតិ</t>
  </si>
  <si>
    <t>–ផុតថ្ងៃកំណត់អង្គភាពរដ្ឋាករទឹកបាត់ដំបងផ្អាកការប្រើប្រាស់ទឹកជាបណ្តោះអាសន្ន</t>
  </si>
  <si>
    <t>–អសកម្មភាពឬបំណុលចាប់ពី ៣ខែឡើងទៅ អង្គភាពរដ្ឋាករទឹកបាត់ដំបងនឹងបញ្ជប់</t>
  </si>
  <si>
    <t xml:space="preserve">  អង្គភាពរដ្ឋាករទឹកនិងពន្យាពេលថ្ងៃសម្រាកជាក់ស្តែងតាមកាលកំណត់។ </t>
  </si>
  <si>
    <r>
      <t xml:space="preserve">  ការភ្ជាប់ទឹកប្រើឡើងវិញលុះត្រាទូទាត់បំណុលចាស់អស់នឹងបង់ថ្លៃភ្ជាប់សេវ៉ាឡើងវិញ។</t>
    </r>
    <r>
      <rPr>
        <u/>
        <sz val="7"/>
        <color rgb="FF00A1DA"/>
        <rFont val="Khmer OS Siemreap"/>
      </rPr>
      <t xml:space="preserve"> </t>
    </r>
  </si>
  <si>
    <t xml:space="preserve">  សិទ្ទជាវទឹកជាស្ថាពរ(ភ្ជាប់ការប្រើប្រាស់ឡើងវិញត្រូវគិតតម្លៃឋនកម្មសារជាថ្មី)។</t>
  </si>
  <si>
    <t>តូច ឈួនសៅរិទ្ធ</t>
  </si>
  <si>
    <t>លរ</t>
  </si>
  <si>
    <t>Delivery Port Cord</t>
  </si>
  <si>
    <t>លេខសំគាល់</t>
  </si>
  <si>
    <t>Number</t>
  </si>
  <si>
    <t>លេខទំនាក់ទំនង</t>
  </si>
  <si>
    <t>Telephone</t>
  </si>
  <si>
    <t>dept</t>
  </si>
  <si>
    <t>បរិមាណសរុប</t>
  </si>
  <si>
    <t>012 222 2222</t>
  </si>
  <si>
    <t>ប្រចាំខែៈ</t>
  </si>
  <si>
    <t>Adress</t>
  </si>
  <si>
    <t>សៀវភៅពិនិត្យបរិមាណៈ</t>
  </si>
  <si>
    <t>ថ្ងៃ/ខែ/ឆ្នាំភ្ជាប់</t>
  </si>
  <si>
    <t>Conection Date</t>
  </si>
  <si>
    <t>នាឡិកាទឹក</t>
  </si>
  <si>
    <t>ប្រវត្តិរូបអតិថិជន :</t>
  </si>
  <si>
    <t>បេឡាករ</t>
  </si>
  <si>
    <t>កាលបរិឆ្ឆេទ</t>
  </si>
  <si>
    <t>ទឹកប្រាក់បានបង់</t>
  </si>
  <si>
    <t>Casher</t>
  </si>
  <si>
    <t>Date</t>
  </si>
  <si>
    <t>Amount Paid</t>
  </si>
  <si>
    <t>លេខផ្លូវ</t>
  </si>
  <si>
    <t>Road</t>
  </si>
  <si>
    <t>វីរះ</t>
  </si>
  <si>
    <t>ដា</t>
  </si>
  <si>
    <t>ស</t>
  </si>
  <si>
    <t>លេខអតិថិជន</t>
  </si>
  <si>
    <t>Customber ID</t>
  </si>
  <si>
    <t>B01-254</t>
  </si>
  <si>
    <t>B01-001</t>
  </si>
  <si>
    <t/>
  </si>
  <si>
    <t>មន្ទីរពេទ្យ ធំខេត្ត</t>
  </si>
  <si>
    <t>BB015593</t>
  </si>
  <si>
    <t>25/05/17</t>
  </si>
  <si>
    <t>មិនទាន់មានពត៍មាន</t>
  </si>
  <si>
    <t>01 12 01 0850 1</t>
  </si>
  <si>
    <t>BBWS170500034</t>
  </si>
  <si>
    <t>0</t>
  </si>
  <si>
    <t>3 - 3</t>
  </si>
  <si>
    <t>25/04/17</t>
  </si>
  <si>
    <t xml:space="preserve">512691  </t>
  </si>
  <si>
    <t>24/04/17</t>
  </si>
  <si>
    <t>499641</t>
  </si>
  <si>
    <t>13050</t>
  </si>
  <si>
    <t>70003</t>
  </si>
  <si>
    <t>តំលៃទឹកតាមនាឡិកាស្ទង់កំរិត ២</t>
  </si>
  <si>
    <t>METERED CONSUMPTION-TR2</t>
  </si>
  <si>
    <t>M3</t>
  </si>
  <si>
    <t>71002</t>
  </si>
  <si>
    <t>តំលៃថែទាំនាឡិកាស្ទង់</t>
  </si>
  <si>
    <t>METER MAINTENANCE</t>
  </si>
  <si>
    <t>M</t>
  </si>
  <si>
    <t>41001.97</t>
  </si>
  <si>
    <t>SEWERAGE CHARGE</t>
  </si>
  <si>
    <t>BB-VIREAK 03/09/17</t>
  </si>
  <si>
    <t>name</t>
  </si>
  <si>
    <t>paidAmount</t>
  </si>
  <si>
    <t>street</t>
  </si>
  <si>
    <t>subBarcode</t>
  </si>
  <si>
    <t>មិន ញឹម</t>
  </si>
  <si>
    <t>12-407</t>
  </si>
  <si>
    <t>12-418</t>
  </si>
  <si>
    <t>ទ្រី គឹមទៀង</t>
  </si>
  <si>
    <t>12-426</t>
  </si>
  <si>
    <t>ស៊ិ ស៊ីវ</t>
  </si>
  <si>
    <t>12-370</t>
  </si>
  <si>
    <t>មួយ ឡេង</t>
  </si>
  <si>
    <t>12-371</t>
  </si>
  <si>
    <t>គាវ ណយ</t>
  </si>
  <si>
    <t>12-375</t>
  </si>
  <si>
    <t>ពិន ម៉ុក</t>
  </si>
  <si>
    <t>12-461</t>
  </si>
  <si>
    <t xml:space="preserve">ធឿន  ហេង  </t>
  </si>
  <si>
    <t>12-533</t>
  </si>
  <si>
    <t>ហ៊ីន ភួងណារី</t>
  </si>
  <si>
    <t>12-128</t>
  </si>
  <si>
    <t>សយ ស្រ៊ុន</t>
  </si>
  <si>
    <t>12-130</t>
  </si>
  <si>
    <t>ឃុន  ហេង</t>
  </si>
  <si>
    <t>12-232</t>
  </si>
  <si>
    <t>មាស   ធន</t>
  </si>
  <si>
    <t>12-044</t>
  </si>
  <si>
    <t>ជុំ  សំណាង</t>
  </si>
  <si>
    <t>12-047</t>
  </si>
  <si>
    <t>លឹម   ឈន</t>
  </si>
  <si>
    <t>12-393</t>
  </si>
  <si>
    <t>លឹម ឆាយ</t>
  </si>
  <si>
    <t>12-395</t>
  </si>
  <si>
    <t>គុយ  ម៉េង</t>
  </si>
  <si>
    <t>12-072</t>
  </si>
  <si>
    <t>ជំនឿ សិច្ចរ៉ា</t>
  </si>
  <si>
    <t>12-185</t>
  </si>
  <si>
    <t>គុយ  សុខ</t>
  </si>
  <si>
    <t>12-248</t>
  </si>
  <si>
    <t>សោម  ខេន</t>
  </si>
  <si>
    <t>12-488</t>
  </si>
  <si>
    <t>កណ្តៀង ជឿន</t>
  </si>
  <si>
    <t>12-160</t>
  </si>
  <si>
    <t>អេង  សាវឿន ២</t>
  </si>
  <si>
    <t>12-208</t>
  </si>
  <si>
    <t>ផាត់  តុង</t>
  </si>
  <si>
    <t>12-218</t>
  </si>
  <si>
    <t>ម៉ៅ  សុផល</t>
  </si>
  <si>
    <t>12-230</t>
  </si>
  <si>
    <t>ហែម  សាវ៉ាត</t>
  </si>
  <si>
    <t>12-239</t>
  </si>
  <si>
    <t>គួច ហាវ</t>
  </si>
  <si>
    <t>12-366</t>
  </si>
  <si>
    <t>រុន រ៉ឹយ</t>
  </si>
  <si>
    <t>12-441</t>
  </si>
  <si>
    <t>ស សារ៉ាបូពាន៍</t>
  </si>
  <si>
    <t>12-443</t>
  </si>
  <si>
    <t>សណ្នាគារខេមរា ១</t>
  </si>
  <si>
    <t>12-234</t>
  </si>
  <si>
    <t>ឈិន   ង៉ាម</t>
  </si>
  <si>
    <t>12-038</t>
  </si>
  <si>
    <t>សៀង  ហ៊ាង</t>
  </si>
  <si>
    <t>12-168</t>
  </si>
  <si>
    <t>វង្ស  ផាន់</t>
  </si>
  <si>
    <t>12-236</t>
  </si>
  <si>
    <t>ចេស  សាវុធ</t>
  </si>
  <si>
    <t>12-251</t>
  </si>
  <si>
    <t>ទិត  សុខ</t>
  </si>
  <si>
    <t>12-078</t>
  </si>
  <si>
    <t>សេង សៀហៃ ១</t>
  </si>
  <si>
    <t>12-147</t>
  </si>
  <si>
    <t>យន សម្បត្តិ</t>
  </si>
  <si>
    <t>12-433</t>
  </si>
  <si>
    <t>ប្រាក់ លីវណ្ណៈ</t>
  </si>
  <si>
    <t>12-439</t>
  </si>
  <si>
    <t>ស៊ុយ  លីម</t>
  </si>
  <si>
    <t>12-085</t>
  </si>
  <si>
    <t>អន ថាវរិទ្ធ</t>
  </si>
  <si>
    <t>12-143</t>
  </si>
  <si>
    <t>ហ៊ី ឈុន</t>
  </si>
  <si>
    <t>12-286</t>
  </si>
  <si>
    <t xml:space="preserve">ទោម  អូន </t>
  </si>
  <si>
    <t>12-544</t>
  </si>
  <si>
    <t xml:space="preserve">ហ៊ាង  គឹមលៀប </t>
  </si>
  <si>
    <t>12-564</t>
  </si>
  <si>
    <t>លន់ ម៉ាណែត</t>
  </si>
  <si>
    <t>12-190</t>
  </si>
  <si>
    <t>តូច  ស៊ិនណារ៉ា</t>
  </si>
  <si>
    <t>12-213</t>
  </si>
  <si>
    <t>តាំង  សាន់</t>
  </si>
  <si>
    <t>12-247</t>
  </si>
  <si>
    <t>អាត់ ខែម</t>
  </si>
  <si>
    <t>12-273</t>
  </si>
  <si>
    <t>គឹម រដ្ឋា</t>
  </si>
  <si>
    <t>12-369</t>
  </si>
  <si>
    <t>អ៊ុក ទូច</t>
  </si>
  <si>
    <t>12-386</t>
  </si>
  <si>
    <t>អ្នក ម៉ាង</t>
  </si>
  <si>
    <t>12-419</t>
  </si>
  <si>
    <t>រៀន ឌ័រ</t>
  </si>
  <si>
    <t>12-448</t>
  </si>
  <si>
    <t xml:space="preserve">សួស  សុខ </t>
  </si>
  <si>
    <t>12-524</t>
  </si>
  <si>
    <t xml:space="preserve">សំ  ប៉ូឡូញ </t>
  </si>
  <si>
    <t>12-571</t>
  </si>
  <si>
    <t>ជូ ធានហួត</t>
  </si>
  <si>
    <t>12-017</t>
  </si>
  <si>
    <t>ខៀវ សារ៉ូ</t>
  </si>
  <si>
    <t>12-018</t>
  </si>
  <si>
    <t>សុខ  ឡាវ</t>
  </si>
  <si>
    <t>12-064</t>
  </si>
  <si>
    <t>ម៉ែន ទីន</t>
  </si>
  <si>
    <t>12-180</t>
  </si>
  <si>
    <t>ទូច មុំ</t>
  </si>
  <si>
    <t>12-343</t>
  </si>
  <si>
    <t>ហេង ឡាង</t>
  </si>
  <si>
    <t>12-447</t>
  </si>
  <si>
    <t xml:space="preserve">ហ៊ុន   វិបុល </t>
  </si>
  <si>
    <t>12-483</t>
  </si>
  <si>
    <t xml:space="preserve">ញេប  គឹមឈឿន </t>
  </si>
  <si>
    <t>12-501</t>
  </si>
  <si>
    <t xml:space="preserve">ផែ  ប៉េងឡុង </t>
  </si>
  <si>
    <t>12-521</t>
  </si>
  <si>
    <t>ឆន  ហួត</t>
  </si>
  <si>
    <t>12-060</t>
  </si>
  <si>
    <t>អាំឡង់  ឌី</t>
  </si>
  <si>
    <t>12-095</t>
  </si>
  <si>
    <t>ម៉ូវ  សម្បត្តិ</t>
  </si>
  <si>
    <t>12-099</t>
  </si>
  <si>
    <t>ទេព  ហ៊ឹម</t>
  </si>
  <si>
    <t>12-209</t>
  </si>
  <si>
    <t>ឌុច   សៀង</t>
  </si>
  <si>
    <t>12-211</t>
  </si>
  <si>
    <t>សយ សុផល</t>
  </si>
  <si>
    <t>12-292</t>
  </si>
  <si>
    <t>អ៊ុក ចាប</t>
  </si>
  <si>
    <t>12-302</t>
  </si>
  <si>
    <t>ឡុង វ៉ាន់នី</t>
  </si>
  <si>
    <t>12-354</t>
  </si>
  <si>
    <t>លី ឡេង</t>
  </si>
  <si>
    <t>12-360</t>
  </si>
  <si>
    <t>ឆាយ ម៉េងហ៊ាង</t>
  </si>
  <si>
    <t>12-456</t>
  </si>
  <si>
    <t>គិម សឿន</t>
  </si>
  <si>
    <t>12-464</t>
  </si>
  <si>
    <t>ហ៊ាង  ឡេង</t>
  </si>
  <si>
    <t>12-567</t>
  </si>
  <si>
    <t>ទុចូ  ម៉ៅ</t>
  </si>
  <si>
    <t>12-054</t>
  </si>
  <si>
    <t>គី  សេរី</t>
  </si>
  <si>
    <t>12-077</t>
  </si>
  <si>
    <t>លី  ណាំ</t>
  </si>
  <si>
    <t>12-091</t>
  </si>
  <si>
    <t>រស់  សុខុម</t>
  </si>
  <si>
    <t>12-092</t>
  </si>
  <si>
    <t>សុខ  ប៊ុនដារា</t>
  </si>
  <si>
    <t>12-173</t>
  </si>
  <si>
    <t>មួង ស៊ុនហេង ១</t>
  </si>
  <si>
    <t>12-267</t>
  </si>
  <si>
    <t>ជូរ សុខហេង</t>
  </si>
  <si>
    <t>12-313</t>
  </si>
  <si>
    <t xml:space="preserve">ប៉ែន  ទិព្វ </t>
  </si>
  <si>
    <t>12-576</t>
  </si>
  <si>
    <t>សុខ សុធារិទ្ធ</t>
  </si>
  <si>
    <t>12-434</t>
  </si>
  <si>
    <t>កេន ម៉ៅ</t>
  </si>
  <si>
    <t>12-435</t>
  </si>
  <si>
    <t>យន ស៊ីន</t>
  </si>
  <si>
    <t>12-437</t>
  </si>
  <si>
    <t>អ៊ុក គឹម</t>
  </si>
  <si>
    <t>18-365</t>
  </si>
  <si>
    <t>ប៉ា ប៊ុនហាង</t>
  </si>
  <si>
    <t>02-080</t>
  </si>
  <si>
    <t>ជា  គឹមឈួង ១</t>
  </si>
  <si>
    <t>12-074</t>
  </si>
  <si>
    <t>គណៈបក្សប្រជាជន</t>
  </si>
  <si>
    <t>12-120</t>
  </si>
  <si>
    <t>ឡាច  ប៊ុនថាច</t>
  </si>
  <si>
    <t>12-330</t>
  </si>
  <si>
    <t>អ៊ុយ វណ្ណា</t>
  </si>
  <si>
    <t>12-444</t>
  </si>
  <si>
    <t xml:space="preserve">ប៉ិច  ជា </t>
  </si>
  <si>
    <t>12-495</t>
  </si>
  <si>
    <t xml:space="preserve">មៀន  ប៉ិច </t>
  </si>
  <si>
    <t>12-589</t>
  </si>
  <si>
    <t>ក្រិទ្ធ រិន</t>
  </si>
  <si>
    <t>18-263</t>
  </si>
  <si>
    <t>ហួត  វី</t>
  </si>
  <si>
    <t>18-284</t>
  </si>
  <si>
    <t>សេង សុវត្ថិឌី</t>
  </si>
  <si>
    <t>18-370</t>
  </si>
  <si>
    <t>ឡូត សឿត</t>
  </si>
  <si>
    <t>18-456</t>
  </si>
  <si>
    <t>ជ័យ  សារិទ្ធ</t>
  </si>
  <si>
    <t>18-460</t>
  </si>
  <si>
    <t xml:space="preserve">ចៅ  វឿន </t>
  </si>
  <si>
    <t>18-537</t>
  </si>
  <si>
    <t xml:space="preserve">លី  ភារ៉ា </t>
  </si>
  <si>
    <t>18-550</t>
  </si>
  <si>
    <t xml:space="preserve">អែតហ្វូត ២៧ </t>
  </si>
  <si>
    <t>18-598</t>
  </si>
  <si>
    <t>មឿន ភឿន</t>
  </si>
  <si>
    <t>08-007</t>
  </si>
  <si>
    <t>12-051</t>
  </si>
  <si>
    <t>ជុន ផាត</t>
  </si>
  <si>
    <t>12-472</t>
  </si>
  <si>
    <t>កុច  ឌោរវ៉ិច</t>
  </si>
  <si>
    <t>12-549</t>
  </si>
  <si>
    <t>ក្រុមហ៊ុនម៉ូបីតែល</t>
  </si>
  <si>
    <t>18-005</t>
  </si>
  <si>
    <t>ភួង សាវុធ</t>
  </si>
  <si>
    <t>18-038</t>
  </si>
  <si>
    <t>ស៊ុយ  ជុក</t>
  </si>
  <si>
    <t>18-287</t>
  </si>
  <si>
    <t>រ៉ាន់ ដារី</t>
  </si>
  <si>
    <t>18-404</t>
  </si>
  <si>
    <t>ណុប ចាន់ជីនា</t>
  </si>
  <si>
    <t>18-411</t>
  </si>
  <si>
    <t>អេ សារុំ</t>
  </si>
  <si>
    <t>18-422</t>
  </si>
  <si>
    <t>អ៊ូ សៀក</t>
  </si>
  <si>
    <t>18-423</t>
  </si>
  <si>
    <t>វូច ស្រេង</t>
  </si>
  <si>
    <t>18-449</t>
  </si>
  <si>
    <t xml:space="preserve">ហង់  ដេត </t>
  </si>
  <si>
    <t>18-512</t>
  </si>
  <si>
    <t>ហូវ សានី</t>
  </si>
  <si>
    <t>08-159</t>
  </si>
  <si>
    <t>មុំ ចិន្តា</t>
  </si>
  <si>
    <t>08-165</t>
  </si>
  <si>
    <t>តោ កុយហួង</t>
  </si>
  <si>
    <t>08-192</t>
  </si>
  <si>
    <t>លឹម គឹមឡាង</t>
  </si>
  <si>
    <t>08-312</t>
  </si>
  <si>
    <t>ម៉ុង ចាន់សារ៉េត</t>
  </si>
  <si>
    <t>08-324</t>
  </si>
  <si>
    <t>ជា វ៉ៃ</t>
  </si>
  <si>
    <t>12-034</t>
  </si>
  <si>
    <t xml:space="preserve">វង្ស  ស៊យ </t>
  </si>
  <si>
    <t>12-598</t>
  </si>
  <si>
    <t>អ៊ុន  គីជន</t>
  </si>
  <si>
    <t>18-120</t>
  </si>
  <si>
    <t>ម៉ាច គឹមឆាយ</t>
  </si>
  <si>
    <t>18-169</t>
  </si>
  <si>
    <t>ប៉ាល់ ពៅ</t>
  </si>
  <si>
    <t>18-193</t>
  </si>
  <si>
    <t>ចៅ យឿត</t>
  </si>
  <si>
    <t>18-208</t>
  </si>
  <si>
    <t>នៅ  បូរិន</t>
  </si>
  <si>
    <t>18-465</t>
  </si>
  <si>
    <t xml:space="preserve">ទូច  ស៊្រុន </t>
  </si>
  <si>
    <t>18-541</t>
  </si>
  <si>
    <t>រស់ សុផុន</t>
  </si>
  <si>
    <t>12-094</t>
  </si>
  <si>
    <t xml:space="preserve">ស  ឡូញ </t>
  </si>
  <si>
    <t>12-599</t>
  </si>
  <si>
    <t>យឹម វណ្ណថន</t>
  </si>
  <si>
    <t>18-070</t>
  </si>
  <si>
    <t>ឌុច សែណាង</t>
  </si>
  <si>
    <t>18-129</t>
  </si>
  <si>
    <t>ឌា​ សឿម</t>
  </si>
  <si>
    <t>18-230</t>
  </si>
  <si>
    <t>ឆូយចំរើន</t>
  </si>
  <si>
    <t>18-262</t>
  </si>
  <si>
    <t>លឿង ណាវី</t>
  </si>
  <si>
    <t>18-322</t>
  </si>
  <si>
    <t>ពៅ ប៊ុនថុន</t>
  </si>
  <si>
    <t>18-458</t>
  </si>
  <si>
    <t xml:space="preserve">ពោន  សុខុម </t>
  </si>
  <si>
    <t>18-501</t>
  </si>
  <si>
    <t>ឌុច ចំរ៉ាត់</t>
  </si>
  <si>
    <t>12-002</t>
  </si>
  <si>
    <t>តេង ហេង</t>
  </si>
  <si>
    <t>12-158</t>
  </si>
  <si>
    <t>បែន  ភួង</t>
  </si>
  <si>
    <t>12-263</t>
  </si>
  <si>
    <t>ម៉ា រ៉ុន</t>
  </si>
  <si>
    <t>12-271</t>
  </si>
  <si>
    <t>ថាច់  ចិន្តា</t>
  </si>
  <si>
    <t>12-397</t>
  </si>
  <si>
    <t>ឈុន សុរិយា</t>
  </si>
  <si>
    <t>12-451</t>
  </si>
  <si>
    <t>ហម ញង</t>
  </si>
  <si>
    <t>18-016</t>
  </si>
  <si>
    <t>កេតុ សឿ</t>
  </si>
  <si>
    <t>18-043</t>
  </si>
  <si>
    <t>សៅ អ៊ុល</t>
  </si>
  <si>
    <t>18-054</t>
  </si>
  <si>
    <t>ហេង ប៊ុនវ៉ាត់</t>
  </si>
  <si>
    <t>18-133</t>
  </si>
  <si>
    <t>សុខ វិរៈ</t>
  </si>
  <si>
    <t>18-134</t>
  </si>
  <si>
    <t>ឃឹម ទិព្វមុនី</t>
  </si>
  <si>
    <t>18-261</t>
  </si>
  <si>
    <t>ម៉ុង ហោ</t>
  </si>
  <si>
    <t>18-301</t>
  </si>
  <si>
    <t>តាម វៃ</t>
  </si>
  <si>
    <t>18-307</t>
  </si>
  <si>
    <t>ជុំ ពោ</t>
  </si>
  <si>
    <t>18-383</t>
  </si>
  <si>
    <t>សូយ ប៊ុនហឿន</t>
  </si>
  <si>
    <t>18-451</t>
  </si>
  <si>
    <t>អ៊ិត សំប៊ុន</t>
  </si>
  <si>
    <t>18-464</t>
  </si>
  <si>
    <t>ប៊ុន ស្រេង</t>
  </si>
  <si>
    <t>08-049</t>
  </si>
  <si>
    <t>ហ៊ីង ណៃស៊ាន</t>
  </si>
  <si>
    <t>08-066</t>
  </si>
  <si>
    <t>អាត ច្រិប</t>
  </si>
  <si>
    <t>08-103</t>
  </si>
  <si>
    <t>សេង វ៉ាន់លី</t>
  </si>
  <si>
    <t>08-160</t>
  </si>
  <si>
    <t>សុខ សាន</t>
  </si>
  <si>
    <t>08-161</t>
  </si>
  <si>
    <t>ឃិន ពៅ</t>
  </si>
  <si>
    <t>08-196</t>
  </si>
  <si>
    <t>08-326</t>
  </si>
  <si>
    <t>សុខ លាង</t>
  </si>
  <si>
    <t>08-462</t>
  </si>
  <si>
    <t>ឡុង សោភ័ណ</t>
  </si>
  <si>
    <t>08-534</t>
  </si>
  <si>
    <t>សំ  ចាន់រិទ្ធ</t>
  </si>
  <si>
    <t>14-090</t>
  </si>
  <si>
    <t>តាំង កាំង ៣</t>
  </si>
  <si>
    <t>14-100</t>
  </si>
  <si>
    <t>អ៊ុក វង្ស ២</t>
  </si>
  <si>
    <t>14-277</t>
  </si>
  <si>
    <t>អ៊ុក វង្ស ៣</t>
  </si>
  <si>
    <t>14-278</t>
  </si>
  <si>
    <t xml:space="preserve">ឈុន  ហាក់ </t>
  </si>
  <si>
    <t>14-592</t>
  </si>
  <si>
    <t>សុខ ហេង</t>
  </si>
  <si>
    <t>12-023</t>
  </si>
  <si>
    <t>សួន  សារុន</t>
  </si>
  <si>
    <t>12-167</t>
  </si>
  <si>
    <t>សេង គុណ</t>
  </si>
  <si>
    <t>12-341</t>
  </si>
  <si>
    <t>ហោ អៀង</t>
  </si>
  <si>
    <t>12-385</t>
  </si>
  <si>
    <t xml:space="preserve">ហោ  វុឌ្ឍី </t>
  </si>
  <si>
    <t>12-517</t>
  </si>
  <si>
    <t xml:space="preserve">ព្រំ  ពេញបូរី </t>
  </si>
  <si>
    <t>12-575</t>
  </si>
  <si>
    <t>គឹម គា</t>
  </si>
  <si>
    <t>18-037</t>
  </si>
  <si>
    <t>សាយ ហាក់ស្រ៊ុន</t>
  </si>
  <si>
    <t>18-040</t>
  </si>
  <si>
    <t>យ៉ាំ ឃួង</t>
  </si>
  <si>
    <t>18-048</t>
  </si>
  <si>
    <t>កែវ សំណាង</t>
  </si>
  <si>
    <t>18-060</t>
  </si>
  <si>
    <t>ហេង អេង</t>
  </si>
  <si>
    <t>18-073</t>
  </si>
  <si>
    <t>អ៊ុំ សាំង</t>
  </si>
  <si>
    <t>18-148</t>
  </si>
  <si>
    <t>ទឹម ថា</t>
  </si>
  <si>
    <t>18-149</t>
  </si>
  <si>
    <t>ហួ  សុផា</t>
  </si>
  <si>
    <t>18-188</t>
  </si>
  <si>
    <t>កេះ សោភ័ណ្ឌ ១</t>
  </si>
  <si>
    <t>18-211</t>
  </si>
  <si>
    <t>យៀម សុផាត</t>
  </si>
  <si>
    <t>18-296</t>
  </si>
  <si>
    <t>ផា រឿន</t>
  </si>
  <si>
    <t>18-298</t>
  </si>
  <si>
    <t>ជា វិឆ្ឆ័យ</t>
  </si>
  <si>
    <t>18-306</t>
  </si>
  <si>
    <t>អ៊ុត ណែ</t>
  </si>
  <si>
    <t>18-347</t>
  </si>
  <si>
    <t>ចិន សាវ៉ាន</t>
  </si>
  <si>
    <t>18-386</t>
  </si>
  <si>
    <t>សាំង ធី</t>
  </si>
  <si>
    <t>18-387</t>
  </si>
  <si>
    <t>លី ប៊ុន</t>
  </si>
  <si>
    <t>18-413</t>
  </si>
  <si>
    <t>ជួន  ហុង</t>
  </si>
  <si>
    <t>18-467</t>
  </si>
  <si>
    <t xml:space="preserve">ហេង  ឈុនផេង </t>
  </si>
  <si>
    <t>18-531</t>
  </si>
  <si>
    <t xml:space="preserve">នន់  ចាន់ថន </t>
  </si>
  <si>
    <t>18-583</t>
  </si>
  <si>
    <t xml:space="preserve">ជិន  កុសល់ </t>
  </si>
  <si>
    <t>18-592</t>
  </si>
  <si>
    <t>ម៉ែន សុខុម</t>
  </si>
  <si>
    <t>02-031</t>
  </si>
  <si>
    <t>សេង ជា</t>
  </si>
  <si>
    <t>08-095</t>
  </si>
  <si>
    <t>ពឹង ស៊ីម៉េង</t>
  </si>
  <si>
    <t>08-100</t>
  </si>
  <si>
    <t>សេង សំរេច</t>
  </si>
  <si>
    <t>08-106</t>
  </si>
  <si>
    <t>ប៉ាវ ចាន់តារា</t>
  </si>
  <si>
    <t>08-111</t>
  </si>
  <si>
    <t>ជា ឃុន</t>
  </si>
  <si>
    <t>08-125</t>
  </si>
  <si>
    <t>ហុក សេង</t>
  </si>
  <si>
    <t>08-218</t>
  </si>
  <si>
    <t>សុខ ស៊ុយ</t>
  </si>
  <si>
    <t>08-318</t>
  </si>
  <si>
    <t>ជីប ណារ៉ុង</t>
  </si>
  <si>
    <t>08-336</t>
  </si>
  <si>
    <t>ឃុន ជឿន</t>
  </si>
  <si>
    <t>08-428</t>
  </si>
  <si>
    <t>ស៊ីម ញ៉ក់</t>
  </si>
  <si>
    <t>08-527</t>
  </si>
  <si>
    <t>អេង ឋារ័ត្ន</t>
  </si>
  <si>
    <t>14-038</t>
  </si>
  <si>
    <t>យិន ចិត្រា</t>
  </si>
  <si>
    <t>14-040</t>
  </si>
  <si>
    <t>នៅ  រ៉ាដេត</t>
  </si>
  <si>
    <t>14-091</t>
  </si>
  <si>
    <t>ជុំ  រិន</t>
  </si>
  <si>
    <t>14-115</t>
  </si>
  <si>
    <t>យិន  វុនហាន ១</t>
  </si>
  <si>
    <t>14-132</t>
  </si>
  <si>
    <t>តាំង  ឈុន ៧</t>
  </si>
  <si>
    <t>14-184</t>
  </si>
  <si>
    <t>អ៊ុន ផល្លា</t>
  </si>
  <si>
    <t>14-289</t>
  </si>
  <si>
    <t>យ៉ង់ ផាន</t>
  </si>
  <si>
    <t>14-295</t>
  </si>
  <si>
    <t>ឆុង ឈឿត</t>
  </si>
  <si>
    <t>14-301</t>
  </si>
  <si>
    <t>សេក សុគន្ធ</t>
  </si>
  <si>
    <t>14-320</t>
  </si>
  <si>
    <t>ឈរ ជាណាំង</t>
  </si>
  <si>
    <t>14-321</t>
  </si>
  <si>
    <t xml:space="preserve">ណៃ ហុង </t>
  </si>
  <si>
    <t>14-597</t>
  </si>
  <si>
    <t>អ៊ុក  ឆេង</t>
  </si>
  <si>
    <t>18-128</t>
  </si>
  <si>
    <t>សាន  គឹម  ស៊ត</t>
  </si>
  <si>
    <t>12-066</t>
  </si>
  <si>
    <t>សាន  គឹមស៊ត</t>
  </si>
  <si>
    <t>12-108</t>
  </si>
  <si>
    <t>តុក គឹមស៊្រុន</t>
  </si>
  <si>
    <t>12-109</t>
  </si>
  <si>
    <t>យូរ  ចន្ថា</t>
  </si>
  <si>
    <t>12-113</t>
  </si>
  <si>
    <t>ថេន សារឿន</t>
  </si>
  <si>
    <t>12-372</t>
  </si>
  <si>
    <t>ឃុន សុភាព</t>
  </si>
  <si>
    <t>12-421</t>
  </si>
  <si>
    <t>នូវ ខន្តី</t>
  </si>
  <si>
    <t>02-002</t>
  </si>
  <si>
    <t>លុយ រដ្ឋា</t>
  </si>
  <si>
    <t>08-117</t>
  </si>
  <si>
    <t>ខ្លូត សុខខេង</t>
  </si>
  <si>
    <t>08-493</t>
  </si>
  <si>
    <t>អ៊ិន តាប់</t>
  </si>
  <si>
    <t>02-134</t>
  </si>
  <si>
    <t>ឡាយ សុធា</t>
  </si>
  <si>
    <t>08-583</t>
  </si>
  <si>
    <t>សៀវ ហុង</t>
  </si>
  <si>
    <t>08-587</t>
  </si>
  <si>
    <t>គឹម លី</t>
  </si>
  <si>
    <t>08-588</t>
  </si>
  <si>
    <t>ឆាន   សូ</t>
  </si>
  <si>
    <t>12-037</t>
  </si>
  <si>
    <t>ឈឹម គ្រីហ្វុង</t>
  </si>
  <si>
    <t>12-157</t>
  </si>
  <si>
    <t>ព្រំ ធៀន</t>
  </si>
  <si>
    <t>12-161</t>
  </si>
  <si>
    <t>សេង សុភរា</t>
  </si>
  <si>
    <t>12-189</t>
  </si>
  <si>
    <t>ចឹក គា</t>
  </si>
  <si>
    <t>12-362</t>
  </si>
  <si>
    <t>ផៃ គង់</t>
  </si>
  <si>
    <t>12-406</t>
  </si>
  <si>
    <t>ឃួន ឱសថ</t>
  </si>
  <si>
    <t>18-074</t>
  </si>
  <si>
    <t>យូ ហេងស្រេង</t>
  </si>
  <si>
    <t>18-392</t>
  </si>
  <si>
    <t>អ៊ិត សំបូរ</t>
  </si>
  <si>
    <t>18-468</t>
  </si>
  <si>
    <t>ឡាច សាមឿន</t>
  </si>
  <si>
    <t>02-001</t>
  </si>
  <si>
    <t>ហូរ ធី</t>
  </si>
  <si>
    <t>02-021</t>
  </si>
  <si>
    <t>ទឹម ហាប់</t>
  </si>
  <si>
    <t>08-012</t>
  </si>
  <si>
    <t>ទឹម សុធិន</t>
  </si>
  <si>
    <t>08-013</t>
  </si>
  <si>
    <t>ហួយ ឡាន</t>
  </si>
  <si>
    <t>08-148</t>
  </si>
  <si>
    <t>ខៀវ ពៅ</t>
  </si>
  <si>
    <t>08-211</t>
  </si>
  <si>
    <t>ហ៊ុន ណៃ</t>
  </si>
  <si>
    <t>08-401</t>
  </si>
  <si>
    <t>ម៉ា ចិន្តា</t>
  </si>
  <si>
    <t>08-431</t>
  </si>
  <si>
    <t>លឹម ហាន</t>
  </si>
  <si>
    <t>08-459</t>
  </si>
  <si>
    <t>ខ្លូត ស៊ាន</t>
  </si>
  <si>
    <t>08-526</t>
  </si>
  <si>
    <t>គង់ ឈៀន</t>
  </si>
  <si>
    <t>08-573</t>
  </si>
  <si>
    <t>តាំង  កាំង</t>
  </si>
  <si>
    <t>14-083</t>
  </si>
  <si>
    <t>ពិន  សាវឿន</t>
  </si>
  <si>
    <t>14-129</t>
  </si>
  <si>
    <t>សៀវ ច័ន្ទមនោរម្យ</t>
  </si>
  <si>
    <t>14-251</t>
  </si>
  <si>
    <t>ជា ចាន់ខន ២</t>
  </si>
  <si>
    <t>14-294</t>
  </si>
  <si>
    <t>ហេង កៅ</t>
  </si>
  <si>
    <t>02-197</t>
  </si>
  <si>
    <t>វ៉ៃ ប៉ូ</t>
  </si>
  <si>
    <t>02-257</t>
  </si>
  <si>
    <t>ប៉ូ វិវឌ្ឍនៈ</t>
  </si>
  <si>
    <t>02-258</t>
  </si>
  <si>
    <t>ទ្រឿង ល័ក្ខ</t>
  </si>
  <si>
    <t>02-264</t>
  </si>
  <si>
    <t>មាស ទុំ</t>
  </si>
  <si>
    <t>02-274</t>
  </si>
  <si>
    <t>ប្រាក់ ឡុង</t>
  </si>
  <si>
    <t>08-102</t>
  </si>
  <si>
    <t>ដុស រីដេត</t>
  </si>
  <si>
    <t>08-320</t>
  </si>
  <si>
    <t>សុក ទុយ</t>
  </si>
  <si>
    <t>08-364</t>
  </si>
  <si>
    <t xml:space="preserve">អាំ  សុផល </t>
  </si>
  <si>
    <t>18-520</t>
  </si>
  <si>
    <t>ប៊ុន គង់</t>
  </si>
  <si>
    <t>12-365</t>
  </si>
  <si>
    <t>ឈួន ង៉ូវ</t>
  </si>
  <si>
    <t>12-398</t>
  </si>
  <si>
    <t>តឹក គឹមឡុង</t>
  </si>
  <si>
    <t>18-104</t>
  </si>
  <si>
    <t>សែ បូរ</t>
  </si>
  <si>
    <t>18-107</t>
  </si>
  <si>
    <t>គង់ វុត្ថា</t>
  </si>
  <si>
    <t>18-179</t>
  </si>
  <si>
    <t>ហ៊ាន ប៊ុនធឿម</t>
  </si>
  <si>
    <t>18-228</t>
  </si>
  <si>
    <t>ស្រី ប៊ុនធឿន</t>
  </si>
  <si>
    <t>18-428</t>
  </si>
  <si>
    <t>ផន ថន</t>
  </si>
  <si>
    <t>18-436</t>
  </si>
  <si>
    <t xml:space="preserve">ចាន់  ដារ៉ា </t>
  </si>
  <si>
    <t>18-510</t>
  </si>
  <si>
    <t>ជា វណ្ណៈ</t>
  </si>
  <si>
    <t>02-030</t>
  </si>
  <si>
    <t>តេង ហុកហេង</t>
  </si>
  <si>
    <t>02-323</t>
  </si>
  <si>
    <t>ម៉ៅ ប៊ុនធឿន</t>
  </si>
  <si>
    <t>08-038</t>
  </si>
  <si>
    <t>ហន ណន</t>
  </si>
  <si>
    <t>08-040</t>
  </si>
  <si>
    <t>គ្រី ទិត្យ</t>
  </si>
  <si>
    <t>08-138</t>
  </si>
  <si>
    <t>ឡោ ស្រេង</t>
  </si>
  <si>
    <t>08-274</t>
  </si>
  <si>
    <t>វណ្ណ រតនា</t>
  </si>
  <si>
    <t>08-285</t>
  </si>
  <si>
    <t>ឆូយ លាងគីម</t>
  </si>
  <si>
    <t>08-360</t>
  </si>
  <si>
    <t>លីវ គៀត</t>
  </si>
  <si>
    <t>08-363</t>
  </si>
  <si>
    <t>ពឹង គឹមផេង</t>
  </si>
  <si>
    <t>14-037</t>
  </si>
  <si>
    <t>ទ្រឿង រដ្ឋរិទ្ធី</t>
  </si>
  <si>
    <t>14-275</t>
  </si>
  <si>
    <t>ហេង កង</t>
  </si>
  <si>
    <t>14-332</t>
  </si>
  <si>
    <t>គូ ស៊ីថា</t>
  </si>
  <si>
    <t>14-363</t>
  </si>
  <si>
    <t>ឯម ស៊ីថុល</t>
  </si>
  <si>
    <t>12-004</t>
  </si>
  <si>
    <t>លឹម ហួត</t>
  </si>
  <si>
    <t>12-014</t>
  </si>
  <si>
    <t>យក់ ហ៊ុន</t>
  </si>
  <si>
    <t>12-134</t>
  </si>
  <si>
    <t>សៀង សុវឌ្ឍនា ២</t>
  </si>
  <si>
    <t>12-137</t>
  </si>
  <si>
    <t>សៀង សុវឌ្ឍនា ៣</t>
  </si>
  <si>
    <t>12-138</t>
  </si>
  <si>
    <t>តេង លឹម</t>
  </si>
  <si>
    <t>12-289</t>
  </si>
  <si>
    <t>ឈួន គឹមឈន</t>
  </si>
  <si>
    <t>12-320</t>
  </si>
  <si>
    <t>គឹម សារ៉ន</t>
  </si>
  <si>
    <t>12-321</t>
  </si>
  <si>
    <t>ឌុច សុម៉ាលី</t>
  </si>
  <si>
    <t>12-436</t>
  </si>
  <si>
    <t>អ៊ុក បូរ៉ា</t>
  </si>
  <si>
    <t>12-473</t>
  </si>
  <si>
    <t xml:space="preserve">ឡេង  សាវុធ </t>
  </si>
  <si>
    <t>12-539</t>
  </si>
  <si>
    <t xml:space="preserve">ស្រាង  វណ្ណេត </t>
  </si>
  <si>
    <t>12-540</t>
  </si>
  <si>
    <t xml:space="preserve">ហុង  សឿន </t>
  </si>
  <si>
    <t>12-541</t>
  </si>
  <si>
    <t>លឹម ស៊ុយសុវត្ថា</t>
  </si>
  <si>
    <t>18-024</t>
  </si>
  <si>
    <t>កែវ ធី ៧៣</t>
  </si>
  <si>
    <t>18-035</t>
  </si>
  <si>
    <t>សរ  ខាន់ថន</t>
  </si>
  <si>
    <t>18-223</t>
  </si>
  <si>
    <t>លី ប៊ុនហេង</t>
  </si>
  <si>
    <t>18-243</t>
  </si>
  <si>
    <t>យ៉ាង វ៉ាន់ហេង</t>
  </si>
  <si>
    <t>18-272</t>
  </si>
  <si>
    <t>តឹង អៀង</t>
  </si>
  <si>
    <t>18-341</t>
  </si>
  <si>
    <t>ឡូវ ហុង</t>
  </si>
  <si>
    <t>18-437</t>
  </si>
  <si>
    <t>ណុប ម៉ៅ</t>
  </si>
  <si>
    <t>18-450</t>
  </si>
  <si>
    <t>ទូច ហាក់</t>
  </si>
  <si>
    <t>18-473</t>
  </si>
  <si>
    <t xml:space="preserve">អ៊ុយ  សារុន </t>
  </si>
  <si>
    <t>18-483</t>
  </si>
  <si>
    <t>ប៉ូវ សំភី</t>
  </si>
  <si>
    <t>02-004</t>
  </si>
  <si>
    <t>លឿម សុខហេង</t>
  </si>
  <si>
    <t>02-016</t>
  </si>
  <si>
    <t>ថន សារិទ្ធ</t>
  </si>
  <si>
    <t>02-039</t>
  </si>
  <si>
    <t>គី វៀត</t>
  </si>
  <si>
    <t>02-048</t>
  </si>
  <si>
    <t>នួន ស្នា</t>
  </si>
  <si>
    <t>02-060</t>
  </si>
  <si>
    <t>ឡុង សេរីវុឌ្ឍៈ</t>
  </si>
  <si>
    <t>02-061</t>
  </si>
  <si>
    <t>ឃុន ឧត្តម</t>
  </si>
  <si>
    <t>02-096</t>
  </si>
  <si>
    <t>លាង ធារី</t>
  </si>
  <si>
    <t>02-107</t>
  </si>
  <si>
    <t>គង់ ស៊ីណាត</t>
  </si>
  <si>
    <t>02-147</t>
  </si>
  <si>
    <t>វ៉ន ឌៀប</t>
  </si>
  <si>
    <t>02-175</t>
  </si>
  <si>
    <t>ប៉ោ ទ្រីឌឿន ២</t>
  </si>
  <si>
    <t>02-293</t>
  </si>
  <si>
    <t>ប៉ោ ទ្រីឌឿន ១</t>
  </si>
  <si>
    <t>02-294</t>
  </si>
  <si>
    <t>ទាត់ ធឿន</t>
  </si>
  <si>
    <t>02-307</t>
  </si>
  <si>
    <t>ឯម វរិទ្ធ</t>
  </si>
  <si>
    <t>02-314</t>
  </si>
  <si>
    <t>ទី លីនដូ</t>
  </si>
  <si>
    <t>02-362</t>
  </si>
  <si>
    <t>អ៊ុក ថែ</t>
  </si>
  <si>
    <t>08-006</t>
  </si>
  <si>
    <t>សុខ ធារី</t>
  </si>
  <si>
    <t>08-058</t>
  </si>
  <si>
    <t>អាង ទូច</t>
  </si>
  <si>
    <t>08-090</t>
  </si>
  <si>
    <t>លឹម ផល</t>
  </si>
  <si>
    <t>08-268</t>
  </si>
  <si>
    <t>ណុប សាមិ</t>
  </si>
  <si>
    <t>08-269</t>
  </si>
  <si>
    <t>ចាន់ សារឿន</t>
  </si>
  <si>
    <t>08-273</t>
  </si>
  <si>
    <t>ហេង ហាវ</t>
  </si>
  <si>
    <t>08-339</t>
  </si>
  <si>
    <t>ហេង ថេងហៀង</t>
  </si>
  <si>
    <t>08-404</t>
  </si>
  <si>
    <t>ឡាំ ហ៊ុល</t>
  </si>
  <si>
    <t>08-407</t>
  </si>
  <si>
    <t>ង៉ោ ច្រុង</t>
  </si>
  <si>
    <t>08-409</t>
  </si>
  <si>
    <t>វ៉ាយ សារ ២</t>
  </si>
  <si>
    <t>08-421</t>
  </si>
  <si>
    <t>ឌិន ប្រង់</t>
  </si>
  <si>
    <t>08-442</t>
  </si>
  <si>
    <t>នូ ឆវី</t>
  </si>
  <si>
    <t>08-453</t>
  </si>
  <si>
    <t>ញឹក ជីអៀង</t>
  </si>
  <si>
    <t>08-490</t>
  </si>
  <si>
    <t>មឿន ពន្លក</t>
  </si>
  <si>
    <t>08-499</t>
  </si>
  <si>
    <t>គង់ សុធា</t>
  </si>
  <si>
    <t>08-520</t>
  </si>
  <si>
    <t>សាលារៀនពោធិវង្ស</t>
  </si>
  <si>
    <t>08-548</t>
  </si>
  <si>
    <t>យិន វេងគ្រី</t>
  </si>
  <si>
    <t>08-563</t>
  </si>
  <si>
    <t>ជ័រ ឃីម</t>
  </si>
  <si>
    <t>08-448</t>
  </si>
  <si>
    <t>រ៉េន រស់</t>
  </si>
  <si>
    <t>14-010</t>
  </si>
  <si>
    <t>តាំង ផេងហ៊ី</t>
  </si>
  <si>
    <t>14-030</t>
  </si>
  <si>
    <t>ហ៊ឺ  សេង</t>
  </si>
  <si>
    <t>14-074</t>
  </si>
  <si>
    <t>យាំ  តាំងចាប់</t>
  </si>
  <si>
    <t>14-141</t>
  </si>
  <si>
    <t>14-171</t>
  </si>
  <si>
    <t>ស៊ាន  សាវឿន</t>
  </si>
  <si>
    <t>14-198</t>
  </si>
  <si>
    <t>ឈី  គី ១</t>
  </si>
  <si>
    <t>14-225</t>
  </si>
  <si>
    <t>គុយ ម៉េង</t>
  </si>
  <si>
    <t>14-230</t>
  </si>
  <si>
    <t>សៀវ បូផេង</t>
  </si>
  <si>
    <t>14-249</t>
  </si>
  <si>
    <t>ណុប ងិន</t>
  </si>
  <si>
    <t>14-300</t>
  </si>
  <si>
    <t>ង៉ូវ លីផេង</t>
  </si>
  <si>
    <t>14-302</t>
  </si>
  <si>
    <t>ធាម  ជឹង</t>
  </si>
  <si>
    <t>14-396</t>
  </si>
  <si>
    <t>សុខ  ម៉េង</t>
  </si>
  <si>
    <t>14-399</t>
  </si>
  <si>
    <t xml:space="preserve">ឆេ  ឈុន </t>
  </si>
  <si>
    <t>18-565</t>
  </si>
  <si>
    <t>តែ   សុផាន់ណា</t>
  </si>
  <si>
    <t>12-082</t>
  </si>
  <si>
    <t>លឿង  ប៊ួយ</t>
  </si>
  <si>
    <t>12-219</t>
  </si>
  <si>
    <t>ស៊ីវ  ជុយ</t>
  </si>
  <si>
    <t>12-257</t>
  </si>
  <si>
    <t>ស៊ឹម  សុផល</t>
  </si>
  <si>
    <t>12-259</t>
  </si>
  <si>
    <t>ចៅ  វៃឈូ</t>
  </si>
  <si>
    <t>12-264</t>
  </si>
  <si>
    <t>ខេង  ស្រីទូច</t>
  </si>
  <si>
    <t>12-265</t>
  </si>
  <si>
    <t>តោ ជុន</t>
  </si>
  <si>
    <t>12-310</t>
  </si>
  <si>
    <t>ប៊ិន ពៅ</t>
  </si>
  <si>
    <t>12-427</t>
  </si>
  <si>
    <t xml:space="preserve">អ៊ុក  សារ៉ាយ </t>
  </si>
  <si>
    <t>12-566</t>
  </si>
  <si>
    <t xml:space="preserve">ហម  ប៉ាង </t>
  </si>
  <si>
    <t>12-587</t>
  </si>
  <si>
    <t>សេង គឹមវុន</t>
  </si>
  <si>
    <t>18-032</t>
  </si>
  <si>
    <t>ហ៊ុត សុភាព</t>
  </si>
  <si>
    <t>18-041</t>
  </si>
  <si>
    <t>លឹម  តុង</t>
  </si>
  <si>
    <t>18-049</t>
  </si>
  <si>
    <t>18-126</t>
  </si>
  <si>
    <t>សាយ ចំរើន</t>
  </si>
  <si>
    <t>18-175</t>
  </si>
  <si>
    <t>ឡុង ម្លិះ</t>
  </si>
  <si>
    <t>18-183</t>
  </si>
  <si>
    <t>ស៊ឹម ណាលី</t>
  </si>
  <si>
    <t>18-242</t>
  </si>
  <si>
    <t>ហូយ  ចាន់ឌី</t>
  </si>
  <si>
    <t>18-271</t>
  </si>
  <si>
    <t>ព្រំ  ណូ</t>
  </si>
  <si>
    <t>18-286</t>
  </si>
  <si>
    <t>សុង ឈុនលី</t>
  </si>
  <si>
    <t>18-305</t>
  </si>
  <si>
    <t>អ៊ុក វាសនា</t>
  </si>
  <si>
    <t>18-353</t>
  </si>
  <si>
    <t>អ៊ឹង ឡាយហ៊ក</t>
  </si>
  <si>
    <t>18-382</t>
  </si>
  <si>
    <t>អោ ថុង</t>
  </si>
  <si>
    <t>18-454</t>
  </si>
  <si>
    <t>ចាន់ តុន</t>
  </si>
  <si>
    <t>02-003</t>
  </si>
  <si>
    <t>ហេង ស៊ុនហូរ</t>
  </si>
  <si>
    <t>02-023</t>
  </si>
  <si>
    <t>ប៉ូ ខេងរ៉ន</t>
  </si>
  <si>
    <t>02-092</t>
  </si>
  <si>
    <t>នេត សុវណ្ណ</t>
  </si>
  <si>
    <t>02-095</t>
  </si>
  <si>
    <t>ម៉ុង ចាន់សារ័ត្ន</t>
  </si>
  <si>
    <t>02-106</t>
  </si>
  <si>
    <t>ជា សរ</t>
  </si>
  <si>
    <t>02-108</t>
  </si>
  <si>
    <t>យិន ឡាំ</t>
  </si>
  <si>
    <t>02-126</t>
  </si>
  <si>
    <t>សុខ សុវណ្ណ</t>
  </si>
  <si>
    <t>02-168</t>
  </si>
  <si>
    <t>ស គឹមប៉ូ</t>
  </si>
  <si>
    <t>02-194</t>
  </si>
  <si>
    <t>ឡុង វ៉ាង</t>
  </si>
  <si>
    <t>02-208</t>
  </si>
  <si>
    <t>ប៊ុន សាំង</t>
  </si>
  <si>
    <t>02-228</t>
  </si>
  <si>
    <t>អ៊ឹង សារី</t>
  </si>
  <si>
    <t>02-252</t>
  </si>
  <si>
    <t>ណឹម ប៉េកាឡេ</t>
  </si>
  <si>
    <t>02-284</t>
  </si>
  <si>
    <t>សោ វុទ្ធី</t>
  </si>
  <si>
    <t>02-320</t>
  </si>
  <si>
    <t>ថេត ថេន</t>
  </si>
  <si>
    <t>02-331</t>
  </si>
  <si>
    <t>ងាំ  មករា</t>
  </si>
  <si>
    <t>02-494</t>
  </si>
  <si>
    <t>អ៊ាម ទី</t>
  </si>
  <si>
    <t>08-047</t>
  </si>
  <si>
    <t>សាំង ហយ</t>
  </si>
  <si>
    <t>08-067</t>
  </si>
  <si>
    <t>ជៀវ ហ្វីលីប</t>
  </si>
  <si>
    <t>08-131</t>
  </si>
  <si>
    <t>លុក សំប៊ុន</t>
  </si>
  <si>
    <t>08-145</t>
  </si>
  <si>
    <t>ហម សីណា</t>
  </si>
  <si>
    <t>08-181</t>
  </si>
  <si>
    <t>គល់ ឈុន</t>
  </si>
  <si>
    <t>08-188</t>
  </si>
  <si>
    <t>ម៉ក សាលី</t>
  </si>
  <si>
    <t>08-206</t>
  </si>
  <si>
    <t>តាំង ចាំងហួយ</t>
  </si>
  <si>
    <t>08-217</t>
  </si>
  <si>
    <t>ហាស់ ហ៊ន</t>
  </si>
  <si>
    <t>08-343</t>
  </si>
  <si>
    <t>ស៊ូ ស្រីនិ</t>
  </si>
  <si>
    <t>08-405</t>
  </si>
  <si>
    <t>ពេជ្រ ចំរើន</t>
  </si>
  <si>
    <t>08-422</t>
  </si>
  <si>
    <t>ប៊ុន សាវុធ</t>
  </si>
  <si>
    <t>08-424</t>
  </si>
  <si>
    <t>មណ្ឌលសុខភាព</t>
  </si>
  <si>
    <t>08-447</t>
  </si>
  <si>
    <t>គឹម លន់</t>
  </si>
  <si>
    <t>08-451</t>
  </si>
  <si>
    <t>ណយ រ៉ាវុធ</t>
  </si>
  <si>
    <t>08-477</t>
  </si>
  <si>
    <t>ឆយ ម៉េង</t>
  </si>
  <si>
    <t>08-510</t>
  </si>
  <si>
    <t>សួន ជា</t>
  </si>
  <si>
    <t>08-584</t>
  </si>
  <si>
    <t>គឹម ហាំង ២</t>
  </si>
  <si>
    <t>14-022</t>
  </si>
  <si>
    <t>ហេង  ឈុនផេង ១</t>
  </si>
  <si>
    <t>14-076</t>
  </si>
  <si>
    <t>14-080</t>
  </si>
  <si>
    <t>ស៊ូ  អារ៉ាហ្វាត</t>
  </si>
  <si>
    <t>14-097</t>
  </si>
  <si>
    <t>ហៃ  សុភ័ក្រ</t>
  </si>
  <si>
    <t>14-134</t>
  </si>
  <si>
    <t>ហាំង  ឆែ</t>
  </si>
  <si>
    <t>14-165</t>
  </si>
  <si>
    <t>លឹម  ជា</t>
  </si>
  <si>
    <t>14-200</t>
  </si>
  <si>
    <t>កាំង  លី</t>
  </si>
  <si>
    <t>14-201</t>
  </si>
  <si>
    <t>ស៊ិន សោភា</t>
  </si>
  <si>
    <t>14-246</t>
  </si>
  <si>
    <t>គឹម រិន</t>
  </si>
  <si>
    <t>14-252</t>
  </si>
  <si>
    <t>នីវ ណារិន</t>
  </si>
  <si>
    <t>14-256</t>
  </si>
  <si>
    <t>ង៉ែត គី</t>
  </si>
  <si>
    <t>14-268</t>
  </si>
  <si>
    <t>សំ វ៉ាន់នី</t>
  </si>
  <si>
    <t>14-355</t>
  </si>
  <si>
    <t>អ៊ឺង អៀងហេង</t>
  </si>
  <si>
    <t>14-357</t>
  </si>
  <si>
    <t>អ៊ុយ លន់</t>
  </si>
  <si>
    <t>14-452</t>
  </si>
  <si>
    <t xml:space="preserve">គៀត  ម៉ុង </t>
  </si>
  <si>
    <t>14-481</t>
  </si>
  <si>
    <t xml:space="preserve">ផល  មី </t>
  </si>
  <si>
    <t>14-507</t>
  </si>
  <si>
    <t xml:space="preserve">យូ  ហ៊ឹង </t>
  </si>
  <si>
    <t>14-537</t>
  </si>
  <si>
    <t>ឯក  សំអាន</t>
  </si>
  <si>
    <t>14-563</t>
  </si>
  <si>
    <t>ចៅ  វ៉ាឈួង</t>
  </si>
  <si>
    <t>14-567</t>
  </si>
  <si>
    <t xml:space="preserve">កែវ  សេង </t>
  </si>
  <si>
    <t>14-581</t>
  </si>
  <si>
    <t>គុយ  វិចិត្រ</t>
  </si>
  <si>
    <t>12-071</t>
  </si>
  <si>
    <t>ជំនឿ សិច្ចរ៉ា ២</t>
  </si>
  <si>
    <t>12-153</t>
  </si>
  <si>
    <t>ស្មាន់  ប៉ិច</t>
  </si>
  <si>
    <t>12-242</t>
  </si>
  <si>
    <t>លឹម ប៊ុនហេង</t>
  </si>
  <si>
    <t>18-021</t>
  </si>
  <si>
    <t>តុប សារុន</t>
  </si>
  <si>
    <t>18-044</t>
  </si>
  <si>
    <t>ហេង ម៉ៅ</t>
  </si>
  <si>
    <t>18-123</t>
  </si>
  <si>
    <t>រិន រួម</t>
  </si>
  <si>
    <t>18-403</t>
  </si>
  <si>
    <t>ឈុំ ពុធ</t>
  </si>
  <si>
    <t>18-424</t>
  </si>
  <si>
    <t>ណុប សោភ័ណ្ឌ</t>
  </si>
  <si>
    <t>18-466</t>
  </si>
  <si>
    <t xml:space="preserve">ស្មាន់  សារិន </t>
  </si>
  <si>
    <t>18-507</t>
  </si>
  <si>
    <t xml:space="preserve">ធី  ចាន់ណា </t>
  </si>
  <si>
    <t>18-534</t>
  </si>
  <si>
    <t>លី សុផល</t>
  </si>
  <si>
    <t>02-077</t>
  </si>
  <si>
    <t>វ៉ាន វង្ស</t>
  </si>
  <si>
    <t>02-105</t>
  </si>
  <si>
    <t>02-157</t>
  </si>
  <si>
    <t>ម៉ាក់ សុខា</t>
  </si>
  <si>
    <t>02-459</t>
  </si>
  <si>
    <t>ស សារិន</t>
  </si>
  <si>
    <t>02-466</t>
  </si>
  <si>
    <t>សំ  សុខា</t>
  </si>
  <si>
    <t>02-574</t>
  </si>
  <si>
    <t>បៃ យាន</t>
  </si>
  <si>
    <t>08-168</t>
  </si>
  <si>
    <t>នូ កង</t>
  </si>
  <si>
    <t>08-189</t>
  </si>
  <si>
    <t>08-232</t>
  </si>
  <si>
    <t>ដឿក ម៉ៅ</t>
  </si>
  <si>
    <t>08-253</t>
  </si>
  <si>
    <t>ហ៊ុន ហ៊ីម</t>
  </si>
  <si>
    <t>08-291</t>
  </si>
  <si>
    <t>អ៊ឹង ផិតទី</t>
  </si>
  <si>
    <t>08-311</t>
  </si>
  <si>
    <t>វិញ ហៃ</t>
  </si>
  <si>
    <t>08-351</t>
  </si>
  <si>
    <t>នូ ឆាវ</t>
  </si>
  <si>
    <t>08-452</t>
  </si>
  <si>
    <t>ឌឿម សាមុជ</t>
  </si>
  <si>
    <t>08-480</t>
  </si>
  <si>
    <t>ផឹក ផាណាន</t>
  </si>
  <si>
    <t>08-579</t>
  </si>
  <si>
    <t>ឈីវ ឈើយ</t>
  </si>
  <si>
    <t>08-483</t>
  </si>
  <si>
    <t>លី ហុង</t>
  </si>
  <si>
    <t>14-025</t>
  </si>
  <si>
    <t>សំ  ហា</t>
  </si>
  <si>
    <t>14-092</t>
  </si>
  <si>
    <t>ឌុក  សាវើន</t>
  </si>
  <si>
    <t>14-114</t>
  </si>
  <si>
    <t>ជាង គឿ</t>
  </si>
  <si>
    <t>14-368</t>
  </si>
  <si>
    <t>រុន រ៉ានី</t>
  </si>
  <si>
    <t>14-369</t>
  </si>
  <si>
    <t>ឈួន ហួត</t>
  </si>
  <si>
    <t>14-407</t>
  </si>
  <si>
    <t>ណៃ វណ្ណៈ</t>
  </si>
  <si>
    <t>14-409</t>
  </si>
  <si>
    <t>កឹម  កាង</t>
  </si>
  <si>
    <t>14-413</t>
  </si>
  <si>
    <t>លក់ គ្រី</t>
  </si>
  <si>
    <t>14-414</t>
  </si>
  <si>
    <t>អៀ ឈុន</t>
  </si>
  <si>
    <t>14-435</t>
  </si>
  <si>
    <t>អៀង សាមេត</t>
  </si>
  <si>
    <t>14-449</t>
  </si>
  <si>
    <t>តឹក  ណារិន</t>
  </si>
  <si>
    <t>14-554</t>
  </si>
  <si>
    <t>ឌួង  ឈៀត</t>
  </si>
  <si>
    <t>14-555</t>
  </si>
  <si>
    <t>ជា គីញឈួង</t>
  </si>
  <si>
    <t>12-033</t>
  </si>
  <si>
    <t>អ៊ុំ ស្រី</t>
  </si>
  <si>
    <t>18-147</t>
  </si>
  <si>
    <t>យិន  ថន</t>
  </si>
  <si>
    <t>02-529</t>
  </si>
  <si>
    <t>ឈឹម ហ៊ុត</t>
  </si>
  <si>
    <t>08-503</t>
  </si>
  <si>
    <t>ព្រំ សុខុម</t>
  </si>
  <si>
    <t>08-423</t>
  </si>
  <si>
    <t>កែវ នីម</t>
  </si>
  <si>
    <t>18-362</t>
  </si>
  <si>
    <t>ពេជ្រ  ខាន់</t>
  </si>
  <si>
    <t>14-336</t>
  </si>
  <si>
    <t>ឡាយ វ៉ាន់</t>
  </si>
  <si>
    <t>14-338</t>
  </si>
  <si>
    <t>ទាវ ថៃ</t>
  </si>
  <si>
    <t>18-600</t>
  </si>
  <si>
    <t>វ៉ែន សំបូរ</t>
  </si>
  <si>
    <t>14-345</t>
  </si>
  <si>
    <t>ដាញ់ ធឹង</t>
  </si>
  <si>
    <t>13-069</t>
  </si>
  <si>
    <t>ណាំ ផេង</t>
  </si>
  <si>
    <t>13-088</t>
  </si>
  <si>
    <t>ស  ស៊ីវន</t>
  </si>
  <si>
    <t>13-227</t>
  </si>
  <si>
    <t>សោម  សាឃឿង</t>
  </si>
  <si>
    <t>13-269</t>
  </si>
  <si>
    <t>ជីវ  យ៉ា</t>
  </si>
  <si>
    <t>13-337</t>
  </si>
  <si>
    <t>ពួន ភិរម្យ</t>
  </si>
  <si>
    <t>13-378</t>
  </si>
  <si>
    <t xml:space="preserve">ឡោ  ងួនហ៊ួរ </t>
  </si>
  <si>
    <t>13-540</t>
  </si>
  <si>
    <t>ភួង  សុភាព</t>
  </si>
  <si>
    <t>13-558</t>
  </si>
  <si>
    <t>ដួង  សុគន្ធារិទ្ធ</t>
  </si>
  <si>
    <t>13-560</t>
  </si>
  <si>
    <t>ទូច  ម៉ៅ</t>
  </si>
  <si>
    <t>07-003</t>
  </si>
  <si>
    <t>13-031</t>
  </si>
  <si>
    <t xml:space="preserve">មិត្ត   ហុង </t>
  </si>
  <si>
    <t>13-523</t>
  </si>
  <si>
    <t>07-203</t>
  </si>
  <si>
    <t>07-204</t>
  </si>
  <si>
    <t>ឈួន  ធឿន</t>
  </si>
  <si>
    <t>07-140</t>
  </si>
  <si>
    <t>ប៉ាន់  សៀក</t>
  </si>
  <si>
    <t>13-323</t>
  </si>
  <si>
    <t>ពុត  ជួប</t>
  </si>
  <si>
    <t>13-326</t>
  </si>
  <si>
    <t>ខៀវ  គួន</t>
  </si>
  <si>
    <t>13-580</t>
  </si>
  <si>
    <t>កែវ ណារ៉េត</t>
  </si>
  <si>
    <t>07-046</t>
  </si>
  <si>
    <t>ភុក  គង់</t>
  </si>
  <si>
    <t>07-307</t>
  </si>
  <si>
    <t>គឹម យី</t>
  </si>
  <si>
    <t>07-457</t>
  </si>
  <si>
    <t>កាន់ រ៉ា</t>
  </si>
  <si>
    <t>07-473</t>
  </si>
  <si>
    <t xml:space="preserve">ញិប  ម៉ូញ </t>
  </si>
  <si>
    <t>07-576</t>
  </si>
  <si>
    <t xml:space="preserve">ស៊ា  លឹមទ្រី </t>
  </si>
  <si>
    <t>07-578</t>
  </si>
  <si>
    <t>ពៅ  សុង ៣</t>
  </si>
  <si>
    <t>07-583</t>
  </si>
  <si>
    <t>តាន់  ជុងខេង</t>
  </si>
  <si>
    <t>07-592</t>
  </si>
  <si>
    <t>លី ម៉េង</t>
  </si>
  <si>
    <t>01-125</t>
  </si>
  <si>
    <t>អ៊ូច សុផៃ</t>
  </si>
  <si>
    <t>13-010</t>
  </si>
  <si>
    <t>អ៊ឹង ងួន</t>
  </si>
  <si>
    <t>13-106</t>
  </si>
  <si>
    <t>អ៊ឹម  ឈួម</t>
  </si>
  <si>
    <t>13-228</t>
  </si>
  <si>
    <t>ឡឹក ហាយ</t>
  </si>
  <si>
    <t>13-392</t>
  </si>
  <si>
    <t>យ៉ាន់  បូផៃ</t>
  </si>
  <si>
    <t>13-433</t>
  </si>
  <si>
    <t xml:space="preserve">តុង  ងួន </t>
  </si>
  <si>
    <t>13-534</t>
  </si>
  <si>
    <t>ហេង  ចន្ថា</t>
  </si>
  <si>
    <t>13-581</t>
  </si>
  <si>
    <t>នុត ជុន</t>
  </si>
  <si>
    <t>07-210</t>
  </si>
  <si>
    <t>មាស គាំ ១</t>
  </si>
  <si>
    <t>07-255</t>
  </si>
  <si>
    <t>មាស គាំ ២</t>
  </si>
  <si>
    <t>07-256</t>
  </si>
  <si>
    <t>មាស គាំ ៣</t>
  </si>
  <si>
    <t>07-257</t>
  </si>
  <si>
    <t>មាស គាំ ៤</t>
  </si>
  <si>
    <t>07-258</t>
  </si>
  <si>
    <t>យ៉ាន សាលី</t>
  </si>
  <si>
    <t>01-008</t>
  </si>
  <si>
    <t>អួន ផល្លី</t>
  </si>
  <si>
    <t>01-103</t>
  </si>
  <si>
    <t>សុង គឹមលាភ</t>
  </si>
  <si>
    <t>01-104</t>
  </si>
  <si>
    <t>តូ ដារ៉ា ២</t>
  </si>
  <si>
    <t>01-131</t>
  </si>
  <si>
    <t>ហម សំបូរ</t>
  </si>
  <si>
    <t>01-213</t>
  </si>
  <si>
    <t>សឿ រៀន</t>
  </si>
  <si>
    <t>01-223</t>
  </si>
  <si>
    <t>យន់ ប្រម</t>
  </si>
  <si>
    <t>01-239</t>
  </si>
  <si>
    <t>តែ ម៉ូវិធូន</t>
  </si>
  <si>
    <t>13-092</t>
  </si>
  <si>
    <t>សេង  ផូ</t>
  </si>
  <si>
    <t>13-283</t>
  </si>
  <si>
    <t>ប៊ុន  ស្រេង</t>
  </si>
  <si>
    <t>07-010</t>
  </si>
  <si>
    <t>ជា លីខា</t>
  </si>
  <si>
    <t>07-145</t>
  </si>
  <si>
    <t>ថាច់ ហង្ស</t>
  </si>
  <si>
    <t>07-268</t>
  </si>
  <si>
    <t>ព្រំ  ចន្ថា</t>
  </si>
  <si>
    <t>07-446</t>
  </si>
  <si>
    <t>គឹម ហៀន</t>
  </si>
  <si>
    <t>07-466</t>
  </si>
  <si>
    <t>វុធ  ច្រិប</t>
  </si>
  <si>
    <t>07-595</t>
  </si>
  <si>
    <t>លី សេងស្រួយ</t>
  </si>
  <si>
    <t>01-059</t>
  </si>
  <si>
    <t>ជ្រឹង រី</t>
  </si>
  <si>
    <t>01-120</t>
  </si>
  <si>
    <t>ខៀវ ថោង</t>
  </si>
  <si>
    <t>01-133</t>
  </si>
  <si>
    <t>ម៉េង ហ៊ុយ</t>
  </si>
  <si>
    <t>01-145</t>
  </si>
  <si>
    <t>01-157</t>
  </si>
  <si>
    <t>ង៉ែត វុទ្ធី</t>
  </si>
  <si>
    <t>01-163</t>
  </si>
  <si>
    <t>ឃឹម សាខន</t>
  </si>
  <si>
    <t>01-200</t>
  </si>
  <si>
    <t>មាស កុសល</t>
  </si>
  <si>
    <t>01-247</t>
  </si>
  <si>
    <t>ភូ ស៊ន់</t>
  </si>
  <si>
    <t>13-001</t>
  </si>
  <si>
    <t>ខៀវ ចៃ</t>
  </si>
  <si>
    <t>13-028</t>
  </si>
  <si>
    <t>ឈឹម សួរ</t>
  </si>
  <si>
    <t>13-046</t>
  </si>
  <si>
    <t>នូ  នេតត្រា</t>
  </si>
  <si>
    <t>13-458</t>
  </si>
  <si>
    <t>ម៉ាច  គឹមឆាយ</t>
  </si>
  <si>
    <t>13-561</t>
  </si>
  <si>
    <t>ប៊ុន ម៉ា</t>
  </si>
  <si>
    <t>19-318</t>
  </si>
  <si>
    <t>គង់  សាន</t>
  </si>
  <si>
    <t>19-453</t>
  </si>
  <si>
    <t>អ៊ុក ណារិន</t>
  </si>
  <si>
    <t>07-218</t>
  </si>
  <si>
    <t>កែវ  សោភ័ណ</t>
  </si>
  <si>
    <t>07-221</t>
  </si>
  <si>
    <t>សុខ ឯម</t>
  </si>
  <si>
    <t>07-222</t>
  </si>
  <si>
    <t>ភោគ សន</t>
  </si>
  <si>
    <t>07-223</t>
  </si>
  <si>
    <t>លី សុភាព</t>
  </si>
  <si>
    <t>07-272</t>
  </si>
  <si>
    <t xml:space="preserve">ហេង  តាំងស្រេង </t>
  </si>
  <si>
    <t>07-497</t>
  </si>
  <si>
    <t xml:space="preserve">លឹម  ហ៊ាង ២  </t>
  </si>
  <si>
    <t>07-500</t>
  </si>
  <si>
    <t xml:space="preserve">លឹម  ហ៊ាង ១  </t>
  </si>
  <si>
    <t>07-501</t>
  </si>
  <si>
    <t xml:space="preserve">ឈឹម  លឹមអូន </t>
  </si>
  <si>
    <t>07-506</t>
  </si>
  <si>
    <t>ដែង ចន្ធូ</t>
  </si>
  <si>
    <t>01-095</t>
  </si>
  <si>
    <t>តែ សេងហ៊ីម</t>
  </si>
  <si>
    <t>01-096</t>
  </si>
  <si>
    <t>គុយ គឹមឈន</t>
  </si>
  <si>
    <t>01-105</t>
  </si>
  <si>
    <t>គង ជិនហោ</t>
  </si>
  <si>
    <t>01-108</t>
  </si>
  <si>
    <t>ម៉េង ប៊ុនឡៃ</t>
  </si>
  <si>
    <t>01-109</t>
  </si>
  <si>
    <t>វ៉ាន់ រិទ្ធី</t>
  </si>
  <si>
    <t>01-232</t>
  </si>
  <si>
    <t>ខៃ សៃ</t>
  </si>
  <si>
    <t>01-274</t>
  </si>
  <si>
    <t>ញឹម  ម៉ែន</t>
  </si>
  <si>
    <t>13-173</t>
  </si>
  <si>
    <t>ង៉ា  ឃីម</t>
  </si>
  <si>
    <t>13-175</t>
  </si>
  <si>
    <t>ទេស  ស៊ីណា</t>
  </si>
  <si>
    <t>07-011</t>
  </si>
  <si>
    <t>07-159</t>
  </si>
  <si>
    <t>សុខ វិបុល</t>
  </si>
  <si>
    <t>07-174</t>
  </si>
  <si>
    <t>រ៉េត សារ៉ែន</t>
  </si>
  <si>
    <t>07-185</t>
  </si>
  <si>
    <t>ម៉េង ទូច</t>
  </si>
  <si>
    <t>07-188</t>
  </si>
  <si>
    <t>ឃឹម សុផាត់</t>
  </si>
  <si>
    <t>07-225</t>
  </si>
  <si>
    <t>តាំង ចាន់ធី</t>
  </si>
  <si>
    <t>07-299</t>
  </si>
  <si>
    <t>ខឹម  ចេនឡា</t>
  </si>
  <si>
    <t>07-360</t>
  </si>
  <si>
    <t>បួន ឡៃហេង</t>
  </si>
  <si>
    <t>07-385</t>
  </si>
  <si>
    <t>ព្រំ ឈូវង្ស</t>
  </si>
  <si>
    <t>07-422</t>
  </si>
  <si>
    <t xml:space="preserve">ឡុង  តេង </t>
  </si>
  <si>
    <t>07-553</t>
  </si>
  <si>
    <t xml:space="preserve">ប៉ាវ  សាំងហេង </t>
  </si>
  <si>
    <t>07-582</t>
  </si>
  <si>
    <t>ចៅ ភិរម្យ</t>
  </si>
  <si>
    <t>01-003</t>
  </si>
  <si>
    <t>ចៅ ចាន់</t>
  </si>
  <si>
    <t>01-016</t>
  </si>
  <si>
    <t>ចាន់ មួយគា</t>
  </si>
  <si>
    <t>01-018</t>
  </si>
  <si>
    <t>សុន ជៀក</t>
  </si>
  <si>
    <t>01-028</t>
  </si>
  <si>
    <t>សុខ ឃាង</t>
  </si>
  <si>
    <t>01-029</t>
  </si>
  <si>
    <t>លឹម ប៊ុនធឿន</t>
  </si>
  <si>
    <t>01-058</t>
  </si>
  <si>
    <t>អ៊ុក ផារី</t>
  </si>
  <si>
    <t>01-064</t>
  </si>
  <si>
    <t>ហ៊ុយ ឈឿន</t>
  </si>
  <si>
    <t>01-084</t>
  </si>
  <si>
    <t>ហាត់ ឡៃឡែ</t>
  </si>
  <si>
    <t>01-087</t>
  </si>
  <si>
    <t>អួន វុន ១</t>
  </si>
  <si>
    <t>01-101</t>
  </si>
  <si>
    <t>ជឹង យូហួត</t>
  </si>
  <si>
    <t>01-123</t>
  </si>
  <si>
    <t>គឹម  សុផៃ</t>
  </si>
  <si>
    <t>01-137</t>
  </si>
  <si>
    <t>ប្រាក់ ថុង</t>
  </si>
  <si>
    <t>01-154</t>
  </si>
  <si>
    <t>ពិន   ទី</t>
  </si>
  <si>
    <t>01-161</t>
  </si>
  <si>
    <t>អេង  ធា</t>
  </si>
  <si>
    <t>01-162</t>
  </si>
  <si>
    <t>សុខ វី</t>
  </si>
  <si>
    <t>01-190</t>
  </si>
  <si>
    <t>បេង សុវណ្ណ</t>
  </si>
  <si>
    <t>01-191</t>
  </si>
  <si>
    <t>សាន បៀន</t>
  </si>
  <si>
    <t>01-198</t>
  </si>
  <si>
    <t>សឿម ដៀប</t>
  </si>
  <si>
    <t>01-216</t>
  </si>
  <si>
    <t>អ៊ឹង ធឹង</t>
  </si>
  <si>
    <t>01-221</t>
  </si>
  <si>
    <t>ស៊ុន សុគន្ធា</t>
  </si>
  <si>
    <t>01-237</t>
  </si>
  <si>
    <t>ឡិ ប៊ុនលី</t>
  </si>
  <si>
    <t>01-248</t>
  </si>
  <si>
    <t>ភេម សុគុន</t>
  </si>
  <si>
    <t>01-252</t>
  </si>
  <si>
    <t>ម៉ាន សុធា</t>
  </si>
  <si>
    <t>01-279</t>
  </si>
  <si>
    <t>តាំង  សេង</t>
  </si>
  <si>
    <t>01-293</t>
  </si>
  <si>
    <t>ទុយ ទូច</t>
  </si>
  <si>
    <t>01-301</t>
  </si>
  <si>
    <t>ម៉ៅ សុខ</t>
  </si>
  <si>
    <t>01-328</t>
  </si>
  <si>
    <t>លឹម អូន</t>
  </si>
  <si>
    <t>01-330</t>
  </si>
  <si>
    <t>ម៉ាត់ នៅ</t>
  </si>
  <si>
    <t>01-331</t>
  </si>
  <si>
    <t>ហ៊ុល លី</t>
  </si>
  <si>
    <t>01-372</t>
  </si>
  <si>
    <t>ប្រាក់ សាមឿន</t>
  </si>
  <si>
    <t>01-402</t>
  </si>
  <si>
    <t>ប៉ែន ធីតា</t>
  </si>
  <si>
    <t>01-416</t>
  </si>
  <si>
    <t>លឹម គៀវ</t>
  </si>
  <si>
    <t>01-431</t>
  </si>
  <si>
    <t>ស៊ីម ផល្លី</t>
  </si>
  <si>
    <t>01-453</t>
  </si>
  <si>
    <t>ចាន់ ធូ</t>
  </si>
  <si>
    <t>01-466</t>
  </si>
  <si>
    <t>កែន កន</t>
  </si>
  <si>
    <t>01-471</t>
  </si>
  <si>
    <t>ប៉ែន  កញ្ញា</t>
  </si>
  <si>
    <t>01-492</t>
  </si>
  <si>
    <t>គឹម  អុន ២</t>
  </si>
  <si>
    <t>01-532</t>
  </si>
  <si>
    <t>អ៊ុំ  វណ្ណះ</t>
  </si>
  <si>
    <t>01-536</t>
  </si>
  <si>
    <t>ជួន   ស៊ីថា</t>
  </si>
  <si>
    <t>01-556</t>
  </si>
  <si>
    <t>13-085</t>
  </si>
  <si>
    <t>នង ស៊ុំ</t>
  </si>
  <si>
    <t>13-086</t>
  </si>
  <si>
    <t>ហឿង  ឈុន</t>
  </si>
  <si>
    <t>13-165</t>
  </si>
  <si>
    <t>សេង  រតនៈ</t>
  </si>
  <si>
    <t>13-177</t>
  </si>
  <si>
    <t>ផាត់  សុខលាង​​ ២</t>
  </si>
  <si>
    <t>13-183</t>
  </si>
  <si>
    <t>សក់  មី</t>
  </si>
  <si>
    <t>13-201</t>
  </si>
  <si>
    <t>អេង  ង៉ោ</t>
  </si>
  <si>
    <t>13-251</t>
  </si>
  <si>
    <t>សួស  ឆេង</t>
  </si>
  <si>
    <t>13-317</t>
  </si>
  <si>
    <t>អ៊ិត ផល្លា</t>
  </si>
  <si>
    <t>13-330</t>
  </si>
  <si>
    <t>តោ  ពិសិដ្ឋ</t>
  </si>
  <si>
    <t>13-373</t>
  </si>
  <si>
    <t>ប៉ុក សាហ៊ុំ</t>
  </si>
  <si>
    <t>13-413</t>
  </si>
  <si>
    <t xml:space="preserve">ហាក់  ប៊ុនធឿន </t>
  </si>
  <si>
    <t>13-489</t>
  </si>
  <si>
    <t>13-582</t>
  </si>
  <si>
    <t>ជិន ប៊ុនលាង</t>
  </si>
  <si>
    <t>13-587</t>
  </si>
  <si>
    <t>ស៊ុម លឹម</t>
  </si>
  <si>
    <t>19-028</t>
  </si>
  <si>
    <t>ខុន និមល</t>
  </si>
  <si>
    <t>19-133</t>
  </si>
  <si>
    <t>សេក សុផុន</t>
  </si>
  <si>
    <t>19-176</t>
  </si>
  <si>
    <t>ឈឺន ឆូយ</t>
  </si>
  <si>
    <t>19-219</t>
  </si>
  <si>
    <t>សេង ហៀប</t>
  </si>
  <si>
    <t>19-220</t>
  </si>
  <si>
    <t>កេញ វ៉ឿន</t>
  </si>
  <si>
    <t>19-311</t>
  </si>
  <si>
    <t>តាន់ សុភាព</t>
  </si>
  <si>
    <t>19-333</t>
  </si>
  <si>
    <t>ទីម  ហ៊ុច</t>
  </si>
  <si>
    <t>19-394</t>
  </si>
  <si>
    <t>សុង ស៊ានហ៊ូ</t>
  </si>
  <si>
    <t>19-417</t>
  </si>
  <si>
    <t>សេង ស្រីពៅ</t>
  </si>
  <si>
    <t>19-420</t>
  </si>
  <si>
    <t>ហម  សៀកឡាយ</t>
  </si>
  <si>
    <t>19-444</t>
  </si>
  <si>
    <t>ភ័ណ្ឌ កែវវិចិត្រ</t>
  </si>
  <si>
    <t>19-455</t>
  </si>
  <si>
    <t>ហែម ស្រស់</t>
  </si>
  <si>
    <t>19-468</t>
  </si>
  <si>
    <t>ប៉ក់  ម៉េង</t>
  </si>
  <si>
    <t>19-470</t>
  </si>
  <si>
    <t xml:space="preserve">សេង  សាំងហុន </t>
  </si>
  <si>
    <t>19-480</t>
  </si>
  <si>
    <t xml:space="preserve">ប៊ុត យាន </t>
  </si>
  <si>
    <t>19-482</t>
  </si>
  <si>
    <t xml:space="preserve">រស់  សារុំ </t>
  </si>
  <si>
    <t>19-519</t>
  </si>
  <si>
    <t xml:space="preserve">សុង  គឹមងួន </t>
  </si>
  <si>
    <t>19-530</t>
  </si>
  <si>
    <t xml:space="preserve">អ៊ីន  ផន </t>
  </si>
  <si>
    <t>19-541</t>
  </si>
  <si>
    <t xml:space="preserve">មាន  ឧត្តម </t>
  </si>
  <si>
    <t>19-562</t>
  </si>
  <si>
    <t>លឹម ហួន</t>
  </si>
  <si>
    <t>07-107</t>
  </si>
  <si>
    <t>ឈុន ហួរ</t>
  </si>
  <si>
    <t>07-167</t>
  </si>
  <si>
    <t>ទិស្នាក់ការគណៈបក្ស</t>
  </si>
  <si>
    <t>07-200</t>
  </si>
  <si>
    <t>ប៊ុន ឈឿន</t>
  </si>
  <si>
    <t>07-269</t>
  </si>
  <si>
    <t>ឈួន  ឆែម</t>
  </si>
  <si>
    <t>07-308</t>
  </si>
  <si>
    <t>យ៉ាន់  សារឿន</t>
  </si>
  <si>
    <t>07-352</t>
  </si>
  <si>
    <t>ម៉ែន ម៉ន</t>
  </si>
  <si>
    <t>07-445</t>
  </si>
  <si>
    <t>ឆាត់ ឆាយឆដា</t>
  </si>
  <si>
    <t>01-020</t>
  </si>
  <si>
    <t>គឹម បូរិន</t>
  </si>
  <si>
    <t>01-214</t>
  </si>
  <si>
    <t>ឆាំ សុខា</t>
  </si>
  <si>
    <t>01-219</t>
  </si>
  <si>
    <t>លឹម គឹមអេង</t>
  </si>
  <si>
    <t>01-222</t>
  </si>
  <si>
    <t>ចាយ  សារ៉ាន</t>
  </si>
  <si>
    <t>01-230</t>
  </si>
  <si>
    <t>ឡេង រដ្ឋា</t>
  </si>
  <si>
    <t>01-238</t>
  </si>
  <si>
    <t>សួស វ៉ាន់ថា</t>
  </si>
  <si>
    <t>01-253</t>
  </si>
  <si>
    <t>ម៉ាន់ រ៉េត</t>
  </si>
  <si>
    <t>01-258</t>
  </si>
  <si>
    <t>ហៃ សាន</t>
  </si>
  <si>
    <t>01-266</t>
  </si>
  <si>
    <t>ផ្លឹង សំអឿន</t>
  </si>
  <si>
    <t>01-302</t>
  </si>
  <si>
    <t>ចាន់ សុផល</t>
  </si>
  <si>
    <t>01-304</t>
  </si>
  <si>
    <t>ដេត ថុល</t>
  </si>
  <si>
    <t>01-327</t>
  </si>
  <si>
    <t>ហេង ថូ</t>
  </si>
  <si>
    <t>01-339</t>
  </si>
  <si>
    <t>ឈឹម សំអាត</t>
  </si>
  <si>
    <t>01-345</t>
  </si>
  <si>
    <t>ហេង ស្រីពៅ</t>
  </si>
  <si>
    <t>01-365</t>
  </si>
  <si>
    <t>ងួន ចាន់ថន</t>
  </si>
  <si>
    <t>01-395</t>
  </si>
  <si>
    <t>ចៅ សុខឡេង</t>
  </si>
  <si>
    <t>01-443</t>
  </si>
  <si>
    <t>តាំង លឹម</t>
  </si>
  <si>
    <t>01-445</t>
  </si>
  <si>
    <t>រិទ្ធ  សាបៀន</t>
  </si>
  <si>
    <t>01-489</t>
  </si>
  <si>
    <t>សោម  សុគុន</t>
  </si>
  <si>
    <t>01-497</t>
  </si>
  <si>
    <t>ឌី  ឡៃ</t>
  </si>
  <si>
    <t>01-502</t>
  </si>
  <si>
    <t>នង  គឹង</t>
  </si>
  <si>
    <t>01-517</t>
  </si>
  <si>
    <t>ហួន  មុំ</t>
  </si>
  <si>
    <t>01-535</t>
  </si>
  <si>
    <t>កែវ  សាម៉ៃ</t>
  </si>
  <si>
    <t>01-557</t>
  </si>
  <si>
    <t>ឆន  សារឿន</t>
  </si>
  <si>
    <t>01-570</t>
  </si>
  <si>
    <t>ផន  ផើន</t>
  </si>
  <si>
    <t>01-571</t>
  </si>
  <si>
    <t>នាក់  ណាត់</t>
  </si>
  <si>
    <t>01-588</t>
  </si>
  <si>
    <t>អោម ផេង</t>
  </si>
  <si>
    <t>13-030</t>
  </si>
  <si>
    <t>13-032</t>
  </si>
  <si>
    <t>ចៅ កី</t>
  </si>
  <si>
    <t>13-081</t>
  </si>
  <si>
    <t>ស  ណារ៉យ</t>
  </si>
  <si>
    <t>13-230</t>
  </si>
  <si>
    <t>សាត  សុធាន</t>
  </si>
  <si>
    <t>13-285</t>
  </si>
  <si>
    <t>ហ៊ុល  សុមុន្នី</t>
  </si>
  <si>
    <t>13-308</t>
  </si>
  <si>
    <t>យូ  ណារ៉ុង</t>
  </si>
  <si>
    <t>13-324</t>
  </si>
  <si>
    <t>អ៊ុក  ចាយ</t>
  </si>
  <si>
    <t>13-325</t>
  </si>
  <si>
    <t>ប្លុង  សាវឿន</t>
  </si>
  <si>
    <t>13-336</t>
  </si>
  <si>
    <t>លឹម  អូវ</t>
  </si>
  <si>
    <t>13-418</t>
  </si>
  <si>
    <t>ឌុច   ចំរ៉ាត់</t>
  </si>
  <si>
    <t>13-426</t>
  </si>
  <si>
    <t>ជូង  ពីង</t>
  </si>
  <si>
    <t>13-460</t>
  </si>
  <si>
    <t>ឈុន  ស្រេង</t>
  </si>
  <si>
    <t>13-479</t>
  </si>
  <si>
    <t xml:space="preserve">ឡៅ  ឆាយទ្រី </t>
  </si>
  <si>
    <t>13-487</t>
  </si>
  <si>
    <t>សាលា ឃុំទួលតាឯក</t>
  </si>
  <si>
    <t>19-077</t>
  </si>
  <si>
    <t>ភួយ  លាងអ៊ី</t>
  </si>
  <si>
    <t>19-124</t>
  </si>
  <si>
    <t>ងន់ ប៊ុន</t>
  </si>
  <si>
    <t>19-218</t>
  </si>
  <si>
    <t>ណុប ស្រីនាង</t>
  </si>
  <si>
    <t>19-234</t>
  </si>
  <si>
    <t>ងូវ   ទៀប</t>
  </si>
  <si>
    <t>19-260</t>
  </si>
  <si>
    <t>ប៉ែន សន</t>
  </si>
  <si>
    <t>19-264</t>
  </si>
  <si>
    <t>ជូ ស៊ីម</t>
  </si>
  <si>
    <t>19-329</t>
  </si>
  <si>
    <t>នួន ណារុំ</t>
  </si>
  <si>
    <t>19-373</t>
  </si>
  <si>
    <t>ប៉ែន សារ៉ាត់</t>
  </si>
  <si>
    <t>19-390</t>
  </si>
  <si>
    <t xml:space="preserve">ហ៊ឺ  វ៉ាន់ដេត </t>
  </si>
  <si>
    <t>19-544</t>
  </si>
  <si>
    <t xml:space="preserve">ទិត្យ  ផល្លី </t>
  </si>
  <si>
    <t>19-563</t>
  </si>
  <si>
    <t>កូវ  ទៀង</t>
  </si>
  <si>
    <t>07-017</t>
  </si>
  <si>
    <t>កុយ  វណ្ណា</t>
  </si>
  <si>
    <t>07-025</t>
  </si>
  <si>
    <t>យ៉ោក  សារី</t>
  </si>
  <si>
    <t>07-118</t>
  </si>
  <si>
    <t>ប៉ែន ណារិទ្ធ</t>
  </si>
  <si>
    <t>07-142</t>
  </si>
  <si>
    <t>ជូ វុទ្ធី</t>
  </si>
  <si>
    <t>07-173</t>
  </si>
  <si>
    <t>តាន់ គឹមស៊ាង</t>
  </si>
  <si>
    <t>07-202</t>
  </si>
  <si>
    <t>ជ័យ  ស៊ីណេត</t>
  </si>
  <si>
    <t>07-357</t>
  </si>
  <si>
    <t>សុខ ពីង</t>
  </si>
  <si>
    <t>07-409</t>
  </si>
  <si>
    <t>ផូ ផល</t>
  </si>
  <si>
    <t>07-426</t>
  </si>
  <si>
    <t xml:space="preserve">ខាន់  សុខា </t>
  </si>
  <si>
    <t>07-523</t>
  </si>
  <si>
    <t>យ៉ន បូរ៉ា</t>
  </si>
  <si>
    <t>01-015</t>
  </si>
  <si>
    <t>លី សេង</t>
  </si>
  <si>
    <t>01-051</t>
  </si>
  <si>
    <t>គឹម  វេង</t>
  </si>
  <si>
    <t>01-167</t>
  </si>
  <si>
    <t>លឹម  ហេង</t>
  </si>
  <si>
    <t>01-176</t>
  </si>
  <si>
    <t>ខៀវ សែ</t>
  </si>
  <si>
    <t>01-212</t>
  </si>
  <si>
    <t>ឆាន់ ឈី</t>
  </si>
  <si>
    <t>01-249</t>
  </si>
  <si>
    <t>ហុក ជាល្លី</t>
  </si>
  <si>
    <t>01-259</t>
  </si>
  <si>
    <t>ប៉ា ហឿន</t>
  </si>
  <si>
    <t>01-267</t>
  </si>
  <si>
    <t>លឹម ទី</t>
  </si>
  <si>
    <t>01-271</t>
  </si>
  <si>
    <t>គឹម ស៊ុន</t>
  </si>
  <si>
    <t>01-314</t>
  </si>
  <si>
    <t>ហៀក  ខ្លា</t>
  </si>
  <si>
    <t>01-315</t>
  </si>
  <si>
    <t>ឡាំ ធីសុរិន</t>
  </si>
  <si>
    <t>01-316</t>
  </si>
  <si>
    <t>ឈិន វណ្ណដា</t>
  </si>
  <si>
    <t>01-387</t>
  </si>
  <si>
    <t>ហ៊ី គា</t>
  </si>
  <si>
    <t>01-390</t>
  </si>
  <si>
    <t>យ៉ាវ គង់</t>
  </si>
  <si>
    <t>01-448</t>
  </si>
  <si>
    <t>សន សុង</t>
  </si>
  <si>
    <t>01-465</t>
  </si>
  <si>
    <t>អួង  ចាន់ប៉ូលីនេត</t>
  </si>
  <si>
    <t>01-520</t>
  </si>
  <si>
    <t>សុខ  សឿន</t>
  </si>
  <si>
    <t>01-596</t>
  </si>
  <si>
    <t>សុខ  សាឃឿន</t>
  </si>
  <si>
    <t>01-597</t>
  </si>
  <si>
    <t>តាន់ កុសល</t>
  </si>
  <si>
    <t>13-018</t>
  </si>
  <si>
    <t>គឹម អេង</t>
  </si>
  <si>
    <t>13-053</t>
  </si>
  <si>
    <t>ប៉ុញ  ឧត្តម</t>
  </si>
  <si>
    <t>13-152</t>
  </si>
  <si>
    <t>ភួយ  លាងចេង</t>
  </si>
  <si>
    <t>13-153</t>
  </si>
  <si>
    <t>ផាត់  សុខលាង ១</t>
  </si>
  <si>
    <t>13-182</t>
  </si>
  <si>
    <t>ហ៊ាង  នូ</t>
  </si>
  <si>
    <t>13-184</t>
  </si>
  <si>
    <t>ហែម   គឹមហូ</t>
  </si>
  <si>
    <t>13-237</t>
  </si>
  <si>
    <t>ជា  ហេង</t>
  </si>
  <si>
    <t>13-239</t>
  </si>
  <si>
    <t>ព្រឹម  សាលី</t>
  </si>
  <si>
    <t>13-265</t>
  </si>
  <si>
    <t>សុច  សារុំ</t>
  </si>
  <si>
    <t>13-267</t>
  </si>
  <si>
    <t>ហេង  លាង</t>
  </si>
  <si>
    <t>13-275</t>
  </si>
  <si>
    <t>ព្រឹម   សាលី</t>
  </si>
  <si>
    <t>13-276</t>
  </si>
  <si>
    <t>ម៉េង  វុទ្ធា</t>
  </si>
  <si>
    <t>13-277</t>
  </si>
  <si>
    <t>តេង  ច័ន្ទថុល</t>
  </si>
  <si>
    <t>13-290</t>
  </si>
  <si>
    <t xml:space="preserve">ហួ  សុខហៃ </t>
  </si>
  <si>
    <t>13-497</t>
  </si>
  <si>
    <t xml:space="preserve">សុខ  អេង </t>
  </si>
  <si>
    <t>13-499</t>
  </si>
  <si>
    <t>សុខ  អ៊ីម</t>
  </si>
  <si>
    <t>13-562</t>
  </si>
  <si>
    <t>ហេង វ៉ាន់នី</t>
  </si>
  <si>
    <t>19-271</t>
  </si>
  <si>
    <t>សេង អូន</t>
  </si>
  <si>
    <t>19-320</t>
  </si>
  <si>
    <t>លឿង ម៉ឹង</t>
  </si>
  <si>
    <t>19-340</t>
  </si>
  <si>
    <t>19-395</t>
  </si>
  <si>
    <t>អៀង សុខុម</t>
  </si>
  <si>
    <t>19-479</t>
  </si>
  <si>
    <t xml:space="preserve">ប៉ែន  សុខា </t>
  </si>
  <si>
    <t>19-516</t>
  </si>
  <si>
    <t>07-134</t>
  </si>
  <si>
    <t>សុខ ជាតិ</t>
  </si>
  <si>
    <t>07-325</t>
  </si>
  <si>
    <t>ប្រឹង ចន្ធូ</t>
  </si>
  <si>
    <t>07-326</t>
  </si>
  <si>
    <t>ឈុត សារិន</t>
  </si>
  <si>
    <t>07-327</t>
  </si>
  <si>
    <t>ភួង ណាត</t>
  </si>
  <si>
    <t>07-345</t>
  </si>
  <si>
    <t>អ៊ុក ផលលឿន</t>
  </si>
  <si>
    <t>01-126</t>
  </si>
  <si>
    <t>គុជ ជ</t>
  </si>
  <si>
    <t>01-127</t>
  </si>
  <si>
    <t>រើន នី</t>
  </si>
  <si>
    <t>01-269</t>
  </si>
  <si>
    <t>អ៊ឹង ប៉ាត</t>
  </si>
  <si>
    <t>01-272</t>
  </si>
  <si>
    <t>សុខ ស៊ីវង្ស</t>
  </si>
  <si>
    <t>01-358</t>
  </si>
  <si>
    <t>កៅ សុខា</t>
  </si>
  <si>
    <t>01-359</t>
  </si>
  <si>
    <t>ឈន សុភា ១</t>
  </si>
  <si>
    <t>01-458</t>
  </si>
  <si>
    <t>ឈន សារឿន</t>
  </si>
  <si>
    <t>01-459</t>
  </si>
  <si>
    <t>ឈន សុភា ២</t>
  </si>
  <si>
    <t>01-462</t>
  </si>
  <si>
    <t>មៀច  រស្មី</t>
  </si>
  <si>
    <t>01-540</t>
  </si>
  <si>
    <t>ឡុង ខេន</t>
  </si>
  <si>
    <t>13-055</t>
  </si>
  <si>
    <t>ឈួន  សុផល</t>
  </si>
  <si>
    <t>13-157</t>
  </si>
  <si>
    <t>សុន  សុគន្ធវ៉ារី</t>
  </si>
  <si>
    <t>13-428</t>
  </si>
  <si>
    <t>នង  គឹមស៊្រុន</t>
  </si>
  <si>
    <t>13-440</t>
  </si>
  <si>
    <t>ជូ  គឹមរិន</t>
  </si>
  <si>
    <t>13-478</t>
  </si>
  <si>
    <t xml:space="preserve">វី   ឆែ </t>
  </si>
  <si>
    <t>13-486</t>
  </si>
  <si>
    <t>យោក  ឆង</t>
  </si>
  <si>
    <t>07-078</t>
  </si>
  <si>
    <t>ឈឹម ទូច</t>
  </si>
  <si>
    <t>07-081</t>
  </si>
  <si>
    <t>ចាន់ សន</t>
  </si>
  <si>
    <t>07-093</t>
  </si>
  <si>
    <t>ងួន វ៉ាន</t>
  </si>
  <si>
    <t>07-094</t>
  </si>
  <si>
    <t>ផ្លុង សារឿន</t>
  </si>
  <si>
    <t>07-099</t>
  </si>
  <si>
    <t>ជាង ធី</t>
  </si>
  <si>
    <t>07-104</t>
  </si>
  <si>
    <t>ម៉ុក ប៊ុនធឿន</t>
  </si>
  <si>
    <t>07-114</t>
  </si>
  <si>
    <t>នួន ញឿត</t>
  </si>
  <si>
    <t>07-117</t>
  </si>
  <si>
    <t>មុំ ច្រេន</t>
  </si>
  <si>
    <t>07-135</t>
  </si>
  <si>
    <t>អុន  ពិសុទ្ធ</t>
  </si>
  <si>
    <t>07-139</t>
  </si>
  <si>
    <t>ញឹក ចាន់ធឿន</t>
  </si>
  <si>
    <t>07-194</t>
  </si>
  <si>
    <t>ឈូ  អេង</t>
  </si>
  <si>
    <t>07-201</t>
  </si>
  <si>
    <t>សេង ឡាយ</t>
  </si>
  <si>
    <t>07-212</t>
  </si>
  <si>
    <t>សួស សុម៉ាលី</t>
  </si>
  <si>
    <t>07-227</t>
  </si>
  <si>
    <t>តោ វុដ្ឋា</t>
  </si>
  <si>
    <t>07-235</t>
  </si>
  <si>
    <t>ឌិត សេរីសុផាណ្ណា</t>
  </si>
  <si>
    <t>07-262</t>
  </si>
  <si>
    <t>បូរ ប៉ុច</t>
  </si>
  <si>
    <t>07-264</t>
  </si>
  <si>
    <t>ចៅ វ៉ាន់</t>
  </si>
  <si>
    <t>07-297</t>
  </si>
  <si>
    <t>លី    គី</t>
  </si>
  <si>
    <t>07-309</t>
  </si>
  <si>
    <t>គឹម  ខេត្ត</t>
  </si>
  <si>
    <t>07-371</t>
  </si>
  <si>
    <t>អ៊ិន យូឃាង</t>
  </si>
  <si>
    <t>07-398</t>
  </si>
  <si>
    <t>សួស សុង</t>
  </si>
  <si>
    <t>07-401</t>
  </si>
  <si>
    <t>អៀង លីវិន</t>
  </si>
  <si>
    <t>07-448</t>
  </si>
  <si>
    <t>សរ ហេង</t>
  </si>
  <si>
    <t>07-470</t>
  </si>
  <si>
    <t xml:space="preserve">ហ៊ត  គឹមហេង </t>
  </si>
  <si>
    <t>07-492</t>
  </si>
  <si>
    <t xml:space="preserve">លី  វណ្ណា </t>
  </si>
  <si>
    <t>07-509</t>
  </si>
  <si>
    <t xml:space="preserve">សរ  សុវណ្ណារ៉ា </t>
  </si>
  <si>
    <t>07-535</t>
  </si>
  <si>
    <t>តុម ចាន់ផល្លា</t>
  </si>
  <si>
    <t>01-009</t>
  </si>
  <si>
    <t>ជេត សាត</t>
  </si>
  <si>
    <t>01-010</t>
  </si>
  <si>
    <t>ប៊ុង ឡុង</t>
  </si>
  <si>
    <t>01-044</t>
  </si>
  <si>
    <t>សល់ ហ៊ីង</t>
  </si>
  <si>
    <t>01-052</t>
  </si>
  <si>
    <t>ប៊ូយ ហ៊ីម</t>
  </si>
  <si>
    <t>01-128</t>
  </si>
  <si>
    <t>ប៉ាល់ គឹមស៊ាង</t>
  </si>
  <si>
    <t>01-173</t>
  </si>
  <si>
    <t>ឆាយ  ហេង</t>
  </si>
  <si>
    <t>01-189</t>
  </si>
  <si>
    <t>គឹម   ប៉ូ</t>
  </si>
  <si>
    <t>01-227</t>
  </si>
  <si>
    <t>ចាន់ ណៃ</t>
  </si>
  <si>
    <t>01-245</t>
  </si>
  <si>
    <t>ង៉ែត ផេង</t>
  </si>
  <si>
    <t>01-280</t>
  </si>
  <si>
    <t>មុយ ឡេង</t>
  </si>
  <si>
    <t>01-281</t>
  </si>
  <si>
    <t>សាត វត្ថា</t>
  </si>
  <si>
    <t>01-282</t>
  </si>
  <si>
    <t>ហាក់ អេង</t>
  </si>
  <si>
    <t>01-297</t>
  </si>
  <si>
    <t>ងួន ហេង</t>
  </si>
  <si>
    <t>01-356</t>
  </si>
  <si>
    <t>អ៊ិត   វើន</t>
  </si>
  <si>
    <t>01-386</t>
  </si>
  <si>
    <t>សេក ធីតា</t>
  </si>
  <si>
    <t>01-415</t>
  </si>
  <si>
    <t>គឹម ចាន់ម៉ាលី</t>
  </si>
  <si>
    <t>01-419</t>
  </si>
  <si>
    <t>កែវ គឹមលី</t>
  </si>
  <si>
    <t>01-427</t>
  </si>
  <si>
    <t>ប៉ោ ជិនជូ</t>
  </si>
  <si>
    <t>01-430</t>
  </si>
  <si>
    <t>ហួត ញ៉</t>
  </si>
  <si>
    <t>01-433</t>
  </si>
  <si>
    <t>ដាំ សុធា</t>
  </si>
  <si>
    <t>01-441</t>
  </si>
  <si>
    <t>សោ ស្រីណុច</t>
  </si>
  <si>
    <t>01-446</t>
  </si>
  <si>
    <t>គឹម សូភី</t>
  </si>
  <si>
    <t>01-456</t>
  </si>
  <si>
    <t>ខៀវ  យ៉ាន់</t>
  </si>
  <si>
    <t>01-482</t>
  </si>
  <si>
    <t>ហាយ  សារ៉ាត ៣</t>
  </si>
  <si>
    <t>01-491</t>
  </si>
  <si>
    <t>ហ៊ុយ  ស៊ុន</t>
  </si>
  <si>
    <t>01-508</t>
  </si>
  <si>
    <t>ប្រាក់  សួស្តី</t>
  </si>
  <si>
    <t>01-518</t>
  </si>
  <si>
    <t>ជុង    ឡុវូ</t>
  </si>
  <si>
    <t>01-530</t>
  </si>
  <si>
    <t>ខៀវ  សំហេន</t>
  </si>
  <si>
    <t>01-593</t>
  </si>
  <si>
    <t>អ៊ឹម យិន</t>
  </si>
  <si>
    <t>13-043</t>
  </si>
  <si>
    <t>សាន់ ហាក់</t>
  </si>
  <si>
    <t>13-048</t>
  </si>
  <si>
    <t>សាន ផល្លីន</t>
  </si>
  <si>
    <t>13-052</t>
  </si>
  <si>
    <t>សក់ ចន្ទ្រាវុធ</t>
  </si>
  <si>
    <t>13-056</t>
  </si>
  <si>
    <t>អ៊ុច សុន</t>
  </si>
  <si>
    <t>13-078</t>
  </si>
  <si>
    <t>សោ ភីនី</t>
  </si>
  <si>
    <t>13-082</t>
  </si>
  <si>
    <t>ជា សុផល</t>
  </si>
  <si>
    <t>13-095</t>
  </si>
  <si>
    <t>វឹង ឡុង</t>
  </si>
  <si>
    <t>13-103</t>
  </si>
  <si>
    <t>ចាន់ គឹមហ៊ាង</t>
  </si>
  <si>
    <t>13-112</t>
  </si>
  <si>
    <t>រស់  ហឿន</t>
  </si>
  <si>
    <t>13-120</t>
  </si>
  <si>
    <t>ប៉ោ  ស៊ីណា</t>
  </si>
  <si>
    <t>13-146</t>
  </si>
  <si>
    <t>ង៉ែត  គី</t>
  </si>
  <si>
    <t>13-147</t>
  </si>
  <si>
    <t>សូ   សារុន</t>
  </si>
  <si>
    <t>13-222</t>
  </si>
  <si>
    <t>សោម   សំអុន</t>
  </si>
  <si>
    <t>13-233</t>
  </si>
  <si>
    <t>អ៊ុង  នុត</t>
  </si>
  <si>
    <t>13-298</t>
  </si>
  <si>
    <t>ទៀង  ចិន្តា</t>
  </si>
  <si>
    <t>13-316</t>
  </si>
  <si>
    <t>ភោគ  កិច្ច</t>
  </si>
  <si>
    <t>13-338</t>
  </si>
  <si>
    <t>សោ ថងឌី</t>
  </si>
  <si>
    <t>13-342</t>
  </si>
  <si>
    <t>កាន់ ណារិន</t>
  </si>
  <si>
    <t>13-364</t>
  </si>
  <si>
    <t>ទូច រិទ្ធី</t>
  </si>
  <si>
    <t>13-368</t>
  </si>
  <si>
    <t>ជេត សំណាង</t>
  </si>
  <si>
    <t>13-369</t>
  </si>
  <si>
    <t>ម៉ឹង មុនីរម្យ</t>
  </si>
  <si>
    <t>13-553</t>
  </si>
  <si>
    <t>ឈា  ទីណា</t>
  </si>
  <si>
    <t>13-559</t>
  </si>
  <si>
    <t>ជា  គឹមស៊ន់</t>
  </si>
  <si>
    <t>13-572</t>
  </si>
  <si>
    <t>ស៊ុម ឡេង</t>
  </si>
  <si>
    <t>19-029</t>
  </si>
  <si>
    <t>ឈាន ស៊ីណា</t>
  </si>
  <si>
    <t>19-128</t>
  </si>
  <si>
    <t>ចាន់ អូន</t>
  </si>
  <si>
    <t>19-129</t>
  </si>
  <si>
    <t>ខាត់ ភឿន</t>
  </si>
  <si>
    <t>19-331</t>
  </si>
  <si>
    <t>អ៊ី ចាន់</t>
  </si>
  <si>
    <t>19-377</t>
  </si>
  <si>
    <t>លី ហួរ</t>
  </si>
  <si>
    <t>19-382</t>
  </si>
  <si>
    <t>អេង ប៊ុនហេង</t>
  </si>
  <si>
    <t>19-398</t>
  </si>
  <si>
    <t>ម៉េង អាន</t>
  </si>
  <si>
    <t>19-416</t>
  </si>
  <si>
    <t>សេង សុវ​ណ្ណ</t>
  </si>
  <si>
    <t>19-474</t>
  </si>
  <si>
    <t xml:space="preserve">សុខ  ឡា </t>
  </si>
  <si>
    <t>19-507</t>
  </si>
  <si>
    <t xml:space="preserve">វ៉ាន់  តុលា </t>
  </si>
  <si>
    <t>19-534</t>
  </si>
  <si>
    <t xml:space="preserve">មាស  ម៉ាលី </t>
  </si>
  <si>
    <t>19-553</t>
  </si>
  <si>
    <t xml:space="preserve">ជា  សុខអ៊ី </t>
  </si>
  <si>
    <t>19-595</t>
  </si>
  <si>
    <t>ជឹម ឈិញ</t>
  </si>
  <si>
    <t>03-004</t>
  </si>
  <si>
    <t>ហួត ចានថង</t>
  </si>
  <si>
    <t>03-114</t>
  </si>
  <si>
    <t>ហួត ចាន់ស៊ី</t>
  </si>
  <si>
    <t>03-115</t>
  </si>
  <si>
    <t>គង់ សក់</t>
  </si>
  <si>
    <t>03-145</t>
  </si>
  <si>
    <t>សុខ សារ៉ាន់</t>
  </si>
  <si>
    <t>09-076</t>
  </si>
  <si>
    <t>អ៊ឹង ប៊ុនហុង</t>
  </si>
  <si>
    <t>09-147</t>
  </si>
  <si>
    <t>ជៀវ  គឹមឈៀត</t>
  </si>
  <si>
    <t>09-435</t>
  </si>
  <si>
    <t>ហេង អូន</t>
  </si>
  <si>
    <t>09-094</t>
  </si>
  <si>
    <r>
      <t xml:space="preserve">លី  មាន </t>
    </r>
    <r>
      <rPr>
        <sz val="12"/>
        <color theme="1"/>
        <rFont val="Calibri"/>
        <family val="2"/>
        <scheme val="minor"/>
      </rPr>
      <t xml:space="preserve">( </t>
    </r>
    <r>
      <rPr>
        <sz val="12"/>
        <rFont val="Mangal"/>
        <family val="2"/>
      </rPr>
      <t>លី  ស្រី</t>
    </r>
    <r>
      <rPr>
        <sz val="12"/>
        <color theme="1"/>
        <rFont val="Calibri"/>
        <family val="2"/>
        <scheme val="minor"/>
      </rPr>
      <t>)</t>
    </r>
  </si>
  <si>
    <r>
      <t xml:space="preserve">លី ហ៊ាង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ឈិម សារុំ</t>
    </r>
    <r>
      <rPr>
        <sz val="12"/>
        <color theme="1"/>
        <rFont val="Calibri"/>
        <family val="2"/>
        <scheme val="minor"/>
      </rPr>
      <t>)</t>
    </r>
  </si>
  <si>
    <r>
      <t>អង្គការ អេ</t>
    </r>
    <r>
      <rPr>
        <sz val="12"/>
        <color theme="1"/>
        <rFont val="Calibri"/>
        <family val="2"/>
        <scheme val="minor"/>
      </rPr>
      <t>.</t>
    </r>
    <r>
      <rPr>
        <sz val="12"/>
        <rFont val="Mangal"/>
        <family val="2"/>
      </rPr>
      <t>អ</t>
    </r>
    <r>
      <rPr>
        <sz val="12"/>
        <color theme="1"/>
        <rFont val="Calibri"/>
        <family val="2"/>
        <scheme val="minor"/>
      </rPr>
      <t>.</t>
    </r>
    <r>
      <rPr>
        <sz val="12"/>
        <rFont val="Mangal"/>
        <family val="2"/>
      </rPr>
      <t>អឹម</t>
    </r>
  </si>
  <si>
    <r>
      <t xml:space="preserve">យឹម សន្រ្ទីណ៍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១</t>
    </r>
    <r>
      <rPr>
        <sz val="12"/>
        <color theme="1"/>
        <rFont val="Calibri"/>
        <family val="2"/>
        <scheme val="minor"/>
      </rPr>
      <t>)</t>
    </r>
  </si>
  <si>
    <r>
      <t xml:space="preserve">យឹម សន្រ្ទីណ៍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២</t>
    </r>
    <r>
      <rPr>
        <sz val="12"/>
        <color theme="1"/>
        <rFont val="Calibri"/>
        <family val="2"/>
        <scheme val="minor"/>
      </rPr>
      <t>)</t>
    </r>
  </si>
  <si>
    <r>
      <t xml:space="preserve">សាយ ប៊ុនធី </t>
    </r>
    <r>
      <rPr>
        <sz val="12"/>
        <color theme="1"/>
        <rFont val="Calibri"/>
        <family val="2"/>
        <scheme val="minor"/>
      </rPr>
      <t>(</t>
    </r>
    <r>
      <rPr>
        <sz val="12"/>
        <rFont val="Mangal"/>
        <family val="2"/>
      </rPr>
      <t>២</t>
    </r>
    <r>
      <rPr>
        <sz val="12"/>
        <color theme="1"/>
        <rFont val="Calibri"/>
        <family val="2"/>
        <scheme val="minor"/>
      </rPr>
      <t>)</t>
    </r>
  </si>
  <si>
    <r>
      <t xml:space="preserve">ក្រុមហ៊ុន </t>
    </r>
    <r>
      <rPr>
        <sz val="12"/>
        <color theme="1"/>
        <rFont val="Calibri"/>
        <family val="2"/>
        <scheme val="minor"/>
      </rPr>
      <t>016</t>
    </r>
  </si>
  <si>
    <t>ហ៊ី ហ៊ីង</t>
  </si>
  <si>
    <t>03-096</t>
  </si>
  <si>
    <t>ចែង ឆុំ</t>
  </si>
  <si>
    <t>09-117</t>
  </si>
  <si>
    <t>ហេង សុវណ្ណ</t>
  </si>
  <si>
    <t>09-455</t>
  </si>
  <si>
    <t>ប៊ូ  កិត្យា</t>
  </si>
  <si>
    <t>13-171</t>
  </si>
  <si>
    <t>គាំ ឌៀប</t>
  </si>
  <si>
    <t>19-309</t>
  </si>
  <si>
    <t>ហេង សុភាព</t>
  </si>
  <si>
    <t>03-109</t>
  </si>
  <si>
    <t>អឿ ឈឿត</t>
  </si>
  <si>
    <t>09-045</t>
  </si>
  <si>
    <t>គល់ វណ្ណារី</t>
  </si>
  <si>
    <t>09-049</t>
  </si>
  <si>
    <t>សៀវ ចន្នី</t>
  </si>
  <si>
    <t>09-051</t>
  </si>
  <si>
    <t>ធម្ម  សុផា</t>
  </si>
  <si>
    <t>13-303</t>
  </si>
  <si>
    <t>លី  គឹមលាង</t>
  </si>
  <si>
    <t>13-304</t>
  </si>
  <si>
    <t>ថុង  មួយហុង</t>
  </si>
  <si>
    <t>13-314</t>
  </si>
  <si>
    <t>សាយ ណន</t>
  </si>
  <si>
    <t>19-315</t>
  </si>
  <si>
    <t>គឹម ជា</t>
  </si>
  <si>
    <t>19-316</t>
  </si>
  <si>
    <t>ផន សុភា</t>
  </si>
  <si>
    <t>07-158</t>
  </si>
  <si>
    <t>ច័ន្ទ សុគុន</t>
  </si>
  <si>
    <t>07-162</t>
  </si>
  <si>
    <t>ចាន់ ឃឿង</t>
  </si>
  <si>
    <t>07-166</t>
  </si>
  <si>
    <t>ផល  សុធា</t>
  </si>
  <si>
    <t>07-315</t>
  </si>
  <si>
    <t>ផល សុធា</t>
  </si>
  <si>
    <t>07-337</t>
  </si>
  <si>
    <t>ដៀប  ហ៊ួរ</t>
  </si>
  <si>
    <t>07-430</t>
  </si>
  <si>
    <t>ឆាយ រ៉ុង</t>
  </si>
  <si>
    <t>07-431</t>
  </si>
  <si>
    <t>ជៀម ផុន</t>
  </si>
  <si>
    <t>07-443</t>
  </si>
  <si>
    <t>សេង សាហ៊ីម១</t>
  </si>
  <si>
    <t>01-368</t>
  </si>
  <si>
    <t>សេង សាហ៊ីម២</t>
  </si>
  <si>
    <t>01-369</t>
  </si>
  <si>
    <t>ហេង  លីម</t>
  </si>
  <si>
    <t>13-129</t>
  </si>
  <si>
    <t>អឿន  សំអាត</t>
  </si>
  <si>
    <t>13-130</t>
  </si>
  <si>
    <t>13-190</t>
  </si>
  <si>
    <r>
      <rPr>
        <sz val="10"/>
        <rFont val="FreeSans"/>
        <family val="2"/>
      </rPr>
      <t>លឹម ឡាយ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លក់បាយ</t>
    </r>
    <r>
      <rPr>
        <sz val="11"/>
        <color theme="1"/>
        <rFont val="Calibri"/>
        <family val="2"/>
        <scheme val="minor"/>
      </rPr>
      <t>)</t>
    </r>
  </si>
  <si>
    <t>13-347</t>
  </si>
  <si>
    <r>
      <rPr>
        <sz val="10"/>
        <rFont val="FreeSans"/>
        <family val="2"/>
      </rPr>
      <t>គង់ ណាំ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លក់បាយ</t>
    </r>
    <r>
      <rPr>
        <sz val="11"/>
        <color theme="1"/>
        <rFont val="Calibri"/>
        <family val="2"/>
        <scheme val="minor"/>
      </rPr>
      <t>)</t>
    </r>
  </si>
  <si>
    <t>13-348</t>
  </si>
  <si>
    <t>តាន់ តូរ៉េ</t>
  </si>
  <si>
    <t>13-396</t>
  </si>
  <si>
    <t>គឹម គាង</t>
  </si>
  <si>
    <t>09-188</t>
  </si>
  <si>
    <t>កឹម  ឌី</t>
  </si>
  <si>
    <t>09-189</t>
  </si>
  <si>
    <t>លឹម យូហេង</t>
  </si>
  <si>
    <t>09-272</t>
  </si>
  <si>
    <t>ហ៊ុន  ណៃ</t>
  </si>
  <si>
    <t>09-288</t>
  </si>
  <si>
    <t>នូ វណ្ណា</t>
  </si>
  <si>
    <t>09-468</t>
  </si>
  <si>
    <t>រី សារួន</t>
  </si>
  <si>
    <t>09-470</t>
  </si>
  <si>
    <t>ស ម៉ារ៉ា</t>
  </si>
  <si>
    <t>09-471</t>
  </si>
  <si>
    <t>ប៊ុន វណ្ណា</t>
  </si>
  <si>
    <t>07-062</t>
  </si>
  <si>
    <t>ប៉ិច វី</t>
  </si>
  <si>
    <t>07-152</t>
  </si>
  <si>
    <t>សារិ សុខុម</t>
  </si>
  <si>
    <t>07-216</t>
  </si>
  <si>
    <t>ស៊ុន  ណារី</t>
  </si>
  <si>
    <t>07-219</t>
  </si>
  <si>
    <t>សាម ភករ៉ា</t>
  </si>
  <si>
    <t>07-267</t>
  </si>
  <si>
    <t>ម៉ុង សាង</t>
  </si>
  <si>
    <t>07-292</t>
  </si>
  <si>
    <t>គ្រី សម្បត្តិ</t>
  </si>
  <si>
    <t>07-302</t>
  </si>
  <si>
    <t>កៅ   ស៊ីផាន</t>
  </si>
  <si>
    <t>07-359</t>
  </si>
  <si>
    <t>ជុច សារឿត</t>
  </si>
  <si>
    <t>07-377</t>
  </si>
  <si>
    <t>លឹម ឈាង</t>
  </si>
  <si>
    <t>07-402</t>
  </si>
  <si>
    <t>កែវ ចំរើន</t>
  </si>
  <si>
    <t>01-055</t>
  </si>
  <si>
    <t>សុក រ៉ិត</t>
  </si>
  <si>
    <t>01-092</t>
  </si>
  <si>
    <t>អួន វុន ២</t>
  </si>
  <si>
    <t>01-102</t>
  </si>
  <si>
    <t>ឈួន  ឈន</t>
  </si>
  <si>
    <t>01-160</t>
  </si>
  <si>
    <t>អ៊ុយ សារឿន</t>
  </si>
  <si>
    <t>01-209</t>
  </si>
  <si>
    <t>ថឹក ម៉ៅ</t>
  </si>
  <si>
    <t>01-225</t>
  </si>
  <si>
    <t>ជា ប៊ុនលឿត</t>
  </si>
  <si>
    <t>01-283</t>
  </si>
  <si>
    <t>គាន់ បូគង់</t>
  </si>
  <si>
    <t>01-341</t>
  </si>
  <si>
    <t>លឹម សូសាគុណ</t>
  </si>
  <si>
    <t>01-428</t>
  </si>
  <si>
    <t>ស្រូច ម៉ៅ</t>
  </si>
  <si>
    <t>01-475</t>
  </si>
  <si>
    <t>គង់ ឌី</t>
  </si>
  <si>
    <t>13-067</t>
  </si>
  <si>
    <t>ហេង ជុង</t>
  </si>
  <si>
    <t>13-098</t>
  </si>
  <si>
    <t>ហួន ហ៊ន</t>
  </si>
  <si>
    <t>13-105</t>
  </si>
  <si>
    <t>សឿន  ប៊ុនឡេង</t>
  </si>
  <si>
    <t>13-195</t>
  </si>
  <si>
    <t>ក្លិន  ឌី</t>
  </si>
  <si>
    <t>13-315</t>
  </si>
  <si>
    <t>ទេព  គឹមហេង</t>
  </si>
  <si>
    <t>13-318</t>
  </si>
  <si>
    <t>ទុយ  វុត្ថា</t>
  </si>
  <si>
    <t>13-319</t>
  </si>
  <si>
    <t>សុខ  ស៊ីវ</t>
  </si>
  <si>
    <t>13-320</t>
  </si>
  <si>
    <t>មាស  ប៊ុនធឿន</t>
  </si>
  <si>
    <t>13-321</t>
  </si>
  <si>
    <t>13-427</t>
  </si>
  <si>
    <t>វិហារអ្នកតាចិន</t>
  </si>
  <si>
    <t>13-472</t>
  </si>
  <si>
    <t>ហាក់  ស្រី</t>
  </si>
  <si>
    <t>19-089</t>
  </si>
  <si>
    <t>សុខ លឹមហាក់</t>
  </si>
  <si>
    <t>19-091</t>
  </si>
  <si>
    <t>ម៉ៅ ផាន់</t>
  </si>
  <si>
    <t>19-092</t>
  </si>
  <si>
    <t>សំ ស៊ីណាត</t>
  </si>
  <si>
    <t>19-204</t>
  </si>
  <si>
    <t>សូ ម៉ន</t>
  </si>
  <si>
    <t>19-208</t>
  </si>
  <si>
    <t>សាន អឿម</t>
  </si>
  <si>
    <t>19-266</t>
  </si>
  <si>
    <t>សំអាង សត្យា</t>
  </si>
  <si>
    <t>19-293</t>
  </si>
  <si>
    <t>ភុំ ហុង</t>
  </si>
  <si>
    <t>19-327</t>
  </si>
  <si>
    <t>ផន កែវ</t>
  </si>
  <si>
    <t>19-396</t>
  </si>
  <si>
    <t>សេង អាន</t>
  </si>
  <si>
    <t>03-037</t>
  </si>
  <si>
    <t>កៀវ គឹមលន</t>
  </si>
  <si>
    <t>03-177</t>
  </si>
  <si>
    <t>ផាត់ សេង</t>
  </si>
  <si>
    <t>03-190</t>
  </si>
  <si>
    <t>ភុំ រីណូ</t>
  </si>
  <si>
    <t>03-202</t>
  </si>
  <si>
    <t>សយ ហ៊ាង</t>
  </si>
  <si>
    <t>03-382</t>
  </si>
  <si>
    <t>ហឺ ដាវី</t>
  </si>
  <si>
    <t>09-003</t>
  </si>
  <si>
    <t>ពិន ស៊ីវត្ថា</t>
  </si>
  <si>
    <t>09-017</t>
  </si>
  <si>
    <t>មាស គន្ធេង</t>
  </si>
  <si>
    <t>09-027</t>
  </si>
  <si>
    <t>រឿម សក់</t>
  </si>
  <si>
    <t>09-071</t>
  </si>
  <si>
    <t>គ្រី គឹមឈន</t>
  </si>
  <si>
    <t>09-072</t>
  </si>
  <si>
    <t>09-073</t>
  </si>
  <si>
    <t>ឃុន សុឆី</t>
  </si>
  <si>
    <t>09-082</t>
  </si>
  <si>
    <t>ឡេង ឃុនសុខផល្លី</t>
  </si>
  <si>
    <t>09-086</t>
  </si>
  <si>
    <t>ស្វាយ ចំរិទ្ធ</t>
  </si>
  <si>
    <t>09-153</t>
  </si>
  <si>
    <t>ឌឹម  វី</t>
  </si>
  <si>
    <t>09-168</t>
  </si>
  <si>
    <t>សា រឿន</t>
  </si>
  <si>
    <t>09-195</t>
  </si>
  <si>
    <t>ព្រុំ ប្រសិទ្ធ</t>
  </si>
  <si>
    <t>09-237</t>
  </si>
  <si>
    <t>លី ប៊ុនរៀន ១</t>
  </si>
  <si>
    <t>09-277</t>
  </si>
  <si>
    <t>ឃុន អ៊ូ</t>
  </si>
  <si>
    <t>09-392</t>
  </si>
  <si>
    <t>យឹម សាវឿន</t>
  </si>
  <si>
    <t>09-403</t>
  </si>
  <si>
    <t>អ៊ុន សំអូន</t>
  </si>
  <si>
    <t>09-439</t>
  </si>
  <si>
    <t>អ៊ឹម ហៃ</t>
  </si>
  <si>
    <t>09-447</t>
  </si>
  <si>
    <t>ទុយ ប៊ុនឈត</t>
  </si>
  <si>
    <t>09-451</t>
  </si>
  <si>
    <t>ស៊ុន ចំរ៉ាត់ ១</t>
  </si>
  <si>
    <t>09-466</t>
  </si>
  <si>
    <t>តាំង ជៀវឡាយ</t>
  </si>
  <si>
    <t>09-472</t>
  </si>
  <si>
    <t>ឡាយ កៅ</t>
  </si>
  <si>
    <t>15-005</t>
  </si>
  <si>
    <t>តាំង គុយម៉េង</t>
  </si>
  <si>
    <t>15-009</t>
  </si>
  <si>
    <t>ប៉ាន់ យូសែ</t>
  </si>
  <si>
    <t>15-011</t>
  </si>
  <si>
    <t>ប៉ោ លីម</t>
  </si>
  <si>
    <t>15-049</t>
  </si>
  <si>
    <t>ប៊ុន អេង</t>
  </si>
  <si>
    <t>15-054</t>
  </si>
  <si>
    <t>សេង  ហ៊ាង</t>
  </si>
  <si>
    <t>15-058</t>
  </si>
  <si>
    <t>សុខ ហាយ</t>
  </si>
  <si>
    <t>15-090</t>
  </si>
  <si>
    <t>តាំង ហៀង</t>
  </si>
  <si>
    <t>15-107</t>
  </si>
  <si>
    <t>ស៊ីវ ឃួងប៉ោ</t>
  </si>
  <si>
    <t>15-285</t>
  </si>
  <si>
    <t>ខ្លូត ហ៊ុយហេង</t>
  </si>
  <si>
    <t>15-359</t>
  </si>
  <si>
    <t>ឡើយ ហេង</t>
  </si>
  <si>
    <t>07-289</t>
  </si>
  <si>
    <t>ជឺ  បុទុំ</t>
  </si>
  <si>
    <t>03-116</t>
  </si>
  <si>
    <t>កែវ សំអឿន</t>
  </si>
  <si>
    <t>03-117</t>
  </si>
  <si>
    <t>សុវណ្ណារ៉ា</t>
  </si>
  <si>
    <t>03-349</t>
  </si>
  <si>
    <t>លាស់ សុទ្ធ ២</t>
  </si>
  <si>
    <t>03-351</t>
  </si>
  <si>
    <t>ថេង សុជាតា</t>
  </si>
  <si>
    <t>09-233</t>
  </si>
  <si>
    <t>ម៉ក់ ចំរើន</t>
  </si>
  <si>
    <t>15-206</t>
  </si>
  <si>
    <t>កង នី</t>
  </si>
  <si>
    <t>15-346</t>
  </si>
  <si>
    <t>តាំង  យ៉ាវ</t>
  </si>
  <si>
    <t>15-380</t>
  </si>
  <si>
    <t>ងិន  ឆេងអ៊ី</t>
  </si>
  <si>
    <t>07-014</t>
  </si>
  <si>
    <t>ចាន់ ថា</t>
  </si>
  <si>
    <t>07-055</t>
  </si>
  <si>
    <t>សាន សុភី</t>
  </si>
  <si>
    <t>07-115</t>
  </si>
  <si>
    <t>អោ ភឹម</t>
  </si>
  <si>
    <t>07-144</t>
  </si>
  <si>
    <t>សេង លាវ</t>
  </si>
  <si>
    <t>07-151</t>
  </si>
  <si>
    <t>អុំ  សាវឿន</t>
  </si>
  <si>
    <t>07-344</t>
  </si>
  <si>
    <t>ហែម  ធីតា</t>
  </si>
  <si>
    <t>07-367</t>
  </si>
  <si>
    <t>អ៊ី សុខុម</t>
  </si>
  <si>
    <t>07-388</t>
  </si>
  <si>
    <t>ម៉ូល  ង៉េន</t>
  </si>
  <si>
    <t>07-404</t>
  </si>
  <si>
    <t>ហ៊ុន រឿន</t>
  </si>
  <si>
    <t>07-408</t>
  </si>
  <si>
    <t>ស៊ា លាង</t>
  </si>
  <si>
    <t>07-414</t>
  </si>
  <si>
    <t>ហេង តាំងស្រេង</t>
  </si>
  <si>
    <t>07-419</t>
  </si>
  <si>
    <t>ទី ដេង</t>
  </si>
  <si>
    <t>07-428</t>
  </si>
  <si>
    <t>នូវ ផល្លា</t>
  </si>
  <si>
    <t>07-456</t>
  </si>
  <si>
    <t>ម៉ុន វ៉ាត</t>
  </si>
  <si>
    <t>07-462</t>
  </si>
  <si>
    <t xml:space="preserve">គង់  ភីរម្យ </t>
  </si>
  <si>
    <t>07-480</t>
  </si>
  <si>
    <t>ថាប់ ចិន</t>
  </si>
  <si>
    <t>01-117</t>
  </si>
  <si>
    <t>សេង​ សុផល ២</t>
  </si>
  <si>
    <t>01-165</t>
  </si>
  <si>
    <t>ចាយ សារូន</t>
  </si>
  <si>
    <t>01-204</t>
  </si>
  <si>
    <t>ខៀវ សារី</t>
  </si>
  <si>
    <t>01-254</t>
  </si>
  <si>
    <t>លឹម ហាក់ហេង</t>
  </si>
  <si>
    <t>01-255</t>
  </si>
  <si>
    <t>គឹម ប៊ុនទិត</t>
  </si>
  <si>
    <t>01-260</t>
  </si>
  <si>
    <t>ហ៊ិន ឃៀន</t>
  </si>
  <si>
    <t>01-285</t>
  </si>
  <si>
    <t>អៀប សេង</t>
  </si>
  <si>
    <t>01-312</t>
  </si>
  <si>
    <t>ហៀង   សុធី</t>
  </si>
  <si>
    <t>01-370</t>
  </si>
  <si>
    <t>ផែ អ៊ីវ</t>
  </si>
  <si>
    <t>01-391</t>
  </si>
  <si>
    <t>គួច   ជួ</t>
  </si>
  <si>
    <t>01-399</t>
  </si>
  <si>
    <t>កែវ ឃឿន</t>
  </si>
  <si>
    <t>01-408</t>
  </si>
  <si>
    <t>ប៊ូ ប៊ុនសត្ថា</t>
  </si>
  <si>
    <t>01-409</t>
  </si>
  <si>
    <t>ជឹម រឿងរិឡ</t>
  </si>
  <si>
    <t>01-418</t>
  </si>
  <si>
    <t>នូ សុខឃឿន</t>
  </si>
  <si>
    <t>01-437</t>
  </si>
  <si>
    <t>នូ សុខខឿត</t>
  </si>
  <si>
    <t>01-438</t>
  </si>
  <si>
    <t>នូ សុគន្ធ</t>
  </si>
  <si>
    <t>01-439</t>
  </si>
  <si>
    <t>សេក សោភ័ណ្ឌ</t>
  </si>
  <si>
    <t>01-442</t>
  </si>
  <si>
    <t>ប៉ាល់  កាណា</t>
  </si>
  <si>
    <t>01-451</t>
  </si>
  <si>
    <t>អ៊ឹង សំបូរ</t>
  </si>
  <si>
    <t>01-468</t>
  </si>
  <si>
    <t>សេង សុរ័ត្ន</t>
  </si>
  <si>
    <t>01-479</t>
  </si>
  <si>
    <t>នូ សុខុន</t>
  </si>
  <si>
    <t>13-008</t>
  </si>
  <si>
    <t>តាំង លីងួន</t>
  </si>
  <si>
    <t>13-020</t>
  </si>
  <si>
    <t>យ៉ាន់ សារឿន</t>
  </si>
  <si>
    <t>13-042</t>
  </si>
  <si>
    <t>សេង សុន</t>
  </si>
  <si>
    <t>13-047</t>
  </si>
  <si>
    <t>ងិន យីម</t>
  </si>
  <si>
    <t>13-076</t>
  </si>
  <si>
    <t>ឡៅ ឆាយទ្រី ១</t>
  </si>
  <si>
    <t>13-099</t>
  </si>
  <si>
    <t>ឡៅ ឆាយទ្រី ២</t>
  </si>
  <si>
    <t>13-100</t>
  </si>
  <si>
    <t>ញឹម  ញ៉ាន</t>
  </si>
  <si>
    <t>13-122</t>
  </si>
  <si>
    <t>ឌួង  គឹមស៊ន</t>
  </si>
  <si>
    <t>13-124</t>
  </si>
  <si>
    <t>ប៉ាល់  រ៉យ</t>
  </si>
  <si>
    <t>13-141</t>
  </si>
  <si>
    <t>សេង  ហួរ</t>
  </si>
  <si>
    <t>13-142</t>
  </si>
  <si>
    <t>មៀច សំបូរ</t>
  </si>
  <si>
    <t>13-372</t>
  </si>
  <si>
    <t>ចៅ​ ចាន់</t>
  </si>
  <si>
    <t>13-384</t>
  </si>
  <si>
    <t>សូ ផេងគុណ</t>
  </si>
  <si>
    <t>13-390</t>
  </si>
  <si>
    <t>ជេដ្ឋា   សោភ័ណ្ណរ៉ា</t>
  </si>
  <si>
    <t>13-420</t>
  </si>
  <si>
    <t>សឿម ស្រី</t>
  </si>
  <si>
    <t>19-013</t>
  </si>
  <si>
    <t>ទូច រៀម</t>
  </si>
  <si>
    <t>19-024</t>
  </si>
  <si>
    <t>អ៊ឹម ទ្រី</t>
  </si>
  <si>
    <t>19-101</t>
  </si>
  <si>
    <t>កៅ ចាត</t>
  </si>
  <si>
    <t>19-120</t>
  </si>
  <si>
    <t>អៃ  អ៊ី</t>
  </si>
  <si>
    <t>19-139</t>
  </si>
  <si>
    <t>ស៊ីវ ខេង</t>
  </si>
  <si>
    <t>19-148</t>
  </si>
  <si>
    <t>កែវ ប៊ុននី</t>
  </si>
  <si>
    <t>19-197</t>
  </si>
  <si>
    <t>អ៊ឹម សារឿន</t>
  </si>
  <si>
    <t>19-215</t>
  </si>
  <si>
    <t>គឹម សុខា</t>
  </si>
  <si>
    <t>19-245</t>
  </si>
  <si>
    <t>គឹម ចរិយា</t>
  </si>
  <si>
    <t>19-257</t>
  </si>
  <si>
    <t>ហួត សំណាង</t>
  </si>
  <si>
    <t>19-270</t>
  </si>
  <si>
    <t>កែ ស៊ីណូ</t>
  </si>
  <si>
    <t>19-277</t>
  </si>
  <si>
    <t>សាញ ណយ</t>
  </si>
  <si>
    <t>19-286</t>
  </si>
  <si>
    <t>ផេង សុខា</t>
  </si>
  <si>
    <t>19-383</t>
  </si>
  <si>
    <t>គង់ សំអាន</t>
  </si>
  <si>
    <t>19-452</t>
  </si>
  <si>
    <t>ឈួន ទូច</t>
  </si>
  <si>
    <t>19-476</t>
  </si>
  <si>
    <t>ភួង គឹមស៊ុន</t>
  </si>
  <si>
    <t>03-070</t>
  </si>
  <si>
    <t>ព្រុំ សាវន</t>
  </si>
  <si>
    <t>03-080</t>
  </si>
  <si>
    <t>ថន ច្ឆា</t>
  </si>
  <si>
    <t>03-126</t>
  </si>
  <si>
    <t>ហេង សន</t>
  </si>
  <si>
    <t>03-142</t>
  </si>
  <si>
    <t>កែវ ម៉ូរ៉ាគន្ធ</t>
  </si>
  <si>
    <t>03-148</t>
  </si>
  <si>
    <t>មាស ស្រាង</t>
  </si>
  <si>
    <t>03-154</t>
  </si>
  <si>
    <t>សំ វែង</t>
  </si>
  <si>
    <t>03-170</t>
  </si>
  <si>
    <t>សៅ សុជាតិ ១</t>
  </si>
  <si>
    <t>03-174</t>
  </si>
  <si>
    <t>ម៉ី ផាន់ណារិទ្ធ</t>
  </si>
  <si>
    <t>03-198</t>
  </si>
  <si>
    <t>ហាក់ ទៀង</t>
  </si>
  <si>
    <t>03-208</t>
  </si>
  <si>
    <t>ស ចាន់ថា</t>
  </si>
  <si>
    <t>03-250</t>
  </si>
  <si>
    <t>ឡេង សុវណ្ណារ៉ា</t>
  </si>
  <si>
    <t>03-252</t>
  </si>
  <si>
    <t>ងិន សុជា</t>
  </si>
  <si>
    <t>03-321</t>
  </si>
  <si>
    <t>អ៊ាប វិសាល</t>
  </si>
  <si>
    <t>03-392</t>
  </si>
  <si>
    <t>សាលាហ្វឹកហ្វឺនភាសាអន្តរជាតិ</t>
  </si>
  <si>
    <t>09-004</t>
  </si>
  <si>
    <t>រស់ សុក្រិត</t>
  </si>
  <si>
    <t>09-026</t>
  </si>
  <si>
    <t>អ៊ុយ លីវ ៩</t>
  </si>
  <si>
    <t>09-043</t>
  </si>
  <si>
    <t>សាំង ស៊ីថា</t>
  </si>
  <si>
    <t>09-069</t>
  </si>
  <si>
    <t>វិញ រ៉ាឌី</t>
  </si>
  <si>
    <t>09-089</t>
  </si>
  <si>
    <t>ឈាង សុវណ្ណា</t>
  </si>
  <si>
    <t>09-109</t>
  </si>
  <si>
    <t>ឡុង ស្រី</t>
  </si>
  <si>
    <t>09-118</t>
  </si>
  <si>
    <t>ថោង បូរាណ</t>
  </si>
  <si>
    <t>09-132</t>
  </si>
  <si>
    <t>ដៀប ទ្រី</t>
  </si>
  <si>
    <t>09-148</t>
  </si>
  <si>
    <t>គឹម ឡេង</t>
  </si>
  <si>
    <t>09-163</t>
  </si>
  <si>
    <t>សុខ សុផាត</t>
  </si>
  <si>
    <t>09-164</t>
  </si>
  <si>
    <t>ម៉ឹង សុខុន</t>
  </si>
  <si>
    <t>09-170</t>
  </si>
  <si>
    <t>សុខ ឌី</t>
  </si>
  <si>
    <t>09-174</t>
  </si>
  <si>
    <t>ឡាយ សាយ</t>
  </si>
  <si>
    <t>09-199</t>
  </si>
  <si>
    <t>ពិន ប៊ុនថន</t>
  </si>
  <si>
    <t>09-213</t>
  </si>
  <si>
    <t>អ៊ឹង ម៉េងលី</t>
  </si>
  <si>
    <t>09-234</t>
  </si>
  <si>
    <t>ជា សុខចេង</t>
  </si>
  <si>
    <t>09-239</t>
  </si>
  <si>
    <t>នូ ផន</t>
  </si>
  <si>
    <t>09-256</t>
  </si>
  <si>
    <t>សាំង ភៅ</t>
  </si>
  <si>
    <t>09-271</t>
  </si>
  <si>
    <t>ប៉ៃ  ទ្រី</t>
  </si>
  <si>
    <t>09-290</t>
  </si>
  <si>
    <t>មុត ឈាង</t>
  </si>
  <si>
    <t>09-291</t>
  </si>
  <si>
    <t>ទ្រី ចំរ៉ុង</t>
  </si>
  <si>
    <t>09-344</t>
  </si>
  <si>
    <t>មាស គឹមលន់</t>
  </si>
  <si>
    <t>09-345</t>
  </si>
  <si>
    <t>ទា ហ៊ុយ</t>
  </si>
  <si>
    <t>09-425</t>
  </si>
  <si>
    <t>ខេង ឡាយ</t>
  </si>
  <si>
    <t>09-446</t>
  </si>
  <si>
    <t>លី មួយនី</t>
  </si>
  <si>
    <t>09-478</t>
  </si>
  <si>
    <t>កុក  ឆេង ១</t>
  </si>
  <si>
    <t>15-020</t>
  </si>
  <si>
    <t>ប៉េង  សុផល</t>
  </si>
  <si>
    <t>15-038</t>
  </si>
  <si>
    <t>អូរ ម៉េងអ៊ារ</t>
  </si>
  <si>
    <t>15-071</t>
  </si>
  <si>
    <t>អៀរ ហៀង</t>
  </si>
  <si>
    <t>15-135</t>
  </si>
  <si>
    <t>15-181</t>
  </si>
  <si>
    <t>តាំង លីម</t>
  </si>
  <si>
    <t>15-303</t>
  </si>
  <si>
    <t>ជុំ ធុនណា</t>
  </si>
  <si>
    <t>15-304</t>
  </si>
  <si>
    <t>ផន គឹមកែវ</t>
  </si>
  <si>
    <t>15-305</t>
  </si>
  <si>
    <t>គួច ហៃ</t>
  </si>
  <si>
    <t>15-358</t>
  </si>
  <si>
    <t>code</t>
  </si>
  <si>
    <t>លុក ចន្ថា</t>
  </si>
  <si>
    <t>08-456</t>
  </si>
  <si>
    <t>កែវ ដេត</t>
  </si>
  <si>
    <t>02-007</t>
  </si>
  <si>
    <t>គួច ប៊ុនលី</t>
  </si>
  <si>
    <t>02-120</t>
  </si>
  <si>
    <t>ផាន់ សុគឿន</t>
  </si>
  <si>
    <t>02-462</t>
  </si>
  <si>
    <t>លន់   សំប៊ី</t>
  </si>
  <si>
    <t>12-110</t>
  </si>
  <si>
    <t>ស៊ីម សារិន</t>
  </si>
  <si>
    <t>18-090</t>
  </si>
  <si>
    <t>អ៊ិន សុខា</t>
  </si>
  <si>
    <t>18-166</t>
  </si>
  <si>
    <t>លឿង សុឃីម</t>
  </si>
  <si>
    <t>18-354</t>
  </si>
  <si>
    <t>ជា  វណ្ណារិទ្ធ</t>
  </si>
  <si>
    <t>18-355</t>
  </si>
  <si>
    <t>អ៊ុំ សុខា</t>
  </si>
  <si>
    <t>18-378</t>
  </si>
  <si>
    <t>ជា ចំរើន</t>
  </si>
  <si>
    <t>18-441</t>
  </si>
  <si>
    <t>វង្ស វៀត</t>
  </si>
  <si>
    <t>02-093</t>
  </si>
  <si>
    <t>អឿ ផាន</t>
  </si>
  <si>
    <t>02-110</t>
  </si>
  <si>
    <t>សាន់ លីហ៊ាង</t>
  </si>
  <si>
    <t>02-298</t>
  </si>
  <si>
    <t>អ៊ុយ វណ្ណនី</t>
  </si>
  <si>
    <t>02-324</t>
  </si>
  <si>
    <t>ចេង សុខណា</t>
  </si>
  <si>
    <t>02-348</t>
  </si>
  <si>
    <t>ឈឿន វេង</t>
  </si>
  <si>
    <t>02-400</t>
  </si>
  <si>
    <t>វត្តសង្កែ</t>
  </si>
  <si>
    <t>02-413</t>
  </si>
  <si>
    <t>តាន់  សារឿន</t>
  </si>
  <si>
    <t>02-443</t>
  </si>
  <si>
    <t>ពុធ ហេង</t>
  </si>
  <si>
    <t>08-024</t>
  </si>
  <si>
    <t>ឆុន សុភាព</t>
  </si>
  <si>
    <t>08-182</t>
  </si>
  <si>
    <t>ក្លឹង នួន</t>
  </si>
  <si>
    <t>08-290</t>
  </si>
  <si>
    <t>ស្រេង ខុន</t>
  </si>
  <si>
    <t>20-068</t>
  </si>
  <si>
    <t>ស៊ុង  ឌីណា</t>
  </si>
  <si>
    <t>20-070</t>
  </si>
  <si>
    <t>រឿន សោភ័ណ្ឌ</t>
  </si>
  <si>
    <t>12-268</t>
  </si>
  <si>
    <t>គុយ សុខ</t>
  </si>
  <si>
    <t>12-269</t>
  </si>
  <si>
    <t>គឹម លាង</t>
  </si>
  <si>
    <t>12-281</t>
  </si>
  <si>
    <t>ម៉ែន បូរី</t>
  </si>
  <si>
    <t>18-429</t>
  </si>
  <si>
    <t>ភិន សាមឿន ១</t>
  </si>
  <si>
    <t>02-259</t>
  </si>
  <si>
    <t>ភិន សាមឿន ២</t>
  </si>
  <si>
    <t>02-260</t>
  </si>
  <si>
    <r>
      <rPr>
        <sz val="10"/>
        <rFont val="FreeSans"/>
        <family val="2"/>
      </rPr>
      <t xml:space="preserve">ភិន សាមឿន </t>
    </r>
    <r>
      <rPr>
        <sz val="11"/>
        <color theme="1"/>
        <rFont val="Calibri"/>
        <family val="2"/>
        <scheme val="minor"/>
      </rPr>
      <t>3</t>
    </r>
  </si>
  <si>
    <t>02-261</t>
  </si>
  <si>
    <t>អ៊ឹង ពោធិរដ្ឋ</t>
  </si>
  <si>
    <t>02-372</t>
  </si>
  <si>
    <t>ប៊ូ ប៉ុច</t>
  </si>
  <si>
    <t>02-456</t>
  </si>
  <si>
    <t>ទុយ សុផល</t>
  </si>
  <si>
    <t>08-176</t>
  </si>
  <si>
    <t>ហ៊ីម លិញ</t>
  </si>
  <si>
    <t>08-214</t>
  </si>
  <si>
    <t>យ៉ម ឆន</t>
  </si>
  <si>
    <t>08-344</t>
  </si>
  <si>
    <t>ឈួ សុធា</t>
  </si>
  <si>
    <t>14-306</t>
  </si>
  <si>
    <t>លន់ ស៊ីន</t>
  </si>
  <si>
    <t>14-307</t>
  </si>
  <si>
    <t>សុខ ប៊ុនធឿន</t>
  </si>
  <si>
    <t>20-148</t>
  </si>
  <si>
    <t>អៀម ម៉េងគង់</t>
  </si>
  <si>
    <t>12-131</t>
  </si>
  <si>
    <t>និល ប៊ុនណ្ណា</t>
  </si>
  <si>
    <t>12-340</t>
  </si>
  <si>
    <t>សែង ចិន្តា</t>
  </si>
  <si>
    <t>18-103</t>
  </si>
  <si>
    <t>នង   វុត្ថា</t>
  </si>
  <si>
    <t>18-106</t>
  </si>
  <si>
    <t>សុខ គង់ ១</t>
  </si>
  <si>
    <t>18-239</t>
  </si>
  <si>
    <t>សុខ គង់ ២</t>
  </si>
  <si>
    <t>18-244</t>
  </si>
  <si>
    <t>អៃ អ៊ី</t>
  </si>
  <si>
    <t>18-469</t>
  </si>
  <si>
    <t>ស៊ុត សឿង</t>
  </si>
  <si>
    <t>02-218</t>
  </si>
  <si>
    <t>ហោ ភិរុណ</t>
  </si>
  <si>
    <t>02-360</t>
  </si>
  <si>
    <t>ខឹម សេង</t>
  </si>
  <si>
    <t>08-086</t>
  </si>
  <si>
    <t>តាត ស៊ាង</t>
  </si>
  <si>
    <t>14-446</t>
  </si>
  <si>
    <t>ស៊ា លីវ</t>
  </si>
  <si>
    <t>20-412</t>
  </si>
  <si>
    <t>ធាង  ណុង</t>
  </si>
  <si>
    <t>18-345</t>
  </si>
  <si>
    <t>សុខ ប៊ុនអៀង</t>
  </si>
  <si>
    <t>08-333</t>
  </si>
  <si>
    <t>ឈុត សោភ័ណ្ឌ</t>
  </si>
  <si>
    <t>08-334</t>
  </si>
  <si>
    <t>ដាំ ប៉ូលី</t>
  </si>
  <si>
    <t>08-478</t>
  </si>
  <si>
    <t>ចៅ យីថង</t>
  </si>
  <si>
    <t>18-047</t>
  </si>
  <si>
    <t>ឆាន់   សុជាតិ</t>
  </si>
  <si>
    <t>18-384</t>
  </si>
  <si>
    <t>ផន ផល្លា</t>
  </si>
  <si>
    <t>18-474</t>
  </si>
  <si>
    <t>ម៉ក់ ទូច</t>
  </si>
  <si>
    <t>18-475</t>
  </si>
  <si>
    <t>យង់  តាវ</t>
  </si>
  <si>
    <t>18-477</t>
  </si>
  <si>
    <t>រៀន សំណាង</t>
  </si>
  <si>
    <t>02-028</t>
  </si>
  <si>
    <t>សុផល</t>
  </si>
  <si>
    <t>02-037</t>
  </si>
  <si>
    <t>កែវ សៀប៉ូ</t>
  </si>
  <si>
    <t>02-046</t>
  </si>
  <si>
    <t>សាម គា</t>
  </si>
  <si>
    <t>02-056</t>
  </si>
  <si>
    <t>ដែង សុវណ្ណ</t>
  </si>
  <si>
    <t>02-135</t>
  </si>
  <si>
    <t>ឃួន ឈឿត ២</t>
  </si>
  <si>
    <t>02-398</t>
  </si>
  <si>
    <t>ឃួន ឈឿត ៣</t>
  </si>
  <si>
    <t>02-399</t>
  </si>
  <si>
    <t>គ្រិន  ញ៉ុង</t>
  </si>
  <si>
    <t>14-394</t>
  </si>
  <si>
    <t>លឹម  សារ៉ម</t>
  </si>
  <si>
    <t>12-246</t>
  </si>
  <si>
    <t>នុត ណែម</t>
  </si>
  <si>
    <t>18-136</t>
  </si>
  <si>
    <t>តន់ តូច</t>
  </si>
  <si>
    <t>02-138</t>
  </si>
  <si>
    <t>អេង អ៊ាង</t>
  </si>
  <si>
    <t>08-110</t>
  </si>
  <si>
    <t>វ៉ា គឹមអូន</t>
  </si>
  <si>
    <t>02-365</t>
  </si>
  <si>
    <t>ជៀប ណារ៉ុង</t>
  </si>
  <si>
    <t>08-260</t>
  </si>
  <si>
    <t>នុត ធូក</t>
  </si>
  <si>
    <t>12-403</t>
  </si>
  <si>
    <t>ឈុយ ឡឹម</t>
  </si>
  <si>
    <t>12-405</t>
  </si>
  <si>
    <t>សាម ប៊ុនធឿន</t>
  </si>
  <si>
    <t>18-057</t>
  </si>
  <si>
    <t>ទុយ សុខុន ២</t>
  </si>
  <si>
    <t>14-291</t>
  </si>
  <si>
    <t>ញឹក  យឿង</t>
  </si>
  <si>
    <t>20-344</t>
  </si>
  <si>
    <t>ឈីវ កិរិយា</t>
  </si>
  <si>
    <t>12-422</t>
  </si>
  <si>
    <t>ស៊ូ ខឿត</t>
  </si>
  <si>
    <t>12-423</t>
  </si>
  <si>
    <t>ឈីវ  កិរិយា</t>
  </si>
  <si>
    <t>14-156</t>
  </si>
  <si>
    <t>ព្រហ្ម មរណៈ</t>
  </si>
  <si>
    <t>02-401</t>
  </si>
  <si>
    <t>អ៊ី ខេង</t>
  </si>
  <si>
    <t>08-240</t>
  </si>
  <si>
    <t>ប៉ែន ឡឹង</t>
  </si>
  <si>
    <t>20-233</t>
  </si>
  <si>
    <t>គឹម សុផល</t>
  </si>
  <si>
    <t>20-397</t>
  </si>
  <si>
    <t>វែង ឃុន</t>
  </si>
  <si>
    <t>12-021</t>
  </si>
  <si>
    <t>ឡាំ  ឆវី</t>
  </si>
  <si>
    <t>12-035</t>
  </si>
  <si>
    <t>ង៉ែត  តុន</t>
  </si>
  <si>
    <t>12-106</t>
  </si>
  <si>
    <t>យ៉ត ឆាត់</t>
  </si>
  <si>
    <t>12-283</t>
  </si>
  <si>
    <t>ទេព ស៊ីម</t>
  </si>
  <si>
    <t>12-424</t>
  </si>
  <si>
    <t>ទេព សា</t>
  </si>
  <si>
    <t>12-425</t>
  </si>
  <si>
    <t>សុខ គន្ធី ២</t>
  </si>
  <si>
    <t>18-194</t>
  </si>
  <si>
    <t>ឆឺន ផាន</t>
  </si>
  <si>
    <t>18-197</t>
  </si>
  <si>
    <t>សុខ គឹមសួរ</t>
  </si>
  <si>
    <t>18-360</t>
  </si>
  <si>
    <t>អ៊ីវ កុលស្ស</t>
  </si>
  <si>
    <t>18-361</t>
  </si>
  <si>
    <t>ឌី ថារី</t>
  </si>
  <si>
    <t>18-363</t>
  </si>
  <si>
    <t>ស៊ូ  ដាក់</t>
  </si>
  <si>
    <t>18-421</t>
  </si>
  <si>
    <t>យៀវ យ៉ុត</t>
  </si>
  <si>
    <t>02-125</t>
  </si>
  <si>
    <t>ពុញ ឆៃ</t>
  </si>
  <si>
    <t>02-143</t>
  </si>
  <si>
    <t>ហម ឆាយ</t>
  </si>
  <si>
    <t>02-144</t>
  </si>
  <si>
    <t>ហួត  លី</t>
  </si>
  <si>
    <t>02-150</t>
  </si>
  <si>
    <t>សុ វណ្ណារី</t>
  </si>
  <si>
    <t>02-328</t>
  </si>
  <si>
    <t>ស៊ាង  ចាន់ធាម</t>
  </si>
  <si>
    <t>02-474</t>
  </si>
  <si>
    <t>ស៊ុន សេន</t>
  </si>
  <si>
    <t>08-004</t>
  </si>
  <si>
    <t>08-015</t>
  </si>
  <si>
    <t>ពៅ បូរិន</t>
  </si>
  <si>
    <t>08-030</t>
  </si>
  <si>
    <t>08-057</t>
  </si>
  <si>
    <t>សៀង គង់ហេង</t>
  </si>
  <si>
    <t>08-079</t>
  </si>
  <si>
    <t>គឹម សេង</t>
  </si>
  <si>
    <t>08-107</t>
  </si>
  <si>
    <t>ពូ ពេក</t>
  </si>
  <si>
    <t>08-129</t>
  </si>
  <si>
    <t>ចាន់ សុខន</t>
  </si>
  <si>
    <t>08-186</t>
  </si>
  <si>
    <t>ឡឹក ចាន់រិទ្ធី</t>
  </si>
  <si>
    <t>08-230</t>
  </si>
  <si>
    <t>គឹម សារ៉ាន់</t>
  </si>
  <si>
    <t>08-257</t>
  </si>
  <si>
    <t>ហាក់ ស៊ុនហេង</t>
  </si>
  <si>
    <t>08-258</t>
  </si>
  <si>
    <t>ង៉ូវ គីម</t>
  </si>
  <si>
    <t>08-346</t>
  </si>
  <si>
    <t>ជូរ ហេង</t>
  </si>
  <si>
    <t>08-369</t>
  </si>
  <si>
    <t>ម៉ែន សុធៃ</t>
  </si>
  <si>
    <t>08-380</t>
  </si>
  <si>
    <t>គឹម ដេត</t>
  </si>
  <si>
    <t>08-410</t>
  </si>
  <si>
    <t>កែវ វុទ្ធី</t>
  </si>
  <si>
    <t>08-434</t>
  </si>
  <si>
    <t>អ៊ុក ធឹម</t>
  </si>
  <si>
    <t>08-437</t>
  </si>
  <si>
    <t>ប៊ុន ឡុង</t>
  </si>
  <si>
    <t>08-441</t>
  </si>
  <si>
    <t>ហម គឹមប៉ោ</t>
  </si>
  <si>
    <t>08-473</t>
  </si>
  <si>
    <t>គង់ សំអាត</t>
  </si>
  <si>
    <t>08-479</t>
  </si>
  <si>
    <t>យិន  សួរ</t>
  </si>
  <si>
    <t>14-103</t>
  </si>
  <si>
    <t>លី   ប៊ុនហេង</t>
  </si>
  <si>
    <t>14-104</t>
  </si>
  <si>
    <t>ថោង  ឡាយស្រេង</t>
  </si>
  <si>
    <t>14-117</t>
  </si>
  <si>
    <t>សុខ  គង់</t>
  </si>
  <si>
    <t>14-174</t>
  </si>
  <si>
    <t>ខូវ លាងម៉េង</t>
  </si>
  <si>
    <t>14-253</t>
  </si>
  <si>
    <t>ទាវ កៅ</t>
  </si>
  <si>
    <t>14-356</t>
  </si>
  <si>
    <t>14-365</t>
  </si>
  <si>
    <t>និន ណុន</t>
  </si>
  <si>
    <t>14-371</t>
  </si>
  <si>
    <t>ព្រំ  ចំរើន</t>
  </si>
  <si>
    <t>14-384</t>
  </si>
  <si>
    <t>តឹក សាលី</t>
  </si>
  <si>
    <t>14-415</t>
  </si>
  <si>
    <t>តាំង អូវណាំ</t>
  </si>
  <si>
    <t>14-416</t>
  </si>
  <si>
    <t>ស៊ុយ អេង</t>
  </si>
  <si>
    <t>14-450</t>
  </si>
  <si>
    <t>កឺ សិនឡុង</t>
  </si>
  <si>
    <t>14-458</t>
  </si>
  <si>
    <t>កែវ  ចាន់ផល</t>
  </si>
  <si>
    <t>20-363</t>
  </si>
  <si>
    <t>ឌុច ចំរើន</t>
  </si>
  <si>
    <t>20-438</t>
  </si>
  <si>
    <t>ឯម ស៊ា</t>
  </si>
  <si>
    <t>20-457</t>
  </si>
  <si>
    <t>ឡោ ណងហេង</t>
  </si>
  <si>
    <t>20-469</t>
  </si>
  <si>
    <t>ប៉ាន់ ផង់</t>
  </si>
  <si>
    <t>12-032</t>
  </si>
  <si>
    <t>ពេទ្យ ភាព</t>
  </si>
  <si>
    <t>18-199</t>
  </si>
  <si>
    <t>យឹម យឿន</t>
  </si>
  <si>
    <t>02-012</t>
  </si>
  <si>
    <t>គង់ សុខឃាង</t>
  </si>
  <si>
    <t>02-053</t>
  </si>
  <si>
    <t>យ៉ម ចំរើន ៦</t>
  </si>
  <si>
    <t>02-182</t>
  </si>
  <si>
    <t>វ៉ាត ពង់</t>
  </si>
  <si>
    <t>02-192</t>
  </si>
  <si>
    <t>តាំង កាំង ២</t>
  </si>
  <si>
    <t>14-153</t>
  </si>
  <si>
    <t>ជី ខេង</t>
  </si>
  <si>
    <t>14-412</t>
  </si>
  <si>
    <t>ឱក  ឈៀក</t>
  </si>
  <si>
    <t>12-045</t>
  </si>
  <si>
    <t>អ៊ឹង  សេង</t>
  </si>
  <si>
    <t>12-084</t>
  </si>
  <si>
    <t>រៀន វីវៈ</t>
  </si>
  <si>
    <t>12-184</t>
  </si>
  <si>
    <t>ហ៊ិន ពេញ</t>
  </si>
  <si>
    <t>12-198</t>
  </si>
  <si>
    <t>ម៉ឹក សូនី</t>
  </si>
  <si>
    <t>12-368</t>
  </si>
  <si>
    <t>ម៉ុន  ម៉ុត</t>
  </si>
  <si>
    <t>18-080</t>
  </si>
  <si>
    <t>ជាន  ឡូញ</t>
  </si>
  <si>
    <t>18-082</t>
  </si>
  <si>
    <t>ហួត លាងស៊ីម</t>
  </si>
  <si>
    <t>18-109</t>
  </si>
  <si>
    <t>ប្រាក់ យូ</t>
  </si>
  <si>
    <t>18-352</t>
  </si>
  <si>
    <t>អ៊ូ សុដារិទ្ធ</t>
  </si>
  <si>
    <t>18-394</t>
  </si>
  <si>
    <t>អាត់ រ៉ាឌី</t>
  </si>
  <si>
    <t>02-100</t>
  </si>
  <si>
    <t>ពេជ្រ ណូរ៉ែម</t>
  </si>
  <si>
    <t>02-116</t>
  </si>
  <si>
    <t>លឿង យីវ</t>
  </si>
  <si>
    <t>02-139</t>
  </si>
  <si>
    <t>ខឹម ស៊ីផាត</t>
  </si>
  <si>
    <t>02-226</t>
  </si>
  <si>
    <t>ឡុត យាន</t>
  </si>
  <si>
    <t>08-019</t>
  </si>
  <si>
    <t>សោ ជ្រឿន</t>
  </si>
  <si>
    <t>08-153</t>
  </si>
  <si>
    <t>ងួន គន</t>
  </si>
  <si>
    <t>08-219</t>
  </si>
  <si>
    <t>នូ វ៉ារី</t>
  </si>
  <si>
    <t>08-454</t>
  </si>
  <si>
    <t>ង៉ោ ឆេង</t>
  </si>
  <si>
    <t>14-364</t>
  </si>
  <si>
    <t>អ៊ឹង គង់</t>
  </si>
  <si>
    <t>14-370</t>
  </si>
  <si>
    <t>អិ សូញ</t>
  </si>
  <si>
    <t>14-378</t>
  </si>
  <si>
    <t>ចែត្រ ថៃ</t>
  </si>
  <si>
    <t>14-470</t>
  </si>
  <si>
    <t>អ៊ឹង នី</t>
  </si>
  <si>
    <t>20-064</t>
  </si>
  <si>
    <t>សោម កាឌុល</t>
  </si>
  <si>
    <t>20-100</t>
  </si>
  <si>
    <t>ជឹម សុខា</t>
  </si>
  <si>
    <t>20-140</t>
  </si>
  <si>
    <t>ឡេង ខាន់</t>
  </si>
  <si>
    <t>20-150</t>
  </si>
  <si>
    <t>ស្រី  ស៊្ររ</t>
  </si>
  <si>
    <t>20-157</t>
  </si>
  <si>
    <t>ឆាយ ឆេង</t>
  </si>
  <si>
    <t>20-253</t>
  </si>
  <si>
    <t>អ៊ាង  ហេង</t>
  </si>
  <si>
    <t>20-338</t>
  </si>
  <si>
    <t>ងី ឆេងអៀង</t>
  </si>
  <si>
    <t>20-421</t>
  </si>
  <si>
    <t>អឿង សុគន្ធ</t>
  </si>
  <si>
    <t>20-436</t>
  </si>
  <si>
    <t>រី ដេត</t>
  </si>
  <si>
    <t>12-303</t>
  </si>
  <si>
    <t>កេត្រ ចន្ត្រា</t>
  </si>
  <si>
    <t>02-006</t>
  </si>
  <si>
    <t>ឈៀង ថុង</t>
  </si>
  <si>
    <t>08-016</t>
  </si>
  <si>
    <t>យិន រឿម</t>
  </si>
  <si>
    <t>08-134</t>
  </si>
  <si>
    <t>កែវ មនោ</t>
  </si>
  <si>
    <t>08-136</t>
  </si>
  <si>
    <t>សៀង ជៀកផេង</t>
  </si>
  <si>
    <t>08-302</t>
  </si>
  <si>
    <t>សៀង ជៀងផេង</t>
  </si>
  <si>
    <t>14-051</t>
  </si>
  <si>
    <t>ធៀន ណុង</t>
  </si>
  <si>
    <t>14-315</t>
  </si>
  <si>
    <t>ចៅ ឈឹមភីរម្យ</t>
  </si>
  <si>
    <t>12-029</t>
  </si>
  <si>
    <t>លឹម សុខវ៉ាន់</t>
  </si>
  <si>
    <t>12-274</t>
  </si>
  <si>
    <t>អ៊ីវ រតនា</t>
  </si>
  <si>
    <t>18-269</t>
  </si>
  <si>
    <t>ហៀង ហាញ់</t>
  </si>
  <si>
    <t>02-084</t>
  </si>
  <si>
    <t>ឡុច ឈឿត</t>
  </si>
  <si>
    <t>02-371</t>
  </si>
  <si>
    <t>ញឹក សុគន្ធ</t>
  </si>
  <si>
    <t>08-010</t>
  </si>
  <si>
    <t>សូ សាវុធ</t>
  </si>
  <si>
    <t>08-193</t>
  </si>
  <si>
    <t>ព្រំ មាំងគីម</t>
  </si>
  <si>
    <t>14-419</t>
  </si>
  <si>
    <t>អ៊ុក គឹមទី</t>
  </si>
  <si>
    <t>12-159</t>
  </si>
  <si>
    <t>វង្ស ឈុតនី</t>
  </si>
  <si>
    <t>12-401</t>
  </si>
  <si>
    <t>ម៉ែន សុវណ្ណ</t>
  </si>
  <si>
    <t>18-290</t>
  </si>
  <si>
    <t>ត្រឹង ឆាយ</t>
  </si>
  <si>
    <t>02-098</t>
  </si>
  <si>
    <t>ស៊ុន រ៉ន</t>
  </si>
  <si>
    <t>02-202</t>
  </si>
  <si>
    <t>លន ប៊ុនឈន</t>
  </si>
  <si>
    <t>02-206</t>
  </si>
  <si>
    <t>ញ៉ែម យ៉ានី</t>
  </si>
  <si>
    <t>02-240</t>
  </si>
  <si>
    <t>សោម មាន</t>
  </si>
  <si>
    <t>02-418</t>
  </si>
  <si>
    <t>ម៉ែន ឆយ</t>
  </si>
  <si>
    <t>08-243</t>
  </si>
  <si>
    <r>
      <rPr>
        <sz val="10"/>
        <rFont val="FreeSans"/>
        <family val="2"/>
      </rPr>
      <t xml:space="preserve">តាង  ឈុន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លក់មាស</t>
    </r>
    <r>
      <rPr>
        <sz val="11"/>
        <color theme="1"/>
        <rFont val="Calibri"/>
        <family val="2"/>
        <scheme val="minor"/>
      </rPr>
      <t>)</t>
    </r>
  </si>
  <si>
    <t>14-210</t>
  </si>
  <si>
    <t>ឌី ពៀច</t>
  </si>
  <si>
    <t>20-415</t>
  </si>
  <si>
    <t>ប៉ូ យៀត</t>
  </si>
  <si>
    <t>20-445</t>
  </si>
  <si>
    <t>ប៊ុន រឿង</t>
  </si>
  <si>
    <t>20-449</t>
  </si>
  <si>
    <t>សយ  សារិក</t>
  </si>
  <si>
    <t>12-053</t>
  </si>
  <si>
    <t>ជា សារិន</t>
  </si>
  <si>
    <t>12-141</t>
  </si>
  <si>
    <t>ថាច់ សែ</t>
  </si>
  <si>
    <t>12-154</t>
  </si>
  <si>
    <t>ឌឹម វីរោចន៍</t>
  </si>
  <si>
    <t>12-155</t>
  </si>
  <si>
    <t>ណុប  សាមិ</t>
  </si>
  <si>
    <t>12-215</t>
  </si>
  <si>
    <t>យ៉ាន  ហួត ១</t>
  </si>
  <si>
    <t>12-249</t>
  </si>
  <si>
    <t>យ៉ាន  ហួត ២</t>
  </si>
  <si>
    <t>12-250</t>
  </si>
  <si>
    <t>ម៉ុន  មីកា</t>
  </si>
  <si>
    <t>12-252</t>
  </si>
  <si>
    <t>ម៉ោញ សារ៉ាត់</t>
  </si>
  <si>
    <t>12-301</t>
  </si>
  <si>
    <t>យប់ វង់</t>
  </si>
  <si>
    <t>12-319</t>
  </si>
  <si>
    <t>ច័ន្ទ សុឋាន</t>
  </si>
  <si>
    <t>12-335</t>
  </si>
  <si>
    <t>ទាវ យ៉ាន់</t>
  </si>
  <si>
    <t>12-361</t>
  </si>
  <si>
    <t>អ៊ឹ ហ៊ុយ</t>
  </si>
  <si>
    <t>12-374</t>
  </si>
  <si>
    <t>សំ​ វឹង</t>
  </si>
  <si>
    <t>12-429</t>
  </si>
  <si>
    <t>សិន  ញ៉ា</t>
  </si>
  <si>
    <t>18-084</t>
  </si>
  <si>
    <t>សុខ ណែម</t>
  </si>
  <si>
    <t>18-110</t>
  </si>
  <si>
    <t>ញ៉ែម រ៉ានី</t>
  </si>
  <si>
    <t>18-304</t>
  </si>
  <si>
    <t>ស្វាយ ពៅ</t>
  </si>
  <si>
    <t>18-419</t>
  </si>
  <si>
    <t>ម៉ែន  ស៊ី</t>
  </si>
  <si>
    <t>18-440</t>
  </si>
  <si>
    <t>អឿន សារុន</t>
  </si>
  <si>
    <t>02-074</t>
  </si>
  <si>
    <t>ឃួន ឈាន</t>
  </si>
  <si>
    <t>02-076</t>
  </si>
  <si>
    <t>កើត យុថា</t>
  </si>
  <si>
    <t>02-104</t>
  </si>
  <si>
    <t>កៅ សារ៉េត</t>
  </si>
  <si>
    <t>02-118</t>
  </si>
  <si>
    <t>ហេង មន្នីចិន្តា</t>
  </si>
  <si>
    <t>02-248</t>
  </si>
  <si>
    <t xml:space="preserve">ឈុន  ស្រេង  </t>
  </si>
  <si>
    <t>02-295</t>
  </si>
  <si>
    <t>ឡាំង វង្ស</t>
  </si>
  <si>
    <t>02-310</t>
  </si>
  <si>
    <t>សូម កុសល</t>
  </si>
  <si>
    <t>02-315</t>
  </si>
  <si>
    <t>ពេជ្រ ព្រហ្មមុនី</t>
  </si>
  <si>
    <t>02-316</t>
  </si>
  <si>
    <t>សាយ សុវណ្ណរ៉េត</t>
  </si>
  <si>
    <t>02-329</t>
  </si>
  <si>
    <t>មួង សារ៉េន ១</t>
  </si>
  <si>
    <t>02-357</t>
  </si>
  <si>
    <t>មួង រ៉េន</t>
  </si>
  <si>
    <t>02-379</t>
  </si>
  <si>
    <t>ម៉ី វណ្ណទូច</t>
  </si>
  <si>
    <t>02-406</t>
  </si>
  <si>
    <t>សង ថន</t>
  </si>
  <si>
    <t>02-428</t>
  </si>
  <si>
    <t>សំ ឆន</t>
  </si>
  <si>
    <t>02-434</t>
  </si>
  <si>
    <t>ទេព ទូ</t>
  </si>
  <si>
    <t>02-453</t>
  </si>
  <si>
    <t>គឹម  ផាត់</t>
  </si>
  <si>
    <t>02-476</t>
  </si>
  <si>
    <t>ជុន ណៃឈឿត</t>
  </si>
  <si>
    <t>02-479</t>
  </si>
  <si>
    <t>ប៊ុន ប៉ាក់</t>
  </si>
  <si>
    <t>08-023</t>
  </si>
  <si>
    <t>លឹម ហាប់</t>
  </si>
  <si>
    <t>08-097</t>
  </si>
  <si>
    <t>គឹម បុត្តា</t>
  </si>
  <si>
    <t>08-118</t>
  </si>
  <si>
    <t>សុខ លី</t>
  </si>
  <si>
    <t>08-128</t>
  </si>
  <si>
    <t>អាត់ សឿន</t>
  </si>
  <si>
    <t>08-152</t>
  </si>
  <si>
    <t>ខ្លូត សម្បត្តិ</t>
  </si>
  <si>
    <t>08-167</t>
  </si>
  <si>
    <t>គុណ សម្ផស្ស</t>
  </si>
  <si>
    <t>08-205</t>
  </si>
  <si>
    <t>រ៉ែម សំណាង</t>
  </si>
  <si>
    <t>08-239</t>
  </si>
  <si>
    <t>ហ៊ុន យឿន</t>
  </si>
  <si>
    <t>08-270</t>
  </si>
  <si>
    <t>ដុស វណ្ណា</t>
  </si>
  <si>
    <t>08-419</t>
  </si>
  <si>
    <t>08-450</t>
  </si>
  <si>
    <t>ទឹម សារុំ</t>
  </si>
  <si>
    <t>08-472</t>
  </si>
  <si>
    <t>ទឹម វ៉ាន់រិទ្ធ</t>
  </si>
  <si>
    <t>08-475</t>
  </si>
  <si>
    <t>08-476</t>
  </si>
  <si>
    <t>សុខ ចំរើន</t>
  </si>
  <si>
    <t>14-331</t>
  </si>
  <si>
    <t>ឆេង ឡុង</t>
  </si>
  <si>
    <t>14-471</t>
  </si>
  <si>
    <t>ពាំង វែង</t>
  </si>
  <si>
    <t>14-472</t>
  </si>
  <si>
    <t>អាហារដ្ឋានស្តាហ្វូត</t>
  </si>
  <si>
    <t>20-004</t>
  </si>
  <si>
    <t>ស៊ុម តក់</t>
  </si>
  <si>
    <t>20-086</t>
  </si>
  <si>
    <t>ជី  សុខហ៊ាង</t>
  </si>
  <si>
    <t>20-368</t>
  </si>
  <si>
    <t>អៀង ធី</t>
  </si>
  <si>
    <t>20-385</t>
  </si>
  <si>
    <t>ហុង ហៃ</t>
  </si>
  <si>
    <t>20-386</t>
  </si>
  <si>
    <t>ថោង ដានាប២</t>
  </si>
  <si>
    <t>20-451</t>
  </si>
  <si>
    <t>គី លំអង</t>
  </si>
  <si>
    <t>20-453</t>
  </si>
  <si>
    <t>អ៊ុត រ៉ុន</t>
  </si>
  <si>
    <t>20-473</t>
  </si>
  <si>
    <t>ហៃ ប៊ុនឈួ</t>
  </si>
  <si>
    <t>20-474</t>
  </si>
  <si>
    <t>ប៉ិញ ច័ន្ទឧត្តម</t>
  </si>
  <si>
    <t>12-059</t>
  </si>
  <si>
    <t>មាស សាម៉ុន</t>
  </si>
  <si>
    <t>12-149</t>
  </si>
  <si>
    <t>ណៃ គឹមសុន</t>
  </si>
  <si>
    <t>12-315</t>
  </si>
  <si>
    <t>លន់ ត្រៃ</t>
  </si>
  <si>
    <t>12-391</t>
  </si>
  <si>
    <t>ឡោ ខៃ</t>
  </si>
  <si>
    <t>12-392</t>
  </si>
  <si>
    <t>រស់ សាអ៊ីន</t>
  </si>
  <si>
    <t>18-012</t>
  </si>
  <si>
    <t>គង់ សុខម៉េង</t>
  </si>
  <si>
    <t>18-036</t>
  </si>
  <si>
    <t>តុក គឹមសួរ</t>
  </si>
  <si>
    <t>18-039</t>
  </si>
  <si>
    <t>មាស រ៉ាស៊ីន</t>
  </si>
  <si>
    <t>18-116</t>
  </si>
  <si>
    <t>ស៊ុន  ថាវ</t>
  </si>
  <si>
    <t>18-155</t>
  </si>
  <si>
    <t>ឆាំ រ័ត្នជិគារ</t>
  </si>
  <si>
    <t>18-257</t>
  </si>
  <si>
    <t xml:space="preserve">ហ៊ាន  ហឹម </t>
  </si>
  <si>
    <t>02-043</t>
  </si>
  <si>
    <t>02-161</t>
  </si>
  <si>
    <t>ឈិន  វណ្ណដា ២</t>
  </si>
  <si>
    <t>02-167</t>
  </si>
  <si>
    <t>ឈឿង គឹមសុង</t>
  </si>
  <si>
    <t>02-193</t>
  </si>
  <si>
    <t>ពី ឈន</t>
  </si>
  <si>
    <t>02-231</t>
  </si>
  <si>
    <t>ទេព វិត</t>
  </si>
  <si>
    <t>02-321</t>
  </si>
  <si>
    <t>ឯក សំអូន ៣</t>
  </si>
  <si>
    <t>02-375</t>
  </si>
  <si>
    <t>ថង សារ៉េត</t>
  </si>
  <si>
    <t>02-390</t>
  </si>
  <si>
    <t>សេង ម៉េងសាម</t>
  </si>
  <si>
    <t>08-222</t>
  </si>
  <si>
    <t>08-247</t>
  </si>
  <si>
    <t>ចាន់ សោភា</t>
  </si>
  <si>
    <t>08-279</t>
  </si>
  <si>
    <t>ឈុន សុខ</t>
  </si>
  <si>
    <t>08-297</t>
  </si>
  <si>
    <t>ហាក់ ហ៊ុយ</t>
  </si>
  <si>
    <t>08-418</t>
  </si>
  <si>
    <t>តាំង ប៊ុនអៀង</t>
  </si>
  <si>
    <t>14-016</t>
  </si>
  <si>
    <t>ផែ  ណាំជីវ</t>
  </si>
  <si>
    <t>14-140</t>
  </si>
  <si>
    <t>ប៉ឹង រ៉ុន</t>
  </si>
  <si>
    <t>14-444</t>
  </si>
  <si>
    <t>ជិម ជំនិត</t>
  </si>
  <si>
    <t>20-012</t>
  </si>
  <si>
    <t>គង់ សុភ័ក្ត</t>
  </si>
  <si>
    <t>20-259</t>
  </si>
  <si>
    <t>ហង ហួម</t>
  </si>
  <si>
    <t>04-005</t>
  </si>
  <si>
    <t>ប៉ាន់  វណ្ណះ</t>
  </si>
  <si>
    <t>12-058</t>
  </si>
  <si>
    <t>សៀង សុវឌ្ឍនា ១</t>
  </si>
  <si>
    <t>12-136</t>
  </si>
  <si>
    <t>ហុក  ឃន</t>
  </si>
  <si>
    <t>12-221</t>
  </si>
  <si>
    <t>ជូ  ម៉ាត់លី</t>
  </si>
  <si>
    <t>12-244</t>
  </si>
  <si>
    <t>សំ វីឡុង</t>
  </si>
  <si>
    <t>12-353</t>
  </si>
  <si>
    <t>ហៃ តុង</t>
  </si>
  <si>
    <t>12-381</t>
  </si>
  <si>
    <t>ណាត គង់</t>
  </si>
  <si>
    <t>12-413</t>
  </si>
  <si>
    <t>ចេត ហ៊ួរ</t>
  </si>
  <si>
    <t>12-440</t>
  </si>
  <si>
    <t>18-067</t>
  </si>
  <si>
    <t>សួន សុផល</t>
  </si>
  <si>
    <t>18-079</t>
  </si>
  <si>
    <t>សុខ ឡេង</t>
  </si>
  <si>
    <t>18-139</t>
  </si>
  <si>
    <t>18-142</t>
  </si>
  <si>
    <t>ស៊ិន បូរ៉ាន់</t>
  </si>
  <si>
    <t>18-162</t>
  </si>
  <si>
    <t>ប៊ុន អើយកេះ</t>
  </si>
  <si>
    <t>18-203</t>
  </si>
  <si>
    <t>ព្រះវិហារចិន</t>
  </si>
  <si>
    <t>18-215</t>
  </si>
  <si>
    <t>ប៊ូ ប៊ុនណាត</t>
  </si>
  <si>
    <t>18-270</t>
  </si>
  <si>
    <t>ជិត សុខា</t>
  </si>
  <si>
    <t>18-291</t>
  </si>
  <si>
    <t>សែម សុគន្ធា</t>
  </si>
  <si>
    <t>18-302</t>
  </si>
  <si>
    <t>ហ៊ីង ឡាង</t>
  </si>
  <si>
    <t>18-395</t>
  </si>
  <si>
    <t>អ៊ុក លី</t>
  </si>
  <si>
    <t>18-448</t>
  </si>
  <si>
    <t>ប៊ិន យួម</t>
  </si>
  <si>
    <t>02-017</t>
  </si>
  <si>
    <t>គឹម សាន្ត</t>
  </si>
  <si>
    <t>02-027</t>
  </si>
  <si>
    <t>ញ៉ែម ផៃ</t>
  </si>
  <si>
    <t>02-049</t>
  </si>
  <si>
    <t>ព្រំ សៀង</t>
  </si>
  <si>
    <t>02-054</t>
  </si>
  <si>
    <t>សៀង សុផល</t>
  </si>
  <si>
    <t>02-055</t>
  </si>
  <si>
    <t>ថ្លាង ថារេត</t>
  </si>
  <si>
    <t>02-068</t>
  </si>
  <si>
    <t>វ៉ាន់ ឡុញ</t>
  </si>
  <si>
    <t>02-099</t>
  </si>
  <si>
    <t>អោម ផល្លា</t>
  </si>
  <si>
    <t>02-127</t>
  </si>
  <si>
    <t>សាន់ ផាន់ណា</t>
  </si>
  <si>
    <t>02-187</t>
  </si>
  <si>
    <t>ប៊ុន លាង</t>
  </si>
  <si>
    <t>02-215</t>
  </si>
  <si>
    <t>ប៊ុន ហៀង</t>
  </si>
  <si>
    <t>02-216</t>
  </si>
  <si>
    <t>ហម អនុជ</t>
  </si>
  <si>
    <t>02-306</t>
  </si>
  <si>
    <t>ហ៊ុល ធី</t>
  </si>
  <si>
    <t>02-403</t>
  </si>
  <si>
    <t>អោម សុថារី</t>
  </si>
  <si>
    <t>08-071</t>
  </si>
  <si>
    <t>អ៊ុន រឿន</t>
  </si>
  <si>
    <t>08-139</t>
  </si>
  <si>
    <t>គឹម សុខសាន្ត</t>
  </si>
  <si>
    <t>08-150</t>
  </si>
  <si>
    <t>ហេង សុភារុណ</t>
  </si>
  <si>
    <t>08-197</t>
  </si>
  <si>
    <t>ខ្ចៅ សំកុល ២</t>
  </si>
  <si>
    <t>08-323</t>
  </si>
  <si>
    <t>តាំង ឈាងហួរ</t>
  </si>
  <si>
    <t>08-325</t>
  </si>
  <si>
    <t>រៀន វីរៈ</t>
  </si>
  <si>
    <t>08-457</t>
  </si>
  <si>
    <t>ភួង ស៊ីម</t>
  </si>
  <si>
    <t>08-216</t>
  </si>
  <si>
    <t>ស៊ុន សុផា ១</t>
  </si>
  <si>
    <t>14-031</t>
  </si>
  <si>
    <t>ស៊ូ វ៉ាន់ធី</t>
  </si>
  <si>
    <t>14-039</t>
  </si>
  <si>
    <t>តាំង ឈុន ៤</t>
  </si>
  <si>
    <t>14-044</t>
  </si>
  <si>
    <t>តាំង ឈុន ៦</t>
  </si>
  <si>
    <t>14-046</t>
  </si>
  <si>
    <t>តាំង ឈុន ៧</t>
  </si>
  <si>
    <t>14-047</t>
  </si>
  <si>
    <t>នាង ម៉េងលាង</t>
  </si>
  <si>
    <t>14-061</t>
  </si>
  <si>
    <t>លាង  ហាវ</t>
  </si>
  <si>
    <t>14-085</t>
  </si>
  <si>
    <t>តាំង  កាំង ១</t>
  </si>
  <si>
    <t>14-098</t>
  </si>
  <si>
    <t>ស៊ីវ  ហក់</t>
  </si>
  <si>
    <t>14-118</t>
  </si>
  <si>
    <t>ហេង  រ៉ា</t>
  </si>
  <si>
    <t>14-143</t>
  </si>
  <si>
    <t>អ៊ុក  សារ៉េត</t>
  </si>
  <si>
    <t>14-155</t>
  </si>
  <si>
    <t>លូ  ហៀង</t>
  </si>
  <si>
    <t>14-164</t>
  </si>
  <si>
    <t>ជា សុគន្ទ ១</t>
  </si>
  <si>
    <t>14-243</t>
  </si>
  <si>
    <t>ជា សុគន្ធ ២</t>
  </si>
  <si>
    <t>14-347</t>
  </si>
  <si>
    <t>ជា  សុគន្ធ ៣</t>
  </si>
  <si>
    <t>14-367</t>
  </si>
  <si>
    <t>សេង យក់រ៉ា</t>
  </si>
  <si>
    <t>14-406</t>
  </si>
  <si>
    <t>តាំង ជាទ្រី</t>
  </si>
  <si>
    <t>20-276</t>
  </si>
  <si>
    <t>អ៊ាង  លក្ខិណា</t>
  </si>
  <si>
    <t>20-337</t>
  </si>
  <si>
    <t>សុខ  ណាលីន</t>
  </si>
  <si>
    <t>20-343</t>
  </si>
  <si>
    <t>អេង សាវ៉ាត</t>
  </si>
  <si>
    <t>20-424</t>
  </si>
  <si>
    <t>អ៊ឹង ហូវ</t>
  </si>
  <si>
    <t>20-425</t>
  </si>
  <si>
    <t>ជា រួន</t>
  </si>
  <si>
    <t>20-434</t>
  </si>
  <si>
    <t>ហ៊ាង ញ៉េប</t>
  </si>
  <si>
    <t>04-001</t>
  </si>
  <si>
    <t>ជា តិច</t>
  </si>
  <si>
    <t>04-002</t>
  </si>
  <si>
    <t>គាត ផេង</t>
  </si>
  <si>
    <t>04-029</t>
  </si>
  <si>
    <t>ប៊ុន ឃាម</t>
  </si>
  <si>
    <t>04-154</t>
  </si>
  <si>
    <t>អាង អេងសួរ</t>
  </si>
  <si>
    <t>10-019</t>
  </si>
  <si>
    <t>រិន  ឡេង</t>
  </si>
  <si>
    <t>10-077</t>
  </si>
  <si>
    <t>ជាតិ ហុង</t>
  </si>
  <si>
    <t>10-078</t>
  </si>
  <si>
    <t>ឆ វិកុល</t>
  </si>
  <si>
    <t>10-103</t>
  </si>
  <si>
    <t>តុង គឹមជាង</t>
  </si>
  <si>
    <t>20-138</t>
  </si>
  <si>
    <t>វ៉ាត  វីរៈ</t>
  </si>
  <si>
    <t>20-195</t>
  </si>
  <si>
    <t>ជូ ផល្លា</t>
  </si>
  <si>
    <t>12-135</t>
  </si>
  <si>
    <t>មន្ទីរពេទ្យសុខសាន</t>
  </si>
  <si>
    <t>02-430</t>
  </si>
  <si>
    <t>ប៉ិច ហាប់</t>
  </si>
  <si>
    <t>02-449</t>
  </si>
  <si>
    <t>ប៉ិច ប៉ុក</t>
  </si>
  <si>
    <t>02-450</t>
  </si>
  <si>
    <t>ចាប សុធី</t>
  </si>
  <si>
    <t>08-096</t>
  </si>
  <si>
    <t>យិន ឌី</t>
  </si>
  <si>
    <t>08-221</t>
  </si>
  <si>
    <t>ហុង ហ៊ុលឡេង់</t>
  </si>
  <si>
    <t>08-356</t>
  </si>
  <si>
    <t>ឡុង គីមហេង</t>
  </si>
  <si>
    <t>08-359</t>
  </si>
  <si>
    <t>គុយ សត្យា</t>
  </si>
  <si>
    <t>08-461</t>
  </si>
  <si>
    <t>គឹម ស៊ុនរិទ្ធី</t>
  </si>
  <si>
    <t>14-479</t>
  </si>
  <si>
    <t>ចេង សុខគាង</t>
  </si>
  <si>
    <t>20-199</t>
  </si>
  <si>
    <t>គុល គុណ</t>
  </si>
  <si>
    <t>20-384</t>
  </si>
  <si>
    <t>ពៅ សាវើយ</t>
  </si>
  <si>
    <t>20-413</t>
  </si>
  <si>
    <t>មាឃ ឆវីវណ្ណ</t>
  </si>
  <si>
    <t>20-439</t>
  </si>
  <si>
    <t>អ៊ិន ណារ៉ុង</t>
  </si>
  <si>
    <t>10-105</t>
  </si>
  <si>
    <t>ឡាត  សាវេត</t>
  </si>
  <si>
    <t>20-430</t>
  </si>
  <si>
    <t>អ៊ុក ផល្លា</t>
  </si>
  <si>
    <t>10-092</t>
  </si>
  <si>
    <t>ស៊ូ  អៀ</t>
  </si>
  <si>
    <t>12-254</t>
  </si>
  <si>
    <t>ម៉ែន កល្យាណ</t>
  </si>
  <si>
    <t>18-471</t>
  </si>
  <si>
    <t>ឃ្លោក សំបូរ</t>
  </si>
  <si>
    <t>08-033</t>
  </si>
  <si>
    <t>គុយ ងី</t>
  </si>
  <si>
    <t>08-438</t>
  </si>
  <si>
    <t>យឿន យៀន</t>
  </si>
  <si>
    <t>14-242</t>
  </si>
  <si>
    <t>ម៉ាង  គឹមស៊ាន</t>
  </si>
  <si>
    <t>20-177</t>
  </si>
  <si>
    <t>ជួន វ៉ាន់លី</t>
  </si>
  <si>
    <t>20-479</t>
  </si>
  <si>
    <t>ឃុន  ហាក់ស្រេង</t>
  </si>
  <si>
    <t>14-066</t>
  </si>
  <si>
    <t>អ៊ុង សារុំ</t>
  </si>
  <si>
    <t>10-326</t>
  </si>
  <si>
    <t>ហូ ឡាវ</t>
  </si>
  <si>
    <t>10-378</t>
  </si>
  <si>
    <t>អ៊ឹង  វ៉ា</t>
  </si>
  <si>
    <t>14-386</t>
  </si>
  <si>
    <t>អ៊ូច ឃ៊ីម</t>
  </si>
  <si>
    <t>20-078</t>
  </si>
  <si>
    <t>ទេព សារ៉ាត់</t>
  </si>
  <si>
    <t>10-395</t>
  </si>
  <si>
    <t>សុខ មឿន</t>
  </si>
  <si>
    <t>12-006</t>
  </si>
  <si>
    <t>ជា គឹមហង់</t>
  </si>
  <si>
    <t>12-026</t>
  </si>
  <si>
    <t>ម៉ី  សុវណ្ណ</t>
  </si>
  <si>
    <t>12-057</t>
  </si>
  <si>
    <t>ឡាយ  គឹមហៀក</t>
  </si>
  <si>
    <t>12-216</t>
  </si>
  <si>
    <t>ពុធ សំអាន</t>
  </si>
  <si>
    <t>12-308</t>
  </si>
  <si>
    <t>ទុយ ប៊ុនរ៉ាត់</t>
  </si>
  <si>
    <t>12-331</t>
  </si>
  <si>
    <t>នាង រដ្ឋា</t>
  </si>
  <si>
    <t>18-366</t>
  </si>
  <si>
    <t>ហុក ចាន់ថុល</t>
  </si>
  <si>
    <t>18-390</t>
  </si>
  <si>
    <t>ហ៊ី ពិសិទ្ធ</t>
  </si>
  <si>
    <t>02-047</t>
  </si>
  <si>
    <t>ញ៉ិល  ច្រិច</t>
  </si>
  <si>
    <t>02-219</t>
  </si>
  <si>
    <t>កៅ ស៊ាន</t>
  </si>
  <si>
    <t>02-221</t>
  </si>
  <si>
    <t>អួន គុណ</t>
  </si>
  <si>
    <t>02-245</t>
  </si>
  <si>
    <t>គី ប៊ុនណាល់</t>
  </si>
  <si>
    <t>02-280</t>
  </si>
  <si>
    <t>ជា ហុង</t>
  </si>
  <si>
    <t>02-366</t>
  </si>
  <si>
    <t>ហួយ ប៊ុនឡេង</t>
  </si>
  <si>
    <t>02-389</t>
  </si>
  <si>
    <t>តុល ចាន់សុខ</t>
  </si>
  <si>
    <t>02-468</t>
  </si>
  <si>
    <t>ប៊ុន សុង</t>
  </si>
  <si>
    <t>08-009</t>
  </si>
  <si>
    <t>សេង ទុន</t>
  </si>
  <si>
    <t>08-064</t>
  </si>
  <si>
    <t>វិន សាំ</t>
  </si>
  <si>
    <t>08-174</t>
  </si>
  <si>
    <t>ត្រិញ សុង</t>
  </si>
  <si>
    <t>08-271</t>
  </si>
  <si>
    <t>សាយ ហុង</t>
  </si>
  <si>
    <t>08-281</t>
  </si>
  <si>
    <t>លី ឈៀងហោ</t>
  </si>
  <si>
    <t>08-426</t>
  </si>
  <si>
    <t>ប៉ោ លី</t>
  </si>
  <si>
    <t>08-427</t>
  </si>
  <si>
    <t>ចាន់ ម៉ាន់</t>
  </si>
  <si>
    <t>14-034</t>
  </si>
  <si>
    <t>ឈីវ   គី ២</t>
  </si>
  <si>
    <t>14-120</t>
  </si>
  <si>
    <t>ឆាន់  ភុយ</t>
  </si>
  <si>
    <t>14-144</t>
  </si>
  <si>
    <t>គុយ  ម៉េង ២</t>
  </si>
  <si>
    <t>14-151</t>
  </si>
  <si>
    <t>អ៊ុក  ឃុន</t>
  </si>
  <si>
    <t>14-175</t>
  </si>
  <si>
    <t>ពឹង  ឆាយគៀង</t>
  </si>
  <si>
    <t>14-176</t>
  </si>
  <si>
    <t>ឈឹម ឌឹម</t>
  </si>
  <si>
    <t>20-010</t>
  </si>
  <si>
    <t>ប៉ែន សារិន្ទ</t>
  </si>
  <si>
    <t>20-011</t>
  </si>
  <si>
    <t>ឆាន់ ជួយ</t>
  </si>
  <si>
    <t>20-033</t>
  </si>
  <si>
    <t>សេង ហួត</t>
  </si>
  <si>
    <t>20-105</t>
  </si>
  <si>
    <t>ប្រាក់ សំបូរ</t>
  </si>
  <si>
    <t>20-134</t>
  </si>
  <si>
    <t>ជា វ៉ាសាយ</t>
  </si>
  <si>
    <t>20-144</t>
  </si>
  <si>
    <t>សេង  ផន</t>
  </si>
  <si>
    <t>20-169</t>
  </si>
  <si>
    <t>ងិន  សំអុន</t>
  </si>
  <si>
    <t>20-188</t>
  </si>
  <si>
    <t>វង្ស ខាន់</t>
  </si>
  <si>
    <t>20-271</t>
  </si>
  <si>
    <t>អ៊ុក  ផាវណ្ណី</t>
  </si>
  <si>
    <t>20-329</t>
  </si>
  <si>
    <t>ប៊ុន  ថើន</t>
  </si>
  <si>
    <t>20-349</t>
  </si>
  <si>
    <t>គិញ  សារុន</t>
  </si>
  <si>
    <t>20-364</t>
  </si>
  <si>
    <t>សេង សុធាវី</t>
  </si>
  <si>
    <t>20-420</t>
  </si>
  <si>
    <t>ទូ ថាំង ១</t>
  </si>
  <si>
    <t>14-260</t>
  </si>
  <si>
    <t>គឹម វន្ថា</t>
  </si>
  <si>
    <t>04-028</t>
  </si>
  <si>
    <t>ស៊ីវ គីមឡេង</t>
  </si>
  <si>
    <t>04-166</t>
  </si>
  <si>
    <t>សាំង វីរៈ</t>
  </si>
  <si>
    <t>04-238</t>
  </si>
  <si>
    <t>អាប់ ម៉ាប់</t>
  </si>
  <si>
    <t>10-287</t>
  </si>
  <si>
    <t>គួយ  គឹមស៊ន</t>
  </si>
  <si>
    <t>12-046</t>
  </si>
  <si>
    <t>ទៀង គឹមហេង</t>
  </si>
  <si>
    <t>18-268</t>
  </si>
  <si>
    <t>ជ័យ ធីដា</t>
  </si>
  <si>
    <t>18-415</t>
  </si>
  <si>
    <t>ហេវ វែង</t>
  </si>
  <si>
    <t>08-147</t>
  </si>
  <si>
    <t>សម សុខា</t>
  </si>
  <si>
    <t>08-391</t>
  </si>
  <si>
    <t>រស់ ផល</t>
  </si>
  <si>
    <t>08-443</t>
  </si>
  <si>
    <t>កោ គឹមហៃ</t>
  </si>
  <si>
    <t>14-322</t>
  </si>
  <si>
    <t>ឆោម រី</t>
  </si>
  <si>
    <t>20-046</t>
  </si>
  <si>
    <t>ធិន  ធួន</t>
  </si>
  <si>
    <t>20-284</t>
  </si>
  <si>
    <t>ព្រុំ  សំអាង</t>
  </si>
  <si>
    <t>20-295</t>
  </si>
  <si>
    <t>គឹម ហ៊ាង</t>
  </si>
  <si>
    <t>04-206</t>
  </si>
  <si>
    <t>ទារ៍ សារ៉ាត់</t>
  </si>
  <si>
    <t>12-020</t>
  </si>
  <si>
    <t>ឃៀន ខឿម</t>
  </si>
  <si>
    <t>12-179</t>
  </si>
  <si>
    <t>ប៊ុន ប៊ុនធឿន</t>
  </si>
  <si>
    <t>12-183</t>
  </si>
  <si>
    <t>ទិត្យ ឈៀង</t>
  </si>
  <si>
    <t>12-191</t>
  </si>
  <si>
    <t>ជឹម សុខឡាយ</t>
  </si>
  <si>
    <t>12-192</t>
  </si>
  <si>
    <t>គង់ ស្រីនាង</t>
  </si>
  <si>
    <t>12-193</t>
  </si>
  <si>
    <t>មាស ឡូញ ២</t>
  </si>
  <si>
    <t>12-194</t>
  </si>
  <si>
    <t>ចៅ  សូវង្ស</t>
  </si>
  <si>
    <t>12-220</t>
  </si>
  <si>
    <t>លី គឹមសាន</t>
  </si>
  <si>
    <t>12-324</t>
  </si>
  <si>
    <t>យូ ជីឃាង</t>
  </si>
  <si>
    <t>18-078</t>
  </si>
  <si>
    <t>សុខ ណាគ្រី</t>
  </si>
  <si>
    <t>18-225</t>
  </si>
  <si>
    <t>មាឃ ម៉ារិន</t>
  </si>
  <si>
    <t>18-226</t>
  </si>
  <si>
    <t>លឹម សេងអៀង</t>
  </si>
  <si>
    <t>18-227</t>
  </si>
  <si>
    <t>អ៊ុក ឃ្នួច ១</t>
  </si>
  <si>
    <t>18-332</t>
  </si>
  <si>
    <t>អ៊ុក ឃ្នួច ២</t>
  </si>
  <si>
    <t>18-333</t>
  </si>
  <si>
    <t>ម៉ៅ មើរ</t>
  </si>
  <si>
    <t>18-348</t>
  </si>
  <si>
    <t>ជយ ហឿម</t>
  </si>
  <si>
    <t>02-038</t>
  </si>
  <si>
    <t>ឆេង ពៅ</t>
  </si>
  <si>
    <t>02-122</t>
  </si>
  <si>
    <t>ចៅ ហ៊ាង</t>
  </si>
  <si>
    <t>02-180</t>
  </si>
  <si>
    <t>ចិន អមរា</t>
  </si>
  <si>
    <t>02-188</t>
  </si>
  <si>
    <t>ឃួន ឈឿត ១</t>
  </si>
  <si>
    <t>02-397</t>
  </si>
  <si>
    <t>អ៊ិន ស៊ីដារ៉េ</t>
  </si>
  <si>
    <t>02-404</t>
  </si>
  <si>
    <t>ពៅ ពីដារិទ្ធ</t>
  </si>
  <si>
    <t>02-408</t>
  </si>
  <si>
    <t>បែន សំណាង</t>
  </si>
  <si>
    <t>08-005</t>
  </si>
  <si>
    <t>ហ៊ុន លក្ខិណា</t>
  </si>
  <si>
    <t>08-070</t>
  </si>
  <si>
    <t>ឈឹម យ៉ុង</t>
  </si>
  <si>
    <t>08-092</t>
  </si>
  <si>
    <t>យក់ តាំង</t>
  </si>
  <si>
    <t>08-098</t>
  </si>
  <si>
    <t>លី ឈុន</t>
  </si>
  <si>
    <t>08-099</t>
  </si>
  <si>
    <t>នង ហ៊ាន</t>
  </si>
  <si>
    <t>08-194</t>
  </si>
  <si>
    <t>សុខ សារ៉ាត់</t>
  </si>
  <si>
    <t>08-200</t>
  </si>
  <si>
    <t>ហុល រិន</t>
  </si>
  <si>
    <t>08-207</t>
  </si>
  <si>
    <t>រស់ វ៉ាវី</t>
  </si>
  <si>
    <t>08-209</t>
  </si>
  <si>
    <t>ព ពៅ</t>
  </si>
  <si>
    <t>08-233</t>
  </si>
  <si>
    <t>គុយ ហ៊ី ១</t>
  </si>
  <si>
    <t>08-389</t>
  </si>
  <si>
    <t>គុយ ហ៊ី ២</t>
  </si>
  <si>
    <t>08-390</t>
  </si>
  <si>
    <t>អ៊ារ សុភ័ក្រ</t>
  </si>
  <si>
    <t>08-416</t>
  </si>
  <si>
    <t>វ៉ាន់ សាវើយ</t>
  </si>
  <si>
    <t>08-417</t>
  </si>
  <si>
    <t>រ៉ើន ស៊ិនណារ៉ុង</t>
  </si>
  <si>
    <t>08-425</t>
  </si>
  <si>
    <t>សំ ប៊ុនហ៊ិន</t>
  </si>
  <si>
    <t>14-021</t>
  </si>
  <si>
    <t>ហ៊ុយ  ស៊ីម ២</t>
  </si>
  <si>
    <t>14-116</t>
  </si>
  <si>
    <t>សៀង   គៀង ២</t>
  </si>
  <si>
    <t>14-119</t>
  </si>
  <si>
    <t>យ៉ាំ  ឃួង</t>
  </si>
  <si>
    <t>14-126</t>
  </si>
  <si>
    <t>ឌុក  ឆាយ</t>
  </si>
  <si>
    <t>14-127</t>
  </si>
  <si>
    <t>ប្រាក់  សារីម</t>
  </si>
  <si>
    <t>14-137</t>
  </si>
  <si>
    <t>ជុត  វ៉ារ៉ុង</t>
  </si>
  <si>
    <t>14-204</t>
  </si>
  <si>
    <t>ថាំង សុវណ្ណ</t>
  </si>
  <si>
    <t>14-280</t>
  </si>
  <si>
    <t>ចៅ ម៉ាន់</t>
  </si>
  <si>
    <t>14-464</t>
  </si>
  <si>
    <t>ចៅ កង</t>
  </si>
  <si>
    <t>14-465</t>
  </si>
  <si>
    <t>ឌុំ ធារ៉ាក់</t>
  </si>
  <si>
    <t>20-042</t>
  </si>
  <si>
    <t>ខាន់ សាវុធ</t>
  </si>
  <si>
    <t>20-073</t>
  </si>
  <si>
    <r>
      <rPr>
        <sz val="10"/>
        <rFont val="FreeSans"/>
        <family val="2"/>
      </rPr>
      <t xml:space="preserve">កែវ ស៊ុន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មុខ</t>
    </r>
    <r>
      <rPr>
        <sz val="11"/>
        <color theme="1"/>
        <rFont val="Calibri"/>
        <family val="2"/>
        <scheme val="minor"/>
      </rPr>
      <t>)</t>
    </r>
  </si>
  <si>
    <t>20-102</t>
  </si>
  <si>
    <r>
      <rPr>
        <sz val="10"/>
        <rFont val="FreeSans"/>
        <family val="2"/>
      </rPr>
      <t xml:space="preserve">កែវ ស៊ុន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លើ</t>
    </r>
    <r>
      <rPr>
        <sz val="11"/>
        <color theme="1"/>
        <rFont val="Calibri"/>
        <family val="2"/>
        <scheme val="minor"/>
      </rPr>
      <t>)</t>
    </r>
  </si>
  <si>
    <t>20-103</t>
  </si>
  <si>
    <t>ហុក កុសល់</t>
  </si>
  <si>
    <t>20-104</t>
  </si>
  <si>
    <t>នាង  វណ្ណះ</t>
  </si>
  <si>
    <t>20-168</t>
  </si>
  <si>
    <t>ឡ  គឹមលន់</t>
  </si>
  <si>
    <t>20-171</t>
  </si>
  <si>
    <t>អៀក កៀវ</t>
  </si>
  <si>
    <t>20-202</t>
  </si>
  <si>
    <t>ញ៉ែម វណ្ឌី</t>
  </si>
  <si>
    <t>20-236</t>
  </si>
  <si>
    <t>ហ៊ាង ប៊ុនហុក</t>
  </si>
  <si>
    <t>02-244</t>
  </si>
  <si>
    <t>ហុង ផានឿន</t>
  </si>
  <si>
    <t>04-058</t>
  </si>
  <si>
    <t>ពឹង ហ៊ុយលាង</t>
  </si>
  <si>
    <t>04-140</t>
  </si>
  <si>
    <t>ហេង ឆៃវែង</t>
  </si>
  <si>
    <t>10-002</t>
  </si>
  <si>
    <t>ឌួង វុទ្ធី</t>
  </si>
  <si>
    <t>10-003</t>
  </si>
  <si>
    <t>កុង ជី</t>
  </si>
  <si>
    <t>16-175</t>
  </si>
  <si>
    <t>ថៃ ហុង</t>
  </si>
  <si>
    <t>16-188</t>
  </si>
  <si>
    <t>សឹន សំរេច</t>
  </si>
  <si>
    <t>16-375</t>
  </si>
  <si>
    <t>សួស ស៊ីណាន</t>
  </si>
  <si>
    <t>02-265</t>
  </si>
  <si>
    <t>យិន សុពល</t>
  </si>
  <si>
    <t>07-032</t>
  </si>
  <si>
    <t>សុក ផល្លា</t>
  </si>
  <si>
    <t>07-039</t>
  </si>
  <si>
    <t>សៅ សុកាន</t>
  </si>
  <si>
    <t>07-064</t>
  </si>
  <si>
    <t>សាន់ ចាយ</t>
  </si>
  <si>
    <t>07-074</t>
  </si>
  <si>
    <t>ពិន វ៉ារី</t>
  </si>
  <si>
    <t>07-079</t>
  </si>
  <si>
    <t>យ៉ែម ង៉ា</t>
  </si>
  <si>
    <t>07-096</t>
  </si>
  <si>
    <t>ដាំ ភឿក</t>
  </si>
  <si>
    <t>07-103</t>
  </si>
  <si>
    <r>
      <rPr>
        <sz val="10"/>
        <rFont val="FreeSans"/>
        <family val="2"/>
      </rPr>
      <t>ចិន ខ្មៅ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រ៉ាន់</t>
    </r>
    <r>
      <rPr>
        <sz val="11"/>
        <color theme="1"/>
        <rFont val="Calibri"/>
        <family val="2"/>
        <scheme val="minor"/>
      </rPr>
      <t>)</t>
    </r>
  </si>
  <si>
    <t>07-127</t>
  </si>
  <si>
    <t>រស់ ភី</t>
  </si>
  <si>
    <t>07-150</t>
  </si>
  <si>
    <t>ស៊ូ ខាសៀង</t>
  </si>
  <si>
    <t>07-189</t>
  </si>
  <si>
    <t>លីម  សែន</t>
  </si>
  <si>
    <t>07-215</t>
  </si>
  <si>
    <t>ចក់  រដ្ឋា</t>
  </si>
  <si>
    <t>07-220</t>
  </si>
  <si>
    <t>ឡៃ សាមុនធី</t>
  </si>
  <si>
    <t>07-228</t>
  </si>
  <si>
    <t>ម៉ៅ  សារុំ</t>
  </si>
  <si>
    <t>07-277</t>
  </si>
  <si>
    <t>ឆាន់ ស៊ីញ</t>
  </si>
  <si>
    <t>07-291</t>
  </si>
  <si>
    <t>យឹម  សារ៉េត</t>
  </si>
  <si>
    <t>07-324</t>
  </si>
  <si>
    <t>ឈិន  សាន</t>
  </si>
  <si>
    <t>07-361</t>
  </si>
  <si>
    <t>ពៅ រដ្ឋា</t>
  </si>
  <si>
    <t>07-376</t>
  </si>
  <si>
    <t>សុខ ធី</t>
  </si>
  <si>
    <t>07-393</t>
  </si>
  <si>
    <t>លឹម ឆេង</t>
  </si>
  <si>
    <t>07-412</t>
  </si>
  <si>
    <t>គា  ខេមរី</t>
  </si>
  <si>
    <t>07-421</t>
  </si>
  <si>
    <t>តូច សំ</t>
  </si>
  <si>
    <t>07-465</t>
  </si>
  <si>
    <t>យ៉ាត កំសាន្ត</t>
  </si>
  <si>
    <t>07-468</t>
  </si>
  <si>
    <t>កែវ ជ្រឹង</t>
  </si>
  <si>
    <t>07-469</t>
  </si>
  <si>
    <t>នូវ ចាន់ដាវី</t>
  </si>
  <si>
    <t>01-011</t>
  </si>
  <si>
    <t>លី គឹមឃន ១</t>
  </si>
  <si>
    <t>01-022</t>
  </si>
  <si>
    <t>01-023</t>
  </si>
  <si>
    <t>លី គឹមឃន ២</t>
  </si>
  <si>
    <t>01-024</t>
  </si>
  <si>
    <t>ប៊ុន ទូច</t>
  </si>
  <si>
    <t>01-031</t>
  </si>
  <si>
    <t>ឌុក សាវុធ</t>
  </si>
  <si>
    <t>01-065</t>
  </si>
  <si>
    <t>ភិន វុទ្ធី ១</t>
  </si>
  <si>
    <t>01-078</t>
  </si>
  <si>
    <t>ភិន វុទ្ធី ២</t>
  </si>
  <si>
    <t>01-079</t>
  </si>
  <si>
    <t>ផែ សុខ</t>
  </si>
  <si>
    <t>01-099</t>
  </si>
  <si>
    <t>ទុយ សិទ្ធ</t>
  </si>
  <si>
    <t>01-106</t>
  </si>
  <si>
    <t>ហេង សុទីនី</t>
  </si>
  <si>
    <t>01-107</t>
  </si>
  <si>
    <t>អន ប៊ុនឌឿន</t>
  </si>
  <si>
    <t>01-112</t>
  </si>
  <si>
    <t>ឡឹម ស៊ីម</t>
  </si>
  <si>
    <t>01-113</t>
  </si>
  <si>
    <t>ម៉ៅ សារ៉ាត ២</t>
  </si>
  <si>
    <t>01-116</t>
  </si>
  <si>
    <t>គឹម អាន ១</t>
  </si>
  <si>
    <t>01-146</t>
  </si>
  <si>
    <t>លី  គឹមស៊ា</t>
  </si>
  <si>
    <t>01-171</t>
  </si>
  <si>
    <t>ជ្រា    ស្រីមុំ</t>
  </si>
  <si>
    <t>01-174</t>
  </si>
  <si>
    <t>គឹម វេង២</t>
  </si>
  <si>
    <t>01-186</t>
  </si>
  <si>
    <t>ជា រៈវ៉ិត</t>
  </si>
  <si>
    <t>01-187</t>
  </si>
  <si>
    <t>ផាន ថុន</t>
  </si>
  <si>
    <t>01-246</t>
  </si>
  <si>
    <t>ហម ហេង</t>
  </si>
  <si>
    <t>01-261</t>
  </si>
  <si>
    <t>គឹម ញិប</t>
  </si>
  <si>
    <t>01-262</t>
  </si>
  <si>
    <t>គី ហៀង</t>
  </si>
  <si>
    <t>01-286</t>
  </si>
  <si>
    <t>ជា សាប់</t>
  </si>
  <si>
    <t>01-336</t>
  </si>
  <si>
    <t>ស្រី វឿត</t>
  </si>
  <si>
    <t>01-361</t>
  </si>
  <si>
    <t>ប៊ុន ចាន់នី</t>
  </si>
  <si>
    <t>01-420</t>
  </si>
  <si>
    <t>លី យ៉ាន</t>
  </si>
  <si>
    <t>01-447</t>
  </si>
  <si>
    <t>ឈួន ឈ</t>
  </si>
  <si>
    <t>01-460</t>
  </si>
  <si>
    <t>ញ៉ាន់ សុភិន</t>
  </si>
  <si>
    <t>01-469</t>
  </si>
  <si>
    <t>សេង ថង</t>
  </si>
  <si>
    <t>01-472</t>
  </si>
  <si>
    <t>សុង វណ្ណា</t>
  </si>
  <si>
    <t>01-473</t>
  </si>
  <si>
    <t>តែ ម៉េងសួរ</t>
  </si>
  <si>
    <t>13-016</t>
  </si>
  <si>
    <t>យូ សាង</t>
  </si>
  <si>
    <t>13-023</t>
  </si>
  <si>
    <t>ខ្ចៅ ទូច</t>
  </si>
  <si>
    <t>13-040</t>
  </si>
  <si>
    <t>ឡាំ ធៀន ២</t>
  </si>
  <si>
    <t>13-061</t>
  </si>
  <si>
    <t>ម៉េង អ៊ីវ</t>
  </si>
  <si>
    <t>13-064</t>
  </si>
  <si>
    <t>ឈុន ហេង</t>
  </si>
  <si>
    <t>13-074</t>
  </si>
  <si>
    <t>ហ៊ិន ចំរើន</t>
  </si>
  <si>
    <t>13-075</t>
  </si>
  <si>
    <t>ហេង ប៊ន</t>
  </si>
  <si>
    <t>13-084</t>
  </si>
  <si>
    <t>យូ  ទីនី</t>
  </si>
  <si>
    <t>13-172</t>
  </si>
  <si>
    <t>ចាន់  ដាវឹង</t>
  </si>
  <si>
    <t>13-181</t>
  </si>
  <si>
    <t>ត្រឹង  ច័ន្ទបូរី</t>
  </si>
  <si>
    <t>13-194</t>
  </si>
  <si>
    <t>ពិន  កុសល</t>
  </si>
  <si>
    <t>13-200</t>
  </si>
  <si>
    <t>ប៉ាវ  ឈុនលីម</t>
  </si>
  <si>
    <t>13-208</t>
  </si>
  <si>
    <t>អ៊ឹម  កោវិត</t>
  </si>
  <si>
    <t>13-255</t>
  </si>
  <si>
    <t>លេង  ហួរ</t>
  </si>
  <si>
    <t>13-270</t>
  </si>
  <si>
    <t>សោ  គឹមហៀក</t>
  </si>
  <si>
    <t>13-335</t>
  </si>
  <si>
    <t>ជា ប៉</t>
  </si>
  <si>
    <t>13-352</t>
  </si>
  <si>
    <t>ចុង ស៊ីន</t>
  </si>
  <si>
    <t>13-355</t>
  </si>
  <si>
    <t>ជុំ ចៅស៊ីវ៉ាន់</t>
  </si>
  <si>
    <t>13-358</t>
  </si>
  <si>
    <t>ញ៉ែម វណ្ណា</t>
  </si>
  <si>
    <t>13-366</t>
  </si>
  <si>
    <t>ឌី យ៉ុន ២</t>
  </si>
  <si>
    <t>13-377</t>
  </si>
  <si>
    <t>អាន សេរីវុធ</t>
  </si>
  <si>
    <t>13-402</t>
  </si>
  <si>
    <t>តោ  ភិសិដ្ឋ</t>
  </si>
  <si>
    <t>13-450</t>
  </si>
  <si>
    <t>ឈាង  គី</t>
  </si>
  <si>
    <t>13-467</t>
  </si>
  <si>
    <t>13-470</t>
  </si>
  <si>
    <t xml:space="preserve">គ្រុយ  វាសនា </t>
  </si>
  <si>
    <t>13-480</t>
  </si>
  <si>
    <t>សាត សារ៉េត</t>
  </si>
  <si>
    <t>19-008</t>
  </si>
  <si>
    <t>ប៊ុន  ឡេង</t>
  </si>
  <si>
    <t>19-023</t>
  </si>
  <si>
    <t>ហ៊ុយ ហ៊ាង</t>
  </si>
  <si>
    <t>19-041</t>
  </si>
  <si>
    <t>ណូ ណូត</t>
  </si>
  <si>
    <t>19-051</t>
  </si>
  <si>
    <t>ស៊ឹម សុឃន</t>
  </si>
  <si>
    <t>19-059</t>
  </si>
  <si>
    <t>ហ៊ិន មុំ</t>
  </si>
  <si>
    <t>19-104</t>
  </si>
  <si>
    <t>វឿត លឿម</t>
  </si>
  <si>
    <t>19-106</t>
  </si>
  <si>
    <t>ប៊ូ ហាំង</t>
  </si>
  <si>
    <t>19-122</t>
  </si>
  <si>
    <t>ផាន់ ហៃ</t>
  </si>
  <si>
    <t>19-123</t>
  </si>
  <si>
    <t>19-127</t>
  </si>
  <si>
    <t>ខុន សាឃឿត</t>
  </si>
  <si>
    <t>19-132</t>
  </si>
  <si>
    <t>លាង ឆេង</t>
  </si>
  <si>
    <t>19-138</t>
  </si>
  <si>
    <t>យឺន សំពៅ</t>
  </si>
  <si>
    <t>19-145</t>
  </si>
  <si>
    <t>ហែន ឆាំ</t>
  </si>
  <si>
    <t>19-149</t>
  </si>
  <si>
    <t>សេន វន</t>
  </si>
  <si>
    <t>19-182</t>
  </si>
  <si>
    <t>ម៉ៅ សុផាត</t>
  </si>
  <si>
    <t>19-202</t>
  </si>
  <si>
    <t>សន មុន្នី</t>
  </si>
  <si>
    <t>19-229</t>
  </si>
  <si>
    <t>នៅ សារឿត</t>
  </si>
  <si>
    <t>19-235</t>
  </si>
  <si>
    <t>ភឿន ភិន</t>
  </si>
  <si>
    <t>19-273</t>
  </si>
  <si>
    <t>ជា គឹម</t>
  </si>
  <si>
    <t>19-279</t>
  </si>
  <si>
    <t>ឡេង វិសាល២</t>
  </si>
  <si>
    <t>19-319</t>
  </si>
  <si>
    <t>ពៅ ប៊ុនហាក់</t>
  </si>
  <si>
    <t>19-330</t>
  </si>
  <si>
    <t>ភោគ កែវ</t>
  </si>
  <si>
    <t>19-354</t>
  </si>
  <si>
    <t>វឿត ហឿម</t>
  </si>
  <si>
    <t>19-393</t>
  </si>
  <si>
    <t>ម៉ី ណន</t>
  </si>
  <si>
    <t>19-408</t>
  </si>
  <si>
    <t>ចៅ ម៉េងសេង</t>
  </si>
  <si>
    <t>19-419</t>
  </si>
  <si>
    <t>ឆែម  រដ្ឋា</t>
  </si>
  <si>
    <t>19-423</t>
  </si>
  <si>
    <t>សាំង  ឈិនហ៊ួ</t>
  </si>
  <si>
    <t>19-442</t>
  </si>
  <si>
    <t>ស៊ូន  នី</t>
  </si>
  <si>
    <t>19-449</t>
  </si>
  <si>
    <t>នូច  យ៉ា</t>
  </si>
  <si>
    <t>19-459</t>
  </si>
  <si>
    <t>ង៉ែត សុផល</t>
  </si>
  <si>
    <t>19-460</t>
  </si>
  <si>
    <t>ផូ ផាន់ណារិទ្ធ</t>
  </si>
  <si>
    <t>19-467</t>
  </si>
  <si>
    <t>តាត ឃោសរ៉ាត់</t>
  </si>
  <si>
    <t>19-478</t>
  </si>
  <si>
    <t>ប៉ិច  គឹមលី</t>
  </si>
  <si>
    <t>03-006</t>
  </si>
  <si>
    <t>ពក  សម្បត្តិ</t>
  </si>
  <si>
    <t>03-012</t>
  </si>
  <si>
    <t>សួស សុខភាព</t>
  </si>
  <si>
    <t>03-029</t>
  </si>
  <si>
    <t>តាន់ បូរ៉ាវណ្ណ</t>
  </si>
  <si>
    <t>03-051</t>
  </si>
  <si>
    <t>ឌុន វុទ្ធី</t>
  </si>
  <si>
    <t>03-065</t>
  </si>
  <si>
    <t>ឡៃ ស៊ីម</t>
  </si>
  <si>
    <t>03-067</t>
  </si>
  <si>
    <t>ផន សាលីន</t>
  </si>
  <si>
    <t>03-084</t>
  </si>
  <si>
    <t>ហុង  សុវណ្ណ</t>
  </si>
  <si>
    <t>03-103</t>
  </si>
  <si>
    <t>អ៊ិត ឃឿត</t>
  </si>
  <si>
    <t>03-112</t>
  </si>
  <si>
    <t>អាត់ វណ្ណា ២</t>
  </si>
  <si>
    <t>03-124</t>
  </si>
  <si>
    <t>អ៊ុន សាវ៉ុន</t>
  </si>
  <si>
    <t>03-130</t>
  </si>
  <si>
    <t>គួច  ម៉ារី ១</t>
  </si>
  <si>
    <t>03-140</t>
  </si>
  <si>
    <t>ម៉ិល ហេង</t>
  </si>
  <si>
    <t>03-153</t>
  </si>
  <si>
    <t>រស់ សារួន</t>
  </si>
  <si>
    <t>03-181</t>
  </si>
  <si>
    <t>សាលារៀនព្រែកព្រះស្តេច</t>
  </si>
  <si>
    <t>03-192</t>
  </si>
  <si>
    <t>មាស ផុន</t>
  </si>
  <si>
    <t>03-244</t>
  </si>
  <si>
    <t>អ៊ុយ លីវ ៣</t>
  </si>
  <si>
    <t>03-293</t>
  </si>
  <si>
    <t>មាស សុភិន ១</t>
  </si>
  <si>
    <t>03-317</t>
  </si>
  <si>
    <t>ហុង ចាន់នី</t>
  </si>
  <si>
    <t>03-320</t>
  </si>
  <si>
    <t>ប៉ាវ សុភាព</t>
  </si>
  <si>
    <t>03-323</t>
  </si>
  <si>
    <t>កែវ ពិសិទ្ធ</t>
  </si>
  <si>
    <t>03-328</t>
  </si>
  <si>
    <t>វ៉ាត វ៉ារីម</t>
  </si>
  <si>
    <t>03-354</t>
  </si>
  <si>
    <t>ឈៀង ហាក</t>
  </si>
  <si>
    <t>03-369</t>
  </si>
  <si>
    <t>ទិត សំពាក្យ</t>
  </si>
  <si>
    <t>03-381</t>
  </si>
  <si>
    <t>គឹម ភិគុណ</t>
  </si>
  <si>
    <t>03-396</t>
  </si>
  <si>
    <t>ទិត និត</t>
  </si>
  <si>
    <t>03-399</t>
  </si>
  <si>
    <t>ចាយ សំណាង</t>
  </si>
  <si>
    <t>03-406</t>
  </si>
  <si>
    <t>ប៉េង រ៉ាដេត</t>
  </si>
  <si>
    <t>03-433</t>
  </si>
  <si>
    <t>សាត សុខុំ</t>
  </si>
  <si>
    <t>03-440</t>
  </si>
  <si>
    <t>រ័ត្ន វ៉ាន់</t>
  </si>
  <si>
    <t>03-445</t>
  </si>
  <si>
    <t>ឆឺយ ស៊ីន</t>
  </si>
  <si>
    <t>03-449</t>
  </si>
  <si>
    <t>ឡាច លីម</t>
  </si>
  <si>
    <t>03-459</t>
  </si>
  <si>
    <t>លន់ ហ៊ិន</t>
  </si>
  <si>
    <t>03-469</t>
  </si>
  <si>
    <t>លី  ឆយ</t>
  </si>
  <si>
    <t>09-001</t>
  </si>
  <si>
    <t>09-037</t>
  </si>
  <si>
    <t>សៀង សុថង ២</t>
  </si>
  <si>
    <t>09-062</t>
  </si>
  <si>
    <t>សៀង សុថង ៣</t>
  </si>
  <si>
    <t>09-063</t>
  </si>
  <si>
    <t>ថុង គឹមស៊ួរ</t>
  </si>
  <si>
    <t>09-078</t>
  </si>
  <si>
    <t>វង្ស វឹង</t>
  </si>
  <si>
    <t>09-079</t>
  </si>
  <si>
    <t>សុខ ចាន់</t>
  </si>
  <si>
    <t>09-080</t>
  </si>
  <si>
    <t>សេង ហ៊ុយ</t>
  </si>
  <si>
    <t>09-137</t>
  </si>
  <si>
    <t>ហៀក ស្រេង ៣</t>
  </si>
  <si>
    <t>09-158</t>
  </si>
  <si>
    <t>ធឹង វន</t>
  </si>
  <si>
    <t>09-167</t>
  </si>
  <si>
    <t>ពិន ថាវី</t>
  </si>
  <si>
    <t>09-172</t>
  </si>
  <si>
    <t>ម៉ៅ ធី</t>
  </si>
  <si>
    <t>09-173</t>
  </si>
  <si>
    <t>ហៀក ស្រេង</t>
  </si>
  <si>
    <t>09-177</t>
  </si>
  <si>
    <t>ទ្រី លួត</t>
  </si>
  <si>
    <t>09-204</t>
  </si>
  <si>
    <t>ហេង  រក្សា</t>
  </si>
  <si>
    <t>09-222</t>
  </si>
  <si>
    <t>សាន  លាងគីម</t>
  </si>
  <si>
    <t>09-223</t>
  </si>
  <si>
    <t>តាំង ហាលឹម</t>
  </si>
  <si>
    <t>09-228</t>
  </si>
  <si>
    <t>គង់ គា</t>
  </si>
  <si>
    <t>09-229</t>
  </si>
  <si>
    <t>អុំ ប៉េងសុង</t>
  </si>
  <si>
    <t>09-246</t>
  </si>
  <si>
    <t>សេង ថេង</t>
  </si>
  <si>
    <t>09-265</t>
  </si>
  <si>
    <t>យៀង នៅ</t>
  </si>
  <si>
    <t>09-266</t>
  </si>
  <si>
    <t>ចាន់ ឌឿន</t>
  </si>
  <si>
    <t>09-282</t>
  </si>
  <si>
    <t>កូវ ជិញសៀង</t>
  </si>
  <si>
    <t>09-283</t>
  </si>
  <si>
    <t>សោម សាវុន</t>
  </si>
  <si>
    <t>09-292</t>
  </si>
  <si>
    <t>នាង អ៊ីវ៉ាត</t>
  </si>
  <si>
    <t>09-295</t>
  </si>
  <si>
    <t>ឈឹម សិលា</t>
  </si>
  <si>
    <t>09-296</t>
  </si>
  <si>
    <t>ម៉ន  ម៉ុន</t>
  </si>
  <si>
    <t>09-302</t>
  </si>
  <si>
    <t>សៅ  ភីរុទ្ធ</t>
  </si>
  <si>
    <t>09-305</t>
  </si>
  <si>
    <t>ហឿន  សំរិទ្ធិ</t>
  </si>
  <si>
    <t>09-306</t>
  </si>
  <si>
    <t>កាន  ហួ</t>
  </si>
  <si>
    <t>09-309</t>
  </si>
  <si>
    <t>ម៉ែន  ម៉ាន</t>
  </si>
  <si>
    <t>09-311</t>
  </si>
  <si>
    <t>មុំ  ឌឹម</t>
  </si>
  <si>
    <t>09-318</t>
  </si>
  <si>
    <t>សឹង សារៀម</t>
  </si>
  <si>
    <t>09-324</t>
  </si>
  <si>
    <t>លឹម ប៊ុនសឺ</t>
  </si>
  <si>
    <t>09-326</t>
  </si>
  <si>
    <t>លាយ សាវឿន</t>
  </si>
  <si>
    <t>09-373</t>
  </si>
  <si>
    <t>វ៉ធ សុខុម</t>
  </si>
  <si>
    <t>09-387</t>
  </si>
  <si>
    <t>វ៉ាយ គល់</t>
  </si>
  <si>
    <t>09-399</t>
  </si>
  <si>
    <t>ជា គីម</t>
  </si>
  <si>
    <t>09-420</t>
  </si>
  <si>
    <t>ផា ចន្ធូរ</t>
  </si>
  <si>
    <t>09-422</t>
  </si>
  <si>
    <t>ធន់ សេរី</t>
  </si>
  <si>
    <t>09-443</t>
  </si>
  <si>
    <t>ហៃ សុភាព</t>
  </si>
  <si>
    <t>09-448</t>
  </si>
  <si>
    <t>ហម នី</t>
  </si>
  <si>
    <t>09-449</t>
  </si>
  <si>
    <t>ទិព្វ ចន្ទវិបុល</t>
  </si>
  <si>
    <t>09-464</t>
  </si>
  <si>
    <t>អ៊ីវ ឈឿប</t>
  </si>
  <si>
    <t>09-473</t>
  </si>
  <si>
    <t>ម៉ម ណារេត</t>
  </si>
  <si>
    <t>15-010</t>
  </si>
  <si>
    <t>15-015</t>
  </si>
  <si>
    <t>ទួន  សុខម៉េង</t>
  </si>
  <si>
    <t>15-029</t>
  </si>
  <si>
    <t>យ៉ាង  អ៊ីអិញ</t>
  </si>
  <si>
    <t>15-046</t>
  </si>
  <si>
    <t>គឹម  ហ៊ាង</t>
  </si>
  <si>
    <t>15-051</t>
  </si>
  <si>
    <t>ពឹង  ប៉ុក</t>
  </si>
  <si>
    <t>15-052</t>
  </si>
  <si>
    <t>ផល  លីនាង</t>
  </si>
  <si>
    <t>15-066</t>
  </si>
  <si>
    <t>នាង ង៉ា</t>
  </si>
  <si>
    <t>15-086</t>
  </si>
  <si>
    <t>យឹម ហូរ</t>
  </si>
  <si>
    <t>15-100</t>
  </si>
  <si>
    <t>ចាន់ លាង</t>
  </si>
  <si>
    <t>15-108</t>
  </si>
  <si>
    <t>សាន់  ឃាង</t>
  </si>
  <si>
    <t>15-123</t>
  </si>
  <si>
    <t>សុខ ហូ</t>
  </si>
  <si>
    <t>15-124</t>
  </si>
  <si>
    <t>ញ៉ែម ហឿន</t>
  </si>
  <si>
    <t>15-127</t>
  </si>
  <si>
    <t>15-132</t>
  </si>
  <si>
    <t>15-133</t>
  </si>
  <si>
    <t>តាំង រុនឌី</t>
  </si>
  <si>
    <t>15-134</t>
  </si>
  <si>
    <t>សោម រ៉ានី</t>
  </si>
  <si>
    <t>15-143</t>
  </si>
  <si>
    <t>ណាល់ ជិនណា</t>
  </si>
  <si>
    <t>15-166</t>
  </si>
  <si>
    <t>ហេង ស៊ីហា</t>
  </si>
  <si>
    <t>15-211</t>
  </si>
  <si>
    <t>ម៉េង ឆវី</t>
  </si>
  <si>
    <t>15-256</t>
  </si>
  <si>
    <t>ឆេ សាន</t>
  </si>
  <si>
    <t>15-277</t>
  </si>
  <si>
    <t>សេង ថា</t>
  </si>
  <si>
    <t>15-306</t>
  </si>
  <si>
    <t>អ៊ួច យ៉ន</t>
  </si>
  <si>
    <t>15-313</t>
  </si>
  <si>
    <t>អិត ផល្លី</t>
  </si>
  <si>
    <t>15-326</t>
  </si>
  <si>
    <t>អ៊ុក វណ្ណា</t>
  </si>
  <si>
    <t>15-345</t>
  </si>
  <si>
    <t>ប្រាង្គ តាយ</t>
  </si>
  <si>
    <t>15-348</t>
  </si>
  <si>
    <t>ចែវ គឹមវ៉ា</t>
  </si>
  <si>
    <t>15-351</t>
  </si>
  <si>
    <t>ស៊ុន ជឿន</t>
  </si>
  <si>
    <t>15-361</t>
  </si>
  <si>
    <t>15-362</t>
  </si>
  <si>
    <t>ឃិន ជូ</t>
  </si>
  <si>
    <t>15-373</t>
  </si>
  <si>
    <t>ឃិន សាន</t>
  </si>
  <si>
    <t>15-374</t>
  </si>
  <si>
    <t>ម៉េង វណ្ណៈ</t>
  </si>
  <si>
    <t>15-392</t>
  </si>
  <si>
    <t>ហូ ប៉ុក</t>
  </si>
  <si>
    <t>15-394</t>
  </si>
  <si>
    <t>តា លាង</t>
  </si>
  <si>
    <t>15-396</t>
  </si>
  <si>
    <t>អ៊ឹង ឃាង</t>
  </si>
  <si>
    <t>15-421</t>
  </si>
  <si>
    <t>ប៉ោ ចន្ថា</t>
  </si>
  <si>
    <t>15-431</t>
  </si>
  <si>
    <t>ពិន ប៊ូ</t>
  </si>
  <si>
    <t>15-432</t>
  </si>
  <si>
    <t>ឆាន់ ប៊ន</t>
  </si>
  <si>
    <t>15-438</t>
  </si>
  <si>
    <t>ចាយ គា</t>
  </si>
  <si>
    <t>15-439</t>
  </si>
  <si>
    <t>ង៉ែត គិម</t>
  </si>
  <si>
    <t>15-465</t>
  </si>
  <si>
    <t>អ៊ឹម សូថាយ</t>
  </si>
  <si>
    <t>15-478</t>
  </si>
  <si>
    <t>រ័ត្ន ម៉េង</t>
  </si>
  <si>
    <t>07-311</t>
  </si>
  <si>
    <t>ត្រៃ  ដុល</t>
  </si>
  <si>
    <t>07-333</t>
  </si>
  <si>
    <t>អេង ពេជ្ជរា</t>
  </si>
  <si>
    <t>07-336</t>
  </si>
  <si>
    <t>ឃុន ឡុង</t>
  </si>
  <si>
    <t>01-030</t>
  </si>
  <si>
    <t>ហេង ចាន់ធា</t>
  </si>
  <si>
    <t>01-035</t>
  </si>
  <si>
    <t>ហៀង  សុធី</t>
  </si>
  <si>
    <t>01-166</t>
  </si>
  <si>
    <t>គឹម  ស្រីពៅ</t>
  </si>
  <si>
    <t>19-437</t>
  </si>
  <si>
    <t>ប៉េង  អាន</t>
  </si>
  <si>
    <t>19-438</t>
  </si>
  <si>
    <t>អនសុខម៉ាលភាព ១</t>
  </si>
  <si>
    <t>03-061</t>
  </si>
  <si>
    <t>ចាន់ ទូច</t>
  </si>
  <si>
    <t>03-062</t>
  </si>
  <si>
    <t>ហៀក ស្រេង ១</t>
  </si>
  <si>
    <t>09-156</t>
  </si>
  <si>
    <t>ហៀក ស្រេង ២</t>
  </si>
  <si>
    <t>09-157</t>
  </si>
  <si>
    <t>ហេង បេងឈុន</t>
  </si>
  <si>
    <t>09-329</t>
  </si>
  <si>
    <t>ហេវ បាស៊ាន</t>
  </si>
  <si>
    <t>09-330</t>
  </si>
  <si>
    <t>ទូច ដាវី</t>
  </si>
  <si>
    <t>09-341</t>
  </si>
  <si>
    <t>ហេ បុប្ផា</t>
  </si>
  <si>
    <t>09-357</t>
  </si>
  <si>
    <t>មាស សារី</t>
  </si>
  <si>
    <t>09-358</t>
  </si>
  <si>
    <t>លឹម ឈុនងៀង</t>
  </si>
  <si>
    <t>15-007</t>
  </si>
  <si>
    <t>តែង តេង</t>
  </si>
  <si>
    <t>15-008</t>
  </si>
  <si>
    <t>ប៊ុន  វណ្ណះ</t>
  </si>
  <si>
    <t>07-005</t>
  </si>
  <si>
    <t>សេក  ឈឺន</t>
  </si>
  <si>
    <t>07-023</t>
  </si>
  <si>
    <t>ព្រុំ ចំរើន</t>
  </si>
  <si>
    <t>07-048</t>
  </si>
  <si>
    <t>សំ ស៊ិន</t>
  </si>
  <si>
    <t>07-056</t>
  </si>
  <si>
    <t>រើន ផារី</t>
  </si>
  <si>
    <t>07-083</t>
  </si>
  <si>
    <t>សួស បូរ</t>
  </si>
  <si>
    <t>07-105</t>
  </si>
  <si>
    <t>ហោ ហុង</t>
  </si>
  <si>
    <t>07-125</t>
  </si>
  <si>
    <t>មាស ទាវ</t>
  </si>
  <si>
    <t>07-146</t>
  </si>
  <si>
    <t>ស្រី ថែសេង</t>
  </si>
  <si>
    <t>07-217</t>
  </si>
  <si>
    <t>យូ រីតា</t>
  </si>
  <si>
    <t>07-279</t>
  </si>
  <si>
    <t>ញ៉េប  វ៉ាន់ទី</t>
  </si>
  <si>
    <t>07-294</t>
  </si>
  <si>
    <t>ម៉ៅ  ហុក</t>
  </si>
  <si>
    <t>07-295</t>
  </si>
  <si>
    <t>ចែម  ផាន</t>
  </si>
  <si>
    <t>07-313</t>
  </si>
  <si>
    <t>រុន ពៅ</t>
  </si>
  <si>
    <t>07-330</t>
  </si>
  <si>
    <t>ហួយ ឡុង</t>
  </si>
  <si>
    <t>07-334</t>
  </si>
  <si>
    <t>ឆឺយ  សុផល</t>
  </si>
  <si>
    <t>07-358</t>
  </si>
  <si>
    <t>វង់  ថាវន</t>
  </si>
  <si>
    <t>07-365</t>
  </si>
  <si>
    <t>សឿម សឿង ១</t>
  </si>
  <si>
    <t>07-397</t>
  </si>
  <si>
    <t>តាំង  ឡេងហ៊ាង</t>
  </si>
  <si>
    <t>07-478</t>
  </si>
  <si>
    <t>ចៅ យ៉ាន់</t>
  </si>
  <si>
    <t>01-002</t>
  </si>
  <si>
    <t>អួង សន</t>
  </si>
  <si>
    <t>01-032</t>
  </si>
  <si>
    <t>ឆាយ ហេង</t>
  </si>
  <si>
    <t>01-119</t>
  </si>
  <si>
    <t>ប្រាក់ សូដាវី</t>
  </si>
  <si>
    <t>01-207</t>
  </si>
  <si>
    <t>អ៊ុន សុខា</t>
  </si>
  <si>
    <t>01-319</t>
  </si>
  <si>
    <t>ហែម បូរី</t>
  </si>
  <si>
    <t>01-379</t>
  </si>
  <si>
    <t>អឿន កែវ</t>
  </si>
  <si>
    <t>01-398</t>
  </si>
  <si>
    <t>ចន ធឿន</t>
  </si>
  <si>
    <t>01-426</t>
  </si>
  <si>
    <t>ឱ សាណាល់</t>
  </si>
  <si>
    <t>01-432</t>
  </si>
  <si>
    <t>លាង ហុង</t>
  </si>
  <si>
    <t>01-450</t>
  </si>
  <si>
    <t>នាល ហ៊ិន</t>
  </si>
  <si>
    <t>01-464</t>
  </si>
  <si>
    <t>លាវ សុខម៉េង</t>
  </si>
  <si>
    <t>13-024</t>
  </si>
  <si>
    <t>ហ៊ុន វិបុល</t>
  </si>
  <si>
    <t>13-027</t>
  </si>
  <si>
    <t>កុលាប កណិកា</t>
  </si>
  <si>
    <t>13-065</t>
  </si>
  <si>
    <t>គឹម រ៉ា</t>
  </si>
  <si>
    <t>13-073</t>
  </si>
  <si>
    <t>ជា ពិសិដ្ឋ</t>
  </si>
  <si>
    <t>13-116</t>
  </si>
  <si>
    <t>ណៃ  ស៊្រុន</t>
  </si>
  <si>
    <t>13-127</t>
  </si>
  <si>
    <t>អ៊ី  ចាន់នឿន</t>
  </si>
  <si>
    <t>13-136</t>
  </si>
  <si>
    <t>អ៊ុយ  គង់</t>
  </si>
  <si>
    <t>13-137</t>
  </si>
  <si>
    <t>អៀង  ស៊ីណា</t>
  </si>
  <si>
    <t>13-159</t>
  </si>
  <si>
    <t>ស្រី  អឿន</t>
  </si>
  <si>
    <t>13-229</t>
  </si>
  <si>
    <t>ផូង  ឌិញ</t>
  </si>
  <si>
    <t>13-234</t>
  </si>
  <si>
    <t>ចាន់  សេរីឆុង</t>
  </si>
  <si>
    <t>13-238</t>
  </si>
  <si>
    <t>វណ្ណ  សុមាលី</t>
  </si>
  <si>
    <t>13-289</t>
  </si>
  <si>
    <t>សុខ  គឹមហាន</t>
  </si>
  <si>
    <t>13-313</t>
  </si>
  <si>
    <t>គង់ ឆោម</t>
  </si>
  <si>
    <t>13-361</t>
  </si>
  <si>
    <t>ឃួន កុមារី</t>
  </si>
  <si>
    <t>13-382</t>
  </si>
  <si>
    <t>ប៉ុក ច័ន្ទបូរី</t>
  </si>
  <si>
    <t>13-401</t>
  </si>
  <si>
    <t>ម៉ាន  យ៉ាន</t>
  </si>
  <si>
    <t>13-416</t>
  </si>
  <si>
    <t>អេង  ចាន់ម៉ាន់</t>
  </si>
  <si>
    <t>13-449</t>
  </si>
  <si>
    <t>ហ៊ឹម  សារ៉េត</t>
  </si>
  <si>
    <t>13-455</t>
  </si>
  <si>
    <t>ពន់  ឃីម</t>
  </si>
  <si>
    <t>13-464</t>
  </si>
  <si>
    <t>ហ៊ឹម គឹមលី</t>
  </si>
  <si>
    <t>19-053</t>
  </si>
  <si>
    <t>នុត ហ៊ាង</t>
  </si>
  <si>
    <t>19-056</t>
  </si>
  <si>
    <t>ផាន សុភា</t>
  </si>
  <si>
    <t>19-058</t>
  </si>
  <si>
    <t>សុខ ចាន់រ៉ា</t>
  </si>
  <si>
    <t>19-062</t>
  </si>
  <si>
    <t>ឯម ចន្ថា</t>
  </si>
  <si>
    <t>19-111</t>
  </si>
  <si>
    <t>ហោល វ៉ាន</t>
  </si>
  <si>
    <t>19-134</t>
  </si>
  <si>
    <t>ទូច គង់</t>
  </si>
  <si>
    <t>19-179</t>
  </si>
  <si>
    <t>កែវ ស</t>
  </si>
  <si>
    <t>19-191</t>
  </si>
  <si>
    <t>គឹម យៀក</t>
  </si>
  <si>
    <t>19-224</t>
  </si>
  <si>
    <t>កៅ ហៃ</t>
  </si>
  <si>
    <t>19-233</t>
  </si>
  <si>
    <t>ឯម ហេង</t>
  </si>
  <si>
    <t>19-236</t>
  </si>
  <si>
    <t>ទុយ វឺ</t>
  </si>
  <si>
    <t>19-242</t>
  </si>
  <si>
    <t>ធូ សារិន</t>
  </si>
  <si>
    <t>19-246</t>
  </si>
  <si>
    <t>កែវ ប៊ុនឈឿន</t>
  </si>
  <si>
    <t>19-247</t>
  </si>
  <si>
    <t>យ៉ក់   ខ្វៃ</t>
  </si>
  <si>
    <t>19-253</t>
  </si>
  <si>
    <t>ជៀម សេរី</t>
  </si>
  <si>
    <t>19-268</t>
  </si>
  <si>
    <t>19-400</t>
  </si>
  <si>
    <t>ស៊ូ  ស៊ី</t>
  </si>
  <si>
    <t>19-446</t>
  </si>
  <si>
    <t>លី  សំណាង</t>
  </si>
  <si>
    <t>03-009</t>
  </si>
  <si>
    <t>សុខ ជា</t>
  </si>
  <si>
    <t>03-030</t>
  </si>
  <si>
    <t>វ៉ន យួង</t>
  </si>
  <si>
    <t>03-128</t>
  </si>
  <si>
    <t>03-131</t>
  </si>
  <si>
    <t>កែវ ដារ៉ា</t>
  </si>
  <si>
    <t>03-158</t>
  </si>
  <si>
    <t>នូវ សុភាព ១</t>
  </si>
  <si>
    <t>03-163</t>
  </si>
  <si>
    <t>ឡឹក សុខុន</t>
  </si>
  <si>
    <t>03-169</t>
  </si>
  <si>
    <t>ស្រី ឆូ</t>
  </si>
  <si>
    <t>03-194</t>
  </si>
  <si>
    <t>សុង ស៊ឹង</t>
  </si>
  <si>
    <t>03-197</t>
  </si>
  <si>
    <t>សយ រៀង</t>
  </si>
  <si>
    <t>03-230</t>
  </si>
  <si>
    <t>សន ផាន់នី</t>
  </si>
  <si>
    <t>03-256</t>
  </si>
  <si>
    <t>កែវ  រ៉ាដា</t>
  </si>
  <si>
    <t>03-281</t>
  </si>
  <si>
    <t>អឿន ឈន</t>
  </si>
  <si>
    <t>03-304</t>
  </si>
  <si>
    <t>ឈឿ ឈួន</t>
  </si>
  <si>
    <t>03-310</t>
  </si>
  <si>
    <t>អ៊ុយ សុខុម</t>
  </si>
  <si>
    <t>03-313</t>
  </si>
  <si>
    <t>ជ័យ សារឿន</t>
  </si>
  <si>
    <t>03-331</t>
  </si>
  <si>
    <t>ប៉ូ ស៊ុនទាក</t>
  </si>
  <si>
    <t>03-362</t>
  </si>
  <si>
    <t>ទ្រី ម៉េង</t>
  </si>
  <si>
    <t>03-377</t>
  </si>
  <si>
    <t>ស្រី ល័ក្ខ</t>
  </si>
  <si>
    <t>03-387</t>
  </si>
  <si>
    <t>អ៊ុល កញ្ញា</t>
  </si>
  <si>
    <t>03-413</t>
  </si>
  <si>
    <t>សំ គឹមហ៊ុន</t>
  </si>
  <si>
    <t>03-478</t>
  </si>
  <si>
    <t>ស៊ុន វ៉ាន់ណូ</t>
  </si>
  <si>
    <t>09-023</t>
  </si>
  <si>
    <t>អ៊ុយ លីវ ៥</t>
  </si>
  <si>
    <t>09-039</t>
  </si>
  <si>
    <t>ហង់ ប៊ុនថន</t>
  </si>
  <si>
    <t>09-044</t>
  </si>
  <si>
    <t>ហឿន ឌឿ</t>
  </si>
  <si>
    <t>09-053</t>
  </si>
  <si>
    <t>អ៊ុក វង្ស</t>
  </si>
  <si>
    <t>09-059</t>
  </si>
  <si>
    <t>សេង ស៊ុយ</t>
  </si>
  <si>
    <t>09-068</t>
  </si>
  <si>
    <t>ឈឿង ឆន</t>
  </si>
  <si>
    <t>09-126</t>
  </si>
  <si>
    <t>រឿង តាន់</t>
  </si>
  <si>
    <t>09-193</t>
  </si>
  <si>
    <t>អ៊ឹម រតនា</t>
  </si>
  <si>
    <t>09-211</t>
  </si>
  <si>
    <t>ឈួម សាវី ១</t>
  </si>
  <si>
    <t>09-215</t>
  </si>
  <si>
    <t>ដាំ  សាម៉ី</t>
  </si>
  <si>
    <t>09-225</t>
  </si>
  <si>
    <t>ទូច ហេង</t>
  </si>
  <si>
    <t>09-230</t>
  </si>
  <si>
    <t>ជា ពៅ</t>
  </si>
  <si>
    <t>09-240</t>
  </si>
  <si>
    <t>សុខ សាលួត</t>
  </si>
  <si>
    <t>09-259</t>
  </si>
  <si>
    <t>សម ភារិន</t>
  </si>
  <si>
    <t>09-275</t>
  </si>
  <si>
    <t>សា ម៉ន</t>
  </si>
  <si>
    <t>09-320</t>
  </si>
  <si>
    <t>លាង   ស៊ីវហេង</t>
  </si>
  <si>
    <t>09-333</t>
  </si>
  <si>
    <t>ឈួង រ៉ាវ៉ៃ</t>
  </si>
  <si>
    <t>09-339</t>
  </si>
  <si>
    <t>ឈួង  ផាន់នី</t>
  </si>
  <si>
    <t>09-369</t>
  </si>
  <si>
    <t>ប៉ុល កែវ</t>
  </si>
  <si>
    <t>09-388</t>
  </si>
  <si>
    <t>យ៉ង់ ប៉ូឡែន</t>
  </si>
  <si>
    <t>09-419</t>
  </si>
  <si>
    <t>ពឹង ភាព</t>
  </si>
  <si>
    <t>09-476</t>
  </si>
  <si>
    <t>ណាំ ហៃ</t>
  </si>
  <si>
    <t>15-006</t>
  </si>
  <si>
    <t>ហួត  អួង</t>
  </si>
  <si>
    <t>15-021</t>
  </si>
  <si>
    <t>ថោង  កញ្ញា</t>
  </si>
  <si>
    <t>15-042</t>
  </si>
  <si>
    <t>កឺ  ប៊ុនឡុង</t>
  </si>
  <si>
    <t>15-067</t>
  </si>
  <si>
    <t>អី  លី</t>
  </si>
  <si>
    <t>15-076</t>
  </si>
  <si>
    <t>ងឹម ពៅ</t>
  </si>
  <si>
    <t>15-088</t>
  </si>
  <si>
    <t>ថៃ បាក់លីវ</t>
  </si>
  <si>
    <t>15-119</t>
  </si>
  <si>
    <t>ឆាន់ ហាក់</t>
  </si>
  <si>
    <t>15-130</t>
  </si>
  <si>
    <t>ឆាន់ ឈឿង</t>
  </si>
  <si>
    <t>15-131</t>
  </si>
  <si>
    <t>វ៉ាត ធា</t>
  </si>
  <si>
    <t>15-140</t>
  </si>
  <si>
    <t>អ៊ឹង ឡឹមហ៊ី</t>
  </si>
  <si>
    <t>15-154</t>
  </si>
  <si>
    <t>អោក ប៊ុនធឿន</t>
  </si>
  <si>
    <t>15-192</t>
  </si>
  <si>
    <t>កេត ចន្ទូ</t>
  </si>
  <si>
    <t>15-199</t>
  </si>
  <si>
    <t>សាន់ ឆប</t>
  </si>
  <si>
    <t>15-207</t>
  </si>
  <si>
    <t>ងួន  សុទ្ធី</t>
  </si>
  <si>
    <t>15-219</t>
  </si>
  <si>
    <t>គិត សុខូ</t>
  </si>
  <si>
    <t>15-220</t>
  </si>
  <si>
    <t>កែវ សុភាព</t>
  </si>
  <si>
    <t>15-222</t>
  </si>
  <si>
    <t>តេង ប៉ាន់</t>
  </si>
  <si>
    <t>15-245</t>
  </si>
  <si>
    <t>សឹម ហៃ</t>
  </si>
  <si>
    <t>15-254</t>
  </si>
  <si>
    <t>លឹម គឹមសាន</t>
  </si>
  <si>
    <t>15-282</t>
  </si>
  <si>
    <t>ទាវ តុប</t>
  </si>
  <si>
    <t>15-300</t>
  </si>
  <si>
    <t>លី ហួយ</t>
  </si>
  <si>
    <t>15-301</t>
  </si>
  <si>
    <t>ខាត់ ប៊ុនទៀង</t>
  </si>
  <si>
    <t>15-310</t>
  </si>
  <si>
    <t>ឆាន់ ភុយ</t>
  </si>
  <si>
    <t>15-324</t>
  </si>
  <si>
    <t>ហេង ប៊ុនផាន</t>
  </si>
  <si>
    <t>15-357</t>
  </si>
  <si>
    <t>អ៊ុំ សារ៉ានាថ</t>
  </si>
  <si>
    <t>15-441</t>
  </si>
  <si>
    <t>ធូ ញ៉េប</t>
  </si>
  <si>
    <t>15-448</t>
  </si>
  <si>
    <t>ហ៊ុយ តុង</t>
  </si>
  <si>
    <t>15-459</t>
  </si>
  <si>
    <t>ផាន់ សុវណ្ណរិទ្ធ</t>
  </si>
  <si>
    <t>15-464</t>
  </si>
  <si>
    <t>ញ៉េប គឹមឈឿង</t>
  </si>
  <si>
    <t>15-477</t>
  </si>
  <si>
    <t>_id</t>
  </si>
  <si>
    <t>barcode</t>
  </si>
  <si>
    <t>ជូ  ម៉ាឡែន</t>
  </si>
  <si>
    <t>12-062</t>
  </si>
  <si>
    <t>ឃុន  ស៊ាង</t>
  </si>
  <si>
    <t>12-205</t>
  </si>
  <si>
    <t>ង៉ោ  សុធី</t>
  </si>
  <si>
    <t>12-212</t>
  </si>
  <si>
    <t>ថន នី</t>
  </si>
  <si>
    <t>12-329</t>
  </si>
  <si>
    <t>ស៊ិន សំរេច</t>
  </si>
  <si>
    <t>12-380</t>
  </si>
  <si>
    <t>គឹម ហួយ</t>
  </si>
  <si>
    <t>12-462</t>
  </si>
  <si>
    <t>ស៊ី នួន</t>
  </si>
  <si>
    <t>12-470</t>
  </si>
  <si>
    <t>អ៊ុក ចិប</t>
  </si>
  <si>
    <t>12-475</t>
  </si>
  <si>
    <t>សួន សុខេង</t>
  </si>
  <si>
    <t>12-476</t>
  </si>
  <si>
    <t>គឹម បឹង</t>
  </si>
  <si>
    <t>12-478</t>
  </si>
  <si>
    <t>ហាក់ សំផុន</t>
  </si>
  <si>
    <t>18-108</t>
  </si>
  <si>
    <t>ម៉ុត សាវិវណ្ណា</t>
  </si>
  <si>
    <t>18-201</t>
  </si>
  <si>
    <t>អ៊ី ប៊ុនរឿន</t>
  </si>
  <si>
    <t>18-204</t>
  </si>
  <si>
    <t>ខៀវ រ៉ាហ្វី ២</t>
  </si>
  <si>
    <t>18-238</t>
  </si>
  <si>
    <t>ខៀវ រ៉ាហ្វី</t>
  </si>
  <si>
    <t>18-245</t>
  </si>
  <si>
    <t>ខៀវ ប៊ុនរឿប</t>
  </si>
  <si>
    <t>18-253</t>
  </si>
  <si>
    <t>ឃុត អ៊ឹង</t>
  </si>
  <si>
    <t>18-358</t>
  </si>
  <si>
    <t>អ៊ិន ថៃលី</t>
  </si>
  <si>
    <t>18-417</t>
  </si>
  <si>
    <t>នាក ជា</t>
  </si>
  <si>
    <t>02-059</t>
  </si>
  <si>
    <t>ឆាយ ទូច</t>
  </si>
  <si>
    <t>02-065</t>
  </si>
  <si>
    <t>ចៅ ឈីវី</t>
  </si>
  <si>
    <t>02-075</t>
  </si>
  <si>
    <t>អ៊ាន លី</t>
  </si>
  <si>
    <t>02-088</t>
  </si>
  <si>
    <t>ប៉ិច ដារ៉ារិទ្ធ</t>
  </si>
  <si>
    <t>02-239</t>
  </si>
  <si>
    <t>អ៊ុក សាមឿន</t>
  </si>
  <si>
    <t>02-297</t>
  </si>
  <si>
    <t>ថង សៀង</t>
  </si>
  <si>
    <t>02-336</t>
  </si>
  <si>
    <t>ឃួន ស៊ីម៉ង</t>
  </si>
  <si>
    <t>02-341</t>
  </si>
  <si>
    <t>ឯក សុផាន</t>
  </si>
  <si>
    <t>02-388</t>
  </si>
  <si>
    <t>សៀ បេន</t>
  </si>
  <si>
    <t>02-395</t>
  </si>
  <si>
    <t>ហោ គឹមសឿង</t>
  </si>
  <si>
    <t>02-425</t>
  </si>
  <si>
    <t>អៀក ភៀង</t>
  </si>
  <si>
    <t>02-441</t>
  </si>
  <si>
    <t>គឹម សុងវិចិត្រ</t>
  </si>
  <si>
    <t>08-119</t>
  </si>
  <si>
    <t>ពុធ សំរិទ្ធ</t>
  </si>
  <si>
    <t>08-202</t>
  </si>
  <si>
    <t>សំ សារួម</t>
  </si>
  <si>
    <t>08-245</t>
  </si>
  <si>
    <t>ហួត ឡាយ</t>
  </si>
  <si>
    <t>08-249</t>
  </si>
  <si>
    <t>ឆាយ គឹមទឹង</t>
  </si>
  <si>
    <t>08-255</t>
  </si>
  <si>
    <t>ម៉ៅ ឃុន</t>
  </si>
  <si>
    <t>08-275</t>
  </si>
  <si>
    <t>សុខ សូត្រ</t>
  </si>
  <si>
    <t>08-282</t>
  </si>
  <si>
    <t>08-298</t>
  </si>
  <si>
    <t>កែវ នី</t>
  </si>
  <si>
    <t>08-335</t>
  </si>
  <si>
    <t>កែវ ផៃសាន</t>
  </si>
  <si>
    <t>08-381</t>
  </si>
  <si>
    <t>ហ៊ុន សាលី</t>
  </si>
  <si>
    <t>08-470</t>
  </si>
  <si>
    <t>ពូ  ពេជ្រ</t>
  </si>
  <si>
    <t>14-188</t>
  </si>
  <si>
    <t>គុជ  កល្យា</t>
  </si>
  <si>
    <t>14-199</t>
  </si>
  <si>
    <t>ភោគ  សុភី</t>
  </si>
  <si>
    <t>14-211</t>
  </si>
  <si>
    <t>សោ សុទ្ធធឿន</t>
  </si>
  <si>
    <t>14-299</t>
  </si>
  <si>
    <t>លី ជា</t>
  </si>
  <si>
    <t>14-330</t>
  </si>
  <si>
    <t>លុយ ម៉េងណាំង</t>
  </si>
  <si>
    <t>14-475</t>
  </si>
  <si>
    <t>ឡម ស៊ីនឿន</t>
  </si>
  <si>
    <t>20-026</t>
  </si>
  <si>
    <t>ឆាន់ ឌី ៥</t>
  </si>
  <si>
    <t>20-077</t>
  </si>
  <si>
    <t>ជា  ចាន់ដា</t>
  </si>
  <si>
    <t>20-166</t>
  </si>
  <si>
    <t>សួង រ៉ា</t>
  </si>
  <si>
    <t>20-235</t>
  </si>
  <si>
    <t>មៀន បូ</t>
  </si>
  <si>
    <t>20-280</t>
  </si>
  <si>
    <t>គឹម ពន្លក</t>
  </si>
  <si>
    <t>20-281</t>
  </si>
  <si>
    <t>ជា លី</t>
  </si>
  <si>
    <t>20-285</t>
  </si>
  <si>
    <t>ព្រំ  គឹមឆេង</t>
  </si>
  <si>
    <t>20-302</t>
  </si>
  <si>
    <t>សួន  តាំង</t>
  </si>
  <si>
    <t>20-303</t>
  </si>
  <si>
    <t>ចាន់  សុខ</t>
  </si>
  <si>
    <t>20-335</t>
  </si>
  <si>
    <t>ព្រហ្ម  ប៊ុនណាវី</t>
  </si>
  <si>
    <t>20-361</t>
  </si>
  <si>
    <t>ទិន  សុផល</t>
  </si>
  <si>
    <t>20-375</t>
  </si>
  <si>
    <t>យិន យៀន</t>
  </si>
  <si>
    <t>20-387</t>
  </si>
  <si>
    <t>គឹម មួយគា</t>
  </si>
  <si>
    <t>04-117</t>
  </si>
  <si>
    <t>សុខ គាន</t>
  </si>
  <si>
    <t>04-118</t>
  </si>
  <si>
    <t>ចាន់ វណ្ណា</t>
  </si>
  <si>
    <t>04-119</t>
  </si>
  <si>
    <t>ជា ម៉េង</t>
  </si>
  <si>
    <t>04-159</t>
  </si>
  <si>
    <t>ប៊ូច វឌ្ឍនា</t>
  </si>
  <si>
    <t>04-160</t>
  </si>
  <si>
    <t>ប៊ូ នងសាវិន</t>
  </si>
  <si>
    <t>04-186</t>
  </si>
  <si>
    <t>ពេជ្រ សុវណ្ណ</t>
  </si>
  <si>
    <t>04-187</t>
  </si>
  <si>
    <t>យឹម សុផាន់</t>
  </si>
  <si>
    <t>04-194</t>
  </si>
  <si>
    <t>សោម ស៊ីថា</t>
  </si>
  <si>
    <t>04-216</t>
  </si>
  <si>
    <t>រស សុគន្ធ</t>
  </si>
  <si>
    <t>04-250</t>
  </si>
  <si>
    <t>ឃួន  ប៊ុនធី</t>
  </si>
  <si>
    <t>04-333</t>
  </si>
  <si>
    <t>អេង សុង</t>
  </si>
  <si>
    <t>04-396</t>
  </si>
  <si>
    <t>សេង សុខឡេង</t>
  </si>
  <si>
    <t>04-407</t>
  </si>
  <si>
    <t>តែ គឹមស្រូយ</t>
  </si>
  <si>
    <t>04-467</t>
  </si>
  <si>
    <t>អេង ធិន</t>
  </si>
  <si>
    <t>10-021</t>
  </si>
  <si>
    <t>ជាតិ ប៉ែត</t>
  </si>
  <si>
    <t>10-042</t>
  </si>
  <si>
    <t>ហោ អ៊ូ</t>
  </si>
  <si>
    <t>10-068</t>
  </si>
  <si>
    <t>លី ឡុង</t>
  </si>
  <si>
    <t>10-119</t>
  </si>
  <si>
    <t>យូ ណារ៉ា</t>
  </si>
  <si>
    <t>10-210</t>
  </si>
  <si>
    <t>ជា ផូ</t>
  </si>
  <si>
    <t>10-289</t>
  </si>
  <si>
    <t>គឹម ហេង</t>
  </si>
  <si>
    <t>10-355</t>
  </si>
  <si>
    <t>ជុំ  រោយ</t>
  </si>
  <si>
    <t>10-448</t>
  </si>
  <si>
    <t>ប៉ិច ឌឿន</t>
  </si>
  <si>
    <t>10-451</t>
  </si>
  <si>
    <t>កៅ សេក</t>
  </si>
  <si>
    <t>10-461</t>
  </si>
  <si>
    <t>វង្ស រ៉ាវី</t>
  </si>
  <si>
    <t>10-465</t>
  </si>
  <si>
    <t>ឌុល សំផាន</t>
  </si>
  <si>
    <t>16-152</t>
  </si>
  <si>
    <t>យាយ អង</t>
  </si>
  <si>
    <t>16-158</t>
  </si>
  <si>
    <t>សុខ សំអុល</t>
  </si>
  <si>
    <t>16-160</t>
  </si>
  <si>
    <t>ចៅ ថូវ</t>
  </si>
  <si>
    <t>16-189</t>
  </si>
  <si>
    <t>អ៊ឹង ម៉េងហ៊ាង</t>
  </si>
  <si>
    <t>16-204</t>
  </si>
  <si>
    <t>ជ័យ សែន</t>
  </si>
  <si>
    <t>16-234</t>
  </si>
  <si>
    <t>ហ៊ ចាន់ធី</t>
  </si>
  <si>
    <t>16-248</t>
  </si>
  <si>
    <t>ហ៊ែល ឆៃលាង</t>
  </si>
  <si>
    <t>16-317</t>
  </si>
  <si>
    <t>លាង គ្រី</t>
  </si>
  <si>
    <t>16-340</t>
  </si>
  <si>
    <t>អៀ មួយគា</t>
  </si>
  <si>
    <t>16-383</t>
  </si>
  <si>
    <t>តៀង  ថាញ់</t>
  </si>
  <si>
    <t>16-455</t>
  </si>
  <si>
    <t>នូ ស៊ីធឿន</t>
  </si>
  <si>
    <t>12-025</t>
  </si>
  <si>
    <t>មៀន  សុផល</t>
  </si>
  <si>
    <t>12-043</t>
  </si>
  <si>
    <t>សេង ហឹយ</t>
  </si>
  <si>
    <t>12-129</t>
  </si>
  <si>
    <t>លីវ  សុខា</t>
  </si>
  <si>
    <t>12-238</t>
  </si>
  <si>
    <t>កាំមីតែល</t>
  </si>
  <si>
    <t>18-006</t>
  </si>
  <si>
    <t>ទួន សុផល</t>
  </si>
  <si>
    <t>18-056</t>
  </si>
  <si>
    <t>យូ សាន ១</t>
  </si>
  <si>
    <t>18-085</t>
  </si>
  <si>
    <t>ច័ន្ទ   មន្នី</t>
  </si>
  <si>
    <t>18-101</t>
  </si>
  <si>
    <t>យូ សាន</t>
  </si>
  <si>
    <t>18-170</t>
  </si>
  <si>
    <t>សាំង អ៊ាង</t>
  </si>
  <si>
    <t>18-182</t>
  </si>
  <si>
    <t>លន់ ប៊ុនឡេង</t>
  </si>
  <si>
    <t>18-276</t>
  </si>
  <si>
    <t>ស៊ីន ឃន ២</t>
  </si>
  <si>
    <t>18-309</t>
  </si>
  <si>
    <t>អួង ណារ៉េត</t>
  </si>
  <si>
    <t>02-019</t>
  </si>
  <si>
    <t>02-322</t>
  </si>
  <si>
    <t>ឡាញ សាអូន</t>
  </si>
  <si>
    <t>02-346</t>
  </si>
  <si>
    <t>ចំរើ រដ្ឋ</t>
  </si>
  <si>
    <t>02-417</t>
  </si>
  <si>
    <t>ប៉េ ហួម</t>
  </si>
  <si>
    <t>02-451</t>
  </si>
  <si>
    <t>សៅ  ហ៊ាល</t>
  </si>
  <si>
    <t>02-477</t>
  </si>
  <si>
    <t>ឥន ញ៉ែត</t>
  </si>
  <si>
    <t>08-014</t>
  </si>
  <si>
    <t>តោ ចិន្តា</t>
  </si>
  <si>
    <t>08-130</t>
  </si>
  <si>
    <t>ម៉ាង សារុំ</t>
  </si>
  <si>
    <t>08-133</t>
  </si>
  <si>
    <t>គុយ ច្រិប</t>
  </si>
  <si>
    <t>08-175</t>
  </si>
  <si>
    <t>ឈិន វៃ</t>
  </si>
  <si>
    <t>08-248</t>
  </si>
  <si>
    <t>កាំង ហុក ១</t>
  </si>
  <si>
    <t>08-261</t>
  </si>
  <si>
    <t>កុយ អៀង</t>
  </si>
  <si>
    <t>08-262</t>
  </si>
  <si>
    <t>សៅ ទី</t>
  </si>
  <si>
    <t>08-264</t>
  </si>
  <si>
    <t>កាំ ហុក ២</t>
  </si>
  <si>
    <t>08-267</t>
  </si>
  <si>
    <t>ម៉ឹន វិបុល</t>
  </si>
  <si>
    <t>08-294</t>
  </si>
  <si>
    <t>ជូ គង់</t>
  </si>
  <si>
    <t>08-296</t>
  </si>
  <si>
    <t>អ៊ឹង សេង</t>
  </si>
  <si>
    <t>08-331</t>
  </si>
  <si>
    <t>ស៊ីន ថា</t>
  </si>
  <si>
    <t>08-349</t>
  </si>
  <si>
    <t>លន់ ញឹក</t>
  </si>
  <si>
    <t>08-400</t>
  </si>
  <si>
    <t>ខែត្រ សៀង</t>
  </si>
  <si>
    <t>08-455</t>
  </si>
  <si>
    <t>សៀង ស៊ីណាត</t>
  </si>
  <si>
    <t>08-469</t>
  </si>
  <si>
    <t>គឹម  ជីវ</t>
  </si>
  <si>
    <t>14-029</t>
  </si>
  <si>
    <t>ទឺ   ម៉ារ៉ាឌី</t>
  </si>
  <si>
    <t>14-070</t>
  </si>
  <si>
    <t>ធុច  រ៉ា</t>
  </si>
  <si>
    <t>14-106</t>
  </si>
  <si>
    <t>អ៊ុច   សុថា</t>
  </si>
  <si>
    <t>14-107</t>
  </si>
  <si>
    <t>តាំង កាំង លក់បារី</t>
  </si>
  <si>
    <t>14-154</t>
  </si>
  <si>
    <t>ពឹង  លីវ</t>
  </si>
  <si>
    <t>14-197</t>
  </si>
  <si>
    <t>យឹម  វ៉ិត ១</t>
  </si>
  <si>
    <t>14-218</t>
  </si>
  <si>
    <t>យឹម  វ៉ិត ២</t>
  </si>
  <si>
    <t>14-219</t>
  </si>
  <si>
    <t>វឿង ប៊ុតរេត</t>
  </si>
  <si>
    <t>14-237</t>
  </si>
  <si>
    <t>ដែង  មករា</t>
  </si>
  <si>
    <t>20-060</t>
  </si>
  <si>
    <t>ឆាន់ ឌី៧</t>
  </si>
  <si>
    <t>20-063</t>
  </si>
  <si>
    <t>សាយ ផាត</t>
  </si>
  <si>
    <t>20-137</t>
  </si>
  <si>
    <t>ប៉ាន់ ផល្លា</t>
  </si>
  <si>
    <t>20-217</t>
  </si>
  <si>
    <t>ឆេង ហឿន</t>
  </si>
  <si>
    <t>20-287</t>
  </si>
  <si>
    <t>ត្រេង  វុទ្ធី</t>
  </si>
  <si>
    <t>20-347</t>
  </si>
  <si>
    <t>យស់ រតនា</t>
  </si>
  <si>
    <t>20-355</t>
  </si>
  <si>
    <t>លីអើរ៉ុនស៊ីថាន់</t>
  </si>
  <si>
    <t>20-356</t>
  </si>
  <si>
    <t>ខឿន ភាន់</t>
  </si>
  <si>
    <t>20-379</t>
  </si>
  <si>
    <t>អឿន ជឿប</t>
  </si>
  <si>
    <t>04-018</t>
  </si>
  <si>
    <t>ជួម ជឿម</t>
  </si>
  <si>
    <t>04-037</t>
  </si>
  <si>
    <t>លាង ហួត</t>
  </si>
  <si>
    <t>04-144</t>
  </si>
  <si>
    <t>ចាង យឹងមុយ</t>
  </si>
  <si>
    <t>04-364</t>
  </si>
  <si>
    <t>ឡាយ សំបូរ</t>
  </si>
  <si>
    <t>04-466</t>
  </si>
  <si>
    <t>គង់ ឆេង</t>
  </si>
  <si>
    <t>10-115</t>
  </si>
  <si>
    <t>ស៊ឹម សុវណ្ណ</t>
  </si>
  <si>
    <t>10-144</t>
  </si>
  <si>
    <t>យាយ ឡាប</t>
  </si>
  <si>
    <t>10-202</t>
  </si>
  <si>
    <t>សុខ ហៀង</t>
  </si>
  <si>
    <t>10-464</t>
  </si>
  <si>
    <t>ចាន់ ណារិន</t>
  </si>
  <si>
    <t>16-006</t>
  </si>
  <si>
    <t>អ៊ឹង ចាន់សុន</t>
  </si>
  <si>
    <t>16-035</t>
  </si>
  <si>
    <t>អ៊ុច តុន</t>
  </si>
  <si>
    <t>16-067</t>
  </si>
  <si>
    <t>សាលារៀនអូរតាគាំ១</t>
  </si>
  <si>
    <t>16-086</t>
  </si>
  <si>
    <t>គង់ រៀន</t>
  </si>
  <si>
    <t>16-165</t>
  </si>
  <si>
    <t>មាន សុវណ្ណា</t>
  </si>
  <si>
    <t>16-171</t>
  </si>
  <si>
    <t>អ៊ុង ខន</t>
  </si>
  <si>
    <t>16-182</t>
  </si>
  <si>
    <t>យូ សុខផេង</t>
  </si>
  <si>
    <t>16-236</t>
  </si>
  <si>
    <t>ម៉ឺន វិបុល</t>
  </si>
  <si>
    <t>16-239</t>
  </si>
  <si>
    <t>ប្រាក់ សុកិទ</t>
  </si>
  <si>
    <t>16-377</t>
  </si>
  <si>
    <t>លី វេងថៃ</t>
  </si>
  <si>
    <t>16-389</t>
  </si>
  <si>
    <t>ម៉ៅ  សៀម</t>
  </si>
  <si>
    <t>16-452</t>
  </si>
  <si>
    <t>ពៅ ដារា</t>
  </si>
  <si>
    <t>16-457</t>
  </si>
  <si>
    <t>ប៊ុន នៅ</t>
  </si>
  <si>
    <t>16-460</t>
  </si>
  <si>
    <t>ស៊ុយ ចិន្តា</t>
  </si>
  <si>
    <t>16-463</t>
  </si>
  <si>
    <t>ស៊ឹម លឹម</t>
  </si>
  <si>
    <t>02-124</t>
  </si>
  <si>
    <t>កែវ  ចំរើន</t>
  </si>
  <si>
    <t>14-226</t>
  </si>
  <si>
    <t>ឡាយ សារ៉ុង</t>
  </si>
  <si>
    <t>03-407</t>
  </si>
  <si>
    <t>ការាស់សាំងអូរចារ</t>
  </si>
  <si>
    <t>07-057</t>
  </si>
  <si>
    <t>សោម គង់</t>
  </si>
  <si>
    <t>07-059</t>
  </si>
  <si>
    <r>
      <rPr>
        <sz val="10"/>
        <rFont val="FreeSans"/>
        <family val="2"/>
      </rPr>
      <t xml:space="preserve">សាយ ប៊ុនធី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</si>
  <si>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t>07-160</t>
  </si>
  <si>
    <t>ឃួន ដេត</t>
  </si>
  <si>
    <t>07-237</t>
  </si>
  <si>
    <t>លឹម សារិទ្ធ</t>
  </si>
  <si>
    <t>07-239</t>
  </si>
  <si>
    <t>មីន  សុខាន</t>
  </si>
  <si>
    <t>07-261</t>
  </si>
  <si>
    <t>សៅ ចំប៉ី</t>
  </si>
  <si>
    <t>07-270</t>
  </si>
  <si>
    <t>តែង ឃុនណា</t>
  </si>
  <si>
    <t>07-298</t>
  </si>
  <si>
    <t>ម៉ែន សៀក</t>
  </si>
  <si>
    <t>07-415</t>
  </si>
  <si>
    <t>យឹម យីន</t>
  </si>
  <si>
    <t>01-089</t>
  </si>
  <si>
    <t>ប៊ូ បូរ៉ា</t>
  </si>
  <si>
    <t>01-143</t>
  </si>
  <si>
    <t>ឡាញ់ ផាន់ណេ</t>
  </si>
  <si>
    <t>01-148</t>
  </si>
  <si>
    <t>ចាន់ គារ</t>
  </si>
  <si>
    <t>01-226</t>
  </si>
  <si>
    <t>សេង ឈុនឡាយ</t>
  </si>
  <si>
    <t>01-410</t>
  </si>
  <si>
    <t>ស៊ឹម សំណាង</t>
  </si>
  <si>
    <t>01-463</t>
  </si>
  <si>
    <t>ឡុង សុខា</t>
  </si>
  <si>
    <t>13-002</t>
  </si>
  <si>
    <t>ស៊ឹម វណ្ណៈ</t>
  </si>
  <si>
    <t>13-003</t>
  </si>
  <si>
    <t>ជា ផេង</t>
  </si>
  <si>
    <t>13-006</t>
  </si>
  <si>
    <t>កែវ កាមីន</t>
  </si>
  <si>
    <t>13-014</t>
  </si>
  <si>
    <t>ឡុច តង</t>
  </si>
  <si>
    <t>13-038</t>
  </si>
  <si>
    <t>ហុង ជ្រិន</t>
  </si>
  <si>
    <t>13-091</t>
  </si>
  <si>
    <t>កែវ  សុខជា</t>
  </si>
  <si>
    <t>13-139</t>
  </si>
  <si>
    <t>លឹម  ដារ៉ា</t>
  </si>
  <si>
    <t>13-149</t>
  </si>
  <si>
    <t>មុំ   ហ៊ាង</t>
  </si>
  <si>
    <t>13-150</t>
  </si>
  <si>
    <t>ម៉ៅ  រ័ត្នមុនី</t>
  </si>
  <si>
    <t>13-179</t>
  </si>
  <si>
    <t>បែន  ផន</t>
  </si>
  <si>
    <t>13-221</t>
  </si>
  <si>
    <t>លី  ជា</t>
  </si>
  <si>
    <t>13-223</t>
  </si>
  <si>
    <t>ប៉េង  សុខឃីម</t>
  </si>
  <si>
    <t>13-235</t>
  </si>
  <si>
    <t>ស៊ុន   ប៊ុនឡេង</t>
  </si>
  <si>
    <t>13-247</t>
  </si>
  <si>
    <t>ឆា  ស៊ីសុវត្ថា</t>
  </si>
  <si>
    <t>13-248</t>
  </si>
  <si>
    <t>ហង់ផាន់ស៊ី</t>
  </si>
  <si>
    <t>13-350</t>
  </si>
  <si>
    <t>ធូ សុគុន</t>
  </si>
  <si>
    <t>13-375</t>
  </si>
  <si>
    <t>ហុក កុសល</t>
  </si>
  <si>
    <t>19-080</t>
  </si>
  <si>
    <t>វង  ស្រីទូច</t>
  </si>
  <si>
    <t>19-181</t>
  </si>
  <si>
    <t>នៅ ស៊ីថា</t>
  </si>
  <si>
    <t>19-211</t>
  </si>
  <si>
    <t>ហឿន សារ៉ាត់</t>
  </si>
  <si>
    <t>19-288</t>
  </si>
  <si>
    <t>ទូច  ផល្លី</t>
  </si>
  <si>
    <t>19-294</t>
  </si>
  <si>
    <t>ប៉ឹង  រ៉េត</t>
  </si>
  <si>
    <t>19-304</t>
  </si>
  <si>
    <t>ឡៃ ស៊ាន</t>
  </si>
  <si>
    <t>19-378</t>
  </si>
  <si>
    <t>ជុំ ហាច</t>
  </si>
  <si>
    <t>19-392</t>
  </si>
  <si>
    <t>ឡាយ យាន</t>
  </si>
  <si>
    <t>19-404</t>
  </si>
  <si>
    <t>គឹម សេត</t>
  </si>
  <si>
    <t>19-477</t>
  </si>
  <si>
    <t>អ៊ឹង  ឡា</t>
  </si>
  <si>
    <t>13-232</t>
  </si>
  <si>
    <t>អែម ប៊ុនណាត</t>
  </si>
  <si>
    <t>03-042</t>
  </si>
  <si>
    <t>តិច សេង</t>
  </si>
  <si>
    <t>03-133</t>
  </si>
  <si>
    <t>យិន សារឿន ១</t>
  </si>
  <si>
    <t>03-269</t>
  </si>
  <si>
    <t>យិន សារឿន ៣</t>
  </si>
  <si>
    <t>03-271</t>
  </si>
  <si>
    <t>ជិន សំប៊ុន</t>
  </si>
  <si>
    <t>03-300</t>
  </si>
  <si>
    <t>ព្រិល ហ៊ាង</t>
  </si>
  <si>
    <t>03-309</t>
  </si>
  <si>
    <t>អ៊ីវ អមរា</t>
  </si>
  <si>
    <t>03-334</t>
  </si>
  <si>
    <t>គង់ ហ៊ាន</t>
  </si>
  <si>
    <t>03-336</t>
  </si>
  <si>
    <t>តាំង ម៉េង</t>
  </si>
  <si>
    <t>03-359</t>
  </si>
  <si>
    <t>សន សុផាន់នី</t>
  </si>
  <si>
    <t>03-466</t>
  </si>
  <si>
    <t>ធី គិន</t>
  </si>
  <si>
    <t>09-054</t>
  </si>
  <si>
    <t>ទ្រីញ  អាន</t>
  </si>
  <si>
    <t>09-133</t>
  </si>
  <si>
    <t>វិទ្យាស្ថានវប្បធម៌បារាំង</t>
  </si>
  <si>
    <t>09-149</t>
  </si>
  <si>
    <t>ពេទ្យ  ផាវ៉ាន់</t>
  </si>
  <si>
    <t>09-155</t>
  </si>
  <si>
    <t>គឹម សុខាល័យ</t>
  </si>
  <si>
    <t>09-205</t>
  </si>
  <si>
    <t>យឹម  ឈឿម</t>
  </si>
  <si>
    <t>09-224</t>
  </si>
  <si>
    <t>ប៊ុន យ៉ារីន</t>
  </si>
  <si>
    <t>09-270</t>
  </si>
  <si>
    <t>ម៉ា ព្រៀន</t>
  </si>
  <si>
    <t>09-287</t>
  </si>
  <si>
    <t>វ៉ាន់  ថុល</t>
  </si>
  <si>
    <t>09-314</t>
  </si>
  <si>
    <t>ភូ ផល្លី</t>
  </si>
  <si>
    <t>09-323</t>
  </si>
  <si>
    <t>ហុក ចន្ទ្រា</t>
  </si>
  <si>
    <t>09-398</t>
  </si>
  <si>
    <t>ចាន់ មុំ</t>
  </si>
  <si>
    <t>09-404</t>
  </si>
  <si>
    <t>វ៉ាន់ វារី</t>
  </si>
  <si>
    <t>09-415</t>
  </si>
  <si>
    <t>ម៉ាញ់ កែវ</t>
  </si>
  <si>
    <t>09-436</t>
  </si>
  <si>
    <t>សំ ប៊ុន</t>
  </si>
  <si>
    <t>09-452</t>
  </si>
  <si>
    <t>តាន់ គឹមសុន</t>
  </si>
  <si>
    <t>15-145</t>
  </si>
  <si>
    <t>ឃី សុផា ២</t>
  </si>
  <si>
    <t>15-152</t>
  </si>
  <si>
    <t>ចាន់ ហ៊ង</t>
  </si>
  <si>
    <t>15-242</t>
  </si>
  <si>
    <t>អែល ស្រ៊ុន</t>
  </si>
  <si>
    <t>15-292</t>
  </si>
  <si>
    <t>សាន ស៊ីម៉ៃ</t>
  </si>
  <si>
    <t>15-297</t>
  </si>
  <si>
    <t>សេង អ៊ន</t>
  </si>
  <si>
    <t>15-323</t>
  </si>
  <si>
    <t>ធៀម  ទ្រី</t>
  </si>
  <si>
    <t>15-410</t>
  </si>
  <si>
    <t>សា ម៉ូរ៉ាក់</t>
  </si>
  <si>
    <t>15-467</t>
  </si>
  <si>
    <t>ម៉ាន់ ប៊ុន</t>
  </si>
  <si>
    <t>15-471</t>
  </si>
  <si>
    <t>ស៊ូ សានិត</t>
  </si>
  <si>
    <t>29-327</t>
  </si>
  <si>
    <t>ទួត ផាន់</t>
  </si>
  <si>
    <t>05-170</t>
  </si>
  <si>
    <t>មៀច សាមិត្ត</t>
  </si>
  <si>
    <t>11-082</t>
  </si>
  <si>
    <t>សុខ វែង</t>
  </si>
  <si>
    <t>09-181</t>
  </si>
  <si>
    <t>ទេស ចន្ថា</t>
  </si>
  <si>
    <t>15-243</t>
  </si>
  <si>
    <t>ម៉ី  លី</t>
  </si>
  <si>
    <t>07-019</t>
  </si>
  <si>
    <t>រ័ត្ន  ង៉ែត</t>
  </si>
  <si>
    <t>07-020</t>
  </si>
  <si>
    <t>ខៀវ សំអឿន</t>
  </si>
  <si>
    <t>07-038</t>
  </si>
  <si>
    <t>សារិ វណ្ណា</t>
  </si>
  <si>
    <t>07-113</t>
  </si>
  <si>
    <t>ប៉ិល សុផល</t>
  </si>
  <si>
    <t>07-131</t>
  </si>
  <si>
    <t>កៅ សាវុទ្ធី</t>
  </si>
  <si>
    <t>07-183</t>
  </si>
  <si>
    <t>ឃ្លោក  ផល្លា</t>
  </si>
  <si>
    <t>07-335</t>
  </si>
  <si>
    <t>អេង ណាង</t>
  </si>
  <si>
    <t>01-081</t>
  </si>
  <si>
    <t>ផា សុផាត</t>
  </si>
  <si>
    <t>01-199</t>
  </si>
  <si>
    <t>អ៊ាប សុខឿន</t>
  </si>
  <si>
    <t>01-313</t>
  </si>
  <si>
    <t>ចាន់​ ផា</t>
  </si>
  <si>
    <t>01-376</t>
  </si>
  <si>
    <t>ម៉ា ជា</t>
  </si>
  <si>
    <t>01-382</t>
  </si>
  <si>
    <t>ទេព វុទ្ធី</t>
  </si>
  <si>
    <t>01-383</t>
  </si>
  <si>
    <t>ជិម ចិន្តា</t>
  </si>
  <si>
    <t>01-417</t>
  </si>
  <si>
    <t>លៀង អ៊ួច</t>
  </si>
  <si>
    <t>01-474</t>
  </si>
  <si>
    <t>ចៅ កាំឈិញ</t>
  </si>
  <si>
    <t>13-025</t>
  </si>
  <si>
    <t>គឹម វ៉ាន់</t>
  </si>
  <si>
    <t>13-039</t>
  </si>
  <si>
    <t>ឈួន  សារ៉ាត់</t>
  </si>
  <si>
    <t>13-135</t>
  </si>
  <si>
    <t>អៀង  សុភាព</t>
  </si>
  <si>
    <t>13-160</t>
  </si>
  <si>
    <t>យឹម  សំបូ</t>
  </si>
  <si>
    <t>13-187</t>
  </si>
  <si>
    <t>បែន សំបូរ</t>
  </si>
  <si>
    <t>13-192</t>
  </si>
  <si>
    <t>ឡុង  គឹមឆេង</t>
  </si>
  <si>
    <t>13-206</t>
  </si>
  <si>
    <t>អោម  សាវេត</t>
  </si>
  <si>
    <t>13-209</t>
  </si>
  <si>
    <t>ហាក់  សោភ័ណ</t>
  </si>
  <si>
    <t>13-213</t>
  </si>
  <si>
    <t>នួន  តុន</t>
  </si>
  <si>
    <t>13-218</t>
  </si>
  <si>
    <t>13-259</t>
  </si>
  <si>
    <t>ស៊ិន សិត</t>
  </si>
  <si>
    <t>13-353</t>
  </si>
  <si>
    <t>13-439</t>
  </si>
  <si>
    <t>ឈឿម  សុវណ្ណ</t>
  </si>
  <si>
    <t>13-441</t>
  </si>
  <si>
    <t>យឺន  ម៉ិ</t>
  </si>
  <si>
    <t>13-446</t>
  </si>
  <si>
    <t>ម៉ៃ  ហ៊ាង</t>
  </si>
  <si>
    <t>13-447</t>
  </si>
  <si>
    <t>13-473</t>
  </si>
  <si>
    <t>អ៊ឹង កូយ</t>
  </si>
  <si>
    <t>19-075</t>
  </si>
  <si>
    <t>ពា កយ</t>
  </si>
  <si>
    <t>19-079</t>
  </si>
  <si>
    <t>អ៊ឹង គួយ</t>
  </si>
  <si>
    <t>19-088</t>
  </si>
  <si>
    <t>ងួន ខុន</t>
  </si>
  <si>
    <t>19-109</t>
  </si>
  <si>
    <t>អ៊ុច សុភី</t>
  </si>
  <si>
    <t>19-158</t>
  </si>
  <si>
    <t>ញ៉ែម កេត</t>
  </si>
  <si>
    <t>19-189</t>
  </si>
  <si>
    <t>សូ សៀក</t>
  </si>
  <si>
    <t>19-213</t>
  </si>
  <si>
    <t>ព្រាប សុជាតា</t>
  </si>
  <si>
    <t>19-217</t>
  </si>
  <si>
    <t>ឈិត ទាប</t>
  </si>
  <si>
    <t>19-238</t>
  </si>
  <si>
    <t>មាឃខ ណារិន</t>
  </si>
  <si>
    <t>19-240</t>
  </si>
  <si>
    <t>រ៉ន វិរិន</t>
  </si>
  <si>
    <t>19-256</t>
  </si>
  <si>
    <t>ជា វិន</t>
  </si>
  <si>
    <t>19-263</t>
  </si>
  <si>
    <t>រស់ ទី</t>
  </si>
  <si>
    <t>19-265</t>
  </si>
  <si>
    <t>ឡេង វិសុទ្ធ</t>
  </si>
  <si>
    <t>19-290</t>
  </si>
  <si>
    <t>ប៉ុយ ធៀន ១</t>
  </si>
  <si>
    <t>19-296</t>
  </si>
  <si>
    <t>អ៊ិត គឹមស្រ៊ុន</t>
  </si>
  <si>
    <t>19-325</t>
  </si>
  <si>
    <t>ប៊ុត សំអែល</t>
  </si>
  <si>
    <t>19-342</t>
  </si>
  <si>
    <t>ពៅ សុភាព</t>
  </si>
  <si>
    <t>19-360</t>
  </si>
  <si>
    <t>ស៊ ចន្ធូ</t>
  </si>
  <si>
    <t>19-456</t>
  </si>
  <si>
    <t>យូ  គង់</t>
  </si>
  <si>
    <t>13-451</t>
  </si>
  <si>
    <t>មុំ រ៉ៃ</t>
  </si>
  <si>
    <t>03-150</t>
  </si>
  <si>
    <t>ហុង កុយ</t>
  </si>
  <si>
    <t>03-212</t>
  </si>
  <si>
    <t>ហួត  គីរីរិត</t>
  </si>
  <si>
    <t>03-227</t>
  </si>
  <si>
    <t>ហ៊ីម សុភាព</t>
  </si>
  <si>
    <t>03-472</t>
  </si>
  <si>
    <t>09-138</t>
  </si>
  <si>
    <t>អ៊ិន ប្រាជ្ញ</t>
  </si>
  <si>
    <t>09-139</t>
  </si>
  <si>
    <t>ហួ  ហេង</t>
  </si>
  <si>
    <t>09-210</t>
  </si>
  <si>
    <t>ណាំ  ទីស៊ុនធួក</t>
  </si>
  <si>
    <t>09-231</t>
  </si>
  <si>
    <t>លឹម ប៉ូលីន</t>
  </si>
  <si>
    <t>09-247</t>
  </si>
  <si>
    <t>ឌឹម  សំអាង</t>
  </si>
  <si>
    <t>09-319</t>
  </si>
  <si>
    <t>មាស បាន</t>
  </si>
  <si>
    <t>09-366</t>
  </si>
  <si>
    <t>ម៉ម ឡា</t>
  </si>
  <si>
    <t>09-442</t>
  </si>
  <si>
    <t>ហេង គឹមនី</t>
  </si>
  <si>
    <t>15-001</t>
  </si>
  <si>
    <t>ជូ  ហ្វឹង</t>
  </si>
  <si>
    <t>15-019</t>
  </si>
  <si>
    <t>ហេង  គឹមនី</t>
  </si>
  <si>
    <t>15-075</t>
  </si>
  <si>
    <t>ម៉ាច ប៊ុនហ៊ាញ</t>
  </si>
  <si>
    <t>15-084</t>
  </si>
  <si>
    <t>គុយ ទ្រី</t>
  </si>
  <si>
    <t>15-114</t>
  </si>
  <si>
    <t>គា សាម៉ន</t>
  </si>
  <si>
    <t>15-155</t>
  </si>
  <si>
    <t>ថន ប៊ុនធឿន</t>
  </si>
  <si>
    <t>15-180</t>
  </si>
  <si>
    <t>យី សាបាន</t>
  </si>
  <si>
    <t>15-325</t>
  </si>
  <si>
    <t>អ៊ឹង ឡៃហ៊ត</t>
  </si>
  <si>
    <t>15-335</t>
  </si>
  <si>
    <t>វ៉ាន់  វុត្ថា</t>
  </si>
  <si>
    <t>15-381</t>
  </si>
  <si>
    <t>ប៉ោ ស៊ីមឡី</t>
  </si>
  <si>
    <t>15-389</t>
  </si>
  <si>
    <t>ថេង ស្រូយ</t>
  </si>
  <si>
    <t>15-422</t>
  </si>
  <si>
    <t>ផន គឹមយី</t>
  </si>
  <si>
    <t>05-173</t>
  </si>
  <si>
    <t>ពិន សុភា</t>
  </si>
  <si>
    <t>11-001</t>
  </si>
  <si>
    <t>រី ដែត</t>
  </si>
  <si>
    <t>11-003</t>
  </si>
  <si>
    <t>វុធ ថា</t>
  </si>
  <si>
    <t>11-195</t>
  </si>
  <si>
    <t>យោក សារឿន</t>
  </si>
  <si>
    <t>11-206</t>
  </si>
  <si>
    <t>តា   ឈួម</t>
  </si>
  <si>
    <t>20-328</t>
  </si>
  <si>
    <t>ឆៃ  សុវណ្ណ</t>
  </si>
  <si>
    <t>20-339</t>
  </si>
  <si>
    <t>យស  សារិទ្ធ</t>
  </si>
  <si>
    <t>20-340</t>
  </si>
  <si>
    <t>ង៉ែត  ពិសិទ្ធ</t>
  </si>
  <si>
    <t>20-366</t>
  </si>
  <si>
    <t>សុខ  ចាន់</t>
  </si>
  <si>
    <t>14-433</t>
  </si>
  <si>
    <t>ព្រុំ សារឿន</t>
  </si>
  <si>
    <t>08-089</t>
  </si>
  <si>
    <t>ម៉ៅ សុខលី ១</t>
  </si>
  <si>
    <t>14-007</t>
  </si>
  <si>
    <t>វឹង ហាំង ១</t>
  </si>
  <si>
    <t>20-116</t>
  </si>
  <si>
    <t>វឹង ហាំង ២</t>
  </si>
  <si>
    <t>20-117</t>
  </si>
  <si>
    <t>ឃួន គន្ធា</t>
  </si>
  <si>
    <t>04-273</t>
  </si>
  <si>
    <t>គឹម ពេញ</t>
  </si>
  <si>
    <t>10-111</t>
  </si>
  <si>
    <t>សៀង គាង</t>
  </si>
  <si>
    <t>10-284</t>
  </si>
  <si>
    <t>ញ៉ែម ខេន</t>
  </si>
  <si>
    <t>18-152</t>
  </si>
  <si>
    <t>ធឿម ស៊ីមុត</t>
  </si>
  <si>
    <t>18-153</t>
  </si>
  <si>
    <t>ទឹម វណ្ណា</t>
  </si>
  <si>
    <t>12-015</t>
  </si>
  <si>
    <t>អែម  ហ៊ន</t>
  </si>
  <si>
    <t>12-016</t>
  </si>
  <si>
    <t>ជុំ ស៊ីថា</t>
  </si>
  <si>
    <t>12-123</t>
  </si>
  <si>
    <t>ទេស កៅ</t>
  </si>
  <si>
    <t>12-124</t>
  </si>
  <si>
    <t>ភោគ រស្មី</t>
  </si>
  <si>
    <t>12-125</t>
  </si>
  <si>
    <t>គង់  ផៃ</t>
  </si>
  <si>
    <t>12-237</t>
  </si>
  <si>
    <t>លន់ ស៊ីម</t>
  </si>
  <si>
    <t>12-364</t>
  </si>
  <si>
    <t>សុខ នី</t>
  </si>
  <si>
    <t>12-411</t>
  </si>
  <si>
    <t>ឡុង ណាគ្រី</t>
  </si>
  <si>
    <t>12-442</t>
  </si>
  <si>
    <t>ម៉ែន ញ៉ល</t>
  </si>
  <si>
    <t>18-009</t>
  </si>
  <si>
    <t>កឺ សែត</t>
  </si>
  <si>
    <t>18-081</t>
  </si>
  <si>
    <t>យូ ឆេង</t>
  </si>
  <si>
    <t>18-092</t>
  </si>
  <si>
    <t>ម៉ៅ ណារិទ្ធិ</t>
  </si>
  <si>
    <t>18-093</t>
  </si>
  <si>
    <t>សួន នឿត</t>
  </si>
  <si>
    <t>18-124</t>
  </si>
  <si>
    <t>ឃិម  សូរីយា</t>
  </si>
  <si>
    <t>18-143</t>
  </si>
  <si>
    <t>ថោង មុំ</t>
  </si>
  <si>
    <t>18-158</t>
  </si>
  <si>
    <t>មាស សារ៉ាត់</t>
  </si>
  <si>
    <t>18-202</t>
  </si>
  <si>
    <t>យង់   ទីណូ</t>
  </si>
  <si>
    <t>18-216</t>
  </si>
  <si>
    <t>ខាំ ឈៀង</t>
  </si>
  <si>
    <t>18-329</t>
  </si>
  <si>
    <t>អ៊ុក ចន្ថា</t>
  </si>
  <si>
    <t>18-359</t>
  </si>
  <si>
    <t>ស  សុរិទ្ធ</t>
  </si>
  <si>
    <t>18-400</t>
  </si>
  <si>
    <t>ទិត  វ៉ាន</t>
  </si>
  <si>
    <t>18-453</t>
  </si>
  <si>
    <t>ទិត សុខា ២</t>
  </si>
  <si>
    <t>02-129</t>
  </si>
  <si>
    <t>សុខ គុណរិទ្ធ</t>
  </si>
  <si>
    <t>02-130</t>
  </si>
  <si>
    <t>គិត ឆដា</t>
  </si>
  <si>
    <t>02-185</t>
  </si>
  <si>
    <t>ងួន រតនៈ</t>
  </si>
  <si>
    <t>02-291</t>
  </si>
  <si>
    <t>ស្វិត ជេដ្ឋា</t>
  </si>
  <si>
    <t>02-367</t>
  </si>
  <si>
    <t>អូន វិបុល</t>
  </si>
  <si>
    <t>02-376</t>
  </si>
  <si>
    <t>ម៉េង វ៉ានដានីន</t>
  </si>
  <si>
    <t>02-402</t>
  </si>
  <si>
    <t>សោម សុវណ្ណ</t>
  </si>
  <si>
    <t>02-414</t>
  </si>
  <si>
    <t>ប៉ុក ណាវី</t>
  </si>
  <si>
    <t>02-423</t>
  </si>
  <si>
    <t>លឹម គីមអ៊ី</t>
  </si>
  <si>
    <t>08-018</t>
  </si>
  <si>
    <t>រ៉ឹម សុគន្ធ</t>
  </si>
  <si>
    <t>08-027</t>
  </si>
  <si>
    <t>ស៊ុន ផាន់ណា</t>
  </si>
  <si>
    <t>08-050</t>
  </si>
  <si>
    <t>លឹម អៀវណាំ ២</t>
  </si>
  <si>
    <t>08-059</t>
  </si>
  <si>
    <t>យឹម អៀនគីម</t>
  </si>
  <si>
    <t>08-072</t>
  </si>
  <si>
    <t>អ៊ឹង ឡេងហ៊ួត</t>
  </si>
  <si>
    <t>08-123</t>
  </si>
  <si>
    <t>សោម យ៉ម</t>
  </si>
  <si>
    <t>08-132</t>
  </si>
  <si>
    <t>ទឹម ប៉ូល</t>
  </si>
  <si>
    <t>08-144</t>
  </si>
  <si>
    <t>អ៊ឹង សារ៉ាត់</t>
  </si>
  <si>
    <t>08-149</t>
  </si>
  <si>
    <t>ឡឹក សំបូរ</t>
  </si>
  <si>
    <t>08-177</t>
  </si>
  <si>
    <t>អ៊ី សាមិត្ត</t>
  </si>
  <si>
    <t>08-180</t>
  </si>
  <si>
    <t>លឿង ស្រីនិត</t>
  </si>
  <si>
    <t>08-265</t>
  </si>
  <si>
    <t>ប៉ែន សាលី</t>
  </si>
  <si>
    <t>08-280</t>
  </si>
  <si>
    <t>ស៊ុន តឹក</t>
  </si>
  <si>
    <t>08-292</t>
  </si>
  <si>
    <t>ហេង គង់</t>
  </si>
  <si>
    <t>08-332</t>
  </si>
  <si>
    <t>08-338</t>
  </si>
  <si>
    <t>តាំង យី ៣</t>
  </si>
  <si>
    <t>08-367</t>
  </si>
  <si>
    <t>តាំង យី</t>
  </si>
  <si>
    <t>08-371</t>
  </si>
  <si>
    <t>08-411</t>
  </si>
  <si>
    <t>ដុស សារ៉ាត់</t>
  </si>
  <si>
    <t>08-413</t>
  </si>
  <si>
    <t>ស៊ិក  សុរ័ត្នន៍</t>
  </si>
  <si>
    <t>14-128</t>
  </si>
  <si>
    <t>លៀង  គឹមឡី</t>
  </si>
  <si>
    <t>14-195</t>
  </si>
  <si>
    <t>14-207</t>
  </si>
  <si>
    <t>ឡុង ស្រ៊ុន</t>
  </si>
  <si>
    <t>14-250</t>
  </si>
  <si>
    <t>ជា ចាន់ខន ១</t>
  </si>
  <si>
    <t>14-292</t>
  </si>
  <si>
    <t>នន់ សុគន្ធ</t>
  </si>
  <si>
    <t>14-477</t>
  </si>
  <si>
    <t>ថេត លឿត</t>
  </si>
  <si>
    <t>20-055</t>
  </si>
  <si>
    <t>ជា ហ៊ាន</t>
  </si>
  <si>
    <t>20-143</t>
  </si>
  <si>
    <t>គឹម វុធ</t>
  </si>
  <si>
    <t>20-213</t>
  </si>
  <si>
    <t>ឡៅ  សុខា</t>
  </si>
  <si>
    <t>20-304</t>
  </si>
  <si>
    <t>ភេម   សុខុម</t>
  </si>
  <si>
    <t>20-320</t>
  </si>
  <si>
    <t>ឆោម ឆុង</t>
  </si>
  <si>
    <t>20-399</t>
  </si>
  <si>
    <t>សំ សុដារ៉ា</t>
  </si>
  <si>
    <t>20-465</t>
  </si>
  <si>
    <t>ពុយ ហួង</t>
  </si>
  <si>
    <t>04-013</t>
  </si>
  <si>
    <t>ភោគ ផល្លា</t>
  </si>
  <si>
    <t>04-066</t>
  </si>
  <si>
    <t>វ៉ុន សាវឿត</t>
  </si>
  <si>
    <t>04-114</t>
  </si>
  <si>
    <t>ឆាន់ ចំរើន</t>
  </si>
  <si>
    <t>04-296</t>
  </si>
  <si>
    <t>ឃុត វណ្ណៈ</t>
  </si>
  <si>
    <t>04-297</t>
  </si>
  <si>
    <t>សេង ស្រេង</t>
  </si>
  <si>
    <t>04-421</t>
  </si>
  <si>
    <t>អ៊ិត សុផល</t>
  </si>
  <si>
    <t>10-069</t>
  </si>
  <si>
    <t>សៅ យ៉ុត</t>
  </si>
  <si>
    <t>10-252</t>
  </si>
  <si>
    <t>អ៊ុច សាវី</t>
  </si>
  <si>
    <t>10-254</t>
  </si>
  <si>
    <t>10-445</t>
  </si>
  <si>
    <t>ញ៉ា វុទ្ធី</t>
  </si>
  <si>
    <t>10-453</t>
  </si>
  <si>
    <t>អ៊ិន ឡា</t>
  </si>
  <si>
    <t>16-024</t>
  </si>
  <si>
    <t>រឿន រឿត</t>
  </si>
  <si>
    <t>16-049</t>
  </si>
  <si>
    <t>មិត្ត ធឿង</t>
  </si>
  <si>
    <t>16-062</t>
  </si>
  <si>
    <t>16-069</t>
  </si>
  <si>
    <t>សេង សួរ</t>
  </si>
  <si>
    <t>16-088</t>
  </si>
  <si>
    <t>ហង្ស ផល្លា</t>
  </si>
  <si>
    <t>16-089</t>
  </si>
  <si>
    <t>ម៉េង ចាន់ថន</t>
  </si>
  <si>
    <t>16-094</t>
  </si>
  <si>
    <t>សូ សុទ្ធ</t>
  </si>
  <si>
    <t>16-104</t>
  </si>
  <si>
    <t>ប៉ាវ ស៊ីវឡេង</t>
  </si>
  <si>
    <t>16-141</t>
  </si>
  <si>
    <t>អ៊ង  បូ</t>
  </si>
  <si>
    <t>16-214</t>
  </si>
  <si>
    <t>ស៊ឹម បូរាណ</t>
  </si>
  <si>
    <t>16-311</t>
  </si>
  <si>
    <t>គឹម ម៉ៅ</t>
  </si>
  <si>
    <t>16-313</t>
  </si>
  <si>
    <t>ឈុន ហ៊ត</t>
  </si>
  <si>
    <t>16-391</t>
  </si>
  <si>
    <t>ជូ  សែ</t>
  </si>
  <si>
    <t>16-399</t>
  </si>
  <si>
    <t>សុខ គឹមអេង</t>
  </si>
  <si>
    <t>18-181</t>
  </si>
  <si>
    <t>សេក  សុគន្ធ</t>
  </si>
  <si>
    <t>14-138</t>
  </si>
  <si>
    <t>សេង  ហៃ</t>
  </si>
  <si>
    <t>14-215</t>
  </si>
  <si>
    <t>ហេង រិទ្ធី</t>
  </si>
  <si>
    <t>16-307</t>
  </si>
  <si>
    <t>ខៀវ  សំបូរ</t>
  </si>
  <si>
    <t>12-050</t>
  </si>
  <si>
    <t>ឆាង  ហេង</t>
  </si>
  <si>
    <t>12-093</t>
  </si>
  <si>
    <t>ឯល  វ៉ាន់</t>
  </si>
  <si>
    <t>12-169</t>
  </si>
  <si>
    <t>គី  ទិត</t>
  </si>
  <si>
    <t>12-170</t>
  </si>
  <si>
    <t>ថាច់  ជួន</t>
  </si>
  <si>
    <t>12-231</t>
  </si>
  <si>
    <t>ពឹង  គឹមហួរ</t>
  </si>
  <si>
    <t>12-260</t>
  </si>
  <si>
    <t>ឌី ញ៉ុន</t>
  </si>
  <si>
    <t>12-295</t>
  </si>
  <si>
    <t>រី សុខា</t>
  </si>
  <si>
    <t>12-396</t>
  </si>
  <si>
    <t>ហូ ឡាយ</t>
  </si>
  <si>
    <t>18-014</t>
  </si>
  <si>
    <t>ហេង ចាន់ថានី</t>
  </si>
  <si>
    <t>18-045</t>
  </si>
  <si>
    <t>ព្រំ ណូ</t>
  </si>
  <si>
    <t>18-055</t>
  </si>
  <si>
    <t>កង សារ៉េន</t>
  </si>
  <si>
    <t>18-176</t>
  </si>
  <si>
    <t>ផាន់ វិបុល</t>
  </si>
  <si>
    <t>18-210</t>
  </si>
  <si>
    <t>ទូច សេន</t>
  </si>
  <si>
    <t>18-315</t>
  </si>
  <si>
    <t>សឿរ សុខុម</t>
  </si>
  <si>
    <t>18-324</t>
  </si>
  <si>
    <t>នៅ បុល</t>
  </si>
  <si>
    <t>18-330</t>
  </si>
  <si>
    <t>ជា ម៉ារីយ៉ាន</t>
  </si>
  <si>
    <t>18-406</t>
  </si>
  <si>
    <t>លឹម លីហឿប</t>
  </si>
  <si>
    <t>02-171</t>
  </si>
  <si>
    <t>ភេង អង</t>
  </si>
  <si>
    <t>02-200</t>
  </si>
  <si>
    <t>សុខ  ឃាង</t>
  </si>
  <si>
    <t>02-415</t>
  </si>
  <si>
    <t>ហ៊ុយ យិនង៉</t>
  </si>
  <si>
    <t>02-424</t>
  </si>
  <si>
    <t>ជិន ធៀម</t>
  </si>
  <si>
    <t>08-044</t>
  </si>
  <si>
    <t>អៀត វុទ្ធី</t>
  </si>
  <si>
    <t>08-069</t>
  </si>
  <si>
    <t>សុន ទ្រី</t>
  </si>
  <si>
    <t>08-082</t>
  </si>
  <si>
    <t>វ៉ែន សាយ</t>
  </si>
  <si>
    <t>08-087</t>
  </si>
  <si>
    <t>ជិន សុភា</t>
  </si>
  <si>
    <t>08-137</t>
  </si>
  <si>
    <t>សេង សាវដា</t>
  </si>
  <si>
    <t>08-172</t>
  </si>
  <si>
    <t>ម៉ាញ ផាន</t>
  </si>
  <si>
    <t>08-252</t>
  </si>
  <si>
    <t>គឹម ឡាង</t>
  </si>
  <si>
    <t>08-256</t>
  </si>
  <si>
    <t>សុខ ប៉ោយ</t>
  </si>
  <si>
    <t>08-284</t>
  </si>
  <si>
    <t>សម ស៊ីណា</t>
  </si>
  <si>
    <t>08-307</t>
  </si>
  <si>
    <t>សំ គង់</t>
  </si>
  <si>
    <t>08-460</t>
  </si>
  <si>
    <t>លី ឃាង</t>
  </si>
  <si>
    <t>14-060</t>
  </si>
  <si>
    <t>ទូច  សុខនី</t>
  </si>
  <si>
    <t>14-067</t>
  </si>
  <si>
    <t>ប៊ុន  រ៉ាស៊ី</t>
  </si>
  <si>
    <t>14-121</t>
  </si>
  <si>
    <t>ធីវ  ណារិន</t>
  </si>
  <si>
    <t>14-123</t>
  </si>
  <si>
    <t>ស៊្រុន</t>
  </si>
  <si>
    <t>14-133</t>
  </si>
  <si>
    <t>អ៊ឹង  នីតា</t>
  </si>
  <si>
    <t>14-178</t>
  </si>
  <si>
    <t>ឃឹម  ឡេង</t>
  </si>
  <si>
    <t>14-180</t>
  </si>
  <si>
    <t>ចាន់ សុន</t>
  </si>
  <si>
    <t>14-247</t>
  </si>
  <si>
    <t>ឈុយ លី</t>
  </si>
  <si>
    <t>14-309</t>
  </si>
  <si>
    <t>ខែក សៀង</t>
  </si>
  <si>
    <t>14-310</t>
  </si>
  <si>
    <t>សេង  សុរ័ត្ន</t>
  </si>
  <si>
    <t>14-395</t>
  </si>
  <si>
    <t>ឈ្នាង សុង</t>
  </si>
  <si>
    <t>14-418</t>
  </si>
  <si>
    <t>បេង លន់</t>
  </si>
  <si>
    <t>14-423</t>
  </si>
  <si>
    <t>ង៉ូវ ហួយ</t>
  </si>
  <si>
    <t>20-047</t>
  </si>
  <si>
    <t>សាញ់ ហួយ</t>
  </si>
  <si>
    <t>20-216</t>
  </si>
  <si>
    <t>វ៉ាន់ សុធាវី</t>
  </si>
  <si>
    <t>20-237</t>
  </si>
  <si>
    <t>ឈួន គឹមហេង</t>
  </si>
  <si>
    <t>20-288</t>
  </si>
  <si>
    <t>អ៊ិត ដារ៉ា</t>
  </si>
  <si>
    <t>20-394</t>
  </si>
  <si>
    <t>សាញ់ សុភាព</t>
  </si>
  <si>
    <t>20-461</t>
  </si>
  <si>
    <t>អ៊ឹង ឈៀង</t>
  </si>
  <si>
    <t>20-470</t>
  </si>
  <si>
    <t>ចិក ឪ</t>
  </si>
  <si>
    <t>04-087</t>
  </si>
  <si>
    <t>សុខ ថុង</t>
  </si>
  <si>
    <t>04-245</t>
  </si>
  <si>
    <t>ជិន គង់</t>
  </si>
  <si>
    <t>04-247</t>
  </si>
  <si>
    <t>តាំង គឹមឆេង</t>
  </si>
  <si>
    <t>04-253</t>
  </si>
  <si>
    <t>ជិន ជា</t>
  </si>
  <si>
    <t>04-257</t>
  </si>
  <si>
    <t>04-292</t>
  </si>
  <si>
    <t>សេង សុខលាង</t>
  </si>
  <si>
    <t>04-397</t>
  </si>
  <si>
    <t>គង់ សុធី</t>
  </si>
  <si>
    <t>04-402</t>
  </si>
  <si>
    <t>ចៅ ឆាយ</t>
  </si>
  <si>
    <t>04-440</t>
  </si>
  <si>
    <t>សាយ ពេក</t>
  </si>
  <si>
    <t>10-022</t>
  </si>
  <si>
    <t>ប្រាក់ សារ៉ូ</t>
  </si>
  <si>
    <t>10-064</t>
  </si>
  <si>
    <t>រួត ប៊ូន</t>
  </si>
  <si>
    <t>10-214</t>
  </si>
  <si>
    <t>ស៊ិន សំប៊ួន ២</t>
  </si>
  <si>
    <t>10-220</t>
  </si>
  <si>
    <t>គេវ ទៀង</t>
  </si>
  <si>
    <t>10-286</t>
  </si>
  <si>
    <t>លឹម លី</t>
  </si>
  <si>
    <t>10-301</t>
  </si>
  <si>
    <t>ចាន់ គឹមឡេង</t>
  </si>
  <si>
    <t>10-313</t>
  </si>
  <si>
    <t>ចាន់ ស្រីមុំ</t>
  </si>
  <si>
    <t>10-340</t>
  </si>
  <si>
    <t>ជឹម ផេង</t>
  </si>
  <si>
    <t>16-032</t>
  </si>
  <si>
    <t>វែង ស្រេង</t>
  </si>
  <si>
    <t>16-040</t>
  </si>
  <si>
    <t>ឈឹម ឆិល</t>
  </si>
  <si>
    <t>16-110</t>
  </si>
  <si>
    <t>ងួន សុខហេង</t>
  </si>
  <si>
    <t>16-262</t>
  </si>
  <si>
    <t>ហង្ស សាវ៉ាត់</t>
  </si>
  <si>
    <t>16-299</t>
  </si>
  <si>
    <t>វី សាវន</t>
  </si>
  <si>
    <t>16-318</t>
  </si>
  <si>
    <t>អ៊ូច ពាន</t>
  </si>
  <si>
    <t>16-339</t>
  </si>
  <si>
    <t>ញិល  វណ្ណះ</t>
  </si>
  <si>
    <t>16-358</t>
  </si>
  <si>
    <t>លី ហាក់ហាន់</t>
  </si>
  <si>
    <t>16-370</t>
  </si>
  <si>
    <t>ឆៃ  លី</t>
  </si>
  <si>
    <t>16-417</t>
  </si>
  <si>
    <t>មូល ផល្លា</t>
  </si>
  <si>
    <t>16-466</t>
  </si>
  <si>
    <t>ពៅ សាំង</t>
  </si>
  <si>
    <t>09-371</t>
  </si>
  <si>
    <t>សុខ ណាត</t>
  </si>
  <si>
    <t>05-218</t>
  </si>
  <si>
    <t>លី វ័ន្ត</t>
  </si>
  <si>
    <t>05-223</t>
  </si>
  <si>
    <t>ជួន ស៊ីណា</t>
  </si>
  <si>
    <t>07-427</t>
  </si>
  <si>
    <t>រុណ  រាសី</t>
  </si>
  <si>
    <t>13-339</t>
  </si>
  <si>
    <t>ម៉ង់  សំអាល់</t>
  </si>
  <si>
    <t>13-340</t>
  </si>
  <si>
    <t>នៀត</t>
  </si>
  <si>
    <t>03-073</t>
  </si>
  <si>
    <t>អ៊ុំ យ៉ា</t>
  </si>
  <si>
    <t>03-074</t>
  </si>
  <si>
    <t>ហេង សុផាត</t>
  </si>
  <si>
    <t>03-398</t>
  </si>
  <si>
    <t>15-013</t>
  </si>
  <si>
    <t>15-014</t>
  </si>
  <si>
    <t>អ៊ិន  ឡា ១</t>
  </si>
  <si>
    <t>15-024</t>
  </si>
  <si>
    <t>អ៊ិន  ឡា ២</t>
  </si>
  <si>
    <t>15-050</t>
  </si>
  <si>
    <t>គឹម សឹង</t>
  </si>
  <si>
    <t>13-094</t>
  </si>
  <si>
    <t>សឿន ស៊ីថា</t>
  </si>
  <si>
    <t>03-456</t>
  </si>
  <si>
    <t>កែម គាន</t>
  </si>
  <si>
    <t>19-379</t>
  </si>
  <si>
    <t>អ៊ុក ពន្លឺ</t>
  </si>
  <si>
    <t>19-411</t>
  </si>
  <si>
    <t>ហុក ឈុនឡេង</t>
  </si>
  <si>
    <t>19-094</t>
  </si>
  <si>
    <t>ឡោ អ៊ូ</t>
  </si>
  <si>
    <t>19-095</t>
  </si>
  <si>
    <t>ចាប កុយ</t>
  </si>
  <si>
    <t>19-096</t>
  </si>
  <si>
    <t>អោម សារឿយ</t>
  </si>
  <si>
    <t>19-097</t>
  </si>
  <si>
    <t>ថោង គឹមស្រូ</t>
  </si>
  <si>
    <t>19-098</t>
  </si>
  <si>
    <t>វឿន វិន</t>
  </si>
  <si>
    <t>19-100</t>
  </si>
  <si>
    <t>ហង់ ម៉ាឡានី</t>
  </si>
  <si>
    <t>19-102</t>
  </si>
  <si>
    <t>លៀក  ស៊្រុន</t>
  </si>
  <si>
    <t>07-002</t>
  </si>
  <si>
    <t>លក្ខ ទិត្យ</t>
  </si>
  <si>
    <t>07-036</t>
  </si>
  <si>
    <t>សាង ឃៀង</t>
  </si>
  <si>
    <t>07-054</t>
  </si>
  <si>
    <t>នួន ញ៉</t>
  </si>
  <si>
    <t>07-213</t>
  </si>
  <si>
    <t>សម សាវើន</t>
  </si>
  <si>
    <t>07-230</t>
  </si>
  <si>
    <t>អឿង សុខុន</t>
  </si>
  <si>
    <t>07-233</t>
  </si>
  <si>
    <t>ស្រី បណ្តូល</t>
  </si>
  <si>
    <t>07-236</t>
  </si>
  <si>
    <t>ឃ្លោត    លឿត</t>
  </si>
  <si>
    <t>07-238</t>
  </si>
  <si>
    <t>រ៉ិល រឿប</t>
  </si>
  <si>
    <t>07-242</t>
  </si>
  <si>
    <t>នន់ គឹមថែ</t>
  </si>
  <si>
    <t>07-263</t>
  </si>
  <si>
    <t>ស យីម</t>
  </si>
  <si>
    <t>07-275</t>
  </si>
  <si>
    <t>វ័រ សុកជា</t>
  </si>
  <si>
    <t>07-290</t>
  </si>
  <si>
    <t>សែ  សារ៉ាន់</t>
  </si>
  <si>
    <t>07-372</t>
  </si>
  <si>
    <t>ហូ ហេង</t>
  </si>
  <si>
    <t>07-394</t>
  </si>
  <si>
    <t>ពៅ ហ៊ន</t>
  </si>
  <si>
    <t>07-410</t>
  </si>
  <si>
    <t>ឈន   សុបុណ្យ</t>
  </si>
  <si>
    <t>07-418</t>
  </si>
  <si>
    <t>លឹម សួន</t>
  </si>
  <si>
    <t>07-441</t>
  </si>
  <si>
    <t>ទូច ថុង</t>
  </si>
  <si>
    <t>07-463</t>
  </si>
  <si>
    <t>សៀក ឌី</t>
  </si>
  <si>
    <t>01-034</t>
  </si>
  <si>
    <t>លី គក់</t>
  </si>
  <si>
    <t>01-060</t>
  </si>
  <si>
    <t>ឡុង ម៉ាដា ៣</t>
  </si>
  <si>
    <t>01-071</t>
  </si>
  <si>
    <t>ស៊ីម អួន</t>
  </si>
  <si>
    <t>01-268</t>
  </si>
  <si>
    <t>លឹម ស៊ីចេង</t>
  </si>
  <si>
    <t>01-270</t>
  </si>
  <si>
    <t>ជា ផាត</t>
  </si>
  <si>
    <t>01-296</t>
  </si>
  <si>
    <t>ជ្រឹង ចាន់បូ</t>
  </si>
  <si>
    <t>01-308</t>
  </si>
  <si>
    <t>សែម សារិន</t>
  </si>
  <si>
    <t>01-360</t>
  </si>
  <si>
    <t>រី សារ៉ាក់</t>
  </si>
  <si>
    <t>01-477</t>
  </si>
  <si>
    <t>លី ឡាង</t>
  </si>
  <si>
    <t>13-007</t>
  </si>
  <si>
    <t>នង ប៊ុនធឿន</t>
  </si>
  <si>
    <t>13-009</t>
  </si>
  <si>
    <t>នក់ ហ្វួយ</t>
  </si>
  <si>
    <t>13-012</t>
  </si>
  <si>
    <t>ជឹម ជឿន</t>
  </si>
  <si>
    <t>13-041</t>
  </si>
  <si>
    <t>ពុន សែ</t>
  </si>
  <si>
    <t>13-050</t>
  </si>
  <si>
    <t>អ៊ុក ម៉ៅ</t>
  </si>
  <si>
    <t>13-071</t>
  </si>
  <si>
    <t>ម៉េង វណ្ណារី</t>
  </si>
  <si>
    <t>13-083</t>
  </si>
  <si>
    <t>ម៉ង់ ស្វាយគីរី</t>
  </si>
  <si>
    <t>13-117</t>
  </si>
  <si>
    <t>តេង  ប៊ុនរ័ត្ន</t>
  </si>
  <si>
    <t>13-126</t>
  </si>
  <si>
    <t>កៅ  ហួរ</t>
  </si>
  <si>
    <t>13-168</t>
  </si>
  <si>
    <t>លាស់   ថេត</t>
  </si>
  <si>
    <t>13-180</t>
  </si>
  <si>
    <t>សុខ  សាលីន</t>
  </si>
  <si>
    <t>13-196</t>
  </si>
  <si>
    <t>លឹម  គឹមស៊ា</t>
  </si>
  <si>
    <t>13-211</t>
  </si>
  <si>
    <t>គង់  ឡេង</t>
  </si>
  <si>
    <t>13-212</t>
  </si>
  <si>
    <t>លឹម  ឡាយ</t>
  </si>
  <si>
    <t>13-216</t>
  </si>
  <si>
    <t>លឹម  គឹមភាព</t>
  </si>
  <si>
    <t>13-294</t>
  </si>
  <si>
    <t>អ៊ឹម  នាង</t>
  </si>
  <si>
    <t>13-297</t>
  </si>
  <si>
    <t>សោ  គឹមកូយ</t>
  </si>
  <si>
    <t>13-309</t>
  </si>
  <si>
    <t>យ៉ែម  សាវឿត</t>
  </si>
  <si>
    <t>13-310</t>
  </si>
  <si>
    <t>ឡូ  ប៊ុនប៉ា</t>
  </si>
  <si>
    <t>13-312</t>
  </si>
  <si>
    <t>នី  សុភាព</t>
  </si>
  <si>
    <t>13-328</t>
  </si>
  <si>
    <t>អៀង  ប៊ុនរិទ្ធ</t>
  </si>
  <si>
    <t>13-329</t>
  </si>
  <si>
    <t>ចែម សែត</t>
  </si>
  <si>
    <t>13-351</t>
  </si>
  <si>
    <t>ឈឹម  ឆន</t>
  </si>
  <si>
    <t>13-425</t>
  </si>
  <si>
    <t>ទុង  ភីរម្យ</t>
  </si>
  <si>
    <t>13-438</t>
  </si>
  <si>
    <t>យឹម  ហ៊ីង</t>
  </si>
  <si>
    <t>13-474</t>
  </si>
  <si>
    <t>ស្វាយ ចាន់តារ៉ា</t>
  </si>
  <si>
    <t>19-005</t>
  </si>
  <si>
    <t>កែវ ផលរដ្ឋ</t>
  </si>
  <si>
    <t>19-025</t>
  </si>
  <si>
    <t>មុំ សាមឌី</t>
  </si>
  <si>
    <t>19-027</t>
  </si>
  <si>
    <t>ខាត់ សុខ</t>
  </si>
  <si>
    <t>19-038</t>
  </si>
  <si>
    <t>ស៊ិន ចាន់ពៅរ៉ូហ្សិត</t>
  </si>
  <si>
    <t>19-039</t>
  </si>
  <si>
    <t>ម៉ង ប៉ោហ៊ុយ</t>
  </si>
  <si>
    <t>19-065</t>
  </si>
  <si>
    <t>19-076</t>
  </si>
  <si>
    <t>សេក តូ</t>
  </si>
  <si>
    <t>19-130</t>
  </si>
  <si>
    <t>គុយ ចាន់ផេង</t>
  </si>
  <si>
    <t>19-193</t>
  </si>
  <si>
    <t>ហឿង វណ្ណដេត</t>
  </si>
  <si>
    <t>19-195</t>
  </si>
  <si>
    <t>រុន  ថែល</t>
  </si>
  <si>
    <t>19-212</t>
  </si>
  <si>
    <t>ម៉ឺន សុខុន</t>
  </si>
  <si>
    <t>19-221</t>
  </si>
  <si>
    <t>ឈឹម សារ៉េត</t>
  </si>
  <si>
    <t>19-249</t>
  </si>
  <si>
    <t>ប៉ោ ស៊ឹមឡី</t>
  </si>
  <si>
    <t>19-258</t>
  </si>
  <si>
    <t>ដៀប ប៊ន</t>
  </si>
  <si>
    <t>19-276</t>
  </si>
  <si>
    <t>ហុយ  គឹមថង</t>
  </si>
  <si>
    <t>19-285</t>
  </si>
  <si>
    <t>អាត ម៉ៅ</t>
  </si>
  <si>
    <t>19-291</t>
  </si>
  <si>
    <t>ជា ម៉ាលី</t>
  </si>
  <si>
    <t>19-303</t>
  </si>
  <si>
    <t>សរ សុរិទ្ធ</t>
  </si>
  <si>
    <t>19-313</t>
  </si>
  <si>
    <t>មណ្ឌលសុខភាពទួលតាឯក</t>
  </si>
  <si>
    <t>19-335</t>
  </si>
  <si>
    <t>ផ្លុង សាយ</t>
  </si>
  <si>
    <t>19-339</t>
  </si>
  <si>
    <t>ធិញ ឆាន់</t>
  </si>
  <si>
    <t>19-341</t>
  </si>
  <si>
    <t>ម៉ង់ វុទ្ធី</t>
  </si>
  <si>
    <t>19-347</t>
  </si>
  <si>
    <t>ប៉ាត់  សំណាង</t>
  </si>
  <si>
    <t>19-367</t>
  </si>
  <si>
    <t>អ៊ឹម សារិន</t>
  </si>
  <si>
    <t>19-370</t>
  </si>
  <si>
    <t>ង៉ាន សារ៉េត</t>
  </si>
  <si>
    <t>19-384</t>
  </si>
  <si>
    <t>វ៉ាន់   វិចិត្រ ១</t>
  </si>
  <si>
    <t>19-424</t>
  </si>
  <si>
    <t>នុយ  ប៊ុនជួយ</t>
  </si>
  <si>
    <t>19-425</t>
  </si>
  <si>
    <t>កង  ហាវ</t>
  </si>
  <si>
    <t>19-434</t>
  </si>
  <si>
    <t>ប៉ាត់ ថន</t>
  </si>
  <si>
    <t>19-463</t>
  </si>
  <si>
    <t>សុខ ចាន់ថា</t>
  </si>
  <si>
    <t>03-058</t>
  </si>
  <si>
    <t>គី មឿន</t>
  </si>
  <si>
    <t>03-060</t>
  </si>
  <si>
    <t>ស៊ូ ប៊ុនសុំ</t>
  </si>
  <si>
    <t>03-071</t>
  </si>
  <si>
    <t>រូត  ប៉ូលីន</t>
  </si>
  <si>
    <t>03-078</t>
  </si>
  <si>
    <t>លាន នី</t>
  </si>
  <si>
    <t>03-234</t>
  </si>
  <si>
    <t>ឈិន សុផានី</t>
  </si>
  <si>
    <t>03-241</t>
  </si>
  <si>
    <t>ឡុង សុផាន</t>
  </si>
  <si>
    <t>03-255</t>
  </si>
  <si>
    <t>អ៊ុយ លីវ ២</t>
  </si>
  <si>
    <t>03-292</t>
  </si>
  <si>
    <t>ហូរ ប៊ុនហេង</t>
  </si>
  <si>
    <t>03-319</t>
  </si>
  <si>
    <t>ស៊ិន ឈៀន</t>
  </si>
  <si>
    <t>03-345</t>
  </si>
  <si>
    <t>ឈុន លី</t>
  </si>
  <si>
    <t>03-353</t>
  </si>
  <si>
    <t>ឈុន ណៃ</t>
  </si>
  <si>
    <t>03-361</t>
  </si>
  <si>
    <t>ប្រាង ភឿត</t>
  </si>
  <si>
    <t>03-388</t>
  </si>
  <si>
    <t>ជឿម ឃុន</t>
  </si>
  <si>
    <t>03-394</t>
  </si>
  <si>
    <t>កែវ ឡុង</t>
  </si>
  <si>
    <t>03-417</t>
  </si>
  <si>
    <t>ម៉ាត់ យ៉ាន</t>
  </si>
  <si>
    <t>03-420</t>
  </si>
  <si>
    <t>សាង សាវុន</t>
  </si>
  <si>
    <t>03-422</t>
  </si>
  <si>
    <t>ជឹម  ជឿន</t>
  </si>
  <si>
    <t>03-465</t>
  </si>
  <si>
    <t>ម៉ី សាវី</t>
  </si>
  <si>
    <t>09-030</t>
  </si>
  <si>
    <t>09-106</t>
  </si>
  <si>
    <t>សេង ទៀង</t>
  </si>
  <si>
    <t>09-124</t>
  </si>
  <si>
    <t>ជួន រដ្ឋា</t>
  </si>
  <si>
    <t>09-190</t>
  </si>
  <si>
    <t>ស៊ី អ៊ីវ</t>
  </si>
  <si>
    <t>09-238</t>
  </si>
  <si>
    <t>លាយ  សុភី</t>
  </si>
  <si>
    <t>09-310</t>
  </si>
  <si>
    <t>លី ស្រូន</t>
  </si>
  <si>
    <t>09-321</t>
  </si>
  <si>
    <t>ទី វត្ថា</t>
  </si>
  <si>
    <t>09-325</t>
  </si>
  <si>
    <t>ចាន់ យ៉េន</t>
  </si>
  <si>
    <t>09-347</t>
  </si>
  <si>
    <t>នង​ ស៊ីផាន់</t>
  </si>
  <si>
    <t>09-353</t>
  </si>
  <si>
    <t>អូន សៀន</t>
  </si>
  <si>
    <t>09-355</t>
  </si>
  <si>
    <t>ឆឺយ គឹមយ៉េន</t>
  </si>
  <si>
    <t>09-375</t>
  </si>
  <si>
    <t>ទឹម ភី</t>
  </si>
  <si>
    <t>09-377</t>
  </si>
  <si>
    <t>អុំ  ណារិន</t>
  </si>
  <si>
    <t>09-383</t>
  </si>
  <si>
    <t>គី សែ</t>
  </si>
  <si>
    <t>09-402</t>
  </si>
  <si>
    <t>កែវ គឹមសាន</t>
  </si>
  <si>
    <t>09-418</t>
  </si>
  <si>
    <t>តាំង ម៉េងអាន</t>
  </si>
  <si>
    <t>15-016</t>
  </si>
  <si>
    <t>ណាំ  ទីវ</t>
  </si>
  <si>
    <t>15-022</t>
  </si>
  <si>
    <t>ចាន់  ណាវី</t>
  </si>
  <si>
    <t>15-041</t>
  </si>
  <si>
    <t>ទឹម  ដន</t>
  </si>
  <si>
    <t>15-045</t>
  </si>
  <si>
    <t>ខៀវ ងួនឡេង</t>
  </si>
  <si>
    <t>15-081</t>
  </si>
  <si>
    <t>ថាច់ ចាន់ថន</t>
  </si>
  <si>
    <t>15-097</t>
  </si>
  <si>
    <t>ចេង ហួន</t>
  </si>
  <si>
    <t>15-112</t>
  </si>
  <si>
    <t>15-160</t>
  </si>
  <si>
    <t>ថែម លី</t>
  </si>
  <si>
    <t>15-183</t>
  </si>
  <si>
    <t>អូច សម្បត្តិ</t>
  </si>
  <si>
    <t>15-188</t>
  </si>
  <si>
    <t>ឥន រ៉ាលីន</t>
  </si>
  <si>
    <t>15-196</t>
  </si>
  <si>
    <t>កែវ សំអាន</t>
  </si>
  <si>
    <t>15-197</t>
  </si>
  <si>
    <t>ស៊ុន ដារ៉ា</t>
  </si>
  <si>
    <t>15-200</t>
  </si>
  <si>
    <t>នាង ស៊ីណា</t>
  </si>
  <si>
    <t>15-270</t>
  </si>
  <si>
    <t>អេង លី ២</t>
  </si>
  <si>
    <t>15-283</t>
  </si>
  <si>
    <t>ទេព ថាវី</t>
  </si>
  <si>
    <t>15-290</t>
  </si>
  <si>
    <t>វ៉ែន ទិត្យ</t>
  </si>
  <si>
    <t>15-327</t>
  </si>
  <si>
    <t>15-370</t>
  </si>
  <si>
    <t>ប៊ុន ឈីញ</t>
  </si>
  <si>
    <t>15-372</t>
  </si>
  <si>
    <t>ឌី ប៊ុនហ៊ាន</t>
  </si>
  <si>
    <t>15-429</t>
  </si>
  <si>
    <t>វង្ស កាំហ</t>
  </si>
  <si>
    <t>15-434</t>
  </si>
  <si>
    <t>ថាត់  យ៉ាងតាំ</t>
  </si>
  <si>
    <t>15-437</t>
  </si>
  <si>
    <t>នៅ  សែ</t>
  </si>
  <si>
    <t>15-450</t>
  </si>
  <si>
    <t>វណ្ណ សុផេន</t>
  </si>
  <si>
    <t>15-458</t>
  </si>
  <si>
    <t>ខឹម ហឿន</t>
  </si>
  <si>
    <t>15-463</t>
  </si>
  <si>
    <t>នួន ចំរើន</t>
  </si>
  <si>
    <t>23-024</t>
  </si>
  <si>
    <t>សាំង ទក្ខិណា</t>
  </si>
  <si>
    <t>23-378</t>
  </si>
  <si>
    <t>ហួត សុខុន</t>
  </si>
  <si>
    <t>23-379</t>
  </si>
  <si>
    <t>សាំង វណ្ណី</t>
  </si>
  <si>
    <t>23-380</t>
  </si>
  <si>
    <t>ជា សុផល់</t>
  </si>
  <si>
    <t>29-016</t>
  </si>
  <si>
    <t>ឡាច វិត</t>
  </si>
  <si>
    <t>29-194</t>
  </si>
  <si>
    <t>កែវ ជី</t>
  </si>
  <si>
    <t>29-240</t>
  </si>
  <si>
    <t>ចែត ពាន</t>
  </si>
  <si>
    <t>29-393</t>
  </si>
  <si>
    <t>ទូច វ៉ាន់ថន</t>
  </si>
  <si>
    <t>29-401</t>
  </si>
  <si>
    <t>វន ហឿត</t>
  </si>
  <si>
    <t>29-424</t>
  </si>
  <si>
    <t>29-425</t>
  </si>
  <si>
    <t>ប៉ោ សុភាព</t>
  </si>
  <si>
    <t>15-444</t>
  </si>
  <si>
    <t>វេង តាំងលី</t>
  </si>
  <si>
    <t>05-063</t>
  </si>
  <si>
    <t>រ៉ម ញឹម</t>
  </si>
  <si>
    <t>05-084</t>
  </si>
  <si>
    <t>ផុន ទូច</t>
  </si>
  <si>
    <t>05-135</t>
  </si>
  <si>
    <t>គង់ ផុន</t>
  </si>
  <si>
    <t>05-136</t>
  </si>
  <si>
    <t>ធា ឈីវកាង</t>
  </si>
  <si>
    <t>05-156</t>
  </si>
  <si>
    <t>សេង លាំង</t>
  </si>
  <si>
    <t>05-287</t>
  </si>
  <si>
    <t>តិច វែង</t>
  </si>
  <si>
    <t>05-345</t>
  </si>
  <si>
    <t>អេង តុល</t>
  </si>
  <si>
    <t>05-428</t>
  </si>
  <si>
    <t>គឹម សារុន</t>
  </si>
  <si>
    <t>11-002</t>
  </si>
  <si>
    <t>យីវ វណ្ណៈ</t>
  </si>
  <si>
    <t>11-063</t>
  </si>
  <si>
    <t>ស៊ិន សៅ</t>
  </si>
  <si>
    <t>11-108</t>
  </si>
  <si>
    <t>យៀម សាគឿន</t>
  </si>
  <si>
    <t>11-138</t>
  </si>
  <si>
    <t>គា សេងហ៊ន</t>
  </si>
  <si>
    <t>11-203</t>
  </si>
  <si>
    <t>ឃឹម ទៀង</t>
  </si>
  <si>
    <t>11-214</t>
  </si>
  <si>
    <t>ហ៊ិន ហ៊ាង</t>
  </si>
  <si>
    <t>11-256</t>
  </si>
  <si>
    <t>ស៊ឹម យុទ្ធាសារ</t>
  </si>
  <si>
    <t>11-367</t>
  </si>
  <si>
    <t>ហាន រ៉ាន់</t>
  </si>
  <si>
    <t>11-386</t>
  </si>
  <si>
    <t>ទេព ឆវី</t>
  </si>
  <si>
    <t>11-390</t>
  </si>
  <si>
    <t>យ៉ម រួន</t>
  </si>
  <si>
    <t>11-399</t>
  </si>
  <si>
    <t>ស៊្រុន  ប៊ុនថន</t>
  </si>
  <si>
    <t>11-401</t>
  </si>
  <si>
    <t>ផែន សុផាន់ណា</t>
  </si>
  <si>
    <t>11-412</t>
  </si>
  <si>
    <t>អ៊ឹង ប៉ុនថេន</t>
  </si>
  <si>
    <t>11-415</t>
  </si>
  <si>
    <t>ឡាយ គឹមស៊ុន</t>
  </si>
  <si>
    <t>11-446</t>
  </si>
  <si>
    <t>ង៉ែត សាលីន</t>
  </si>
  <si>
    <t>11-472</t>
  </si>
  <si>
    <t>មាស ឡុង</t>
  </si>
  <si>
    <t>15-264</t>
  </si>
  <si>
    <t>វន ហ៊ីម</t>
  </si>
  <si>
    <t>15-267</t>
  </si>
  <si>
    <t>មុត សំ</t>
  </si>
  <si>
    <t>29-178</t>
  </si>
  <si>
    <t>ទូច យ៉ាសិទ្ធិ</t>
  </si>
  <si>
    <t>29-133</t>
  </si>
  <si>
    <t>ភូ ប៉ូយ</t>
  </si>
  <si>
    <t>13-017</t>
  </si>
  <si>
    <t>ឆេង ហួរ</t>
  </si>
  <si>
    <t>07-283</t>
  </si>
  <si>
    <t>គី សេរី</t>
  </si>
  <si>
    <t>11-572</t>
  </si>
  <si>
    <t>ភឿក សាង</t>
  </si>
  <si>
    <t>11-574</t>
  </si>
  <si>
    <t>ហេង ពៅ</t>
  </si>
  <si>
    <t>03-455</t>
  </si>
  <si>
    <t>ហេង ចាន់ថា</t>
  </si>
  <si>
    <t>09-074</t>
  </si>
  <si>
    <t>សំណាង សីម៉ា</t>
  </si>
  <si>
    <t>29-074</t>
  </si>
  <si>
    <t>ហី ហ៊ុង</t>
  </si>
  <si>
    <t>29-571</t>
  </si>
  <si>
    <t>ម៉ង់ វិរ៉ា</t>
  </si>
  <si>
    <t>19-346</t>
  </si>
  <si>
    <t>សឿ ចាន់រ៉ាស៊ី</t>
  </si>
  <si>
    <t>23-085</t>
  </si>
  <si>
    <t>យី  តុង</t>
  </si>
  <si>
    <t>15-025</t>
  </si>
  <si>
    <t>ហ៊ឹង ផល្លា</t>
  </si>
  <si>
    <t>29-157</t>
  </si>
  <si>
    <t>សួន ឆោមសាវ៉ាត</t>
  </si>
  <si>
    <t>23-117</t>
  </si>
  <si>
    <t>ឡេង ជីវ</t>
  </si>
  <si>
    <t>03-191</t>
  </si>
  <si>
    <t>ចេង ចន្ធូ</t>
  </si>
  <si>
    <t>19-362</t>
  </si>
  <si>
    <t>ជុក ជួម</t>
  </si>
  <si>
    <t>01-242</t>
  </si>
  <si>
    <t xml:space="preserve">ស៊ូ  វិច្ជិកា </t>
  </si>
  <si>
    <t>15-596</t>
  </si>
  <si>
    <t>ផេង ឌីណា</t>
  </si>
  <si>
    <t>23-483</t>
  </si>
  <si>
    <t>អ៊ិត ស៊ីធា</t>
  </si>
  <si>
    <t>03-038</t>
  </si>
  <si>
    <t>វិន ថុល</t>
  </si>
  <si>
    <t>11-136</t>
  </si>
  <si>
    <t>ហុក សារ៉េត</t>
  </si>
  <si>
    <t>13-357</t>
  </si>
  <si>
    <t>ឆាយ  លៀប</t>
  </si>
  <si>
    <t>07-006</t>
  </si>
  <si>
    <t>គា វណ្ណា</t>
  </si>
  <si>
    <t>09-136</t>
  </si>
  <si>
    <t>ជួប ហាក់</t>
  </si>
  <si>
    <t>07-136</t>
  </si>
  <si>
    <t>វ៉ាន ផាន</t>
  </si>
  <si>
    <t>07-453</t>
  </si>
  <si>
    <t>ស៊ុន ហុង</t>
  </si>
  <si>
    <t>29-105</t>
  </si>
  <si>
    <t xml:space="preserve">ញឹក  ផល្លី </t>
  </si>
  <si>
    <t>19-561</t>
  </si>
  <si>
    <t>វង្ស ឌីណា</t>
  </si>
  <si>
    <t>29-239</t>
  </si>
  <si>
    <t>សូ សំស័ក្ត</t>
  </si>
  <si>
    <t>23-397</t>
  </si>
  <si>
    <t>ខ្លង  សារិន</t>
  </si>
  <si>
    <t>09-313</t>
  </si>
  <si>
    <t>កន គឹមស៊</t>
  </si>
  <si>
    <t>29-447</t>
  </si>
  <si>
    <t>សឿន ទុយ</t>
  </si>
  <si>
    <t>29-520</t>
  </si>
  <si>
    <t>ធន ចាម</t>
  </si>
  <si>
    <t>29-527</t>
  </si>
  <si>
    <t>ទិន សាលួន</t>
  </si>
  <si>
    <t>29-528</t>
  </si>
  <si>
    <t xml:space="preserve">ភិម  វ៉ាន់ឌី </t>
  </si>
  <si>
    <t>19-532</t>
  </si>
  <si>
    <t>ចាន់ អេងបី</t>
  </si>
  <si>
    <t>23-008</t>
  </si>
  <si>
    <t>សំ សុខហេង</t>
  </si>
  <si>
    <t>29-142</t>
  </si>
  <si>
    <t>ងេច ង៉ា</t>
  </si>
  <si>
    <t>17-079</t>
  </si>
  <si>
    <t>ជា សាន់</t>
  </si>
  <si>
    <t>17-085</t>
  </si>
  <si>
    <t>ជុំ ណារេត</t>
  </si>
  <si>
    <t>17-080</t>
  </si>
  <si>
    <t>ពឹង ចាំងហ៊ុយ</t>
  </si>
  <si>
    <t>11-320</t>
  </si>
  <si>
    <t>ពេជ្រ សុធា</t>
  </si>
  <si>
    <t>23-453</t>
  </si>
  <si>
    <t>ចាន់ សំបូរ</t>
  </si>
  <si>
    <t>03-046</t>
  </si>
  <si>
    <t>ងិន គឹមលាន</t>
  </si>
  <si>
    <t>19-103</t>
  </si>
  <si>
    <t>ស ឡេង</t>
  </si>
  <si>
    <t>07-464</t>
  </si>
  <si>
    <t>ប៉ែន  ធី</t>
  </si>
  <si>
    <t>15-068</t>
  </si>
  <si>
    <t>ម៉េង ហៀង</t>
  </si>
  <si>
    <t>01-287</t>
  </si>
  <si>
    <t>ហ៊ាន  ហោ</t>
  </si>
  <si>
    <t>01-513</t>
  </si>
  <si>
    <t>គី ងួន</t>
  </si>
  <si>
    <t>13-015</t>
  </si>
  <si>
    <t>សុខ គី</t>
  </si>
  <si>
    <t>07-176</t>
  </si>
  <si>
    <t>តូវ  ឃាង</t>
  </si>
  <si>
    <t>01-485</t>
  </si>
  <si>
    <t>អាំងគឹមហេងស្តង់ ៥៦</t>
  </si>
  <si>
    <t>11-164</t>
  </si>
  <si>
    <t>គង់  សារិន</t>
  </si>
  <si>
    <t>13-224</t>
  </si>
  <si>
    <t>យួម ធឹង</t>
  </si>
  <si>
    <t>23-193</t>
  </si>
  <si>
    <t>ង៉ែត ងួន</t>
  </si>
  <si>
    <t>07-387</t>
  </si>
  <si>
    <t>ឡឹក សារ៉ាត</t>
  </si>
  <si>
    <t>05-405</t>
  </si>
  <si>
    <t>ហ៊ុយ បៀន</t>
  </si>
  <si>
    <t>29-086</t>
  </si>
  <si>
    <t>ស្រេង ឡៃស៊ាង</t>
  </si>
  <si>
    <t>29-253</t>
  </si>
  <si>
    <t>តាំង ទទី</t>
  </si>
  <si>
    <t>15-472</t>
  </si>
  <si>
    <t>សុខ ចាន់ថុយ</t>
  </si>
  <si>
    <t>11-190</t>
  </si>
  <si>
    <t>លេ សុខ</t>
  </si>
  <si>
    <t>09-182</t>
  </si>
  <si>
    <t>ប៊ិន ផាន</t>
  </si>
  <si>
    <t>11-034</t>
  </si>
  <si>
    <t>ឈ ជិត</t>
  </si>
  <si>
    <t>15-475</t>
  </si>
  <si>
    <t>ទុយ   នៅ</t>
  </si>
  <si>
    <t>13-422</t>
  </si>
  <si>
    <t>ភឿក  រ៉ានី</t>
  </si>
  <si>
    <t>13-156</t>
  </si>
  <si>
    <t>រេន សុខារ៉ា</t>
  </si>
  <si>
    <t>29-115</t>
  </si>
  <si>
    <t xml:space="preserve">ភូ វណ្ណៈ </t>
  </si>
  <si>
    <t>09-592</t>
  </si>
  <si>
    <t>ថោង សារ៉ន</t>
  </si>
  <si>
    <t>03-211</t>
  </si>
  <si>
    <t>អួល  រ័ត្ន</t>
  </si>
  <si>
    <t>13-284</t>
  </si>
  <si>
    <t>ស្រី ម៉ៅ</t>
  </si>
  <si>
    <t>05-387</t>
  </si>
  <si>
    <t>លិញ ផាន</t>
  </si>
  <si>
    <t>19-169</t>
  </si>
  <si>
    <t>03-460</t>
  </si>
  <si>
    <t>អួន  សុភី</t>
  </si>
  <si>
    <t>09-242</t>
  </si>
  <si>
    <t>សោម សម្បត្តិ</t>
  </si>
  <si>
    <t>11-145</t>
  </si>
  <si>
    <t>យាំកាយីសាយមិន</t>
  </si>
  <si>
    <t>17-396</t>
  </si>
  <si>
    <t>នង គីនាម</t>
  </si>
  <si>
    <t>15-202</t>
  </si>
  <si>
    <t>ភឹម ហេង</t>
  </si>
  <si>
    <t>03-424</t>
  </si>
  <si>
    <t>សេក  សំបូរ</t>
  </si>
  <si>
    <t>13-322</t>
  </si>
  <si>
    <t>គឹម ឌី</t>
  </si>
  <si>
    <t>11-353</t>
  </si>
  <si>
    <t>ធួក  សារិន</t>
  </si>
  <si>
    <t>11-374</t>
  </si>
  <si>
    <t>នូវ  ឈាងហ៊ត</t>
  </si>
  <si>
    <t>01-175</t>
  </si>
  <si>
    <t>ហោ ប៉េងសៀង</t>
  </si>
  <si>
    <t>01-329</t>
  </si>
  <si>
    <t>អឿន សំអាត</t>
  </si>
  <si>
    <t>17-388</t>
  </si>
  <si>
    <t>17-368</t>
  </si>
  <si>
    <t>មៀច បូរ៉ា</t>
  </si>
  <si>
    <t>19-418</t>
  </si>
  <si>
    <t>វ៉ិត គឹមលី</t>
  </si>
  <si>
    <t>23-138</t>
  </si>
  <si>
    <t xml:space="preserve">នួន  នាង </t>
  </si>
  <si>
    <t>15-504</t>
  </si>
  <si>
    <t>ជឹង វែងអ៊ាវ</t>
  </si>
  <si>
    <t>05-267</t>
  </si>
  <si>
    <t>សាលារៀនសូបាណា</t>
  </si>
  <si>
    <t>05-442</t>
  </si>
  <si>
    <t>មឹង សួន</t>
  </si>
  <si>
    <t>03-201</t>
  </si>
  <si>
    <t xml:space="preserve">ស្រី  ឡាយ </t>
  </si>
  <si>
    <t>19-522</t>
  </si>
  <si>
    <t>សំរទ្ធ ណារី</t>
  </si>
  <si>
    <t>29-246</t>
  </si>
  <si>
    <t>សេង  ចាង</t>
  </si>
  <si>
    <t>19-441</t>
  </si>
  <si>
    <t>ទី  សាន</t>
  </si>
  <si>
    <t>13-151</t>
  </si>
  <si>
    <t>តាន់  តេង</t>
  </si>
  <si>
    <t>13-133</t>
  </si>
  <si>
    <t>ជូ  គង់</t>
  </si>
  <si>
    <t>13-134</t>
  </si>
  <si>
    <t>ឡាញ់ សំបូរ</t>
  </si>
  <si>
    <t>07-045</t>
  </si>
  <si>
    <t>មាស   ម៉ៅ</t>
  </si>
  <si>
    <t>13-421</t>
  </si>
  <si>
    <t>ម៉េង ទី</t>
  </si>
  <si>
    <t>09-257</t>
  </si>
  <si>
    <t>ម៉ូវ ប៊ូ</t>
  </si>
  <si>
    <t>15-433</t>
  </si>
  <si>
    <t>ឆោង វីវីយ៉ា</t>
  </si>
  <si>
    <t>05-304</t>
  </si>
  <si>
    <t>ឆ្នៃ សូរីវង្ស</t>
  </si>
  <si>
    <t>23-221</t>
  </si>
  <si>
    <t>ស៊ុយ លី</t>
  </si>
  <si>
    <t>15-178</t>
  </si>
  <si>
    <t>ហៀង លីវ</t>
  </si>
  <si>
    <t>15-168</t>
  </si>
  <si>
    <t>ឯម សារិន</t>
  </si>
  <si>
    <t>17-086</t>
  </si>
  <si>
    <t>រោងឈៀករថយន្ត</t>
  </si>
  <si>
    <t>23-573</t>
  </si>
  <si>
    <t>23-033</t>
  </si>
  <si>
    <t>អឿ  សៀង</t>
  </si>
  <si>
    <t>13-144</t>
  </si>
  <si>
    <t>គា  ហេង</t>
  </si>
  <si>
    <t>13-145</t>
  </si>
  <si>
    <t>ប៉ាន់ ង៉ែត</t>
  </si>
  <si>
    <t>15-454</t>
  </si>
  <si>
    <t>សេង ហ៊ាង</t>
  </si>
  <si>
    <t>11-317</t>
  </si>
  <si>
    <t>ស្មាន់ សំប៊ុន</t>
  </si>
  <si>
    <t>07-060</t>
  </si>
  <si>
    <t>ទិត កៀត</t>
  </si>
  <si>
    <t>03-383</t>
  </si>
  <si>
    <t>ខៀវ សំណាង</t>
  </si>
  <si>
    <t>23-517</t>
  </si>
  <si>
    <t>អែម ញើញ</t>
  </si>
  <si>
    <t>17-024</t>
  </si>
  <si>
    <t>17-025</t>
  </si>
  <si>
    <t xml:space="preserve">តាន់  វិបុល </t>
  </si>
  <si>
    <t>09-525</t>
  </si>
  <si>
    <t>ស៊ីម គន្ធា</t>
  </si>
  <si>
    <t>11-079</t>
  </si>
  <si>
    <t>ចាន់ សំអាង</t>
  </si>
  <si>
    <t>07-041</t>
  </si>
  <si>
    <t>ម៉ូត វោយហូរ</t>
  </si>
  <si>
    <t>19-171</t>
  </si>
  <si>
    <t>នូ  សុខុម</t>
  </si>
  <si>
    <t>13-198</t>
  </si>
  <si>
    <t>មេល ចំណាន</t>
  </si>
  <si>
    <t>23-520</t>
  </si>
  <si>
    <t>អ៊ាម ស៊</t>
  </si>
  <si>
    <t>15-172</t>
  </si>
  <si>
    <t>ឡៅ ជូឆេង</t>
  </si>
  <si>
    <t>11-294</t>
  </si>
  <si>
    <t>ឈួម សុខៈ</t>
  </si>
  <si>
    <t>11-086</t>
  </si>
  <si>
    <t>គី ស៊ីវខេង</t>
  </si>
  <si>
    <t>11-505</t>
  </si>
  <si>
    <t>គឹម យីន</t>
  </si>
  <si>
    <t>11-149</t>
  </si>
  <si>
    <t>ឡុង សារុំ</t>
  </si>
  <si>
    <t>11-466</t>
  </si>
  <si>
    <t>ជុក ចាន់</t>
  </si>
  <si>
    <t>11-139</t>
  </si>
  <si>
    <t>ជុន គឹមអាន</t>
  </si>
  <si>
    <t>11-137</t>
  </si>
  <si>
    <t>ផ្លាង ឆន</t>
  </si>
  <si>
    <t>11-274</t>
  </si>
  <si>
    <t xml:space="preserve">គឹម  លិន </t>
  </si>
  <si>
    <t>09-583</t>
  </si>
  <si>
    <t xml:space="preserve">យីវ  ទី </t>
  </si>
  <si>
    <t>09-585</t>
  </si>
  <si>
    <t>ខាត់ នី</t>
  </si>
  <si>
    <t>05-434</t>
  </si>
  <si>
    <t>គង់  សារឿន</t>
  </si>
  <si>
    <t>19-030</t>
  </si>
  <si>
    <r>
      <rPr>
        <sz val="10"/>
        <rFont val="FreeSans"/>
        <family val="2"/>
      </rPr>
      <t xml:space="preserve">វត្តដំរីស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កុដិលោកតា</t>
    </r>
    <r>
      <rPr>
        <sz val="11"/>
        <color theme="1"/>
        <rFont val="Calibri"/>
        <family val="2"/>
        <scheme val="minor"/>
      </rPr>
      <t>)</t>
    </r>
  </si>
  <si>
    <t>17-200</t>
  </si>
  <si>
    <t>ប៉ាវ ចាន់ដារ៉ា</t>
  </si>
  <si>
    <t>03-474</t>
  </si>
  <si>
    <t>ជឿន សោភ័ណ្ឌ</t>
  </si>
  <si>
    <t>29-585</t>
  </si>
  <si>
    <t>សេង  ឡុង</t>
  </si>
  <si>
    <t>15-062</t>
  </si>
  <si>
    <t>ផាត ភីរុណ</t>
  </si>
  <si>
    <t>09-332</t>
  </si>
  <si>
    <t>ស្រី សំណាង</t>
  </si>
  <si>
    <t>09-462</t>
  </si>
  <si>
    <t>ហាក់  ឡាយ</t>
  </si>
  <si>
    <t>05-394</t>
  </si>
  <si>
    <t>តាន់ សុជិត ២</t>
  </si>
  <si>
    <t>17-040</t>
  </si>
  <si>
    <t>ម៉ាង សុង</t>
  </si>
  <si>
    <t>05-377</t>
  </si>
  <si>
    <t>សុខ ផល្លី</t>
  </si>
  <si>
    <t>05-423</t>
  </si>
  <si>
    <t>ធូស ផានណា</t>
  </si>
  <si>
    <t>07-067</t>
  </si>
  <si>
    <t>ឌិត វ៉ាន់ដន</t>
  </si>
  <si>
    <t>01-192</t>
  </si>
  <si>
    <t>អ៊ុយ អន</t>
  </si>
  <si>
    <t>19-599</t>
  </si>
  <si>
    <t>សុខ រ៉ុង</t>
  </si>
  <si>
    <t>13-059</t>
  </si>
  <si>
    <t>ហ៊ុល បឋម</t>
  </si>
  <si>
    <t>29-467</t>
  </si>
  <si>
    <t>ឡុង សេម</t>
  </si>
  <si>
    <t>23-209</t>
  </si>
  <si>
    <t>ចាន់ វ៉ារ៉ាសៀន</t>
  </si>
  <si>
    <t>09-249</t>
  </si>
  <si>
    <t>ចាន់ ម៉ូនីតា</t>
  </si>
  <si>
    <t>09-250</t>
  </si>
  <si>
    <t>ជិន នៅ</t>
  </si>
  <si>
    <t>19-001</t>
  </si>
  <si>
    <t xml:space="preserve">ឡាប  សុគុន </t>
  </si>
  <si>
    <t>15-592</t>
  </si>
  <si>
    <t>ចាន់ ទី</t>
  </si>
  <si>
    <t>13-101</t>
  </si>
  <si>
    <t>ជុំ សៅហីណែត</t>
  </si>
  <si>
    <t>15-191</t>
  </si>
  <si>
    <t xml:space="preserve">អៀង  ហេង </t>
  </si>
  <si>
    <t>15-562</t>
  </si>
  <si>
    <t>សាំង សុធារស</t>
  </si>
  <si>
    <t>29-081</t>
  </si>
  <si>
    <t>ឆុន ស្រីងឹម</t>
  </si>
  <si>
    <t>29-523</t>
  </si>
  <si>
    <t>15-436</t>
  </si>
  <si>
    <t>កាំង ប៊ុនអេង</t>
  </si>
  <si>
    <t>17-418</t>
  </si>
  <si>
    <t xml:space="preserve">គឹម  អេង </t>
  </si>
  <si>
    <t>15-503</t>
  </si>
  <si>
    <t>ហ៊ាន គឹមលុន</t>
  </si>
  <si>
    <t>23-218</t>
  </si>
  <si>
    <t>ហួត ទុយ</t>
  </si>
  <si>
    <t>13-066</t>
  </si>
  <si>
    <t>ឡុង សឿនអេន</t>
  </si>
  <si>
    <t>17-082</t>
  </si>
  <si>
    <t>យិន ម៉ាន់</t>
  </si>
  <si>
    <t>17-087</t>
  </si>
  <si>
    <r>
      <rPr>
        <sz val="10"/>
        <rFont val="FreeSans"/>
        <family val="2"/>
      </rPr>
      <t>អ៊ុក ហ៊ន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ត្នោតជុំ</t>
    </r>
    <r>
      <rPr>
        <sz val="11"/>
        <color theme="1"/>
        <rFont val="Calibri"/>
        <family val="2"/>
        <scheme val="minor"/>
      </rPr>
      <t>)</t>
    </r>
  </si>
  <si>
    <t>11-096</t>
  </si>
  <si>
    <t>ឃូ ឈាត</t>
  </si>
  <si>
    <t>11-058</t>
  </si>
  <si>
    <t>ស៊្រុន សុទិដ្ឋ</t>
  </si>
  <si>
    <t>11-202</t>
  </si>
  <si>
    <t>វ៉ាង ចាន់រិទ្ធ</t>
  </si>
  <si>
    <t>11-178</t>
  </si>
  <si>
    <t>សៅ ថាច</t>
  </si>
  <si>
    <t>11-012</t>
  </si>
  <si>
    <t>អួង ម៉ានី</t>
  </si>
  <si>
    <t>11-010</t>
  </si>
  <si>
    <t>តាន់ គឹមឡុង</t>
  </si>
  <si>
    <t>17-361</t>
  </si>
  <si>
    <t xml:space="preserve">តាន់  លីនដា </t>
  </si>
  <si>
    <t>17-560</t>
  </si>
  <si>
    <t>នូ  សារ៉េត</t>
  </si>
  <si>
    <t>11-397</t>
  </si>
  <si>
    <t>ធៀម សុង</t>
  </si>
  <si>
    <t>11-355</t>
  </si>
  <si>
    <t>កៅ  គង់</t>
  </si>
  <si>
    <t>13-193</t>
  </si>
  <si>
    <t>ពិន ទី</t>
  </si>
  <si>
    <t>11-311</t>
  </si>
  <si>
    <t xml:space="preserve">គឹម  ឆង </t>
  </si>
  <si>
    <t>07-568</t>
  </si>
  <si>
    <t xml:space="preserve">យ៉ែម  យ៉ន </t>
  </si>
  <si>
    <t>07-569</t>
  </si>
  <si>
    <t>អ៊ឹម ប៊ុនធឿន</t>
  </si>
  <si>
    <t>11-568</t>
  </si>
  <si>
    <t>តូបលេខ ២៤</t>
  </si>
  <si>
    <t>11-264</t>
  </si>
  <si>
    <t>ចៅ ស៊ីនួន</t>
  </si>
  <si>
    <t>11-447</t>
  </si>
  <si>
    <t>ជឿន  វ៉ាត</t>
  </si>
  <si>
    <t>01-562</t>
  </si>
  <si>
    <t>ទៀង សុផល</t>
  </si>
  <si>
    <t>23-382</t>
  </si>
  <si>
    <t>តែ ស៊ីណូ</t>
  </si>
  <si>
    <t>29-358</t>
  </si>
  <si>
    <t>អួង  ខេង</t>
  </si>
  <si>
    <t>13-268</t>
  </si>
  <si>
    <t>ម៉ឹង ម៉ៅ</t>
  </si>
  <si>
    <t>01-240</t>
  </si>
  <si>
    <t>ថុត  ប៊ុនឈិន</t>
  </si>
  <si>
    <t>13-163</t>
  </si>
  <si>
    <t>ស្វាយ  ភីរម្យ</t>
  </si>
  <si>
    <t>15-163</t>
  </si>
  <si>
    <t>យឹក ចន្ធី</t>
  </si>
  <si>
    <t>03-367</t>
  </si>
  <si>
    <t>រិទ្ធ សម្បត្តិ</t>
  </si>
  <si>
    <t>07-343</t>
  </si>
  <si>
    <t>ស៊ូ ផាន</t>
  </si>
  <si>
    <t>07-260</t>
  </si>
  <si>
    <t>ចិន សុខឿន</t>
  </si>
  <si>
    <t>29-488</t>
  </si>
  <si>
    <t>ឡុង នាង</t>
  </si>
  <si>
    <t>19-115</t>
  </si>
  <si>
    <t xml:space="preserve">ឃៀន  រ៉ាត់ </t>
  </si>
  <si>
    <t>17-550</t>
  </si>
  <si>
    <t>ធូ  ចឹក</t>
  </si>
  <si>
    <t>09-241</t>
  </si>
  <si>
    <t xml:space="preserve">គី  រស់ </t>
  </si>
  <si>
    <t>17-556</t>
  </si>
  <si>
    <t>អ៊ុច ភិន</t>
  </si>
  <si>
    <t>19-157</t>
  </si>
  <si>
    <t>មាស  សុវណ្ណ</t>
  </si>
  <si>
    <t>13-271</t>
  </si>
  <si>
    <t>យាន រ៉ាស៊ីន</t>
  </si>
  <si>
    <t>07-106</t>
  </si>
  <si>
    <t>ពៅ សុង</t>
  </si>
  <si>
    <t>09-120</t>
  </si>
  <si>
    <t>ញ៉េប សោភ័ណ្ឌ</t>
  </si>
  <si>
    <t>23-246</t>
  </si>
  <si>
    <t>វ៉ាន់ សុឆិន</t>
  </si>
  <si>
    <t>03-068</t>
  </si>
  <si>
    <t>សុខ វិញ</t>
  </si>
  <si>
    <t>07-293</t>
  </si>
  <si>
    <t>យិន ហួត</t>
  </si>
  <si>
    <t>07-296</t>
  </si>
  <si>
    <t xml:space="preserve">ហូរ  ទិត្យ </t>
  </si>
  <si>
    <t>15-508</t>
  </si>
  <si>
    <t>ពត សុត</t>
  </si>
  <si>
    <t>15-129</t>
  </si>
  <si>
    <t>សាន់ ហៃ</t>
  </si>
  <si>
    <t>15-420</t>
  </si>
  <si>
    <t>13-362</t>
  </si>
  <si>
    <t xml:space="preserve">ហ៊ត  គឹមរ៉ុង </t>
  </si>
  <si>
    <t>07-503</t>
  </si>
  <si>
    <t>ពៅ វណ្ណា</t>
  </si>
  <si>
    <t>19-165</t>
  </si>
  <si>
    <t>ជា សេត</t>
  </si>
  <si>
    <t>03-098</t>
  </si>
  <si>
    <t>យិន ឡាង</t>
  </si>
  <si>
    <t>29-267</t>
  </si>
  <si>
    <t>សំ សុខខា</t>
  </si>
  <si>
    <t>07-082</t>
  </si>
  <si>
    <t>ថ្លាង ប៊ុនណាត</t>
  </si>
  <si>
    <t>03-275</t>
  </si>
  <si>
    <t>09-192</t>
  </si>
  <si>
    <t xml:space="preserve">សំ  ចិន្តា  </t>
  </si>
  <si>
    <t>05-552</t>
  </si>
  <si>
    <t>ស៊ឹម លៀងហេង</t>
  </si>
  <si>
    <t>23-197</t>
  </si>
  <si>
    <t>ចាន់ សូយ៉េត</t>
  </si>
  <si>
    <t>09-065</t>
  </si>
  <si>
    <t>ពុធ  កយ</t>
  </si>
  <si>
    <t>17-157</t>
  </si>
  <si>
    <t>ពុធ  កយ ២</t>
  </si>
  <si>
    <t>17-171</t>
  </si>
  <si>
    <t>អាង ទី</t>
  </si>
  <si>
    <t>15-104</t>
  </si>
  <si>
    <t>គាំ ពៅ</t>
  </si>
  <si>
    <t>15-352</t>
  </si>
  <si>
    <t>ហាក់ ឡាយ ២</t>
  </si>
  <si>
    <t>17-451</t>
  </si>
  <si>
    <t>យាំ ខី</t>
  </si>
  <si>
    <t>17-020</t>
  </si>
  <si>
    <t>តាំង ហួង</t>
  </si>
  <si>
    <t>15-238</t>
  </si>
  <si>
    <t>ឃួន នី</t>
  </si>
  <si>
    <t>23-393</t>
  </si>
  <si>
    <t>29-052</t>
  </si>
  <si>
    <t>ម៉ក់ ហុង</t>
  </si>
  <si>
    <t>13-033</t>
  </si>
  <si>
    <t>រស់ សុភាព</t>
  </si>
  <si>
    <t>29-495</t>
  </si>
  <si>
    <t>សៅ ដារ៉ា</t>
  </si>
  <si>
    <t>29-497</t>
  </si>
  <si>
    <t>មាស តុមន្ត</t>
  </si>
  <si>
    <t>29-498</t>
  </si>
  <si>
    <t>តូន ភាព</t>
  </si>
  <si>
    <t>11-191</t>
  </si>
  <si>
    <t>ជួង គឹមសាន</t>
  </si>
  <si>
    <t>19-135</t>
  </si>
  <si>
    <t>អ៊ីវ សម្បត្តិ</t>
  </si>
  <si>
    <t>17-310</t>
  </si>
  <si>
    <t>យន់ ថា</t>
  </si>
  <si>
    <t>17-302</t>
  </si>
  <si>
    <t>ទូច អង្គារិទ្ធ</t>
  </si>
  <si>
    <t>23-396</t>
  </si>
  <si>
    <t>ហុង  នាង</t>
  </si>
  <si>
    <t>19-440</t>
  </si>
  <si>
    <t>ម៉ៅ ភីរិទ្ធ</t>
  </si>
  <si>
    <t>29-417</t>
  </si>
  <si>
    <t>ផន ផាន</t>
  </si>
  <si>
    <t>29-399</t>
  </si>
  <si>
    <t>ស៊ា ឈៀងហេង</t>
  </si>
  <si>
    <t>11-539</t>
  </si>
  <si>
    <t>ស៊ាន សុខណាល់</t>
  </si>
  <si>
    <t>09-212</t>
  </si>
  <si>
    <t>យ៉ែម យ៉ន</t>
  </si>
  <si>
    <t>11-110</t>
  </si>
  <si>
    <t xml:space="preserve">សុខ  ហៀង </t>
  </si>
  <si>
    <t>17-590</t>
  </si>
  <si>
    <t>ឡូញ ឈៀង</t>
  </si>
  <si>
    <t>17-463</t>
  </si>
  <si>
    <t>ហ៊ុំ ណូ</t>
  </si>
  <si>
    <t>23-507</t>
  </si>
  <si>
    <t>ព្រំ សំអាន</t>
  </si>
  <si>
    <t>23-068</t>
  </si>
  <si>
    <t>ហួត  សារិទ្ធ</t>
  </si>
  <si>
    <t>13-555</t>
  </si>
  <si>
    <t>បាន ណារិន</t>
  </si>
  <si>
    <t>17-347</t>
  </si>
  <si>
    <t>នូ  វេត</t>
  </si>
  <si>
    <t>15-078</t>
  </si>
  <si>
    <t>ស៊ូ គៀន</t>
  </si>
  <si>
    <t>11-536</t>
  </si>
  <si>
    <t xml:space="preserve">ស្អាង  សូនី </t>
  </si>
  <si>
    <t>07-555</t>
  </si>
  <si>
    <t>ស៊ុយ សុវណ្ណគិរី</t>
  </si>
  <si>
    <t>23-014</t>
  </si>
  <si>
    <t>ឃួន ផន</t>
  </si>
  <si>
    <t>03-147</t>
  </si>
  <si>
    <t>ថ្លែង  ហូ</t>
  </si>
  <si>
    <t>19-454</t>
  </si>
  <si>
    <t>នួន ម៉ារីន</t>
  </si>
  <si>
    <t>29-255</t>
  </si>
  <si>
    <t>សុខ  សេង</t>
  </si>
  <si>
    <t>13-343</t>
  </si>
  <si>
    <t>លី  ហ៊ាន</t>
  </si>
  <si>
    <t>15-213</t>
  </si>
  <si>
    <t xml:space="preserve">ណុប  ស៊ូត  </t>
  </si>
  <si>
    <t>03-558</t>
  </si>
  <si>
    <t>ឌឿន ឆន</t>
  </si>
  <si>
    <t>29-036</t>
  </si>
  <si>
    <t xml:space="preserve">ទេព  តិច </t>
  </si>
  <si>
    <t>13-485</t>
  </si>
  <si>
    <t xml:space="preserve">គឹម  ហេង </t>
  </si>
  <si>
    <t>07-544</t>
  </si>
  <si>
    <t>សាន សាខន</t>
  </si>
  <si>
    <t>05-374</t>
  </si>
  <si>
    <t>រស់ ឈន</t>
  </si>
  <si>
    <t>09-075</t>
  </si>
  <si>
    <t>ស៊ូ ស៊ានយន</t>
  </si>
  <si>
    <t>17-271</t>
  </si>
  <si>
    <t>គង់ យ៉ានី</t>
  </si>
  <si>
    <t>19-114</t>
  </si>
  <si>
    <t>ហ៊ុយ តោ</t>
  </si>
  <si>
    <t>17-335</t>
  </si>
  <si>
    <t>វង្ស លន់</t>
  </si>
  <si>
    <t>01-393</t>
  </si>
  <si>
    <t>ស៊ុន វុទ្ធី</t>
  </si>
  <si>
    <t>23-332</t>
  </si>
  <si>
    <t xml:space="preserve">ឆេង  ពេជ្រ </t>
  </si>
  <si>
    <t>15-498</t>
  </si>
  <si>
    <t>ជឹម សេង</t>
  </si>
  <si>
    <t>15-474</t>
  </si>
  <si>
    <t>ឃឹម  សាមិត</t>
  </si>
  <si>
    <t>13-220</t>
  </si>
  <si>
    <t xml:space="preserve">សេង  សាក់ </t>
  </si>
  <si>
    <t>15-484</t>
  </si>
  <si>
    <t>សុខុម សុខាលីន</t>
  </si>
  <si>
    <t>29-068</t>
  </si>
  <si>
    <t>ហ៊ុយ ផាន់ណា</t>
  </si>
  <si>
    <t>01-057</t>
  </si>
  <si>
    <t>វណ្ណ វុទ្ធី</t>
  </si>
  <si>
    <t>01-056</t>
  </si>
  <si>
    <t>ហែម សុខ</t>
  </si>
  <si>
    <t>23-199</t>
  </si>
  <si>
    <t>ឡាក់ តាំងស៊ីន</t>
  </si>
  <si>
    <t>23-454</t>
  </si>
  <si>
    <t>ងឿន រិទ្ធ</t>
  </si>
  <si>
    <t>03-022</t>
  </si>
  <si>
    <t>ស៊ឹង  សៀន</t>
  </si>
  <si>
    <t>17-194</t>
  </si>
  <si>
    <t>ផន   ឆវី</t>
  </si>
  <si>
    <t>07-364</t>
  </si>
  <si>
    <t>ឆេង សុវណ្ណ</t>
  </si>
  <si>
    <t>17-199</t>
  </si>
  <si>
    <t xml:space="preserve">ភៀន  សុផល </t>
  </si>
  <si>
    <t>07-536</t>
  </si>
  <si>
    <t>សៃ វ៉ា</t>
  </si>
  <si>
    <t>29-574</t>
  </si>
  <si>
    <t>វ៉ែន ទូច</t>
  </si>
  <si>
    <t>15-164</t>
  </si>
  <si>
    <t>បង់  ប៉ុក</t>
  </si>
  <si>
    <t>07-015</t>
  </si>
  <si>
    <t xml:space="preserve">ហ៊ុល  កូយ </t>
  </si>
  <si>
    <t>09-542</t>
  </si>
  <si>
    <t>ហៃ  លី</t>
  </si>
  <si>
    <t>01-168</t>
  </si>
  <si>
    <t>សំ ឡាយ</t>
  </si>
  <si>
    <t>09-185</t>
  </si>
  <si>
    <t>យស់ ហ៊ាង</t>
  </si>
  <si>
    <t>07-479</t>
  </si>
  <si>
    <t>នី សុផាន់</t>
  </si>
  <si>
    <t>23-512</t>
  </si>
  <si>
    <t>និវ  ណន</t>
  </si>
  <si>
    <t>03-081</t>
  </si>
  <si>
    <t>ជា  វឿន</t>
  </si>
  <si>
    <t>17-156</t>
  </si>
  <si>
    <t>ម៉េង  ណារី</t>
  </si>
  <si>
    <t>17-158</t>
  </si>
  <si>
    <t>លី  កៅ</t>
  </si>
  <si>
    <t>17-165</t>
  </si>
  <si>
    <t>សុខ  ណាវី</t>
  </si>
  <si>
    <t>15-065</t>
  </si>
  <si>
    <t xml:space="preserve">ហ៊ុល  ស៊ីថុន </t>
  </si>
  <si>
    <t>15-536</t>
  </si>
  <si>
    <t xml:space="preserve">ម៉េង  ហុង </t>
  </si>
  <si>
    <t>19-570</t>
  </si>
  <si>
    <t>ឡៅ ជីងហ៊ួរ</t>
  </si>
  <si>
    <t>01-139</t>
  </si>
  <si>
    <t>ចេង  យូអ៊ីម</t>
  </si>
  <si>
    <t>07-420</t>
  </si>
  <si>
    <t>ដួង លី</t>
  </si>
  <si>
    <t>13-044</t>
  </si>
  <si>
    <t>អ៊ុយ លីវ ៧</t>
  </si>
  <si>
    <t>09-041</t>
  </si>
  <si>
    <t>ឡូ ចេង</t>
  </si>
  <si>
    <t>11-115</t>
  </si>
  <si>
    <t xml:space="preserve">ឡូ   វ៉ា </t>
  </si>
  <si>
    <t>07-482</t>
  </si>
  <si>
    <t>កាំង ប៊ុនឡុង</t>
  </si>
  <si>
    <t>01-362</t>
  </si>
  <si>
    <t>សំ សុខ</t>
  </si>
  <si>
    <t>01-340</t>
  </si>
  <si>
    <t>លិញ ទៀន</t>
  </si>
  <si>
    <t>15-177</t>
  </si>
  <si>
    <t>ឡឹក រ៉ៃយ៉ា</t>
  </si>
  <si>
    <t>29-019</t>
  </si>
  <si>
    <r>
      <rPr>
        <sz val="10"/>
        <rFont val="FreeSans"/>
        <family val="2"/>
      </rPr>
      <t xml:space="preserve">សុង ហុង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ថ្មី</t>
    </r>
    <r>
      <rPr>
        <sz val="11"/>
        <color theme="1"/>
        <rFont val="Calibri"/>
        <family val="2"/>
        <scheme val="minor"/>
      </rPr>
      <t>)</t>
    </r>
  </si>
  <si>
    <t>09-144</t>
  </si>
  <si>
    <t>សម្បត្តិ ញ៉ ២</t>
  </si>
  <si>
    <t>05-213</t>
  </si>
  <si>
    <t>ព្រំ សុខា</t>
  </si>
  <si>
    <t>23-032</t>
  </si>
  <si>
    <t>01-371</t>
  </si>
  <si>
    <t xml:space="preserve">ឯម  សុផល </t>
  </si>
  <si>
    <t>15-551</t>
  </si>
  <si>
    <t>គឹម បូរី</t>
  </si>
  <si>
    <t>03-048</t>
  </si>
  <si>
    <t>លេង សាវុធ</t>
  </si>
  <si>
    <t>13-089</t>
  </si>
  <si>
    <t>អុំ   ស៊ីម</t>
  </si>
  <si>
    <t>07-026</t>
  </si>
  <si>
    <t xml:space="preserve">ឈឿង  ឆយ </t>
  </si>
  <si>
    <t>15-545</t>
  </si>
  <si>
    <t xml:space="preserve">មិន  ប៊ុនសេង </t>
  </si>
  <si>
    <t>15-543</t>
  </si>
  <si>
    <t>តាំង សុង</t>
  </si>
  <si>
    <t>01-151</t>
  </si>
  <si>
    <t>ហ៊ុយ ភាជ</t>
  </si>
  <si>
    <t>01-149</t>
  </si>
  <si>
    <t>ភឹម ប៊ុនលឿត</t>
  </si>
  <si>
    <t>05-143</t>
  </si>
  <si>
    <t xml:space="preserve">ឡាំង  ឈួម </t>
  </si>
  <si>
    <t>09-494</t>
  </si>
  <si>
    <t xml:space="preserve">ស៊្រុន  ប៊ុនថន </t>
  </si>
  <si>
    <t>09-548</t>
  </si>
  <si>
    <t>ឃុន ហេង</t>
  </si>
  <si>
    <t>15-443</t>
  </si>
  <si>
    <t>ឈឹម វណ្ណា</t>
  </si>
  <si>
    <t>01-400</t>
  </si>
  <si>
    <t>អ៊ិត ញ៉ក់</t>
  </si>
  <si>
    <t>23-215</t>
  </si>
  <si>
    <t>អ៊ិត វណ្ណា</t>
  </si>
  <si>
    <t>23-216</t>
  </si>
  <si>
    <t>ភួង  ចំរើន</t>
  </si>
  <si>
    <t>13-166</t>
  </si>
  <si>
    <t>សុវណ្ណ ប្រណិត</t>
  </si>
  <si>
    <t>23-179</t>
  </si>
  <si>
    <t>សួ ប៊ុណ្ណារ៉ុង</t>
  </si>
  <si>
    <t>01-021</t>
  </si>
  <si>
    <t xml:space="preserve">ទុយ   រ៉ុង  </t>
  </si>
  <si>
    <t>05-565</t>
  </si>
  <si>
    <t>ហុក សារុំ</t>
  </si>
  <si>
    <t>07-209</t>
  </si>
  <si>
    <t>ប្រោញ វុទ្ធី</t>
  </si>
  <si>
    <t>29-372</t>
  </si>
  <si>
    <t>ឃឹម សាឡេះ</t>
  </si>
  <si>
    <t>13-013</t>
  </si>
  <si>
    <t>គង់ បណ្តូល</t>
  </si>
  <si>
    <t>03-448</t>
  </si>
  <si>
    <t xml:space="preserve">វៀង  ហេង </t>
  </si>
  <si>
    <t>07-567</t>
  </si>
  <si>
    <t>ងួន ប៊ុនអឿន</t>
  </si>
  <si>
    <t>17-021</t>
  </si>
  <si>
    <t>ឡេង ហេង</t>
  </si>
  <si>
    <t>17-022</t>
  </si>
  <si>
    <t>កៅ ឈួនណារ៉ា</t>
  </si>
  <si>
    <t>09-032</t>
  </si>
  <si>
    <t>ម៉ៅ សេង</t>
  </si>
  <si>
    <t>19-422</t>
  </si>
  <si>
    <t>ប៊ូ ប៉ិច</t>
  </si>
  <si>
    <t>23-195</t>
  </si>
  <si>
    <t>ស៊ាង យ៉ាងហ្គោ</t>
  </si>
  <si>
    <t>03-161</t>
  </si>
  <si>
    <t>ចាន់  សូវង្ស</t>
  </si>
  <si>
    <t>17-174</t>
  </si>
  <si>
    <t>ទូច ម៉ៅ ៣</t>
  </si>
  <si>
    <t>11-105</t>
  </si>
  <si>
    <t>ថន ដារ៉ា</t>
  </si>
  <si>
    <t>11-239</t>
  </si>
  <si>
    <t>ហេវ គឹមអេង</t>
  </si>
  <si>
    <t>11-285</t>
  </si>
  <si>
    <t>ម៉ា វុទ្ធី</t>
  </si>
  <si>
    <t>11-258</t>
  </si>
  <si>
    <t>03-373</t>
  </si>
  <si>
    <t xml:space="preserve">ជេត  សាវេន  </t>
  </si>
  <si>
    <t>05-589</t>
  </si>
  <si>
    <t>ឆន់ ចំរើន</t>
  </si>
  <si>
    <t>07-240</t>
  </si>
  <si>
    <t>អ៊ុយ សុផាត</t>
  </si>
  <si>
    <t>01-309</t>
  </si>
  <si>
    <t>ហាក់ ណារិន</t>
  </si>
  <si>
    <t>05-104</t>
  </si>
  <si>
    <t>សាន សុផល</t>
  </si>
  <si>
    <t>13-386</t>
  </si>
  <si>
    <t>កើត ម៉ូលី</t>
  </si>
  <si>
    <t>19-358</t>
  </si>
  <si>
    <t>19-064</t>
  </si>
  <si>
    <t xml:space="preserve">លី  ហួរ  </t>
  </si>
  <si>
    <t>03-500</t>
  </si>
  <si>
    <t>ចាន់  ថា</t>
  </si>
  <si>
    <t>13-286</t>
  </si>
  <si>
    <t>យួម វ៉ាន់ធី</t>
  </si>
  <si>
    <t>23-211</t>
  </si>
  <si>
    <t>23-247</t>
  </si>
  <si>
    <t>ម៉ក់ ផាន់ណា</t>
  </si>
  <si>
    <t>09-014</t>
  </si>
  <si>
    <t>ចក់ ចរិយា</t>
  </si>
  <si>
    <t>17-309</t>
  </si>
  <si>
    <t>សេក ឃីម</t>
  </si>
  <si>
    <t>17-293</t>
  </si>
  <si>
    <t>អ៊ុក សំអាន</t>
  </si>
  <si>
    <t>13-371</t>
  </si>
  <si>
    <t>13-565</t>
  </si>
  <si>
    <t xml:space="preserve">យិប  សុង </t>
  </si>
  <si>
    <t>13-529</t>
  </si>
  <si>
    <t>លី  សោភ័ណ</t>
  </si>
  <si>
    <t>13-204</t>
  </si>
  <si>
    <t>ម៉ោង  សំបូ</t>
  </si>
  <si>
    <t>13-191</t>
  </si>
  <si>
    <t>តូច  សារិន</t>
  </si>
  <si>
    <t>13-057</t>
  </si>
  <si>
    <t>តាន់ មុំ</t>
  </si>
  <si>
    <t>17-400</t>
  </si>
  <si>
    <t>streetNo</t>
  </si>
  <si>
    <t>ម៉ាត់ ដូម៉ាន</t>
  </si>
  <si>
    <t>21-025</t>
  </si>
  <si>
    <t>ស៊ឹម ហ្លូស</t>
  </si>
  <si>
    <t>21-565</t>
  </si>
  <si>
    <t>អោក  ឈាត</t>
  </si>
  <si>
    <t>11-303</t>
  </si>
  <si>
    <t xml:space="preserve">តាំង   អ៊ាង </t>
  </si>
  <si>
    <t>07-545</t>
  </si>
  <si>
    <t xml:space="preserve">ទូច  ស៊ុនលី  </t>
  </si>
  <si>
    <t>07-526</t>
  </si>
  <si>
    <t>ស្រេង ម៉ៅ</t>
  </si>
  <si>
    <t>11-088</t>
  </si>
  <si>
    <t>លឹម ទាខៃ</t>
  </si>
  <si>
    <t>19-067</t>
  </si>
  <si>
    <t>ទូច យ៉ាន</t>
  </si>
  <si>
    <t>19-066</t>
  </si>
  <si>
    <t>អង់ រ៉ែម</t>
  </si>
  <si>
    <t>19-045</t>
  </si>
  <si>
    <t>ប៊ុន លី</t>
  </si>
  <si>
    <t>19-043</t>
  </si>
  <si>
    <t>គឹម ម៉ាលីវាន់ ២</t>
  </si>
  <si>
    <t>07-164</t>
  </si>
  <si>
    <t>គឹម ម៉ាលីវាន់ ១</t>
  </si>
  <si>
    <t>07-163</t>
  </si>
  <si>
    <t xml:space="preserve">ចយ  វឹង  </t>
  </si>
  <si>
    <t>17-592</t>
  </si>
  <si>
    <t>រស់ សាបឿន</t>
  </si>
  <si>
    <t>33-053</t>
  </si>
  <si>
    <t>គុយ សុងលាង</t>
  </si>
  <si>
    <t>29-367</t>
  </si>
  <si>
    <t>ឡាយ សេងគាន</t>
  </si>
  <si>
    <t>11-207</t>
  </si>
  <si>
    <t xml:space="preserve">ទ្រី  ឆូវ </t>
  </si>
  <si>
    <t>07-527</t>
  </si>
  <si>
    <t>ម៉ម ពន្លក ១</t>
  </si>
  <si>
    <t>15-353</t>
  </si>
  <si>
    <t>ម៉ៅ  នាង</t>
  </si>
  <si>
    <t>15-171</t>
  </si>
  <si>
    <t>ប៊ុត ធៀម</t>
  </si>
  <si>
    <t>21-111</t>
  </si>
  <si>
    <t>ទូច សុខា</t>
  </si>
  <si>
    <t>11-240</t>
  </si>
  <si>
    <t>ស៊ុត  ថាយ</t>
  </si>
  <si>
    <t>13-456</t>
  </si>
  <si>
    <t>ម៉េង  លាង</t>
  </si>
  <si>
    <t>13-260</t>
  </si>
  <si>
    <t xml:space="preserve">ឡុង  ឡូញ </t>
  </si>
  <si>
    <t>15-578</t>
  </si>
  <si>
    <t xml:space="preserve">យូ  ចេង  </t>
  </si>
  <si>
    <t>15-600</t>
  </si>
  <si>
    <t>មជ្ឈមណ្ឌលក្តីនិមិត្តធីម៉ូថេ</t>
  </si>
  <si>
    <t>05-433</t>
  </si>
  <si>
    <t>សូ វន</t>
  </si>
  <si>
    <t>11-292</t>
  </si>
  <si>
    <t>ធុង សាខន</t>
  </si>
  <si>
    <t>15-195</t>
  </si>
  <si>
    <t>ចេង ចំរើន</t>
  </si>
  <si>
    <t>33-216</t>
  </si>
  <si>
    <t>សេស សាវ៉ាត</t>
  </si>
  <si>
    <t>33-215</t>
  </si>
  <si>
    <t>គឹម ឡា</t>
  </si>
  <si>
    <t>15-355</t>
  </si>
  <si>
    <t>អ៊ុច អាំង</t>
  </si>
  <si>
    <t>15-354</t>
  </si>
  <si>
    <t>សេង ចន្ថា</t>
  </si>
  <si>
    <t>13-412</t>
  </si>
  <si>
    <t>សោម  សាឃីម</t>
  </si>
  <si>
    <t>13-414</t>
  </si>
  <si>
    <t>13-410</t>
  </si>
  <si>
    <t>មណ្ឌលសុខភាពស្វាយប៉ោ</t>
  </si>
  <si>
    <t>11-009</t>
  </si>
  <si>
    <t>លី សុខា</t>
  </si>
  <si>
    <t>11-131</t>
  </si>
  <si>
    <t>ញឹក ប៊ុនឈៀត</t>
  </si>
  <si>
    <t>19-345</t>
  </si>
  <si>
    <t>29-354</t>
  </si>
  <si>
    <t>ប៊ុន ធឹង</t>
  </si>
  <si>
    <t>23-292</t>
  </si>
  <si>
    <t>ប៊ុន ធឹង ២</t>
  </si>
  <si>
    <t>23-472</t>
  </si>
  <si>
    <t>ប៊ុន សុធាវី</t>
  </si>
  <si>
    <t>23-471</t>
  </si>
  <si>
    <t>ពេជ្រ សារឿន</t>
  </si>
  <si>
    <t>25-376</t>
  </si>
  <si>
    <t>សាន់ ហុង</t>
  </si>
  <si>
    <t>25-298</t>
  </si>
  <si>
    <t>25-302</t>
  </si>
  <si>
    <t>ផាន ផាន់</t>
  </si>
  <si>
    <t>21-427</t>
  </si>
  <si>
    <t>ម៉ូត សារុន</t>
  </si>
  <si>
    <t>21-429</t>
  </si>
  <si>
    <t>លឹម ដុល្លា</t>
  </si>
  <si>
    <t>33-238</t>
  </si>
  <si>
    <t xml:space="preserve">ញ៉ែម  សាវិន </t>
  </si>
  <si>
    <t>15-577</t>
  </si>
  <si>
    <t>យី ទិត្យសេរី</t>
  </si>
  <si>
    <t>29-599</t>
  </si>
  <si>
    <t>យី ទិត្យសាធកូរមី</t>
  </si>
  <si>
    <t>23-167</t>
  </si>
  <si>
    <t>ប៉ាង លីន</t>
  </si>
  <si>
    <t>11-490</t>
  </si>
  <si>
    <t>នៅ  ម៉ាលី</t>
  </si>
  <si>
    <t>17-446</t>
  </si>
  <si>
    <t>ឡុង ស៊ីរ៉ាវុធ</t>
  </si>
  <si>
    <t>33-337</t>
  </si>
  <si>
    <t>ឈឹម ម៉ាលី</t>
  </si>
  <si>
    <t>01-357</t>
  </si>
  <si>
    <t>បាន ចាន់ណា</t>
  </si>
  <si>
    <t>07-444</t>
  </si>
  <si>
    <t>កង សេត</t>
  </si>
  <si>
    <t>15-476</t>
  </si>
  <si>
    <t xml:space="preserve">តឹក  ប៊ុនឡុង </t>
  </si>
  <si>
    <t>19-497</t>
  </si>
  <si>
    <t xml:space="preserve">ជឹង  ហៃហូវ ២ </t>
  </si>
  <si>
    <t>13-518</t>
  </si>
  <si>
    <t>អ៊ិត សាខន</t>
  </si>
  <si>
    <t>23-336</t>
  </si>
  <si>
    <t>ម៉ៅ ខេន</t>
  </si>
  <si>
    <t>15-146</t>
  </si>
  <si>
    <t>ឈាង ឌុក</t>
  </si>
  <si>
    <t>03-273</t>
  </si>
  <si>
    <t>ទួន វណ្ណា</t>
  </si>
  <si>
    <t>11-230</t>
  </si>
  <si>
    <t xml:space="preserve">ស  ស៊ីវុន </t>
  </si>
  <si>
    <t>13-501</t>
  </si>
  <si>
    <t xml:space="preserve">ឥន្ទ  សារុន </t>
  </si>
  <si>
    <t>13-515</t>
  </si>
  <si>
    <t>សំ ហឿប ២</t>
  </si>
  <si>
    <t>21-515</t>
  </si>
  <si>
    <t>សំ ហឿប</t>
  </si>
  <si>
    <t>21-109</t>
  </si>
  <si>
    <t>ឡុង សុគន្ធារី</t>
  </si>
  <si>
    <t>21-184</t>
  </si>
  <si>
    <t>លាង ធាវី</t>
  </si>
  <si>
    <t>11-017</t>
  </si>
  <si>
    <t>ជូរ  គង់</t>
  </si>
  <si>
    <t>15-405</t>
  </si>
  <si>
    <t xml:space="preserve">ពុទ្ធសាសនាដើម្បីអភិវឌ្ឍន៍  </t>
  </si>
  <si>
    <t>05-548</t>
  </si>
  <si>
    <t>លឹម គឹមហៀវ</t>
  </si>
  <si>
    <t>05-454</t>
  </si>
  <si>
    <t>សឹង សុគន្ធារី</t>
  </si>
  <si>
    <t>23-240</t>
  </si>
  <si>
    <t>ញៀន ញុន</t>
  </si>
  <si>
    <t>23-235</t>
  </si>
  <si>
    <t>ម៉ា រ៉ាឌី</t>
  </si>
  <si>
    <t>11-543</t>
  </si>
  <si>
    <t>ព្រះវិហារគ្រីះបរិសុទ្ធ</t>
  </si>
  <si>
    <t>03-111</t>
  </si>
  <si>
    <t>ហេង រ៉ាឌី</t>
  </si>
  <si>
    <t>03-104</t>
  </si>
  <si>
    <t>អ៊ឹម នាង</t>
  </si>
  <si>
    <t>11-049</t>
  </si>
  <si>
    <t>ប៊ូ សឿប</t>
  </si>
  <si>
    <t>33-580</t>
  </si>
  <si>
    <t>ម៉ៃ សាវើន</t>
  </si>
  <si>
    <t>33-581</t>
  </si>
  <si>
    <t>វែង ស្រ៊ុន ៤</t>
  </si>
  <si>
    <t>09-152</t>
  </si>
  <si>
    <t>វែង ស្រ៊ុន ១</t>
  </si>
  <si>
    <t>09-150</t>
  </si>
  <si>
    <t xml:space="preserve">ហៀវ  ហ៊ុច </t>
  </si>
  <si>
    <t>15-582</t>
  </si>
  <si>
    <t xml:space="preserve">ស៊ាង  វ៉ាន់ថា </t>
  </si>
  <si>
    <t>15-585</t>
  </si>
  <si>
    <t>ង៉ូវ គា</t>
  </si>
  <si>
    <t>15-079</t>
  </si>
  <si>
    <t>ហៀក  ភ័ក្រ</t>
  </si>
  <si>
    <t>13-567</t>
  </si>
  <si>
    <t>សុខ គុជ</t>
  </si>
  <si>
    <t>15-456</t>
  </si>
  <si>
    <t>ទូច វ៉ាន់</t>
  </si>
  <si>
    <t>15-457</t>
  </si>
  <si>
    <t>អ៊ូច សាត់</t>
  </si>
  <si>
    <t>15-466</t>
  </si>
  <si>
    <t>លួង  ប៊ុនធឿន</t>
  </si>
  <si>
    <t>07-001</t>
  </si>
  <si>
    <t>សុផុន  សារ័ត្ន</t>
  </si>
  <si>
    <t>13-554</t>
  </si>
  <si>
    <t>ពិន ជុំ</t>
  </si>
  <si>
    <t>23-124</t>
  </si>
  <si>
    <t>អេង ធី</t>
  </si>
  <si>
    <t>07-190</t>
  </si>
  <si>
    <t>ពឹង សាយហ៊ឺ</t>
  </si>
  <si>
    <t>07-191</t>
  </si>
  <si>
    <t>អឿ មេត្រី</t>
  </si>
  <si>
    <t>25-008</t>
  </si>
  <si>
    <t>ជា ធាវ</t>
  </si>
  <si>
    <t>11-530</t>
  </si>
  <si>
    <t>ឌឹម វិរោង</t>
  </si>
  <si>
    <t>09-458</t>
  </si>
  <si>
    <t>តាន់ សុជិត ១</t>
  </si>
  <si>
    <t>17-031</t>
  </si>
  <si>
    <t>ធនាគារកាណាឌីយ៉ា</t>
  </si>
  <si>
    <t>29-191</t>
  </si>
  <si>
    <t>សរ យស់ថាវរៈ</t>
  </si>
  <si>
    <t>03-089</t>
  </si>
  <si>
    <t>រ៉ែត គុណធារី</t>
  </si>
  <si>
    <t>03-224</t>
  </si>
  <si>
    <t>ប៊ី  កញ្ញា</t>
  </si>
  <si>
    <t>11-332</t>
  </si>
  <si>
    <t>មួង សុធា</t>
  </si>
  <si>
    <t>25-273</t>
  </si>
  <si>
    <t>មួង សូដា</t>
  </si>
  <si>
    <t>25-319</t>
  </si>
  <si>
    <t>ថោង គឹមលី</t>
  </si>
  <si>
    <t>11-451</t>
  </si>
  <si>
    <t>នៅ ស៊ីមន</t>
  </si>
  <si>
    <t>25-368</t>
  </si>
  <si>
    <t>មឿង សារ៉ន</t>
  </si>
  <si>
    <t>25-419</t>
  </si>
  <si>
    <t>ប៊ួ ស៊ីណា</t>
  </si>
  <si>
    <t>25-333</t>
  </si>
  <si>
    <t>ហួន លាងសេង</t>
  </si>
  <si>
    <t>25-309</t>
  </si>
  <si>
    <t>យ៉ុន គ្រោង</t>
  </si>
  <si>
    <t>25-335</t>
  </si>
  <si>
    <t>ង៉ោ ចិន្តា</t>
  </si>
  <si>
    <t>11-526</t>
  </si>
  <si>
    <t>អោ ជា</t>
  </si>
  <si>
    <t>11-546</t>
  </si>
  <si>
    <t>ឯម សាវ៉ាត</t>
  </si>
  <si>
    <t>19-049</t>
  </si>
  <si>
    <t>នៅ ម៉ុន</t>
  </si>
  <si>
    <t>19-048</t>
  </si>
  <si>
    <t>ឯម  សារុំ</t>
  </si>
  <si>
    <t>19-047</t>
  </si>
  <si>
    <t>ឃឿម សុខុម</t>
  </si>
  <si>
    <t>23-224</t>
  </si>
  <si>
    <t>អាស្រមយាយជី</t>
  </si>
  <si>
    <t>23-264</t>
  </si>
  <si>
    <t>វ៉ាន់ វ៉ាត</t>
  </si>
  <si>
    <t>33-169</t>
  </si>
  <si>
    <t>ឆាយ ជឿន</t>
  </si>
  <si>
    <t>33-171</t>
  </si>
  <si>
    <t>ឆាយ សែ</t>
  </si>
  <si>
    <t>33-172</t>
  </si>
  <si>
    <t>តូ សេង</t>
  </si>
  <si>
    <t>25-255</t>
  </si>
  <si>
    <t>សំ សម្បត្តិ</t>
  </si>
  <si>
    <t>25-361</t>
  </si>
  <si>
    <t>តុន វី</t>
  </si>
  <si>
    <t>11-270</t>
  </si>
  <si>
    <t>ឌី ម៉ា</t>
  </si>
  <si>
    <t>19-451</t>
  </si>
  <si>
    <t>ធូ ហៃ</t>
  </si>
  <si>
    <t>15-331</t>
  </si>
  <si>
    <t>តុង លីហួរ</t>
  </si>
  <si>
    <t>15-330</t>
  </si>
  <si>
    <t>ជុំ រតនា</t>
  </si>
  <si>
    <t>15-329</t>
  </si>
  <si>
    <t>តែម  វុន</t>
  </si>
  <si>
    <t>15-296</t>
  </si>
  <si>
    <t>ស៊ាន គឹមស្រូ</t>
  </si>
  <si>
    <t>11-429</t>
  </si>
  <si>
    <t>ជុន ស៊ីថា</t>
  </si>
  <si>
    <t>19-232</t>
  </si>
  <si>
    <t>ម៉េង ងន់ហេង</t>
  </si>
  <si>
    <t>25-299</t>
  </si>
  <si>
    <t>អ៊ួន សេងហួត</t>
  </si>
  <si>
    <t>11-048</t>
  </si>
  <si>
    <t xml:space="preserve">អេង  ប៊ួយ </t>
  </si>
  <si>
    <t>15-506</t>
  </si>
  <si>
    <t xml:space="preserve">រុន  សុភាព </t>
  </si>
  <si>
    <t>15-486</t>
  </si>
  <si>
    <t>ហ៊ុន ហ្វីយ៉ា</t>
  </si>
  <si>
    <t>11-586</t>
  </si>
  <si>
    <t>ចាន់ ហ៊ាន</t>
  </si>
  <si>
    <t>15-099</t>
  </si>
  <si>
    <t>សុង ហុងស៊ុយ</t>
  </si>
  <si>
    <t>33-589</t>
  </si>
  <si>
    <t>ឡុង ប៊ុនហេង</t>
  </si>
  <si>
    <t>11-080</t>
  </si>
  <si>
    <t>ឡុង ណៃស៊ីម</t>
  </si>
  <si>
    <t>11-081</t>
  </si>
  <si>
    <t>សាំង ម៉ុង</t>
  </si>
  <si>
    <t>11-533</t>
  </si>
  <si>
    <t>សុខ  ពុធ</t>
  </si>
  <si>
    <t>13-158</t>
  </si>
  <si>
    <t>ឈឹម  សុវណ្ណ</t>
  </si>
  <si>
    <t>13-155</t>
  </si>
  <si>
    <t>យ៉ា ខឿប</t>
  </si>
  <si>
    <t>03-105</t>
  </si>
  <si>
    <t>ហុង សាខឿន</t>
  </si>
  <si>
    <t>03-106</t>
  </si>
  <si>
    <t xml:space="preserve">សំ  សារ៉េត </t>
  </si>
  <si>
    <t>13-502</t>
  </si>
  <si>
    <t xml:space="preserve">ពៅ  នី </t>
  </si>
  <si>
    <t>13-535</t>
  </si>
  <si>
    <t xml:space="preserve">អឿង  សុផល </t>
  </si>
  <si>
    <t>13-533</t>
  </si>
  <si>
    <t>អ៊ឹង ហុកឡាយ</t>
  </si>
  <si>
    <t>11-525</t>
  </si>
  <si>
    <t>សៀន ចន្ថា</t>
  </si>
  <si>
    <t>23-108</t>
  </si>
  <si>
    <t>សេង គង់</t>
  </si>
  <si>
    <t>19-244</t>
  </si>
  <si>
    <t>ខេម សុភាព</t>
  </si>
  <si>
    <t>23-509</t>
  </si>
  <si>
    <t>ស៊ឺន ប៊ុនថា</t>
  </si>
  <si>
    <t>19-361</t>
  </si>
  <si>
    <t>កែវ យឿង</t>
  </si>
  <si>
    <t>19-365</t>
  </si>
  <si>
    <t>ស៊ិន ផល្លី</t>
  </si>
  <si>
    <t>07-312</t>
  </si>
  <si>
    <t>រស់ សុភា</t>
  </si>
  <si>
    <t>07-317</t>
  </si>
  <si>
    <t>ពេញ ចិន្តា</t>
  </si>
  <si>
    <t>11-278</t>
  </si>
  <si>
    <t>លឹម សារុន</t>
  </si>
  <si>
    <t>11-338</t>
  </si>
  <si>
    <t>យី ហាន</t>
  </si>
  <si>
    <t>11-359</t>
  </si>
  <si>
    <t>វិត ហាប់</t>
  </si>
  <si>
    <t>25-382</t>
  </si>
  <si>
    <t>តុល សារ៉ាត់</t>
  </si>
  <si>
    <t>29-562</t>
  </si>
  <si>
    <t>តុល សៅរ៉ាន</t>
  </si>
  <si>
    <t>29-563</t>
  </si>
  <si>
    <t>ឈា ចន្នី</t>
  </si>
  <si>
    <t>11-456</t>
  </si>
  <si>
    <t>ទូច ខុនណា</t>
  </si>
  <si>
    <t>11-396</t>
  </si>
  <si>
    <t>ឈា ចន្ធូ</t>
  </si>
  <si>
    <t>11-208</t>
  </si>
  <si>
    <t>វេង  ហោ</t>
  </si>
  <si>
    <t>09-077</t>
  </si>
  <si>
    <t>សុខ គឹមហៀក</t>
  </si>
  <si>
    <t>09-105</t>
  </si>
  <si>
    <t>ផ្លុង បញ្ញារដ្ឋា</t>
  </si>
  <si>
    <t>11-013</t>
  </si>
  <si>
    <t>យ៉ម ចំរើន</t>
  </si>
  <si>
    <t>13-113</t>
  </si>
  <si>
    <t>ម៉ម ម៉ាច</t>
  </si>
  <si>
    <t>13-114</t>
  </si>
  <si>
    <t>ស៊ុយ ជំនឿ ១</t>
  </si>
  <si>
    <t>05-418</t>
  </si>
  <si>
    <t>ស៊ុយ ជំនឿ ២</t>
  </si>
  <si>
    <t>05-426</t>
  </si>
  <si>
    <t>ដៀប គាំ</t>
  </si>
  <si>
    <t>19-146</t>
  </si>
  <si>
    <t>ហុក ហេង</t>
  </si>
  <si>
    <t>19-143</t>
  </si>
  <si>
    <t xml:space="preserve">សែម  កិល </t>
  </si>
  <si>
    <t>13-503</t>
  </si>
  <si>
    <t>ឌី  ភិន</t>
  </si>
  <si>
    <t>11-389</t>
  </si>
  <si>
    <t>ហែម  កុសល</t>
  </si>
  <si>
    <t>13-583</t>
  </si>
  <si>
    <t xml:space="preserve">សេង  គឹមហ៊ាង </t>
  </si>
  <si>
    <t>15-493</t>
  </si>
  <si>
    <t>ផា  សាវឿន</t>
  </si>
  <si>
    <t>07-234</t>
  </si>
  <si>
    <t>ឈឿន ម៉ៅ</t>
  </si>
  <si>
    <t>11-039</t>
  </si>
  <si>
    <t>ឈួម រួម</t>
  </si>
  <si>
    <t>25-162</t>
  </si>
  <si>
    <t>មិត្ត វុទ្ធា</t>
  </si>
  <si>
    <t>11-269</t>
  </si>
  <si>
    <t>លី ង៉ា</t>
  </si>
  <si>
    <t>25-218</t>
  </si>
  <si>
    <t>ញឹម មន្ថា</t>
  </si>
  <si>
    <t>25-006</t>
  </si>
  <si>
    <t>អ៊ុក ជា</t>
  </si>
  <si>
    <t>11-323</t>
  </si>
  <si>
    <t>ប៊ុន រ៉ន</t>
  </si>
  <si>
    <t>25-220</t>
  </si>
  <si>
    <t>អោម ចាន់ថា</t>
  </si>
  <si>
    <t>01-244</t>
  </si>
  <si>
    <t>09-088</t>
  </si>
  <si>
    <t>សុខ ហ៊ាង</t>
  </si>
  <si>
    <t>11-260</t>
  </si>
  <si>
    <t>អួន វី</t>
  </si>
  <si>
    <t>25-461</t>
  </si>
  <si>
    <t>ស៊ិន ស៊ីថន</t>
  </si>
  <si>
    <t>17-312</t>
  </si>
  <si>
    <t>ស៊ុំ សំណាង</t>
  </si>
  <si>
    <t>25-338</t>
  </si>
  <si>
    <t>ស៊ុំ សុវណ្ណ</t>
  </si>
  <si>
    <t>25-304</t>
  </si>
  <si>
    <t>ស៊ុម ស៊ីនឿត</t>
  </si>
  <si>
    <t>25-341</t>
  </si>
  <si>
    <t>ប៉ូ សម្បត្តិ</t>
  </si>
  <si>
    <t>17-239</t>
  </si>
  <si>
    <t>អ៊ិត ទៀង</t>
  </si>
  <si>
    <t>17-241</t>
  </si>
  <si>
    <t>គង វុទ្ធី</t>
  </si>
  <si>
    <t>17-095</t>
  </si>
  <si>
    <t>សេង ហុក</t>
  </si>
  <si>
    <t>17-099</t>
  </si>
  <si>
    <t>រិន សុផាត</t>
  </si>
  <si>
    <t>17-098</t>
  </si>
  <si>
    <t>ស៊ូ  គឹមហេង</t>
  </si>
  <si>
    <t>03-015</t>
  </si>
  <si>
    <t>ឡាយ  ជាង</t>
  </si>
  <si>
    <t>03-026</t>
  </si>
  <si>
    <t>ហម វ៉ុង</t>
  </si>
  <si>
    <t>07-378</t>
  </si>
  <si>
    <t>យិន រដ្ឋា</t>
  </si>
  <si>
    <t>07-379</t>
  </si>
  <si>
    <t>សោម រិទ្ធ</t>
  </si>
  <si>
    <t>19-070</t>
  </si>
  <si>
    <t>យ៉ាន សៀន</t>
  </si>
  <si>
    <t>19-071</t>
  </si>
  <si>
    <t>លិម សុវណ្ណ</t>
  </si>
  <si>
    <t>25-385</t>
  </si>
  <si>
    <t>ញឹក ការ</t>
  </si>
  <si>
    <t>25-330</t>
  </si>
  <si>
    <t>សុខ ឈីវ</t>
  </si>
  <si>
    <t>11-565</t>
  </si>
  <si>
    <t>សុខ ពិសាល</t>
  </si>
  <si>
    <t>11-566</t>
  </si>
  <si>
    <t>សាប់ សារ៉េត</t>
  </si>
  <si>
    <t>25-026</t>
  </si>
  <si>
    <t>តាន់ លួង</t>
  </si>
  <si>
    <t>15-407</t>
  </si>
  <si>
    <t>តាន់ សាន់</t>
  </si>
  <si>
    <t>15-404</t>
  </si>
  <si>
    <t>យិន ម៉ៅ</t>
  </si>
  <si>
    <t>29-048</t>
  </si>
  <si>
    <t>ហ៊ួន ធារី</t>
  </si>
  <si>
    <t>29-152</t>
  </si>
  <si>
    <t>យ៉ាន់ យឿប</t>
  </si>
  <si>
    <t>23-207</t>
  </si>
  <si>
    <t>សៅ សុផល</t>
  </si>
  <si>
    <t>23-200</t>
  </si>
  <si>
    <t>ឌឿន រ៉ឺន</t>
  </si>
  <si>
    <t>21-278</t>
  </si>
  <si>
    <t>អ៊ុន ទី</t>
  </si>
  <si>
    <t>21-277</t>
  </si>
  <si>
    <t>ស៊ិម សំណាង</t>
  </si>
  <si>
    <t>11-470</t>
  </si>
  <si>
    <t>ឆៃ គីមសឿន</t>
  </si>
  <si>
    <t>25-432</t>
  </si>
  <si>
    <t>សាំង ឆៃ</t>
  </si>
  <si>
    <t>25-266</t>
  </si>
  <si>
    <t>ផេង ផល្លី</t>
  </si>
  <si>
    <t>19-248</t>
  </si>
  <si>
    <t>ផេង ដានី</t>
  </si>
  <si>
    <t>19-284</t>
  </si>
  <si>
    <t>ស៊ឹម សុខខេង</t>
  </si>
  <si>
    <t>23-587</t>
  </si>
  <si>
    <t>ទូច សម្បត្តិ</t>
  </si>
  <si>
    <t>29-060</t>
  </si>
  <si>
    <t>ស៊ាង នាម</t>
  </si>
  <si>
    <t>11-192</t>
  </si>
  <si>
    <t>តោ ទៀប</t>
  </si>
  <si>
    <t>19-119</t>
  </si>
  <si>
    <t>ឡុង ប៊ុនថា</t>
  </si>
  <si>
    <t>19-117</t>
  </si>
  <si>
    <t xml:space="preserve">ហឿង  សុវណ្ណ </t>
  </si>
  <si>
    <t>13-521</t>
  </si>
  <si>
    <t xml:space="preserve">សន  សែម </t>
  </si>
  <si>
    <t>13-520</t>
  </si>
  <si>
    <t>សេង ប៊ុនស៊</t>
  </si>
  <si>
    <t>25-559</t>
  </si>
  <si>
    <t>ស៊ុន ប៊ុនស៊</t>
  </si>
  <si>
    <t>17-028</t>
  </si>
  <si>
    <t>កែវ យ៉ាត</t>
  </si>
  <si>
    <t>33-190</t>
  </si>
  <si>
    <t>ឡាត សាលី</t>
  </si>
  <si>
    <t>33-179</t>
  </si>
  <si>
    <t>សាន យ៉ន</t>
  </si>
  <si>
    <t>33-181</t>
  </si>
  <si>
    <t>ឯម ផល</t>
  </si>
  <si>
    <t>11-055</t>
  </si>
  <si>
    <t>ចាន់ វី</t>
  </si>
  <si>
    <t>25-380</t>
  </si>
  <si>
    <t>ខាំ ឡៃ</t>
  </si>
  <si>
    <t>25-384</t>
  </si>
  <si>
    <t>ហែម សុទ</t>
  </si>
  <si>
    <t>33-358</t>
  </si>
  <si>
    <t>ខឹម ចៅសែន</t>
  </si>
  <si>
    <t>33-348</t>
  </si>
  <si>
    <t xml:space="preserve">ចាប  ខ្លូត </t>
  </si>
  <si>
    <t>07-552</t>
  </si>
  <si>
    <t xml:space="preserve">ជុន  សុវណ្ណារ៉ា </t>
  </si>
  <si>
    <t>07-551</t>
  </si>
  <si>
    <t xml:space="preserve">គឹម  គា  </t>
  </si>
  <si>
    <t>19-588</t>
  </si>
  <si>
    <t>ឈឹម ជិនណារី</t>
  </si>
  <si>
    <t>17-118</t>
  </si>
  <si>
    <t>ឡាយ សាំងថង</t>
  </si>
  <si>
    <t>11-453</t>
  </si>
  <si>
    <t xml:space="preserve">ហេង   ធីរ័ដ្ឋ </t>
  </si>
  <si>
    <t>17-578</t>
  </si>
  <si>
    <t>ដាញ់ សារី</t>
  </si>
  <si>
    <t>17-472</t>
  </si>
  <si>
    <t>ប៊ួ ព្រីដា</t>
  </si>
  <si>
    <t>29-405</t>
  </si>
  <si>
    <t>បួ ព្រីដា ២</t>
  </si>
  <si>
    <t>29-566</t>
  </si>
  <si>
    <t>ស្រី ច័ន្ទលី</t>
  </si>
  <si>
    <t>11-325</t>
  </si>
  <si>
    <t>ហ៊ូ ឡាយឡូវ</t>
  </si>
  <si>
    <t>33-105</t>
  </si>
  <si>
    <t>ហាស់ ស៊ីណេម</t>
  </si>
  <si>
    <t>33-107</t>
  </si>
  <si>
    <t>ងួន រ៉ាឌី</t>
  </si>
  <si>
    <t>33-106</t>
  </si>
  <si>
    <t>ញ៉ែម សានិត</t>
  </si>
  <si>
    <t>13-391</t>
  </si>
  <si>
    <t>អនុវិទ្យាល័យ ទួលតាឯក</t>
  </si>
  <si>
    <t>17-469</t>
  </si>
  <si>
    <t>ម៉ម  សុភាព ២</t>
  </si>
  <si>
    <t>17-160</t>
  </si>
  <si>
    <t>ឡាក់ ម៉ានី</t>
  </si>
  <si>
    <t>33-399</t>
  </si>
  <si>
    <t>នន់ វណ្ណា</t>
  </si>
  <si>
    <t>09-351</t>
  </si>
  <si>
    <t>ពៀន ប៉ូយ</t>
  </si>
  <si>
    <t>21-417</t>
  </si>
  <si>
    <t>យិន ហួង</t>
  </si>
  <si>
    <t>21-402</t>
  </si>
  <si>
    <t>កប ហម</t>
  </si>
  <si>
    <t>11-587</t>
  </si>
  <si>
    <t>កប កុសល</t>
  </si>
  <si>
    <t>11-588</t>
  </si>
  <si>
    <t>17-208</t>
  </si>
  <si>
    <t>ថាច់  សុវណ្ណផល្លា</t>
  </si>
  <si>
    <t>17-207</t>
  </si>
  <si>
    <t>តាំង  ឈុន ៨</t>
  </si>
  <si>
    <t>17-410</t>
  </si>
  <si>
    <t xml:space="preserve">ទៀង   ទន់ </t>
  </si>
  <si>
    <t>09-568</t>
  </si>
  <si>
    <t>អ៊ុយ សុទ្ធី</t>
  </si>
  <si>
    <t>23-404</t>
  </si>
  <si>
    <t xml:space="preserve">ឯម  សុខា </t>
  </si>
  <si>
    <t>15-569</t>
  </si>
  <si>
    <t>រើន ចាន់នាង</t>
  </si>
  <si>
    <t>25-597</t>
  </si>
  <si>
    <t>ង៉ាន ងឹម</t>
  </si>
  <si>
    <t>07-187</t>
  </si>
  <si>
    <t xml:space="preserve">ស៊ីវ  ស៊ីថា </t>
  </si>
  <si>
    <t>17-551</t>
  </si>
  <si>
    <t>ហៀ សោ</t>
  </si>
  <si>
    <t>07-035</t>
  </si>
  <si>
    <t>អៀប សាវឿត</t>
  </si>
  <si>
    <t>03-340</t>
  </si>
  <si>
    <t>ប៉ឹង ខី</t>
  </si>
  <si>
    <t>17-043</t>
  </si>
  <si>
    <t>លឹម ហ៊ត</t>
  </si>
  <si>
    <t>15-113</t>
  </si>
  <si>
    <t>ទេព ប៊ុនតុង</t>
  </si>
  <si>
    <t>15-111</t>
  </si>
  <si>
    <t>សាន ចន</t>
  </si>
  <si>
    <t>29-143</t>
  </si>
  <si>
    <t xml:space="preserve">យួ   ទី  </t>
  </si>
  <si>
    <t>05-489</t>
  </si>
  <si>
    <t xml:space="preserve">ភា  យូ  </t>
  </si>
  <si>
    <t>05-488</t>
  </si>
  <si>
    <t>ទួន ស្រីមុំ</t>
  </si>
  <si>
    <t>11-143</t>
  </si>
  <si>
    <t>កុយ កញ្ចនា</t>
  </si>
  <si>
    <t>33-210</t>
  </si>
  <si>
    <t>ស្មិត មាត</t>
  </si>
  <si>
    <t>23-225</t>
  </si>
  <si>
    <t>ប្រាក់ វ៉ាស់ធី</t>
  </si>
  <si>
    <t>25-460</t>
  </si>
  <si>
    <t>ហ៊ាន បូផា</t>
  </si>
  <si>
    <t>25-343</t>
  </si>
  <si>
    <t>ស៊ា ស៊ីនួន</t>
  </si>
  <si>
    <t>21-114</t>
  </si>
  <si>
    <t>ចាន់ ប៊ុនធី</t>
  </si>
  <si>
    <t>09-433</t>
  </si>
  <si>
    <t>ម៉ែន សាម៉ុន ២</t>
  </si>
  <si>
    <t>09-431</t>
  </si>
  <si>
    <t>កៅ ប៊ូរ</t>
  </si>
  <si>
    <t>21-077</t>
  </si>
  <si>
    <t>កៅ ប៊ូ ២</t>
  </si>
  <si>
    <t>21-516</t>
  </si>
  <si>
    <t>17-377</t>
  </si>
  <si>
    <t>ឡេង តាំង</t>
  </si>
  <si>
    <t>33-489</t>
  </si>
  <si>
    <t>ឡាវ ស៊ីវលី</t>
  </si>
  <si>
    <t>15-089</t>
  </si>
  <si>
    <t>ស៊ុយ ព្រឿន</t>
  </si>
  <si>
    <t>09-244</t>
  </si>
  <si>
    <t>ច្រាច់ មុំ</t>
  </si>
  <si>
    <t>19-469</t>
  </si>
  <si>
    <t>សេង ធី</t>
  </si>
  <si>
    <t>33-566</t>
  </si>
  <si>
    <t>ស៊ូ ដាគីន</t>
  </si>
  <si>
    <t>21-044</t>
  </si>
  <si>
    <t>អឿន  ប៉ាក់</t>
  </si>
  <si>
    <t>07-013</t>
  </si>
  <si>
    <t>ឯក ធឿង</t>
  </si>
  <si>
    <t>19-239</t>
  </si>
  <si>
    <t>23-082</t>
  </si>
  <si>
    <t>ឃួន ម៉ាឡា</t>
  </si>
  <si>
    <t>33-087</t>
  </si>
  <si>
    <t>កែវ ខន</t>
  </si>
  <si>
    <t>33-461</t>
  </si>
  <si>
    <t>ខែម សឿន</t>
  </si>
  <si>
    <t>29-094</t>
  </si>
  <si>
    <t xml:space="preserve">ប៊ុន  សុខា </t>
  </si>
  <si>
    <t>15-565</t>
  </si>
  <si>
    <t xml:space="preserve">គ្រុយ  សុខឈាង </t>
  </si>
  <si>
    <t>15-567</t>
  </si>
  <si>
    <t xml:space="preserve">ឆម  អនុភាព </t>
  </si>
  <si>
    <t>15-566</t>
  </si>
  <si>
    <t>ប៊ុន  សេងហ៊ាង</t>
  </si>
  <si>
    <t>07-590</t>
  </si>
  <si>
    <t>ឯម ប៉ិលប៊ុណ្តាត</t>
  </si>
  <si>
    <t>21-092</t>
  </si>
  <si>
    <t>សួន សុផាត</t>
  </si>
  <si>
    <t>21-561</t>
  </si>
  <si>
    <t>ប៉ែន សាមុត</t>
  </si>
  <si>
    <t>19-280</t>
  </si>
  <si>
    <t>លី គឹមសៀន ១</t>
  </si>
  <si>
    <t>01-184</t>
  </si>
  <si>
    <t>ម៉ម សំអុល</t>
  </si>
  <si>
    <t>29-210</t>
  </si>
  <si>
    <t>ហួន ចំរើន</t>
  </si>
  <si>
    <t>23-056</t>
  </si>
  <si>
    <t>តុក គឹមស្រ៊ុន</t>
  </si>
  <si>
    <t>23-390</t>
  </si>
  <si>
    <t>វង្ស យុឈឿង</t>
  </si>
  <si>
    <t>29-531</t>
  </si>
  <si>
    <t>ឃឿង សុភី</t>
  </si>
  <si>
    <t>29-526</t>
  </si>
  <si>
    <t>យី ស៊ីម</t>
  </si>
  <si>
    <t>07-043</t>
  </si>
  <si>
    <t>ផន ខែម</t>
  </si>
  <si>
    <t>07-442</t>
  </si>
  <si>
    <t>ជេត សោភ័ណ</t>
  </si>
  <si>
    <t>23-220</t>
  </si>
  <si>
    <t>ជីង ហ៊ុយគួង</t>
  </si>
  <si>
    <t>33-413</t>
  </si>
  <si>
    <t xml:space="preserve">វ៉ាន់    អេង </t>
  </si>
  <si>
    <t>09-298</t>
  </si>
  <si>
    <t>អុំ  ឌុច</t>
  </si>
  <si>
    <t>07-072</t>
  </si>
  <si>
    <t>ម៉ែន   ប៊ុនសៀន</t>
  </si>
  <si>
    <t>01-493</t>
  </si>
  <si>
    <t>តាន់ សុផល</t>
  </si>
  <si>
    <t>03-380</t>
  </si>
  <si>
    <t>ភិន សុផាត</t>
  </si>
  <si>
    <t>19-156</t>
  </si>
  <si>
    <t>មិន សុខខេង</t>
  </si>
  <si>
    <t>15-121</t>
  </si>
  <si>
    <t>ប៊ុន សេង</t>
  </si>
  <si>
    <t>15-128</t>
  </si>
  <si>
    <t xml:space="preserve">នួន  ប៉ុន </t>
  </si>
  <si>
    <t>13-522</t>
  </si>
  <si>
    <t>តាន់  សាន់</t>
  </si>
  <si>
    <t>13-258</t>
  </si>
  <si>
    <t>អ៊ុយ  ជុំ</t>
  </si>
  <si>
    <t>13-256</t>
  </si>
  <si>
    <t>25-113</t>
  </si>
  <si>
    <t>ស៊ី សំណាង</t>
  </si>
  <si>
    <t>25-114</t>
  </si>
  <si>
    <t>ភឿន ណូក</t>
  </si>
  <si>
    <t>15-369</t>
  </si>
  <si>
    <t>វឿត  សុវណ្ណ</t>
  </si>
  <si>
    <t>13-210</t>
  </si>
  <si>
    <t>ពៅ ឈឿន</t>
  </si>
  <si>
    <t>19-164</t>
  </si>
  <si>
    <t>រស់ ប៊ុនហែម</t>
  </si>
  <si>
    <t>23-272</t>
  </si>
  <si>
    <t>មន្ទីរស្រាវជ្រាវ</t>
  </si>
  <si>
    <t>29-049</t>
  </si>
  <si>
    <t>ងួន ប៊ុនណា</t>
  </si>
  <si>
    <t>03-464</t>
  </si>
  <si>
    <t>គា ចាន់នី</t>
  </si>
  <si>
    <t>29-173</t>
  </si>
  <si>
    <t>ទ្រី សុខឃីម</t>
  </si>
  <si>
    <t>05-334</t>
  </si>
  <si>
    <t>ពុត ពៅ</t>
  </si>
  <si>
    <t>17-461</t>
  </si>
  <si>
    <t>ស៊ុន សាវុន</t>
  </si>
  <si>
    <t>21-375</t>
  </si>
  <si>
    <t>ទ្រីញ ភាវ</t>
  </si>
  <si>
    <t>15-452</t>
  </si>
  <si>
    <t>ហាក់ សាថន</t>
  </si>
  <si>
    <t>23-511</t>
  </si>
  <si>
    <t>ថយ សុភា</t>
  </si>
  <si>
    <t>29-168</t>
  </si>
  <si>
    <t>សោម កញ្ញារ័ត្ន</t>
  </si>
  <si>
    <t>09-107</t>
  </si>
  <si>
    <t>ប្រេម សុខណា</t>
  </si>
  <si>
    <t>23-204</t>
  </si>
  <si>
    <t>ម៉ុញ សុគន្ធា</t>
  </si>
  <si>
    <t>07-349</t>
  </si>
  <si>
    <t>ស សុខ</t>
  </si>
  <si>
    <t>33-559</t>
  </si>
  <si>
    <t>អ៊ឹម ផល្លា</t>
  </si>
  <si>
    <t>33-052</t>
  </si>
  <si>
    <t>ស៊ុំំ គឹមយ៉េង</t>
  </si>
  <si>
    <t>19-187</t>
  </si>
  <si>
    <t>នាក់  នន់</t>
  </si>
  <si>
    <t>01-587</t>
  </si>
  <si>
    <t>អុំ  ឌឿ</t>
  </si>
  <si>
    <t>07-211</t>
  </si>
  <si>
    <t>ស៊ិង យឿង</t>
  </si>
  <si>
    <t>17-294</t>
  </si>
  <si>
    <t>ស៊ីន ពៅចិន្តា</t>
  </si>
  <si>
    <t>03-017</t>
  </si>
  <si>
    <t>យឿម យ៉េង</t>
  </si>
  <si>
    <t>03-082</t>
  </si>
  <si>
    <t>មៀច កន</t>
  </si>
  <si>
    <t>09-479</t>
  </si>
  <si>
    <t>ផាន់ ស៊ុនបុប្ជា</t>
  </si>
  <si>
    <t>33-066</t>
  </si>
  <si>
    <t>មាស  សាន</t>
  </si>
  <si>
    <t>13-242</t>
  </si>
  <si>
    <t>23-339</t>
  </si>
  <si>
    <t>យ៉ង់  មាឌី</t>
  </si>
  <si>
    <t>15-055</t>
  </si>
  <si>
    <t>សួន  ចាន់នឿន</t>
  </si>
  <si>
    <t>05-415</t>
  </si>
  <si>
    <t>19-060</t>
  </si>
  <si>
    <t>13-080</t>
  </si>
  <si>
    <t>លី ប៊ុនរឿន ២</t>
  </si>
  <si>
    <t>09-279</t>
  </si>
  <si>
    <t>សុខ  តុលា</t>
  </si>
  <si>
    <t>17-192</t>
  </si>
  <si>
    <t>ទី ឌឿន</t>
  </si>
  <si>
    <t>25-486</t>
  </si>
  <si>
    <t>15-083</t>
  </si>
  <si>
    <t>អ៊ុំ វណ្ណា</t>
  </si>
  <si>
    <t>33-524</t>
  </si>
  <si>
    <t>កែវ ហួត</t>
  </si>
  <si>
    <t>09-135</t>
  </si>
  <si>
    <t>នូ  ហានី</t>
  </si>
  <si>
    <t>13-250</t>
  </si>
  <si>
    <t>អ៊ុក គង់</t>
  </si>
  <si>
    <t>17-341</t>
  </si>
  <si>
    <t>ឆិម សុវណ្ណី</t>
  </si>
  <si>
    <t>11-118</t>
  </si>
  <si>
    <t>ឡាំ  ហ៊ុល</t>
  </si>
  <si>
    <t>15-056</t>
  </si>
  <si>
    <t xml:space="preserve">រុន  រាសី </t>
  </si>
  <si>
    <t>07-486</t>
  </si>
  <si>
    <t>ហ៊ីង   រឿន</t>
  </si>
  <si>
    <t>07-306</t>
  </si>
  <si>
    <t>ញ៉ែម សារ៉េម</t>
  </si>
  <si>
    <t>19-334</t>
  </si>
  <si>
    <t>ប៉ែ សារៀម</t>
  </si>
  <si>
    <t>33-043</t>
  </si>
  <si>
    <t xml:space="preserve">ង៉ូវ  លឹមហ៊ុយ </t>
  </si>
  <si>
    <t>19-558</t>
  </si>
  <si>
    <t>ហ៊ុន ហ៊ី</t>
  </si>
  <si>
    <t>33-023</t>
  </si>
  <si>
    <t>ជួន ឃិន</t>
  </si>
  <si>
    <t>21-316</t>
  </si>
  <si>
    <t>សុខ ឃឿន</t>
  </si>
  <si>
    <t>15-148</t>
  </si>
  <si>
    <t>ព្រំ ឡាក់</t>
  </si>
  <si>
    <t>13-035</t>
  </si>
  <si>
    <t>គង់ ស៊ីឡា</t>
  </si>
  <si>
    <t>19-307</t>
  </si>
  <si>
    <t>13-115</t>
  </si>
  <si>
    <t>កប ដា</t>
  </si>
  <si>
    <t>21-023</t>
  </si>
  <si>
    <t>ទី គឹមអៀង</t>
  </si>
  <si>
    <t>19-226</t>
  </si>
  <si>
    <t>តី អាន</t>
  </si>
  <si>
    <t>11-512</t>
  </si>
  <si>
    <t>ម៉ែន  ហួត</t>
  </si>
  <si>
    <t>09-050</t>
  </si>
  <si>
    <t xml:space="preserve">វត្តសំសាន </t>
  </si>
  <si>
    <t>19-583</t>
  </si>
  <si>
    <t>ព្រាប សុខជា</t>
  </si>
  <si>
    <t>15-017</t>
  </si>
  <si>
    <t>ឈុន  ចិន្តា</t>
  </si>
  <si>
    <t>15-018</t>
  </si>
  <si>
    <t>ឈុំ ដេត</t>
  </si>
  <si>
    <t>09-176</t>
  </si>
  <si>
    <t>តេង សុខា</t>
  </si>
  <si>
    <t>15-170</t>
  </si>
  <si>
    <t xml:space="preserve">វ៉ាន់  វ៉ាន់ឌី </t>
  </si>
  <si>
    <t>13-496</t>
  </si>
  <si>
    <t xml:space="preserve">តុប  តាន់លាង </t>
  </si>
  <si>
    <t>13-495</t>
  </si>
  <si>
    <t>ជុំ គឹមអុ</t>
  </si>
  <si>
    <t>15-320</t>
  </si>
  <si>
    <t>សួម  ឆាយ</t>
  </si>
  <si>
    <t>19-385</t>
  </si>
  <si>
    <t>បេង ស៊ីណាត ២</t>
  </si>
  <si>
    <t>33-077</t>
  </si>
  <si>
    <t xml:space="preserve">ហម  មឿត </t>
  </si>
  <si>
    <t>13-505</t>
  </si>
  <si>
    <t xml:space="preserve">ចន្ទ្រា  ផល្លា </t>
  </si>
  <si>
    <t>15-583</t>
  </si>
  <si>
    <t>ឈុំ នារី</t>
  </si>
  <si>
    <t>09-327</t>
  </si>
  <si>
    <t>លឹម ហាក់</t>
  </si>
  <si>
    <t>15-103</t>
  </si>
  <si>
    <t>កៅ  សុខន</t>
  </si>
  <si>
    <t>13-471</t>
  </si>
  <si>
    <t>លី សាលី</t>
  </si>
  <si>
    <t>05-260</t>
  </si>
  <si>
    <t>រ៉ម  សុវណ្ណ</t>
  </si>
  <si>
    <t>15-295</t>
  </si>
  <si>
    <t>ឡិប ទ៉នី</t>
  </si>
  <si>
    <t>29-338</t>
  </si>
  <si>
    <t>ហែម ធុយ</t>
  </si>
  <si>
    <t>19-036</t>
  </si>
  <si>
    <t>សូ សែម</t>
  </si>
  <si>
    <t>07-063</t>
  </si>
  <si>
    <t xml:space="preserve">សាយ  ប៊ុនថន </t>
  </si>
  <si>
    <t>09-591</t>
  </si>
  <si>
    <t>ឡេង ស៊ីណា ៤</t>
  </si>
  <si>
    <t>29-089</t>
  </si>
  <si>
    <t>តោ ណែ</t>
  </si>
  <si>
    <t>21-102</t>
  </si>
  <si>
    <t>ពេជ្រ  គឿន</t>
  </si>
  <si>
    <t>15-028</t>
  </si>
  <si>
    <t>ភិន សារុន</t>
  </si>
  <si>
    <t>33-341</t>
  </si>
  <si>
    <t>វង្ស វីរៈ</t>
  </si>
  <si>
    <t>13-380</t>
  </si>
  <si>
    <t>ឈៀង ឈៀន</t>
  </si>
  <si>
    <t>23-440</t>
  </si>
  <si>
    <t xml:space="preserve">ហ៊ី  លាបភា </t>
  </si>
  <si>
    <t>15-590</t>
  </si>
  <si>
    <t>វី សាវេន</t>
  </si>
  <si>
    <t>33-419</t>
  </si>
  <si>
    <t>អឿន ផុន</t>
  </si>
  <si>
    <t>25-520</t>
  </si>
  <si>
    <t>គឹម  អូន ១</t>
  </si>
  <si>
    <t>01-524</t>
  </si>
  <si>
    <t>យួម វ៉ាន់</t>
  </si>
  <si>
    <t>23-202</t>
  </si>
  <si>
    <t>អៀង ភីរុន</t>
  </si>
  <si>
    <t>29-589</t>
  </si>
  <si>
    <t>សាល សាន្ត</t>
  </si>
  <si>
    <t>33-554</t>
  </si>
  <si>
    <t>ទា ហ៊ីអ៊ី</t>
  </si>
  <si>
    <t>21-070</t>
  </si>
  <si>
    <t>អាត  សាវី</t>
  </si>
  <si>
    <t>17-439</t>
  </si>
  <si>
    <t>ចាន់ ដារ៉ា</t>
  </si>
  <si>
    <t>33-492</t>
  </si>
  <si>
    <t>ខូវ យូឡុង</t>
  </si>
  <si>
    <t>17-226</t>
  </si>
  <si>
    <t>ទា សុម៉ាលី</t>
  </si>
  <si>
    <t>19-407</t>
  </si>
  <si>
    <t>សួន សាយ</t>
  </si>
  <si>
    <t>15-120</t>
  </si>
  <si>
    <t>អ៊ុំ សោហេង</t>
  </si>
  <si>
    <t>33-538</t>
  </si>
  <si>
    <t>សុខ រិន</t>
  </si>
  <si>
    <t>33-537</t>
  </si>
  <si>
    <t>សុខ ស្រស់</t>
  </si>
  <si>
    <t>33-536</t>
  </si>
  <si>
    <t>ជួន គឹមយ៉ោក</t>
  </si>
  <si>
    <t>33-519</t>
  </si>
  <si>
    <t>ម៉ក់ ហួន</t>
  </si>
  <si>
    <t>23-226</t>
  </si>
  <si>
    <t>ស៊ា រឿត</t>
  </si>
  <si>
    <t>29-135</t>
  </si>
  <si>
    <t>ហុន ឃុនឆឺត</t>
  </si>
  <si>
    <t>17-244</t>
  </si>
  <si>
    <t>ជា សាវឿន</t>
  </si>
  <si>
    <t>15-210</t>
  </si>
  <si>
    <t>បួន  គឹមហាវ</t>
  </si>
  <si>
    <t>13-226</t>
  </si>
  <si>
    <t>ទេន   ភឹម</t>
  </si>
  <si>
    <t>13-231</t>
  </si>
  <si>
    <t>ថ្លាង សំអែល</t>
  </si>
  <si>
    <t>33-528</t>
  </si>
  <si>
    <t>ជា សម្ភស្ស</t>
  </si>
  <si>
    <t>15-468</t>
  </si>
  <si>
    <t>ពុធ គ្រឿន</t>
  </si>
  <si>
    <t>15-167</t>
  </si>
  <si>
    <t>ហ៊ាង ណែម</t>
  </si>
  <si>
    <t>17-342</t>
  </si>
  <si>
    <t xml:space="preserve">ធី  វណ្ណគង់ </t>
  </si>
  <si>
    <t>15-495</t>
  </si>
  <si>
    <t>23-094</t>
  </si>
  <si>
    <t>ជួប អៀង</t>
  </si>
  <si>
    <t>07-323</t>
  </si>
  <si>
    <t>យក់ លីវ</t>
  </si>
  <si>
    <t>33-047</t>
  </si>
  <si>
    <t>ស៊ឹម ស៊ីថា</t>
  </si>
  <si>
    <t>33-048</t>
  </si>
  <si>
    <t>វណ្ណ ស្រីដា</t>
  </si>
  <si>
    <t>07-331</t>
  </si>
  <si>
    <t xml:space="preserve">ចាន់  ប៊ុនណា  </t>
  </si>
  <si>
    <t>03-597</t>
  </si>
  <si>
    <t>ស៊ិន សង់អឿប</t>
  </si>
  <si>
    <t>23-360</t>
  </si>
  <si>
    <t>លីវ គឹមឆេង</t>
  </si>
  <si>
    <t>17-242</t>
  </si>
  <si>
    <t>យិន លិននិន</t>
  </si>
  <si>
    <t>03-018</t>
  </si>
  <si>
    <t>អោម ពិសិទ្ធ</t>
  </si>
  <si>
    <t>03-368</t>
  </si>
  <si>
    <t>នូ យ៉ាន</t>
  </si>
  <si>
    <t>11-004</t>
  </si>
  <si>
    <t>ប៉ែន  មុត</t>
  </si>
  <si>
    <t>01-505</t>
  </si>
  <si>
    <t>គឹម សុវណ្ណ</t>
  </si>
  <si>
    <t>07-249</t>
  </si>
  <si>
    <t>ចាយ មករា</t>
  </si>
  <si>
    <t>29-502</t>
  </si>
  <si>
    <t>សេ ហ៊ាង</t>
  </si>
  <si>
    <t>07-287</t>
  </si>
  <si>
    <t xml:space="preserve">ពេជ្រ  រើន </t>
  </si>
  <si>
    <t>05-393</t>
  </si>
  <si>
    <t>តែ  វុទ្ធី</t>
  </si>
  <si>
    <t>17-155</t>
  </si>
  <si>
    <t>ខៀវ សំហាត</t>
  </si>
  <si>
    <t>01-086</t>
  </si>
  <si>
    <t>ខាត់ សារ៉ន</t>
  </si>
  <si>
    <t>01-046</t>
  </si>
  <si>
    <t>នីវ ថាន</t>
  </si>
  <si>
    <t>29-306</t>
  </si>
  <si>
    <t>ប៉ិច ចំណាន</t>
  </si>
  <si>
    <t>07-389</t>
  </si>
  <si>
    <t>យក់ វ៉ាន់</t>
  </si>
  <si>
    <t>01-381</t>
  </si>
  <si>
    <t>វង្ស ធានី</t>
  </si>
  <si>
    <t>23-439</t>
  </si>
  <si>
    <t xml:space="preserve">ធិ  ពន្លឺ </t>
  </si>
  <si>
    <t>17-481</t>
  </si>
  <si>
    <t>ហែម សែម</t>
  </si>
  <si>
    <t>13-409</t>
  </si>
  <si>
    <t>កែវ សំអាត</t>
  </si>
  <si>
    <t>13-367</t>
  </si>
  <si>
    <t>គង់ សំណាង</t>
  </si>
  <si>
    <t>15-328</t>
  </si>
  <si>
    <t>លន់ សៀន</t>
  </si>
  <si>
    <t>03-376</t>
  </si>
  <si>
    <t xml:space="preserve">ឆោម  សារិទ្ធិ </t>
  </si>
  <si>
    <t>19-573</t>
  </si>
  <si>
    <t xml:space="preserve">ទិត  វាន្នី </t>
  </si>
  <si>
    <t>19-571</t>
  </si>
  <si>
    <t>ឡុង យ៉ាន</t>
  </si>
  <si>
    <t>29-171</t>
  </si>
  <si>
    <t>លី ស៊ុក</t>
  </si>
  <si>
    <t>33-042</t>
  </si>
  <si>
    <t>ឆុំ ស្លីម៉ាត់</t>
  </si>
  <si>
    <t>29-017</t>
  </si>
  <si>
    <t>ប៉ង់ រីនីមីហ្សែល</t>
  </si>
  <si>
    <t>23-412</t>
  </si>
  <si>
    <t>សាន់ គឹមអេង</t>
  </si>
  <si>
    <t>33-484</t>
  </si>
  <si>
    <t>នួន ចន្ធូូ</t>
  </si>
  <si>
    <t>33-479</t>
  </si>
  <si>
    <t>ស៊ិន សុទ្ធី</t>
  </si>
  <si>
    <t>33-480</t>
  </si>
  <si>
    <t>ភិន ម៉ាលីន</t>
  </si>
  <si>
    <t>33-483</t>
  </si>
  <si>
    <t>ភោគ ភិន</t>
  </si>
  <si>
    <t>33-482</t>
  </si>
  <si>
    <r>
      <rPr>
        <sz val="10"/>
        <rFont val="FreeSans"/>
        <family val="2"/>
      </rPr>
      <t xml:space="preserve">សាន នី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</si>
  <si>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t>07-169</t>
  </si>
  <si>
    <t>រួម ស៊ីនាថ</t>
  </si>
  <si>
    <t>29-172</t>
  </si>
  <si>
    <t>ហ៊ួត លៀង</t>
  </si>
  <si>
    <t>11-485</t>
  </si>
  <si>
    <t xml:space="preserve">ឡាយ  គឹមហួរ </t>
  </si>
  <si>
    <t>15-586</t>
  </si>
  <si>
    <t>សេង យឿម</t>
  </si>
  <si>
    <t>01-325</t>
  </si>
  <si>
    <t>តាំង សុផល</t>
  </si>
  <si>
    <t>11-211</t>
  </si>
  <si>
    <t>សេក ចាន់រស្មី</t>
  </si>
  <si>
    <t>19-161</t>
  </si>
  <si>
    <t>មួន ស៊ីនឿន</t>
  </si>
  <si>
    <t>33-515</t>
  </si>
  <si>
    <t xml:space="preserve">យូ  បូនី  </t>
  </si>
  <si>
    <t>03-540</t>
  </si>
  <si>
    <t>ហែម រឿប</t>
  </si>
  <si>
    <t>21-138</t>
  </si>
  <si>
    <t>ថាច់ សឿ</t>
  </si>
  <si>
    <t>21-112</t>
  </si>
  <si>
    <t>ប៉ាច ផល្លា</t>
  </si>
  <si>
    <t>23-480</t>
  </si>
  <si>
    <t>ម៉ី សារ៉ាត់</t>
  </si>
  <si>
    <t>23-201</t>
  </si>
  <si>
    <t>ឃឹម វីរ៉ា</t>
  </si>
  <si>
    <t>33-562</t>
  </si>
  <si>
    <t>អ៊ុក ឡងឌី</t>
  </si>
  <si>
    <t>33-561</t>
  </si>
  <si>
    <t>ប៉ាត់ ចំរើន</t>
  </si>
  <si>
    <t>23-069</t>
  </si>
  <si>
    <t>ហួត ហ៊</t>
  </si>
  <si>
    <t>21-146</t>
  </si>
  <si>
    <t xml:space="preserve">នឿម  វណ្ណី </t>
  </si>
  <si>
    <t>15-568</t>
  </si>
  <si>
    <t>ចៅ  គឹមយ៉ាត</t>
  </si>
  <si>
    <t>13-334</t>
  </si>
  <si>
    <t>សុខ  អេង</t>
  </si>
  <si>
    <t>13-463</t>
  </si>
  <si>
    <t xml:space="preserve">ហេង  កិន្និដ្ឋា </t>
  </si>
  <si>
    <t>17-522</t>
  </si>
  <si>
    <t>តាន់  អ៊ីវន</t>
  </si>
  <si>
    <t>13-217</t>
  </si>
  <si>
    <t>ឈុក   ចាន់សុផា</t>
  </si>
  <si>
    <t>19-426</t>
  </si>
  <si>
    <t>29-321</t>
  </si>
  <si>
    <t>លី តុហួរ</t>
  </si>
  <si>
    <t>17-334</t>
  </si>
  <si>
    <t>សួន ពោយ</t>
  </si>
  <si>
    <t>15-400</t>
  </si>
  <si>
    <t>ឡាប  អេង</t>
  </si>
  <si>
    <t>15-091</t>
  </si>
  <si>
    <t>យាំ យ៉ាន់</t>
  </si>
  <si>
    <t>13-404</t>
  </si>
  <si>
    <t>ការ ប៊ូឡុង</t>
  </si>
  <si>
    <t>23-527</t>
  </si>
  <si>
    <t>ហ៊ឹម សៅ</t>
  </si>
  <si>
    <t>33-531</t>
  </si>
  <si>
    <t>ឱក គឹមចាន់</t>
  </si>
  <si>
    <t>15-074</t>
  </si>
  <si>
    <t>ថៃ វណ្ណា</t>
  </si>
  <si>
    <t>21-135</t>
  </si>
  <si>
    <t>វ៉ឹង វុទ្ធី</t>
  </si>
  <si>
    <t>15-165</t>
  </si>
  <si>
    <t>ឡុង ណាវីន</t>
  </si>
  <si>
    <t>33-590</t>
  </si>
  <si>
    <t>យួម ធី</t>
  </si>
  <si>
    <t>23-212</t>
  </si>
  <si>
    <t>ញ៉ែម រតនា</t>
  </si>
  <si>
    <t>29-134</t>
  </si>
  <si>
    <t>វេង ហោ</t>
  </si>
  <si>
    <t>23-595</t>
  </si>
  <si>
    <t>ពៅ ចរិយា</t>
  </si>
  <si>
    <t>33-374</t>
  </si>
  <si>
    <t>នេត ស៊ីថន</t>
  </si>
  <si>
    <t>29-114</t>
  </si>
  <si>
    <t>ឈួម ឆុង</t>
  </si>
  <si>
    <t>01-578</t>
  </si>
  <si>
    <t>ម៉ាក ស៊ីម</t>
  </si>
  <si>
    <t>21-249</t>
  </si>
  <si>
    <t>អឿ គឹមឈន</t>
  </si>
  <si>
    <t>01-005</t>
  </si>
  <si>
    <t>ប៉ែន  លីម</t>
  </si>
  <si>
    <t>07-366</t>
  </si>
  <si>
    <t>ណែម  វុទ្ធី</t>
  </si>
  <si>
    <t>07-586</t>
  </si>
  <si>
    <t>07-206</t>
  </si>
  <si>
    <t>ព្រហ្ម សុផល</t>
  </si>
  <si>
    <t>33-336</t>
  </si>
  <si>
    <t>សូត្រ  សុខសាន</t>
  </si>
  <si>
    <t>15-262</t>
  </si>
  <si>
    <t>ខ្លូត ចន្តា</t>
  </si>
  <si>
    <t>21-177</t>
  </si>
  <si>
    <t>ស៊ីន  យិន</t>
  </si>
  <si>
    <t>01-589</t>
  </si>
  <si>
    <t>ផែន  វ៉ាន់ឌី</t>
  </si>
  <si>
    <t>17-056</t>
  </si>
  <si>
    <t>ឡៅ  ជាងគី</t>
  </si>
  <si>
    <t>13-202</t>
  </si>
  <si>
    <t>នៅ​ ចំរើន</t>
  </si>
  <si>
    <t>07-383</t>
  </si>
  <si>
    <t>មិត្ត មួន</t>
  </si>
  <si>
    <t>33-513</t>
  </si>
  <si>
    <t>សុង ណាំង</t>
  </si>
  <si>
    <t>29-070</t>
  </si>
  <si>
    <t>សួន ស្រីមុំ</t>
  </si>
  <si>
    <t>19-397</t>
  </si>
  <si>
    <t>យូ ចាន់ទី</t>
  </si>
  <si>
    <t>07-286</t>
  </si>
  <si>
    <t>វី  ផា</t>
  </si>
  <si>
    <t>07-004</t>
  </si>
  <si>
    <t>ណី សំណា</t>
  </si>
  <si>
    <t>09-393</t>
  </si>
  <si>
    <t>ហេង អ៊ាប</t>
  </si>
  <si>
    <t>23-475</t>
  </si>
  <si>
    <t>គង់ កុសល</t>
  </si>
  <si>
    <t>13-049</t>
  </si>
  <si>
    <t>យឹម សែ</t>
  </si>
  <si>
    <t>19-074</t>
  </si>
  <si>
    <t>សុខ ម៉ន</t>
  </si>
  <si>
    <t>07-109</t>
  </si>
  <si>
    <t>ចាន់ ណូរ៉ា</t>
  </si>
  <si>
    <t>25-391</t>
  </si>
  <si>
    <t>ម៉ម ថុលណារ៉ាត់</t>
  </si>
  <si>
    <t>07-320</t>
  </si>
  <si>
    <t xml:space="preserve">កែវ  សុវណ្ណ </t>
  </si>
  <si>
    <t>09-533</t>
  </si>
  <si>
    <t xml:space="preserve">តាំង  ឆេង ១ </t>
  </si>
  <si>
    <t>09-531</t>
  </si>
  <si>
    <t>ឌិត  យ៉ាន់</t>
  </si>
  <si>
    <t>13-299</t>
  </si>
  <si>
    <t>យ៉ាន  បូផៃ</t>
  </si>
  <si>
    <t>13-244</t>
  </si>
  <si>
    <t>តាំង ហេង</t>
  </si>
  <si>
    <t>11-457</t>
  </si>
  <si>
    <t>សុខ សាវី</t>
  </si>
  <si>
    <t>11-430</t>
  </si>
  <si>
    <t>សោម សុផា</t>
  </si>
  <si>
    <t>09-252</t>
  </si>
  <si>
    <t>09-361</t>
  </si>
  <si>
    <t xml:space="preserve">ឈឿម  សូយ </t>
  </si>
  <si>
    <t>09-547</t>
  </si>
  <si>
    <r>
      <rPr>
        <sz val="10"/>
        <rFont val="FreeSans"/>
        <family val="2"/>
      </rPr>
      <t xml:space="preserve">នី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តូប ១៧ </t>
    </r>
    <r>
      <rPr>
        <sz val="11"/>
        <color theme="1"/>
        <rFont val="Calibri"/>
        <family val="2"/>
        <scheme val="minor"/>
      </rPr>
      <t>)</t>
    </r>
  </si>
  <si>
    <t>11-129</t>
  </si>
  <si>
    <t>សាលារៀនវត្តរំដួល</t>
  </si>
  <si>
    <t>11-124</t>
  </si>
  <si>
    <t>លន់ ឆឿន</t>
  </si>
  <si>
    <t>29-263</t>
  </si>
  <si>
    <t>មិន ហៃ</t>
  </si>
  <si>
    <t>15-364</t>
  </si>
  <si>
    <t>ស្តង់លេខ ៣០</t>
  </si>
  <si>
    <t>11-420</t>
  </si>
  <si>
    <t>នង ប៊ុន ធឿន</t>
  </si>
  <si>
    <t>09-352</t>
  </si>
  <si>
    <t>ប៉ុក  ឈិត</t>
  </si>
  <si>
    <t>15-214</t>
  </si>
  <si>
    <t>ម៉ក់ បូណា</t>
  </si>
  <si>
    <t>11-054</t>
  </si>
  <si>
    <t>ទី រស្មី</t>
  </si>
  <si>
    <t>11-404</t>
  </si>
  <si>
    <t xml:space="preserve">តែ  ស៊ីណា </t>
  </si>
  <si>
    <t>07-554</t>
  </si>
  <si>
    <t>សោម សារិទ្ធ</t>
  </si>
  <si>
    <t>13-068</t>
  </si>
  <si>
    <t xml:space="preserve">ស៊ា  យួម  </t>
  </si>
  <si>
    <t>03-588</t>
  </si>
  <si>
    <t>ចាន់ ប៊ុនទី</t>
  </si>
  <si>
    <t>17-450</t>
  </si>
  <si>
    <t>គាត ហង្ស</t>
  </si>
  <si>
    <t>19-413</t>
  </si>
  <si>
    <t>ជិន តាប់</t>
  </si>
  <si>
    <t>17-413</t>
  </si>
  <si>
    <t>13-462</t>
  </si>
  <si>
    <t>លឿង សារ៉ុន</t>
  </si>
  <si>
    <t>01-218</t>
  </si>
  <si>
    <t>ខូវ ហ៊ុយប៉ិ</t>
  </si>
  <si>
    <t>15-337</t>
  </si>
  <si>
    <t>អ៊ុំ ចាន់ដារ៉ា</t>
  </si>
  <si>
    <t>33-499</t>
  </si>
  <si>
    <t>ជឹម សុទ្ធា</t>
  </si>
  <si>
    <t>07-254</t>
  </si>
  <si>
    <t>17-295</t>
  </si>
  <si>
    <t>សូ ប៉ូឃន</t>
  </si>
  <si>
    <t>13-011</t>
  </si>
  <si>
    <t xml:space="preserve">ចេង  ផល្លា </t>
  </si>
  <si>
    <t>19-517</t>
  </si>
  <si>
    <t>ហុក លាភ</t>
  </si>
  <si>
    <t>03-245</t>
  </si>
  <si>
    <t>វង្ស សុក្រសារវ័ន្ត</t>
  </si>
  <si>
    <t>09-099</t>
  </si>
  <si>
    <t>ម៉ូ ភឿត</t>
  </si>
  <si>
    <t>19-153</t>
  </si>
  <si>
    <t>អ៊ុយ រុន</t>
  </si>
  <si>
    <t>23-170</t>
  </si>
  <si>
    <t>ច្រាយ សុធី</t>
  </si>
  <si>
    <t>33-592</t>
  </si>
  <si>
    <t>សំរិត ឆន</t>
  </si>
  <si>
    <t>19-374</t>
  </si>
  <si>
    <t>ស៊ុន សុផាត</t>
  </si>
  <si>
    <t>23-007</t>
  </si>
  <si>
    <t>ថោ ធឿន</t>
  </si>
  <si>
    <t>23-579</t>
  </si>
  <si>
    <t>សុវណ្ណ វឿន</t>
  </si>
  <si>
    <t>17-254</t>
  </si>
  <si>
    <t>ឈិត សាលៀប</t>
  </si>
  <si>
    <t>25-274</t>
  </si>
  <si>
    <t>យ៉ន ទីណា</t>
  </si>
  <si>
    <t>29-161</t>
  </si>
  <si>
    <t xml:space="preserve">ហ៊ុន  សាលី  </t>
  </si>
  <si>
    <t>17-599</t>
  </si>
  <si>
    <t xml:space="preserve">លឹម  គ្រុយ </t>
  </si>
  <si>
    <t>17-541</t>
  </si>
  <si>
    <t>សាក់ សុខុម</t>
  </si>
  <si>
    <t>07-157</t>
  </si>
  <si>
    <t>ហែម រ៉ា</t>
  </si>
  <si>
    <t>09-255</t>
  </si>
  <si>
    <t>គុំ កញ្ញា</t>
  </si>
  <si>
    <t>23-448</t>
  </si>
  <si>
    <t>ជា សារ៉ុន</t>
  </si>
  <si>
    <t>33-368</t>
  </si>
  <si>
    <t>រិទ្ធ សារវន</t>
  </si>
  <si>
    <t>33-372</t>
  </si>
  <si>
    <t>រិន សារី</t>
  </si>
  <si>
    <t>33-262</t>
  </si>
  <si>
    <t>ណន វណ្ណនឿន</t>
  </si>
  <si>
    <t>33-375</t>
  </si>
  <si>
    <t xml:space="preserve">ម៉ក់    សំផុង </t>
  </si>
  <si>
    <t>09-506</t>
  </si>
  <si>
    <t>គឹម ស្រ៊ុន</t>
  </si>
  <si>
    <t>05-342</t>
  </si>
  <si>
    <t>រឿន ឡោ</t>
  </si>
  <si>
    <t>05-343</t>
  </si>
  <si>
    <t>លីម ស៊ីចេង</t>
  </si>
  <si>
    <t>33-006</t>
  </si>
  <si>
    <t>ដិប សុវត្ថិ</t>
  </si>
  <si>
    <t>33-517</t>
  </si>
  <si>
    <t>សឹង ពៅ</t>
  </si>
  <si>
    <t>09-206</t>
  </si>
  <si>
    <t>សុខ អៀម</t>
  </si>
  <si>
    <t>23-013</t>
  </si>
  <si>
    <t>ប្រាក់ ឈួន</t>
  </si>
  <si>
    <t>07-305</t>
  </si>
  <si>
    <t>ទ្រី នាង</t>
  </si>
  <si>
    <t>23-452</t>
  </si>
  <si>
    <t>ឈឿត ប៊ុនលី</t>
  </si>
  <si>
    <t>23-551</t>
  </si>
  <si>
    <t>ជីវ ជា</t>
  </si>
  <si>
    <t>13-097</t>
  </si>
  <si>
    <t>ឈួន ហុង</t>
  </si>
  <si>
    <t>13-096</t>
  </si>
  <si>
    <t xml:space="preserve">ស៊ុំ  ចាន់ </t>
  </si>
  <si>
    <t>07-513</t>
  </si>
  <si>
    <t>ហេង ប៊ុនធី</t>
  </si>
  <si>
    <t>05-398</t>
  </si>
  <si>
    <t xml:space="preserve">ពេញ  ហោ </t>
  </si>
  <si>
    <t>17-482</t>
  </si>
  <si>
    <t>អុំ វ៉ាន់</t>
  </si>
  <si>
    <t>25-259</t>
  </si>
  <si>
    <t>ហោ ផល្លី</t>
  </si>
  <si>
    <t>03-248</t>
  </si>
  <si>
    <t>ម៉ី ផល្លា</t>
  </si>
  <si>
    <t>33-038</t>
  </si>
  <si>
    <t>ហាក គឹមហេង</t>
  </si>
  <si>
    <t>05-431</t>
  </si>
  <si>
    <t>លាស់ សុទ្ធ២</t>
  </si>
  <si>
    <t>03-350</t>
  </si>
  <si>
    <t>ឡុង ម៉ាដា ៤</t>
  </si>
  <si>
    <t>01-072</t>
  </si>
  <si>
    <t>ប្រិញ ភី</t>
  </si>
  <si>
    <t>21-590</t>
  </si>
  <si>
    <t>ឈឹន  ឈឿន</t>
  </si>
  <si>
    <t>07-405</t>
  </si>
  <si>
    <t>ភោក គឹមសាន</t>
  </si>
  <si>
    <t>07-198</t>
  </si>
  <si>
    <t>ប៉ែន ភន</t>
  </si>
  <si>
    <t>11-346</t>
  </si>
  <si>
    <t>អួន ណាង</t>
  </si>
  <si>
    <t>23-146</t>
  </si>
  <si>
    <t>ផាន់ យី</t>
  </si>
  <si>
    <t>13-387</t>
  </si>
  <si>
    <t>អ៊ុក ពៅ</t>
  </si>
  <si>
    <t>23-577</t>
  </si>
  <si>
    <t>ងនិ សារ៉េត</t>
  </si>
  <si>
    <t>33-242</t>
  </si>
  <si>
    <t>យស សុខមាន</t>
  </si>
  <si>
    <t>15-162</t>
  </si>
  <si>
    <t xml:space="preserve">ឃឹម  មុំ </t>
  </si>
  <si>
    <t>19-492</t>
  </si>
  <si>
    <t>ឆោម ប៊ុនខន</t>
  </si>
  <si>
    <t>23-078</t>
  </si>
  <si>
    <t>ជូ ចាន់សុភ័ក្រ្ត ១</t>
  </si>
  <si>
    <t>17-378</t>
  </si>
  <si>
    <t>ឆូយ សុខ</t>
  </si>
  <si>
    <t>07-077</t>
  </si>
  <si>
    <t>អួង   សន</t>
  </si>
  <si>
    <t>13-468</t>
  </si>
  <si>
    <t>កែវ  មនោ</t>
  </si>
  <si>
    <t>13-469</t>
  </si>
  <si>
    <t>ជា ទ្រីប៊ុនរ័ត្ន</t>
  </si>
  <si>
    <t>25-395</t>
  </si>
  <si>
    <t>រិន សំអុល</t>
  </si>
  <si>
    <t>33-402</t>
  </si>
  <si>
    <t>ជួន សំណាង</t>
  </si>
  <si>
    <t>23-080</t>
  </si>
  <si>
    <t>ប៉ុយ  ធៀន  ២</t>
  </si>
  <si>
    <t>19-298</t>
  </si>
  <si>
    <t>កែវ ធី</t>
  </si>
  <si>
    <t>33-058</t>
  </si>
  <si>
    <t>អ៊ុយ ម៉េងហួន</t>
  </si>
  <si>
    <t>07-461</t>
  </si>
  <si>
    <t>ចាន់ តេងសូនី</t>
  </si>
  <si>
    <t>29-318</t>
  </si>
  <si>
    <t>ម៉ៅ ប៊ុនធៀន</t>
  </si>
  <si>
    <t>15-185</t>
  </si>
  <si>
    <t>សេង ទូច</t>
  </si>
  <si>
    <t>07-050</t>
  </si>
  <si>
    <t xml:space="preserve">រ៉ែម  វិជ្ជា </t>
  </si>
  <si>
    <t>15-519</t>
  </si>
  <si>
    <t>15-002</t>
  </si>
  <si>
    <t>លន់ គឹមលី</t>
  </si>
  <si>
    <t>19-387</t>
  </si>
  <si>
    <t>សាលា ឧបោសថសីល</t>
  </si>
  <si>
    <t>25-010</t>
  </si>
  <si>
    <t>រស់ សំអាត</t>
  </si>
  <si>
    <t>19-002</t>
  </si>
  <si>
    <t>ដាំ ម៉េង</t>
  </si>
  <si>
    <t>29-144</t>
  </si>
  <si>
    <t>សាំង សុខុម</t>
  </si>
  <si>
    <t>23-444</t>
  </si>
  <si>
    <t>ម៉ាត់ លី</t>
  </si>
  <si>
    <t>01-348</t>
  </si>
  <si>
    <t>អ៊ុន សុជាតិ</t>
  </si>
  <si>
    <t>33-463</t>
  </si>
  <si>
    <t xml:space="preserve">កែវ  សោភា </t>
  </si>
  <si>
    <t>13-509</t>
  </si>
  <si>
    <t>ជិន លាភ</t>
  </si>
  <si>
    <t>09-262</t>
  </si>
  <si>
    <t>ថាច់ គុយ</t>
  </si>
  <si>
    <t>33-532</t>
  </si>
  <si>
    <t>កែ ប៊ួ</t>
  </si>
  <si>
    <t>33-530</t>
  </si>
  <si>
    <t>ថោង  ប៊ុនធឿន</t>
  </si>
  <si>
    <t>13-300</t>
  </si>
  <si>
    <t>វ៉ាង វន</t>
  </si>
  <si>
    <t>07-390</t>
  </si>
  <si>
    <t>យ៉ាន់  ពេជ្រ</t>
  </si>
  <si>
    <t>19-445</t>
  </si>
  <si>
    <t xml:space="preserve">ឈិន  វ៉ាន់ថា </t>
  </si>
  <si>
    <t>15-530</t>
  </si>
  <si>
    <t>ចាន់ វណ្ណាលឿម</t>
  </si>
  <si>
    <t>15-251</t>
  </si>
  <si>
    <t>ថោង វណ្ណះ</t>
  </si>
  <si>
    <t>21-407</t>
  </si>
  <si>
    <t>យូ  សំអុល</t>
  </si>
  <si>
    <t>15-293</t>
  </si>
  <si>
    <t>វ៉ុន ឆុង</t>
  </si>
  <si>
    <t>23-030</t>
  </si>
  <si>
    <t>យ៉ិន សារ៉ុម</t>
  </si>
  <si>
    <t>25-393</t>
  </si>
  <si>
    <t>លឹម គឹមលី</t>
  </si>
  <si>
    <t>17-353</t>
  </si>
  <si>
    <t>សុខ សំអាត</t>
  </si>
  <si>
    <t>05-337</t>
  </si>
  <si>
    <t>លាង សម្ផស្ស</t>
  </si>
  <si>
    <t>29-150</t>
  </si>
  <si>
    <t>យិន ឈឹង</t>
  </si>
  <si>
    <t>21-193</t>
  </si>
  <si>
    <t>សំ ហឿម</t>
  </si>
  <si>
    <t>05-380</t>
  </si>
  <si>
    <t>តាន់  គឹមហ៊រ</t>
  </si>
  <si>
    <t>17-419</t>
  </si>
  <si>
    <t>បៃ វូចអេង</t>
  </si>
  <si>
    <t>21-494</t>
  </si>
  <si>
    <t>ស៊ិន សុវណ្ណ</t>
  </si>
  <si>
    <t>21-068</t>
  </si>
  <si>
    <t>ស៊ុំ ចំរើន</t>
  </si>
  <si>
    <t>29-377</t>
  </si>
  <si>
    <t>ផ្លុង ផល្លា</t>
  </si>
  <si>
    <t>19-457</t>
  </si>
  <si>
    <t>ម៉េង ហ៊ាង</t>
  </si>
  <si>
    <t>03-352</t>
  </si>
  <si>
    <t>សុខ ឌួង</t>
  </si>
  <si>
    <t>19-141</t>
  </si>
  <si>
    <t>កាយ  កិត្យា</t>
  </si>
  <si>
    <t>17-137</t>
  </si>
  <si>
    <t>សាលាបឋមសិក្សាអូរ ២</t>
  </si>
  <si>
    <t>19-310</t>
  </si>
  <si>
    <t>ឃុន ម៉ារីយុំ</t>
  </si>
  <si>
    <t>21-399</t>
  </si>
  <si>
    <t>អ៊ូច សុខា</t>
  </si>
  <si>
    <t>23-326</t>
  </si>
  <si>
    <t xml:space="preserve">សាក់  ស្រួច  </t>
  </si>
  <si>
    <t>03-568</t>
  </si>
  <si>
    <t>លាស គួយ</t>
  </si>
  <si>
    <t>03-267</t>
  </si>
  <si>
    <t xml:space="preserve">ហែម  គា  </t>
  </si>
  <si>
    <t>03-567</t>
  </si>
  <si>
    <t>លឹម គឹមលាង</t>
  </si>
  <si>
    <t>03-016</t>
  </si>
  <si>
    <t xml:space="preserve">រ័ត្ន  សុផុន  </t>
  </si>
  <si>
    <t>03-498</t>
  </si>
  <si>
    <t>លី ម៉ៅ</t>
  </si>
  <si>
    <t>05-015</t>
  </si>
  <si>
    <t xml:space="preserve">វុធ  សាវើន  </t>
  </si>
  <si>
    <t>03-501</t>
  </si>
  <si>
    <t>03-503</t>
  </si>
  <si>
    <t>សួន នាង</t>
  </si>
  <si>
    <t>05-093</t>
  </si>
  <si>
    <t>ឃី ធារ៉ា</t>
  </si>
  <si>
    <t>03-335</t>
  </si>
  <si>
    <t>ទុំ ភីដារ៉ា</t>
  </si>
  <si>
    <t>23-530</t>
  </si>
  <si>
    <t xml:space="preserve">ឡោ  ឡាយ </t>
  </si>
  <si>
    <t>19-494</t>
  </si>
  <si>
    <t>គឹម ឃន</t>
  </si>
  <si>
    <t>33-191</t>
  </si>
  <si>
    <t>ឡុង ចាន់ថា</t>
  </si>
  <si>
    <t>33-192</t>
  </si>
  <si>
    <t>ស៊ា យេង</t>
  </si>
  <si>
    <t>17-023</t>
  </si>
  <si>
    <t>យិន ហឺ</t>
  </si>
  <si>
    <t>05-470</t>
  </si>
  <si>
    <t>រួន សារុន</t>
  </si>
  <si>
    <t>07-584</t>
  </si>
  <si>
    <t>ទេព  បេងសួរ</t>
  </si>
  <si>
    <t>13-262</t>
  </si>
  <si>
    <t>អែវ និមល</t>
  </si>
  <si>
    <t>03-091</t>
  </si>
  <si>
    <t>ឈុន  ឆវី</t>
  </si>
  <si>
    <t>07-587</t>
  </si>
  <si>
    <t xml:space="preserve">លឹម  ស្រីរដ្ឋ </t>
  </si>
  <si>
    <t>19-549</t>
  </si>
  <si>
    <t>អ៊ុក វឌ្ឍរ័ត្ន</t>
  </si>
  <si>
    <t>29-140</t>
  </si>
  <si>
    <t>គង់ រស្មី</t>
  </si>
  <si>
    <t>29-530</t>
  </si>
  <si>
    <t>សុខ វង្ស</t>
  </si>
  <si>
    <t>21-032</t>
  </si>
  <si>
    <t>ទិន សា</t>
  </si>
  <si>
    <t>21-517</t>
  </si>
  <si>
    <t>មៀច សាម៉េត</t>
  </si>
  <si>
    <t>09-406</t>
  </si>
  <si>
    <t>ប្រាក់ សុខែម</t>
  </si>
  <si>
    <t>13-359</t>
  </si>
  <si>
    <t>ជា គឹមឡុង</t>
  </si>
  <si>
    <t>01-335</t>
  </si>
  <si>
    <t xml:space="preserve">ធឿង  ខន </t>
  </si>
  <si>
    <t>15-561</t>
  </si>
  <si>
    <t>នៅ ស៊ីថន</t>
  </si>
  <si>
    <t>17-324</t>
  </si>
  <si>
    <t>ចៅ សុវណ្ណ</t>
  </si>
  <si>
    <t>17-434</t>
  </si>
  <si>
    <t>កែវ គឹមអាយ</t>
  </si>
  <si>
    <t>33-274</t>
  </si>
  <si>
    <t>ចន្ទ័ សុជាតិ</t>
  </si>
  <si>
    <t>29-434</t>
  </si>
  <si>
    <t>ថាវ ធីតាពៅ</t>
  </si>
  <si>
    <t>29-494</t>
  </si>
  <si>
    <t>ឈុត ណត</t>
  </si>
  <si>
    <t>29-558</t>
  </si>
  <si>
    <t>ជា ដានី</t>
  </si>
  <si>
    <t>29-315</t>
  </si>
  <si>
    <t>ភិន វណ្ណា</t>
  </si>
  <si>
    <t>03-266</t>
  </si>
  <si>
    <t>គុយ រិសិដ្ឋ</t>
  </si>
  <si>
    <t>23-356</t>
  </si>
  <si>
    <t>ខូវ ឈូក</t>
  </si>
  <si>
    <t>09-060</t>
  </si>
  <si>
    <t>នៅ រ៉ុង</t>
  </si>
  <si>
    <t>19-250</t>
  </si>
  <si>
    <t xml:space="preserve">ជា  គឹមលី </t>
  </si>
  <si>
    <t>17-489</t>
  </si>
  <si>
    <t>លី សាំងអូន</t>
  </si>
  <si>
    <t>15-367</t>
  </si>
  <si>
    <t xml:space="preserve">ចែម  វាន់ថា </t>
  </si>
  <si>
    <t>19-574</t>
  </si>
  <si>
    <t>គុជ ផាន់</t>
  </si>
  <si>
    <t>15-235</t>
  </si>
  <si>
    <t>ប្រុញ សារឿន</t>
  </si>
  <si>
    <t>33-477</t>
  </si>
  <si>
    <t>ឈិត ឃឿត</t>
  </si>
  <si>
    <t>29-490</t>
  </si>
  <si>
    <t>សារិ អឿន</t>
  </si>
  <si>
    <t>09-127</t>
  </si>
  <si>
    <t>សុច  សុផល</t>
  </si>
  <si>
    <t>09-116</t>
  </si>
  <si>
    <t>ជិន លន់</t>
  </si>
  <si>
    <t>29-272</t>
  </si>
  <si>
    <t>ឃី ប៉ោឆាយ</t>
  </si>
  <si>
    <t>15-449</t>
  </si>
  <si>
    <t>ជូ  ជិវ័ន</t>
  </si>
  <si>
    <t>19-432</t>
  </si>
  <si>
    <t>គី ភនចាយ</t>
  </si>
  <si>
    <t>19-072</t>
  </si>
  <si>
    <t>លី សាទ</t>
  </si>
  <si>
    <t>21-031</t>
  </si>
  <si>
    <t>ជេត សាវុន</t>
  </si>
  <si>
    <t>21-340</t>
  </si>
  <si>
    <t>សាលារៀនបាឡាត់</t>
  </si>
  <si>
    <t>23-384</t>
  </si>
  <si>
    <t>ថាន់ ម៉ុយ</t>
  </si>
  <si>
    <t>07-030</t>
  </si>
  <si>
    <t>នង សារ៉ែន</t>
  </si>
  <si>
    <t>23-154</t>
  </si>
  <si>
    <t>ស៊ីវ ខេន</t>
  </si>
  <si>
    <t>19-190</t>
  </si>
  <si>
    <t>ពុធ សានី</t>
  </si>
  <si>
    <t>33-276</t>
  </si>
  <si>
    <t>កែវ ប៊ុនឆន</t>
  </si>
  <si>
    <t>15-366</t>
  </si>
  <si>
    <t>នន់ លុយ</t>
  </si>
  <si>
    <t>33-533</t>
  </si>
  <si>
    <t>អ៊ុំ ប៊ុនណយ</t>
  </si>
  <si>
    <t>33-457</t>
  </si>
  <si>
    <t>សឹន សាន់</t>
  </si>
  <si>
    <t>17-218</t>
  </si>
  <si>
    <t>ថាន់ រដ្ឋា</t>
  </si>
  <si>
    <t>29-176</t>
  </si>
  <si>
    <t>ស៊ុន បេ</t>
  </si>
  <si>
    <t>09-263</t>
  </si>
  <si>
    <t xml:space="preserve">អ៊ួម  ណារ៉ម </t>
  </si>
  <si>
    <t>15-521</t>
  </si>
  <si>
    <t>23-422</t>
  </si>
  <si>
    <t>15-401</t>
  </si>
  <si>
    <t>ជិន ហេង</t>
  </si>
  <si>
    <t>19-368</t>
  </si>
  <si>
    <t>អៀង វុទ្ធី</t>
  </si>
  <si>
    <t>23-157</t>
  </si>
  <si>
    <t>រួត រ៉ាន់</t>
  </si>
  <si>
    <t>33-548</t>
  </si>
  <si>
    <t>ជុំ ហ៊ុន</t>
  </si>
  <si>
    <t>23-565</t>
  </si>
  <si>
    <t>កែ ឆេន</t>
  </si>
  <si>
    <t>19-152</t>
  </si>
  <si>
    <t>កើត មនោរក្ស</t>
  </si>
  <si>
    <t>19-336</t>
  </si>
  <si>
    <t>ហួង សារូ</t>
  </si>
  <si>
    <t>23-349</t>
  </si>
  <si>
    <t xml:space="preserve">សៀ  លីដាលីន </t>
  </si>
  <si>
    <t>19-500</t>
  </si>
  <si>
    <t>កែវ តឿ</t>
  </si>
  <si>
    <t>07-273</t>
  </si>
  <si>
    <t>សៅ សារិន</t>
  </si>
  <si>
    <t>23-057</t>
  </si>
  <si>
    <t xml:space="preserve">ឡាច  រំយ៉េន </t>
  </si>
  <si>
    <t>19-557</t>
  </si>
  <si>
    <t>អ៊ី ឆេង</t>
  </si>
  <si>
    <t>09-385</t>
  </si>
  <si>
    <t>ព្រិស គឹមសួរ</t>
  </si>
  <si>
    <t>29-332</t>
  </si>
  <si>
    <t>ជាម  ច័ន្ទសោភ័ណ្ឌ</t>
  </si>
  <si>
    <t>17-196</t>
  </si>
  <si>
    <t>ហេង យី</t>
  </si>
  <si>
    <t>29-090</t>
  </si>
  <si>
    <t>ជា ម៉េងយូ</t>
  </si>
  <si>
    <t>19-349</t>
  </si>
  <si>
    <t>ហម ហ៊ន</t>
  </si>
  <si>
    <t>07-449</t>
  </si>
  <si>
    <t xml:space="preserve">គុយ  ឃឿត </t>
  </si>
  <si>
    <t>17-572</t>
  </si>
  <si>
    <t>អ៊ូច សុផាណាន</t>
  </si>
  <si>
    <t>19-057</t>
  </si>
  <si>
    <t>ជាម ណារ៉ុង</t>
  </si>
  <si>
    <t>23-478</t>
  </si>
  <si>
    <t>អែម  ញើង</t>
  </si>
  <si>
    <t>17-148</t>
  </si>
  <si>
    <t>ហេង ឆាត</t>
  </si>
  <si>
    <t>17-203</t>
  </si>
  <si>
    <t>តន់ មុំ</t>
  </si>
  <si>
    <t>21-009</t>
  </si>
  <si>
    <t>មាស ផាន់ណា</t>
  </si>
  <si>
    <t>21-008</t>
  </si>
  <si>
    <t>ស៊ិន សម្បត្តិ</t>
  </si>
  <si>
    <t>19-112</t>
  </si>
  <si>
    <t>ទូច សឿង</t>
  </si>
  <si>
    <t>19-180</t>
  </si>
  <si>
    <t>ម៉ៅ មិ</t>
  </si>
  <si>
    <t>29-420</t>
  </si>
  <si>
    <t>ញែម កឿន</t>
  </si>
  <si>
    <t>29-419</t>
  </si>
  <si>
    <t>ថាច់ បូរិន</t>
  </si>
  <si>
    <t>15-336</t>
  </si>
  <si>
    <t>សាំង យូហេង</t>
  </si>
  <si>
    <t>17-477</t>
  </si>
  <si>
    <t>ម៉ៅ  ស្រស់</t>
  </si>
  <si>
    <t>01-519</t>
  </si>
  <si>
    <t>យ៉យ ហ៊ាន</t>
  </si>
  <si>
    <t>07-184</t>
  </si>
  <si>
    <t xml:space="preserve">ទីវ  សាម៉េត </t>
  </si>
  <si>
    <t>19-586</t>
  </si>
  <si>
    <t>ងិន ណារី</t>
  </si>
  <si>
    <t>03-430</t>
  </si>
  <si>
    <t>អង្គការជំនួយផ្នែកច្បាប់</t>
  </si>
  <si>
    <t>05-368</t>
  </si>
  <si>
    <t>យី ស៊ូ</t>
  </si>
  <si>
    <t>07-423</t>
  </si>
  <si>
    <t>កាំង ឡាយ</t>
  </si>
  <si>
    <t>05-166</t>
  </si>
  <si>
    <t>ទិត ដាវី</t>
  </si>
  <si>
    <t>21-050</t>
  </si>
  <si>
    <t>ទិត កន្យា</t>
  </si>
  <si>
    <t>21-049</t>
  </si>
  <si>
    <t>ជុំ លើយ</t>
  </si>
  <si>
    <t>29-512</t>
  </si>
  <si>
    <t>ហាន កក</t>
  </si>
  <si>
    <t>21-246</t>
  </si>
  <si>
    <t>គល់ សាវឿន</t>
  </si>
  <si>
    <t>21-248</t>
  </si>
  <si>
    <t>គូ សុងលី</t>
  </si>
  <si>
    <t>29-326</t>
  </si>
  <si>
    <t xml:space="preserve">ចិក  ណារិន </t>
  </si>
  <si>
    <t>19-514</t>
  </si>
  <si>
    <t>សោម កុសល</t>
  </si>
  <si>
    <t>29-342</t>
  </si>
  <si>
    <t>សោម សុភា</t>
  </si>
  <si>
    <t>07-253</t>
  </si>
  <si>
    <t>សំ សាវន</t>
  </si>
  <si>
    <t>33-059</t>
  </si>
  <si>
    <t>សៅ ម៉ៃ</t>
  </si>
  <si>
    <t>17-216</t>
  </si>
  <si>
    <t xml:space="preserve">អ៊ុក  សារឹម </t>
  </si>
  <si>
    <t>19-513</t>
  </si>
  <si>
    <t>ញ៉ឹក ប៊ុនឈុប</t>
  </si>
  <si>
    <t>25-591</t>
  </si>
  <si>
    <t>ម៉ៅ នី</t>
  </si>
  <si>
    <t>07-182</t>
  </si>
  <si>
    <t>លុន ឆោម</t>
  </si>
  <si>
    <t>25-055</t>
  </si>
  <si>
    <t>ឈាន ឆឹម</t>
  </si>
  <si>
    <t>25-145</t>
  </si>
  <si>
    <t>ឈឹម  ឌឿម</t>
  </si>
  <si>
    <t>19-305</t>
  </si>
  <si>
    <t>ទូច សំអាង</t>
  </si>
  <si>
    <t>09-342</t>
  </si>
  <si>
    <t>លន់ អេង</t>
  </si>
  <si>
    <t>15-332</t>
  </si>
  <si>
    <t>កៅ ណារិទ្ធ</t>
  </si>
  <si>
    <t>15-105</t>
  </si>
  <si>
    <t>សុខ ណារិទ្ធ</t>
  </si>
  <si>
    <t>15-221</t>
  </si>
  <si>
    <t xml:space="preserve">ហង  ហួម  </t>
  </si>
  <si>
    <t>03-528</t>
  </si>
  <si>
    <t>យីវ  គឹមស៊ាន</t>
  </si>
  <si>
    <t>05-186</t>
  </si>
  <si>
    <t>ស៊ឹម  វ៉ាត់</t>
  </si>
  <si>
    <t>13-287</t>
  </si>
  <si>
    <t>វ៉ាន់ ធី</t>
  </si>
  <si>
    <t>03-294</t>
  </si>
  <si>
    <t>ប៉ា    ហាក់</t>
  </si>
  <si>
    <t>13-331</t>
  </si>
  <si>
    <t>កែវ ពិសិដ្ឋ</t>
  </si>
  <si>
    <t>15-228</t>
  </si>
  <si>
    <t xml:space="preserve">ឯក  ធីតា </t>
  </si>
  <si>
    <t>07-490</t>
  </si>
  <si>
    <t>ឆាង សន</t>
  </si>
  <si>
    <t>05-309</t>
  </si>
  <si>
    <t>ជីវ គឹមស៊ាន</t>
  </si>
  <si>
    <t>05-188</t>
  </si>
  <si>
    <t>ភា ស៊ុយ</t>
  </si>
  <si>
    <t>05-475</t>
  </si>
  <si>
    <t xml:space="preserve">ញៀវ  វណ្ណារ៉ា  </t>
  </si>
  <si>
    <t>03-595</t>
  </si>
  <si>
    <t>យិន ធិរ៉ាក់</t>
  </si>
  <si>
    <t>19-421</t>
  </si>
  <si>
    <t>សុខ ទី</t>
  </si>
  <si>
    <t>29-591</t>
  </si>
  <si>
    <t>ឈុន ធឿន</t>
  </si>
  <si>
    <t>25-116</t>
  </si>
  <si>
    <t>បង ណាក់</t>
  </si>
  <si>
    <t>03-069</t>
  </si>
  <si>
    <t>វង្ស ដារ៉ា</t>
  </si>
  <si>
    <t>23-558</t>
  </si>
  <si>
    <t>យ៉ា យូសុះ</t>
  </si>
  <si>
    <t>21-378</t>
  </si>
  <si>
    <t>កៅ ម៉េងគ្រាន់</t>
  </si>
  <si>
    <t>07-232</t>
  </si>
  <si>
    <t>ពេជ្រ សុផេង</t>
  </si>
  <si>
    <t>29-031</t>
  </si>
  <si>
    <t>ឡាំ ហ៊ួ</t>
  </si>
  <si>
    <t>11-503</t>
  </si>
  <si>
    <t xml:space="preserve">ស៊្រុន  ចាន់ថន </t>
  </si>
  <si>
    <t>09-581</t>
  </si>
  <si>
    <t>មាស  ប៊ុនថេន</t>
  </si>
  <si>
    <t>13-307</t>
  </si>
  <si>
    <t>អ៊ឹម វ៉ាន់ថា</t>
  </si>
  <si>
    <t>19-380</t>
  </si>
  <si>
    <t xml:space="preserve">ភួង  សារុំ  </t>
  </si>
  <si>
    <t>03-480</t>
  </si>
  <si>
    <t>គុយ វង</t>
  </si>
  <si>
    <t>17-308</t>
  </si>
  <si>
    <t>គា សេង</t>
  </si>
  <si>
    <t>17-316</t>
  </si>
  <si>
    <t xml:space="preserve">រិទ្ធ ចាន់ឌី </t>
  </si>
  <si>
    <t>17-500</t>
  </si>
  <si>
    <t>តាំង នី</t>
  </si>
  <si>
    <t>15-473</t>
  </si>
  <si>
    <t>ព្រីង   ចំរើន</t>
  </si>
  <si>
    <t>19-199</t>
  </si>
  <si>
    <t>ធិន ម៉ាក់ធែល</t>
  </si>
  <si>
    <t>23-304</t>
  </si>
  <si>
    <t>អ៊ឹម សំអន</t>
  </si>
  <si>
    <t>15-230</t>
  </si>
  <si>
    <t xml:space="preserve">ជ្រីវ  វិទ្យា </t>
  </si>
  <si>
    <t>13-547</t>
  </si>
  <si>
    <t xml:space="preserve">យ៉ាន់  បូផៃ ១ </t>
  </si>
  <si>
    <t>13-546</t>
  </si>
  <si>
    <t>កើយ សាវ៉េន</t>
  </si>
  <si>
    <t>23-148</t>
  </si>
  <si>
    <t xml:space="preserve">ស៊ុន  សុវណ្ណ  </t>
  </si>
  <si>
    <t>03-594</t>
  </si>
  <si>
    <t>ជា ពុទ្ធី</t>
  </si>
  <si>
    <t>19-261</t>
  </si>
  <si>
    <t>ហាក់ លីម</t>
  </si>
  <si>
    <t>15-342</t>
  </si>
  <si>
    <t>អ៊ូ  សារ៉េត</t>
  </si>
  <si>
    <t>07-342</t>
  </si>
  <si>
    <t>អ៊ឹម  តាន់យ៉ា</t>
  </si>
  <si>
    <t>01-172</t>
  </si>
  <si>
    <t>អ៊ឹម  វណ្ណី</t>
  </si>
  <si>
    <t>15-294</t>
  </si>
  <si>
    <t>ជឹង គឹមសុន</t>
  </si>
  <si>
    <t>19-170</t>
  </si>
  <si>
    <t>ចេង  ឡៃ</t>
  </si>
  <si>
    <t>09-315</t>
  </si>
  <si>
    <t>ណា គឹមគាង</t>
  </si>
  <si>
    <t>25-544</t>
  </si>
  <si>
    <t>គឹម កេង</t>
  </si>
  <si>
    <t>09-389</t>
  </si>
  <si>
    <t>ហង់ ផា</t>
  </si>
  <si>
    <t>25-074</t>
  </si>
  <si>
    <t>ហម សុភាព</t>
  </si>
  <si>
    <t>21-234</t>
  </si>
  <si>
    <t>នៅ ស៊ាន</t>
  </si>
  <si>
    <t>21-243</t>
  </si>
  <si>
    <t>ហ៊ុន បួយ</t>
  </si>
  <si>
    <t>15-419</t>
  </si>
  <si>
    <t xml:space="preserve">សេង   ហ៊ួរ </t>
  </si>
  <si>
    <t>09-535</t>
  </si>
  <si>
    <t>ផាត់ ផារើយ</t>
  </si>
  <si>
    <t>29-334</t>
  </si>
  <si>
    <t>ផាត់ សុឃឿន</t>
  </si>
  <si>
    <t>21-133</t>
  </si>
  <si>
    <t>លាន ឡាត់</t>
  </si>
  <si>
    <t>29-021</t>
  </si>
  <si>
    <t>ចៅ ចេកអាំង</t>
  </si>
  <si>
    <t>33-030</t>
  </si>
  <si>
    <t>គី ប៊ុនរិទ្ធ</t>
  </si>
  <si>
    <t>03-243</t>
  </si>
  <si>
    <t>តាង សារ៉េត</t>
  </si>
  <si>
    <t>03-274</t>
  </si>
  <si>
    <t xml:space="preserve">ញឹម  ខេង </t>
  </si>
  <si>
    <t>17-519</t>
  </si>
  <si>
    <t>សួរ សារ៉ុម</t>
  </si>
  <si>
    <t>17-493</t>
  </si>
  <si>
    <t>ពិន ឌី</t>
  </si>
  <si>
    <t>33-320</t>
  </si>
  <si>
    <t>សៅ  ទី</t>
  </si>
  <si>
    <t>13-131</t>
  </si>
  <si>
    <t>គីម លី</t>
  </si>
  <si>
    <t>29-350</t>
  </si>
  <si>
    <t xml:space="preserve">ប៊ុន  សេង </t>
  </si>
  <si>
    <t>17-513</t>
  </si>
  <si>
    <t>សោម សាវ៉ុង</t>
  </si>
  <si>
    <t>33-347</t>
  </si>
  <si>
    <t>អ៊ុក ប៊ុនធឿន</t>
  </si>
  <si>
    <t>21-226</t>
  </si>
  <si>
    <t xml:space="preserve">ឈាន  គឹមអាន </t>
  </si>
  <si>
    <t>09-504</t>
  </si>
  <si>
    <t xml:space="preserve">ថុក  ប៊ុនធឿន </t>
  </si>
  <si>
    <t>19-598</t>
  </si>
  <si>
    <t>ខៀវ ឈឿត</t>
  </si>
  <si>
    <t>33-045</t>
  </si>
  <si>
    <t>ឈឿង វុទ្ធី</t>
  </si>
  <si>
    <t>29-291</t>
  </si>
  <si>
    <t>ប៉ាន់ សាមឌី</t>
  </si>
  <si>
    <t>29-590</t>
  </si>
  <si>
    <t>គុញ សាត</t>
  </si>
  <si>
    <t>23-470</t>
  </si>
  <si>
    <t xml:space="preserve">ជុំ  ពន្លក </t>
  </si>
  <si>
    <t>15-573</t>
  </si>
  <si>
    <t xml:space="preserve">យ៉ុង  ប៉ុញ្ញាវី  </t>
  </si>
  <si>
    <t>03-553</t>
  </si>
  <si>
    <t xml:space="preserve">ពាង  ស៊ន </t>
  </si>
  <si>
    <t>19-523</t>
  </si>
  <si>
    <t>ឈុន លីម</t>
  </si>
  <si>
    <t>13-349</t>
  </si>
  <si>
    <t>ប៊ី ចាន់ថា</t>
  </si>
  <si>
    <t>33-465</t>
  </si>
  <si>
    <t>ប៊ី សាមុត</t>
  </si>
  <si>
    <t>33-487</t>
  </si>
  <si>
    <t>ប៉ោ សុធឿន</t>
  </si>
  <si>
    <t>33-481</t>
  </si>
  <si>
    <t>យ៉ាំង  ស្ថានី</t>
  </si>
  <si>
    <t>01-547</t>
  </si>
  <si>
    <t>យាំ  ស្ថានី</t>
  </si>
  <si>
    <t>01-548</t>
  </si>
  <si>
    <t>យ៉ាត ថូ</t>
  </si>
  <si>
    <t>03-217</t>
  </si>
  <si>
    <t>យ៉ាត ចរិយា</t>
  </si>
  <si>
    <t>03-390</t>
  </si>
  <si>
    <t>ម៉ន រ៉ែត</t>
  </si>
  <si>
    <t>03-189</t>
  </si>
  <si>
    <t>កាយ សុផល</t>
  </si>
  <si>
    <t>29-381</t>
  </si>
  <si>
    <t>ជា ភួយ</t>
  </si>
  <si>
    <t>29-382</t>
  </si>
  <si>
    <t>ជា ឈឿង</t>
  </si>
  <si>
    <t>29-383</t>
  </si>
  <si>
    <t>ឈឺន  លឿប</t>
  </si>
  <si>
    <t>13-281</t>
  </si>
  <si>
    <t>ជុក  គឹមហាប់</t>
  </si>
  <si>
    <t>13-280</t>
  </si>
  <si>
    <t>សាប់ មណា</t>
  </si>
  <si>
    <t>25-088</t>
  </si>
  <si>
    <t>ថង ឌឿន</t>
  </si>
  <si>
    <t>25-087</t>
  </si>
  <si>
    <t>ទីន ចន្ទី</t>
  </si>
  <si>
    <t>21-537</t>
  </si>
  <si>
    <t>សារ៉ង សុផានី</t>
  </si>
  <si>
    <t>21-391</t>
  </si>
  <si>
    <t>មាស កាន</t>
  </si>
  <si>
    <t>17-291</t>
  </si>
  <si>
    <t>ព្រឿន ស្រីរដ្ឋ</t>
  </si>
  <si>
    <t>19-198</t>
  </si>
  <si>
    <t>យឹម ភក្តី</t>
  </si>
  <si>
    <t>17-268</t>
  </si>
  <si>
    <t>អ៊ុំ រ៉ុន</t>
  </si>
  <si>
    <t>17-269</t>
  </si>
  <si>
    <t>ពៅ អុក</t>
  </si>
  <si>
    <t>29-429</t>
  </si>
  <si>
    <t>វ៉ាត សុខលី</t>
  </si>
  <si>
    <t>29-418</t>
  </si>
  <si>
    <t>លី សំរ៉ស់</t>
  </si>
  <si>
    <t>21-422</t>
  </si>
  <si>
    <t>សុះ សារ៉ន</t>
  </si>
  <si>
    <t>21-450</t>
  </si>
  <si>
    <t>ម៉ីន យូសុះ</t>
  </si>
  <si>
    <t>21-449</t>
  </si>
  <si>
    <t>ឌុក ឧត្តមរ៉ា</t>
  </si>
  <si>
    <t>25-496</t>
  </si>
  <si>
    <t>សឿង ឡន</t>
  </si>
  <si>
    <t>25-134</t>
  </si>
  <si>
    <t>ស្ហើង ណាន</t>
  </si>
  <si>
    <t>27-379</t>
  </si>
  <si>
    <t>សែម ចន្ថា</t>
  </si>
  <si>
    <t>27-425</t>
  </si>
  <si>
    <t>ឈឿន ឈុំ</t>
  </si>
  <si>
    <t>21-214</t>
  </si>
  <si>
    <t>លី រ៉ស៊ី</t>
  </si>
  <si>
    <t>21-480</t>
  </si>
  <si>
    <t xml:space="preserve">ឈៀង  គឹមហៀក </t>
  </si>
  <si>
    <t>09-589</t>
  </si>
  <si>
    <t>ឈុន  ឡាយ</t>
  </si>
  <si>
    <t>13-424</t>
  </si>
  <si>
    <t>ចាន់ សុខហ៊ាង</t>
  </si>
  <si>
    <t>11-157</t>
  </si>
  <si>
    <t>ម៉ើ នាប់</t>
  </si>
  <si>
    <t>11-593</t>
  </si>
  <si>
    <t>ចៅ ធឿន</t>
  </si>
  <si>
    <t>11-094</t>
  </si>
  <si>
    <t>ខូរ ឡាង</t>
  </si>
  <si>
    <t>25-132</t>
  </si>
  <si>
    <t>ប៊ុន សំអាន</t>
  </si>
  <si>
    <t>25-449</t>
  </si>
  <si>
    <t>ឈឹម សារឿត</t>
  </si>
  <si>
    <t>21-145</t>
  </si>
  <si>
    <t>សៅ គាន</t>
  </si>
  <si>
    <t>25-092</t>
  </si>
  <si>
    <t>រីម រ៉ុម</t>
  </si>
  <si>
    <t>21-224</t>
  </si>
  <si>
    <t>ឈឿន ពុទ្ធី</t>
  </si>
  <si>
    <t>25-470</t>
  </si>
  <si>
    <t>វ៉ាន់ រីយ៉ា</t>
  </si>
  <si>
    <t>25-089</t>
  </si>
  <si>
    <t>វឿត ចាន់ធឿន</t>
  </si>
  <si>
    <t>11-252</t>
  </si>
  <si>
    <t>អឿ  ឃឿត</t>
  </si>
  <si>
    <t>17-162</t>
  </si>
  <si>
    <t>ស៊ុន  ធឿន</t>
  </si>
  <si>
    <t>17-161</t>
  </si>
  <si>
    <t>ប៉ិច ចន្ធូ</t>
  </si>
  <si>
    <t>33-494</t>
  </si>
  <si>
    <t>ប៉ាន់ នី</t>
  </si>
  <si>
    <t>09-112</t>
  </si>
  <si>
    <t>យិប សុផាន់</t>
  </si>
  <si>
    <t>25-257</t>
  </si>
  <si>
    <t>ជា ខ</t>
  </si>
  <si>
    <t>29-384</t>
  </si>
  <si>
    <t>ជា គង់</t>
  </si>
  <si>
    <t>29-386</t>
  </si>
  <si>
    <t xml:space="preserve">ណាំ  រ៉ាវ័ន្ត </t>
  </si>
  <si>
    <t>15-532</t>
  </si>
  <si>
    <t xml:space="preserve">ហុក  សំឃួន  </t>
  </si>
  <si>
    <t>05-526</t>
  </si>
  <si>
    <t>ថាម ផេង</t>
  </si>
  <si>
    <t>17-102</t>
  </si>
  <si>
    <r>
      <rPr>
        <sz val="10"/>
        <rFont val="FreeSans"/>
        <family val="2"/>
      </rPr>
      <t>ទាវ កៅ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</si>
  <si>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t>11-040</t>
  </si>
  <si>
    <t xml:space="preserve">សារី  ពៅ </t>
  </si>
  <si>
    <t>17-525</t>
  </si>
  <si>
    <t>សន រ៉ន</t>
  </si>
  <si>
    <t>33-535</t>
  </si>
  <si>
    <t>គង់ រិន</t>
  </si>
  <si>
    <t>29-120</t>
  </si>
  <si>
    <t>យឹម សុគន្ធារី</t>
  </si>
  <si>
    <t>29-539</t>
  </si>
  <si>
    <t>យិប សុគន្ធ</t>
  </si>
  <si>
    <t>19-184</t>
  </si>
  <si>
    <t xml:space="preserve">ឈៀង  បាន  </t>
  </si>
  <si>
    <t>05-486</t>
  </si>
  <si>
    <t>អ៊ុក សឿប</t>
  </si>
  <si>
    <t>19-033</t>
  </si>
  <si>
    <t>អុំ ង៉ា</t>
  </si>
  <si>
    <t>25-315</t>
  </si>
  <si>
    <t>ជូ ហឹង</t>
  </si>
  <si>
    <t>17-479</t>
  </si>
  <si>
    <t>ញ៉យ  សួង</t>
  </si>
  <si>
    <t>17-435</t>
  </si>
  <si>
    <t xml:space="preserve">ហែម  សាវ៉ាត  </t>
  </si>
  <si>
    <t>03-543</t>
  </si>
  <si>
    <t>មុត វ៉ាន់នី</t>
  </si>
  <si>
    <t>05-246</t>
  </si>
  <si>
    <t xml:space="preserve">ងិន  ស្មេន  </t>
  </si>
  <si>
    <t>03-576</t>
  </si>
  <si>
    <t xml:space="preserve">ង៉ែត  ដន  </t>
  </si>
  <si>
    <t>03-575</t>
  </si>
  <si>
    <t>05-079</t>
  </si>
  <si>
    <t>ពៅ សំបូរ</t>
  </si>
  <si>
    <t>05-121</t>
  </si>
  <si>
    <t>រ៉ុង ឈឿន</t>
  </si>
  <si>
    <t>03-092</t>
  </si>
  <si>
    <t xml:space="preserve">យ៉ម  ចំរើន </t>
  </si>
  <si>
    <t>13-484</t>
  </si>
  <si>
    <t>ភោគ វុទ្ធី</t>
  </si>
  <si>
    <t>09-465</t>
  </si>
  <si>
    <t>កាំង ចាន់ថន</t>
  </si>
  <si>
    <t>23-495</t>
  </si>
  <si>
    <t>ហឿង  ណៃឈុន</t>
  </si>
  <si>
    <t>13-185</t>
  </si>
  <si>
    <t>កែវ រិទ្ធ</t>
  </si>
  <si>
    <t>01-440</t>
  </si>
  <si>
    <t>ឡូត ហឿន</t>
  </si>
  <si>
    <t>01-424</t>
  </si>
  <si>
    <t>អ៊ឹង  អេង</t>
  </si>
  <si>
    <t>15-036</t>
  </si>
  <si>
    <t>សុខ  ណាល់</t>
  </si>
  <si>
    <t>15-037</t>
  </si>
  <si>
    <t>យួម រ៉ាមី</t>
  </si>
  <si>
    <t>19-014</t>
  </si>
  <si>
    <t>17-346</t>
  </si>
  <si>
    <t>គិន សុហុន</t>
  </si>
  <si>
    <t>33-569</t>
  </si>
  <si>
    <t>ជា ផែន</t>
  </si>
  <si>
    <t>33-473</t>
  </si>
  <si>
    <t>លុម សួន</t>
  </si>
  <si>
    <t>13-393</t>
  </si>
  <si>
    <t>ប៉ែន សំអូន</t>
  </si>
  <si>
    <t>17-448</t>
  </si>
  <si>
    <t>ថូ ភិន</t>
  </si>
  <si>
    <t>23-351</t>
  </si>
  <si>
    <t>ធួន សាយ</t>
  </si>
  <si>
    <t>13-087</t>
  </si>
  <si>
    <t>សយ សារុំ</t>
  </si>
  <si>
    <t>23-166</t>
  </si>
  <si>
    <t>ឱ សុភី</t>
  </si>
  <si>
    <t>01-384</t>
  </si>
  <si>
    <t>ចាន់ យ៉ា</t>
  </si>
  <si>
    <t>09-260</t>
  </si>
  <si>
    <t xml:space="preserve">សារី  សាបឿត  </t>
  </si>
  <si>
    <t>05-500</t>
  </si>
  <si>
    <t>សុខ ដឿម</t>
  </si>
  <si>
    <t>33-579</t>
  </si>
  <si>
    <t>ឡាយ បូរី</t>
  </si>
  <si>
    <t>33-586</t>
  </si>
  <si>
    <t>លី ហ៊</t>
  </si>
  <si>
    <t>11-153</t>
  </si>
  <si>
    <t>ហៀក ស្រេង ៤</t>
  </si>
  <si>
    <t>09-159</t>
  </si>
  <si>
    <t>ស៊ង ធី</t>
  </si>
  <si>
    <t>17-236</t>
  </si>
  <si>
    <t>លី យូសូស</t>
  </si>
  <si>
    <t>03-385</t>
  </si>
  <si>
    <t>ប៊ុត អៀម</t>
  </si>
  <si>
    <t>17-243</t>
  </si>
  <si>
    <t>17-234</t>
  </si>
  <si>
    <t>អ៊ុយ លីវ ១</t>
  </si>
  <si>
    <t>09-035</t>
  </si>
  <si>
    <t>ឆាយ  រ៉ង</t>
  </si>
  <si>
    <t>13-161</t>
  </si>
  <si>
    <t>គង់ ហុង</t>
  </si>
  <si>
    <t>23-599</t>
  </si>
  <si>
    <t xml:space="preserve">ភី  ចាន់ </t>
  </si>
  <si>
    <t>19-504</t>
  </si>
  <si>
    <t>ភឹង ប៊ុណ្ណាវី</t>
  </si>
  <si>
    <t>21-490</t>
  </si>
  <si>
    <t>អ៊ុំ ដារី</t>
  </si>
  <si>
    <t>23-060</t>
  </si>
  <si>
    <t>ឌី ហុង</t>
  </si>
  <si>
    <t>07-156</t>
  </si>
  <si>
    <t>ថាច់ ធី</t>
  </si>
  <si>
    <t>23-217</t>
  </si>
  <si>
    <t>03-223</t>
  </si>
  <si>
    <t>ឈឹម ឈួង</t>
  </si>
  <si>
    <t>29-388</t>
  </si>
  <si>
    <t>ទុំ សុធាន</t>
  </si>
  <si>
    <t>15-271</t>
  </si>
  <si>
    <t>ជា វឿន</t>
  </si>
  <si>
    <t>11-120</t>
  </si>
  <si>
    <t xml:space="preserve">ហួត  ជូ </t>
  </si>
  <si>
    <t>13-516</t>
  </si>
  <si>
    <t>ប្រាក់ លឿត</t>
  </si>
  <si>
    <t>07-149</t>
  </si>
  <si>
    <t>ធិ សុខុម</t>
  </si>
  <si>
    <t>15-095</t>
  </si>
  <si>
    <t>ភឹម ផល្លា</t>
  </si>
  <si>
    <t>13-403</t>
  </si>
  <si>
    <t>ភុំ ឆេន</t>
  </si>
  <si>
    <t>13-360</t>
  </si>
  <si>
    <t>ម៉ុក សាមឿន</t>
  </si>
  <si>
    <t>07-086</t>
  </si>
  <si>
    <t xml:space="preserve">ស៊ន  សារុន </t>
  </si>
  <si>
    <t>15-588</t>
  </si>
  <si>
    <t xml:space="preserve">ហាំង  ហេង </t>
  </si>
  <si>
    <t>07-491</t>
  </si>
  <si>
    <t>ជា ប៊ន</t>
  </si>
  <si>
    <t>17-060</t>
  </si>
  <si>
    <t>ផង់ សាវឿន</t>
  </si>
  <si>
    <t>11-405</t>
  </si>
  <si>
    <t>ជា បុប្ផា</t>
  </si>
  <si>
    <t>19-402</t>
  </si>
  <si>
    <t>ក្រួច ម៉ឹក</t>
  </si>
  <si>
    <t>21-302</t>
  </si>
  <si>
    <t>ហួត ឆោម</t>
  </si>
  <si>
    <t>21-519</t>
  </si>
  <si>
    <t>ប៉ែន ទូច</t>
  </si>
  <si>
    <t>19-035</t>
  </si>
  <si>
    <t>ស៊ង លួត</t>
  </si>
  <si>
    <t>29-237</t>
  </si>
  <si>
    <t>តឹក គឹមសន</t>
  </si>
  <si>
    <t>19-166</t>
  </si>
  <si>
    <t>លាន បុប្ផា</t>
  </si>
  <si>
    <t>01-097</t>
  </si>
  <si>
    <t>ណុប គុំ</t>
  </si>
  <si>
    <t>19-163</t>
  </si>
  <si>
    <t>ស៊ុយ ពៅ</t>
  </si>
  <si>
    <t>15-322</t>
  </si>
  <si>
    <t>ឡេង ណេន</t>
  </si>
  <si>
    <t>33-555</t>
  </si>
  <si>
    <t>ប៊ូ វ៉ាឡៃ</t>
  </si>
  <si>
    <t>01-007</t>
  </si>
  <si>
    <t>ថង ដេក</t>
  </si>
  <si>
    <t>01-229</t>
  </si>
  <si>
    <t>លឹម  ហ៊ួសាន</t>
  </si>
  <si>
    <t>09-219</t>
  </si>
  <si>
    <t xml:space="preserve">ភិន  ឆេង </t>
  </si>
  <si>
    <t>19-548</t>
  </si>
  <si>
    <t>យ៉ាត ស្រីមុំ</t>
  </si>
  <si>
    <t>19-403</t>
  </si>
  <si>
    <t>ភឿក គឹមលី</t>
  </si>
  <si>
    <t>13-405</t>
  </si>
  <si>
    <t>អ៊ុក អ៊ូច</t>
  </si>
  <si>
    <t>33-050</t>
  </si>
  <si>
    <t>មុំ ឆិល</t>
  </si>
  <si>
    <t>33-459</t>
  </si>
  <si>
    <t>គឹម សុផានី</t>
  </si>
  <si>
    <t>09-359</t>
  </si>
  <si>
    <t>ជួន  អៀន ១</t>
  </si>
  <si>
    <t>01-138</t>
  </si>
  <si>
    <t>កែវ ណារី</t>
  </si>
  <si>
    <t>05-386</t>
  </si>
  <si>
    <t>ឡេង វិសាល</t>
  </si>
  <si>
    <t>19-227</t>
  </si>
  <si>
    <t>ចាន់  អូនពៅ</t>
  </si>
  <si>
    <t>01-574</t>
  </si>
  <si>
    <t>ឆ្លាំង ស៊ីន</t>
  </si>
  <si>
    <t>11-583</t>
  </si>
  <si>
    <t>ហ៊ឹម នូវ</t>
  </si>
  <si>
    <t>11-027</t>
  </si>
  <si>
    <t>ស៊ុយ ចាន់រតនះ</t>
  </si>
  <si>
    <t>19-015</t>
  </si>
  <si>
    <t>សុខ នាង</t>
  </si>
  <si>
    <t>19-183</t>
  </si>
  <si>
    <t>ឡៃ ចិន</t>
  </si>
  <si>
    <t>29-119</t>
  </si>
  <si>
    <t>យ៉ាត យឿន</t>
  </si>
  <si>
    <t>15-268</t>
  </si>
  <si>
    <t>សៅ ទេពសត្ថា</t>
  </si>
  <si>
    <t>17-124</t>
  </si>
  <si>
    <t>ញាំ ហ៊ុច</t>
  </si>
  <si>
    <t>21-298</t>
  </si>
  <si>
    <t>ឈឹម  ឡែន</t>
  </si>
  <si>
    <t>19-231</t>
  </si>
  <si>
    <t>ពៅ ជ្រុន</t>
  </si>
  <si>
    <t>13-005</t>
  </si>
  <si>
    <t>លី នីម</t>
  </si>
  <si>
    <t>23-265</t>
  </si>
  <si>
    <t>ឪ សារឿន</t>
  </si>
  <si>
    <t>03-301</t>
  </si>
  <si>
    <t>អ៊ុយ បូរី</t>
  </si>
  <si>
    <t>19-287</t>
  </si>
  <si>
    <t>ង៉ែត យឿន</t>
  </si>
  <si>
    <t>07-016</t>
  </si>
  <si>
    <t>ថុល ផារី</t>
  </si>
  <si>
    <t>21-392</t>
  </si>
  <si>
    <t>ខៀវ បូរីរតន៍</t>
  </si>
  <si>
    <t>23-500</t>
  </si>
  <si>
    <t>ហម  សារិទ្ធ</t>
  </si>
  <si>
    <t>07-314</t>
  </si>
  <si>
    <t>ស៊ី ធីអេស៊ា</t>
  </si>
  <si>
    <t>23-347</t>
  </si>
  <si>
    <t>ឆាន់ កង</t>
  </si>
  <si>
    <t>01-205</t>
  </si>
  <si>
    <t>ខឿត សុធារី</t>
  </si>
  <si>
    <t>17-068</t>
  </si>
  <si>
    <t>ឡុក ចាន់ធី</t>
  </si>
  <si>
    <t>33-044</t>
  </si>
  <si>
    <t>អ៊ូ  លីម</t>
  </si>
  <si>
    <t>07-027</t>
  </si>
  <si>
    <t>ជា ទ្រី</t>
  </si>
  <si>
    <t>17-273</t>
  </si>
  <si>
    <t>សាយ រក្សា</t>
  </si>
  <si>
    <t>15-446</t>
  </si>
  <si>
    <t xml:space="preserve">ទេព  សុភ័ក្រ </t>
  </si>
  <si>
    <t>15-593</t>
  </si>
  <si>
    <t>រៀល ថែម</t>
  </si>
  <si>
    <t>17-113</t>
  </si>
  <si>
    <t>ចាន់ សុខឡេង</t>
  </si>
  <si>
    <t>09-390</t>
  </si>
  <si>
    <t>ដួង សំ</t>
  </si>
  <si>
    <t>17-059</t>
  </si>
  <si>
    <t>កេង  សុខហេង</t>
  </si>
  <si>
    <t>15-031</t>
  </si>
  <si>
    <t>ណាយ នឿន</t>
  </si>
  <si>
    <t>33-351</t>
  </si>
  <si>
    <t>ព្រឿង ចិន្តា</t>
  </si>
  <si>
    <t>33-435</t>
  </si>
  <si>
    <t xml:space="preserve">យ៉ាន  ថន  </t>
  </si>
  <si>
    <t>03-510</t>
  </si>
  <si>
    <t>សោ  សុវណ្ណ</t>
  </si>
  <si>
    <t>13-571</t>
  </si>
  <si>
    <t>15-368</t>
  </si>
  <si>
    <t>ធៀវ ជឿន</t>
  </si>
  <si>
    <t>25-532</t>
  </si>
  <si>
    <t>ជិន ចាន់</t>
  </si>
  <si>
    <t>19-136</t>
  </si>
  <si>
    <t>លាត ជុំបូរី</t>
  </si>
  <si>
    <t>23-499</t>
  </si>
  <si>
    <t xml:space="preserve">ពេជ្រ  សៀង </t>
  </si>
  <si>
    <t>09-508</t>
  </si>
  <si>
    <t>ជិន សាន់</t>
  </si>
  <si>
    <t>17-083</t>
  </si>
  <si>
    <t>តាំង ប៊ុនណា</t>
  </si>
  <si>
    <t>15-440</t>
  </si>
  <si>
    <t xml:space="preserve">អ៊ុក  ប៊ុនធឿន </t>
  </si>
  <si>
    <t>17-547</t>
  </si>
  <si>
    <t>ហេង  ស៊ីម</t>
  </si>
  <si>
    <t>17-140</t>
  </si>
  <si>
    <t>ប៊ុន ធឿម</t>
  </si>
  <si>
    <t>17-456</t>
  </si>
  <si>
    <t>ស្រៀង គឹមទី</t>
  </si>
  <si>
    <t>33-393</t>
  </si>
  <si>
    <t>ភឿក សម្បត្តិ</t>
  </si>
  <si>
    <t>25-342</t>
  </si>
  <si>
    <t>ខាត់  ចាន់លឹក</t>
  </si>
  <si>
    <t>13-574</t>
  </si>
  <si>
    <t>រ៉េត ដារិត</t>
  </si>
  <si>
    <t>11-263</t>
  </si>
  <si>
    <t>ង៉ែត រឹម</t>
  </si>
  <si>
    <t>23-325</t>
  </si>
  <si>
    <t>វ៉ាន់ ចាន់ណូ</t>
  </si>
  <si>
    <t>33-436</t>
  </si>
  <si>
    <t>ប៉ក់ វីណា</t>
  </si>
  <si>
    <t>23-468</t>
  </si>
  <si>
    <t>សាយ  ទូច</t>
  </si>
  <si>
    <t>07-370</t>
  </si>
  <si>
    <t>សួង សុផល</t>
  </si>
  <si>
    <t>01-004</t>
  </si>
  <si>
    <t>ព្រី ថា</t>
  </si>
  <si>
    <t>05-422</t>
  </si>
  <si>
    <t>សៅ ឆុន</t>
  </si>
  <si>
    <t>33-057</t>
  </si>
  <si>
    <t>ទេស អាណុង</t>
  </si>
  <si>
    <t>09-328</t>
  </si>
  <si>
    <t>សួន វណ្ណា</t>
  </si>
  <si>
    <t>09-338</t>
  </si>
  <si>
    <t>សោ ម៉េងហ៊ាង</t>
  </si>
  <si>
    <t>15-363</t>
  </si>
  <si>
    <t>កែវ ចាន់នី</t>
  </si>
  <si>
    <t>25-258</t>
  </si>
  <si>
    <t xml:space="preserve">ញ៉ែម  សៀកសុគុណ </t>
  </si>
  <si>
    <t>15-597</t>
  </si>
  <si>
    <t>សាយ សូនី</t>
  </si>
  <si>
    <t>01-276</t>
  </si>
  <si>
    <t>ហួយ សុង ហេង</t>
  </si>
  <si>
    <t>13-374</t>
  </si>
  <si>
    <t>ស្វឺយ  ប៊ុនសារ៉េត</t>
  </si>
  <si>
    <t>13-570</t>
  </si>
  <si>
    <t>រ៉ិល ម៉ាន</t>
  </si>
  <si>
    <t>21-419</t>
  </si>
  <si>
    <t>ប៉ែន ធិតា</t>
  </si>
  <si>
    <t>33-366</t>
  </si>
  <si>
    <t>ប៊ុន គឹមស៊ា</t>
  </si>
  <si>
    <t>23-415</t>
  </si>
  <si>
    <t>ទិត្យ រស្មី</t>
  </si>
  <si>
    <t>29-297</t>
  </si>
  <si>
    <t>សុះ ណាគាត</t>
  </si>
  <si>
    <t>21-471</t>
  </si>
  <si>
    <t>អ៊ឹង ចិន្តា</t>
  </si>
  <si>
    <t>33-011</t>
  </si>
  <si>
    <t xml:space="preserve">ភួង  ស៊ីវលីន </t>
  </si>
  <si>
    <t>09-513</t>
  </si>
  <si>
    <t xml:space="preserve">ចាន់ សេរីវុឌ្ឍ  </t>
  </si>
  <si>
    <t>03-522</t>
  </si>
  <si>
    <t xml:space="preserve">ស៊ីន  មួត  </t>
  </si>
  <si>
    <t>03-523</t>
  </si>
  <si>
    <t>ទុំ សោផង់</t>
  </si>
  <si>
    <t>33-392</t>
  </si>
  <si>
    <t>ម៉េង  ពៅ</t>
  </si>
  <si>
    <t>15-053</t>
  </si>
  <si>
    <t>កែម ភី</t>
  </si>
  <si>
    <t>21-093</t>
  </si>
  <si>
    <t>រ៉េះ កាណាឌី</t>
  </si>
  <si>
    <t>21-479</t>
  </si>
  <si>
    <t>ហួត សុគន្ធា</t>
  </si>
  <si>
    <t>21-322</t>
  </si>
  <si>
    <t>ង៉ា ជួង</t>
  </si>
  <si>
    <t>13-406</t>
  </si>
  <si>
    <t>រស់ កិត្យា</t>
  </si>
  <si>
    <t>03-094</t>
  </si>
  <si>
    <t xml:space="preserve">ឃុន  ឃន  </t>
  </si>
  <si>
    <t>09-491</t>
  </si>
  <si>
    <t>ហ៊ុយ ហ៊ន</t>
  </si>
  <si>
    <t>33-575</t>
  </si>
  <si>
    <t>សាំង ជឿត</t>
  </si>
  <si>
    <t>29-492</t>
  </si>
  <si>
    <t>សេង គឹមហ៊ាក</t>
  </si>
  <si>
    <t>25-111</t>
  </si>
  <si>
    <t>វ៉ឹង ហុង</t>
  </si>
  <si>
    <t>01-088</t>
  </si>
  <si>
    <t>ផន  សុផល</t>
  </si>
  <si>
    <t>07-438</t>
  </si>
  <si>
    <t>កាត់ គឹមឡេង</t>
  </si>
  <si>
    <t>17-345</t>
  </si>
  <si>
    <t>សំ អឿន</t>
  </si>
  <si>
    <t>33-534</t>
  </si>
  <si>
    <t>ឈន ហ៊ុន</t>
  </si>
  <si>
    <t>15-174</t>
  </si>
  <si>
    <t>ជឹង ញ៉េន</t>
  </si>
  <si>
    <t>19-172</t>
  </si>
  <si>
    <t>យូ  ម៉ៅ</t>
  </si>
  <si>
    <t>17-428</t>
  </si>
  <si>
    <t xml:space="preserve">ឆាយ គីមសាន </t>
  </si>
  <si>
    <t>15-480</t>
  </si>
  <si>
    <t>សេង សុភាព</t>
  </si>
  <si>
    <t>09-368</t>
  </si>
  <si>
    <t>វែង ស្រីនី</t>
  </si>
  <si>
    <t>25-464</t>
  </si>
  <si>
    <t>តឹក សំណាក់ ៣</t>
  </si>
  <si>
    <t>29-288</t>
  </si>
  <si>
    <t xml:space="preserve">សួស  គន្ធា </t>
  </si>
  <si>
    <t>19-510</t>
  </si>
  <si>
    <t>សូរ ឈិន</t>
  </si>
  <si>
    <t>17-321</t>
  </si>
  <si>
    <t>ក្តិប ជុំនិត</t>
  </si>
  <si>
    <t>19-388</t>
  </si>
  <si>
    <t>គ្រីន ប៊ុនធី</t>
  </si>
  <si>
    <t>29-252</t>
  </si>
  <si>
    <t>ភូ ចាយ</t>
  </si>
  <si>
    <t>19-126</t>
  </si>
  <si>
    <t>ឡឹក រិវឌ្ឍន៍</t>
  </si>
  <si>
    <t>25-396</t>
  </si>
  <si>
    <t xml:space="preserve">ហោ  ប៊ុនហូយ </t>
  </si>
  <si>
    <t>17-583</t>
  </si>
  <si>
    <t>សេស សារ៉ុម</t>
  </si>
  <si>
    <t>23-434</t>
  </si>
  <si>
    <t>ស៊ឹង  ប៉ូយ</t>
  </si>
  <si>
    <t>07-403</t>
  </si>
  <si>
    <t>ហាវ អាន</t>
  </si>
  <si>
    <t>01-434</t>
  </si>
  <si>
    <t>នុត ផល្លី</t>
  </si>
  <si>
    <t>07-076</t>
  </si>
  <si>
    <t>អ៊ាប ស៊ីផុន</t>
  </si>
  <si>
    <t>11-189</t>
  </si>
  <si>
    <t>ជួន វ៉ាន់នី</t>
  </si>
  <si>
    <t>23-576</t>
  </si>
  <si>
    <t>ងួន  រតនៈ</t>
  </si>
  <si>
    <t>13-575</t>
  </si>
  <si>
    <t>ចេង  សុលីន</t>
  </si>
  <si>
    <t>17-032</t>
  </si>
  <si>
    <t>ប៉ិល ឆវិឌ្ឍន៍</t>
  </si>
  <si>
    <t>09-380</t>
  </si>
  <si>
    <t>ប៊ុន វុទ្ធី</t>
  </si>
  <si>
    <t>29-080</t>
  </si>
  <si>
    <t>តាន់  អេង</t>
  </si>
  <si>
    <t>17-421</t>
  </si>
  <si>
    <t>13-254</t>
  </si>
  <si>
    <t xml:space="preserve">ឡៅ  ផេងអាន  </t>
  </si>
  <si>
    <t>03-570</t>
  </si>
  <si>
    <t>ចាន់ ពៅ</t>
  </si>
  <si>
    <t>09-128</t>
  </si>
  <si>
    <t>បុល  ដាវីត</t>
  </si>
  <si>
    <t>09-381</t>
  </si>
  <si>
    <t>វង្ស ដាវី</t>
  </si>
  <si>
    <t>09-235</t>
  </si>
  <si>
    <t>កង វណ្ណៈ</t>
  </si>
  <si>
    <t>09-248</t>
  </si>
  <si>
    <t>តែ ប៊ុនលី</t>
  </si>
  <si>
    <t>29-029</t>
  </si>
  <si>
    <t>ឆោម ប៊ុនធី</t>
  </si>
  <si>
    <t>19-185</t>
  </si>
  <si>
    <t>គី សៀកហួរ</t>
  </si>
  <si>
    <t>15-125</t>
  </si>
  <si>
    <t>ស្វាយ នាង</t>
  </si>
  <si>
    <t>23-328</t>
  </si>
  <si>
    <t>មាស ហង្ស</t>
  </si>
  <si>
    <t>25-415</t>
  </si>
  <si>
    <t>គឹម ផល</t>
  </si>
  <si>
    <t>33-468</t>
  </si>
  <si>
    <t>ឡឹក ជីម</t>
  </si>
  <si>
    <t>25-311</t>
  </si>
  <si>
    <t>អាង ចុងបរ</t>
  </si>
  <si>
    <t>29-463</t>
  </si>
  <si>
    <t xml:space="preserve">ទេព  ឡុង </t>
  </si>
  <si>
    <t>19-526</t>
  </si>
  <si>
    <t>កែវ សៅសុភត្រា</t>
  </si>
  <si>
    <t>23-035</t>
  </si>
  <si>
    <t>ជាង មនីលីដា</t>
  </si>
  <si>
    <t>33-321</t>
  </si>
  <si>
    <t xml:space="preserve">ម៉ៅ  ឈីវ </t>
  </si>
  <si>
    <t>17-528</t>
  </si>
  <si>
    <t>ទុង   រ៉ាដូ</t>
  </si>
  <si>
    <t>19-200</t>
  </si>
  <si>
    <t>សុខ សីហា</t>
  </si>
  <si>
    <t>23-116</t>
  </si>
  <si>
    <t>លួង សុម៉ាលី</t>
  </si>
  <si>
    <t>23-231</t>
  </si>
  <si>
    <t>វ៉ា់ន់ ចាន់ធារី</t>
  </si>
  <si>
    <t>23-488</t>
  </si>
  <si>
    <t xml:space="preserve">សួស  សោភា </t>
  </si>
  <si>
    <t>17-530</t>
  </si>
  <si>
    <t>គៀង សុគន្ធារី</t>
  </si>
  <si>
    <t>19-084</t>
  </si>
  <si>
    <t>ម៉ៅ ស៊ុយ</t>
  </si>
  <si>
    <t>17-072</t>
  </si>
  <si>
    <t>ឆឹង នី</t>
  </si>
  <si>
    <t>29-088</t>
  </si>
  <si>
    <t>លាស់ សេត</t>
  </si>
  <si>
    <t>21-065</t>
  </si>
  <si>
    <t>អ៊ុត វណ្ណះ</t>
  </si>
  <si>
    <t>29-519</t>
  </si>
  <si>
    <t>ជា សង្ខារសរីវឌ្ឍន៍</t>
  </si>
  <si>
    <t>23-362</t>
  </si>
  <si>
    <t>ម៉េង លាភ</t>
  </si>
  <si>
    <t>15-085</t>
  </si>
  <si>
    <t>ស ស៊ុយ</t>
  </si>
  <si>
    <t>33-272</t>
  </si>
  <si>
    <t>លី ប៉ូទៀង</t>
  </si>
  <si>
    <t>15-411</t>
  </si>
  <si>
    <t>យឿន យ៉េត</t>
  </si>
  <si>
    <t>21-282</t>
  </si>
  <si>
    <t>រិន ស្រីមុំ</t>
  </si>
  <si>
    <t>25-285</t>
  </si>
  <si>
    <t>ទៀង សុង</t>
  </si>
  <si>
    <t>29-370</t>
  </si>
  <si>
    <t>សល់ មិថុនា</t>
  </si>
  <si>
    <t>01-323</t>
  </si>
  <si>
    <t>អៀង សាវន</t>
  </si>
  <si>
    <t>23-183</t>
  </si>
  <si>
    <t xml:space="preserve">ធូ  ចិន  </t>
  </si>
  <si>
    <t>03-509</t>
  </si>
  <si>
    <t>មឿន សារ៉េត</t>
  </si>
  <si>
    <t>23-121</t>
  </si>
  <si>
    <t>ប៉ិន វណ្ណៈ</t>
  </si>
  <si>
    <t>29-051</t>
  </si>
  <si>
    <t>នង គឹមស៊ុន</t>
  </si>
  <si>
    <t>29-486</t>
  </si>
  <si>
    <t xml:space="preserve">មឿន  តុងស៊ី  </t>
  </si>
  <si>
    <t>03-527</t>
  </si>
  <si>
    <t xml:space="preserve">ងិន  ប៉ក់ </t>
  </si>
  <si>
    <t>15-533</t>
  </si>
  <si>
    <t>សយ ប៉ូលីន</t>
  </si>
  <si>
    <t>09-335</t>
  </si>
  <si>
    <t>វ័ន គឹមស៊ាន</t>
  </si>
  <si>
    <t>21-094</t>
  </si>
  <si>
    <t>ស៊ឹម ម៉ារ៉ា</t>
  </si>
  <si>
    <t>15-003</t>
  </si>
  <si>
    <t>ហូង  ខាត់យិង</t>
  </si>
  <si>
    <t>19-343</t>
  </si>
  <si>
    <t>តាន់ ឃុនរដ្ឋា</t>
  </si>
  <si>
    <t>01-188</t>
  </si>
  <si>
    <t>ហាក់ ស៊្រុន</t>
  </si>
  <si>
    <t>17-459</t>
  </si>
  <si>
    <t>ព្រាប យឿម</t>
  </si>
  <si>
    <t>29-243</t>
  </si>
  <si>
    <t>អ៊ុន ចំរើន</t>
  </si>
  <si>
    <t>15-334</t>
  </si>
  <si>
    <t xml:space="preserve">សាំង  សង្ហាហាក់  </t>
  </si>
  <si>
    <t>05-543</t>
  </si>
  <si>
    <t>អ៊ឹម  ហៃ</t>
  </si>
  <si>
    <t>17-179</t>
  </si>
  <si>
    <t>ចាន់ រ៉ា</t>
  </si>
  <si>
    <t>03-462</t>
  </si>
  <si>
    <t>ហេង ស៊ីថន</t>
  </si>
  <si>
    <t>17-290</t>
  </si>
  <si>
    <t>ផូ នីម</t>
  </si>
  <si>
    <t>07-339</t>
  </si>
  <si>
    <t>យ៉ិ សុផាន់</t>
  </si>
  <si>
    <t>11-464</t>
  </si>
  <si>
    <t>ស៊ុន ណារ៉ាធិបតី</t>
  </si>
  <si>
    <t>17-070</t>
  </si>
  <si>
    <t>ជង់ ធឿង</t>
  </si>
  <si>
    <t>15-375</t>
  </si>
  <si>
    <t>គង់ ភឿក</t>
  </si>
  <si>
    <t>29-554</t>
  </si>
  <si>
    <t>កង សំអាត</t>
  </si>
  <si>
    <t>29-548</t>
  </si>
  <si>
    <t>សន ជេស</t>
  </si>
  <si>
    <t>19-269</t>
  </si>
  <si>
    <t>សុខ ឆវី</t>
  </si>
  <si>
    <t>33-330</t>
  </si>
  <si>
    <t>ស៊ុយ ងិន</t>
  </si>
  <si>
    <t>03-366</t>
  </si>
  <si>
    <t>ការីម រ៉ូសាត</t>
  </si>
  <si>
    <t>21-564</t>
  </si>
  <si>
    <t>ម៉ា ស្មាន</t>
  </si>
  <si>
    <t>21-580</t>
  </si>
  <si>
    <t>រី សុខជា</t>
  </si>
  <si>
    <t>33-526</t>
  </si>
  <si>
    <t>សុង កង</t>
  </si>
  <si>
    <t>33-046</t>
  </si>
  <si>
    <t>ផន សុវណ្ណ</t>
  </si>
  <si>
    <t>19-409</t>
  </si>
  <si>
    <t>ផុន ផល្លី</t>
  </si>
  <si>
    <t>41-001</t>
  </si>
  <si>
    <t>តោ  ហួត</t>
  </si>
  <si>
    <t>13-448</t>
  </si>
  <si>
    <t>អួង  ម៉ានី ១</t>
  </si>
  <si>
    <t>13-176</t>
  </si>
  <si>
    <t xml:space="preserve">ឌួង  សុខណារិន </t>
  </si>
  <si>
    <t>09-532</t>
  </si>
  <si>
    <t>ស៊ូ កុសល់</t>
  </si>
  <si>
    <t>23-363</t>
  </si>
  <si>
    <t>មាស សារឿន</t>
  </si>
  <si>
    <t>27-168</t>
  </si>
  <si>
    <t>ឡិប សុធា</t>
  </si>
  <si>
    <t>29-181</t>
  </si>
  <si>
    <t>ប៉ាន់ ប៊ុនរឿន</t>
  </si>
  <si>
    <t>17-007</t>
  </si>
  <si>
    <t>កេង សុខម៉េង</t>
  </si>
  <si>
    <t>25-407</t>
  </si>
  <si>
    <t>29-214</t>
  </si>
  <si>
    <t>13-029</t>
  </si>
  <si>
    <t>នេត យឿន</t>
  </si>
  <si>
    <t>23-359</t>
  </si>
  <si>
    <t>ផល សុវណ្ណ</t>
  </si>
  <si>
    <t>33-437</t>
  </si>
  <si>
    <t xml:space="preserve">កេង  សុខម៉េង </t>
  </si>
  <si>
    <t>17-582</t>
  </si>
  <si>
    <t>សាយ ចន្ធូ</t>
  </si>
  <si>
    <t>33-357</t>
  </si>
  <si>
    <t>នូវ សារឿន</t>
  </si>
  <si>
    <t>23-129</t>
  </si>
  <si>
    <t>ចាំង យូរិន</t>
  </si>
  <si>
    <t>19-275</t>
  </si>
  <si>
    <t>គង់ យឿត</t>
  </si>
  <si>
    <t>15-307</t>
  </si>
  <si>
    <t>ហុក លីហេង</t>
  </si>
  <si>
    <t>29-206</t>
  </si>
  <si>
    <t>ប៊ិន សារាយ</t>
  </si>
  <si>
    <t>07-199</t>
  </si>
  <si>
    <t xml:space="preserve">យូរ  ហយ </t>
  </si>
  <si>
    <t>07-539</t>
  </si>
  <si>
    <t>លី វ៉ាន់នី</t>
  </si>
  <si>
    <t>33-464</t>
  </si>
  <si>
    <t>អៀង វឌ្ឍនា</t>
  </si>
  <si>
    <t>23-006</t>
  </si>
  <si>
    <t>អ៊ិត រ៉ាស៊ី</t>
  </si>
  <si>
    <t>23-175</t>
  </si>
  <si>
    <t>គឹម ប៊ុនធឿន ១</t>
  </si>
  <si>
    <t>11-031</t>
  </si>
  <si>
    <t>សុខ  ផៃ</t>
  </si>
  <si>
    <t>01-594</t>
  </si>
  <si>
    <t>គឹម សួរ</t>
  </si>
  <si>
    <t>19-230</t>
  </si>
  <si>
    <t>យ៉ាន់ សុវណ្ណា</t>
  </si>
  <si>
    <t>11-488</t>
  </si>
  <si>
    <t>ជ័យ ពីន</t>
  </si>
  <si>
    <t>19-162</t>
  </si>
  <si>
    <t>អ៊ុច សន</t>
  </si>
  <si>
    <t>29-395</t>
  </si>
  <si>
    <t>ទេព បញ្ញា</t>
  </si>
  <si>
    <t>29-466</t>
  </si>
  <si>
    <t>ច័ន្ទ ចៀន</t>
  </si>
  <si>
    <t>09-096</t>
  </si>
  <si>
    <t>រឿន សំណាង</t>
  </si>
  <si>
    <t>27-028</t>
  </si>
  <si>
    <t>លី ជឿន</t>
  </si>
  <si>
    <t>33-593</t>
  </si>
  <si>
    <t>ស៊ីវ  គង់</t>
  </si>
  <si>
    <t>15-116</t>
  </si>
  <si>
    <t>វឿន ទូច</t>
  </si>
  <si>
    <t>21-128</t>
  </si>
  <si>
    <t>27-170</t>
  </si>
  <si>
    <t>ញៀវ វ៉ាន់ណារ៉ា</t>
  </si>
  <si>
    <t>05-036</t>
  </si>
  <si>
    <t>ប៊ុន វណ្ណារ៉ា</t>
  </si>
  <si>
    <t>05-071</t>
  </si>
  <si>
    <t>តាំង ទ្រី</t>
  </si>
  <si>
    <t>05-039</t>
  </si>
  <si>
    <t>ជា ប៊ូ</t>
  </si>
  <si>
    <t>05-037</t>
  </si>
  <si>
    <t>មុំ បុណ្យបូរិន</t>
  </si>
  <si>
    <t>09-022</t>
  </si>
  <si>
    <t>19-252</t>
  </si>
  <si>
    <t>ជឹម បូរ៉ា</t>
  </si>
  <si>
    <t>01-392</t>
  </si>
  <si>
    <t>ទេស ឃឿន</t>
  </si>
  <si>
    <t>03-064</t>
  </si>
  <si>
    <t>សួស  សាវ៉ាត</t>
  </si>
  <si>
    <t>11-434</t>
  </si>
  <si>
    <t xml:space="preserve">ម៉ា  រិន </t>
  </si>
  <si>
    <t>05-519</t>
  </si>
  <si>
    <t>កែវ  ប៉ក់</t>
  </si>
  <si>
    <t>13-252</t>
  </si>
  <si>
    <t>ឈាន ឈុន</t>
  </si>
  <si>
    <t>13-588</t>
  </si>
  <si>
    <t>ហែម សាន</t>
  </si>
  <si>
    <t>19-205</t>
  </si>
  <si>
    <t>រី សុធារ៉ា</t>
  </si>
  <si>
    <t>03-132</t>
  </si>
  <si>
    <t xml:space="preserve">ម៉ី  កោសល្យ </t>
  </si>
  <si>
    <t>17-587</t>
  </si>
  <si>
    <t>សំ ទន់</t>
  </si>
  <si>
    <t>25-318</t>
  </si>
  <si>
    <t>ភូ ជុំតា</t>
  </si>
  <si>
    <t>15-189</t>
  </si>
  <si>
    <t>ម៉ី សុវណ្ណ</t>
  </si>
  <si>
    <t>23-459</t>
  </si>
  <si>
    <t>លឹម ម៉េង</t>
  </si>
  <si>
    <t>11-334</t>
  </si>
  <si>
    <t>ម៉ី សាំងវុន</t>
  </si>
  <si>
    <t>33-560</t>
  </si>
  <si>
    <t>អង សំអយ</t>
  </si>
  <si>
    <t>01-461</t>
  </si>
  <si>
    <t xml:space="preserve">រ៉ែម  ស៊ីវឌ្ឍី  </t>
  </si>
  <si>
    <t>17-600</t>
  </si>
  <si>
    <t>ឆែម សុឃិន</t>
  </si>
  <si>
    <t>23-285</t>
  </si>
  <si>
    <t>ស៊ុន សុខ</t>
  </si>
  <si>
    <t>23-058</t>
  </si>
  <si>
    <t>ប៉ោង សារេត</t>
  </si>
  <si>
    <t>29-594</t>
  </si>
  <si>
    <t>មឿន ម៉េង</t>
  </si>
  <si>
    <t>23-232</t>
  </si>
  <si>
    <t>ប្រាក់ កុសល់</t>
  </si>
  <si>
    <t>29-446</t>
  </si>
  <si>
    <t>នៅ តុលា</t>
  </si>
  <si>
    <t>29-244</t>
  </si>
  <si>
    <t>ម៉េង ណាត</t>
  </si>
  <si>
    <t>17-092</t>
  </si>
  <si>
    <t xml:space="preserve">អ៊ុំ  សំបុល </t>
  </si>
  <si>
    <t>19-545</t>
  </si>
  <si>
    <t>ទូច សំអ៊ីន</t>
  </si>
  <si>
    <t>09-340</t>
  </si>
  <si>
    <t>តាំង ពិសី</t>
  </si>
  <si>
    <t>19-042</t>
  </si>
  <si>
    <t xml:space="preserve">សាន  ឃន </t>
  </si>
  <si>
    <t>19-538</t>
  </si>
  <si>
    <t>ឆឺន សុវត្ថិឌី</t>
  </si>
  <si>
    <t>29-586</t>
  </si>
  <si>
    <t>តា ហេង</t>
  </si>
  <si>
    <t>03-139</t>
  </si>
  <si>
    <t>ម៉ាន កាទ័រ</t>
  </si>
  <si>
    <t>21-469</t>
  </si>
  <si>
    <t>13-346</t>
  </si>
  <si>
    <t>យី ឆន ២</t>
  </si>
  <si>
    <t>17-075</t>
  </si>
  <si>
    <t>ដួង ភឿប</t>
  </si>
  <si>
    <t>15-198</t>
  </si>
  <si>
    <t>09-209</t>
  </si>
  <si>
    <t>ឈឿប តៅ</t>
  </si>
  <si>
    <t>17-084</t>
  </si>
  <si>
    <t xml:space="preserve">ផាន  ណូរ៉ា </t>
  </si>
  <si>
    <t>15-547</t>
  </si>
  <si>
    <t>លឿម ឡៃ</t>
  </si>
  <si>
    <t>01-403</t>
  </si>
  <si>
    <t>សក់ សំពឿន</t>
  </si>
  <si>
    <t>29-380</t>
  </si>
  <si>
    <t>លួន យឿង</t>
  </si>
  <si>
    <t>29-560</t>
  </si>
  <si>
    <t>ញ៉េប ចាន់នី</t>
  </si>
  <si>
    <t>33-026</t>
  </si>
  <si>
    <t>ប៉ិច គឹមស៊</t>
  </si>
  <si>
    <t>15-344</t>
  </si>
  <si>
    <t>ចាន់ សាវ៉ៃ</t>
  </si>
  <si>
    <t>33-039</t>
  </si>
  <si>
    <t>ចាប ចន្នី</t>
  </si>
  <si>
    <t>25-308</t>
  </si>
  <si>
    <t>សុខ សំអុន</t>
  </si>
  <si>
    <t>25-337</t>
  </si>
  <si>
    <t xml:space="preserve">ផន  សំអ៊ុល  </t>
  </si>
  <si>
    <t>03-538</t>
  </si>
  <si>
    <t xml:space="preserve">គា  ហេង </t>
  </si>
  <si>
    <t>09-516</t>
  </si>
  <si>
    <t>ស្វាយ សំអឿន</t>
  </si>
  <si>
    <t>23-102</t>
  </si>
  <si>
    <t>ឆួន យ៉ាន</t>
  </si>
  <si>
    <t>21-037</t>
  </si>
  <si>
    <t>យ៉ាត ឌិន</t>
  </si>
  <si>
    <t>19-372</t>
  </si>
  <si>
    <t>នឹម  សួ</t>
  </si>
  <si>
    <t>01-584</t>
  </si>
  <si>
    <t xml:space="preserve">នួន  វាសនា </t>
  </si>
  <si>
    <t>17-573</t>
  </si>
  <si>
    <t>វង្ស វិចិត្រ</t>
  </si>
  <si>
    <t>33-031</t>
  </si>
  <si>
    <t xml:space="preserve">យឿម  សុវណ្ណា </t>
  </si>
  <si>
    <t>19-554</t>
  </si>
  <si>
    <t>រី រិទ្ធី</t>
  </si>
  <si>
    <t>25-163</t>
  </si>
  <si>
    <t>ភឿក រ័ត្ន</t>
  </si>
  <si>
    <t>03-183</t>
  </si>
  <si>
    <t xml:space="preserve">គង់  សុខាន់ </t>
  </si>
  <si>
    <t>19-594</t>
  </si>
  <si>
    <t>អ៊ឹង នារីរ័ត្ន</t>
  </si>
  <si>
    <t>23-190</t>
  </si>
  <si>
    <t>ច័ន្ទ និមល</t>
  </si>
  <si>
    <t>25-177</t>
  </si>
  <si>
    <t>ថូ ធី</t>
  </si>
  <si>
    <t>19-108</t>
  </si>
  <si>
    <t>លេខ វន</t>
  </si>
  <si>
    <t>15-247</t>
  </si>
  <si>
    <t>សុខ ជីវី</t>
  </si>
  <si>
    <t>29-034</t>
  </si>
  <si>
    <t>ហេង វែងឈៀង</t>
  </si>
  <si>
    <t>09-111</t>
  </si>
  <si>
    <t>ប៉ិល ដារ៉ា</t>
  </si>
  <si>
    <t>09-382</t>
  </si>
  <si>
    <t>អៀង ហាក់</t>
  </si>
  <si>
    <t>27-148</t>
  </si>
  <si>
    <t>សេក សាគុណ</t>
  </si>
  <si>
    <t>11-067</t>
  </si>
  <si>
    <t>ប្រាក់ សុខា</t>
  </si>
  <si>
    <t>19-366</t>
  </si>
  <si>
    <t>ធួន  រ៉ាវុធ</t>
  </si>
  <si>
    <t>17-427</t>
  </si>
  <si>
    <t>ចឹក សុខេង</t>
  </si>
  <si>
    <t>19-050</t>
  </si>
  <si>
    <t>មុំ សោភ័ណ្ឌ</t>
  </si>
  <si>
    <t>19-338</t>
  </si>
  <si>
    <t>កែវ វុត្ថា</t>
  </si>
  <si>
    <t>17-283</t>
  </si>
  <si>
    <t>គ្រី ទូច</t>
  </si>
  <si>
    <t>25-022</t>
  </si>
  <si>
    <t>ឡេង អូន</t>
  </si>
  <si>
    <t>25-416</t>
  </si>
  <si>
    <t xml:space="preserve">លៀង  គា </t>
  </si>
  <si>
    <t>17-527</t>
  </si>
  <si>
    <t>វ៉ែន ស៊ីន</t>
  </si>
  <si>
    <t>33-175</t>
  </si>
  <si>
    <t>ឈឺន សំណាង</t>
  </si>
  <si>
    <t>29-146</t>
  </si>
  <si>
    <t>មាន អក្ខរា</t>
  </si>
  <si>
    <t>33-446</t>
  </si>
  <si>
    <t>អួង បូរ៉ាផា</t>
  </si>
  <si>
    <t>03-242</t>
  </si>
  <si>
    <t>ចេង ឈន</t>
  </si>
  <si>
    <t>11-204</t>
  </si>
  <si>
    <t xml:space="preserve">ទុំ  សេដ្ឋា </t>
  </si>
  <si>
    <t>15-511</t>
  </si>
  <si>
    <t xml:space="preserve">ណៃ  ប៊ុនឃា </t>
  </si>
  <si>
    <t>15-512</t>
  </si>
  <si>
    <t>អឿម ប៊ុណ្ណា</t>
  </si>
  <si>
    <t>03-235</t>
  </si>
  <si>
    <t>ហ៊ាង អូន</t>
  </si>
  <si>
    <t>03-314</t>
  </si>
  <si>
    <t>ស្រែ កុសល់</t>
  </si>
  <si>
    <t>41-247</t>
  </si>
  <si>
    <t>រ៉ាត់ ចំរើន</t>
  </si>
  <si>
    <t>41-195</t>
  </si>
  <si>
    <t xml:space="preserve">តាំង ខេងហ៊ី </t>
  </si>
  <si>
    <t>19-587</t>
  </si>
  <si>
    <t>ហេង ហុកលី</t>
  </si>
  <si>
    <t>15-026</t>
  </si>
  <si>
    <t>អ៊ិត ប៊ុនសូម</t>
  </si>
  <si>
    <t>23-192</t>
  </si>
  <si>
    <t>15-094</t>
  </si>
  <si>
    <t>អួន ចាន់ធីតា</t>
  </si>
  <si>
    <t>07-231</t>
  </si>
  <si>
    <t>ជា ហិញ</t>
  </si>
  <si>
    <t>29-385</t>
  </si>
  <si>
    <t>សុខ មុំ</t>
  </si>
  <si>
    <t>29-235</t>
  </si>
  <si>
    <t>ស៊ុយ ឆុន</t>
  </si>
  <si>
    <t>33-594</t>
  </si>
  <si>
    <t>បឿន ផាត់</t>
  </si>
  <si>
    <t>21-159</t>
  </si>
  <si>
    <t>ស្វាយ សុឃីម</t>
  </si>
  <si>
    <t>13-132</t>
  </si>
  <si>
    <t>ចាប សារី</t>
  </si>
  <si>
    <t>03-473</t>
  </si>
  <si>
    <t>តន់ គឹមសេង</t>
  </si>
  <si>
    <t>23-142</t>
  </si>
  <si>
    <t>លិន សុខា</t>
  </si>
  <si>
    <t>29-160</t>
  </si>
  <si>
    <t>សែម ដា</t>
  </si>
  <si>
    <t>33-278</t>
  </si>
  <si>
    <t>ជុក ឡុង</t>
  </si>
  <si>
    <t>15-343</t>
  </si>
  <si>
    <t>អ៊ឹង អ៊ិត១</t>
  </si>
  <si>
    <t>33-403</t>
  </si>
  <si>
    <t>គង់ នី</t>
  </si>
  <si>
    <t>15-117</t>
  </si>
  <si>
    <t>មួង ធី</t>
  </si>
  <si>
    <t>21-326</t>
  </si>
  <si>
    <t>អន គង់</t>
  </si>
  <si>
    <t>23-496</t>
  </si>
  <si>
    <t>ញឹក សុធី</t>
  </si>
  <si>
    <t>15-395</t>
  </si>
  <si>
    <t>កែវ គឹមឈៀង</t>
  </si>
  <si>
    <t>07-155</t>
  </si>
  <si>
    <t>គង់ សុវណ្ណ</t>
  </si>
  <si>
    <t>11-467</t>
  </si>
  <si>
    <t>17-251</t>
  </si>
  <si>
    <t>ភួង លំអង</t>
  </si>
  <si>
    <t>23-532</t>
  </si>
  <si>
    <t>លឹម ប៉ោណេង</t>
  </si>
  <si>
    <t>25-484</t>
  </si>
  <si>
    <t>ប៉ិច វណ្ន្ណៈ</t>
  </si>
  <si>
    <t>25-557</t>
  </si>
  <si>
    <t>គង់ សុខលាង</t>
  </si>
  <si>
    <t>19-472</t>
  </si>
  <si>
    <t>ព្រំ សុផៃ</t>
  </si>
  <si>
    <t>01-422</t>
  </si>
  <si>
    <t>វន់ វិបុល</t>
  </si>
  <si>
    <t>25-437</t>
  </si>
  <si>
    <t>ទេស  ហ៊ាញ</t>
  </si>
  <si>
    <t>15-218</t>
  </si>
  <si>
    <t>លឹម ចន្ធី</t>
  </si>
  <si>
    <t>33-387</t>
  </si>
  <si>
    <t>សេង គួន</t>
  </si>
  <si>
    <t>03-121</t>
  </si>
  <si>
    <t>05-174</t>
  </si>
  <si>
    <t>ហ៊ាង ហ៊ត</t>
  </si>
  <si>
    <t>19-337</t>
  </si>
  <si>
    <t>ដុះ គឹមអាង</t>
  </si>
  <si>
    <t>23-568</t>
  </si>
  <si>
    <t>កែម ចាន់ថុល</t>
  </si>
  <si>
    <t>15-201</t>
  </si>
  <si>
    <t>មាឃ វៃនី</t>
  </si>
  <si>
    <t>17-214</t>
  </si>
  <si>
    <t xml:space="preserve">ចាន់  សុភី  </t>
  </si>
  <si>
    <t>03-537</t>
  </si>
  <si>
    <t>ហុន គឹមហាង</t>
  </si>
  <si>
    <t>23-184</t>
  </si>
  <si>
    <t>អ៊ឹម ដាវី</t>
  </si>
  <si>
    <t>09-411</t>
  </si>
  <si>
    <t>ជា ផល្លី</t>
  </si>
  <si>
    <t>25-147</t>
  </si>
  <si>
    <t>ឡេង វណ្ណា</t>
  </si>
  <si>
    <t>23-307</t>
  </si>
  <si>
    <t>ពិន សុគន្ធ</t>
  </si>
  <si>
    <t>29-356</t>
  </si>
  <si>
    <t>ឃួន ថុនា</t>
  </si>
  <si>
    <t>33-287</t>
  </si>
  <si>
    <t>ង៉ែត ឈី</t>
  </si>
  <si>
    <t>03-045</t>
  </si>
  <si>
    <t>ស៊ិន សុគន្ធ</t>
  </si>
  <si>
    <t>29-464</t>
  </si>
  <si>
    <t>ញ៉ែម ពង់</t>
  </si>
  <si>
    <t>33-240</t>
  </si>
  <si>
    <t>ឆឹង ឆាង</t>
  </si>
  <si>
    <t>03-257</t>
  </si>
  <si>
    <t xml:space="preserve">ហ៊ន  ហៀប </t>
  </si>
  <si>
    <t>19-543</t>
  </si>
  <si>
    <t>សុខ សម្បត្តិ</t>
  </si>
  <si>
    <t>21-240</t>
  </si>
  <si>
    <t xml:space="preserve">ថោង  ស្រួ </t>
  </si>
  <si>
    <t>15-595</t>
  </si>
  <si>
    <t>អែតហ្វូត ២៥</t>
  </si>
  <si>
    <t>29-057</t>
  </si>
  <si>
    <t>ជាវ ស្រៀង</t>
  </si>
  <si>
    <t>09-437</t>
  </si>
  <si>
    <t>លី ឆទិញ</t>
  </si>
  <si>
    <t>09-114</t>
  </si>
  <si>
    <t>ផាន់ សំអុល</t>
  </si>
  <si>
    <t>17-093</t>
  </si>
  <si>
    <t>សាង  ភីន</t>
  </si>
  <si>
    <t>17-424</t>
  </si>
  <si>
    <t>លឹម ព្រន</t>
  </si>
  <si>
    <t>21-328</t>
  </si>
  <si>
    <t>រ៉ាន បូណាត</t>
  </si>
  <si>
    <t>07-172</t>
  </si>
  <si>
    <t>ប៉ាល់ ណាំ</t>
  </si>
  <si>
    <t>19-375</t>
  </si>
  <si>
    <t>ជ័យ  វឌ្ឍនា</t>
  </si>
  <si>
    <t>17-280</t>
  </si>
  <si>
    <t>គឹម នូ</t>
  </si>
  <si>
    <t>23-165</t>
  </si>
  <si>
    <t>យិន ចិត្រា ១</t>
  </si>
  <si>
    <t>33-263</t>
  </si>
  <si>
    <t>យូ វណ្ណៈ</t>
  </si>
  <si>
    <t>17-256</t>
  </si>
  <si>
    <t>03-371</t>
  </si>
  <si>
    <t xml:space="preserve">បិន ស៊ីវិន </t>
  </si>
  <si>
    <t>15-524</t>
  </si>
  <si>
    <t>ផាត់ អ៊ាច</t>
  </si>
  <si>
    <t>25-490</t>
  </si>
  <si>
    <t>សុខ ប៊ុនដារ៉ា</t>
  </si>
  <si>
    <t>25-471</t>
  </si>
  <si>
    <t>ហុក  ឈួន</t>
  </si>
  <si>
    <t>13-253</t>
  </si>
  <si>
    <t>គា យ៉ាន</t>
  </si>
  <si>
    <t>03-032</t>
  </si>
  <si>
    <t>ស៊ុន ផាត</t>
  </si>
  <si>
    <t>25-399</t>
  </si>
  <si>
    <t>សៅ ពុទ្ធិ</t>
  </si>
  <si>
    <t>33-539</t>
  </si>
  <si>
    <t>សាំង វាសនា</t>
  </si>
  <si>
    <t>29-062</t>
  </si>
  <si>
    <t xml:space="preserve">ជា  ប៊ុនឈឺត </t>
  </si>
  <si>
    <t>09-555</t>
  </si>
  <si>
    <t>រស់  សុផាត</t>
  </si>
  <si>
    <t>13-189</t>
  </si>
  <si>
    <t>ឃឹម សាវុធ</t>
  </si>
  <si>
    <t>03-400</t>
  </si>
  <si>
    <t>អ៊ឹង វន្នី</t>
  </si>
  <si>
    <t>33-551</t>
  </si>
  <si>
    <t>ពៅ ហេឡែន</t>
  </si>
  <si>
    <t>19-081</t>
  </si>
  <si>
    <t>ប៉េង ស៊ីប៉ូ</t>
  </si>
  <si>
    <t>17-394</t>
  </si>
  <si>
    <t xml:space="preserve">សន្ទៃ  រ៉ូនី </t>
  </si>
  <si>
    <t>17-498</t>
  </si>
  <si>
    <t>ហ៊ុន សារួន</t>
  </si>
  <si>
    <t>19-359</t>
  </si>
  <si>
    <t>កេង សាវ័យ</t>
  </si>
  <si>
    <t>23-312</t>
  </si>
  <si>
    <t xml:space="preserve">ចិន  គីម </t>
  </si>
  <si>
    <t>19-524</t>
  </si>
  <si>
    <t>ស៊ិន ឆេង</t>
  </si>
  <si>
    <t>29-496</t>
  </si>
  <si>
    <t>ចន ដារ៉ាឡុងយូហាន់សុន</t>
  </si>
  <si>
    <t>23-479</t>
  </si>
  <si>
    <t>សឿន វុបុល</t>
  </si>
  <si>
    <t>21-104</t>
  </si>
  <si>
    <t xml:space="preserve">សួន  សុទ្ធ  </t>
  </si>
  <si>
    <t>03-502</t>
  </si>
  <si>
    <t>អឿន សារួន</t>
  </si>
  <si>
    <t>01-396</t>
  </si>
  <si>
    <t>ខុង ធួក</t>
  </si>
  <si>
    <t>03-232</t>
  </si>
  <si>
    <t>15-161</t>
  </si>
  <si>
    <t>ពៅ សោភ័ណ្ឌ</t>
  </si>
  <si>
    <t>11-445</t>
  </si>
  <si>
    <t>01-332</t>
  </si>
  <si>
    <t>គង់ រិទ្ធ</t>
  </si>
  <si>
    <t>29-271</t>
  </si>
  <si>
    <t xml:space="preserve">លី  គង់អ៊ីវ </t>
  </si>
  <si>
    <t>13-531</t>
  </si>
  <si>
    <t>យិន នូ</t>
  </si>
  <si>
    <t>13-385</t>
  </si>
  <si>
    <t>ម៉ៅ សារួន</t>
  </si>
  <si>
    <t>19-363</t>
  </si>
  <si>
    <t>ជិន សាខន</t>
  </si>
  <si>
    <t>19-353</t>
  </si>
  <si>
    <t>គី ជីវ័ន្ត</t>
  </si>
  <si>
    <t>19-352</t>
  </si>
  <si>
    <t>សូ គឹមរឿត</t>
  </si>
  <si>
    <t>19-351</t>
  </si>
  <si>
    <t>ចាប ជួង</t>
  </si>
  <si>
    <t>05-044</t>
  </si>
  <si>
    <t>សៅ  រិន្ទ</t>
  </si>
  <si>
    <t>03-007</t>
  </si>
  <si>
    <t>ឱម សុជាតា</t>
  </si>
  <si>
    <t>21-592</t>
  </si>
  <si>
    <t>សាំង ចិត្រា</t>
  </si>
  <si>
    <t>17-081</t>
  </si>
  <si>
    <t>ឌិ  កុសល់</t>
  </si>
  <si>
    <t>01-250</t>
  </si>
  <si>
    <t>សៀង សុថង ៤</t>
  </si>
  <si>
    <t>25-112</t>
  </si>
  <si>
    <t>ម៉ៅ វិចិត្រ</t>
  </si>
  <si>
    <t>29-402</t>
  </si>
  <si>
    <t xml:space="preserve">សុខ  ស៊ីម </t>
  </si>
  <si>
    <t>07-548</t>
  </si>
  <si>
    <t>មុំ ស៊ីធួន</t>
  </si>
  <si>
    <t>11-515</t>
  </si>
  <si>
    <t>ជឿន ស្រីពៅ</t>
  </si>
  <si>
    <t>11-219</t>
  </si>
  <si>
    <t>ចែក ប៊ុនឈៀង</t>
  </si>
  <si>
    <t>03-346</t>
  </si>
  <si>
    <t>ហេង ឆែម</t>
  </si>
  <si>
    <t>07-143</t>
  </si>
  <si>
    <t>ស៊ីវ៉ុន ខែមរ៉ុន២</t>
  </si>
  <si>
    <t>23-462</t>
  </si>
  <si>
    <t>លន សុមុនី</t>
  </si>
  <si>
    <t>23-497</t>
  </si>
  <si>
    <t>ឈាវ សុខា</t>
  </si>
  <si>
    <t>29-538</t>
  </si>
  <si>
    <t>វិញ សាវឿន</t>
  </si>
  <si>
    <t>29-098</t>
  </si>
  <si>
    <t>សំរិត វិចិត្រ</t>
  </si>
  <si>
    <t>15-093</t>
  </si>
  <si>
    <t>តន់  ប៊ុនរឿន</t>
  </si>
  <si>
    <t>13-219</t>
  </si>
  <si>
    <t>តូច ខៃ</t>
  </si>
  <si>
    <t>25-191</t>
  </si>
  <si>
    <t xml:space="preserve">ប្រាក់  ធូ </t>
  </si>
  <si>
    <t>17-520</t>
  </si>
  <si>
    <t xml:space="preserve">ឈ  ញ៉ </t>
  </si>
  <si>
    <t>17-508</t>
  </si>
  <si>
    <t>ប៊ុន ថូល</t>
  </si>
  <si>
    <t>07-181</t>
  </si>
  <si>
    <t>ទូច សឿន</t>
  </si>
  <si>
    <t>03-118</t>
  </si>
  <si>
    <t xml:space="preserve">មាស ប៉េងលី </t>
  </si>
  <si>
    <t>17-538</t>
  </si>
  <si>
    <t>ពៅ វី</t>
  </si>
  <si>
    <t>25-418</t>
  </si>
  <si>
    <t>ស៊ីន ថ្លាង</t>
  </si>
  <si>
    <t>01-013</t>
  </si>
  <si>
    <t>ម៉ៅ ស្រីកែវ</t>
  </si>
  <si>
    <t>09-258</t>
  </si>
  <si>
    <t>យាន  ចេង</t>
  </si>
  <si>
    <t>01-538</t>
  </si>
  <si>
    <t>កោ គឹមសួង</t>
  </si>
  <si>
    <t>05-476</t>
  </si>
  <si>
    <t>ឃួន ស៊ាប</t>
  </si>
  <si>
    <t>03-236</t>
  </si>
  <si>
    <t>សុខ អេង</t>
  </si>
  <si>
    <t>09-456</t>
  </si>
  <si>
    <t xml:space="preserve">ចាប  ឃីម </t>
  </si>
  <si>
    <t>17-532</t>
  </si>
  <si>
    <t>ឆាំង សុផាត</t>
  </si>
  <si>
    <t>17-057</t>
  </si>
  <si>
    <t>ខា សារិន</t>
  </si>
  <si>
    <t>25-360</t>
  </si>
  <si>
    <t>អៀម សាខន</t>
  </si>
  <si>
    <t>17-344</t>
  </si>
  <si>
    <t xml:space="preserve">ឈឹម   ង៉ាក់ ២ </t>
  </si>
  <si>
    <t>07-531</t>
  </si>
  <si>
    <t>ភឿម ហេង</t>
  </si>
  <si>
    <t>29-513</t>
  </si>
  <si>
    <t>យ៉ាន បូផៃ</t>
  </si>
  <si>
    <t>33-370</t>
  </si>
  <si>
    <t>ប៉ៅ ណៃ</t>
  </si>
  <si>
    <t>15-276</t>
  </si>
  <si>
    <t>វែន  លី</t>
  </si>
  <si>
    <t>17-175</t>
  </si>
  <si>
    <t>ជុំ រ៉យ</t>
  </si>
  <si>
    <t>17-094</t>
  </si>
  <si>
    <t>កែ ខាន់ថន</t>
  </si>
  <si>
    <t>01-202</t>
  </si>
  <si>
    <t>19-118</t>
  </si>
  <si>
    <t>ញាន   ផន</t>
  </si>
  <si>
    <t>13-434</t>
  </si>
  <si>
    <t>គឹម ហួង</t>
  </si>
  <si>
    <t>19-082</t>
  </si>
  <si>
    <t>សម្បត្តិ ផល្លី</t>
  </si>
  <si>
    <t>05-255</t>
  </si>
  <si>
    <t>ជន ជុន</t>
  </si>
  <si>
    <t>05-248</t>
  </si>
  <si>
    <t xml:space="preserve">សួន  ស៊ីរ៉ា </t>
  </si>
  <si>
    <t>17-483</t>
  </si>
  <si>
    <t>យ័ប ហុង</t>
  </si>
  <si>
    <t>23-162</t>
  </si>
  <si>
    <t>កើត  ទិត្យ</t>
  </si>
  <si>
    <t>01-506</t>
  </si>
  <si>
    <t xml:space="preserve">ប្រិម  ស្រីមុំ </t>
  </si>
  <si>
    <t>15-575</t>
  </si>
  <si>
    <t>ធួន រ៉ាវុធ</t>
  </si>
  <si>
    <t>29-362</t>
  </si>
  <si>
    <t>កែវ សារឿន</t>
  </si>
  <si>
    <t>19-364</t>
  </si>
  <si>
    <t>សូ លន់</t>
  </si>
  <si>
    <t>21-321</t>
  </si>
  <si>
    <t>ទឹម ដារ៉េត</t>
  </si>
  <si>
    <t>03-458</t>
  </si>
  <si>
    <t>កៅ សារ៉ុន</t>
  </si>
  <si>
    <t>19-116</t>
  </si>
  <si>
    <t>33-527</t>
  </si>
  <si>
    <t>អៀម ផល្លី</t>
  </si>
  <si>
    <t>23-392</t>
  </si>
  <si>
    <t xml:space="preserve">ហឹ  សុខដឿក </t>
  </si>
  <si>
    <t>17-589</t>
  </si>
  <si>
    <t>អឿន គុណភិរម្យ</t>
  </si>
  <si>
    <t>17-382</t>
  </si>
  <si>
    <t>ព្រឿន លាន</t>
  </si>
  <si>
    <t>05-408</t>
  </si>
  <si>
    <t>25-503</t>
  </si>
  <si>
    <t>ឈួន ហ្គីតា</t>
  </si>
  <si>
    <t>05-355</t>
  </si>
  <si>
    <t>នូវ សុភាព ២</t>
  </si>
  <si>
    <t>03-164</t>
  </si>
  <si>
    <t>យ៉ន សុភ័ក្រធីតា</t>
  </si>
  <si>
    <t>25-238</t>
  </si>
  <si>
    <t>យស់  បាន</t>
  </si>
  <si>
    <t>13-257</t>
  </si>
  <si>
    <t>តឹង ចាន់ធី</t>
  </si>
  <si>
    <t>25-239</t>
  </si>
  <si>
    <t>លី ស៊ីថុល</t>
  </si>
  <si>
    <t>29-547</t>
  </si>
  <si>
    <t>កែវ រតនា</t>
  </si>
  <si>
    <t>23-053</t>
  </si>
  <si>
    <t>ហេង លីម</t>
  </si>
  <si>
    <t>17-370</t>
  </si>
  <si>
    <t>ហ៊ន សារ៉ាត់</t>
  </si>
  <si>
    <t>29-282</t>
  </si>
  <si>
    <t>យិន ភាជ</t>
  </si>
  <si>
    <t>21-520</t>
  </si>
  <si>
    <t>រ័ត្ន ស្រីលី</t>
  </si>
  <si>
    <t>25-367</t>
  </si>
  <si>
    <t xml:space="preserve">ឡុញ  ឃឿម </t>
  </si>
  <si>
    <t>19-493</t>
  </si>
  <si>
    <t>ដៀន ឡុង</t>
  </si>
  <si>
    <t>23-410</t>
  </si>
  <si>
    <t>15-430</t>
  </si>
  <si>
    <t xml:space="preserve">ហួន  សុខា </t>
  </si>
  <si>
    <t>05-397</t>
  </si>
  <si>
    <t>វ៉ាន់ ប៉េងហ៊ីម</t>
  </si>
  <si>
    <t>07-322</t>
  </si>
  <si>
    <t>រិះ វណ្ណា</t>
  </si>
  <si>
    <t>17-130</t>
  </si>
  <si>
    <t>ថៃ ហេង</t>
  </si>
  <si>
    <t>03-221</t>
  </si>
  <si>
    <t>សួន ស៊ាប</t>
  </si>
  <si>
    <t>25-108</t>
  </si>
  <si>
    <t>យឹម ផល្លី</t>
  </si>
  <si>
    <t>23-028</t>
  </si>
  <si>
    <t>ទូច ហួត</t>
  </si>
  <si>
    <t>03-209</t>
  </si>
  <si>
    <t>ប៉ែន សំបូរ</t>
  </si>
  <si>
    <t>03-254</t>
  </si>
  <si>
    <t>ទេស សុខុនវិនី</t>
  </si>
  <si>
    <t>15-402</t>
  </si>
  <si>
    <t>ឆាត់ ឆាយឆដា១</t>
  </si>
  <si>
    <t>03-127</t>
  </si>
  <si>
    <t>អ៊ុន ឆៃហ៊ាង</t>
  </si>
  <si>
    <t>03-443</t>
  </si>
  <si>
    <t>អៀង ចាន់</t>
  </si>
  <si>
    <t>19-267</t>
  </si>
  <si>
    <t>33-008</t>
  </si>
  <si>
    <t>ឈួន អួក</t>
  </si>
  <si>
    <t>05-220</t>
  </si>
  <si>
    <t xml:space="preserve">ប៉ក ស៊ីណារ៉ា  </t>
  </si>
  <si>
    <t>03-483</t>
  </si>
  <si>
    <t>ប៉ុច ជំនឿន</t>
  </si>
  <si>
    <t>29-130</t>
  </si>
  <si>
    <t>ឈឹម ចន្ថា</t>
  </si>
  <si>
    <t>19-017</t>
  </si>
  <si>
    <t>គឹម ឃ្លាំង</t>
  </si>
  <si>
    <t>21-568</t>
  </si>
  <si>
    <t xml:space="preserve">សំ  កុសល  </t>
  </si>
  <si>
    <t>03-486</t>
  </si>
  <si>
    <t>អ៊ុំ គឹមសាន</t>
  </si>
  <si>
    <t>23-100</t>
  </si>
  <si>
    <t>ឆឹង ឈួម</t>
  </si>
  <si>
    <t>03-264</t>
  </si>
  <si>
    <t xml:space="preserve">ហែម  ពិសិទ្ធ  </t>
  </si>
  <si>
    <t>03-542</t>
  </si>
  <si>
    <t>ប៉ាន់ វិន</t>
  </si>
  <si>
    <t>11-312</t>
  </si>
  <si>
    <t>ប៉ាក ស៊ីណា</t>
  </si>
  <si>
    <t>33-563</t>
  </si>
  <si>
    <t>សំ សឿន</t>
  </si>
  <si>
    <t>29-277</t>
  </si>
  <si>
    <t xml:space="preserve">អ៊ឹម  សារ៉ុម </t>
  </si>
  <si>
    <t>15-591</t>
  </si>
  <si>
    <t>លឹម ម៉ី</t>
  </si>
  <si>
    <t>33-069</t>
  </si>
  <si>
    <t>គួច  រ៉ុង</t>
  </si>
  <si>
    <t>17-186</t>
  </si>
  <si>
    <t>ឈិម សុផាន</t>
  </si>
  <si>
    <t>25-359</t>
  </si>
  <si>
    <t>ច័ន្ទ សុវណ្ណារិទ្ធ</t>
  </si>
  <si>
    <t>21-291</t>
  </si>
  <si>
    <t>ពៅ ញាណ</t>
  </si>
  <si>
    <t>29-428</t>
  </si>
  <si>
    <t>ធូ ធិន</t>
  </si>
  <si>
    <t>03-441</t>
  </si>
  <si>
    <t>ជាប លាង</t>
  </si>
  <si>
    <t>13-110</t>
  </si>
  <si>
    <t>ចាយ ស៊ិនហាប់</t>
  </si>
  <si>
    <t>29-503</t>
  </si>
  <si>
    <t>ឡាយ សុវណ្ណមុន្នីរាជ ២</t>
  </si>
  <si>
    <t>23-043</t>
  </si>
  <si>
    <t>07-395</t>
  </si>
  <si>
    <t>គុយ ព្រឿង</t>
  </si>
  <si>
    <t>19-412</t>
  </si>
  <si>
    <t>ចក់ សារឿម</t>
  </si>
  <si>
    <t>01-054</t>
  </si>
  <si>
    <t xml:space="preserve">ឈាង  ផល្លា </t>
  </si>
  <si>
    <t>17-490</t>
  </si>
  <si>
    <t>សាយ រីយ៉ា</t>
  </si>
  <si>
    <t>33-211</t>
  </si>
  <si>
    <t>គឹម សាដែន</t>
  </si>
  <si>
    <t>21-508</t>
  </si>
  <si>
    <t>ឃុន សារ៉ាឌី</t>
  </si>
  <si>
    <t>19-040</t>
  </si>
  <si>
    <t>សុខ ឡា</t>
  </si>
  <si>
    <t>07-406</t>
  </si>
  <si>
    <t>17-263</t>
  </si>
  <si>
    <t>17-091</t>
  </si>
  <si>
    <t>ប៊ុត យ៉ាត</t>
  </si>
  <si>
    <t>25-263</t>
  </si>
  <si>
    <t>ឆៃ ស៊ុយ</t>
  </si>
  <si>
    <t>21-268</t>
  </si>
  <si>
    <t>ប៉ាង មារិទ្ធ</t>
  </si>
  <si>
    <t>33-025</t>
  </si>
  <si>
    <t>ធួង ងន់សេង</t>
  </si>
  <si>
    <t>29-352</t>
  </si>
  <si>
    <t>ងូវ ញន</t>
  </si>
  <si>
    <t>23-245</t>
  </si>
  <si>
    <t>ប៉ុល សារី</t>
  </si>
  <si>
    <t>15-115</t>
  </si>
  <si>
    <t>ឈឹម សាមឿន</t>
  </si>
  <si>
    <t>29-575</t>
  </si>
  <si>
    <t>តេង អឿន</t>
  </si>
  <si>
    <t>25-256</t>
  </si>
  <si>
    <t xml:space="preserve">ព្រួញ  រិទ្ធិថា </t>
  </si>
  <si>
    <t>17-485</t>
  </si>
  <si>
    <t>ប៉ាន រិទ្ធ</t>
  </si>
  <si>
    <t>23-594</t>
  </si>
  <si>
    <t>ហុង សុខហេង</t>
  </si>
  <si>
    <t>29-131</t>
  </si>
  <si>
    <t>សៅ សិច</t>
  </si>
  <si>
    <t>25-445</t>
  </si>
  <si>
    <t>យី គឹមអាង</t>
  </si>
  <si>
    <t>15-462</t>
  </si>
  <si>
    <t>ខាត់ ឡុង</t>
  </si>
  <si>
    <t>03-222</t>
  </si>
  <si>
    <t>ស៊ីន ឃីម</t>
  </si>
  <si>
    <t>33-316</t>
  </si>
  <si>
    <t>ប៊ុក សុខា ២</t>
  </si>
  <si>
    <t>05-432</t>
  </si>
  <si>
    <t>លី វ៉ានថេត</t>
  </si>
  <si>
    <t>33-383</t>
  </si>
  <si>
    <t>គង់  ឆេងលី</t>
  </si>
  <si>
    <t>17-220</t>
  </si>
  <si>
    <t xml:space="preserve">ប៉ែត  ផាត  </t>
  </si>
  <si>
    <t>05-535</t>
  </si>
  <si>
    <t>ផាត ចន្ធី</t>
  </si>
  <si>
    <t>05-383</t>
  </si>
  <si>
    <t>សុង គឹមហេង</t>
  </si>
  <si>
    <t>23-523</t>
  </si>
  <si>
    <t>វុន ស៊ីរឿន</t>
  </si>
  <si>
    <t>25-129</t>
  </si>
  <si>
    <t xml:space="preserve">ហង្ស  សារ៉េត </t>
  </si>
  <si>
    <t>19-528</t>
  </si>
  <si>
    <t>ផាវ មុន្នី</t>
  </si>
  <si>
    <t>09-401</t>
  </si>
  <si>
    <t>13-021</t>
  </si>
  <si>
    <t>ឆាយ សុវណ្ណ</t>
  </si>
  <si>
    <t>33-516</t>
  </si>
  <si>
    <t>សេង វ៉ាន់នឿន</t>
  </si>
  <si>
    <t>19-113</t>
  </si>
  <si>
    <t>ប្រម ម៉េត</t>
  </si>
  <si>
    <t>23-143</t>
  </si>
  <si>
    <t>វាំង បាន</t>
  </si>
  <si>
    <t>29-145</t>
  </si>
  <si>
    <t>គង់ ប៊ូ</t>
  </si>
  <si>
    <t>23-249</t>
  </si>
  <si>
    <t>ជឿម សាវុធ</t>
  </si>
  <si>
    <t>23-208</t>
  </si>
  <si>
    <t>បេង ប៊ុនអាត</t>
  </si>
  <si>
    <t>29-378</t>
  </si>
  <si>
    <t>ច្រិច ជ្រឿម</t>
  </si>
  <si>
    <t>23-189</t>
  </si>
  <si>
    <t>អឿន វី</t>
  </si>
  <si>
    <t>23-187</t>
  </si>
  <si>
    <t xml:space="preserve">ពោ  សុខេង </t>
  </si>
  <si>
    <t>15-584</t>
  </si>
  <si>
    <t>ញឹម ច្រៀប</t>
  </si>
  <si>
    <t>21-237</t>
  </si>
  <si>
    <t>លី សាឡះ</t>
  </si>
  <si>
    <t>21-549</t>
  </si>
  <si>
    <t>ជុំ សម្បត្តិ</t>
  </si>
  <si>
    <t>21-359</t>
  </si>
  <si>
    <t xml:space="preserve">ថោង  ប៊ុនធឿន </t>
  </si>
  <si>
    <t>19-531</t>
  </si>
  <si>
    <t>ឈឹន  សុភា</t>
  </si>
  <si>
    <t>07-171</t>
  </si>
  <si>
    <t>កែន បូណាត</t>
  </si>
  <si>
    <t>23-089</t>
  </si>
  <si>
    <t>ហូន វ៉ានឌឿន</t>
  </si>
  <si>
    <t>33-444</t>
  </si>
  <si>
    <t>ឈើយ សុខេត</t>
  </si>
  <si>
    <t>23-113</t>
  </si>
  <si>
    <t>អ៊ូ  អែល</t>
  </si>
  <si>
    <t>07-310</t>
  </si>
  <si>
    <t>សៅ  ភីរិទ្ធ</t>
  </si>
  <si>
    <t>09-304</t>
  </si>
  <si>
    <t>យឹម ពៅវឌ្ឍនៈ</t>
  </si>
  <si>
    <t>21-293</t>
  </si>
  <si>
    <t>ម៉ៅ សុភាព</t>
  </si>
  <si>
    <t>17-304</t>
  </si>
  <si>
    <t>សូ សុង</t>
  </si>
  <si>
    <t>17-307</t>
  </si>
  <si>
    <t>ម៉ម រិទ្ធី</t>
  </si>
  <si>
    <t>21-230</t>
  </si>
  <si>
    <t>គ្រី ស៊ិនលាង</t>
  </si>
  <si>
    <t>25-136</t>
  </si>
  <si>
    <t>ឈិត អេង</t>
  </si>
  <si>
    <t>11-087</t>
  </si>
  <si>
    <t>មាស សុភិន ២</t>
  </si>
  <si>
    <t>03-318</t>
  </si>
  <si>
    <t>អ៊ុំ សុធីតា</t>
  </si>
  <si>
    <t>33-061</t>
  </si>
  <si>
    <t>ម៉ៅ វ៉ា</t>
  </si>
  <si>
    <t>19-371</t>
  </si>
  <si>
    <t>យិន យក់</t>
  </si>
  <si>
    <t>11-295</t>
  </si>
  <si>
    <t>09-020</t>
  </si>
  <si>
    <t>ហេង រុំម្នី</t>
  </si>
  <si>
    <t>25-253</t>
  </si>
  <si>
    <t>លឹម ស៊្រាង</t>
  </si>
  <si>
    <t>21-496</t>
  </si>
  <si>
    <t>ប៊ុន សារឿន</t>
  </si>
  <si>
    <t>23-070</t>
  </si>
  <si>
    <t>ផាន់  ស៊ុនបុប្ផា</t>
  </si>
  <si>
    <t>17-181</t>
  </si>
  <si>
    <t>ព្រំ សុផាន</t>
  </si>
  <si>
    <t>17-455</t>
  </si>
  <si>
    <t>ប៉ុន សាគុណ</t>
  </si>
  <si>
    <t>25-356</t>
  </si>
  <si>
    <t>ជា គក់</t>
  </si>
  <si>
    <t>33-510</t>
  </si>
  <si>
    <t xml:space="preserve">សំ  សុវណ្ណ </t>
  </si>
  <si>
    <t>09-509</t>
  </si>
  <si>
    <t>តឹង ចៃ</t>
  </si>
  <si>
    <t>33-212</t>
  </si>
  <si>
    <t>ចាន សុខលីន</t>
  </si>
  <si>
    <t>03-138</t>
  </si>
  <si>
    <t>ហោ ឌីម៉ង់</t>
  </si>
  <si>
    <t>33-134</t>
  </si>
  <si>
    <t>ខេង ម៉ាក់ខេន</t>
  </si>
  <si>
    <t>09-294</t>
  </si>
  <si>
    <t>បេ ផល</t>
  </si>
  <si>
    <t>33-478</t>
  </si>
  <si>
    <t>ជ័យ សុផាត</t>
  </si>
  <si>
    <t>03-129</t>
  </si>
  <si>
    <t>លឹម  សាមេត</t>
  </si>
  <si>
    <t>07-066</t>
  </si>
  <si>
    <t>មេត វណ្ណា</t>
  </si>
  <si>
    <t>11-486</t>
  </si>
  <si>
    <t>សួរ សុកវិសាល</t>
  </si>
  <si>
    <t>23-358</t>
  </si>
  <si>
    <t>ភឿក ឡុងឌី</t>
  </si>
  <si>
    <t>29-075</t>
  </si>
  <si>
    <t>ចៅ ឈឿង</t>
  </si>
  <si>
    <t>01-183</t>
  </si>
  <si>
    <t>អ៊ុក សារ៉េត</t>
  </si>
  <si>
    <t>19-159</t>
  </si>
  <si>
    <t>ចាយ ពណ្ណរី</t>
  </si>
  <si>
    <t>17-449</t>
  </si>
  <si>
    <t>រឿន ម៉ាន ១</t>
  </si>
  <si>
    <t>05-384</t>
  </si>
  <si>
    <t>យ៉ាន់ ណូ</t>
  </si>
  <si>
    <t>21-468</t>
  </si>
  <si>
    <t>អ៊ុក ឈិន</t>
  </si>
  <si>
    <t>29-257</t>
  </si>
  <si>
    <t>ម៉ាន យ៉ុម</t>
  </si>
  <si>
    <t>01-334</t>
  </si>
  <si>
    <t>ជួប ជឿម</t>
  </si>
  <si>
    <t>11-498</t>
  </si>
  <si>
    <t>កែវ ផេង</t>
  </si>
  <si>
    <t>19-052</t>
  </si>
  <si>
    <t>ឈួយ សាមឿន</t>
  </si>
  <si>
    <t>23-020</t>
  </si>
  <si>
    <t>សយ មៅ</t>
  </si>
  <si>
    <t>33-429</t>
  </si>
  <si>
    <t xml:space="preserve">អ៊ិន  ឡន  </t>
  </si>
  <si>
    <t>05-546</t>
  </si>
  <si>
    <t xml:space="preserve">ឌួង  វណ្ណា </t>
  </si>
  <si>
    <t>17-584</t>
  </si>
  <si>
    <t>រ័ត្ន សូរិយា</t>
  </si>
  <si>
    <t>13-408</t>
  </si>
  <si>
    <t>យក់ អឿ</t>
  </si>
  <si>
    <t>13-077</t>
  </si>
  <si>
    <t>33-448</t>
  </si>
  <si>
    <t>13-272</t>
  </si>
  <si>
    <t>សុខ  ធា</t>
  </si>
  <si>
    <t>13-273</t>
  </si>
  <si>
    <t>ឯម សាម៉េត</t>
  </si>
  <si>
    <t>33-277</t>
  </si>
  <si>
    <t>ជា រ៉ុង</t>
  </si>
  <si>
    <t>29-296</t>
  </si>
  <si>
    <t>អោក បេងឈុន</t>
  </si>
  <si>
    <t>29-458</t>
  </si>
  <si>
    <t>សោម ផានី</t>
  </si>
  <si>
    <t>15-169</t>
  </si>
  <si>
    <t xml:space="preserve">លី  ហ៊ាង </t>
  </si>
  <si>
    <t>07-508</t>
  </si>
  <si>
    <t>សឹង ហ៊ង</t>
  </si>
  <si>
    <t>05-046</t>
  </si>
  <si>
    <t>ហាក គឹមលាង</t>
  </si>
  <si>
    <t>03-246</t>
  </si>
  <si>
    <t>សឹង ង៉ុយ</t>
  </si>
  <si>
    <t>03-358</t>
  </si>
  <si>
    <t>ទូច ឥត</t>
  </si>
  <si>
    <t>07-346</t>
  </si>
  <si>
    <t>ជ្រុន ណារិន</t>
  </si>
  <si>
    <t>17-209</t>
  </si>
  <si>
    <t>ហ៊ាង សម្បត្តិ</t>
  </si>
  <si>
    <t>29-596</t>
  </si>
  <si>
    <t xml:space="preserve">ប៉ោក  ប៊ុនធឿន  </t>
  </si>
  <si>
    <t>17-595</t>
  </si>
  <si>
    <t>ទៀង វ៉ា</t>
  </si>
  <si>
    <t>23-427</t>
  </si>
  <si>
    <t>សេង ហូរ</t>
  </si>
  <si>
    <t>03-389</t>
  </si>
  <si>
    <t>យ៉ង ស៊ុន</t>
  </si>
  <si>
    <t>05-004</t>
  </si>
  <si>
    <t>ធូ ពៅ ២</t>
  </si>
  <si>
    <t>05-008</t>
  </si>
  <si>
    <t>ឃ្លាំង សូគីម៉ិច</t>
  </si>
  <si>
    <t>03-475</t>
  </si>
  <si>
    <t>យ៉ា រំម្លី</t>
  </si>
  <si>
    <t>21-478</t>
  </si>
  <si>
    <t>លី ស៊ីម៉ន</t>
  </si>
  <si>
    <t>33-553</t>
  </si>
  <si>
    <t>ប៊ុន ចំរើន</t>
  </si>
  <si>
    <t>11-352</t>
  </si>
  <si>
    <t>កែ ឃាន</t>
  </si>
  <si>
    <t>19-150</t>
  </si>
  <si>
    <t>ធី សោភា</t>
  </si>
  <si>
    <t>29-111</t>
  </si>
  <si>
    <t>យិន ខេមម៉ា</t>
  </si>
  <si>
    <t>23-191</t>
  </si>
  <si>
    <t>សំ ពៅ</t>
  </si>
  <si>
    <t>21-354</t>
  </si>
  <si>
    <t>សំអែល សាវុធ</t>
  </si>
  <si>
    <t>27-217</t>
  </si>
  <si>
    <t>វី នាង</t>
  </si>
  <si>
    <t>33-257</t>
  </si>
  <si>
    <t>ប៉ិច ផល្លា</t>
  </si>
  <si>
    <t>27-151</t>
  </si>
  <si>
    <t>មុំ ច្រិប</t>
  </si>
  <si>
    <t>21-528</t>
  </si>
  <si>
    <t>វន ភាព</t>
  </si>
  <si>
    <t>41-521</t>
  </si>
  <si>
    <t>ជា សុខណា</t>
  </si>
  <si>
    <t>15-101</t>
  </si>
  <si>
    <t>រ៉ិត ឈៀត</t>
  </si>
  <si>
    <t>41-295</t>
  </si>
  <si>
    <t>កែវ លី</t>
  </si>
  <si>
    <t>15-275</t>
  </si>
  <si>
    <t>គាវ ម៉ៅ</t>
  </si>
  <si>
    <t>25-270</t>
  </si>
  <si>
    <t>តាន់ ហ៊ាង</t>
  </si>
  <si>
    <t>19-272</t>
  </si>
  <si>
    <t>មៀវ ទាវ</t>
  </si>
  <si>
    <t>05-252</t>
  </si>
  <si>
    <t>លីវ ហៀក</t>
  </si>
  <si>
    <t>05-208</t>
  </si>
  <si>
    <t>អ៊ុយ ចាន់ធន</t>
  </si>
  <si>
    <t>07-124</t>
  </si>
  <si>
    <t>លុត ចិន្តា</t>
  </si>
  <si>
    <t>29-481</t>
  </si>
  <si>
    <t>អ៊ុំ ណាក់</t>
  </si>
  <si>
    <t>33-511</t>
  </si>
  <si>
    <t>ប្រុក គឿន ៤</t>
  </si>
  <si>
    <t>05-364</t>
  </si>
  <si>
    <t>ចៅ សេងហួត</t>
  </si>
  <si>
    <t>23-491</t>
  </si>
  <si>
    <t>ជា ប៉ូច</t>
  </si>
  <si>
    <t>41-107</t>
  </si>
  <si>
    <t>ភុក មួយ</t>
  </si>
  <si>
    <t>11-357</t>
  </si>
  <si>
    <t xml:space="preserve">ឆេង  ឡោ  </t>
  </si>
  <si>
    <t>05-530</t>
  </si>
  <si>
    <t>ប៉ិច សារ៉ែម</t>
  </si>
  <si>
    <t>29-023</t>
  </si>
  <si>
    <t>ផាត់ រ៉ា</t>
  </si>
  <si>
    <t>25-245</t>
  </si>
  <si>
    <t>អ៊ឹង ចេងគ្រី</t>
  </si>
  <si>
    <t>19-078</t>
  </si>
  <si>
    <t>គង់ អន</t>
  </si>
  <si>
    <t>09-171</t>
  </si>
  <si>
    <t>33-472</t>
  </si>
  <si>
    <t>អោក ចានធឿន ១</t>
  </si>
  <si>
    <t>03-054</t>
  </si>
  <si>
    <t>ឆោម គឹមយួង</t>
  </si>
  <si>
    <t>03-238</t>
  </si>
  <si>
    <t>ញ៉ែម ឃីម</t>
  </si>
  <si>
    <t>23-158</t>
  </si>
  <si>
    <t>បុន៊ សុខាណា</t>
  </si>
  <si>
    <t>29-078</t>
  </si>
  <si>
    <t>ឆន សុភ័ក្ត្រ</t>
  </si>
  <si>
    <t>33-512</t>
  </si>
  <si>
    <t>ឆន សុភ័ស្ត</t>
  </si>
  <si>
    <t>33-041</t>
  </si>
  <si>
    <t>ស៊ុយ សុវណ្ណមន្នី</t>
  </si>
  <si>
    <t>03-452</t>
  </si>
  <si>
    <t>ពេជ្រ បូរ</t>
  </si>
  <si>
    <t>03-085</t>
  </si>
  <si>
    <t>05-184</t>
  </si>
  <si>
    <t xml:space="preserve">ឈឹម  គេន </t>
  </si>
  <si>
    <t>13-541</t>
  </si>
  <si>
    <t>គុយ ធារិន</t>
  </si>
  <si>
    <t>33-326</t>
  </si>
  <si>
    <t>ម៉ៅ ឌីណេត</t>
  </si>
  <si>
    <t>33-201</t>
  </si>
  <si>
    <t xml:space="preserve">ចាន់  សុភាព </t>
  </si>
  <si>
    <t>19-572</t>
  </si>
  <si>
    <t>ឡុច វណ្ណផា</t>
  </si>
  <si>
    <t>29-113</t>
  </si>
  <si>
    <t>សោម វិរៈ</t>
  </si>
  <si>
    <t>23-548</t>
  </si>
  <si>
    <t>ជា សាវឹម</t>
  </si>
  <si>
    <t>29-262</t>
  </si>
  <si>
    <t>លឹម គឹហង្ស</t>
  </si>
  <si>
    <t>05-452</t>
  </si>
  <si>
    <t>ទ្រី វណ្ណស</t>
  </si>
  <si>
    <t>05-419</t>
  </si>
  <si>
    <t>អៀង ផាន</t>
  </si>
  <si>
    <t>05-446</t>
  </si>
  <si>
    <t>វ៉ាន វាន</t>
  </si>
  <si>
    <t>05-466</t>
  </si>
  <si>
    <t>និត សុភាព</t>
  </si>
  <si>
    <t>05-420</t>
  </si>
  <si>
    <t>ងួន ពិសិទ្ធ</t>
  </si>
  <si>
    <t>05-370</t>
  </si>
  <si>
    <t>ងិន  សារ៉េត</t>
  </si>
  <si>
    <t>09-221</t>
  </si>
  <si>
    <t>វ៉ាន់ វ៉ន</t>
  </si>
  <si>
    <t>33-389</t>
  </si>
  <si>
    <t>យិន កោ</t>
  </si>
  <si>
    <t>09-115</t>
  </si>
  <si>
    <t>ធនាគារប្រៃណីយ៍</t>
  </si>
  <si>
    <t>29-192</t>
  </si>
  <si>
    <t>លី  គា</t>
  </si>
  <si>
    <t>13-564</t>
  </si>
  <si>
    <t xml:space="preserve">លី  គា </t>
  </si>
  <si>
    <t>17-510</t>
  </si>
  <si>
    <t>វង់ ឌួង</t>
  </si>
  <si>
    <t>17-333</t>
  </si>
  <si>
    <t>ណុប ស៊ីថេន</t>
  </si>
  <si>
    <t>29-579</t>
  </si>
  <si>
    <t>តេង សោភ័ណ្ឌ</t>
  </si>
  <si>
    <t>09-236</t>
  </si>
  <si>
    <t>01-124</t>
  </si>
  <si>
    <t>អ៊ុងុ សុផាត</t>
  </si>
  <si>
    <t>33-488</t>
  </si>
  <si>
    <t>ប៉ិច ឈឿត</t>
  </si>
  <si>
    <t>41-119</t>
  </si>
  <si>
    <t>នុត ថុន</t>
  </si>
  <si>
    <t>15-460</t>
  </si>
  <si>
    <t>វឿត ចាន់ណា</t>
  </si>
  <si>
    <t>19-168</t>
  </si>
  <si>
    <t>ប៊ី ទូច</t>
  </si>
  <si>
    <t>09-090</t>
  </si>
  <si>
    <t>ប៊ុន ទិត្យារិទ្ធ</t>
  </si>
  <si>
    <t>23-072</t>
  </si>
  <si>
    <t>លី សុង</t>
  </si>
  <si>
    <t>15-365</t>
  </si>
  <si>
    <t>ម៉ៅ ហួយ</t>
  </si>
  <si>
    <t>01-275</t>
  </si>
  <si>
    <t>ប៉ុស្តន៍បាយ័ន្ត</t>
  </si>
  <si>
    <t>29-187</t>
  </si>
  <si>
    <t>ម៉ៅ បឿន</t>
  </si>
  <si>
    <t>33-504</t>
  </si>
  <si>
    <t>ស៊ុត អ៊ួច</t>
  </si>
  <si>
    <t>33-421</t>
  </si>
  <si>
    <t>អែល សយ</t>
  </si>
  <si>
    <t>09-064</t>
  </si>
  <si>
    <t>ធិន នរសីហា</t>
  </si>
  <si>
    <t>29-360</t>
  </si>
  <si>
    <t>អ៊ុំ កុលរ៉េណែល</t>
  </si>
  <si>
    <t>15-187</t>
  </si>
  <si>
    <t>វិទ្យាស្ថានអភិវឌ្ឍន៍</t>
  </si>
  <si>
    <t>03-453</t>
  </si>
  <si>
    <t>ជួន  រឿត</t>
  </si>
  <si>
    <t>19-026</t>
  </si>
  <si>
    <t xml:space="preserve">នុត  វុទ្ធី </t>
  </si>
  <si>
    <t>09-505</t>
  </si>
  <si>
    <t>ឃុន កី</t>
  </si>
  <si>
    <t>03-434</t>
  </si>
  <si>
    <t>ប៉ិន ចន្ធូ</t>
  </si>
  <si>
    <t>27-078</t>
  </si>
  <si>
    <t>អៀម គៀង</t>
  </si>
  <si>
    <t>19-369</t>
  </si>
  <si>
    <t>17-045</t>
  </si>
  <si>
    <t>11-564</t>
  </si>
  <si>
    <t xml:space="preserve">លឹម  ហៃ </t>
  </si>
  <si>
    <t>15-546</t>
  </si>
  <si>
    <t xml:space="preserve">ប៊ុន  នឿន </t>
  </si>
  <si>
    <t>15-558</t>
  </si>
  <si>
    <t>ចៅ ថាន់</t>
  </si>
  <si>
    <t>11-095</t>
  </si>
  <si>
    <t>អ៊ឹម ថុល</t>
  </si>
  <si>
    <t>27-493</t>
  </si>
  <si>
    <t>សៈ ហ្វាសិទ្ធ</t>
  </si>
  <si>
    <t>21-489</t>
  </si>
  <si>
    <t>ឈួន ចន្ធូ</t>
  </si>
  <si>
    <t>25-265</t>
  </si>
  <si>
    <t>ចាន់ ស៊ីដេត</t>
  </si>
  <si>
    <t>25-294</t>
  </si>
  <si>
    <t>ហួត គឹមឡាយ</t>
  </si>
  <si>
    <t>25-295</t>
  </si>
  <si>
    <t>សោម អូន</t>
  </si>
  <si>
    <t>29-273</t>
  </si>
  <si>
    <t>ហេង ធិ</t>
  </si>
  <si>
    <t>29-274</t>
  </si>
  <si>
    <t>សន សុខនិ</t>
  </si>
  <si>
    <t>29-284</t>
  </si>
  <si>
    <t>ចែត យ៉ុម</t>
  </si>
  <si>
    <t>33-373</t>
  </si>
  <si>
    <t>សុខ  ទ្រី</t>
  </si>
  <si>
    <t>15-043</t>
  </si>
  <si>
    <t>ប៉ោ ស៊ីណា</t>
  </si>
  <si>
    <t>17-261</t>
  </si>
  <si>
    <t>លីន</t>
  </si>
  <si>
    <t>07-266</t>
  </si>
  <si>
    <t>លន ហ្សីឌី</t>
  </si>
  <si>
    <t>41-259</t>
  </si>
  <si>
    <t>សំ ប៉ាន់ ឌីណា</t>
  </si>
  <si>
    <t>41-258</t>
  </si>
  <si>
    <t>កៅ សួម</t>
  </si>
  <si>
    <t>09-374</t>
  </si>
  <si>
    <t>ទេព  សុវណ្ណ</t>
  </si>
  <si>
    <t>13-437</t>
  </si>
  <si>
    <t>ស៊ូ សឿន</t>
  </si>
  <si>
    <t>03-099</t>
  </si>
  <si>
    <t>ស វ៉ាន់ណារ៉េត</t>
  </si>
  <si>
    <t>03-122</t>
  </si>
  <si>
    <t>ទូច សារីម</t>
  </si>
  <si>
    <t>25-465</t>
  </si>
  <si>
    <t>ហ៊ីន ផល្លី</t>
  </si>
  <si>
    <t>25-363</t>
  </si>
  <si>
    <t>ឆឹង សុវិន</t>
  </si>
  <si>
    <t>41-304</t>
  </si>
  <si>
    <t>អ៊ុយ វណ្ណរី</t>
  </si>
  <si>
    <t>41-285</t>
  </si>
  <si>
    <t>ប៊ី សួ</t>
  </si>
  <si>
    <t>13-140</t>
  </si>
  <si>
    <t>តាំង ថៃ</t>
  </si>
  <si>
    <t>05-113</t>
  </si>
  <si>
    <t>សួន គា</t>
  </si>
  <si>
    <t>25-587</t>
  </si>
  <si>
    <t>ប៉ុល សារឿន</t>
  </si>
  <si>
    <t>19-299</t>
  </si>
  <si>
    <t xml:space="preserve">ស៊ិន  សុភាព </t>
  </si>
  <si>
    <t>07-540</t>
  </si>
  <si>
    <t>តឹក វាសនា</t>
  </si>
  <si>
    <t>11-186</t>
  </si>
  <si>
    <t>សេង ឡុង</t>
  </si>
  <si>
    <t>29-095</t>
  </si>
  <si>
    <t>យី សុងគី</t>
  </si>
  <si>
    <t>29-353</t>
  </si>
  <si>
    <t>ជេ  រៀន</t>
  </si>
  <si>
    <t>13-236</t>
  </si>
  <si>
    <t>ដេត សារ័ត្ន</t>
  </si>
  <si>
    <t>23-416</t>
  </si>
  <si>
    <t xml:space="preserve">រៀង  សំអាង </t>
  </si>
  <si>
    <t>17-505</t>
  </si>
  <si>
    <t>13-058</t>
  </si>
  <si>
    <t xml:space="preserve">សៀម  ហាក់  </t>
  </si>
  <si>
    <t>03-519</t>
  </si>
  <si>
    <t xml:space="preserve">ទ្រី  គឹមហៀង </t>
  </si>
  <si>
    <t>17-504</t>
  </si>
  <si>
    <t>ហ៊ីង ចាន់ថន</t>
  </si>
  <si>
    <t>19-155</t>
  </si>
  <si>
    <t>អៀម គុយ</t>
  </si>
  <si>
    <t>19-154</t>
  </si>
  <si>
    <t>សេម ម៉ារីន</t>
  </si>
  <si>
    <t>03-365</t>
  </si>
  <si>
    <t>ឆេង លុយ</t>
  </si>
  <si>
    <t>33-253</t>
  </si>
  <si>
    <t xml:space="preserve">បឿន  ផាត  </t>
  </si>
  <si>
    <t>05-520</t>
  </si>
  <si>
    <t>យឹម សឿម</t>
  </si>
  <si>
    <t>21-314</t>
  </si>
  <si>
    <t>សឺន  សឿប</t>
  </si>
  <si>
    <t>19-443</t>
  </si>
  <si>
    <t>33-012</t>
  </si>
  <si>
    <t>ហង្ស ម៉ាឡានី</t>
  </si>
  <si>
    <t>17-223</t>
  </si>
  <si>
    <t>ឃុន ហូយ</t>
  </si>
  <si>
    <t>11-184</t>
  </si>
  <si>
    <t>សុខ ហៀក</t>
  </si>
  <si>
    <t>11-114</t>
  </si>
  <si>
    <t xml:space="preserve">សុខ  ស៊ីនួន  </t>
  </si>
  <si>
    <t>05-511</t>
  </si>
  <si>
    <t>កា រិ អប់រំស្រុកសង្កែ</t>
  </si>
  <si>
    <t>05-551</t>
  </si>
  <si>
    <t>នួន   ផល្លា</t>
  </si>
  <si>
    <t>07-362</t>
  </si>
  <si>
    <t>ហេង ចាន់ថាវី</t>
  </si>
  <si>
    <t>03-477</t>
  </si>
  <si>
    <t>ថាត់ គឹមលាង</t>
  </si>
  <si>
    <t>29-555</t>
  </si>
  <si>
    <t>សៅ  ប៊ុនសុង</t>
  </si>
  <si>
    <t>03-013</t>
  </si>
  <si>
    <t>សូ រិហ្វីន</t>
  </si>
  <si>
    <t>11-092</t>
  </si>
  <si>
    <t>ម៉ាត់ ផល្លី</t>
  </si>
  <si>
    <t>01-208</t>
  </si>
  <si>
    <t>33-013</t>
  </si>
  <si>
    <t>ម៉ៅ រឿង</t>
  </si>
  <si>
    <t>29-248</t>
  </si>
  <si>
    <t>ហែម សិលា</t>
  </si>
  <si>
    <t>09-110</t>
  </si>
  <si>
    <t>អ៊ុន ហ្សាលី</t>
  </si>
  <si>
    <t>15-341</t>
  </si>
  <si>
    <t>យូ សន</t>
  </si>
  <si>
    <t>05-180</t>
  </si>
  <si>
    <t>ខេង សៀកហួត</t>
  </si>
  <si>
    <t>33-081</t>
  </si>
  <si>
    <t>គល់  ភក្តី</t>
  </si>
  <si>
    <t>07-440</t>
  </si>
  <si>
    <t>តាំង  គឹមអ៊ាម</t>
  </si>
  <si>
    <t>17-407</t>
  </si>
  <si>
    <t xml:space="preserve">ដួង  រតនា </t>
  </si>
  <si>
    <t>09-492</t>
  </si>
  <si>
    <t>ម៉េង វែង</t>
  </si>
  <si>
    <t>19-188</t>
  </si>
  <si>
    <t>បេង ហួន</t>
  </si>
  <si>
    <t>19-348</t>
  </si>
  <si>
    <t>នាម សុភា</t>
  </si>
  <si>
    <t>29-042</t>
  </si>
  <si>
    <t>17-259</t>
  </si>
  <si>
    <t>លៀម តាំ</t>
  </si>
  <si>
    <t>17-235</t>
  </si>
  <si>
    <t xml:space="preserve">ចឹក  ហេង </t>
  </si>
  <si>
    <t>09-503</t>
  </si>
  <si>
    <t>រ៉ន សុគន្ធា</t>
  </si>
  <si>
    <t>25-210</t>
  </si>
  <si>
    <t>អឿន នៅ</t>
  </si>
  <si>
    <t>21-267</t>
  </si>
  <si>
    <t>ចាន់ កង</t>
  </si>
  <si>
    <t>07-411</t>
  </si>
  <si>
    <t>សុខ  គៀត</t>
  </si>
  <si>
    <t>13-475</t>
  </si>
  <si>
    <t>អោម នៅ</t>
  </si>
  <si>
    <t>03-135</t>
  </si>
  <si>
    <t>តិច ស៊ាង</t>
  </si>
  <si>
    <t>03-134</t>
  </si>
  <si>
    <t>ញ៉ែម រ៉ែន</t>
  </si>
  <si>
    <t>15-269</t>
  </si>
  <si>
    <t>ឈាងអៀង</t>
  </si>
  <si>
    <t>33-079</t>
  </si>
  <si>
    <t>ហេង ណែត</t>
  </si>
  <si>
    <t>17-475</t>
  </si>
  <si>
    <t>ងី ហេង</t>
  </si>
  <si>
    <t>29-046</t>
  </si>
  <si>
    <t>រ៉ែម ចឹក</t>
  </si>
  <si>
    <t>27-264</t>
  </si>
  <si>
    <t>មិន សុចាន់</t>
  </si>
  <si>
    <t>21-187</t>
  </si>
  <si>
    <t>សោ វិចិត្រ</t>
  </si>
  <si>
    <t>33-327</t>
  </si>
  <si>
    <t xml:space="preserve">កង  ក្រេះ </t>
  </si>
  <si>
    <t>16-553</t>
  </si>
  <si>
    <t xml:space="preserve">លី  ឧប្បុល </t>
  </si>
  <si>
    <t>16-572</t>
  </si>
  <si>
    <t xml:space="preserve">កែវ  សុភ័ក្ត្រ </t>
  </si>
  <si>
    <t>16-568</t>
  </si>
  <si>
    <r>
      <rPr>
        <sz val="10"/>
        <rFont val="FreeSans"/>
        <family val="2"/>
      </rPr>
      <t xml:space="preserve">កែវ  ស៊ត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លើ </t>
    </r>
    <r>
      <rPr>
        <sz val="11"/>
        <color theme="1"/>
        <rFont val="Calibri"/>
        <family val="2"/>
        <scheme val="minor"/>
      </rPr>
      <t xml:space="preserve">) </t>
    </r>
  </si>
  <si>
    <t>16-551</t>
  </si>
  <si>
    <t xml:space="preserve">ភោគ  បឿន </t>
  </si>
  <si>
    <t>16-566</t>
  </si>
  <si>
    <t>ហ្វាន់ ទី</t>
  </si>
  <si>
    <t>18-064</t>
  </si>
  <si>
    <r>
      <rPr>
        <sz val="10"/>
        <rFont val="FreeSans"/>
        <family val="2"/>
      </rPr>
      <t>ហ្វាន់ ទី</t>
    </r>
    <r>
      <rPr>
        <sz val="11"/>
        <color theme="1"/>
        <rFont val="Calibri"/>
        <family val="2"/>
        <scheme val="minor"/>
      </rPr>
      <t>1</t>
    </r>
  </si>
  <si>
    <t>04-132</t>
  </si>
  <si>
    <t>ហ្វាន់ ទី២</t>
  </si>
  <si>
    <t>04-150</t>
  </si>
  <si>
    <t xml:space="preserve">ហេង   ដាវី </t>
  </si>
  <si>
    <t>16-515</t>
  </si>
  <si>
    <t xml:space="preserve">កាន  គឹមលៀង </t>
  </si>
  <si>
    <t>20-531</t>
  </si>
  <si>
    <t>យាំ យ៉េត ១</t>
  </si>
  <si>
    <t>18-222</t>
  </si>
  <si>
    <t>ខោ វិរៈ</t>
  </si>
  <si>
    <t>10-299</t>
  </si>
  <si>
    <t>14-296</t>
  </si>
  <si>
    <t>ប៉ែន រដ្ឋា</t>
  </si>
  <si>
    <t>02-237</t>
  </si>
  <si>
    <t>04-308</t>
  </si>
  <si>
    <t>ឈិនស៊ី</t>
  </si>
  <si>
    <t>14-429</t>
  </si>
  <si>
    <t>ឯល សារ៉ាត់</t>
  </si>
  <si>
    <t>14-430</t>
  </si>
  <si>
    <t>ឃុត សំអ៊ុល</t>
  </si>
  <si>
    <t>04-055</t>
  </si>
  <si>
    <t>តូច លក្ខិណា</t>
  </si>
  <si>
    <t>18-214</t>
  </si>
  <si>
    <t>សេង កុសល់</t>
  </si>
  <si>
    <t>12-306</t>
  </si>
  <si>
    <t>នួន ណែម</t>
  </si>
  <si>
    <t>20-334</t>
  </si>
  <si>
    <t>អ៊ុំ  សារុន</t>
  </si>
  <si>
    <t>02-515</t>
  </si>
  <si>
    <t>ឈឹម  យ៉េង</t>
  </si>
  <si>
    <t>20-313</t>
  </si>
  <si>
    <t xml:space="preserve">កៅ  ចិន្តា </t>
  </si>
  <si>
    <t>20-529</t>
  </si>
  <si>
    <t>យឹន  រឿប</t>
  </si>
  <si>
    <t>18-249</t>
  </si>
  <si>
    <t>ចាន់ សុធី</t>
  </si>
  <si>
    <t>18-250</t>
  </si>
  <si>
    <t>ឃុត  សំផុន</t>
  </si>
  <si>
    <t>20-305</t>
  </si>
  <si>
    <t>វ៉ាន់ ម៉ានី</t>
  </si>
  <si>
    <t>12-300</t>
  </si>
  <si>
    <t>សយ  សារឿន</t>
  </si>
  <si>
    <t>18-171</t>
  </si>
  <si>
    <t>គុណ ស្រុន</t>
  </si>
  <si>
    <t>08-078</t>
  </si>
  <si>
    <t>ចែ ណារី</t>
  </si>
  <si>
    <t>16-153</t>
  </si>
  <si>
    <t>ប៉ែន  ហាប់</t>
  </si>
  <si>
    <t>14-544</t>
  </si>
  <si>
    <t xml:space="preserve">កែវ  មន្នីវុទ្ធី </t>
  </si>
  <si>
    <t>20-574</t>
  </si>
  <si>
    <t>ខឹម កុសល</t>
  </si>
  <si>
    <t>16-065</t>
  </si>
  <si>
    <t>អេង រួន</t>
  </si>
  <si>
    <t>16-064</t>
  </si>
  <si>
    <t>22-216</t>
  </si>
  <si>
    <t xml:space="preserve">វែង  ប៊ុនធី </t>
  </si>
  <si>
    <t>16-537</t>
  </si>
  <si>
    <t>កែវ អន</t>
  </si>
  <si>
    <t>12-377</t>
  </si>
  <si>
    <t>កៅ ស៊ីឡេង</t>
  </si>
  <si>
    <t>18-072</t>
  </si>
  <si>
    <t>ស៊ីម សាម៉ន</t>
  </si>
  <si>
    <t>10-323</t>
  </si>
  <si>
    <t>សំ ផល្លី</t>
  </si>
  <si>
    <t>20-226</t>
  </si>
  <si>
    <t>កេង ស្សី</t>
  </si>
  <si>
    <t>20-090</t>
  </si>
  <si>
    <t>លី សេងសៀង</t>
  </si>
  <si>
    <t>18-023</t>
  </si>
  <si>
    <t>ឡែក  តង</t>
  </si>
  <si>
    <t>20-065</t>
  </si>
  <si>
    <t>អ៊ុក  អូន</t>
  </si>
  <si>
    <t>16-415</t>
  </si>
  <si>
    <t>ឡៃ ហ៊ាង</t>
  </si>
  <si>
    <t>02-179</t>
  </si>
  <si>
    <t>តូវ ហូវ</t>
  </si>
  <si>
    <t>02-051</t>
  </si>
  <si>
    <t>តេវ វន្ថា</t>
  </si>
  <si>
    <t>16-388</t>
  </si>
  <si>
    <t>យាំ  ឃួង</t>
  </si>
  <si>
    <t>16-349</t>
  </si>
  <si>
    <t>ម៉ុច សុម៉ាល័យ</t>
  </si>
  <si>
    <t>18-331</t>
  </si>
  <si>
    <t xml:space="preserve">អ៊ាង  ប៊ុនរិទ្ធ ១ </t>
  </si>
  <si>
    <t>12-562</t>
  </si>
  <si>
    <t xml:space="preserve">អ៊ាង  ប៊ុនរិទ្ធ ២ </t>
  </si>
  <si>
    <t>12-563</t>
  </si>
  <si>
    <t>សាត តារា</t>
  </si>
  <si>
    <t>20-130</t>
  </si>
  <si>
    <t>ចាន់ ធឿន</t>
  </si>
  <si>
    <t>02-073</t>
  </si>
  <si>
    <t>តាំង ធូយិន</t>
  </si>
  <si>
    <t>16-019</t>
  </si>
  <si>
    <t xml:space="preserve">រ៉ាត់  រួម </t>
  </si>
  <si>
    <t>12-526</t>
  </si>
  <si>
    <t>អ៊ុយ សារី</t>
  </si>
  <si>
    <t>22-559</t>
  </si>
  <si>
    <t>អ៊ុក វង្ស ៤</t>
  </si>
  <si>
    <t>14-279</t>
  </si>
  <si>
    <t>វែង ថៃ</t>
  </si>
  <si>
    <t>08-116</t>
  </si>
  <si>
    <t>ទូច  ញិប</t>
  </si>
  <si>
    <t>02-212</t>
  </si>
  <si>
    <t>02-211</t>
  </si>
  <si>
    <t>ចាយ​ ពៅ</t>
  </si>
  <si>
    <t>36-341</t>
  </si>
  <si>
    <t>ជុក ចន</t>
  </si>
  <si>
    <t>08-513</t>
  </si>
  <si>
    <t xml:space="preserve">ឆៃ សូហៀង </t>
  </si>
  <si>
    <t>18-502</t>
  </si>
  <si>
    <t>សុខ សារ៉ូ</t>
  </si>
  <si>
    <t>18-010</t>
  </si>
  <si>
    <t>ថី  សុខុម</t>
  </si>
  <si>
    <t>12-535</t>
  </si>
  <si>
    <t>សាំង ស៊ីវន</t>
  </si>
  <si>
    <t>18-438</t>
  </si>
  <si>
    <t>អ៊ុម សារឿន</t>
  </si>
  <si>
    <t>16-213</t>
  </si>
  <si>
    <t>តាំង  គៀងបុង</t>
  </si>
  <si>
    <t>14-079</t>
  </si>
  <si>
    <t>ពុធ  ម៉េង</t>
  </si>
  <si>
    <t>16-414</t>
  </si>
  <si>
    <t>កេង  សុវណ្ណ</t>
  </si>
  <si>
    <t>16-413</t>
  </si>
  <si>
    <t>វ៉ាន់ វីរៈ</t>
  </si>
  <si>
    <t>18-235</t>
  </si>
  <si>
    <t>22-172</t>
  </si>
  <si>
    <t>លោក  តា</t>
  </si>
  <si>
    <t>16-436</t>
  </si>
  <si>
    <t>ហឿន  ទិត្យ</t>
  </si>
  <si>
    <t>16-448</t>
  </si>
  <si>
    <t>ឡេន រ៉ា លក់ពោះគោ២កន្លៈ</t>
  </si>
  <si>
    <t>22-041</t>
  </si>
  <si>
    <t>សុំ សុខា</t>
  </si>
  <si>
    <t>16-050</t>
  </si>
  <si>
    <t xml:space="preserve">ជៀម  យ៉ាន់ </t>
  </si>
  <si>
    <t>18-575</t>
  </si>
  <si>
    <t>គួច  សាវី</t>
  </si>
  <si>
    <t>18-144</t>
  </si>
  <si>
    <t>មាស ពែវ</t>
  </si>
  <si>
    <t>18-145</t>
  </si>
  <si>
    <t>ស្វឺយ ប៊ុនរឿន</t>
  </si>
  <si>
    <t>10-239</t>
  </si>
  <si>
    <t>ឆាយ ចាន់</t>
  </si>
  <si>
    <t>08-301</t>
  </si>
  <si>
    <t>សួន សុខុម</t>
  </si>
  <si>
    <t>14-333</t>
  </si>
  <si>
    <t>សុខ សុថាវី</t>
  </si>
  <si>
    <t>16-220</t>
  </si>
  <si>
    <t>ពៅ ង៉ុច</t>
  </si>
  <si>
    <t>16-224</t>
  </si>
  <si>
    <t>អ៊ឹម សុខឿន</t>
  </si>
  <si>
    <t>18-350</t>
  </si>
  <si>
    <r>
      <rPr>
        <sz val="10"/>
        <rFont val="FreeSans"/>
        <family val="2"/>
      </rPr>
      <t>ពៅ គឹមហាន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លក់គុយទាវ</t>
    </r>
    <r>
      <rPr>
        <sz val="11"/>
        <color theme="1"/>
        <rFont val="Calibri"/>
        <family val="2"/>
        <scheme val="minor"/>
      </rPr>
      <t>)</t>
    </r>
  </si>
  <si>
    <t>22-048</t>
  </si>
  <si>
    <t>សោម កឹម</t>
  </si>
  <si>
    <t>16-047</t>
  </si>
  <si>
    <t xml:space="preserve">ប៊ុន  យ៉ន </t>
  </si>
  <si>
    <t>18-504</t>
  </si>
  <si>
    <t xml:space="preserve">ញ៉ឹក  សៅយឿត </t>
  </si>
  <si>
    <t>18-577</t>
  </si>
  <si>
    <t>គា ឡាយ</t>
  </si>
  <si>
    <t>10-045</t>
  </si>
  <si>
    <t>គា ឆេង</t>
  </si>
  <si>
    <t>10-080</t>
  </si>
  <si>
    <t>តាំង ទីគា</t>
  </si>
  <si>
    <t>10-079</t>
  </si>
  <si>
    <t>ឈួន  ប៉ា</t>
  </si>
  <si>
    <t>14-202</t>
  </si>
  <si>
    <t>14-203</t>
  </si>
  <si>
    <t>រិន វាសនា</t>
  </si>
  <si>
    <t>16-129</t>
  </si>
  <si>
    <t>សោ ប៊ុនម៉ី</t>
  </si>
  <si>
    <t>10-230</t>
  </si>
  <si>
    <t>ជី នី</t>
  </si>
  <si>
    <t>02-313</t>
  </si>
  <si>
    <t>ជឺ  ឈៀង</t>
  </si>
  <si>
    <t>14-159</t>
  </si>
  <si>
    <t>សោ គឹមសាន</t>
  </si>
  <si>
    <t>12-305</t>
  </si>
  <si>
    <t>22-024</t>
  </si>
  <si>
    <t>ស៊ឹម ឆេង</t>
  </si>
  <si>
    <t>20-286</t>
  </si>
  <si>
    <t>ហ្វឹក ឈីវ</t>
  </si>
  <si>
    <t>16-483</t>
  </si>
  <si>
    <t>ហុង ងួន</t>
  </si>
  <si>
    <t>12-356</t>
  </si>
  <si>
    <t>សុខ ហួត</t>
  </si>
  <si>
    <t>04-122</t>
  </si>
  <si>
    <t>លឹម ប៉ោអ៊ូ</t>
  </si>
  <si>
    <t>22-512</t>
  </si>
  <si>
    <t>ផេង ធឿន</t>
  </si>
  <si>
    <t>20-416</t>
  </si>
  <si>
    <t>សាលាបឋមសិក្សាវត្តគរ</t>
  </si>
  <si>
    <t>20-418</t>
  </si>
  <si>
    <t>ឃួន ប៊ុនធី</t>
  </si>
  <si>
    <t>26-405</t>
  </si>
  <si>
    <t>ញូង ផែន</t>
  </si>
  <si>
    <t>08-244</t>
  </si>
  <si>
    <t>សុខ  លន់</t>
  </si>
  <si>
    <t>14-385</t>
  </si>
  <si>
    <t>លឿង ឆារ៉ា</t>
  </si>
  <si>
    <t>08-310</t>
  </si>
  <si>
    <t>អ៊ុក រ៉េត</t>
  </si>
  <si>
    <t>18-231</t>
  </si>
  <si>
    <t xml:space="preserve">ឆែម  សំ </t>
  </si>
  <si>
    <t>04-507</t>
  </si>
  <si>
    <t xml:space="preserve">ស្រេង  សុខគង់ </t>
  </si>
  <si>
    <t>04-511</t>
  </si>
  <si>
    <t>អៀប រិននឿត</t>
  </si>
  <si>
    <t>02-444</t>
  </si>
  <si>
    <t>សុខ ណាវី</t>
  </si>
  <si>
    <t>26-245</t>
  </si>
  <si>
    <t>ហាំង ឡេង</t>
  </si>
  <si>
    <t>10-307</t>
  </si>
  <si>
    <t xml:space="preserve">ងួន  ឆាយ  </t>
  </si>
  <si>
    <t>16-599</t>
  </si>
  <si>
    <t>គួច វែង</t>
  </si>
  <si>
    <t>26-017</t>
  </si>
  <si>
    <t xml:space="preserve">គួច  វែង </t>
  </si>
  <si>
    <t>14-584</t>
  </si>
  <si>
    <t xml:space="preserve">ហូ    ចន្ថា </t>
  </si>
  <si>
    <t>20-586</t>
  </si>
  <si>
    <t xml:space="preserve">ហូ  ដានី </t>
  </si>
  <si>
    <t>20-584</t>
  </si>
  <si>
    <t xml:space="preserve">ប្រាក់  សារិន </t>
  </si>
  <si>
    <t>20-585</t>
  </si>
  <si>
    <t>នី សាវ៉ាត់</t>
  </si>
  <si>
    <t>20-246</t>
  </si>
  <si>
    <t xml:space="preserve">គឹម  សាលឿត </t>
  </si>
  <si>
    <t>16-502</t>
  </si>
  <si>
    <t>គង់ សាន</t>
  </si>
  <si>
    <t>12-452</t>
  </si>
  <si>
    <t>គង់ ម៉ា</t>
  </si>
  <si>
    <t>16-321</t>
  </si>
  <si>
    <t>ជ័យ រិទ្ធី</t>
  </si>
  <si>
    <t>08-001</t>
  </si>
  <si>
    <t>ប៉ិច សារឿន</t>
  </si>
  <si>
    <t>20-598</t>
  </si>
  <si>
    <t>22-130</t>
  </si>
  <si>
    <t>22-129</t>
  </si>
  <si>
    <t>22-128</t>
  </si>
  <si>
    <t>22-025</t>
  </si>
  <si>
    <t>22-093</t>
  </si>
  <si>
    <t>ហាស់  ស៊ីផាន់</t>
  </si>
  <si>
    <t>14-095</t>
  </si>
  <si>
    <t xml:space="preserve">ឡេង  ណារី </t>
  </si>
  <si>
    <t>10-583</t>
  </si>
  <si>
    <t>22-004</t>
  </si>
  <si>
    <t>22-005</t>
  </si>
  <si>
    <t xml:space="preserve">ប៉ោ  សាលឿត </t>
  </si>
  <si>
    <t>10-584</t>
  </si>
  <si>
    <t xml:space="preserve">យ៉ត  សឿន  </t>
  </si>
  <si>
    <t>16-598</t>
  </si>
  <si>
    <t xml:space="preserve">សានី </t>
  </si>
  <si>
    <t>18-562</t>
  </si>
  <si>
    <t>អន យ៉ុត</t>
  </si>
  <si>
    <t>16-031</t>
  </si>
  <si>
    <t>ដូរ សារី</t>
  </si>
  <si>
    <t>04-298</t>
  </si>
  <si>
    <t>តាំង ឈុន ៥</t>
  </si>
  <si>
    <t>14-045</t>
  </si>
  <si>
    <t>ឌី យ៉ុន ១</t>
  </si>
  <si>
    <t>22-513</t>
  </si>
  <si>
    <t>ណៃ  គឹមស៊ុន</t>
  </si>
  <si>
    <t>12-222</t>
  </si>
  <si>
    <t>ចាំង  គីមឹអ៊ាង</t>
  </si>
  <si>
    <t>14-130</t>
  </si>
  <si>
    <t>រស់ សុធី</t>
  </si>
  <si>
    <t>02-396</t>
  </si>
  <si>
    <t>វង្ស គឹមហ៊ាង</t>
  </si>
  <si>
    <t>12-164</t>
  </si>
  <si>
    <t>អ៊ិន ញឹម</t>
  </si>
  <si>
    <t>12-165</t>
  </si>
  <si>
    <t>ប៊ូ ដែ</t>
  </si>
  <si>
    <t>16-291</t>
  </si>
  <si>
    <t>អុក សេន</t>
  </si>
  <si>
    <t>08-229</t>
  </si>
  <si>
    <t>សេង ភី</t>
  </si>
  <si>
    <t>12-327</t>
  </si>
  <si>
    <t>សួស សុគន្ធី</t>
  </si>
  <si>
    <t>20-401</t>
  </si>
  <si>
    <t>វី សាវង់</t>
  </si>
  <si>
    <t>26-230</t>
  </si>
  <si>
    <t>ម៉ាក់  សុគុណ</t>
  </si>
  <si>
    <t>12-537</t>
  </si>
  <si>
    <t>វ៉ាត វ៉ាន់ឆែ</t>
  </si>
  <si>
    <t>18-258</t>
  </si>
  <si>
    <t>18-391</t>
  </si>
  <si>
    <t>22-168</t>
  </si>
  <si>
    <t>ម្លប់ ឆាត់</t>
  </si>
  <si>
    <t>02-064</t>
  </si>
  <si>
    <t>យាំ វ៉ិត</t>
  </si>
  <si>
    <t>18-050</t>
  </si>
  <si>
    <t>យិន ម៉ានិត</t>
  </si>
  <si>
    <t>04-014</t>
  </si>
  <si>
    <t>22-410</t>
  </si>
  <si>
    <t>ស នឿន</t>
  </si>
  <si>
    <t>16-134</t>
  </si>
  <si>
    <t>លឹម សារ៉ែម</t>
  </si>
  <si>
    <t>02-183</t>
  </si>
  <si>
    <t>អ៊ុំ បណ្ហូល</t>
  </si>
  <si>
    <t>26-553</t>
  </si>
  <si>
    <t>តាំង ស៊ូងួន</t>
  </si>
  <si>
    <t>10-123</t>
  </si>
  <si>
    <t>ម៉េត នូរីយៈ</t>
  </si>
  <si>
    <t>10-184</t>
  </si>
  <si>
    <t>លឹម  ហួរ ១</t>
  </si>
  <si>
    <t>14-157</t>
  </si>
  <si>
    <t>លឹម ហួរ ១</t>
  </si>
  <si>
    <t>14-158</t>
  </si>
  <si>
    <t>លឹម ហួរ២</t>
  </si>
  <si>
    <t>16-485</t>
  </si>
  <si>
    <t>អ៊ូច សុផល</t>
  </si>
  <si>
    <t>02-165</t>
  </si>
  <si>
    <t>ណៃ ហុង</t>
  </si>
  <si>
    <t>26-291</t>
  </si>
  <si>
    <t>ជា ប៉ុង</t>
  </si>
  <si>
    <t>08-376</t>
  </si>
  <si>
    <t>ភុំ វ៉ារ៉ែន</t>
  </si>
  <si>
    <t>12-279</t>
  </si>
  <si>
    <t>នៅ នឿត</t>
  </si>
  <si>
    <t>36-176</t>
  </si>
  <si>
    <t>សាញ់  ញឹម</t>
  </si>
  <si>
    <t>16-344</t>
  </si>
  <si>
    <t>ស៊ុន សុភី</t>
  </si>
  <si>
    <t>08-035</t>
  </si>
  <si>
    <t>ពៅ ពិសិទ្ធ</t>
  </si>
  <si>
    <t>08-385</t>
  </si>
  <si>
    <t>តាំង  ឈុន ២</t>
  </si>
  <si>
    <t>14-183</t>
  </si>
  <si>
    <t>ឌិន  ប៊ុណ្ណា</t>
  </si>
  <si>
    <t>14-182</t>
  </si>
  <si>
    <t>ស៊ា លឹមទ្រី</t>
  </si>
  <si>
    <t>16-238</t>
  </si>
  <si>
    <t>22-278</t>
  </si>
  <si>
    <t>ទូច សុទ្ធី</t>
  </si>
  <si>
    <t>10-434</t>
  </si>
  <si>
    <t>12-430</t>
  </si>
  <si>
    <t>យស់ សោភា</t>
  </si>
  <si>
    <t>20-214</t>
  </si>
  <si>
    <t>14-071</t>
  </si>
  <si>
    <t>ប៉ុក សុទ្ធា</t>
  </si>
  <si>
    <t>14-463</t>
  </si>
  <si>
    <t xml:space="preserve">ឈុត   ឈួត </t>
  </si>
  <si>
    <t>10-549</t>
  </si>
  <si>
    <t>22-160</t>
  </si>
  <si>
    <t>ឈាន ប៊ុនហ៊ីម</t>
  </si>
  <si>
    <t>10-377</t>
  </si>
  <si>
    <t>ហម សាម៉េត</t>
  </si>
  <si>
    <t>16-121</t>
  </si>
  <si>
    <t>សយ គឹមសាន្ត</t>
  </si>
  <si>
    <t>08-199</t>
  </si>
  <si>
    <t>តាំង ឈុន ២</t>
  </si>
  <si>
    <t>14-042</t>
  </si>
  <si>
    <t>ព្រាប ផន</t>
  </si>
  <si>
    <t>02-235</t>
  </si>
  <si>
    <t>ព្រំ ហ៊ន</t>
  </si>
  <si>
    <t>20-423</t>
  </si>
  <si>
    <t>តូត ឆេង</t>
  </si>
  <si>
    <t>16-295</t>
  </si>
  <si>
    <t>យឹម កួយ</t>
  </si>
  <si>
    <t>16-294</t>
  </si>
  <si>
    <t>ស្បោង   ចាន់ថុល</t>
  </si>
  <si>
    <t>14-105</t>
  </si>
  <si>
    <t>ចាន់ ថុល</t>
  </si>
  <si>
    <t>16-009</t>
  </si>
  <si>
    <t>ដាញ់ ស៊ឹម</t>
  </si>
  <si>
    <t>20-031</t>
  </si>
  <si>
    <t>ស៊ិន សំ</t>
  </si>
  <si>
    <t>10-208</t>
  </si>
  <si>
    <t>អុំ សុភី</t>
  </si>
  <si>
    <t>12-471</t>
  </si>
  <si>
    <t>ថៃ សេង</t>
  </si>
  <si>
    <t>14-058</t>
  </si>
  <si>
    <t>កែវ វណ្ណា</t>
  </si>
  <si>
    <t>14-057</t>
  </si>
  <si>
    <t>អេង លី</t>
  </si>
  <si>
    <t>14-056</t>
  </si>
  <si>
    <t>អេង  លី</t>
  </si>
  <si>
    <t>14-063</t>
  </si>
  <si>
    <t>14-064</t>
  </si>
  <si>
    <t>សន ប៊ុនធឿន</t>
  </si>
  <si>
    <t>02-042</t>
  </si>
  <si>
    <t>អ៊ាប ម៉េងឡេង</t>
  </si>
  <si>
    <t>20-057</t>
  </si>
  <si>
    <t>ហាក់ ឆៃលាង</t>
  </si>
  <si>
    <t>20-051</t>
  </si>
  <si>
    <t>វង្ស វ៉ាន</t>
  </si>
  <si>
    <t>02-302</t>
  </si>
  <si>
    <t xml:space="preserve">សឿង  គង់ </t>
  </si>
  <si>
    <t>10-591</t>
  </si>
  <si>
    <t>22-430</t>
  </si>
  <si>
    <t>ឌី  យ៉ុន</t>
  </si>
  <si>
    <t>12-087</t>
  </si>
  <si>
    <t>ទៀង សារ៉ន</t>
  </si>
  <si>
    <t>20-035</t>
  </si>
  <si>
    <t>ឡូញ ពៅ</t>
  </si>
  <si>
    <t>26-247</t>
  </si>
  <si>
    <t>18-172</t>
  </si>
  <si>
    <t xml:space="preserve">អ៊ីវ  ប៊ុនធឿន </t>
  </si>
  <si>
    <t>20-519</t>
  </si>
  <si>
    <t>ជិន ហ៊ាង</t>
  </si>
  <si>
    <t>18-068</t>
  </si>
  <si>
    <t>ស៊ឹម ប៊ុនធឿន</t>
  </si>
  <si>
    <t>18-357</t>
  </si>
  <si>
    <t>អេង ង៉ោ</t>
  </si>
  <si>
    <t>02-282</t>
  </si>
  <si>
    <t>ណា  រ៉េត</t>
  </si>
  <si>
    <t>14-078</t>
  </si>
  <si>
    <t>ស  កាន</t>
  </si>
  <si>
    <t>14-081</t>
  </si>
  <si>
    <t>ជាង  ម៉េត</t>
  </si>
  <si>
    <t>02-209</t>
  </si>
  <si>
    <t xml:space="preserve">សូ  រួន </t>
  </si>
  <si>
    <t>12-528</t>
  </si>
  <si>
    <t>សំ ប៊ន</t>
  </si>
  <si>
    <t>16-230</t>
  </si>
  <si>
    <t>ប៉ែន សាវុធ</t>
  </si>
  <si>
    <t>02-253</t>
  </si>
  <si>
    <t>ឈាង សែ</t>
  </si>
  <si>
    <t>02-279</t>
  </si>
  <si>
    <t>ឯក ការីម</t>
  </si>
  <si>
    <t>22-530</t>
  </si>
  <si>
    <t>ស៊ុត សៅរ៉ាន</t>
  </si>
  <si>
    <t>02-368</t>
  </si>
  <si>
    <t xml:space="preserve">វ៉ាត  សាលី </t>
  </si>
  <si>
    <t>20-522</t>
  </si>
  <si>
    <t>សេង  ម៉េង</t>
  </si>
  <si>
    <t>16-401</t>
  </si>
  <si>
    <t>ង៉ែត បុប្ផាចាន់</t>
  </si>
  <si>
    <t>12-474</t>
  </si>
  <si>
    <t>លឹម អ៊ីនស្រ៊ុន</t>
  </si>
  <si>
    <t>02-132</t>
  </si>
  <si>
    <t>14-478</t>
  </si>
  <si>
    <t>វណ្ណា</t>
  </si>
  <si>
    <t>04-107</t>
  </si>
  <si>
    <t>ជី ឃីម</t>
  </si>
  <si>
    <t>18-069</t>
  </si>
  <si>
    <t>ញ៉ក់ ចំរ៉ុង</t>
  </si>
  <si>
    <t>26-150</t>
  </si>
  <si>
    <t>ញាណ  វ៉ាន់ឡាយ</t>
  </si>
  <si>
    <t>14-501</t>
  </si>
  <si>
    <t xml:space="preserve">ហៀង  ចន្ថា  </t>
  </si>
  <si>
    <t>16-597</t>
  </si>
  <si>
    <t>16-351</t>
  </si>
  <si>
    <t>បៀន ជី</t>
  </si>
  <si>
    <t>04-271</t>
  </si>
  <si>
    <t>ស៊ុយ ពិសិដ្ឋ</t>
  </si>
  <si>
    <t>18-160</t>
  </si>
  <si>
    <t>យូ ឈឿម</t>
  </si>
  <si>
    <t>02-300</t>
  </si>
  <si>
    <t>រឿន  ឡោ</t>
  </si>
  <si>
    <t>16-425</t>
  </si>
  <si>
    <t>ណាំ ណាន</t>
  </si>
  <si>
    <t>26-357</t>
  </si>
  <si>
    <t xml:space="preserve">គុយ  ស៊ា </t>
  </si>
  <si>
    <t>04-488</t>
  </si>
  <si>
    <t>ទុយ ចិន្តា</t>
  </si>
  <si>
    <t>02-146</t>
  </si>
  <si>
    <t>ភឹង ភឿន</t>
  </si>
  <si>
    <t>04-241</t>
  </si>
  <si>
    <t>ឌុក សូដា</t>
  </si>
  <si>
    <t>10-399</t>
  </si>
  <si>
    <t>កួច លីបួយ</t>
  </si>
  <si>
    <t>16-297</t>
  </si>
  <si>
    <t>អ៊ឹង វែង</t>
  </si>
  <si>
    <t>14-019</t>
  </si>
  <si>
    <t>លឿង រំចេក</t>
  </si>
  <si>
    <t>20-001</t>
  </si>
  <si>
    <t>ពូន  ភីរម្យ</t>
  </si>
  <si>
    <t>02-489</t>
  </si>
  <si>
    <t>ញឹម សារិន</t>
  </si>
  <si>
    <t>08-002</t>
  </si>
  <si>
    <t>គី  ម៉េងទុយ</t>
  </si>
  <si>
    <t>16-150</t>
  </si>
  <si>
    <t>22-537</t>
  </si>
  <si>
    <t>ងួន  លាង</t>
  </si>
  <si>
    <t>20-185</t>
  </si>
  <si>
    <t>ព្រាប   វន</t>
  </si>
  <si>
    <t>12-001</t>
  </si>
  <si>
    <t>ទឹម ជូនេត្រ្ត</t>
  </si>
  <si>
    <t>12-022</t>
  </si>
  <si>
    <t>22-247</t>
  </si>
  <si>
    <t>08-572</t>
  </si>
  <si>
    <t xml:space="preserve">កែវ  គឹមឈុយ </t>
  </si>
  <si>
    <t>18-492</t>
  </si>
  <si>
    <t>ជួប សុខុម</t>
  </si>
  <si>
    <t>20-003</t>
  </si>
  <si>
    <t xml:space="preserve">ដួង  សុផន </t>
  </si>
  <si>
    <t>16-518</t>
  </si>
  <si>
    <t xml:space="preserve">ឆេង  ភិរុណ </t>
  </si>
  <si>
    <t>18-496</t>
  </si>
  <si>
    <t xml:space="preserve">កង សុផុន </t>
  </si>
  <si>
    <t>18-490</t>
  </si>
  <si>
    <t xml:space="preserve">ស៊ុន  ព្រឿ </t>
  </si>
  <si>
    <t>18-491</t>
  </si>
  <si>
    <t xml:space="preserve">ស៊ុន  ម៉ៅ  </t>
  </si>
  <si>
    <t>10-493</t>
  </si>
  <si>
    <t>ភួង ភិរ័ត្ន</t>
  </si>
  <si>
    <t>02-304</t>
  </si>
  <si>
    <t>ជៀម ហ៊ាង</t>
  </si>
  <si>
    <t>08-124</t>
  </si>
  <si>
    <t>22-194</t>
  </si>
  <si>
    <t>នូ វេត</t>
  </si>
  <si>
    <t>16-281</t>
  </si>
  <si>
    <t>សៀ ស៊ិន</t>
  </si>
  <si>
    <t>22-039</t>
  </si>
  <si>
    <t>ឃឿម គឹមហោ</t>
  </si>
  <si>
    <t>12-199</t>
  </si>
  <si>
    <t>ង៉ែត វិភូ ១</t>
  </si>
  <si>
    <t>14-287</t>
  </si>
  <si>
    <t>ខ្លូត  រិទ្ធ</t>
  </si>
  <si>
    <t>12-096</t>
  </si>
  <si>
    <r>
      <rPr>
        <sz val="10"/>
        <rFont val="FreeSans"/>
        <family val="2"/>
      </rPr>
      <t>អ៊ុយ លីវ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ប្រេងឥន្ទនៈឡាអេ</t>
    </r>
    <r>
      <rPr>
        <sz val="11"/>
        <color theme="1"/>
        <rFont val="Calibri"/>
        <family val="2"/>
        <scheme val="minor"/>
      </rPr>
      <t>)</t>
    </r>
  </si>
  <si>
    <t>22-050</t>
  </si>
  <si>
    <t>ដុះ ឈួម</t>
  </si>
  <si>
    <t>18-325</t>
  </si>
  <si>
    <t>ធឿន ហៃ</t>
  </si>
  <si>
    <t>16-298</t>
  </si>
  <si>
    <t>ឈុន បូរ៉ា</t>
  </si>
  <si>
    <t>08-569</t>
  </si>
  <si>
    <t>រិនវណ្ណា</t>
  </si>
  <si>
    <t>36-149</t>
  </si>
  <si>
    <t>ហាក់  ប៊ុនជា</t>
  </si>
  <si>
    <t>16-289</t>
  </si>
  <si>
    <t>យិន កាំហូយ</t>
  </si>
  <si>
    <t>16-273</t>
  </si>
  <si>
    <t>ជាង ឃីម</t>
  </si>
  <si>
    <t>16-270</t>
  </si>
  <si>
    <t>នៅ ស៊្រុន</t>
  </si>
  <si>
    <t>16-269</t>
  </si>
  <si>
    <t>អ៊ិត ស៊ីណាត</t>
  </si>
  <si>
    <t>26-524</t>
  </si>
  <si>
    <t>សាលារៀនអូរចារ</t>
  </si>
  <si>
    <t>22-404</t>
  </si>
  <si>
    <t>ចេត វិត</t>
  </si>
  <si>
    <t>16-033</t>
  </si>
  <si>
    <t>គឹម  វ៉ា</t>
  </si>
  <si>
    <t>02-493</t>
  </si>
  <si>
    <t>22-059</t>
  </si>
  <si>
    <t>អ៊ុន ម៉េង​ សណ្ឋាគារអាស៊ី</t>
  </si>
  <si>
    <t>22-030</t>
  </si>
  <si>
    <t>ឯល សុម៉ាលីន</t>
  </si>
  <si>
    <t>10-178</t>
  </si>
  <si>
    <t>ឆាន់ ណារ័ត្ន</t>
  </si>
  <si>
    <t>18-434</t>
  </si>
  <si>
    <t>ថុន ថាលីន</t>
  </si>
  <si>
    <t>26-377</t>
  </si>
  <si>
    <t>លី  មាន</t>
  </si>
  <si>
    <t>14-222</t>
  </si>
  <si>
    <t>ទ្រី  ថា</t>
  </si>
  <si>
    <t>14-217</t>
  </si>
  <si>
    <t>ឡយ សុង</t>
  </si>
  <si>
    <t>08-491</t>
  </si>
  <si>
    <t>នៅ យ៉ារ័ត្ន</t>
  </si>
  <si>
    <t>08-156</t>
  </si>
  <si>
    <t>សា  វ៉ាន់</t>
  </si>
  <si>
    <t>14-192</t>
  </si>
  <si>
    <t>សុក  ឡាយ</t>
  </si>
  <si>
    <t>14-193</t>
  </si>
  <si>
    <t>ឌី  ចេនវិត្យ</t>
  </si>
  <si>
    <t>12-552</t>
  </si>
  <si>
    <t xml:space="preserve">យិន  សុផាត </t>
  </si>
  <si>
    <t>12-529</t>
  </si>
  <si>
    <t xml:space="preserve">ឌី  ចេនរិទ្ធ </t>
  </si>
  <si>
    <t>12-530</t>
  </si>
  <si>
    <t xml:space="preserve">សាលារៀនជ្រៃកោង </t>
  </si>
  <si>
    <t>10-512</t>
  </si>
  <si>
    <t>អាង យ៉េង</t>
  </si>
  <si>
    <t>08-251</t>
  </si>
  <si>
    <t>មុត សុភី</t>
  </si>
  <si>
    <t>16-041</t>
  </si>
  <si>
    <t>ជិន សល់</t>
  </si>
  <si>
    <t>20-389</t>
  </si>
  <si>
    <t xml:space="preserve">ខៀវ  បញ្ញវុធ </t>
  </si>
  <si>
    <t>20-486</t>
  </si>
  <si>
    <t>មាស វ៉ាន់ណន</t>
  </si>
  <si>
    <t>10-163</t>
  </si>
  <si>
    <t>ប៉ែន ពិរោះ</t>
  </si>
  <si>
    <t>12-317</t>
  </si>
  <si>
    <t>04-027</t>
  </si>
  <si>
    <t>ជា រិទ្ធី</t>
  </si>
  <si>
    <t>26-536</t>
  </si>
  <si>
    <t>ឡាយ សុគន្ធា</t>
  </si>
  <si>
    <t>36-372</t>
  </si>
  <si>
    <t>តេង វុត្ថា</t>
  </si>
  <si>
    <t>16-087</t>
  </si>
  <si>
    <t>សោម  សូណែត</t>
  </si>
  <si>
    <t>18-156</t>
  </si>
  <si>
    <t>ឌី ស៊ីម</t>
  </si>
  <si>
    <t>18-157</t>
  </si>
  <si>
    <t>18-435</t>
  </si>
  <si>
    <t>តាំង កៅ</t>
  </si>
  <si>
    <t>22-516</t>
  </si>
  <si>
    <t>ខ្លូត សាឯម</t>
  </si>
  <si>
    <t>16-113</t>
  </si>
  <si>
    <t>ឈូ គា</t>
  </si>
  <si>
    <t>10-033</t>
  </si>
  <si>
    <t>10-016</t>
  </si>
  <si>
    <t>គង់ សុផល</t>
  </si>
  <si>
    <t>26-143</t>
  </si>
  <si>
    <t>22-500</t>
  </si>
  <si>
    <t>សុខ សុខុន ពីស៊ីនទឹក</t>
  </si>
  <si>
    <t>22-038</t>
  </si>
  <si>
    <t>ហាវ កញ្ញា</t>
  </si>
  <si>
    <t>16-114</t>
  </si>
  <si>
    <t>ភេទ សុផុន</t>
  </si>
  <si>
    <t>20-136</t>
  </si>
  <si>
    <t>ស្រី ចន្ធូ</t>
  </si>
  <si>
    <t>36-361</t>
  </si>
  <si>
    <t>ឡាយ កុសល់</t>
  </si>
  <si>
    <t>10-152</t>
  </si>
  <si>
    <t>ហួយ ខេង</t>
  </si>
  <si>
    <t>08-355</t>
  </si>
  <si>
    <t>ភី ផាន</t>
  </si>
  <si>
    <t>16-288</t>
  </si>
  <si>
    <t>ម៉ា សុខា</t>
  </si>
  <si>
    <t>08-008</t>
  </si>
  <si>
    <t>អៀម ពៅ</t>
  </si>
  <si>
    <t>08-372</t>
  </si>
  <si>
    <t>សាន ហូ</t>
  </si>
  <si>
    <t>26-268</t>
  </si>
  <si>
    <t>ហង្ស គាន</t>
  </si>
  <si>
    <t>10-094</t>
  </si>
  <si>
    <t>ហោ ហួយ</t>
  </si>
  <si>
    <t>10-104</t>
  </si>
  <si>
    <t>ឡុង ចន្ថា</t>
  </si>
  <si>
    <t>10-146</t>
  </si>
  <si>
    <t>ឌិត ញិប</t>
  </si>
  <si>
    <t>16-060</t>
  </si>
  <si>
    <t>គឹម សែន</t>
  </si>
  <si>
    <t>16-052</t>
  </si>
  <si>
    <t>លឹម សៀង</t>
  </si>
  <si>
    <t>10-063</t>
  </si>
  <si>
    <t>ទូច សារ៉ន</t>
  </si>
  <si>
    <t>10-347</t>
  </si>
  <si>
    <t>ម៉ាត់ ឯល</t>
  </si>
  <si>
    <t>10-302</t>
  </si>
  <si>
    <t>យ៉ង ធី</t>
  </si>
  <si>
    <t>10-138</t>
  </si>
  <si>
    <t>និន សានិត</t>
  </si>
  <si>
    <t>10-074</t>
  </si>
  <si>
    <t>តោ គង់</t>
  </si>
  <si>
    <t>10-075</t>
  </si>
  <si>
    <t>វ៉ាន់ គីរី</t>
  </si>
  <si>
    <t>10-093</t>
  </si>
  <si>
    <t>10-083</t>
  </si>
  <si>
    <t>ឡាវ ថៃ</t>
  </si>
  <si>
    <t>10-258</t>
  </si>
  <si>
    <t>ស្រី ហ៊ុច</t>
  </si>
  <si>
    <t>10-143</t>
  </si>
  <si>
    <t>10-071</t>
  </si>
  <si>
    <t xml:space="preserve">គង់  សាយ </t>
  </si>
  <si>
    <t>04-558</t>
  </si>
  <si>
    <t>ជូ ជីវន័</t>
  </si>
  <si>
    <t>26-535</t>
  </si>
  <si>
    <t>ហែម សុខខី</t>
  </si>
  <si>
    <t>18-125</t>
  </si>
  <si>
    <t>តាន់ វុទ្ធី</t>
  </si>
  <si>
    <t>16-130</t>
  </si>
  <si>
    <t>តាំង ឈុន ១</t>
  </si>
  <si>
    <t>14-041</t>
  </si>
  <si>
    <t>គង់ ឡៃហាន់</t>
  </si>
  <si>
    <t>02-246</t>
  </si>
  <si>
    <t>ឃូ  ប៉ាវ</t>
  </si>
  <si>
    <t>14-190</t>
  </si>
  <si>
    <t>ផេង សារុំ</t>
  </si>
  <si>
    <t>18-217</t>
  </si>
  <si>
    <t>18-308</t>
  </si>
  <si>
    <t>ផាត់ នី</t>
  </si>
  <si>
    <t>18-283</t>
  </si>
  <si>
    <t>បណ្តូល សំណាង</t>
  </si>
  <si>
    <t>14-428</t>
  </si>
  <si>
    <t>ជ័យ ធីតា</t>
  </si>
  <si>
    <t>20-458</t>
  </si>
  <si>
    <t>រិត កប</t>
  </si>
  <si>
    <t>20-459</t>
  </si>
  <si>
    <t>ឌុល សម្បត្តិ</t>
  </si>
  <si>
    <t>16-252</t>
  </si>
  <si>
    <t>អ៊ឹង កៀត</t>
  </si>
  <si>
    <t>16-263</t>
  </si>
  <si>
    <t xml:space="preserve">សេង  សំអាត </t>
  </si>
  <si>
    <t>18-494</t>
  </si>
  <si>
    <t>ជូ អ៊ឹម</t>
  </si>
  <si>
    <t>12-174</t>
  </si>
  <si>
    <t>ឡេង លីម</t>
  </si>
  <si>
    <t>12-003</t>
  </si>
  <si>
    <t xml:space="preserve">ហុង  ហួត </t>
  </si>
  <si>
    <t>20-591</t>
  </si>
  <si>
    <t>ឌុច ហឿម</t>
  </si>
  <si>
    <t>02-457</t>
  </si>
  <si>
    <t>ដោ ស៊ីនឿន</t>
  </si>
  <si>
    <t>26-403</t>
  </si>
  <si>
    <t xml:space="preserve">ប៉ិន  គឹមហ៊ន </t>
  </si>
  <si>
    <t>18-521</t>
  </si>
  <si>
    <t>ស សុវណ្ណារ៉ា ១</t>
  </si>
  <si>
    <t>22-494</t>
  </si>
  <si>
    <t>នុត ធួក</t>
  </si>
  <si>
    <t>26-016</t>
  </si>
  <si>
    <t>ឌុក  ឆវេត</t>
  </si>
  <si>
    <t>14-136</t>
  </si>
  <si>
    <t>យ៉ាំ ចាន់ចិត្រា</t>
  </si>
  <si>
    <t>06-359</t>
  </si>
  <si>
    <t>វីឃែ ទឹកសុទ្ធ</t>
  </si>
  <si>
    <t>22-598</t>
  </si>
  <si>
    <t>គូ សុធី</t>
  </si>
  <si>
    <t>26-499</t>
  </si>
  <si>
    <t>ទិន ប៊ុនធិន</t>
  </si>
  <si>
    <t>16-133</t>
  </si>
  <si>
    <t>ឈឹម ភីណាល់</t>
  </si>
  <si>
    <t>26-231</t>
  </si>
  <si>
    <t>សុខ វិត</t>
  </si>
  <si>
    <t>16-202</t>
  </si>
  <si>
    <t>អៀ ម៉េងលុច</t>
  </si>
  <si>
    <t>26-036</t>
  </si>
  <si>
    <r>
      <rPr>
        <sz val="10"/>
        <rFont val="FreeSans"/>
        <family val="2"/>
      </rPr>
      <t xml:space="preserve">លី ឡាយ </t>
    </r>
    <r>
      <rPr>
        <sz val="11"/>
        <color theme="1"/>
        <rFont val="Calibri"/>
        <family val="2"/>
        <scheme val="minor"/>
      </rPr>
      <t xml:space="preserve">( </t>
    </r>
    <r>
      <rPr>
        <sz val="10"/>
        <rFont val="FreeSans"/>
        <family val="2"/>
      </rPr>
      <t xml:space="preserve">វិសាលសុខ </t>
    </r>
    <r>
      <rPr>
        <sz val="11"/>
        <color theme="1"/>
        <rFont val="Calibri"/>
        <family val="2"/>
        <scheme val="minor"/>
      </rPr>
      <t xml:space="preserve">) </t>
    </r>
    <r>
      <rPr>
        <sz val="10"/>
        <rFont val="FreeSans"/>
        <family val="2"/>
      </rPr>
      <t>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</si>
  <si>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22-421</t>
  </si>
  <si>
    <t>ហាំង យូរ</t>
  </si>
  <si>
    <t>10-147</t>
  </si>
  <si>
    <t>18-220</t>
  </si>
  <si>
    <t>តាន់ ប៊ុនពៅ</t>
  </si>
  <si>
    <t>26-311</t>
  </si>
  <si>
    <t xml:space="preserve">សុង  សេង </t>
  </si>
  <si>
    <t>18-593</t>
  </si>
  <si>
    <t xml:space="preserve">លី  ដានី </t>
  </si>
  <si>
    <t>12-525</t>
  </si>
  <si>
    <t>ទិត្យ ចិន្តា</t>
  </si>
  <si>
    <t>26-582</t>
  </si>
  <si>
    <t>មឿង បូរ៉ា</t>
  </si>
  <si>
    <t>26-508</t>
  </si>
  <si>
    <t>នែម វ៉ាន់</t>
  </si>
  <si>
    <t>08-471</t>
  </si>
  <si>
    <t>ឈឹម សុវណ្ណ</t>
  </si>
  <si>
    <t>20-454</t>
  </si>
  <si>
    <t>ហោ សំប៊ុន</t>
  </si>
  <si>
    <t>20-455</t>
  </si>
  <si>
    <t>ឌឿ សង្វាវ៉ាន</t>
  </si>
  <si>
    <t>12-122</t>
  </si>
  <si>
    <t>ចាន់ ផារិន</t>
  </si>
  <si>
    <t>12-127</t>
  </si>
  <si>
    <t>ម៉ៅ សាវី</t>
  </si>
  <si>
    <t>18-218</t>
  </si>
  <si>
    <t xml:space="preserve">ផង់   ឆៃដែន </t>
  </si>
  <si>
    <t>20-503</t>
  </si>
  <si>
    <t>សំអុន ធារិទ្ធ</t>
  </si>
  <si>
    <t>36-040</t>
  </si>
  <si>
    <t>យឹម សុវណ្ណី</t>
  </si>
  <si>
    <t>08-017</t>
  </si>
  <si>
    <t>16-140</t>
  </si>
  <si>
    <t>ឃឹម ហុក</t>
  </si>
  <si>
    <t>10-389</t>
  </si>
  <si>
    <t>ប៉ែត សីហា</t>
  </si>
  <si>
    <t>08-304</t>
  </si>
  <si>
    <t>ជិន សូឡី</t>
  </si>
  <si>
    <t>16-264</t>
  </si>
  <si>
    <t xml:space="preserve">កាន់  ណារ៉ា </t>
  </si>
  <si>
    <t>12-527</t>
  </si>
  <si>
    <t>សាញ់ សុង</t>
  </si>
  <si>
    <t>08-065</t>
  </si>
  <si>
    <t>គឹម ហ៊ុន</t>
  </si>
  <si>
    <t>06-385</t>
  </si>
  <si>
    <t>ស៊ិន ញិប</t>
  </si>
  <si>
    <t>18-161</t>
  </si>
  <si>
    <t>ញ៉ែម ចាន់នី</t>
  </si>
  <si>
    <t>02-278</t>
  </si>
  <si>
    <t>អៀម ធាម</t>
  </si>
  <si>
    <t>18-025</t>
  </si>
  <si>
    <t>ប្រាក់ សាលឿត</t>
  </si>
  <si>
    <t>18-174</t>
  </si>
  <si>
    <t xml:space="preserve">ជូ  សឿង </t>
  </si>
  <si>
    <t>16-534</t>
  </si>
  <si>
    <t>ភឹម គឹមលន់</t>
  </si>
  <si>
    <t>08-388</t>
  </si>
  <si>
    <t>ក្រូច ថែន</t>
  </si>
  <si>
    <t>20-283</t>
  </si>
  <si>
    <t>ឆេង សេងហាក់</t>
  </si>
  <si>
    <t>20-240</t>
  </si>
  <si>
    <t>ឆេង សុភាព</t>
  </si>
  <si>
    <t>20-239</t>
  </si>
  <si>
    <t>សេង ហួរ</t>
  </si>
  <si>
    <t>12-028</t>
  </si>
  <si>
    <t>ស៊្រុន  គីមហុង</t>
  </si>
  <si>
    <t>20-115</t>
  </si>
  <si>
    <t>04-136</t>
  </si>
  <si>
    <t>អែប  អេង</t>
  </si>
  <si>
    <t>02-539</t>
  </si>
  <si>
    <t xml:space="preserve">ចេង  ណាំ </t>
  </si>
  <si>
    <t>04-586</t>
  </si>
  <si>
    <t>គ្រុយ ឈុនអ៊ឹង</t>
  </si>
  <si>
    <t>04-471</t>
  </si>
  <si>
    <t>អេង សាមឿន</t>
  </si>
  <si>
    <t>04-438</t>
  </si>
  <si>
    <t>គឹម  យ៉ន</t>
  </si>
  <si>
    <t>02-505</t>
  </si>
  <si>
    <t>ទុយ ជា</t>
  </si>
  <si>
    <t>36-578</t>
  </si>
  <si>
    <t>សំ ផាណន</t>
  </si>
  <si>
    <t>36-579</t>
  </si>
  <si>
    <t>ទី ចា</t>
  </si>
  <si>
    <t>26-588</t>
  </si>
  <si>
    <t>ព្រំ ដាយ</t>
  </si>
  <si>
    <t>12-030</t>
  </si>
  <si>
    <t>22-251</t>
  </si>
  <si>
    <t>ចាន់ ប៊ុនលឿម</t>
  </si>
  <si>
    <t>12-450</t>
  </si>
  <si>
    <t>ប៊ុន វែង</t>
  </si>
  <si>
    <t>14-059</t>
  </si>
  <si>
    <t>ធូ ភី</t>
  </si>
  <si>
    <t>10-384</t>
  </si>
  <si>
    <t xml:space="preserve">ចៃ   នី ២ </t>
  </si>
  <si>
    <t>16-557</t>
  </si>
  <si>
    <t>តឹក ប៊ុនឡុង</t>
  </si>
  <si>
    <t>18-221</t>
  </si>
  <si>
    <t>អ៊ុង សុភ័ណ្ឌ</t>
  </si>
  <si>
    <t>26-338</t>
  </si>
  <si>
    <t>ជា កុច</t>
  </si>
  <si>
    <t>16-198</t>
  </si>
  <si>
    <t>14-350</t>
  </si>
  <si>
    <t xml:space="preserve">ឃ្លោក   ប្រុស </t>
  </si>
  <si>
    <t>10-560</t>
  </si>
  <si>
    <t>ហ៊ុយ សុធារិទ្ធ</t>
  </si>
  <si>
    <t>26-229</t>
  </si>
  <si>
    <t>វ៉ាន សុខុម</t>
  </si>
  <si>
    <t>02-236</t>
  </si>
  <si>
    <t>ខូវ  សៀងហុង</t>
  </si>
  <si>
    <t>16-429</t>
  </si>
  <si>
    <t>ខូវ ស៊ាងហុង</t>
  </si>
  <si>
    <t>14-269</t>
  </si>
  <si>
    <t>យិន  ពីសី</t>
  </si>
  <si>
    <t>16-440</t>
  </si>
  <si>
    <t>លិន ណាវី</t>
  </si>
  <si>
    <t>18-159</t>
  </si>
  <si>
    <t>ជា ហួរ</t>
  </si>
  <si>
    <t>14-410</t>
  </si>
  <si>
    <t>ម៉ែន សូរ</t>
  </si>
  <si>
    <t>10-153</t>
  </si>
  <si>
    <t>សោម សុផល</t>
  </si>
  <si>
    <t>20-279</t>
  </si>
  <si>
    <t>សេង សាវុធ</t>
  </si>
  <si>
    <t>02-325</t>
  </si>
  <si>
    <t>អ៊ឹម លាភ</t>
  </si>
  <si>
    <t>12-163</t>
  </si>
  <si>
    <t>សេង សាន</t>
  </si>
  <si>
    <t>16-283</t>
  </si>
  <si>
    <t>សុខ ណេង</t>
  </si>
  <si>
    <t>18-141</t>
  </si>
  <si>
    <t>និល សម្បត្តិ</t>
  </si>
  <si>
    <t>08-484</t>
  </si>
  <si>
    <t>រស់  ស៊ីដេត</t>
  </si>
  <si>
    <t>02-518</t>
  </si>
  <si>
    <t>ទិត្យ ហ៊ាន</t>
  </si>
  <si>
    <t>02-343</t>
  </si>
  <si>
    <t>ឈឹម ណារ៉ុង</t>
  </si>
  <si>
    <t>20-114</t>
  </si>
  <si>
    <t>ណុប  អេង</t>
  </si>
  <si>
    <t>16-420</t>
  </si>
  <si>
    <t>សង ស៊ីន</t>
  </si>
  <si>
    <t>14-467</t>
  </si>
  <si>
    <t>លេង ឈឺន</t>
  </si>
  <si>
    <t>14-050</t>
  </si>
  <si>
    <t>08-223</t>
  </si>
  <si>
    <t>អ៊ូ ជា</t>
  </si>
  <si>
    <t>16-308</t>
  </si>
  <si>
    <t>តូច ស៊ុនណារ៉ា</t>
  </si>
  <si>
    <t>26-532</t>
  </si>
  <si>
    <t xml:space="preserve">ជួន  សំណាង </t>
  </si>
  <si>
    <t>18-523</t>
  </si>
  <si>
    <t>សេង សុទ្ធ</t>
  </si>
  <si>
    <t>22-555</t>
  </si>
  <si>
    <t>22-008</t>
  </si>
  <si>
    <t>នង សាមឿន</t>
  </si>
  <si>
    <t>02-271</t>
  </si>
  <si>
    <t>22-502</t>
  </si>
  <si>
    <t>ហែម សាវង្ស</t>
  </si>
  <si>
    <t>04-346</t>
  </si>
  <si>
    <t>ឆាយ សុភា</t>
  </si>
  <si>
    <t>10-334</t>
  </si>
  <si>
    <t>លី សុវណ្ណ</t>
  </si>
  <si>
    <t>10-197</t>
  </si>
  <si>
    <r>
      <rPr>
        <sz val="10"/>
        <rFont val="FreeSans"/>
        <family val="2"/>
      </rPr>
      <t>ការិ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សុខាភិបាលស្រុក</t>
    </r>
  </si>
  <si>
    <t>14-298</t>
  </si>
  <si>
    <t>គឹម ឡី</t>
  </si>
  <si>
    <t>26-001</t>
  </si>
  <si>
    <t xml:space="preserve">អ៊ុក  ហួត </t>
  </si>
  <si>
    <t>18-505</t>
  </si>
  <si>
    <t>ថន ចាន់ថា</t>
  </si>
  <si>
    <t>16-168</t>
  </si>
  <si>
    <t xml:space="preserve">គង់  វុទ្ធី </t>
  </si>
  <si>
    <t>16-578</t>
  </si>
  <si>
    <t>សារិ វិសុទ្ធ</t>
  </si>
  <si>
    <t>16-023</t>
  </si>
  <si>
    <t>14-220</t>
  </si>
  <si>
    <t>ហែម វន្ថា</t>
  </si>
  <si>
    <t>06-391</t>
  </si>
  <si>
    <t>16-172</t>
  </si>
  <si>
    <t xml:space="preserve">ឆៃ  រិទ្ធ </t>
  </si>
  <si>
    <t>18-543</t>
  </si>
  <si>
    <t>ប៊ុន យឿប</t>
  </si>
  <si>
    <t>26-573</t>
  </si>
  <si>
    <t>មឿន  កែវ</t>
  </si>
  <si>
    <t>02-516</t>
  </si>
  <si>
    <t xml:space="preserve">ព្រុំ  ម៉ៅ </t>
  </si>
  <si>
    <t>18-517</t>
  </si>
  <si>
    <t>02-469</t>
  </si>
  <si>
    <t>ឡាច ឡុង</t>
  </si>
  <si>
    <t>36-175</t>
  </si>
  <si>
    <t>ជា ធូ</t>
  </si>
  <si>
    <t>26-364</t>
  </si>
  <si>
    <t xml:space="preserve">អៀង  ពេជ្រ </t>
  </si>
  <si>
    <t>18-569</t>
  </si>
  <si>
    <t xml:space="preserve">ឌួង  សារឿន </t>
  </si>
  <si>
    <t>18-508</t>
  </si>
  <si>
    <t>កុយ សារឿ</t>
  </si>
  <si>
    <t>10-224</t>
  </si>
  <si>
    <t>លួន សុខនី</t>
  </si>
  <si>
    <t>08-081</t>
  </si>
  <si>
    <t xml:space="preserve">ប៉ោ  រដ្ឋាវី </t>
  </si>
  <si>
    <t>14-543</t>
  </si>
  <si>
    <t>18-180</t>
  </si>
  <si>
    <t>អង វើន</t>
  </si>
  <si>
    <t>36-553</t>
  </si>
  <si>
    <t>ឡុង ហួត</t>
  </si>
  <si>
    <t>16-296</t>
  </si>
  <si>
    <t>លឹម ជៀន</t>
  </si>
  <si>
    <t>18-420</t>
  </si>
  <si>
    <t>ឈន ចិត្រា</t>
  </si>
  <si>
    <t>36-017</t>
  </si>
  <si>
    <t>16-077</t>
  </si>
  <si>
    <t>22-111</t>
  </si>
  <si>
    <t>ឈួម សាវ៉ើន</t>
  </si>
  <si>
    <t>36-552</t>
  </si>
  <si>
    <t>លី វ៉ាន់ណា</t>
  </si>
  <si>
    <t>26-321</t>
  </si>
  <si>
    <t>កេង ហ៊ាង</t>
  </si>
  <si>
    <t>16-275</t>
  </si>
  <si>
    <t>ជា ពេង</t>
  </si>
  <si>
    <t>26-210</t>
  </si>
  <si>
    <t>ហេង ណេង</t>
  </si>
  <si>
    <t>26-361</t>
  </si>
  <si>
    <t>ប៊ុត   សារ៉ម</t>
  </si>
  <si>
    <t>02-571</t>
  </si>
  <si>
    <t>ជិន ហឿន</t>
  </si>
  <si>
    <t>26-360</t>
  </si>
  <si>
    <t>ឯក កេត</t>
  </si>
  <si>
    <t>26-075</t>
  </si>
  <si>
    <t>ម៉ៅ  សុខលី ៣</t>
  </si>
  <si>
    <t>14-145</t>
  </si>
  <si>
    <t>ធូ ចន្ថា</t>
  </si>
  <si>
    <t>36-041</t>
  </si>
  <si>
    <t>ជៀម សាវឿន</t>
  </si>
  <si>
    <t>36-043</t>
  </si>
  <si>
    <t>សាំង ណារិន</t>
  </si>
  <si>
    <t>20-266</t>
  </si>
  <si>
    <t>ចាន់ ណារ៉ុង</t>
  </si>
  <si>
    <t>26-107</t>
  </si>
  <si>
    <t>ខ្លួត ពិសិទ្ធ</t>
  </si>
  <si>
    <t>08-429</t>
  </si>
  <si>
    <t>ទៀង រតនា</t>
  </si>
  <si>
    <t>08-374</t>
  </si>
  <si>
    <t>ឡិច ឡេង</t>
  </si>
  <si>
    <t>20-241</t>
  </si>
  <si>
    <t xml:space="preserve">ឆាយ  ឆេង  ឃន </t>
  </si>
  <si>
    <t>12-546</t>
  </si>
  <si>
    <t>ហ៊ួរ ហាវ</t>
  </si>
  <si>
    <t>26-464</t>
  </si>
  <si>
    <t>លាង សារ៉េន ២</t>
  </si>
  <si>
    <t>20-085</t>
  </si>
  <si>
    <t>ស៊ឹម អឿន</t>
  </si>
  <si>
    <t>02-198</t>
  </si>
  <si>
    <t>កែវ  សានិត</t>
  </si>
  <si>
    <t>16-347</t>
  </si>
  <si>
    <t>ទួន ថាវី</t>
  </si>
  <si>
    <t>26-335</t>
  </si>
  <si>
    <t>ស៊ុន ស៊</t>
  </si>
  <si>
    <t>16-286</t>
  </si>
  <si>
    <t>សាយ ញឹប</t>
  </si>
  <si>
    <t>10-010</t>
  </si>
  <si>
    <t>គុជ លី</t>
  </si>
  <si>
    <t>10-151</t>
  </si>
  <si>
    <t>នូ សារ</t>
  </si>
  <si>
    <t>14-469</t>
  </si>
  <si>
    <t xml:space="preserve">គឹម  វ៉ាន់ឌី </t>
  </si>
  <si>
    <t>20-541</t>
  </si>
  <si>
    <t>យិន ពៅ</t>
  </si>
  <si>
    <t>02-009</t>
  </si>
  <si>
    <t>ទឹង អេង</t>
  </si>
  <si>
    <t>10-275</t>
  </si>
  <si>
    <t>ចាន់  ប្រម</t>
  </si>
  <si>
    <t>12-039</t>
  </si>
  <si>
    <t>គង  សាមិត</t>
  </si>
  <si>
    <t>02-543</t>
  </si>
  <si>
    <t>កេះ ប៊ុនអើយ ១</t>
  </si>
  <si>
    <t>18-200</t>
  </si>
  <si>
    <t>អ៊ុក ប៊ុនរ៉ាស៊ី</t>
  </si>
  <si>
    <t>10-449</t>
  </si>
  <si>
    <t>ហេង  ណៃ</t>
  </si>
  <si>
    <t>16-421</t>
  </si>
  <si>
    <t>តាន់ លី</t>
  </si>
  <si>
    <t>16-132</t>
  </si>
  <si>
    <t>កេ ហឿក</t>
  </si>
  <si>
    <t>16-267</t>
  </si>
  <si>
    <t xml:space="preserve">ហ្កូវ   ម៉េង </t>
  </si>
  <si>
    <t>04-560</t>
  </si>
  <si>
    <t>យិញ ហាក់មួយ</t>
  </si>
  <si>
    <t>16-272</t>
  </si>
  <si>
    <t>ឈុន ង៉ោ</t>
  </si>
  <si>
    <t>18-187</t>
  </si>
  <si>
    <t>សេន សែត</t>
  </si>
  <si>
    <t>22-381</t>
  </si>
  <si>
    <t>ឃុត ម៉ារ៉ាឌី</t>
  </si>
  <si>
    <t>18-003</t>
  </si>
  <si>
    <t>តន់ សាវ៉ាត់</t>
  </si>
  <si>
    <t>26-105</t>
  </si>
  <si>
    <t>ស៊ីវ តិច</t>
  </si>
  <si>
    <t>10-058</t>
  </si>
  <si>
    <t>សួង តារ៉ា</t>
  </si>
  <si>
    <t>36-535</t>
  </si>
  <si>
    <t>ពេក តារ៉ា</t>
  </si>
  <si>
    <t>18-119</t>
  </si>
  <si>
    <t>ឈឹម ណារិន</t>
  </si>
  <si>
    <t>26-554</t>
  </si>
  <si>
    <t>ហម សាវឿត</t>
  </si>
  <si>
    <t>26-566</t>
  </si>
  <si>
    <t xml:space="preserve">សឿម  ង៉ា  </t>
  </si>
  <si>
    <t>16-595</t>
  </si>
  <si>
    <t>ខាន់ ម៉ាណេ</t>
  </si>
  <si>
    <t>22-482</t>
  </si>
  <si>
    <t>មិន ណើ</t>
  </si>
  <si>
    <t>10-303</t>
  </si>
  <si>
    <t>អ៊ុំ ធឿន</t>
  </si>
  <si>
    <t>18-455</t>
  </si>
  <si>
    <t>ជឿន   ចយ</t>
  </si>
  <si>
    <t>02-567</t>
  </si>
  <si>
    <t>គង់ វណ្ណា</t>
  </si>
  <si>
    <t>08-094</t>
  </si>
  <si>
    <t>សុខ ចាន់រឿន</t>
  </si>
  <si>
    <t>08-287</t>
  </si>
  <si>
    <t>សេង  ប្រាង</t>
  </si>
  <si>
    <t>14-398</t>
  </si>
  <si>
    <t>គង់  ស៊ីណា</t>
  </si>
  <si>
    <t>14-397</t>
  </si>
  <si>
    <t>គង់ ប៊ុនលី</t>
  </si>
  <si>
    <t>14-326</t>
  </si>
  <si>
    <t xml:space="preserve">អ៊ុំ   ញិល </t>
  </si>
  <si>
    <t>12-586</t>
  </si>
  <si>
    <t xml:space="preserve">រី  សុខា </t>
  </si>
  <si>
    <t>16-524</t>
  </si>
  <si>
    <t>ញឹម  ជេដ្ឋា</t>
  </si>
  <si>
    <t>04-316</t>
  </si>
  <si>
    <t>ឃួន គង់</t>
  </si>
  <si>
    <t>10-018</t>
  </si>
  <si>
    <t xml:space="preserve">អ៊ឺង  ឈៀវអ៊ិត </t>
  </si>
  <si>
    <t>18-486</t>
  </si>
  <si>
    <t xml:space="preserve">ឌី  សុម៉ាលី </t>
  </si>
  <si>
    <t>10-494</t>
  </si>
  <si>
    <t>ឡុង  វ៉ាន់រ៉ា</t>
  </si>
  <si>
    <t>12-465</t>
  </si>
  <si>
    <t>នៅ ហាច</t>
  </si>
  <si>
    <t>04-227</t>
  </si>
  <si>
    <t>អោម ណាវី</t>
  </si>
  <si>
    <t>08-467</t>
  </si>
  <si>
    <t>08-549</t>
  </si>
  <si>
    <t xml:space="preserve">តឹក  សោភា </t>
  </si>
  <si>
    <t>18-561</t>
  </si>
  <si>
    <t>សេង ពីវ</t>
  </si>
  <si>
    <t>10-072</t>
  </si>
  <si>
    <t>កប ប្រសើរ</t>
  </si>
  <si>
    <t>16-135</t>
  </si>
  <si>
    <t>លាង ឆាយ</t>
  </si>
  <si>
    <t>08-593</t>
  </si>
  <si>
    <t>ឡាយ វន</t>
  </si>
  <si>
    <t>36-577</t>
  </si>
  <si>
    <t xml:space="preserve">ទេព  វ៉ាន់ឌី </t>
  </si>
  <si>
    <t>12-516</t>
  </si>
  <si>
    <t>ភោគ សុភី</t>
  </si>
  <si>
    <t>26-371</t>
  </si>
  <si>
    <t>26-044</t>
  </si>
  <si>
    <t>ប៉ែន កិ</t>
  </si>
  <si>
    <t>14-420</t>
  </si>
  <si>
    <t>ដែក ចាន់នួន</t>
  </si>
  <si>
    <t>26-225</t>
  </si>
  <si>
    <t>សំរិត នូ</t>
  </si>
  <si>
    <t>02-199</t>
  </si>
  <si>
    <t>ខែក ស៊ីធឿន</t>
  </si>
  <si>
    <t>18-095</t>
  </si>
  <si>
    <t>ឃុត ឃន</t>
  </si>
  <si>
    <t>16-247</t>
  </si>
  <si>
    <t>សុខ ផុន</t>
  </si>
  <si>
    <t>20-262</t>
  </si>
  <si>
    <t>22-217</t>
  </si>
  <si>
    <t>សួស ផូរ</t>
  </si>
  <si>
    <t>16-376</t>
  </si>
  <si>
    <t>ទិស្នាក់ការ</t>
  </si>
  <si>
    <t>02-247</t>
  </si>
  <si>
    <t>លួង ឆយ</t>
  </si>
  <si>
    <t>02-448</t>
  </si>
  <si>
    <t>សេង ដាយ</t>
  </si>
  <si>
    <t>16-271</t>
  </si>
  <si>
    <t>ប៉ាវ ម៉ៅ</t>
  </si>
  <si>
    <t>16-274</t>
  </si>
  <si>
    <t>ហៃ ទុយ</t>
  </si>
  <si>
    <t>22-550</t>
  </si>
  <si>
    <t>ង៉ែត វ៉ែន</t>
  </si>
  <si>
    <t>36-042</t>
  </si>
  <si>
    <t>ណម បាន់នូ</t>
  </si>
  <si>
    <t>08-043</t>
  </si>
  <si>
    <t>ភា បញ្ញា</t>
  </si>
  <si>
    <t>06-353</t>
  </si>
  <si>
    <t xml:space="preserve">រស់  សុខុម </t>
  </si>
  <si>
    <t>18-506</t>
  </si>
  <si>
    <t>អ៊ុង  សុផល</t>
  </si>
  <si>
    <t>20-317</t>
  </si>
  <si>
    <t>ច្រែង សុចន</t>
  </si>
  <si>
    <t>04-229</t>
  </si>
  <si>
    <t>02-419</t>
  </si>
  <si>
    <t>ថន ប៊ុនថាន់</t>
  </si>
  <si>
    <t>02-026</t>
  </si>
  <si>
    <t>ឡត សារ៉េត</t>
  </si>
  <si>
    <t>20-260</t>
  </si>
  <si>
    <t>ជួង ខ្វា</t>
  </si>
  <si>
    <t>02-045</t>
  </si>
  <si>
    <t>ចាន់ រឿន</t>
  </si>
  <si>
    <t>36-519</t>
  </si>
  <si>
    <t>នាក់ ចន្ថា</t>
  </si>
  <si>
    <t>26-563</t>
  </si>
  <si>
    <t>ស៊ន ហ៊ុន</t>
  </si>
  <si>
    <t>08-112</t>
  </si>
  <si>
    <t>លី ងួន</t>
  </si>
  <si>
    <t>18-288</t>
  </si>
  <si>
    <t>ប៊ុន ណាក់</t>
  </si>
  <si>
    <t>26-094</t>
  </si>
  <si>
    <t>ពៅ រ៉េន</t>
  </si>
  <si>
    <t>08-114</t>
  </si>
  <si>
    <t>ផន វណ្ណថា</t>
  </si>
  <si>
    <t>20-045</t>
  </si>
  <si>
    <t>អ៊ុយ ដារីន</t>
  </si>
  <si>
    <t>18-117</t>
  </si>
  <si>
    <t>មួន ងិៈ</t>
  </si>
  <si>
    <t>08-464</t>
  </si>
  <si>
    <t>សុខ សុផល</t>
  </si>
  <si>
    <t>08-463</t>
  </si>
  <si>
    <t xml:space="preserve">ឈាង  ហេង </t>
  </si>
  <si>
    <t>16-523</t>
  </si>
  <si>
    <t>ទេស ពៅ</t>
  </si>
  <si>
    <t>36-430</t>
  </si>
  <si>
    <t>ជា  សេង</t>
  </si>
  <si>
    <t>16-359</t>
  </si>
  <si>
    <t>អ៊ុល ងឿប</t>
  </si>
  <si>
    <t>08-337</t>
  </si>
  <si>
    <t>ហ្ស៊ី ហ្គេ</t>
  </si>
  <si>
    <t>36-462</t>
  </si>
  <si>
    <t>កូវ អូន</t>
  </si>
  <si>
    <t>16-223</t>
  </si>
  <si>
    <t>ហេង សៅយ៉ាត</t>
  </si>
  <si>
    <t>18-385</t>
  </si>
  <si>
    <t>ចាន់  គឹមហ៊ាង</t>
  </si>
  <si>
    <t>12-241</t>
  </si>
  <si>
    <t>យឿន ដានេ</t>
  </si>
  <si>
    <t>08-533</t>
  </si>
  <si>
    <t>ឌុច ឌឿន</t>
  </si>
  <si>
    <t>36-423</t>
  </si>
  <si>
    <t>គង់  ឈឿន</t>
  </si>
  <si>
    <t>12-068</t>
  </si>
  <si>
    <t>ទុំ ថន</t>
  </si>
  <si>
    <t>16-225</t>
  </si>
  <si>
    <t>ឡេង សំអាត</t>
  </si>
  <si>
    <t>18-096</t>
  </si>
  <si>
    <t xml:space="preserve">លួង  ប៊ុនលី </t>
  </si>
  <si>
    <t>18-488</t>
  </si>
  <si>
    <t>យស ឆវ័ន</t>
  </si>
  <si>
    <t>22-466</t>
  </si>
  <si>
    <t>ហ៊ុយ ពេជ្រជា</t>
  </si>
  <si>
    <t>22-424</t>
  </si>
  <si>
    <t>ប៉ូ  ប៊ុនថន</t>
  </si>
  <si>
    <t>14-229</t>
  </si>
  <si>
    <t>ស  គា</t>
  </si>
  <si>
    <t>16-300</t>
  </si>
  <si>
    <t>ជុំ ពិទ័ក្ក</t>
  </si>
  <si>
    <t>08-266</t>
  </si>
  <si>
    <t>ព្រុំ ប៊ុត</t>
  </si>
  <si>
    <t>18-088</t>
  </si>
  <si>
    <t>22-588</t>
  </si>
  <si>
    <t>ច័ន្ទ ថន</t>
  </si>
  <si>
    <t>26-282</t>
  </si>
  <si>
    <t>ផន សុផាត</t>
  </si>
  <si>
    <t>08-091</t>
  </si>
  <si>
    <t>ហោ គឹមហួន</t>
  </si>
  <si>
    <t>20-440</t>
  </si>
  <si>
    <t>សាខាគយនិងរដ្ឋាករខេត្ត</t>
  </si>
  <si>
    <t>22-026</t>
  </si>
  <si>
    <t>មន្ទីរគយ និង រដ្ឋាករ</t>
  </si>
  <si>
    <t>22-509</t>
  </si>
  <si>
    <t>ច័ន្ទ  ស៊ីឡា</t>
  </si>
  <si>
    <t>18-273</t>
  </si>
  <si>
    <t>រួម រុន</t>
  </si>
  <si>
    <t>12-121</t>
  </si>
  <si>
    <t>សែ សារ៉ាន់</t>
  </si>
  <si>
    <t>14-443</t>
  </si>
  <si>
    <t>ច្រាយ  ប៊ុន</t>
  </si>
  <si>
    <t>12-105</t>
  </si>
  <si>
    <t>ចាន់ សំអោ</t>
  </si>
  <si>
    <t>12-379</t>
  </si>
  <si>
    <t>ចេ ចៀក</t>
  </si>
  <si>
    <t>14-303</t>
  </si>
  <si>
    <t>យៀង ឃិត</t>
  </si>
  <si>
    <t>20-467</t>
  </si>
  <si>
    <t>យ៉ែម ចាន់តារ៉ា</t>
  </si>
  <si>
    <t>20-464</t>
  </si>
  <si>
    <t>លឿង ធីលី</t>
  </si>
  <si>
    <t>10-351</t>
  </si>
  <si>
    <t>អ៊ិន សែម</t>
  </si>
  <si>
    <t>20-278</t>
  </si>
  <si>
    <t>ឡុង សារឿន</t>
  </si>
  <si>
    <t>18-256</t>
  </si>
  <si>
    <t>ហ៊ុយ វិចិត្រ</t>
  </si>
  <si>
    <t>18-254</t>
  </si>
  <si>
    <t>16-026</t>
  </si>
  <si>
    <t>លឿង លៀង</t>
  </si>
  <si>
    <t>18-318</t>
  </si>
  <si>
    <t>02-109</t>
  </si>
  <si>
    <t>ឡុង ផលគុន</t>
  </si>
  <si>
    <t>02-460</t>
  </si>
  <si>
    <t>22-275</t>
  </si>
  <si>
    <t>ឡុង ផលគុណ</t>
  </si>
  <si>
    <t>02-356</t>
  </si>
  <si>
    <t>សាយ សូ</t>
  </si>
  <si>
    <t>12-459</t>
  </si>
  <si>
    <t>គង់  សេរីវុធ</t>
  </si>
  <si>
    <t>20-327</t>
  </si>
  <si>
    <t xml:space="preserve">ស្រី  ញ៉ក់ </t>
  </si>
  <si>
    <t>18-551</t>
  </si>
  <si>
    <t>ចាប សុភី</t>
  </si>
  <si>
    <t>14-440</t>
  </si>
  <si>
    <t>ហួន ទី</t>
  </si>
  <si>
    <t>16-222</t>
  </si>
  <si>
    <t>ម៉ន សាម៉ៃ</t>
  </si>
  <si>
    <t>14-441</t>
  </si>
  <si>
    <t>សិទ្ធិ សារ៉ាយ</t>
  </si>
  <si>
    <t>10-127</t>
  </si>
  <si>
    <t>ម៉ម  រតនា</t>
  </si>
  <si>
    <t>16-418</t>
  </si>
  <si>
    <t xml:space="preserve">ព្រំ  យន់ </t>
  </si>
  <si>
    <t>14-518</t>
  </si>
  <si>
    <t>សៅ  តាប់</t>
  </si>
  <si>
    <t>12-117</t>
  </si>
  <si>
    <t>ជួង កែវរដ្ឋា</t>
  </si>
  <si>
    <t>26-376</t>
  </si>
  <si>
    <t xml:space="preserve">ប៉ិល  ឈុន </t>
  </si>
  <si>
    <t>18-549</t>
  </si>
  <si>
    <t>មឿន មាន</t>
  </si>
  <si>
    <t>20-227</t>
  </si>
  <si>
    <t>សំ  សុខ</t>
  </si>
  <si>
    <t>18-015</t>
  </si>
  <si>
    <t>លាង សំអ៊ុល</t>
  </si>
  <si>
    <t>18-342</t>
  </si>
  <si>
    <t>ស៊ុន គឹមថៃ</t>
  </si>
  <si>
    <t>18-346</t>
  </si>
  <si>
    <t>ម៉ៅ សារុន</t>
  </si>
  <si>
    <t>16-056</t>
  </si>
  <si>
    <t>ចាន់ សេង</t>
  </si>
  <si>
    <t>26-195</t>
  </si>
  <si>
    <t>គង់ សេរី</t>
  </si>
  <si>
    <t>12-460</t>
  </si>
  <si>
    <t>អៀក ឈៀត</t>
  </si>
  <si>
    <t>02-442</t>
  </si>
  <si>
    <t>អ៊ាប ជីម៉ាន់</t>
  </si>
  <si>
    <t>02-222</t>
  </si>
  <si>
    <t>ភោគ  សារ័ត្ន</t>
  </si>
  <si>
    <t>12-070</t>
  </si>
  <si>
    <t>ហុក  កុសល</t>
  </si>
  <si>
    <t>14-101</t>
  </si>
  <si>
    <t>យិន សារុំ</t>
  </si>
  <si>
    <t>16-531</t>
  </si>
  <si>
    <t xml:space="preserve">ស៊ុន   សូ </t>
  </si>
  <si>
    <t>18-480</t>
  </si>
  <si>
    <t>គឹម  ហេង</t>
  </si>
  <si>
    <t>14-135</t>
  </si>
  <si>
    <t>ស៊ីវ ហួង</t>
  </si>
  <si>
    <t>26-583</t>
  </si>
  <si>
    <t>អ៊ូ  ដាវី</t>
  </si>
  <si>
    <t>18-297</t>
  </si>
  <si>
    <t>ញាណ សុផាត</t>
  </si>
  <si>
    <t>08-299</t>
  </si>
  <si>
    <t>លៀម ណារិន</t>
  </si>
  <si>
    <t>26-571</t>
  </si>
  <si>
    <t>ហៀង ម៉ារី</t>
  </si>
  <si>
    <t>26-390</t>
  </si>
  <si>
    <t xml:space="preserve">អែម  ផាន់នី </t>
  </si>
  <si>
    <t>14-512</t>
  </si>
  <si>
    <t>តាំង កាំង៩</t>
  </si>
  <si>
    <t>14-212</t>
  </si>
  <si>
    <t>លន់ យឿន</t>
  </si>
  <si>
    <t>26-224</t>
  </si>
  <si>
    <t>ឈឹម ស៊ួ</t>
  </si>
  <si>
    <t>22-227</t>
  </si>
  <si>
    <t>ហេង រតនា</t>
  </si>
  <si>
    <t>26-045</t>
  </si>
  <si>
    <t>ចាន់ សំណាង</t>
  </si>
  <si>
    <t>26-490</t>
  </si>
  <si>
    <t>អ៊ិត ធីតា</t>
  </si>
  <si>
    <t>36-246</t>
  </si>
  <si>
    <t>20-066</t>
  </si>
  <si>
    <t xml:space="preserve">សោម  រក្សា </t>
  </si>
  <si>
    <t>18-509</t>
  </si>
  <si>
    <t>ប៊ុន  រឿម</t>
  </si>
  <si>
    <t>02-535</t>
  </si>
  <si>
    <t>លី មាន</t>
  </si>
  <si>
    <t>16-392</t>
  </si>
  <si>
    <t>ថុង គង់ ២</t>
  </si>
  <si>
    <t>22-519</t>
  </si>
  <si>
    <t>ថុង  ម៉ី</t>
  </si>
  <si>
    <t>14-173</t>
  </si>
  <si>
    <t>ភឿក សារ៉ាត់</t>
  </si>
  <si>
    <t>16-111</t>
  </si>
  <si>
    <t xml:space="preserve">ទិត្យ  ទុំ </t>
  </si>
  <si>
    <t>16-588</t>
  </si>
  <si>
    <t>26-033</t>
  </si>
  <si>
    <t>22-202</t>
  </si>
  <si>
    <t>យ៉ាន  សាម៉ៃ</t>
  </si>
  <si>
    <t>02-583</t>
  </si>
  <si>
    <t>យ៉ាន់  លឿម</t>
  </si>
  <si>
    <t>12-261</t>
  </si>
  <si>
    <t>ថន គឹមហុង ១</t>
  </si>
  <si>
    <t>26-093</t>
  </si>
  <si>
    <t>ខា ខូយ</t>
  </si>
  <si>
    <t>02-217</t>
  </si>
  <si>
    <t>គង់ សារឿន</t>
  </si>
  <si>
    <t>02-359</t>
  </si>
  <si>
    <t xml:space="preserve">តោ  ឈុន </t>
  </si>
  <si>
    <t>20-553</t>
  </si>
  <si>
    <t>ប៊ូ   ណាវី</t>
  </si>
  <si>
    <t>18-053</t>
  </si>
  <si>
    <t>វ៉ាន់ ឃន</t>
  </si>
  <si>
    <t>26-591</t>
  </si>
  <si>
    <t>ប៊ុន ម៉េង</t>
  </si>
  <si>
    <t>20-037</t>
  </si>
  <si>
    <t>ប៊ូ  លាង</t>
  </si>
  <si>
    <t>18-052</t>
  </si>
  <si>
    <t xml:space="preserve">សយ  នី </t>
  </si>
  <si>
    <t>14-521</t>
  </si>
  <si>
    <t>ឡុង សុឃីម</t>
  </si>
  <si>
    <t>18-478</t>
  </si>
  <si>
    <t>ជិន យឿន</t>
  </si>
  <si>
    <t>36-369</t>
  </si>
  <si>
    <t>ប៉ាវ សាំងហេង</t>
  </si>
  <si>
    <t>08-074</t>
  </si>
  <si>
    <t>លន់ ម៉ាប់</t>
  </si>
  <si>
    <t>36-559</t>
  </si>
  <si>
    <t>ជិន រៀប</t>
  </si>
  <si>
    <t>36-556</t>
  </si>
  <si>
    <t xml:space="preserve">អ៊ឹង  ចាន់វាសនា </t>
  </si>
  <si>
    <t>20-594</t>
  </si>
  <si>
    <t xml:space="preserve">សាន  ផល្លា </t>
  </si>
  <si>
    <t>04-505</t>
  </si>
  <si>
    <t>សាលា ២ធ្នូ</t>
  </si>
  <si>
    <t>26-381</t>
  </si>
  <si>
    <t>សុខ សាមិត្ត</t>
  </si>
  <si>
    <t>08-075</t>
  </si>
  <si>
    <t>ម៉ែង សុធាកន្និដ្ឋា</t>
  </si>
  <si>
    <t>26-417</t>
  </si>
  <si>
    <t>សុង ហេង</t>
  </si>
  <si>
    <t>26-396</t>
  </si>
  <si>
    <t>ឌុល សោភ័ណ្ឌ</t>
  </si>
  <si>
    <t>04-319</t>
  </si>
  <si>
    <t xml:space="preserve">អ៊ុង  រិទ្ឋី  </t>
  </si>
  <si>
    <t>12-593</t>
  </si>
  <si>
    <t>តាក មករា</t>
  </si>
  <si>
    <t>06-352</t>
  </si>
  <si>
    <t>វ៉ន ឃាង</t>
  </si>
  <si>
    <t>06-349</t>
  </si>
  <si>
    <t>22-259</t>
  </si>
  <si>
    <t>មណ្ឌលកូលាបចាស់</t>
  </si>
  <si>
    <t>14-530</t>
  </si>
  <si>
    <t>ធី អ៊ីម</t>
  </si>
  <si>
    <t>14-028</t>
  </si>
  <si>
    <t xml:space="preserve">អ៊ុក  វណ្ណៈ </t>
  </si>
  <si>
    <t>20-572</t>
  </si>
  <si>
    <t>យិន សុខេន</t>
  </si>
  <si>
    <t>12-027</t>
  </si>
  <si>
    <t>ថាច់ សួង</t>
  </si>
  <si>
    <t>22-452</t>
  </si>
  <si>
    <t>ងី លាងសេង</t>
  </si>
  <si>
    <t>26-299</t>
  </si>
  <si>
    <t>អៀប រឿប</t>
  </si>
  <si>
    <t>20-247</t>
  </si>
  <si>
    <t>រស់ ហឿន</t>
  </si>
  <si>
    <t>18-289</t>
  </si>
  <si>
    <t>ហៃ ចិន្តា</t>
  </si>
  <si>
    <t>26-516</t>
  </si>
  <si>
    <t>ស្វាយ សេង</t>
  </si>
  <si>
    <t>16-199</t>
  </si>
  <si>
    <t>អ៊ឹម ថាវរី</t>
  </si>
  <si>
    <t>08-068</t>
  </si>
  <si>
    <t>លុក មន្នី</t>
  </si>
  <si>
    <t>18-089</t>
  </si>
  <si>
    <t>ទៀង មុនីរដ្ឋា</t>
  </si>
  <si>
    <t>18-326</t>
  </si>
  <si>
    <t>ទេស ឌៀប</t>
  </si>
  <si>
    <t>26-599</t>
  </si>
  <si>
    <t xml:space="preserve">មាស  វាសនា </t>
  </si>
  <si>
    <t>14-515</t>
  </si>
  <si>
    <t xml:space="preserve">ស៊ន  ឆុច </t>
  </si>
  <si>
    <t>10-582</t>
  </si>
  <si>
    <t>យឹម លឿត ២</t>
  </si>
  <si>
    <t>22-449</t>
  </si>
  <si>
    <t>12-282</t>
  </si>
  <si>
    <t>22-435</t>
  </si>
  <si>
    <t>ដូង  រតនះ</t>
  </si>
  <si>
    <t>02-452</t>
  </si>
  <si>
    <t>40-262</t>
  </si>
  <si>
    <t>សុខ វីរៈ</t>
  </si>
  <si>
    <t>02-309</t>
  </si>
  <si>
    <t>ជា សំអាត</t>
  </si>
  <si>
    <t>18-150</t>
  </si>
  <si>
    <t>10-319</t>
  </si>
  <si>
    <t xml:space="preserve">គង់ ហ៊ីង  </t>
  </si>
  <si>
    <t>16-600</t>
  </si>
  <si>
    <t>សាន ហោ</t>
  </si>
  <si>
    <t>02-196</t>
  </si>
  <si>
    <t>គឹម តេចអាន</t>
  </si>
  <si>
    <t>26-521</t>
  </si>
  <si>
    <t xml:space="preserve">ញ៉ែម  ហឿន </t>
  </si>
  <si>
    <t>18-585</t>
  </si>
  <si>
    <t>ជៀវ សានណាវី</t>
  </si>
  <si>
    <t>08-052</t>
  </si>
  <si>
    <t>ហាន ស៊ីហ៊ីប</t>
  </si>
  <si>
    <t>26-461</t>
  </si>
  <si>
    <t>22-240</t>
  </si>
  <si>
    <t>ពេជ្រ សុខា</t>
  </si>
  <si>
    <t>08-113</t>
  </si>
  <si>
    <t>ណយ សុភី</t>
  </si>
  <si>
    <t>36-541</t>
  </si>
  <si>
    <t>ណយ សាន់</t>
  </si>
  <si>
    <t>36-540</t>
  </si>
  <si>
    <t>ទិត្យ បូប</t>
  </si>
  <si>
    <t>14-359</t>
  </si>
  <si>
    <t xml:space="preserve">យឹម  គុណ </t>
  </si>
  <si>
    <t>18-495</t>
  </si>
  <si>
    <t>ញ៉ុក សុខា</t>
  </si>
  <si>
    <t>36-237</t>
  </si>
  <si>
    <t>14-024</t>
  </si>
  <si>
    <t xml:space="preserve">គាំ  ស៊ន </t>
  </si>
  <si>
    <t>18-544</t>
  </si>
  <si>
    <t>ឃួយ  គឹមទ្រី</t>
  </si>
  <si>
    <t>18-165</t>
  </si>
  <si>
    <t>សុត ដួងចន្ទ</t>
  </si>
  <si>
    <t>16-488</t>
  </si>
  <si>
    <t>អ៊ឹង ថន</t>
  </si>
  <si>
    <t>16-233</t>
  </si>
  <si>
    <t>អន ចរិយា</t>
  </si>
  <si>
    <t>20-441</t>
  </si>
  <si>
    <t>តាំង សុវឌ្ឍនា</t>
  </si>
  <si>
    <t>26-413</t>
  </si>
  <si>
    <t>ចាន់ ថុលឡា</t>
  </si>
  <si>
    <t>02-421</t>
  </si>
  <si>
    <t>អ៊ឹង សុខលាង</t>
  </si>
  <si>
    <t>26-526</t>
  </si>
  <si>
    <t>ប៉ែន ណាច</t>
  </si>
  <si>
    <t>20-123</t>
  </si>
  <si>
    <t>សេង លៀប</t>
  </si>
  <si>
    <t>08-022</t>
  </si>
  <si>
    <t>អ៊ឹង ឈួរឆាយ</t>
  </si>
  <si>
    <t>08-236</t>
  </si>
  <si>
    <t>ឃុត សោភ័ណ</t>
  </si>
  <si>
    <t>26-002</t>
  </si>
  <si>
    <t>អ៊ឹង  ផល្គុន</t>
  </si>
  <si>
    <t>20-174</t>
  </si>
  <si>
    <t>22-105</t>
  </si>
  <si>
    <t>ឆាយ ឡាប</t>
  </si>
  <si>
    <t>18-146</t>
  </si>
  <si>
    <t>គង់ គន្ធា</t>
  </si>
  <si>
    <t>08-220</t>
  </si>
  <si>
    <t>ឡុច រស្មី</t>
  </si>
  <si>
    <t>36-243</t>
  </si>
  <si>
    <t>យស សុផាត</t>
  </si>
  <si>
    <t>20-409</t>
  </si>
  <si>
    <t>កែវ សុខា</t>
  </si>
  <si>
    <t>18-457</t>
  </si>
  <si>
    <t>យី ប៊ុនខន</t>
  </si>
  <si>
    <t>04-149</t>
  </si>
  <si>
    <t>តុល សុផាត</t>
  </si>
  <si>
    <t>20-141</t>
  </si>
  <si>
    <t>ហ៊ិន គឹមហ៊តឌី</t>
  </si>
  <si>
    <t>08-303</t>
  </si>
  <si>
    <t>លោកតា សឿង</t>
  </si>
  <si>
    <t>22-564</t>
  </si>
  <si>
    <t>04-060</t>
  </si>
  <si>
    <t>អៀប សាវ៊ើន</t>
  </si>
  <si>
    <t>36-181</t>
  </si>
  <si>
    <t>តាំង ធីទៀក</t>
  </si>
  <si>
    <t>04-193</t>
  </si>
  <si>
    <t>ស្ងួន សឿប</t>
  </si>
  <si>
    <t>02-473</t>
  </si>
  <si>
    <t>អ៊ូរ គឹមហុក</t>
  </si>
  <si>
    <t>20-417</t>
  </si>
  <si>
    <t xml:space="preserve">អ៊ុល  ញ៉ុង </t>
  </si>
  <si>
    <t>18-589</t>
  </si>
  <si>
    <t>សេង ផាត</t>
  </si>
  <si>
    <t>08-352</t>
  </si>
  <si>
    <t xml:space="preserve">ឌុច  ត្រា </t>
  </si>
  <si>
    <t>18-530</t>
  </si>
  <si>
    <t>លីវ ប៊ុនឆេង</t>
  </si>
  <si>
    <t>26-023</t>
  </si>
  <si>
    <t>ហាស់ អូន</t>
  </si>
  <si>
    <t>26-544</t>
  </si>
  <si>
    <t>អេ សារ៉ុម</t>
  </si>
  <si>
    <t>16-378</t>
  </si>
  <si>
    <t>ឱ  ព្រឿង</t>
  </si>
  <si>
    <t>18-173</t>
  </si>
  <si>
    <t>ឡាច រដ្ឋ</t>
  </si>
  <si>
    <t>36-244</t>
  </si>
  <si>
    <t xml:space="preserve">គឹម  ប៉ោស៊្រាម </t>
  </si>
  <si>
    <t>16-508</t>
  </si>
  <si>
    <t>លក  សួរ</t>
  </si>
  <si>
    <t>18-097</t>
  </si>
  <si>
    <t>ទូច លាងខេង</t>
  </si>
  <si>
    <t>22-047</t>
  </si>
  <si>
    <t>តាន់ មីសស្សែល ២១៤</t>
  </si>
  <si>
    <t>26-424</t>
  </si>
  <si>
    <t>ហ៊ឹម ឡុង</t>
  </si>
  <si>
    <t>16-185</t>
  </si>
  <si>
    <t>គឹម  ទី</t>
  </si>
  <si>
    <t>14-194</t>
  </si>
  <si>
    <t>22-171</t>
  </si>
  <si>
    <t>វិញ យ៉េន</t>
  </si>
  <si>
    <t>12-355</t>
  </si>
  <si>
    <t xml:space="preserve">បេ  ហេមរ៉ា </t>
  </si>
  <si>
    <t>20-527</t>
  </si>
  <si>
    <t xml:space="preserve">សឿង  សុផល </t>
  </si>
  <si>
    <t>20-533</t>
  </si>
  <si>
    <t>លឹម ងិធ</t>
  </si>
  <si>
    <t>06-274</t>
  </si>
  <si>
    <t>ម៉ី  ជឿន</t>
  </si>
  <si>
    <t>02-480</t>
  </si>
  <si>
    <t>សុខ   ភក្តី</t>
  </si>
  <si>
    <t>02-578</t>
  </si>
  <si>
    <t>ចែ ទូច</t>
  </si>
  <si>
    <t>08-055</t>
  </si>
  <si>
    <t>ហូរ ម៉ាប់</t>
  </si>
  <si>
    <t>16-197</t>
  </si>
  <si>
    <t>ស្រៀង ចយ</t>
  </si>
  <si>
    <t>08-561</t>
  </si>
  <si>
    <t>08-562</t>
  </si>
  <si>
    <t>12-415</t>
  </si>
  <si>
    <t>ឈឹម សុភា</t>
  </si>
  <si>
    <t>36-219</t>
  </si>
  <si>
    <t>ខៀវ ស៊ន</t>
  </si>
  <si>
    <t>12-325</t>
  </si>
  <si>
    <t>ពិន  ណារ៉េត</t>
  </si>
  <si>
    <t>12-116</t>
  </si>
  <si>
    <t>ហម ស៊ិនទៀង</t>
  </si>
  <si>
    <t>14-049</t>
  </si>
  <si>
    <t>ហង់ វណ្ឌី</t>
  </si>
  <si>
    <t>26-029</t>
  </si>
  <si>
    <t>16-386</t>
  </si>
  <si>
    <t>សុខ ចាន់ធា</t>
  </si>
  <si>
    <t>26-581</t>
  </si>
  <si>
    <t>ហេង ហុង</t>
  </si>
  <si>
    <t>08-361</t>
  </si>
  <si>
    <r>
      <rPr>
        <sz val="10"/>
        <rFont val="FreeSans"/>
        <family val="2"/>
      </rPr>
      <t>ឡេង ហេង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សណ្ឋាគារ</t>
    </r>
    <r>
      <rPr>
        <sz val="11"/>
        <color theme="1"/>
        <rFont val="Calibri"/>
        <family val="2"/>
        <scheme val="minor"/>
      </rPr>
      <t>)</t>
    </r>
  </si>
  <si>
    <t>22-061</t>
  </si>
  <si>
    <t>សរ សាវន</t>
  </si>
  <si>
    <t>20-058</t>
  </si>
  <si>
    <t>សោ សារី</t>
  </si>
  <si>
    <t>18-114</t>
  </si>
  <si>
    <t xml:space="preserve">ឡុង  ហ៊ន </t>
  </si>
  <si>
    <t>18-481</t>
  </si>
  <si>
    <t>លី  វ៉ាន់នី</t>
  </si>
  <si>
    <t>14-163</t>
  </si>
  <si>
    <t>ហុង លីហួរ</t>
  </si>
  <si>
    <t>16-385</t>
  </si>
  <si>
    <t>22-245</t>
  </si>
  <si>
    <t xml:space="preserve">ជ័យ  ស៊ីនួន </t>
  </si>
  <si>
    <t>04-523</t>
  </si>
  <si>
    <t>លី ឆង៉ូវ</t>
  </si>
  <si>
    <t>16-470</t>
  </si>
  <si>
    <t>សែ ហួត</t>
  </si>
  <si>
    <t>16-254</t>
  </si>
  <si>
    <t>ហេង ផេង</t>
  </si>
  <si>
    <t>16-258</t>
  </si>
  <si>
    <t>នូវ  រ៉ាដេត</t>
  </si>
  <si>
    <t>16-253</t>
  </si>
  <si>
    <t>សាន  ឧស្សា</t>
  </si>
  <si>
    <t>20-345</t>
  </si>
  <si>
    <t>ពេជ្រ បុប្ផា</t>
  </si>
  <si>
    <t>12-334</t>
  </si>
  <si>
    <t>ឈឹម សុគន្ធា</t>
  </si>
  <si>
    <t>16-030</t>
  </si>
  <si>
    <t>ខៀវ បូរ៉េត</t>
  </si>
  <si>
    <t>08-321</t>
  </si>
  <si>
    <t>អ៊ិត ហៃ</t>
  </si>
  <si>
    <t>02-102</t>
  </si>
  <si>
    <t>គ្រាល សុភាព</t>
  </si>
  <si>
    <t>18-279</t>
  </si>
  <si>
    <t>រត្ន  សារ៉ែម</t>
  </si>
  <si>
    <t>18-280</t>
  </si>
  <si>
    <t>គ្រៀល សុភាព</t>
  </si>
  <si>
    <t>22-589</t>
  </si>
  <si>
    <t>ព្រឿង សារិទ្ធ</t>
  </si>
  <si>
    <t>08-498</t>
  </si>
  <si>
    <t>ឈឹម យ៉ា</t>
  </si>
  <si>
    <t>22-390</t>
  </si>
  <si>
    <t xml:space="preserve">ហោ  កន </t>
  </si>
  <si>
    <t>16-500</t>
  </si>
  <si>
    <t>ឈិត អែម</t>
  </si>
  <si>
    <t>16-194</t>
  </si>
  <si>
    <t>សោម ជូ</t>
  </si>
  <si>
    <t>18-113</t>
  </si>
  <si>
    <t>ងិន ចេង</t>
  </si>
  <si>
    <t>08-263</t>
  </si>
  <si>
    <t>ងិន  ចេង</t>
  </si>
  <si>
    <t>14-062</t>
  </si>
  <si>
    <t>18-031</t>
  </si>
  <si>
    <t>តាំង សារ</t>
  </si>
  <si>
    <t>08-366</t>
  </si>
  <si>
    <t>តូ វណ្ណា</t>
  </si>
  <si>
    <t>16-478</t>
  </si>
  <si>
    <t>02-377</t>
  </si>
  <si>
    <t>ផល មី</t>
  </si>
  <si>
    <t>14-380</t>
  </si>
  <si>
    <t xml:space="preserve">ជា  ហ៊ាង </t>
  </si>
  <si>
    <t>04-525</t>
  </si>
  <si>
    <t xml:space="preserve">ចាន់  វៃ </t>
  </si>
  <si>
    <t>14-589</t>
  </si>
  <si>
    <t>22-501</t>
  </si>
  <si>
    <t>ចាប ធូ</t>
  </si>
  <si>
    <t>18-247</t>
  </si>
  <si>
    <t>02-445</t>
  </si>
  <si>
    <t>យឹម  មាន</t>
  </si>
  <si>
    <t>12-061</t>
  </si>
  <si>
    <t>លី ស្រីពៅ</t>
  </si>
  <si>
    <t>20-129</t>
  </si>
  <si>
    <t>ខូវ ផល្លី</t>
  </si>
  <si>
    <t>14-340</t>
  </si>
  <si>
    <t>ទ្រី សុង</t>
  </si>
  <si>
    <t>20-154</t>
  </si>
  <si>
    <t>ចៅ  ហាវ</t>
  </si>
  <si>
    <t>20-330</t>
  </si>
  <si>
    <t>ហ្វីលីពីនបាហាយ</t>
  </si>
  <si>
    <t>18-372</t>
  </si>
  <si>
    <t>ងួន ហួរ</t>
  </si>
  <si>
    <t>22-533</t>
  </si>
  <si>
    <t>ឯល  ការីម</t>
  </si>
  <si>
    <t>14-096</t>
  </si>
  <si>
    <t>ជាង ពៅ</t>
  </si>
  <si>
    <t>08-362</t>
  </si>
  <si>
    <t>22-167</t>
  </si>
  <si>
    <t>កែវ សេងលន់</t>
  </si>
  <si>
    <t>12-142</t>
  </si>
  <si>
    <t>ប៉ិល សៃ</t>
  </si>
  <si>
    <t>02-467</t>
  </si>
  <si>
    <t>26-199</t>
  </si>
  <si>
    <t>ចេង លីស៊ុនឃាង</t>
  </si>
  <si>
    <t>26-326</t>
  </si>
  <si>
    <t>ជូន រិទ្ធី</t>
  </si>
  <si>
    <t>12-166</t>
  </si>
  <si>
    <t>សៀ ប៊ុនយឺ</t>
  </si>
  <si>
    <t>02-464</t>
  </si>
  <si>
    <t>សៀ គឹមណៃ</t>
  </si>
  <si>
    <t>02-463</t>
  </si>
  <si>
    <t>យាន  ពៅ</t>
  </si>
  <si>
    <t>18-086</t>
  </si>
  <si>
    <t>ញឹក  ណាង</t>
  </si>
  <si>
    <t>02-562</t>
  </si>
  <si>
    <t>ប៉ែន  ស្រីពៅ</t>
  </si>
  <si>
    <t>02-551</t>
  </si>
  <si>
    <t xml:space="preserve">ហ៊ិន  រី  </t>
  </si>
  <si>
    <t>16-596</t>
  </si>
  <si>
    <t>ឌួង សុខុន</t>
  </si>
  <si>
    <t>20-215</t>
  </si>
  <si>
    <t>យិន  វុនហាន</t>
  </si>
  <si>
    <t>16-426</t>
  </si>
  <si>
    <t>កាញ់ សូយ</t>
  </si>
  <si>
    <t>08-093</t>
  </si>
  <si>
    <t>ម៉ាន់  ជួយ</t>
  </si>
  <si>
    <t>14-113</t>
  </si>
  <si>
    <t>ជា ពលរិទ្ធ ខារ៉ាអូឃេ</t>
  </si>
  <si>
    <t>22-074</t>
  </si>
  <si>
    <t>ប៉េង  តាំងហៃ</t>
  </si>
  <si>
    <t>12-055</t>
  </si>
  <si>
    <t>ជា ផល</t>
  </si>
  <si>
    <t>18-042</t>
  </si>
  <si>
    <t>ញ៉ែម  កញ្ញា</t>
  </si>
  <si>
    <t>20-324</t>
  </si>
  <si>
    <t>ប៉ាល់ ហូរ</t>
  </si>
  <si>
    <t>20-265</t>
  </si>
  <si>
    <t>ឆែម រ៉ូ</t>
  </si>
  <si>
    <t>20-427</t>
  </si>
  <si>
    <t>ផាត់ ផារិម</t>
  </si>
  <si>
    <t>36-397</t>
  </si>
  <si>
    <t>ភោគ ឡឹក</t>
  </si>
  <si>
    <t>12-342</t>
  </si>
  <si>
    <t>ប្រេងតេលា ផ្លូវលេខ៣</t>
  </si>
  <si>
    <t>22-073</t>
  </si>
  <si>
    <t>សៅ ឈុំ</t>
  </si>
  <si>
    <t>20-390</t>
  </si>
  <si>
    <t>ស៊ាង ហ៊ួត</t>
  </si>
  <si>
    <t>18-336</t>
  </si>
  <si>
    <t>ស៊ាង ហួត</t>
  </si>
  <si>
    <t>20-122</t>
  </si>
  <si>
    <t>នាក់ចាន់ ថន</t>
  </si>
  <si>
    <t>08-025</t>
  </si>
  <si>
    <t>22-223</t>
  </si>
  <si>
    <t>នួន សាន</t>
  </si>
  <si>
    <t>02-081</t>
  </si>
  <si>
    <t>ប៉ក់  សុងរិទ្ធិ</t>
  </si>
  <si>
    <t>20-360</t>
  </si>
  <si>
    <t>គឹម សុភុន</t>
  </si>
  <si>
    <t>08-195</t>
  </si>
  <si>
    <t>ហេម ហាវ</t>
  </si>
  <si>
    <t>16-325</t>
  </si>
  <si>
    <t>ខឹម  សាម៉ុត</t>
  </si>
  <si>
    <t>18-380</t>
  </si>
  <si>
    <t>អ៊ួន សុក</t>
  </si>
  <si>
    <t>02-234</t>
  </si>
  <si>
    <t>សឿម វណ្ណា</t>
  </si>
  <si>
    <t>14-023</t>
  </si>
  <si>
    <t>ទន់ សុផល</t>
  </si>
  <si>
    <t>10-040</t>
  </si>
  <si>
    <t>គិវ ល័យ</t>
  </si>
  <si>
    <t>12-466</t>
  </si>
  <si>
    <t>យ៉ាន ហ៊ុច</t>
  </si>
  <si>
    <t>08-494</t>
  </si>
  <si>
    <t>យ៉ាន់ ចាន់សារួន</t>
  </si>
  <si>
    <t>08-495</t>
  </si>
  <si>
    <t xml:space="preserve">ម៉ូ  លីដា </t>
  </si>
  <si>
    <t>10-525</t>
  </si>
  <si>
    <t xml:space="preserve">ព្រំ  រ៉ាដា </t>
  </si>
  <si>
    <t>10-526</t>
  </si>
  <si>
    <t>ពេជ្រ ហេង</t>
  </si>
  <si>
    <t>08-523</t>
  </si>
  <si>
    <t>ហ៊ួយ ស៊ុនថន</t>
  </si>
  <si>
    <t>20-429</t>
  </si>
  <si>
    <t>ពេជ្រ  វណ្ណារ៉ា</t>
  </si>
  <si>
    <t>02-530</t>
  </si>
  <si>
    <t>មុំ គឹមឆន</t>
  </si>
  <si>
    <t>22-434</t>
  </si>
  <si>
    <t>សឿន សុភី</t>
  </si>
  <si>
    <t>02-251</t>
  </si>
  <si>
    <t>តាំង ប៊ុនហួត</t>
  </si>
  <si>
    <t>26-147</t>
  </si>
  <si>
    <t>តិ មាស</t>
  </si>
  <si>
    <t>40-130</t>
  </si>
  <si>
    <t>នឹង សុភាព</t>
  </si>
  <si>
    <t>40-017</t>
  </si>
  <si>
    <t>គូ គឹមស៊ា</t>
  </si>
  <si>
    <t>26-267</t>
  </si>
  <si>
    <t>ឥន ឡេង</t>
  </si>
  <si>
    <t>18-135</t>
  </si>
  <si>
    <t>នង សុផល</t>
  </si>
  <si>
    <t>08-190</t>
  </si>
  <si>
    <t>ម៉ិល ណារិន</t>
  </si>
  <si>
    <t>08-228</t>
  </si>
  <si>
    <r>
      <rPr>
        <sz val="10"/>
        <rFont val="FreeSans"/>
        <family val="2"/>
      </rPr>
      <t xml:space="preserve">ក្រុមហ៊ុនមីតស៊ុយ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ខេមបូឌា </t>
    </r>
    <r>
      <rPr>
        <sz val="11"/>
        <color theme="1"/>
        <rFont val="Calibri"/>
        <family val="2"/>
        <scheme val="minor"/>
      </rPr>
      <t>)</t>
    </r>
  </si>
  <si>
    <t>22-586</t>
  </si>
  <si>
    <t>យ៉ា វីរៈ</t>
  </si>
  <si>
    <t>20-426</t>
  </si>
  <si>
    <t xml:space="preserve">អ៊ឹន   រី   </t>
  </si>
  <si>
    <t>20-595</t>
  </si>
  <si>
    <t>លុច គឿន</t>
  </si>
  <si>
    <t>20-456</t>
  </si>
  <si>
    <r>
      <rPr>
        <sz val="10"/>
        <rFont val="FreeSans"/>
        <family val="2"/>
      </rPr>
      <t>ហូ លីដេ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ផ្ទះសំណាក់</t>
    </r>
    <r>
      <rPr>
        <sz val="11"/>
        <color theme="1"/>
        <rFont val="Calibri"/>
        <family val="2"/>
        <scheme val="minor"/>
      </rPr>
      <t>)</t>
    </r>
  </si>
  <si>
    <t>22-066</t>
  </si>
  <si>
    <t>ជឹម ភើយ</t>
  </si>
  <si>
    <t>20-040</t>
  </si>
  <si>
    <t>ធី ២</t>
  </si>
  <si>
    <t>18-206</t>
  </si>
  <si>
    <t>ធី ១</t>
  </si>
  <si>
    <t>18-205</t>
  </si>
  <si>
    <t>ជួន សប្បាយ</t>
  </si>
  <si>
    <t>26-512</t>
  </si>
  <si>
    <t>ហាវ ចន្ទតារា</t>
  </si>
  <si>
    <t>26-066</t>
  </si>
  <si>
    <t>ហែម ក្យូ</t>
  </si>
  <si>
    <t>20-242</t>
  </si>
  <si>
    <t>ចាន់ សារឿម</t>
  </si>
  <si>
    <t>02-383</t>
  </si>
  <si>
    <r>
      <rPr>
        <sz val="10"/>
        <rFont val="FreeSans"/>
        <family val="2"/>
      </rPr>
      <t xml:space="preserve">ការ៉ាស់សាំង តេលា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អន្លង់វិល </t>
    </r>
    <r>
      <rPr>
        <sz val="11"/>
        <color theme="1"/>
        <rFont val="Calibri"/>
        <family val="2"/>
        <scheme val="minor"/>
      </rPr>
      <t>)</t>
    </r>
  </si>
  <si>
    <t>22-145</t>
  </si>
  <si>
    <t>ជុង ឈី</t>
  </si>
  <si>
    <t>20-098</t>
  </si>
  <si>
    <t>ហួត សេង</t>
  </si>
  <si>
    <t>22-521</t>
  </si>
  <si>
    <t>ណង អឿន</t>
  </si>
  <si>
    <t>12-417</t>
  </si>
  <si>
    <t>22-156</t>
  </si>
  <si>
    <t>អាំង សក្តា</t>
  </si>
  <si>
    <t>26-549</t>
  </si>
  <si>
    <t xml:space="preserve">មឿន  ចាន់នាង </t>
  </si>
  <si>
    <t>18-581</t>
  </si>
  <si>
    <t>សាន ប៊ុនសឿត</t>
  </si>
  <si>
    <t>26-522</t>
  </si>
  <si>
    <t>ពិន សុវណ្ណ</t>
  </si>
  <si>
    <t>20-277</t>
  </si>
  <si>
    <t>សួន សិលា</t>
  </si>
  <si>
    <t>18-251</t>
  </si>
  <si>
    <t>ឈួយ កុសល់</t>
  </si>
  <si>
    <t>08-590</t>
  </si>
  <si>
    <t>វ៉ើន វណ្ណៈ</t>
  </si>
  <si>
    <t>26-313</t>
  </si>
  <si>
    <t xml:space="preserve">ហ្គេច  ប៊ួយ </t>
  </si>
  <si>
    <t>04-559</t>
  </si>
  <si>
    <t>ឡាយ  គឹមហ៊</t>
  </si>
  <si>
    <t>20-563</t>
  </si>
  <si>
    <t>26-028</t>
  </si>
  <si>
    <t xml:space="preserve">ញឹក   ពេជ្រ </t>
  </si>
  <si>
    <t>14-520</t>
  </si>
  <si>
    <t>ហឿង ហាយ</t>
  </si>
  <si>
    <t>02-018</t>
  </si>
  <si>
    <t>22-277</t>
  </si>
  <si>
    <t>អ៊ុំ ប៊ុនធី</t>
  </si>
  <si>
    <t>08-432</t>
  </si>
  <si>
    <t>សុខ រ៉ួន</t>
  </si>
  <si>
    <t>04-226</t>
  </si>
  <si>
    <t>ជាង ម៉ុង</t>
  </si>
  <si>
    <t>08-246</t>
  </si>
  <si>
    <t>សុង រ៉ាវាល់ពិនឌី</t>
  </si>
  <si>
    <t>02-233</t>
  </si>
  <si>
    <t>ថន សឿម</t>
  </si>
  <si>
    <t>08-357</t>
  </si>
  <si>
    <t>សៀប ប៊ុនរ៉ុង</t>
  </si>
  <si>
    <t>04-025</t>
  </si>
  <si>
    <t>តាំង អ៊ិចហុង</t>
  </si>
  <si>
    <t>02-333</t>
  </si>
  <si>
    <t>ផែ ប៊ុនឡុង</t>
  </si>
  <si>
    <t>18-313</t>
  </si>
  <si>
    <t xml:space="preserve">ទន់  សាគន់ </t>
  </si>
  <si>
    <t>14-578</t>
  </si>
  <si>
    <t xml:space="preserve">កែម  ប៊ុនជួន </t>
  </si>
  <si>
    <t>20-499</t>
  </si>
  <si>
    <t xml:space="preserve">ព្រាប  វុទ្ធី </t>
  </si>
  <si>
    <t>20-582</t>
  </si>
  <si>
    <t>ជាង ឡេង</t>
  </si>
  <si>
    <t>02-169</t>
  </si>
  <si>
    <t>អ៊ិន តាំ</t>
  </si>
  <si>
    <t>18-240</t>
  </si>
  <si>
    <t>ជូន កក្កដា</t>
  </si>
  <si>
    <t>16-028</t>
  </si>
  <si>
    <t>ស៊ិន សុជាតិ</t>
  </si>
  <si>
    <t>26-336</t>
  </si>
  <si>
    <t>ហ៊ិន សំរេច</t>
  </si>
  <si>
    <t>02-166</t>
  </si>
  <si>
    <t>ទី គឹមសួរ</t>
  </si>
  <si>
    <t>16-176</t>
  </si>
  <si>
    <t>សូ ឈឿងលី</t>
  </si>
  <si>
    <t>02-035</t>
  </si>
  <si>
    <t>ផ្លុង  មករា</t>
  </si>
  <si>
    <t>16-434</t>
  </si>
  <si>
    <t>នាង ផល្លា</t>
  </si>
  <si>
    <t>02-384</t>
  </si>
  <si>
    <t xml:space="preserve">មឿង  សាម៉េត </t>
  </si>
  <si>
    <t>20-497</t>
  </si>
  <si>
    <t>អ៊ុំ  សាម៉េត ២</t>
  </si>
  <si>
    <t>20-323</t>
  </si>
  <si>
    <t>សូ សុកិត្យា</t>
  </si>
  <si>
    <t>26-292</t>
  </si>
  <si>
    <t>ជី ឆាយ</t>
  </si>
  <si>
    <t>08-358</t>
  </si>
  <si>
    <t>មាស សាវឿន</t>
  </si>
  <si>
    <t>08-514</t>
  </si>
  <si>
    <t>ធួន ពន្លឺ</t>
  </si>
  <si>
    <t>26-151</t>
  </si>
  <si>
    <t>កែវ ធី ២</t>
  </si>
  <si>
    <t>22-480</t>
  </si>
  <si>
    <t>ហួយ កុសល់</t>
  </si>
  <si>
    <t>12-298</t>
  </si>
  <si>
    <t xml:space="preserve">សាត  សុខុម </t>
  </si>
  <si>
    <t>14-493</t>
  </si>
  <si>
    <t xml:space="preserve">សេង  លន់ </t>
  </si>
  <si>
    <t>14-492</t>
  </si>
  <si>
    <t>ឡាច ម៉ាន់</t>
  </si>
  <si>
    <t>10-473</t>
  </si>
  <si>
    <t>យី វិរៈ</t>
  </si>
  <si>
    <t>36-574</t>
  </si>
  <si>
    <t>នុត វទ្ធី</t>
  </si>
  <si>
    <t>10-177</t>
  </si>
  <si>
    <t>ម៉ៅ ហុក</t>
  </si>
  <si>
    <t>08-558</t>
  </si>
  <si>
    <t>ភូ គឹមហ៊ុន</t>
  </si>
  <si>
    <t>20-034</t>
  </si>
  <si>
    <t xml:space="preserve">ផ្លុង  ជួប </t>
  </si>
  <si>
    <t>20-556</t>
  </si>
  <si>
    <t xml:space="preserve">អេង  ប៉ូលុច </t>
  </si>
  <si>
    <t>14-594</t>
  </si>
  <si>
    <t>អ៊ឹម ឈុន</t>
  </si>
  <si>
    <t>10-452</t>
  </si>
  <si>
    <t>សូ  សាវី</t>
  </si>
  <si>
    <t>02-592</t>
  </si>
  <si>
    <t>22-276</t>
  </si>
  <si>
    <t>ឡៃ សេង</t>
  </si>
  <si>
    <t>04-124</t>
  </si>
  <si>
    <t>ឆាយ គឹមជា</t>
  </si>
  <si>
    <t>26-244</t>
  </si>
  <si>
    <t xml:space="preserve">ជុំ  សុខុម </t>
  </si>
  <si>
    <t>18-526</t>
  </si>
  <si>
    <t xml:space="preserve">ងួន  បញ្ញា </t>
  </si>
  <si>
    <t>04-567</t>
  </si>
  <si>
    <t>អៀម ប៊ិន</t>
  </si>
  <si>
    <t>08-048</t>
  </si>
  <si>
    <t>ភិន ភេន</t>
  </si>
  <si>
    <t>36-328</t>
  </si>
  <si>
    <t>ម៉ម នាង</t>
  </si>
  <si>
    <t>18-310</t>
  </si>
  <si>
    <t>កុក ហួរ</t>
  </si>
  <si>
    <t>16-390</t>
  </si>
  <si>
    <t>លឹម សេងហ៊ួរ</t>
  </si>
  <si>
    <t>22-231</t>
  </si>
  <si>
    <t>លឹម សេងហួរ</t>
  </si>
  <si>
    <t>22-579</t>
  </si>
  <si>
    <t>26-452</t>
  </si>
  <si>
    <t>មុំ មឿត</t>
  </si>
  <si>
    <t>04-339</t>
  </si>
  <si>
    <t>ប៊ុន  សារ៉េត</t>
  </si>
  <si>
    <t>14-553</t>
  </si>
  <si>
    <t>សេង សំអុល</t>
  </si>
  <si>
    <t>04-125</t>
  </si>
  <si>
    <t>ប៉ូ ទូច</t>
  </si>
  <si>
    <t>08-109</t>
  </si>
  <si>
    <t>សុខ សារ៉ុម</t>
  </si>
  <si>
    <t>20-027</t>
  </si>
  <si>
    <t>ច្រឹង ច័ន្ទរស្មី</t>
  </si>
  <si>
    <t>26-375</t>
  </si>
  <si>
    <t>សេង យក់លី</t>
  </si>
  <si>
    <t>16-173</t>
  </si>
  <si>
    <t>ប៊ិច  ប៊ុនធឿន</t>
  </si>
  <si>
    <t>20-194</t>
  </si>
  <si>
    <t xml:space="preserve">មល់  វណ្ណា </t>
  </si>
  <si>
    <t>10-484</t>
  </si>
  <si>
    <t>គឹម  ស៊្រុន</t>
  </si>
  <si>
    <t>12-204</t>
  </si>
  <si>
    <t>ហែម អឿន</t>
  </si>
  <si>
    <t>08-319</t>
  </si>
  <si>
    <t xml:space="preserve">កែន   លឹមស្រេង </t>
  </si>
  <si>
    <t>20-578</t>
  </si>
  <si>
    <t>អ៊ី សុផល</t>
  </si>
  <si>
    <t>36-224</t>
  </si>
  <si>
    <t>មាស សិទ្ធិដារ៉ារិទ្ធ</t>
  </si>
  <si>
    <t>10-209</t>
  </si>
  <si>
    <t>ស៊ូ ណាវី</t>
  </si>
  <si>
    <t>20-475</t>
  </si>
  <si>
    <t>14-027</t>
  </si>
  <si>
    <t>តាំង  ស៊ឹមហុង</t>
  </si>
  <si>
    <t>14-224</t>
  </si>
  <si>
    <t>អ៊ឹម ហួរ</t>
  </si>
  <si>
    <t>08-056</t>
  </si>
  <si>
    <t>អ៊ឹម អ៊ីវ</t>
  </si>
  <si>
    <t>08-060</t>
  </si>
  <si>
    <t>សុខ ប៊ុនហុង</t>
  </si>
  <si>
    <t>16-186</t>
  </si>
  <si>
    <t>ហែម សារិន</t>
  </si>
  <si>
    <t>08-507</t>
  </si>
  <si>
    <t xml:space="preserve">សោម  រ៉េន </t>
  </si>
  <si>
    <t>16-590</t>
  </si>
  <si>
    <t>ណៃ ស៊ាន</t>
  </si>
  <si>
    <t>08-063</t>
  </si>
  <si>
    <t>14-286</t>
  </si>
  <si>
    <t>ភូ ប៉ូយ ១</t>
  </si>
  <si>
    <t>22-553</t>
  </si>
  <si>
    <t>សោ បូរិទ្ធ</t>
  </si>
  <si>
    <t>02-380</t>
  </si>
  <si>
    <t>គឹម ចាន់ធូ</t>
  </si>
  <si>
    <t>02-149</t>
  </si>
  <si>
    <t>អ៊ុង ជឿន</t>
  </si>
  <si>
    <t>10-325</t>
  </si>
  <si>
    <t>អ៊ុយ គឹមឆៃ</t>
  </si>
  <si>
    <t>06-357</t>
  </si>
  <si>
    <t>នាង ស្រីម៉ីំ</t>
  </si>
  <si>
    <t>26-596</t>
  </si>
  <si>
    <t>ស៊ីន សុភ័ក្រ្ត</t>
  </si>
  <si>
    <t>36-585</t>
  </si>
  <si>
    <t>ហង ស៊ីយឿន</t>
  </si>
  <si>
    <t>04-015</t>
  </si>
  <si>
    <t>អ៊ឹម  សុថូល</t>
  </si>
  <si>
    <t>14-161</t>
  </si>
  <si>
    <t>ខឹម ចាន់</t>
  </si>
  <si>
    <t>08-203</t>
  </si>
  <si>
    <t>លី លិន</t>
  </si>
  <si>
    <t>04-303</t>
  </si>
  <si>
    <t>16-206</t>
  </si>
  <si>
    <t>26-327</t>
  </si>
  <si>
    <t>សុខ លន់</t>
  </si>
  <si>
    <t>18-066</t>
  </si>
  <si>
    <t>វ៉ាន់  វង់​ ១</t>
  </si>
  <si>
    <t>02-537</t>
  </si>
  <si>
    <t>វ៉ាន់  វង់ ២</t>
  </si>
  <si>
    <t>02-553</t>
  </si>
  <si>
    <t>ប្រាក់  ថុង</t>
  </si>
  <si>
    <t>12-103</t>
  </si>
  <si>
    <t>ឡោ ឌៀន</t>
  </si>
  <si>
    <t>10-108</t>
  </si>
  <si>
    <t>ឡុង សាន</t>
  </si>
  <si>
    <t>10-126</t>
  </si>
  <si>
    <t>ឆយ ទូច</t>
  </si>
  <si>
    <t>26-527</t>
  </si>
  <si>
    <t>ឆឹង មិន</t>
  </si>
  <si>
    <t>40-008</t>
  </si>
  <si>
    <t>តាំង គឹមហេង</t>
  </si>
  <si>
    <t>06-394</t>
  </si>
  <si>
    <t>យុន គឹមយ៉ុន</t>
  </si>
  <si>
    <t>36-464</t>
  </si>
  <si>
    <t>ឈុន ប៊ូ</t>
  </si>
  <si>
    <t>26-404</t>
  </si>
  <si>
    <t>សួន សំអាត</t>
  </si>
  <si>
    <t>18-285</t>
  </si>
  <si>
    <t>ទុយ ផា</t>
  </si>
  <si>
    <t>10-132</t>
  </si>
  <si>
    <t>ផាន់ សុវណ្ណ</t>
  </si>
  <si>
    <t>02-409</t>
  </si>
  <si>
    <t>ជៀម  ផារុំ</t>
  </si>
  <si>
    <t>02-148</t>
  </si>
  <si>
    <t xml:space="preserve">អ៊ុយ  គង់ </t>
  </si>
  <si>
    <t>16-498</t>
  </si>
  <si>
    <t>ឈួយ ម៉ាឡៃ</t>
  </si>
  <si>
    <t>08-591</t>
  </si>
  <si>
    <t>ផាវ ប៊ុនតឹក</t>
  </si>
  <si>
    <t>12-378</t>
  </si>
  <si>
    <t xml:space="preserve">ស៊ូ  សុភាព </t>
  </si>
  <si>
    <t>18-563</t>
  </si>
  <si>
    <t>សាំង  សាគួន</t>
  </si>
  <si>
    <t>20-341</t>
  </si>
  <si>
    <t>ហុក កុសល៤</t>
  </si>
  <si>
    <t>26-399</t>
  </si>
  <si>
    <t>ជា សាវី</t>
  </si>
  <si>
    <t>18-137</t>
  </si>
  <si>
    <t>ធុន អឿន</t>
  </si>
  <si>
    <t>18-138</t>
  </si>
  <si>
    <t>ចាប ដារីណេត</t>
  </si>
  <si>
    <t>18-115</t>
  </si>
  <si>
    <t>ងួន  ហ៊ួរ</t>
  </si>
  <si>
    <t>16-343</t>
  </si>
  <si>
    <t>ងួន  ហួត</t>
  </si>
  <si>
    <t>16-345</t>
  </si>
  <si>
    <t>សួ សុផារ៉ាប់</t>
  </si>
  <si>
    <t>12-223</t>
  </si>
  <si>
    <t xml:space="preserve">លន់  លីទី </t>
  </si>
  <si>
    <t>18-578</t>
  </si>
  <si>
    <t>ស៊ុំ សំនៀង</t>
  </si>
  <si>
    <t>16-396</t>
  </si>
  <si>
    <t>ឡាយ ណារី</t>
  </si>
  <si>
    <t>18-388</t>
  </si>
  <si>
    <t>ឌុច សាវឿន</t>
  </si>
  <si>
    <t>26-560</t>
  </si>
  <si>
    <t xml:space="preserve">ម៉ែន  សុផល </t>
  </si>
  <si>
    <t>12-594</t>
  </si>
  <si>
    <t xml:space="preserve">ម៉ម  ទូច </t>
  </si>
  <si>
    <t>18-553</t>
  </si>
  <si>
    <t>ខ្លូត ណារ៉ុង</t>
  </si>
  <si>
    <t>08-378</t>
  </si>
  <si>
    <t>ស្រី នេ</t>
  </si>
  <si>
    <t>08-305</t>
  </si>
  <si>
    <t>យាន បូលី</t>
  </si>
  <si>
    <t>08-306</t>
  </si>
  <si>
    <t>ឡុង អេងថៃ</t>
  </si>
  <si>
    <t>26-324</t>
  </si>
  <si>
    <t>ថាំង ចន្ថា</t>
  </si>
  <si>
    <t>26-003</t>
  </si>
  <si>
    <t xml:space="preserve">យិន  យ៉េន </t>
  </si>
  <si>
    <t>14-499</t>
  </si>
  <si>
    <t xml:space="preserve">ហុង  ហ៊ី </t>
  </si>
  <si>
    <t>14-498</t>
  </si>
  <si>
    <t>ពេជ្រ វណ្ណី</t>
  </si>
  <si>
    <t>20-269</t>
  </si>
  <si>
    <t>ប៉ិច ចិន្តា</t>
  </si>
  <si>
    <t>08-179</t>
  </si>
  <si>
    <t>ឈុំ នៃ</t>
  </si>
  <si>
    <t>16-192</t>
  </si>
  <si>
    <t>តាំង ប៉ាក់គុណ</t>
  </si>
  <si>
    <t>16-203</t>
  </si>
  <si>
    <t>រស់ ចំរើន</t>
  </si>
  <si>
    <t>36-594</t>
  </si>
  <si>
    <t>លី ឃួង</t>
  </si>
  <si>
    <t>08-308</t>
  </si>
  <si>
    <t xml:space="preserve">យ៉ា  សុភឿត </t>
  </si>
  <si>
    <t>16-519</t>
  </si>
  <si>
    <t xml:space="preserve">ទេព  សុខាល័យ </t>
  </si>
  <si>
    <t>10-559</t>
  </si>
  <si>
    <t>ឯម សាវ៉ាត់</t>
  </si>
  <si>
    <t>26-279</t>
  </si>
  <si>
    <t>ភន ជិន</t>
  </si>
  <si>
    <t>02-057</t>
  </si>
  <si>
    <t>វែន សុភ័ក្រ្ត</t>
  </si>
  <si>
    <t>02-288</t>
  </si>
  <si>
    <t>ខឹម សុភា</t>
  </si>
  <si>
    <t>02-286</t>
  </si>
  <si>
    <t>ជា បូ</t>
  </si>
  <si>
    <t>02-243</t>
  </si>
  <si>
    <t>ជ័យ  ប៊ុនថន</t>
  </si>
  <si>
    <t>16-128</t>
  </si>
  <si>
    <t>ឡុង ឌាល</t>
  </si>
  <si>
    <t>16-127</t>
  </si>
  <si>
    <t>ស  បេងទូ</t>
  </si>
  <si>
    <t>12-224</t>
  </si>
  <si>
    <t xml:space="preserve">អ៊ឺង  ស៊ីហេង </t>
  </si>
  <si>
    <t>16-544</t>
  </si>
  <si>
    <t>អង្កការ អេ អ អឹម</t>
  </si>
  <si>
    <t>22-120</t>
  </si>
  <si>
    <t>សៅ  រតនា</t>
  </si>
  <si>
    <t>16-428</t>
  </si>
  <si>
    <t>គង់  ឈុន</t>
  </si>
  <si>
    <t>12-243</t>
  </si>
  <si>
    <t>ផ្លុង សុភាព</t>
  </si>
  <si>
    <t>16-179</t>
  </si>
  <si>
    <t>ឌៀប ហ្គិចឡាង</t>
  </si>
  <si>
    <t>16-184</t>
  </si>
  <si>
    <t>អ៊ុក សាវើត</t>
  </si>
  <si>
    <t>22-569</t>
  </si>
  <si>
    <t>មាស ឆុំ</t>
  </si>
  <si>
    <t>16-138</t>
  </si>
  <si>
    <t>មុត មាន</t>
  </si>
  <si>
    <t>26-149</t>
  </si>
  <si>
    <t>ហៃ ណារ៉េត</t>
  </si>
  <si>
    <t>26-520</t>
  </si>
  <si>
    <t>អ៊ុច វណ្ណា</t>
  </si>
  <si>
    <t>22-414</t>
  </si>
  <si>
    <t>ហ៊ាង ថន</t>
  </si>
  <si>
    <t>18-337</t>
  </si>
  <si>
    <t>ជុំ  សុភាព</t>
  </si>
  <si>
    <t>20-158</t>
  </si>
  <si>
    <t>អ៊ុក  ចាន់ថុល</t>
  </si>
  <si>
    <t>20-325</t>
  </si>
  <si>
    <t>02-020</t>
  </si>
  <si>
    <t>កេត្រ ស៊ីយ៉ារ៉ា</t>
  </si>
  <si>
    <t>02-011</t>
  </si>
  <si>
    <t>លេ តាល់</t>
  </si>
  <si>
    <t>10-417</t>
  </si>
  <si>
    <t xml:space="preserve">វន់  វិបុល </t>
  </si>
  <si>
    <t>14-593</t>
  </si>
  <si>
    <t>យឿម ដារ៉ា</t>
  </si>
  <si>
    <t>36-300</t>
  </si>
  <si>
    <t>យឹម ភ័ណ្ឌ</t>
  </si>
  <si>
    <t>10-167</t>
  </si>
  <si>
    <t>តែ គឹមសួន</t>
  </si>
  <si>
    <t>26-308</t>
  </si>
  <si>
    <t>ចូត ជឿម</t>
  </si>
  <si>
    <t>16-095</t>
  </si>
  <si>
    <t>ដន លន់ ១</t>
  </si>
  <si>
    <t>18-233</t>
  </si>
  <si>
    <t>នេត អង់តូនី</t>
  </si>
  <si>
    <t>26-159</t>
  </si>
  <si>
    <t>វ៉ាន់ បូយ៉ា</t>
  </si>
  <si>
    <t>26-552</t>
  </si>
  <si>
    <t>សៀង ណាវី ១</t>
  </si>
  <si>
    <t>14-011</t>
  </si>
  <si>
    <t>ដូ  គង់</t>
  </si>
  <si>
    <t>14-323</t>
  </si>
  <si>
    <t>មាស វិចិត្រ</t>
  </si>
  <si>
    <t>02-287</t>
  </si>
  <si>
    <t>សេដ្ឋ សាខា</t>
  </si>
  <si>
    <t>08-350</t>
  </si>
  <si>
    <t>វ័រ  សារ៉ុម</t>
  </si>
  <si>
    <t>02-485</t>
  </si>
  <si>
    <t>អ៊ី  ប៊ុនរិទ្ធ</t>
  </si>
  <si>
    <t>14-111</t>
  </si>
  <si>
    <t>ធឹង គឹមហេង១</t>
  </si>
  <si>
    <t>18-368</t>
  </si>
  <si>
    <t>ឡាច បូរ៉ា</t>
  </si>
  <si>
    <t>22-471</t>
  </si>
  <si>
    <t>ព្រាប និមល</t>
  </si>
  <si>
    <t>16-055</t>
  </si>
  <si>
    <t xml:space="preserve">គង់  ណុច </t>
  </si>
  <si>
    <t>20-489</t>
  </si>
  <si>
    <t xml:space="preserve">សាន  រ៉ានី </t>
  </si>
  <si>
    <t>04-498</t>
  </si>
  <si>
    <t>ឃឹម វណ្ណៈ</t>
  </si>
  <si>
    <t>16-063</t>
  </si>
  <si>
    <t>កុមារកំព្រាតាកុក</t>
  </si>
  <si>
    <t>22-427</t>
  </si>
  <si>
    <t>ចាន់ សម្ជស្ស</t>
  </si>
  <si>
    <t>22-163</t>
  </si>
  <si>
    <t xml:space="preserve">ចាយ  រស </t>
  </si>
  <si>
    <t>16-482</t>
  </si>
  <si>
    <t>វ៉ាន់ សារុំ</t>
  </si>
  <si>
    <t>26-080</t>
  </si>
  <si>
    <t>លី ភក្តី</t>
  </si>
  <si>
    <t>20-005</t>
  </si>
  <si>
    <t>ង៉ក់ ធីង</t>
  </si>
  <si>
    <t>08-061</t>
  </si>
  <si>
    <t xml:space="preserve">ស៊ីម  អ៊ាងគន្ធវីរៈ </t>
  </si>
  <si>
    <t>12-577</t>
  </si>
  <si>
    <t>សាន ហឿម</t>
  </si>
  <si>
    <t>18-343</t>
  </si>
  <si>
    <t>វុន វុទ្ធី</t>
  </si>
  <si>
    <t>36-525</t>
  </si>
  <si>
    <t>ពេជ្រ ដារ៉ុង</t>
  </si>
  <si>
    <t>08-375</t>
  </si>
  <si>
    <t>ឌួង វិបុល</t>
  </si>
  <si>
    <t>02-263</t>
  </si>
  <si>
    <t>ពោង ឈួន</t>
  </si>
  <si>
    <t>08-544</t>
  </si>
  <si>
    <t>ឆាយ វ៉ាន់ឌី</t>
  </si>
  <si>
    <t>08-466</t>
  </si>
  <si>
    <t>អ៊ិន សេង</t>
  </si>
  <si>
    <t>02-153</t>
  </si>
  <si>
    <t>រី រ៉ូន</t>
  </si>
  <si>
    <t>36-254</t>
  </si>
  <si>
    <t>សេង  យ៉ុន</t>
  </si>
  <si>
    <t>12-245</t>
  </si>
  <si>
    <t>ប៊ុន  ខិះ</t>
  </si>
  <si>
    <t>02-561</t>
  </si>
  <si>
    <t>16-210</t>
  </si>
  <si>
    <t>ថូ ថៅ</t>
  </si>
  <si>
    <t>16-209</t>
  </si>
  <si>
    <t>សុខ ជូ</t>
  </si>
  <si>
    <t>16-207</t>
  </si>
  <si>
    <t>ឈឿត សាន់</t>
  </si>
  <si>
    <t>16-240</t>
  </si>
  <si>
    <t>ឆៃ អ៊នជី</t>
  </si>
  <si>
    <t>16-237</t>
  </si>
  <si>
    <t>នុត  នាង</t>
  </si>
  <si>
    <t>02-593</t>
  </si>
  <si>
    <t>40-182</t>
  </si>
  <si>
    <t>ផេង ភើយ</t>
  </si>
  <si>
    <t>10-169</t>
  </si>
  <si>
    <t>កែវ  មន្នី</t>
  </si>
  <si>
    <t>02-514</t>
  </si>
  <si>
    <t>កែវ ភូមិន្ទ</t>
  </si>
  <si>
    <t>12-363</t>
  </si>
  <si>
    <t>អ៊ុក ណង</t>
  </si>
  <si>
    <t>20-201</t>
  </si>
  <si>
    <t>សួន  សំណាង</t>
  </si>
  <si>
    <t>02-527</t>
  </si>
  <si>
    <t>សឹង វិសាល</t>
  </si>
  <si>
    <t>02-142</t>
  </si>
  <si>
    <t>យ៉ាន់ សារ៉ាន់</t>
  </si>
  <si>
    <t>16-181</t>
  </si>
  <si>
    <t>តឹក  សំណាក់ ២</t>
  </si>
  <si>
    <t>20-182</t>
  </si>
  <si>
    <t>តឹក  សំណាក់ ១</t>
  </si>
  <si>
    <t>20-181</t>
  </si>
  <si>
    <t>នូវ សាវុធ មៃមៃ ភោជនីយដ្ឋាន</t>
  </si>
  <si>
    <t>22-081</t>
  </si>
  <si>
    <t>រី រុន</t>
  </si>
  <si>
    <t>26-550</t>
  </si>
  <si>
    <t>ហួត គឿន</t>
  </si>
  <si>
    <t>36-215</t>
  </si>
  <si>
    <t>នេ  និន</t>
  </si>
  <si>
    <t>02-528</t>
  </si>
  <si>
    <t>ម៉ម សុម៉ាវត្តី</t>
  </si>
  <si>
    <t>02-426</t>
  </si>
  <si>
    <t>ធូ ហួត</t>
  </si>
  <si>
    <t>18-087</t>
  </si>
  <si>
    <t>ម៉ក់  រ៉ាត់</t>
  </si>
  <si>
    <t>20-446</t>
  </si>
  <si>
    <t>សួន សាវ៉េត</t>
  </si>
  <si>
    <t>20-248</t>
  </si>
  <si>
    <t>សុខ សុខុន ពន្ឋនាគារ</t>
  </si>
  <si>
    <t>22-018</t>
  </si>
  <si>
    <t>អ៊ាន  សុផល</t>
  </si>
  <si>
    <t>16-228</t>
  </si>
  <si>
    <t>22-115</t>
  </si>
  <si>
    <t>02-355</t>
  </si>
  <si>
    <t>22-139</t>
  </si>
  <si>
    <t>ចាន់ រដ្ឋា</t>
  </si>
  <si>
    <t>22-587</t>
  </si>
  <si>
    <t>ភី សុភា</t>
  </si>
  <si>
    <t>22-325</t>
  </si>
  <si>
    <t>ជួប អេង</t>
  </si>
  <si>
    <t>16-007</t>
  </si>
  <si>
    <t>ទូច ជន</t>
  </si>
  <si>
    <t>16-061</t>
  </si>
  <si>
    <t>ស៊ឹម ណា</t>
  </si>
  <si>
    <t>14-473</t>
  </si>
  <si>
    <t xml:space="preserve">លឹម  សុវណ្ណ </t>
  </si>
  <si>
    <t>04-580</t>
  </si>
  <si>
    <t xml:space="preserve">សៀង  ទៀង </t>
  </si>
  <si>
    <t>14-513</t>
  </si>
  <si>
    <t>ហ៊ុល ហេង</t>
  </si>
  <si>
    <t>02-301</t>
  </si>
  <si>
    <t xml:space="preserve">កែវ  ដារ៉ា </t>
  </si>
  <si>
    <t>20-575</t>
  </si>
  <si>
    <t>ទិត ឡា</t>
  </si>
  <si>
    <t>08-051</t>
  </si>
  <si>
    <t xml:space="preserve">យូ  ជ្រៀវ </t>
  </si>
  <si>
    <t>14-485</t>
  </si>
  <si>
    <t xml:space="preserve">ចៅ  ណាន </t>
  </si>
  <si>
    <t>16-520</t>
  </si>
  <si>
    <t>លឹម សុធា</t>
  </si>
  <si>
    <t>18-100</t>
  </si>
  <si>
    <t>សោម សុវណ្ណារ៉ា</t>
  </si>
  <si>
    <t>18-112</t>
  </si>
  <si>
    <t>ចែម  សារិទ្ធ</t>
  </si>
  <si>
    <t>20-306</t>
  </si>
  <si>
    <t>គឹម បូផៃ</t>
  </si>
  <si>
    <t>08-122</t>
  </si>
  <si>
    <t>ឃូ ឡេង</t>
  </si>
  <si>
    <t>26-168</t>
  </si>
  <si>
    <t>26-163</t>
  </si>
  <si>
    <t>យ៉េន ចាន់នី</t>
  </si>
  <si>
    <t>08-574</t>
  </si>
  <si>
    <t>វៀច សេង</t>
  </si>
  <si>
    <t>26-269</t>
  </si>
  <si>
    <t>ជា ឆាយបូ</t>
  </si>
  <si>
    <t>16-201</t>
  </si>
  <si>
    <t>12-217</t>
  </si>
  <si>
    <t>សុក សុទ្ធា</t>
  </si>
  <si>
    <t>26-580</t>
  </si>
  <si>
    <t>វ៉ាន់ លន់</t>
  </si>
  <si>
    <t>22-400</t>
  </si>
  <si>
    <t>វ៉ៃ ប៊ិស</t>
  </si>
  <si>
    <t>08-283</t>
  </si>
  <si>
    <t>ទូច ញ៉ុល</t>
  </si>
  <si>
    <t>08-315</t>
  </si>
  <si>
    <t>ពៅ សត្យ</t>
  </si>
  <si>
    <t>08-204</t>
  </si>
  <si>
    <t>សេរី ចរិយា</t>
  </si>
  <si>
    <t>20-127</t>
  </si>
  <si>
    <t>អ៊ុក សុវណ្ណលី</t>
  </si>
  <si>
    <t>08-295</t>
  </si>
  <si>
    <t xml:space="preserve">ខា  ហេង ៣ </t>
  </si>
  <si>
    <t>18-594</t>
  </si>
  <si>
    <t>ឈូក ជិន</t>
  </si>
  <si>
    <t>08-540</t>
  </si>
  <si>
    <t>ឡេង  រ័ត្ន</t>
  </si>
  <si>
    <t>12-042</t>
  </si>
  <si>
    <t>22-184</t>
  </si>
  <si>
    <t>អង្គការ ឃែ រំចេក៤</t>
  </si>
  <si>
    <t>22-027</t>
  </si>
  <si>
    <t>ងិន ឃន ៦</t>
  </si>
  <si>
    <t>22-185</t>
  </si>
  <si>
    <t>ចាប  សារឿន</t>
  </si>
  <si>
    <t>02-497</t>
  </si>
  <si>
    <t>ហ៊ឹម ហ៊ីង</t>
  </si>
  <si>
    <t>36-546</t>
  </si>
  <si>
    <t>ងួន  ភី</t>
  </si>
  <si>
    <t>20-370</t>
  </si>
  <si>
    <t>លួង  នាង</t>
  </si>
  <si>
    <t>20-371</t>
  </si>
  <si>
    <t>ស៊ិន សុផល</t>
  </si>
  <si>
    <t>18-433</t>
  </si>
  <si>
    <t>ឆាន់ ជី</t>
  </si>
  <si>
    <t>08-238</t>
  </si>
  <si>
    <t>ចាន់ ពលិន</t>
  </si>
  <si>
    <t>04-235</t>
  </si>
  <si>
    <t>ហេង វុទ្ធី</t>
  </si>
  <si>
    <t>26-286</t>
  </si>
  <si>
    <t>គឹម សាភិន</t>
  </si>
  <si>
    <t>14-266</t>
  </si>
  <si>
    <t>គីម ស៊ីវ៉ុង</t>
  </si>
  <si>
    <t>36-054</t>
  </si>
  <si>
    <t>ខាត់ បូរិន</t>
  </si>
  <si>
    <t>02-078</t>
  </si>
  <si>
    <t>អ៊ឹង  ប៉ូអាន</t>
  </si>
  <si>
    <t>20-374</t>
  </si>
  <si>
    <t>ឈិន  យាន</t>
  </si>
  <si>
    <t>12-206</t>
  </si>
  <si>
    <t xml:space="preserve">លី  សេងហុង </t>
  </si>
  <si>
    <t>18-518</t>
  </si>
  <si>
    <t>22-199</t>
  </si>
  <si>
    <t xml:space="preserve">ម៉ាន់  លាងម៉េង </t>
  </si>
  <si>
    <t>10-504</t>
  </si>
  <si>
    <t>ទឹម ស្សី</t>
  </si>
  <si>
    <t>20-404</t>
  </si>
  <si>
    <t>20-403</t>
  </si>
  <si>
    <t>ឈួម ប៉ាន</t>
  </si>
  <si>
    <t>26-171</t>
  </si>
  <si>
    <t>16-365</t>
  </si>
  <si>
    <t>ជួប ប៊ុនហឿត</t>
  </si>
  <si>
    <t>08-532</t>
  </si>
  <si>
    <t>ថាច់ បូរ៉ា</t>
  </si>
  <si>
    <t>22-525</t>
  </si>
  <si>
    <t>លី យូសុស</t>
  </si>
  <si>
    <t>06-373</t>
  </si>
  <si>
    <t>ឃុន មុំ</t>
  </si>
  <si>
    <t>14-325</t>
  </si>
  <si>
    <t>22-175</t>
  </si>
  <si>
    <t>សួង ហេង</t>
  </si>
  <si>
    <t>14-282</t>
  </si>
  <si>
    <t>ឡិប រីនី</t>
  </si>
  <si>
    <t>26-577</t>
  </si>
  <si>
    <t>ត្រឹង ឆោម</t>
  </si>
  <si>
    <t>02-097</t>
  </si>
  <si>
    <t>សយ សុវណ្ណ</t>
  </si>
  <si>
    <t>20-437</t>
  </si>
  <si>
    <t xml:space="preserve">អៀង  អ៊ូ </t>
  </si>
  <si>
    <t>14-550</t>
  </si>
  <si>
    <t>អូរប៉ា រ៉េនវ៉ែល</t>
  </si>
  <si>
    <t>22-461</t>
  </si>
  <si>
    <t>ដាំ ចាំសុទ្ធី</t>
  </si>
  <si>
    <t>22-454</t>
  </si>
  <si>
    <t>អុំ  វណ្ណះ</t>
  </si>
  <si>
    <t>12-171</t>
  </si>
  <si>
    <t>ឃុត សុខុន</t>
  </si>
  <si>
    <t>36-456</t>
  </si>
  <si>
    <t>ប៉ែន សារិទ្ធ</t>
  </si>
  <si>
    <t>02-342</t>
  </si>
  <si>
    <t>22-119</t>
  </si>
  <si>
    <t>ចាន់  ហេង</t>
  </si>
  <si>
    <t>14-213</t>
  </si>
  <si>
    <t>សេង ហ៊ីម</t>
  </si>
  <si>
    <t>16-235</t>
  </si>
  <si>
    <t>យឹម សុផល</t>
  </si>
  <si>
    <t>04-432</t>
  </si>
  <si>
    <t>ម៉ាញ ផាត</t>
  </si>
  <si>
    <t>14-069</t>
  </si>
  <si>
    <t>សេង យីវ</t>
  </si>
  <si>
    <t>02-133</t>
  </si>
  <si>
    <t>សី សាវឿន</t>
  </si>
  <si>
    <t>16-097</t>
  </si>
  <si>
    <t>យស់ សំបឿន</t>
  </si>
  <si>
    <t>02-111</t>
  </si>
  <si>
    <t>ញ៉ែម  សុខា</t>
  </si>
  <si>
    <t>02-472</t>
  </si>
  <si>
    <t>ឈិត  សារ៉យ</t>
  </si>
  <si>
    <t>04-237</t>
  </si>
  <si>
    <t>សុខ សុផាន់នី</t>
  </si>
  <si>
    <t>26-418</t>
  </si>
  <si>
    <t xml:space="preserve">ជឿន  ពិសិទ្ធ </t>
  </si>
  <si>
    <t>16-506</t>
  </si>
  <si>
    <t>សឿម សារិទ្ធ</t>
  </si>
  <si>
    <t>40-201</t>
  </si>
  <si>
    <t>ចាយ តុងកឹង</t>
  </si>
  <si>
    <t>02-393</t>
  </si>
  <si>
    <t>ហៃ សុខុន</t>
  </si>
  <si>
    <t>04-197</t>
  </si>
  <si>
    <t>ឈុន លីណា</t>
  </si>
  <si>
    <t>26-006</t>
  </si>
  <si>
    <t>ជា អ</t>
  </si>
  <si>
    <t>26-498</t>
  </si>
  <si>
    <r>
      <rPr>
        <sz val="10"/>
        <rFont val="FreeSans"/>
        <family val="2"/>
      </rPr>
      <t xml:space="preserve">ជា តេកស្រេង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ជិប ស្រេង </t>
    </r>
    <r>
      <rPr>
        <sz val="11"/>
        <color theme="1"/>
        <rFont val="Calibri"/>
        <family val="2"/>
        <scheme val="minor"/>
      </rPr>
      <t>)</t>
    </r>
  </si>
  <si>
    <t>22-180</t>
  </si>
  <si>
    <t>លឹម ហ៊ួសាន</t>
  </si>
  <si>
    <t>02-277</t>
  </si>
  <si>
    <t>14-239</t>
  </si>
  <si>
    <t xml:space="preserve">អ៊ឹង  ស៊ីថូ </t>
  </si>
  <si>
    <t>14-536</t>
  </si>
  <si>
    <t>08-554</t>
  </si>
  <si>
    <t>16-364</t>
  </si>
  <si>
    <r>
      <rPr>
        <sz val="10"/>
        <rFont val="FreeSans"/>
        <family val="2"/>
      </rPr>
      <t>រោងចក្រអគ្គិសនី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ក្រោមសាតូដូ</t>
    </r>
    <r>
      <rPr>
        <sz val="11"/>
        <color theme="1"/>
        <rFont val="Calibri"/>
        <family val="2"/>
        <scheme val="minor"/>
      </rPr>
      <t>)</t>
    </r>
  </si>
  <si>
    <t>22-019</t>
  </si>
  <si>
    <t>រោងចក្រអគ្គិសនី ២</t>
  </si>
  <si>
    <t>22-020</t>
  </si>
  <si>
    <t>កែវ កុសល</t>
  </si>
  <si>
    <t>40-225</t>
  </si>
  <si>
    <t>ចាំង វិនខង</t>
  </si>
  <si>
    <t>26-206</t>
  </si>
  <si>
    <t>ហែម នីម</t>
  </si>
  <si>
    <t>36-353</t>
  </si>
  <si>
    <t>អ៊ឹម ស្រីមុំ</t>
  </si>
  <si>
    <t>20-255</t>
  </si>
  <si>
    <t>លឹម  ឃុន</t>
  </si>
  <si>
    <t>14-205</t>
  </si>
  <si>
    <t>នឹម ស៊ីនួន</t>
  </si>
  <si>
    <t>26-388</t>
  </si>
  <si>
    <t xml:space="preserve">សេង  សុឃឿន </t>
  </si>
  <si>
    <t>16-565</t>
  </si>
  <si>
    <t xml:space="preserve">លឿង  ប៊ួយ </t>
  </si>
  <si>
    <t>16-546</t>
  </si>
  <si>
    <t xml:space="preserve">ឡាំ  ញឹក </t>
  </si>
  <si>
    <t>16-547</t>
  </si>
  <si>
    <t>ម៉ៅ ហ៊ួរ</t>
  </si>
  <si>
    <t>26-350</t>
  </si>
  <si>
    <t>អ៊ិន សាម៉ុន</t>
  </si>
  <si>
    <t>20-038</t>
  </si>
  <si>
    <t>យឺន វាសនា</t>
  </si>
  <si>
    <t>18-265</t>
  </si>
  <si>
    <t>សន ធាង</t>
  </si>
  <si>
    <t>16-319</t>
  </si>
  <si>
    <t>គង់  លៀប</t>
  </si>
  <si>
    <t>14-480</t>
  </si>
  <si>
    <t>22-016</t>
  </si>
  <si>
    <t>ហាប់ វី</t>
  </si>
  <si>
    <t>26-188</t>
  </si>
  <si>
    <t>សេង ឆាង</t>
  </si>
  <si>
    <t>08-445</t>
  </si>
  <si>
    <t xml:space="preserve">បេង  ស៊ីណាត </t>
  </si>
  <si>
    <t>12-522</t>
  </si>
  <si>
    <t>22-153</t>
  </si>
  <si>
    <t>ធា លីម</t>
  </si>
  <si>
    <t>10-026</t>
  </si>
  <si>
    <t>ប៊ុន ធឿន</t>
  </si>
  <si>
    <t>20-232</t>
  </si>
  <si>
    <t>នង សារុន</t>
  </si>
  <si>
    <t>20-139</t>
  </si>
  <si>
    <t>ស្រេង ហុកម៉េង</t>
  </si>
  <si>
    <t>26-500</t>
  </si>
  <si>
    <t xml:space="preserve">កែប  បូទុំ </t>
  </si>
  <si>
    <t>14-497</t>
  </si>
  <si>
    <t>26-475</t>
  </si>
  <si>
    <t>អ៊ឹង ឡៃគីម</t>
  </si>
  <si>
    <t>26-328</t>
  </si>
  <si>
    <t>ចុង  ស៊ីន</t>
  </si>
  <si>
    <t>02-483</t>
  </si>
  <si>
    <t>មុយ  ម៉ូរ៉ាវុធ</t>
  </si>
  <si>
    <t>02-482</t>
  </si>
  <si>
    <t xml:space="preserve">មុយ  ម៉ូរ៉ាវុធ </t>
  </si>
  <si>
    <t>04-582</t>
  </si>
  <si>
    <t>ប៉ក់ រស់</t>
  </si>
  <si>
    <t>40-110</t>
  </si>
  <si>
    <t>រឿន  ខុន</t>
  </si>
  <si>
    <t>12-480</t>
  </si>
  <si>
    <t>ប៉ាន់  ហូ</t>
  </si>
  <si>
    <t>02-461</t>
  </si>
  <si>
    <t>ឈឿន ទី</t>
  </si>
  <si>
    <t>20-414</t>
  </si>
  <si>
    <r>
      <rPr>
        <sz val="10"/>
        <rFont val="FreeSans"/>
        <family val="2"/>
      </rPr>
      <t xml:space="preserve">វត្តពិភិទ្ធារាម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ខាងលិច</t>
    </r>
    <r>
      <rPr>
        <sz val="11"/>
        <color theme="1"/>
        <rFont val="Calibri"/>
        <family val="2"/>
        <scheme val="minor"/>
      </rPr>
      <t>)</t>
    </r>
  </si>
  <si>
    <t>14-402</t>
  </si>
  <si>
    <t>សោ សុវណ្ណ</t>
  </si>
  <si>
    <t>22-514</t>
  </si>
  <si>
    <t>មឹក ហួយ</t>
  </si>
  <si>
    <t>12-304</t>
  </si>
  <si>
    <t>18-163</t>
  </si>
  <si>
    <t>គុយ ឈុំណាត</t>
  </si>
  <si>
    <t>02-475</t>
  </si>
  <si>
    <t>ទស្ស ហុង</t>
  </si>
  <si>
    <t>02-345</t>
  </si>
  <si>
    <t>នេត មុំ</t>
  </si>
  <si>
    <t>08-278</t>
  </si>
  <si>
    <t xml:space="preserve">ឈឿត  សឿន </t>
  </si>
  <si>
    <t>16-522</t>
  </si>
  <si>
    <t>រឿន  ផល្លី</t>
  </si>
  <si>
    <t>16-405</t>
  </si>
  <si>
    <t>កេង សុខហេង</t>
  </si>
  <si>
    <t>26-004</t>
  </si>
  <si>
    <t>ហឿង សុជាតិ</t>
  </si>
  <si>
    <t>26-472</t>
  </si>
  <si>
    <t>សុង គា</t>
  </si>
  <si>
    <t>10-356</t>
  </si>
  <si>
    <t>យ៉ុន ធារិទ្ធ</t>
  </si>
  <si>
    <t>02-353</t>
  </si>
  <si>
    <t>ជិន ហុក</t>
  </si>
  <si>
    <t>26-473</t>
  </si>
  <si>
    <t>ឡាំ ប៊ុនកែវ</t>
  </si>
  <si>
    <t>10-200</t>
  </si>
  <si>
    <t>ឡុង  ប៊ុនហេង</t>
  </si>
  <si>
    <t>12-203</t>
  </si>
  <si>
    <t>លន់ ប៊ុនលុយ</t>
  </si>
  <si>
    <t>16-137</t>
  </si>
  <si>
    <t>ជូរ  ចាន់រិទ្ធ</t>
  </si>
  <si>
    <t>16-350</t>
  </si>
  <si>
    <t>តូ ឈុនវៀង</t>
  </si>
  <si>
    <t>20-422</t>
  </si>
  <si>
    <t>កែវ  សុផន</t>
  </si>
  <si>
    <t>20-162</t>
  </si>
  <si>
    <t>ធុយ ធី</t>
  </si>
  <si>
    <t>36-414</t>
  </si>
  <si>
    <t>ងិន ភន</t>
  </si>
  <si>
    <t>36-399</t>
  </si>
  <si>
    <t xml:space="preserve">សុទ្ធ  សារឿន </t>
  </si>
  <si>
    <t>18-573</t>
  </si>
  <si>
    <t>ស៊ីម សឿន</t>
  </si>
  <si>
    <t>40-042</t>
  </si>
  <si>
    <t xml:space="preserve">វង្ស  ឈុនលាង </t>
  </si>
  <si>
    <t>20-500</t>
  </si>
  <si>
    <t>18-299</t>
  </si>
  <si>
    <t>ជា ពន្លាក់</t>
  </si>
  <si>
    <t>16-015</t>
  </si>
  <si>
    <t>សំ ជ្រីម</t>
  </si>
  <si>
    <t>26-022</t>
  </si>
  <si>
    <t>ទិត ផល្លី</t>
  </si>
  <si>
    <t>18-185</t>
  </si>
  <si>
    <t>ម៉ក់ ឆៃរិទ្ធ</t>
  </si>
  <si>
    <t>10-309</t>
  </si>
  <si>
    <t xml:space="preserve">យ៉ាន់  បូផៃ </t>
  </si>
  <si>
    <t>14-557</t>
  </si>
  <si>
    <t>អ៊ុក ផាន់ណាក់</t>
  </si>
  <si>
    <t>12-449</t>
  </si>
  <si>
    <t>យស ពៅ</t>
  </si>
  <si>
    <t>18-401</t>
  </si>
  <si>
    <t>ទិត្យ  យង់</t>
  </si>
  <si>
    <t>20-314</t>
  </si>
  <si>
    <t>ថោង វិចិត្រ</t>
  </si>
  <si>
    <t>20-408</t>
  </si>
  <si>
    <t xml:space="preserve">រំ  លឹក </t>
  </si>
  <si>
    <t>20-583</t>
  </si>
  <si>
    <t>ដួង សារឿន</t>
  </si>
  <si>
    <t>10-318</t>
  </si>
  <si>
    <t>អាង  សៀក ២</t>
  </si>
  <si>
    <t>16-353</t>
  </si>
  <si>
    <t>អាង សៀក ១</t>
  </si>
  <si>
    <t>16-352</t>
  </si>
  <si>
    <t>កែវ សមុទ្រ</t>
  </si>
  <si>
    <t>10-247</t>
  </si>
  <si>
    <t>10-190</t>
  </si>
  <si>
    <t>ភី ភុំ</t>
  </si>
  <si>
    <t>10-180</t>
  </si>
  <si>
    <t>ឡាយ រិទ្ធវង្ស</t>
  </si>
  <si>
    <t>10-269</t>
  </si>
  <si>
    <t>ឡឹប រីណា</t>
  </si>
  <si>
    <t>10-193</t>
  </si>
  <si>
    <t>សេង ហុង</t>
  </si>
  <si>
    <t>10-156</t>
  </si>
  <si>
    <t xml:space="preserve">រឿង  អ៊ឹង </t>
  </si>
  <si>
    <t>10-588</t>
  </si>
  <si>
    <t>មៀវ សុងនី</t>
  </si>
  <si>
    <t>10-273</t>
  </si>
  <si>
    <t>វ៉ាន់ រីម</t>
  </si>
  <si>
    <t>10-281</t>
  </si>
  <si>
    <t xml:space="preserve">ប៊ុន  ធឿន </t>
  </si>
  <si>
    <t>10-490</t>
  </si>
  <si>
    <t xml:space="preserve">ទេព  សំណាង </t>
  </si>
  <si>
    <t>10-596</t>
  </si>
  <si>
    <t>សៅ សាម៉ុន</t>
  </si>
  <si>
    <t>10-400</t>
  </si>
  <si>
    <t xml:space="preserve">អ៊ុន    ស៊ុយ </t>
  </si>
  <si>
    <t>10-569</t>
  </si>
  <si>
    <t>យ៉ិន សូវៀត</t>
  </si>
  <si>
    <t>10-255</t>
  </si>
  <si>
    <t>អៀង សិលា</t>
  </si>
  <si>
    <t>10-259</t>
  </si>
  <si>
    <t>អៀង សុភី</t>
  </si>
  <si>
    <t>10-402</t>
  </si>
  <si>
    <t>ចាន់ ថាវី</t>
  </si>
  <si>
    <t>10-270</t>
  </si>
  <si>
    <t>សាន ឡឹក</t>
  </si>
  <si>
    <t>10-231</t>
  </si>
  <si>
    <t>អឿង  ជឿន</t>
  </si>
  <si>
    <t>10-296</t>
  </si>
  <si>
    <t>យស់ សារ៉ាត់</t>
  </si>
  <si>
    <t>10-249</t>
  </si>
  <si>
    <t xml:space="preserve">នុត  ឈឿន </t>
  </si>
  <si>
    <t>10-553</t>
  </si>
  <si>
    <t>ហេង តុង</t>
  </si>
  <si>
    <t>08-581</t>
  </si>
  <si>
    <t>តាត កុសល់</t>
  </si>
  <si>
    <t>10-382</t>
  </si>
  <si>
    <t xml:space="preserve">គៀន  យូឡាយ </t>
  </si>
  <si>
    <t>10-563</t>
  </si>
  <si>
    <t xml:space="preserve">គឹម   ឃោ </t>
  </si>
  <si>
    <t>10-556</t>
  </si>
  <si>
    <t>គា សឿន</t>
  </si>
  <si>
    <t>10-250</t>
  </si>
  <si>
    <t>ចាន់ សារុំ</t>
  </si>
  <si>
    <t>10-385</t>
  </si>
  <si>
    <t>ឡុង សារី</t>
  </si>
  <si>
    <t>10-226</t>
  </si>
  <si>
    <t>ស៊ិន សុខ</t>
  </si>
  <si>
    <t>10-201</t>
  </si>
  <si>
    <t>ទន់ យឿន</t>
  </si>
  <si>
    <t>20-252</t>
  </si>
  <si>
    <t>ចាន់  ហួត</t>
  </si>
  <si>
    <t>14-026</t>
  </si>
  <si>
    <t>ងិន ម៉ៅ</t>
  </si>
  <si>
    <t>40-162</t>
  </si>
  <si>
    <t>ដួង ភាច</t>
  </si>
  <si>
    <t>26-065</t>
  </si>
  <si>
    <t>សួស សាវ៉ាត</t>
  </si>
  <si>
    <t>10-198</t>
  </si>
  <si>
    <t>ភូ សារឿន</t>
  </si>
  <si>
    <t>20-332</t>
  </si>
  <si>
    <t>សុក កែន</t>
  </si>
  <si>
    <t>20-036</t>
  </si>
  <si>
    <t>កង សុខា</t>
  </si>
  <si>
    <t>36-250</t>
  </si>
  <si>
    <t>ឆេង ឈួន</t>
  </si>
  <si>
    <t>20-267</t>
  </si>
  <si>
    <t>សុខ សារឿន</t>
  </si>
  <si>
    <t>04-207</t>
  </si>
  <si>
    <t>ហួត វ៉ាន់ថន</t>
  </si>
  <si>
    <t>10-314</t>
  </si>
  <si>
    <t>ឈិន គឹមស៊ាន</t>
  </si>
  <si>
    <t>16-149</t>
  </si>
  <si>
    <t xml:space="preserve">ជា  ចំណង់ </t>
  </si>
  <si>
    <t>14-576</t>
  </si>
  <si>
    <t xml:space="preserve">ជា  ផេង </t>
  </si>
  <si>
    <t>14-571</t>
  </si>
  <si>
    <t>ម៉ែន  សម្បត្តិ ១</t>
  </si>
  <si>
    <t>14-575</t>
  </si>
  <si>
    <t>សួរ ឃីម</t>
  </si>
  <si>
    <t>26-069</t>
  </si>
  <si>
    <t>ហាក់ ស្រី</t>
  </si>
  <si>
    <t>26-030</t>
  </si>
  <si>
    <t>សែម ផល្លី</t>
  </si>
  <si>
    <t>36-072</t>
  </si>
  <si>
    <t>ហួរ សួរ</t>
  </si>
  <si>
    <t>16-039</t>
  </si>
  <si>
    <t>ជាតិ</t>
  </si>
  <si>
    <t>36-561</t>
  </si>
  <si>
    <t>08-500</t>
  </si>
  <si>
    <t>ប្រាក់ ផារីន</t>
  </si>
  <si>
    <t>36-406</t>
  </si>
  <si>
    <t>នឹម សួ</t>
  </si>
  <si>
    <t>02-358</t>
  </si>
  <si>
    <t>យាយ នូង</t>
  </si>
  <si>
    <t>16-075</t>
  </si>
  <si>
    <t>22-508</t>
  </si>
  <si>
    <t>22-107</t>
  </si>
  <si>
    <t>លឹម ហូរ</t>
  </si>
  <si>
    <t>02-392</t>
  </si>
  <si>
    <t>ថោ ចាន់ណា</t>
  </si>
  <si>
    <t>36-381</t>
  </si>
  <si>
    <t>ស៊ុម នឿន</t>
  </si>
  <si>
    <t>40-112</t>
  </si>
  <si>
    <t xml:space="preserve">មឿន  ម៉េង </t>
  </si>
  <si>
    <t>20-504</t>
  </si>
  <si>
    <t>សួ លី</t>
  </si>
  <si>
    <t>26-177</t>
  </si>
  <si>
    <t>វ៉ាត ទូច</t>
  </si>
  <si>
    <t>26-310</t>
  </si>
  <si>
    <t>ទី ទីត</t>
  </si>
  <si>
    <t>26-446</t>
  </si>
  <si>
    <r>
      <rPr>
        <sz val="10"/>
        <rFont val="FreeSans"/>
        <family val="2"/>
      </rPr>
      <t xml:space="preserve">ទាវ  វុទ្ធី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ក្រោយ</t>
    </r>
    <r>
      <rPr>
        <sz val="11"/>
        <color theme="1"/>
        <rFont val="Calibri"/>
        <family val="2"/>
        <scheme val="minor"/>
      </rPr>
      <t>)</t>
    </r>
  </si>
  <si>
    <t>16-419</t>
  </si>
  <si>
    <t>បូ ស្រ៊ុយ</t>
  </si>
  <si>
    <t>10-233</t>
  </si>
  <si>
    <t>តាំង ហុកសេង</t>
  </si>
  <si>
    <t>26-072</t>
  </si>
  <si>
    <t>លឹម រក្សា</t>
  </si>
  <si>
    <t>26-071</t>
  </si>
  <si>
    <t xml:space="preserve">ទូច  ថុង </t>
  </si>
  <si>
    <t>04-483</t>
  </si>
  <si>
    <t xml:space="preserve">អ៊ុក  ស៊ុនណាវី </t>
  </si>
  <si>
    <t>12-574</t>
  </si>
  <si>
    <t>ប៊ុន រិទ្ធ</t>
  </si>
  <si>
    <t>08-568</t>
  </si>
  <si>
    <t>ប៊ីន  សារ៉ន</t>
  </si>
  <si>
    <t>12-056</t>
  </si>
  <si>
    <t>ជា  សាង</t>
  </si>
  <si>
    <t>20-354</t>
  </si>
  <si>
    <t xml:space="preserve">ថាប់  គក់ </t>
  </si>
  <si>
    <t>18-548</t>
  </si>
  <si>
    <t>ង៉ូវ ថៃ</t>
  </si>
  <si>
    <t>08-354</t>
  </si>
  <si>
    <t>ប្រាក់ ម៉ាល័យ</t>
  </si>
  <si>
    <t>36-207</t>
  </si>
  <si>
    <t>ឌុក  ពូល</t>
  </si>
  <si>
    <t>20-315</t>
  </si>
  <si>
    <t>សេង សៀហៃ ២</t>
  </si>
  <si>
    <t>12-148</t>
  </si>
  <si>
    <t xml:space="preserve">ប៉ាយ  ទូច </t>
  </si>
  <si>
    <t>16-559</t>
  </si>
  <si>
    <t>ដាំ ឈឿយ</t>
  </si>
  <si>
    <t>36-474</t>
  </si>
  <si>
    <t>គង់ រ៉ាត់</t>
  </si>
  <si>
    <t>36-484</t>
  </si>
  <si>
    <t>កែវ គន្ធា</t>
  </si>
  <si>
    <t>04-326</t>
  </si>
  <si>
    <t>ទិត ភារម្យ</t>
  </si>
  <si>
    <t>26-572</t>
  </si>
  <si>
    <t>ដន លន់</t>
  </si>
  <si>
    <t>18-317</t>
  </si>
  <si>
    <t>22-043</t>
  </si>
  <si>
    <t xml:space="preserve">ឡាយ  ឬទ្ធីវង្ស ២ </t>
  </si>
  <si>
    <t>10-561</t>
  </si>
  <si>
    <t>សុខ ស៊ីវន</t>
  </si>
  <si>
    <t>12-408</t>
  </si>
  <si>
    <t>បួន គឹមស្រឿង</t>
  </si>
  <si>
    <t>12-389</t>
  </si>
  <si>
    <t>ថុល វណ្ណារ៉ូ</t>
  </si>
  <si>
    <t>16-136</t>
  </si>
  <si>
    <t>ឡាច ផូ</t>
  </si>
  <si>
    <t>26-355</t>
  </si>
  <si>
    <t>សុង ចាន់</t>
  </si>
  <si>
    <t>36-560</t>
  </si>
  <si>
    <t>ផាន ម៉ាលី</t>
  </si>
  <si>
    <t>36-290</t>
  </si>
  <si>
    <t>គឹម  សុភា</t>
  </si>
  <si>
    <t>02-496</t>
  </si>
  <si>
    <t>ឆាយ សាវន</t>
  </si>
  <si>
    <t>36-571</t>
  </si>
  <si>
    <t>ជូ​ ផេង</t>
  </si>
  <si>
    <t>14-400</t>
  </si>
  <si>
    <t>មៀច ឈាន</t>
  </si>
  <si>
    <t>10-261</t>
  </si>
  <si>
    <t>សេង អ៊ុន</t>
  </si>
  <si>
    <t>10-179</t>
  </si>
  <si>
    <t>សាមុត ប៉ិច</t>
  </si>
  <si>
    <t>40-248</t>
  </si>
  <si>
    <t>ម៉េង ជូ</t>
  </si>
  <si>
    <t>12-455</t>
  </si>
  <si>
    <t>យាប់  មេត្តា</t>
  </si>
  <si>
    <t>06-383</t>
  </si>
  <si>
    <t>ខូវ  ផល្លី</t>
  </si>
  <si>
    <t>16-438</t>
  </si>
  <si>
    <t>លីស សុផាន់ណារ៉ា</t>
  </si>
  <si>
    <t>16-029</t>
  </si>
  <si>
    <t>ប៊ុន សារ៉ាវុធ</t>
  </si>
  <si>
    <t>26-061</t>
  </si>
  <si>
    <t xml:space="preserve">សួស  ប៉ាវ </t>
  </si>
  <si>
    <t>12-494</t>
  </si>
  <si>
    <t>សៀង សៀក ខេង</t>
  </si>
  <si>
    <t>12-073</t>
  </si>
  <si>
    <t>ចាន់ ឬទ្ធី</t>
  </si>
  <si>
    <t>18-248</t>
  </si>
  <si>
    <t>លូត ហ៊ាង</t>
  </si>
  <si>
    <t>04-363</t>
  </si>
  <si>
    <t>សឿម កែវ</t>
  </si>
  <si>
    <t>12-358</t>
  </si>
  <si>
    <t>ឆៃ  ឆិល</t>
  </si>
  <si>
    <t>20-081</t>
  </si>
  <si>
    <t>នៅ ស៊ីយឿប</t>
  </si>
  <si>
    <t>02-152</t>
  </si>
  <si>
    <t>ស៊ុយ សាវុធ</t>
  </si>
  <si>
    <t>02-227</t>
  </si>
  <si>
    <t xml:space="preserve">ញ៉ែម  ហ៊ាន </t>
  </si>
  <si>
    <t>16-480</t>
  </si>
  <si>
    <t>ជួប សុខណាំ</t>
  </si>
  <si>
    <t>40-035</t>
  </si>
  <si>
    <t>ទួក ឌិន</t>
  </si>
  <si>
    <t>08-433</t>
  </si>
  <si>
    <t>សុខ ថា</t>
  </si>
  <si>
    <t>08-436</t>
  </si>
  <si>
    <t>ថោ សាន</t>
  </si>
  <si>
    <t>10-436</t>
  </si>
  <si>
    <t>ញ៉ែម ស៊ីថា</t>
  </si>
  <si>
    <t>04-023</t>
  </si>
  <si>
    <t xml:space="preserve">ក្រុមជុំនុំហ្វ្រិនបាត់ដំបង </t>
  </si>
  <si>
    <t>16-496</t>
  </si>
  <si>
    <t>14-426</t>
  </si>
  <si>
    <t>ស្រេង ងួន</t>
  </si>
  <si>
    <t>10-013</t>
  </si>
  <si>
    <t>ទុយ វីន</t>
  </si>
  <si>
    <t>26-323</t>
  </si>
  <si>
    <t>ម៉ៅ ផល្លា</t>
  </si>
  <si>
    <t>12-332</t>
  </si>
  <si>
    <t>12-287</t>
  </si>
  <si>
    <t>ឈាន ប៊ុនហាប់</t>
  </si>
  <si>
    <t>10-376</t>
  </si>
  <si>
    <t>ឈៀង  សុវណ្ណា</t>
  </si>
  <si>
    <t>14-177</t>
  </si>
  <si>
    <t>វិន សាវេន</t>
  </si>
  <si>
    <t>08-201</t>
  </si>
  <si>
    <t>គី  គង់</t>
  </si>
  <si>
    <t>12-253</t>
  </si>
  <si>
    <t>ចាន់ ហួត</t>
  </si>
  <si>
    <t>26-306</t>
  </si>
  <si>
    <t>ម៉ៅ  សុផុន</t>
  </si>
  <si>
    <t>20-477</t>
  </si>
  <si>
    <t>សិត អេងផល</t>
  </si>
  <si>
    <t>08-080</t>
  </si>
  <si>
    <t>36-351</t>
  </si>
  <si>
    <t>ចេង ប៊ុនឡុង</t>
  </si>
  <si>
    <t>14-351</t>
  </si>
  <si>
    <t>កង ហៃ</t>
  </si>
  <si>
    <t>04-254</t>
  </si>
  <si>
    <t>ប៉ាង វណ្ណនី</t>
  </si>
  <si>
    <t>04-304</t>
  </si>
  <si>
    <t>អេង ម៉ុន</t>
  </si>
  <si>
    <t>18-151</t>
  </si>
  <si>
    <t>អៀម ដានី</t>
  </si>
  <si>
    <t>18-376</t>
  </si>
  <si>
    <t>ប៉ាញ ហឿន</t>
  </si>
  <si>
    <t>40-073</t>
  </si>
  <si>
    <t>ឡៃ ឆេងវែង</t>
  </si>
  <si>
    <t>08-348</t>
  </si>
  <si>
    <t>ឃួន ឈឿត</t>
  </si>
  <si>
    <t>04-370</t>
  </si>
  <si>
    <t>អឿង ថាវី</t>
  </si>
  <si>
    <t>20-435</t>
  </si>
  <si>
    <t>ឡាយ ផាន្នី</t>
  </si>
  <si>
    <t>02-112</t>
  </si>
  <si>
    <t>ហ៊ី សុគន្ធ</t>
  </si>
  <si>
    <t>16-310</t>
  </si>
  <si>
    <t>ប៊ិច សារឿត</t>
  </si>
  <si>
    <t>26-373</t>
  </si>
  <si>
    <t>អ៊ឹម ថុង</t>
  </si>
  <si>
    <t>14-052</t>
  </si>
  <si>
    <t>ហៀ មី</t>
  </si>
  <si>
    <t>14-053</t>
  </si>
  <si>
    <t>គាត ម៉ាប់</t>
  </si>
  <si>
    <t>16-278</t>
  </si>
  <si>
    <t>មៀច ចំរើន</t>
  </si>
  <si>
    <t>36-293</t>
  </si>
  <si>
    <t>ប៉ែន សារ៉ា</t>
  </si>
  <si>
    <t>26-305</t>
  </si>
  <si>
    <t>ហូ ទិត្យ</t>
  </si>
  <si>
    <t>16-212</t>
  </si>
  <si>
    <t>ជុក គឹមហ៊ាប់</t>
  </si>
  <si>
    <t>22-064</t>
  </si>
  <si>
    <t>ច្រឹក ណារ៉េត</t>
  </si>
  <si>
    <t>26-015</t>
  </si>
  <si>
    <t>រឿន  ស្រីមុំ</t>
  </si>
  <si>
    <t>02-586</t>
  </si>
  <si>
    <t xml:space="preserve">ស៊្រុន  គឹមហុង </t>
  </si>
  <si>
    <t>04-583</t>
  </si>
  <si>
    <t>អែប ប៊ុនថា</t>
  </si>
  <si>
    <t>04-205</t>
  </si>
  <si>
    <t xml:space="preserve">ថៃ  ហ៊ាប </t>
  </si>
  <si>
    <t>04-509</t>
  </si>
  <si>
    <t>04-280</t>
  </si>
  <si>
    <t>វ៉ាន់ ស៊ីន</t>
  </si>
  <si>
    <t>26-196</t>
  </si>
  <si>
    <t>ឌុក ឆវុត</t>
  </si>
  <si>
    <t>40-261</t>
  </si>
  <si>
    <t>គីម កុសល់</t>
  </si>
  <si>
    <t>36-060</t>
  </si>
  <si>
    <t>ប៉ោ  ថន</t>
  </si>
  <si>
    <t>16-309</t>
  </si>
  <si>
    <t>ឌុច រី</t>
  </si>
  <si>
    <t>12-414</t>
  </si>
  <si>
    <t>ម៉ៅ ប៊ន</t>
  </si>
  <si>
    <t>08-234</t>
  </si>
  <si>
    <t>អៃ អឿន</t>
  </si>
  <si>
    <t>08-242</t>
  </si>
  <si>
    <t>លន់ ធៀម</t>
  </si>
  <si>
    <t>22-527</t>
  </si>
  <si>
    <t>ឡុង ស៊ីណា</t>
  </si>
  <si>
    <t>40-256</t>
  </si>
  <si>
    <t>សុខ ប៊ុនសុង</t>
  </si>
  <si>
    <t>16-167</t>
  </si>
  <si>
    <t>ញាណ ប៉ុក</t>
  </si>
  <si>
    <t>16-166</t>
  </si>
  <si>
    <t>12-146</t>
  </si>
  <si>
    <t>អឿន ប៊ុនថុល</t>
  </si>
  <si>
    <t>10-349</t>
  </si>
  <si>
    <t>វ៉ាន់ ករ</t>
  </si>
  <si>
    <t>18-462</t>
  </si>
  <si>
    <t>ជួប វុតថា</t>
  </si>
  <si>
    <t>36-572</t>
  </si>
  <si>
    <t>យាន ឈុនអិត</t>
  </si>
  <si>
    <t>26-592</t>
  </si>
  <si>
    <t xml:space="preserve">ឡុង  នឿន </t>
  </si>
  <si>
    <t>18-560</t>
  </si>
  <si>
    <t xml:space="preserve">យឹម   សារ៉ន </t>
  </si>
  <si>
    <t>12-505</t>
  </si>
  <si>
    <t xml:space="preserve">ឆឹង  វិចិត្រ  </t>
  </si>
  <si>
    <t>12-596</t>
  </si>
  <si>
    <t>មូល សុភី</t>
  </si>
  <si>
    <t>10-101</t>
  </si>
  <si>
    <t>ហម ភីរ៉ាត់</t>
  </si>
  <si>
    <t>18-260</t>
  </si>
  <si>
    <t>ស៊ីវ ថាច</t>
  </si>
  <si>
    <t>36-056</t>
  </si>
  <si>
    <t>ទេស មាន</t>
  </si>
  <si>
    <t>02-191</t>
  </si>
  <si>
    <t>អ៊ឹង វឌ្ឍនៈ</t>
  </si>
  <si>
    <t>02-289</t>
  </si>
  <si>
    <t>រ៉ែម រ៉ាន់</t>
  </si>
  <si>
    <t>36-576</t>
  </si>
  <si>
    <t>ជុំ  សុណ្ណារិទ្ធ ២</t>
  </si>
  <si>
    <t>14-388</t>
  </si>
  <si>
    <t>26-476</t>
  </si>
  <si>
    <t>យឿន អឿន</t>
  </si>
  <si>
    <t>08-121</t>
  </si>
  <si>
    <t>តាន់ ឡួង</t>
  </si>
  <si>
    <t>26-101</t>
  </si>
  <si>
    <t>យ៉ាត ស្រីសុខុម</t>
  </si>
  <si>
    <t>02-013</t>
  </si>
  <si>
    <t>16-387</t>
  </si>
  <si>
    <t>សេង ម៉ាង</t>
  </si>
  <si>
    <t>14-408</t>
  </si>
  <si>
    <t>ម៉េង ឡូញ</t>
  </si>
  <si>
    <t>22-371</t>
  </si>
  <si>
    <t>ឡូ ប៊ុនប៉ា</t>
  </si>
  <si>
    <t>22-360</t>
  </si>
  <si>
    <t>ប៊ុន  ប៉ា</t>
  </si>
  <si>
    <t>02-373</t>
  </si>
  <si>
    <t>ឈឿម ឈិន</t>
  </si>
  <si>
    <t>36-080</t>
  </si>
  <si>
    <t>លឹម  សុផល</t>
  </si>
  <si>
    <t>20-294</t>
  </si>
  <si>
    <t>ខា ហេង</t>
  </si>
  <si>
    <t>18-065</t>
  </si>
  <si>
    <t>ស៊ុន ប៊ុនឡេង</t>
  </si>
  <si>
    <t>16-014</t>
  </si>
  <si>
    <t>ម៉ៅ  សារ៉ន</t>
  </si>
  <si>
    <t>02-585</t>
  </si>
  <si>
    <t xml:space="preserve">ម៉ិល  យួង </t>
  </si>
  <si>
    <t>12-591</t>
  </si>
  <si>
    <t>ឆន ឈីន</t>
  </si>
  <si>
    <t>26-514</t>
  </si>
  <si>
    <t>យឹម ឆេង</t>
  </si>
  <si>
    <t>08-039</t>
  </si>
  <si>
    <t>ឡុង  នី</t>
  </si>
  <si>
    <t>14-335</t>
  </si>
  <si>
    <t>សុខ ចាន់មន្នី</t>
  </si>
  <si>
    <t>18-058</t>
  </si>
  <si>
    <t>តាំង វួចគាង</t>
  </si>
  <si>
    <t>22-531</t>
  </si>
  <si>
    <t>ហង្ស ចន្តី</t>
  </si>
  <si>
    <t>16-154</t>
  </si>
  <si>
    <t>22-067</t>
  </si>
  <si>
    <t>ជេត សម្បត្តិ</t>
  </si>
  <si>
    <t>26-180</t>
  </si>
  <si>
    <t>សៀត យឿន</t>
  </si>
  <si>
    <t>26-556</t>
  </si>
  <si>
    <t>គង់ ទី</t>
  </si>
  <si>
    <t>16-255</t>
  </si>
  <si>
    <t>គង់ កក្កដា</t>
  </si>
  <si>
    <t>22-560</t>
  </si>
  <si>
    <t xml:space="preserve">ឱម  សាលី </t>
  </si>
  <si>
    <t>16-593</t>
  </si>
  <si>
    <t>ហេង  គាង</t>
  </si>
  <si>
    <t>16-433</t>
  </si>
  <si>
    <t xml:space="preserve">ឡុង  សុផាត </t>
  </si>
  <si>
    <t>14-490</t>
  </si>
  <si>
    <t>ទិន សាមិត្ត</t>
  </si>
  <si>
    <t>26-421</t>
  </si>
  <si>
    <t>22-207</t>
  </si>
  <si>
    <t>26-584</t>
  </si>
  <si>
    <t>ឡុង ប៊ុនថេង</t>
  </si>
  <si>
    <t>14-033</t>
  </si>
  <si>
    <t>ឈុន ចំរើន</t>
  </si>
  <si>
    <t>18-443</t>
  </si>
  <si>
    <t>ឈុន សម្ភស្ស</t>
  </si>
  <si>
    <t>18-442</t>
  </si>
  <si>
    <t>តេង ឈាង</t>
  </si>
  <si>
    <t>08-330</t>
  </si>
  <si>
    <t xml:space="preserve">ខុម  ម៉ានិត </t>
  </si>
  <si>
    <t>16-526</t>
  </si>
  <si>
    <t>តេង ឆាវស៊ិញ</t>
  </si>
  <si>
    <t>36-105</t>
  </si>
  <si>
    <t>សៅរ សម្បូណ៍</t>
  </si>
  <si>
    <t>36-248</t>
  </si>
  <si>
    <t>កាក់ សុខា</t>
  </si>
  <si>
    <t>18-335</t>
  </si>
  <si>
    <t>ស៊ឹម សារីធន</t>
  </si>
  <si>
    <t>26-548</t>
  </si>
  <si>
    <t xml:space="preserve">ផូ  ធូរេន </t>
  </si>
  <si>
    <t>02-352</t>
  </si>
  <si>
    <t>ពៅ  ដារ៉ាវី</t>
  </si>
  <si>
    <t>02-549</t>
  </si>
  <si>
    <t>22-045</t>
  </si>
  <si>
    <t>វិន គឹមហួយ</t>
  </si>
  <si>
    <t>04-141</t>
  </si>
  <si>
    <t>04-167</t>
  </si>
  <si>
    <t>ហ៊ុន ហុក</t>
  </si>
  <si>
    <t>36-187</t>
  </si>
  <si>
    <t>ម៉ៅ ឈឿន</t>
  </si>
  <si>
    <t>40-253</t>
  </si>
  <si>
    <t>មុំ ផាត</t>
  </si>
  <si>
    <t>40-124</t>
  </si>
  <si>
    <t>សេស សុខុម</t>
  </si>
  <si>
    <t>02-164</t>
  </si>
  <si>
    <t>សំរិត កាទ័រ</t>
  </si>
  <si>
    <t>10-195</t>
  </si>
  <si>
    <t>ញឹម ញ៉ុន</t>
  </si>
  <si>
    <t>40-217</t>
  </si>
  <si>
    <t>សួ ចំរើន</t>
  </si>
  <si>
    <t>40-212</t>
  </si>
  <si>
    <t>ចែត រស្មី</t>
  </si>
  <si>
    <t>16-126</t>
  </si>
  <si>
    <t>ម៉ែន សួរ</t>
  </si>
  <si>
    <t>20-072</t>
  </si>
  <si>
    <t>លាង  ថុល ១</t>
  </si>
  <si>
    <t>18-011</t>
  </si>
  <si>
    <t>ចៅ ថន</t>
  </si>
  <si>
    <t>04-417</t>
  </si>
  <si>
    <t>ប្រាក់ យឺន</t>
  </si>
  <si>
    <t>20-061</t>
  </si>
  <si>
    <t xml:space="preserve">សុខ  កែវ </t>
  </si>
  <si>
    <t>20-557</t>
  </si>
  <si>
    <t xml:space="preserve">សាម  ប៊ុនរិទ្ធ  </t>
  </si>
  <si>
    <t>06-503</t>
  </si>
  <si>
    <t>អ៊ូ សឿត</t>
  </si>
  <si>
    <t>06-471</t>
  </si>
  <si>
    <t>ជិន ពៅ</t>
  </si>
  <si>
    <t>40-007</t>
  </si>
  <si>
    <t>ជិន សុខុន</t>
  </si>
  <si>
    <t>40-001</t>
  </si>
  <si>
    <t>គឹម ណារេត</t>
  </si>
  <si>
    <t>26-024</t>
  </si>
  <si>
    <t xml:space="preserve">សុខ  សុភ័ន </t>
  </si>
  <si>
    <t>18-554</t>
  </si>
  <si>
    <t>ម៉ា លីយ៉ា</t>
  </si>
  <si>
    <t>40-080</t>
  </si>
  <si>
    <t>ថេង សុធៀន</t>
  </si>
  <si>
    <t>36-049</t>
  </si>
  <si>
    <t>សណ្នាគារខេមរា ២</t>
  </si>
  <si>
    <t>12-235</t>
  </si>
  <si>
    <t>ឈុំ ផល្លី</t>
  </si>
  <si>
    <t>12-367</t>
  </si>
  <si>
    <t>គឹម ហ៊ួ</t>
  </si>
  <si>
    <t>36-461</t>
  </si>
  <si>
    <t xml:space="preserve">ឯម  ប៊ុនថា </t>
  </si>
  <si>
    <t>10-515</t>
  </si>
  <si>
    <t>ញឹក សុវណ្ណថា</t>
  </si>
  <si>
    <t>08-489</t>
  </si>
  <si>
    <t>សួង សុគន្ធ</t>
  </si>
  <si>
    <t>02-319</t>
  </si>
  <si>
    <t xml:space="preserve">ម៉ាន  វេង </t>
  </si>
  <si>
    <t>04-480</t>
  </si>
  <si>
    <t>សុខ ងិ</t>
  </si>
  <si>
    <t>40-189</t>
  </si>
  <si>
    <t>ហួន ជួត</t>
  </si>
  <si>
    <t>16-117</t>
  </si>
  <si>
    <t>ថោង ដានាប១</t>
  </si>
  <si>
    <t>20-452</t>
  </si>
  <si>
    <t>អ៊ុំ សុខុន</t>
  </si>
  <si>
    <t>02-587</t>
  </si>
  <si>
    <t>សួង ចាន់ទី</t>
  </si>
  <si>
    <t>02-318</t>
  </si>
  <si>
    <t>វ៉ាន់ សុខា</t>
  </si>
  <si>
    <t>36-475</t>
  </si>
  <si>
    <t>ប៉ន ស្រីឡុច</t>
  </si>
  <si>
    <t>36-511</t>
  </si>
  <si>
    <t>ប៉ន សុផានី</t>
  </si>
  <si>
    <t>36-514</t>
  </si>
  <si>
    <t>នុល ឈឿង</t>
  </si>
  <si>
    <t>02-454</t>
  </si>
  <si>
    <t>ស៊ិន មុំ</t>
  </si>
  <si>
    <t>36-501</t>
  </si>
  <si>
    <t>ចាន់ សាវី</t>
  </si>
  <si>
    <t>36-502</t>
  </si>
  <si>
    <t>22-198</t>
  </si>
  <si>
    <t>ជា សុជាតិ</t>
  </si>
  <si>
    <t>40-186</t>
  </si>
  <si>
    <t>ហង់ វណ្ណា</t>
  </si>
  <si>
    <t>16-146</t>
  </si>
  <si>
    <t>ហ៊ឹង ហូលិវុធ</t>
  </si>
  <si>
    <t>26-397</t>
  </si>
  <si>
    <t xml:space="preserve">ពៅ  សាវើយ </t>
  </si>
  <si>
    <t>12-557</t>
  </si>
  <si>
    <t>អៀង សេងលី</t>
  </si>
  <si>
    <t>40-214</t>
  </si>
  <si>
    <t>នូវ ចាន់ដារ៉ា</t>
  </si>
  <si>
    <t>22-462</t>
  </si>
  <si>
    <t>ទូច សុម៉ាលី</t>
  </si>
  <si>
    <t>18-259</t>
  </si>
  <si>
    <t>ចុន ប៊ុនរិទ្ធ</t>
  </si>
  <si>
    <t>26-056</t>
  </si>
  <si>
    <t>សេង សុភី</t>
  </si>
  <si>
    <t>18-164</t>
  </si>
  <si>
    <t>អ៊ុច សុផាត</t>
  </si>
  <si>
    <t>18-479</t>
  </si>
  <si>
    <t>លាក់ លួម</t>
  </si>
  <si>
    <t>20-009</t>
  </si>
  <si>
    <t>22-483</t>
  </si>
  <si>
    <t>គឹម  លី</t>
  </si>
  <si>
    <t>02-560</t>
  </si>
  <si>
    <t>ឆាំ សោនីរដ្ឋ</t>
  </si>
  <si>
    <t>22-334</t>
  </si>
  <si>
    <r>
      <rPr>
        <sz val="10"/>
        <rFont val="FreeSans"/>
        <family val="2"/>
      </rPr>
      <t xml:space="preserve">ពឹង  តាំងងី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ស្តង់</t>
    </r>
    <r>
      <rPr>
        <sz val="11"/>
        <color theme="1"/>
        <rFont val="Calibri"/>
        <family val="2"/>
        <scheme val="minor"/>
      </rPr>
      <t xml:space="preserve">) </t>
    </r>
  </si>
  <si>
    <t>04-594</t>
  </si>
  <si>
    <t>ម៉ម ហ៊ីម</t>
  </si>
  <si>
    <t>02-364</t>
  </si>
  <si>
    <t>ផាន់ សុភាព</t>
  </si>
  <si>
    <t>14-319</t>
  </si>
  <si>
    <t>22-102</t>
  </si>
  <si>
    <t>ញ៉ែម  ឈើយ</t>
  </si>
  <si>
    <t>12-579</t>
  </si>
  <si>
    <t>26-067</t>
  </si>
  <si>
    <t>អ៊ុក  តែម</t>
  </si>
  <si>
    <t>20-312</t>
  </si>
  <si>
    <t>ឆោម  ឆូយ</t>
  </si>
  <si>
    <t>20-289</t>
  </si>
  <si>
    <t>សិន ផល្លី</t>
  </si>
  <si>
    <t>36-338</t>
  </si>
  <si>
    <t>សាន់ ខា</t>
  </si>
  <si>
    <t>20-243</t>
  </si>
  <si>
    <t>ឡឹម សារិន</t>
  </si>
  <si>
    <t>14-254</t>
  </si>
  <si>
    <t>ជា ឆវិល័យ</t>
  </si>
  <si>
    <t>14-255</t>
  </si>
  <si>
    <t>មៀច បាន</t>
  </si>
  <si>
    <t>20-074</t>
  </si>
  <si>
    <t>ផាត់ ណារុន</t>
  </si>
  <si>
    <t>20-006</t>
  </si>
  <si>
    <t>ជួញ សឆៃ</t>
  </si>
  <si>
    <t>14-234</t>
  </si>
  <si>
    <t>14-235</t>
  </si>
  <si>
    <t>ទារ សារ៉ាត់</t>
  </si>
  <si>
    <t>14-236</t>
  </si>
  <si>
    <t>បាន ស្រីតូច</t>
  </si>
  <si>
    <t>16-079</t>
  </si>
  <si>
    <r>
      <rPr>
        <sz val="10"/>
        <rFont val="FreeSans"/>
        <family val="2"/>
      </rPr>
      <t xml:space="preserve">សេង សុម៉ាឡៃ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ខារាអូខេហេបភី </t>
    </r>
    <r>
      <rPr>
        <sz val="11"/>
        <color theme="1"/>
        <rFont val="Calibri"/>
        <family val="2"/>
        <scheme val="minor"/>
      </rPr>
      <t>)</t>
    </r>
  </si>
  <si>
    <t>22-125</t>
  </si>
  <si>
    <t>ញាំ សាវេត</t>
  </si>
  <si>
    <t>36-259</t>
  </si>
  <si>
    <t>អ៊ុក សុវុត្ថា</t>
  </si>
  <si>
    <t>22-498</t>
  </si>
  <si>
    <t>ខាវ ហួត</t>
  </si>
  <si>
    <t>18-334</t>
  </si>
  <si>
    <t>ញឹម ហុង</t>
  </si>
  <si>
    <t>12-097</t>
  </si>
  <si>
    <t>គឹម ណារី</t>
  </si>
  <si>
    <t>10-041</t>
  </si>
  <si>
    <t>ស៊ិន ស៊ីវន</t>
  </si>
  <si>
    <t>16-123</t>
  </si>
  <si>
    <t>22-378</t>
  </si>
  <si>
    <t>ម៉ិល សុផល</t>
  </si>
  <si>
    <t>18-371</t>
  </si>
  <si>
    <t>ពឹង គឹមជូ</t>
  </si>
  <si>
    <t>26-331</t>
  </si>
  <si>
    <t>តាំង លីឃីម</t>
  </si>
  <si>
    <t>22-548</t>
  </si>
  <si>
    <t>ញ៉ែម ចាន់ថន</t>
  </si>
  <si>
    <t>40-187</t>
  </si>
  <si>
    <t>ភាជ ធឿម</t>
  </si>
  <si>
    <t>16-057</t>
  </si>
  <si>
    <t xml:space="preserve">ចាប  វិបុល </t>
  </si>
  <si>
    <t>10-558</t>
  </si>
  <si>
    <t>ឌី សំអាត</t>
  </si>
  <si>
    <t>08-575</t>
  </si>
  <si>
    <t>លឹម  សុខគី</t>
  </si>
  <si>
    <t>12-088</t>
  </si>
  <si>
    <t>រិន សម្បត្តិ</t>
  </si>
  <si>
    <t>26-238</t>
  </si>
  <si>
    <t>ប្រាក់ ធី</t>
  </si>
  <si>
    <t>08-397</t>
  </si>
  <si>
    <t>តាំង ឡៃ</t>
  </si>
  <si>
    <t>06-390</t>
  </si>
  <si>
    <t>លី ដុល្លា</t>
  </si>
  <si>
    <t>26-483</t>
  </si>
  <si>
    <t>កាំង យុងកិ</t>
  </si>
  <si>
    <t>26-491</t>
  </si>
  <si>
    <t>ឆូត ឆុង</t>
  </si>
  <si>
    <t>36-573</t>
  </si>
  <si>
    <t>សំ  លីង</t>
  </si>
  <si>
    <t>12-107</t>
  </si>
  <si>
    <t>ស៊ាន ផា</t>
  </si>
  <si>
    <t>18-059</t>
  </si>
  <si>
    <t>សំ  សុខុម</t>
  </si>
  <si>
    <t>20-165</t>
  </si>
  <si>
    <t>ហាក់ វ៉ាន់នី</t>
  </si>
  <si>
    <t>16-145</t>
  </si>
  <si>
    <t xml:space="preserve">គី  ឆៃលាង </t>
  </si>
  <si>
    <t>16-558</t>
  </si>
  <si>
    <t>អ៊ុល វិបុល</t>
  </si>
  <si>
    <t>14-437</t>
  </si>
  <si>
    <t>តាំង ឈុន១</t>
  </si>
  <si>
    <t>14-214</t>
  </si>
  <si>
    <t>លឹម គឹមស្រេង</t>
  </si>
  <si>
    <t>12-468</t>
  </si>
  <si>
    <t>22-532</t>
  </si>
  <si>
    <t>ឌួង ចៃ</t>
  </si>
  <si>
    <t>22-580</t>
  </si>
  <si>
    <t>22-241</t>
  </si>
  <si>
    <t>សឿន ចន្ថា</t>
  </si>
  <si>
    <t>26-050</t>
  </si>
  <si>
    <t>16-287</t>
  </si>
  <si>
    <t>ឆេង ហួត</t>
  </si>
  <si>
    <t>12-024</t>
  </si>
  <si>
    <t>ប៉ូ  យឿន</t>
  </si>
  <si>
    <t>06-030</t>
  </si>
  <si>
    <t>ឡាយ សារ៉ា</t>
  </si>
  <si>
    <t>04-365</t>
  </si>
  <si>
    <t>សោម ភក្តី</t>
  </si>
  <si>
    <t>40-051</t>
  </si>
  <si>
    <t>ផ្កាយ ភីណែ</t>
  </si>
  <si>
    <t>02-145</t>
  </si>
  <si>
    <t>ឆាន់ ហុង</t>
  </si>
  <si>
    <t>16-397</t>
  </si>
  <si>
    <t>ថោង សាវឿន</t>
  </si>
  <si>
    <t>26-342</t>
  </si>
  <si>
    <t>ស៊ន​ លី</t>
  </si>
  <si>
    <t>36-302</t>
  </si>
  <si>
    <t xml:space="preserve">លឹម  តិច </t>
  </si>
  <si>
    <t>16-543</t>
  </si>
  <si>
    <t>ព្រំ វណ្ណា</t>
  </si>
  <si>
    <t>14-232</t>
  </si>
  <si>
    <t>04-322</t>
  </si>
  <si>
    <t xml:space="preserve">កែវ  សុផាន </t>
  </si>
  <si>
    <t>16-575</t>
  </si>
  <si>
    <t>គុណ ប្រិម</t>
  </si>
  <si>
    <t>16-046</t>
  </si>
  <si>
    <t>សឺន សានសម្បត្តិ</t>
  </si>
  <si>
    <t>20-406</t>
  </si>
  <si>
    <t>អ៊ុំ ណារ៉ាន់</t>
  </si>
  <si>
    <t>04-202</t>
  </si>
  <si>
    <t>ឈឹម ទឹម</t>
  </si>
  <si>
    <t>02-299</t>
  </si>
  <si>
    <t>ស៊ុន ធី</t>
  </si>
  <si>
    <t>16-051</t>
  </si>
  <si>
    <t>ថោង គឹមលាន</t>
  </si>
  <si>
    <t>10-459</t>
  </si>
  <si>
    <t>ម៉ូវ ហោ</t>
  </si>
  <si>
    <t>26-314</t>
  </si>
  <si>
    <t>ម៉ូវ  ហោ</t>
  </si>
  <si>
    <t>16-355</t>
  </si>
  <si>
    <t>តាំង ណាំផេង</t>
  </si>
  <si>
    <t>26-312</t>
  </si>
  <si>
    <t xml:space="preserve">សុខ  ឧត្តម </t>
  </si>
  <si>
    <t>20-523</t>
  </si>
  <si>
    <t>វ៉ាត សុវណ្ណ</t>
  </si>
  <si>
    <t>36-191</t>
  </si>
  <si>
    <t>សាំង ចន្ថា</t>
  </si>
  <si>
    <t>36-189</t>
  </si>
  <si>
    <t>រ៉ុង ប៉ុក</t>
  </si>
  <si>
    <t>14-032</t>
  </si>
  <si>
    <t>ឃី សុផល</t>
  </si>
  <si>
    <t>40-141</t>
  </si>
  <si>
    <t>36-241</t>
  </si>
  <si>
    <t>ឡុង សារេត</t>
  </si>
  <si>
    <t>26-079</t>
  </si>
  <si>
    <t>តាន់ អ៊ីម</t>
  </si>
  <si>
    <t>14-313</t>
  </si>
  <si>
    <t>តោ  កុយហួង</t>
  </si>
  <si>
    <t>16-423</t>
  </si>
  <si>
    <t xml:space="preserve">យិប  យិន </t>
  </si>
  <si>
    <t>04-571</t>
  </si>
  <si>
    <t>លួម ណារី</t>
  </si>
  <si>
    <t>36-305</t>
  </si>
  <si>
    <t>ហ៊ុន ម៉ាលីស</t>
  </si>
  <si>
    <t>26-315</t>
  </si>
  <si>
    <t>សួស សារឿន</t>
  </si>
  <si>
    <t>36-599</t>
  </si>
  <si>
    <t>ហួយ ចិត្រា</t>
  </si>
  <si>
    <t>36-600</t>
  </si>
  <si>
    <t>ជៀម សុខហេង</t>
  </si>
  <si>
    <t>26-487</t>
  </si>
  <si>
    <t>យី ប៊ុនឃាង</t>
  </si>
  <si>
    <t>04-101</t>
  </si>
  <si>
    <t>ម៉ុង អេង</t>
  </si>
  <si>
    <t>04-385</t>
  </si>
  <si>
    <t>ទ្រី គឹមហៀង</t>
  </si>
  <si>
    <t>26-359</t>
  </si>
  <si>
    <t>ចិន ឆន</t>
  </si>
  <si>
    <t>36-047</t>
  </si>
  <si>
    <t>សាន ថាន</t>
  </si>
  <si>
    <t>08-379</t>
  </si>
  <si>
    <t>សេង  សុផាត</t>
  </si>
  <si>
    <t>02-565</t>
  </si>
  <si>
    <t>សួន សំណាង</t>
  </si>
  <si>
    <t>40-126</t>
  </si>
  <si>
    <t>តិច ខេង</t>
  </si>
  <si>
    <t>26-569</t>
  </si>
  <si>
    <t>រឿន រ៉ាក់</t>
  </si>
  <si>
    <t>16-118</t>
  </si>
  <si>
    <t>អឿន ព្រំ</t>
  </si>
  <si>
    <t>40-191</t>
  </si>
  <si>
    <t>រ៉ែ សានិតា</t>
  </si>
  <si>
    <t>18-292</t>
  </si>
  <si>
    <t>ម៉ម ណារ៉េត</t>
  </si>
  <si>
    <t>18-463</t>
  </si>
  <si>
    <t>គឹម អៀម</t>
  </si>
  <si>
    <t>22-538</t>
  </si>
  <si>
    <t>សេង សុម៉ាលី</t>
  </si>
  <si>
    <t>16-034</t>
  </si>
  <si>
    <t>ម៉ក់  ស៊ន</t>
  </si>
  <si>
    <t>14-383</t>
  </si>
  <si>
    <t>ម៉ុន ម៉ុត</t>
  </si>
  <si>
    <t>36-393</t>
  </si>
  <si>
    <t>20-076</t>
  </si>
  <si>
    <t>ឯក  ជិវ័ន ១</t>
  </si>
  <si>
    <t>12-227</t>
  </si>
  <si>
    <t>ឯក  ជិវ័ន ២</t>
  </si>
  <si>
    <t>12-228</t>
  </si>
  <si>
    <t>ទៀង  សូលីណា</t>
  </si>
  <si>
    <t>02-569</t>
  </si>
  <si>
    <t>36-554</t>
  </si>
  <si>
    <t>អ៊ុក ព្រំ</t>
  </si>
  <si>
    <t>14-293</t>
  </si>
  <si>
    <t>ស៊ុន  សុផា</t>
  </si>
  <si>
    <t>14-094</t>
  </si>
  <si>
    <t>ថៃ  និមល</t>
  </si>
  <si>
    <t>14-093</t>
  </si>
  <si>
    <t>គី ពេជ្រ</t>
  </si>
  <si>
    <t>32-122</t>
  </si>
  <si>
    <t>ឆោម ឈឺយ</t>
  </si>
  <si>
    <t>08-227</t>
  </si>
  <si>
    <t xml:space="preserve">ឃួន  ច្រិក </t>
  </si>
  <si>
    <t>18-487</t>
  </si>
  <si>
    <t>អឿន រី</t>
  </si>
  <si>
    <t>36-258</t>
  </si>
  <si>
    <t>សួស នឹង</t>
  </si>
  <si>
    <t>16-099</t>
  </si>
  <si>
    <t>ឈឿប  តៅ</t>
  </si>
  <si>
    <t>16-410</t>
  </si>
  <si>
    <t>ឆេង គឹមឆាយ</t>
  </si>
  <si>
    <t>10-106</t>
  </si>
  <si>
    <t>ចាន់ ដាវឹង</t>
  </si>
  <si>
    <t>26-511</t>
  </si>
  <si>
    <r>
      <rPr>
        <sz val="10"/>
        <rFont val="FreeSans"/>
        <family val="2"/>
      </rPr>
      <t>ប៊ុន ពៅ រតនៈ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សណ្ឋាគារ</t>
    </r>
    <r>
      <rPr>
        <sz val="11"/>
        <color theme="1"/>
        <rFont val="Calibri"/>
        <family val="2"/>
        <scheme val="minor"/>
      </rPr>
      <t>)</t>
    </r>
  </si>
  <si>
    <t>22-063</t>
  </si>
  <si>
    <t>ផាន់ សច្ចា</t>
  </si>
  <si>
    <t>10-222</t>
  </si>
  <si>
    <t>សានិត វិសាល</t>
  </si>
  <si>
    <t>36-457</t>
  </si>
  <si>
    <t xml:space="preserve">ញែម  មុំ </t>
  </si>
  <si>
    <t>18-567</t>
  </si>
  <si>
    <t>ស៊ិន សំបូ ១</t>
  </si>
  <si>
    <t>10-215</t>
  </si>
  <si>
    <t>ញ៉ែម ពិសិទ្ធ</t>
  </si>
  <si>
    <t>08-377</t>
  </si>
  <si>
    <t>តុក សួរ</t>
  </si>
  <si>
    <t>12-011</t>
  </si>
  <si>
    <t>ខួច សុផល</t>
  </si>
  <si>
    <t>12-013</t>
  </si>
  <si>
    <t>12-049</t>
  </si>
  <si>
    <t>ឈុន ចិន្តា</t>
  </si>
  <si>
    <t>12-083</t>
  </si>
  <si>
    <t>អ៊ុក  វណ្ណា</t>
  </si>
  <si>
    <t>12-115</t>
  </si>
  <si>
    <t>លឹម ហ៊ុន</t>
  </si>
  <si>
    <t>12-162</t>
  </si>
  <si>
    <t>ងិន  យឹម</t>
  </si>
  <si>
    <t>12-240</t>
  </si>
  <si>
    <t>មៀច  សុមន៍</t>
  </si>
  <si>
    <t>12-255</t>
  </si>
  <si>
    <t>អៀ ស្រ៊ុន ១</t>
  </si>
  <si>
    <t>14-001</t>
  </si>
  <si>
    <t>អៀ ស្រ៊ុន ២</t>
  </si>
  <si>
    <t>14-002</t>
  </si>
  <si>
    <t>ជា ប៊ុនរ័ត្ន</t>
  </si>
  <si>
    <t>14-003</t>
  </si>
  <si>
    <t>14-013</t>
  </si>
  <si>
    <t>ឃុន ម៉េង</t>
  </si>
  <si>
    <t>14-014</t>
  </si>
  <si>
    <t>វៀង ហេន</t>
  </si>
  <si>
    <t>14-036</t>
  </si>
  <si>
    <t>គង់  ទី</t>
  </si>
  <si>
    <t>14-065</t>
  </si>
  <si>
    <t>ម៉ៅ  តេង</t>
  </si>
  <si>
    <t>14-068</t>
  </si>
  <si>
    <t>ហ៊  ចាន់ថា</t>
  </si>
  <si>
    <t>14-102</t>
  </si>
  <si>
    <t>សរ  ប៊ុនរិទ្ធ</t>
  </si>
  <si>
    <t>14-108</t>
  </si>
  <si>
    <t>ហៃ  ណារ៉េត</t>
  </si>
  <si>
    <t>14-109</t>
  </si>
  <si>
    <t>នីវ  ណារិន</t>
  </si>
  <si>
    <t>14-139</t>
  </si>
  <si>
    <t>សូ  ឌឿន</t>
  </si>
  <si>
    <t>14-148</t>
  </si>
  <si>
    <t>គង់  សុភា</t>
  </si>
  <si>
    <t>14-185</t>
  </si>
  <si>
    <t>14-209</t>
  </si>
  <si>
    <t>ឈ  គង់ទី</t>
  </si>
  <si>
    <t>14-227</t>
  </si>
  <si>
    <t>ជា ម៉ៅ</t>
  </si>
  <si>
    <t>14-259</t>
  </si>
  <si>
    <t>សរ ប៊ុនរិទ្ធិ</t>
  </si>
  <si>
    <t>14-360</t>
  </si>
  <si>
    <t>លី  ស៊ុនហ</t>
  </si>
  <si>
    <t>14-389</t>
  </si>
  <si>
    <t>អ៊ន សុផានី</t>
  </si>
  <si>
    <t>14-432</t>
  </si>
  <si>
    <t>យ៉ាំ យី</t>
  </si>
  <si>
    <t>14-434</t>
  </si>
  <si>
    <t xml:space="preserve">ម៉ៅ  សួរមួយ  </t>
  </si>
  <si>
    <t>14-598</t>
  </si>
  <si>
    <t>អ៊ឹង ឡេងហ៊ាង</t>
  </si>
  <si>
    <t>36-590</t>
  </si>
  <si>
    <t>ការទ័រហ្វាស៊ី</t>
  </si>
  <si>
    <t>36-432</t>
  </si>
  <si>
    <t>បាន នី</t>
  </si>
  <si>
    <t>10-426</t>
  </si>
  <si>
    <t>យ៉ាំ សុផាត</t>
  </si>
  <si>
    <t>32-128</t>
  </si>
  <si>
    <r>
      <rPr>
        <sz val="10"/>
        <rFont val="FreeSans"/>
        <family val="2"/>
      </rPr>
      <t xml:space="preserve">លី   មាន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លក់អង្ករ</t>
    </r>
    <r>
      <rPr>
        <sz val="11"/>
        <color theme="1"/>
        <rFont val="Calibri"/>
        <family val="2"/>
        <scheme val="minor"/>
      </rPr>
      <t>)</t>
    </r>
  </si>
  <si>
    <t>14-169</t>
  </si>
  <si>
    <t>22-104</t>
  </si>
  <si>
    <t>ស្មាន  សាន់</t>
  </si>
  <si>
    <t>32-033</t>
  </si>
  <si>
    <t>មូល សាវឿន</t>
  </si>
  <si>
    <t>08-596</t>
  </si>
  <si>
    <t>លឹម ប៉ោស្រេង</t>
  </si>
  <si>
    <t>04-474</t>
  </si>
  <si>
    <t>ស្រេង ហ៊ុយ</t>
  </si>
  <si>
    <t>22-335</t>
  </si>
  <si>
    <t>អ៊ិត សុផានី</t>
  </si>
  <si>
    <t>36-551</t>
  </si>
  <si>
    <t>បាន   សុខវី</t>
  </si>
  <si>
    <t>16-416</t>
  </si>
  <si>
    <t>លឹម ហេង</t>
  </si>
  <si>
    <t>04-423</t>
  </si>
  <si>
    <r>
      <rPr>
        <sz val="10"/>
        <rFont val="FreeSans"/>
        <family val="2"/>
      </rPr>
      <t xml:space="preserve">ទាវ វុទ្ធី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មុខ</t>
    </r>
    <r>
      <rPr>
        <sz val="11"/>
        <color theme="1"/>
        <rFont val="Calibri"/>
        <family val="2"/>
        <scheme val="minor"/>
      </rPr>
      <t>)</t>
    </r>
  </si>
  <si>
    <t>16-422</t>
  </si>
  <si>
    <t>ម៉េត  សុខុម</t>
  </si>
  <si>
    <t>20-357</t>
  </si>
  <si>
    <t>ង៉ែត ពេជ្រ</t>
  </si>
  <si>
    <t>08-537</t>
  </si>
  <si>
    <t>យិន ភិច</t>
  </si>
  <si>
    <t>16-394</t>
  </si>
  <si>
    <t>ព្រំ សេរី</t>
  </si>
  <si>
    <t>14-377</t>
  </si>
  <si>
    <t>យឹម គឹមលី</t>
  </si>
  <si>
    <t>04-270</t>
  </si>
  <si>
    <t>សុខ វ៉ាន</t>
  </si>
  <si>
    <t>10-149</t>
  </si>
  <si>
    <t>ខៀវ ស៊ីដែន</t>
  </si>
  <si>
    <t>26-586</t>
  </si>
  <si>
    <t>ទូរគមនាគមន៍</t>
  </si>
  <si>
    <t>18-004</t>
  </si>
  <si>
    <t>ម៉ម ម៉ុត</t>
  </si>
  <si>
    <t>36-169</t>
  </si>
  <si>
    <t>ប៊ុន ហ៊ាង</t>
  </si>
  <si>
    <t>04-110</t>
  </si>
  <si>
    <t>ហ៊ាង អែម</t>
  </si>
  <si>
    <t>04-111</t>
  </si>
  <si>
    <t>រស ឆែម</t>
  </si>
  <si>
    <t>04-112</t>
  </si>
  <si>
    <t>សំ  ភារុំ</t>
  </si>
  <si>
    <t>20-307</t>
  </si>
  <si>
    <t>ម៉ៅ មួន</t>
  </si>
  <si>
    <t>02-123</t>
  </si>
  <si>
    <t>ឡុញ សំណាង</t>
  </si>
  <si>
    <t>16-098</t>
  </si>
  <si>
    <t xml:space="preserve">សូ  អ៊ួន </t>
  </si>
  <si>
    <t>14-508</t>
  </si>
  <si>
    <t xml:space="preserve">នាក់  សារី </t>
  </si>
  <si>
    <t>14-506</t>
  </si>
  <si>
    <t xml:space="preserve">គង់  បុប្ជា </t>
  </si>
  <si>
    <t>14-509</t>
  </si>
  <si>
    <t>តាំង ពេជ្រ</t>
  </si>
  <si>
    <t>10-001</t>
  </si>
  <si>
    <t>ឈូក  វណ្ណស៊ី</t>
  </si>
  <si>
    <t>02-181</t>
  </si>
  <si>
    <t>ឡោ ឌី</t>
  </si>
  <si>
    <t>10-107</t>
  </si>
  <si>
    <t>វិញ វ៉ាន់</t>
  </si>
  <si>
    <t>22-327</t>
  </si>
  <si>
    <t>ចេត វិត ១</t>
  </si>
  <si>
    <t>16-003</t>
  </si>
  <si>
    <t>នៅ សុធា</t>
  </si>
  <si>
    <t>36-373</t>
  </si>
  <si>
    <t>អ៊ុំ រ៉ូន</t>
  </si>
  <si>
    <t>14-442</t>
  </si>
  <si>
    <t>អៀប គុយហួត</t>
  </si>
  <si>
    <t>20-433</t>
  </si>
  <si>
    <t>រី សារ៉ាន</t>
  </si>
  <si>
    <t>10-213</t>
  </si>
  <si>
    <t>ផៃ ធឿន</t>
  </si>
  <si>
    <t>12-428</t>
  </si>
  <si>
    <t>ទឹម បំរ៉ុង</t>
  </si>
  <si>
    <t>26-283</t>
  </si>
  <si>
    <t>ឆេង សំអាត</t>
  </si>
  <si>
    <t>10-394</t>
  </si>
  <si>
    <t>36-375</t>
  </si>
  <si>
    <t>ខឹម  ជីម</t>
  </si>
  <si>
    <t>20-372</t>
  </si>
  <si>
    <t>ញ៉ែម សាមគ្គី</t>
  </si>
  <si>
    <t>16-304</t>
  </si>
  <si>
    <t>ញ៉ែម សឿន</t>
  </si>
  <si>
    <t>16-303</t>
  </si>
  <si>
    <t>សួរ ងី</t>
  </si>
  <si>
    <t>04-189</t>
  </si>
  <si>
    <t>តាត នី</t>
  </si>
  <si>
    <t>14-379</t>
  </si>
  <si>
    <t>22-031</t>
  </si>
  <si>
    <t>ប៉ោ  រ៉េក្រិន្ត</t>
  </si>
  <si>
    <t>32-235</t>
  </si>
  <si>
    <t>សុខ រើន</t>
  </si>
  <si>
    <t>36-103</t>
  </si>
  <si>
    <t>គឹម វ៉ាន់នី</t>
  </si>
  <si>
    <t>22-551</t>
  </si>
  <si>
    <t>ភេម  រឿត</t>
  </si>
  <si>
    <t>20-321</t>
  </si>
  <si>
    <t>16-369</t>
  </si>
  <si>
    <t>ឈុយ ឆៃយ៉ា</t>
  </si>
  <si>
    <t>24-293</t>
  </si>
  <si>
    <t>គឹម  សាយ</t>
  </si>
  <si>
    <t>12-040</t>
  </si>
  <si>
    <t>សូ  វណ្ណា</t>
  </si>
  <si>
    <t>04-470</t>
  </si>
  <si>
    <t>អង្គការកុមាររីករាយ</t>
  </si>
  <si>
    <t>22-429</t>
  </si>
  <si>
    <t>តាត តឿម</t>
  </si>
  <si>
    <t>36-422</t>
  </si>
  <si>
    <t>ទុយ គី</t>
  </si>
  <si>
    <t>22-417</t>
  </si>
  <si>
    <t xml:space="preserve">ម៉ាច  សុផល </t>
  </si>
  <si>
    <t>10-565</t>
  </si>
  <si>
    <t>ជួ ប៊ុនរឿន</t>
  </si>
  <si>
    <t>22-326</t>
  </si>
  <si>
    <t>ជូ កែវពិសិទ្ធ</t>
  </si>
  <si>
    <t>26-567</t>
  </si>
  <si>
    <t>ជូ កែវពិសិដ្ឋ</t>
  </si>
  <si>
    <t>26-187</t>
  </si>
  <si>
    <t xml:space="preserve">ស៊ីម  ឡាវី </t>
  </si>
  <si>
    <t>04-486</t>
  </si>
  <si>
    <t xml:space="preserve">ខែម  រស្មី </t>
  </si>
  <si>
    <t>04-485</t>
  </si>
  <si>
    <t>ឃីម គឹមលាង</t>
  </si>
  <si>
    <t>14-457</t>
  </si>
  <si>
    <r>
      <rPr>
        <sz val="10"/>
        <rFont val="FreeSans"/>
        <family val="2"/>
      </rPr>
      <t>សាលារៀន យូ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អ៊ឹម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អ៊ី</t>
    </r>
  </si>
  <si>
    <t>22-143</t>
  </si>
  <si>
    <t>22-263</t>
  </si>
  <si>
    <t>26-144</t>
  </si>
  <si>
    <t>22-146</t>
  </si>
  <si>
    <t xml:space="preserve">ឯក  សុខលី </t>
  </si>
  <si>
    <t>10-506</t>
  </si>
  <si>
    <t xml:space="preserve">គឹម  ស្រូយ </t>
  </si>
  <si>
    <t>10-507</t>
  </si>
  <si>
    <t>22-269</t>
  </si>
  <si>
    <t>នេត ថន</t>
  </si>
  <si>
    <t>14-337</t>
  </si>
  <si>
    <t>22-023</t>
  </si>
  <si>
    <t>កែន ស៊ីថា</t>
  </si>
  <si>
    <t>26-507</t>
  </si>
  <si>
    <t>វ៉ាន់ តូម៉ា</t>
  </si>
  <si>
    <t>26-494</t>
  </si>
  <si>
    <t>ថាត សារ៉េត</t>
  </si>
  <si>
    <t>20-210</t>
  </si>
  <si>
    <t>គឹម ធីសោភ័ណ្ឌ</t>
  </si>
  <si>
    <t>20-120</t>
  </si>
  <si>
    <t>នួន សុគុណ</t>
  </si>
  <si>
    <t>26-032</t>
  </si>
  <si>
    <t xml:space="preserve">តាំង  ប៊ុនហ៊ីម </t>
  </si>
  <si>
    <t>02-369</t>
  </si>
  <si>
    <t>ឈុន គឹមហុង</t>
  </si>
  <si>
    <t>26-558</t>
  </si>
  <si>
    <t>លឹម ចេង</t>
  </si>
  <si>
    <t>40-108</t>
  </si>
  <si>
    <t>16-078</t>
  </si>
  <si>
    <t>ថូ សុភា</t>
  </si>
  <si>
    <t>26-378</t>
  </si>
  <si>
    <t>ជឿន  ដេត</t>
  </si>
  <si>
    <t>20-297</t>
  </si>
  <si>
    <t>វ៉ា សុកអែល</t>
  </si>
  <si>
    <t>14-020</t>
  </si>
  <si>
    <t>សាញ់  វី</t>
  </si>
  <si>
    <t>32-150</t>
  </si>
  <si>
    <t>លាង​​​ មុំ</t>
  </si>
  <si>
    <t>40-213</t>
  </si>
  <si>
    <t>ជា សេង</t>
  </si>
  <si>
    <t>22-552</t>
  </si>
  <si>
    <t>អ៊ុន តើម</t>
  </si>
  <si>
    <t>22-504</t>
  </si>
  <si>
    <t>អ៊ុយ  ស៊ីយឺន</t>
  </si>
  <si>
    <t>14-556</t>
  </si>
  <si>
    <t>អ៊ូ ផល្លី</t>
  </si>
  <si>
    <t>06-376</t>
  </si>
  <si>
    <t>កាក់ សុម៉ាលី</t>
  </si>
  <si>
    <t>06-427</t>
  </si>
  <si>
    <t>22-575</t>
  </si>
  <si>
    <t>ថាច់ សាមន្ថា</t>
  </si>
  <si>
    <t>22-523</t>
  </si>
  <si>
    <t>ភិន សាមឿន ៤</t>
  </si>
  <si>
    <t>02-262</t>
  </si>
  <si>
    <t>02-566</t>
  </si>
  <si>
    <t>14-361</t>
  </si>
  <si>
    <t>ណុប សុយ៉ីរ៉ា៉ា ១</t>
  </si>
  <si>
    <t>22-372</t>
  </si>
  <si>
    <t xml:space="preserve">គឹម  សុម៉ាលី </t>
  </si>
  <si>
    <t>16-511</t>
  </si>
  <si>
    <t>វុន សុគន្ធ</t>
  </si>
  <si>
    <t>24-044</t>
  </si>
  <si>
    <t>អ៊ុន លីម</t>
  </si>
  <si>
    <t>10-194</t>
  </si>
  <si>
    <t xml:space="preserve">ម៉ុក  ផៃ </t>
  </si>
  <si>
    <t>04-514</t>
  </si>
  <si>
    <t>សារ័ត្ន មុន្នី</t>
  </si>
  <si>
    <t>02-010</t>
  </si>
  <si>
    <t>អ៊ុំ អែម</t>
  </si>
  <si>
    <t>20-256</t>
  </si>
  <si>
    <t>ឡាយ ហ៊ុំ</t>
  </si>
  <si>
    <t>20-272</t>
  </si>
  <si>
    <t>20-273</t>
  </si>
  <si>
    <t>អ៊ិន សាឡូត</t>
  </si>
  <si>
    <t>18-121</t>
  </si>
  <si>
    <t>ឆេង ហាប់</t>
  </si>
  <si>
    <t>06-035</t>
  </si>
  <si>
    <t>ដន បាន</t>
  </si>
  <si>
    <t>06-037</t>
  </si>
  <si>
    <t>តាំង ម៉េងគង់</t>
  </si>
  <si>
    <t>22-266</t>
  </si>
  <si>
    <t>លី ស៊ូគី</t>
  </si>
  <si>
    <t>36-435</t>
  </si>
  <si>
    <t>ដៀប ចិន្តា</t>
  </si>
  <si>
    <t>10-358</t>
  </si>
  <si>
    <t>កែវ សាឡាត់</t>
  </si>
  <si>
    <t>02-387</t>
  </si>
  <si>
    <t>ជឹម ដារ៉ារដ្ឋ</t>
  </si>
  <si>
    <t>20-119</t>
  </si>
  <si>
    <t>រស់ ផល្លា</t>
  </si>
  <si>
    <t>16-101</t>
  </si>
  <si>
    <t>រស់   វិន</t>
  </si>
  <si>
    <t>20-331</t>
  </si>
  <si>
    <t xml:space="preserve">ម៉ែន  មន្នី </t>
  </si>
  <si>
    <t>16-552</t>
  </si>
  <si>
    <t>ជា សុខា</t>
  </si>
  <si>
    <t>20-270</t>
  </si>
  <si>
    <t>ជូ ចាន់រិទ្ធ</t>
  </si>
  <si>
    <t>20-274</t>
  </si>
  <si>
    <t>គង់ សម</t>
  </si>
  <si>
    <t>26-333</t>
  </si>
  <si>
    <t>បេន សាវុធ</t>
  </si>
  <si>
    <t>20-084</t>
  </si>
  <si>
    <t>អែត ហ្វូត ៣</t>
  </si>
  <si>
    <t>18-020</t>
  </si>
  <si>
    <t>ញឹក ចយ</t>
  </si>
  <si>
    <t>26-504</t>
  </si>
  <si>
    <t>មិន  ថាវី</t>
  </si>
  <si>
    <t>20-160</t>
  </si>
  <si>
    <t>ទិត ច័ន្ទ្រកេសី</t>
  </si>
  <si>
    <t>26-415</t>
  </si>
  <si>
    <t>02-385</t>
  </si>
  <si>
    <t>វណ្ណ សុជាតិ</t>
  </si>
  <si>
    <t>16-116</t>
  </si>
  <si>
    <t>យឹម ស៊ាប</t>
  </si>
  <si>
    <t>36-538</t>
  </si>
  <si>
    <t>26-095</t>
  </si>
  <si>
    <t>ឡេង សុផល្លី</t>
  </si>
  <si>
    <t>36-046</t>
  </si>
  <si>
    <t>ច្រុច   អ៊ូ</t>
  </si>
  <si>
    <t>32-274</t>
  </si>
  <si>
    <t xml:space="preserve">ខុង  មុយសៀង </t>
  </si>
  <si>
    <t>12-559</t>
  </si>
  <si>
    <r>
      <rPr>
        <sz val="10"/>
        <rFont val="FreeSans"/>
        <family val="2"/>
      </rPr>
      <t xml:space="preserve">ចៅ  ហ្វឹង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៥៥៥ </t>
    </r>
    <r>
      <rPr>
        <sz val="11"/>
        <color theme="1"/>
        <rFont val="Calibri"/>
        <family val="2"/>
        <scheme val="minor"/>
      </rPr>
      <t>)</t>
    </r>
  </si>
  <si>
    <t>12-201</t>
  </si>
  <si>
    <t>ពេជ្រ  ណាឡុង</t>
  </si>
  <si>
    <t>12-202</t>
  </si>
  <si>
    <t>ហេង ទុយ</t>
  </si>
  <si>
    <t>22-570</t>
  </si>
  <si>
    <t>ធីម ហូរ</t>
  </si>
  <si>
    <t>06-406</t>
  </si>
  <si>
    <t xml:space="preserve">ណង   ប៊ុនថម </t>
  </si>
  <si>
    <t>32-571</t>
  </si>
  <si>
    <t>ម៉ក់ ណុល</t>
  </si>
  <si>
    <t>14-447</t>
  </si>
  <si>
    <t>វង្ស ឃុតឈឿង</t>
  </si>
  <si>
    <t>12-145</t>
  </si>
  <si>
    <t>ប៊ុន ប្រសិទ្ធ</t>
  </si>
  <si>
    <t>02-458</t>
  </si>
  <si>
    <t>ម្លិះ គឹមបេង</t>
  </si>
  <si>
    <t>36-186</t>
  </si>
  <si>
    <t>ឡាំង ញឹក</t>
  </si>
  <si>
    <t>04-372</t>
  </si>
  <si>
    <t>ចឹក ខឹម</t>
  </si>
  <si>
    <t>20-212</t>
  </si>
  <si>
    <t>មាស់ សឿត</t>
  </si>
  <si>
    <t>36-550</t>
  </si>
  <si>
    <t>សូត្រ  ណាំង</t>
  </si>
  <si>
    <t>16-407</t>
  </si>
  <si>
    <t>ឡេង ហន</t>
  </si>
  <si>
    <t>18-393</t>
  </si>
  <si>
    <t>ណៃ ព្រីឆា</t>
  </si>
  <si>
    <t>20-245</t>
  </si>
  <si>
    <t>ឈៀង តូ</t>
  </si>
  <si>
    <t>22-340</t>
  </si>
  <si>
    <t>ជាម  តេង</t>
  </si>
  <si>
    <t>20-172</t>
  </si>
  <si>
    <t>ហម  អារុន</t>
  </si>
  <si>
    <t>20-365</t>
  </si>
  <si>
    <r>
      <rPr>
        <sz val="10"/>
        <rFont val="FreeSans"/>
        <family val="2"/>
      </rPr>
      <t>ប៉េអ៊ឹមស្រុក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</si>
  <si>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22-376</t>
  </si>
  <si>
    <t>យៀង គឹមយ៉ា</t>
  </si>
  <si>
    <t>26-277</t>
  </si>
  <si>
    <r>
      <rPr>
        <sz val="10"/>
        <rFont val="FreeSans"/>
        <family val="2"/>
      </rPr>
      <t>ចាន់  សាខេន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៥០៩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</si>
  <si>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06-591</t>
  </si>
  <si>
    <t>ភឹង ផាសិទ្ធ</t>
  </si>
  <si>
    <t>10-329</t>
  </si>
  <si>
    <t>អ៊ុច សំ</t>
  </si>
  <si>
    <t>22-346</t>
  </si>
  <si>
    <t>22-230</t>
  </si>
  <si>
    <t>ឆន   វណ្ណី</t>
  </si>
  <si>
    <t>02-512</t>
  </si>
  <si>
    <t>ឡាយ  សារួន</t>
  </si>
  <si>
    <t>02-511</t>
  </si>
  <si>
    <t>យិប  ឈឿត</t>
  </si>
  <si>
    <t>02-554</t>
  </si>
  <si>
    <t>មាស លីហួយ</t>
  </si>
  <si>
    <t>26-059</t>
  </si>
  <si>
    <t>ឡោ ម៉េងគង</t>
  </si>
  <si>
    <t>10-057</t>
  </si>
  <si>
    <t>យូ រ៉ានី</t>
  </si>
  <si>
    <t>10-055</t>
  </si>
  <si>
    <t>យូ រ៉ាណេ</t>
  </si>
  <si>
    <t>10-017</t>
  </si>
  <si>
    <t>អ៊ិត សាវុធ</t>
  </si>
  <si>
    <t>10-056</t>
  </si>
  <si>
    <t>កា ប៉ូឡូ</t>
  </si>
  <si>
    <t>32-329</t>
  </si>
  <si>
    <t xml:space="preserve">ឡាញ់  ណាត </t>
  </si>
  <si>
    <t>04-572</t>
  </si>
  <si>
    <t>22-108</t>
  </si>
  <si>
    <t>អៀង សុភៀង</t>
  </si>
  <si>
    <t>02-155</t>
  </si>
  <si>
    <t>ឡេង មួយ</t>
  </si>
  <si>
    <t>02-154</t>
  </si>
  <si>
    <t>ខុង ខន</t>
  </si>
  <si>
    <t>02-203</t>
  </si>
  <si>
    <t xml:space="preserve">តូច  ចាន់ធូ </t>
  </si>
  <si>
    <t>20-502</t>
  </si>
  <si>
    <t>ប៉ាច សុគុណ្ណា</t>
  </si>
  <si>
    <t>20-333</t>
  </si>
  <si>
    <t xml:space="preserve">លី  វណ្ណារេត </t>
  </si>
  <si>
    <t>16-538</t>
  </si>
  <si>
    <t>ឡាច ផេង</t>
  </si>
  <si>
    <t>26-084</t>
  </si>
  <si>
    <t>តឹក លន</t>
  </si>
  <si>
    <t>32-123</t>
  </si>
  <si>
    <t>ខន ខេមរិទ្ធ</t>
  </si>
  <si>
    <t>32-121</t>
  </si>
  <si>
    <t>ង៉ាន លាភ</t>
  </si>
  <si>
    <t>04-475</t>
  </si>
  <si>
    <t>លន់ ឡៃមិញ</t>
  </si>
  <si>
    <t>12-336</t>
  </si>
  <si>
    <t>លួត ភួង</t>
  </si>
  <si>
    <t>02-440</t>
  </si>
  <si>
    <t>ថៅ វ៉ាន់ថន</t>
  </si>
  <si>
    <t>24-378</t>
  </si>
  <si>
    <t>ឆុង ឆាយលី</t>
  </si>
  <si>
    <t>20-048</t>
  </si>
  <si>
    <t>22-195</t>
  </si>
  <si>
    <t>វ៉ាន់ ប៊ុនធៀប</t>
  </si>
  <si>
    <t>18-344</t>
  </si>
  <si>
    <t>យូ សំអាត</t>
  </si>
  <si>
    <t>10-203</t>
  </si>
  <si>
    <t>ឡុង សូផន</t>
  </si>
  <si>
    <t>20-008</t>
  </si>
  <si>
    <t>ភុំ សៅរិទ្ធ</t>
  </si>
  <si>
    <t>08-517</t>
  </si>
  <si>
    <t>ឃួន លាង</t>
  </si>
  <si>
    <t>08-518</t>
  </si>
  <si>
    <t>ឡាច សំអាន</t>
  </si>
  <si>
    <t>20-149</t>
  </si>
  <si>
    <t>ឡោ ចិន្តា</t>
  </si>
  <si>
    <t>08-198</t>
  </si>
  <si>
    <t>ឡោ សម្បត្តិ</t>
  </si>
  <si>
    <t>08-210</t>
  </si>
  <si>
    <t>រ៉ាន់ ម៉ៅ</t>
  </si>
  <si>
    <t>18-405</t>
  </si>
  <si>
    <t>ចៅ ណាង</t>
  </si>
  <si>
    <t>26-189</t>
  </si>
  <si>
    <t>ដាំ​ ស្វាង</t>
  </si>
  <si>
    <t>12-296</t>
  </si>
  <si>
    <t>សេង ប៊ុនហេង</t>
  </si>
  <si>
    <t>18-446</t>
  </si>
  <si>
    <t>ញឹក ប៊ុនឈុប</t>
  </si>
  <si>
    <t>14-431</t>
  </si>
  <si>
    <t>រ៉េត ប៊ុនម៉ៅ</t>
  </si>
  <si>
    <t>10-038</t>
  </si>
  <si>
    <t>អៀង សេរី</t>
  </si>
  <si>
    <t>02-283</t>
  </si>
  <si>
    <t>គង់  អៅ</t>
  </si>
  <si>
    <t>32-258</t>
  </si>
  <si>
    <t>តាំង គី</t>
  </si>
  <si>
    <t>26-401</t>
  </si>
  <si>
    <t>នៅ  ហ៊ីម</t>
  </si>
  <si>
    <t>32-241</t>
  </si>
  <si>
    <t>ឆាយ លីន</t>
  </si>
  <si>
    <t>08-231</t>
  </si>
  <si>
    <t>22-561</t>
  </si>
  <si>
    <t>សាលាពុទ្ធិកៈ</t>
  </si>
  <si>
    <t>22-567</t>
  </si>
  <si>
    <t>ម៉ី វណ្ណ</t>
  </si>
  <si>
    <t>22-478</t>
  </si>
  <si>
    <t>អៀម ចាន់ថា</t>
  </si>
  <si>
    <t>26-589</t>
  </si>
  <si>
    <t>អេង ណារ៉ុង</t>
  </si>
  <si>
    <t>02-204</t>
  </si>
  <si>
    <t xml:space="preserve">ស៊ុន  នីន </t>
  </si>
  <si>
    <t>20-507</t>
  </si>
  <si>
    <t>ញឹក សុវណ្ណ</t>
  </si>
  <si>
    <t>08-383</t>
  </si>
  <si>
    <t>ញឹក សុវត្តិ</t>
  </si>
  <si>
    <t>08-382</t>
  </si>
  <si>
    <t>មាស​សាវេន</t>
  </si>
  <si>
    <t>16-037</t>
  </si>
  <si>
    <t>គង់  គា</t>
  </si>
  <si>
    <t>20-309</t>
  </si>
  <si>
    <t>ម៉េង ហុង</t>
  </si>
  <si>
    <t>40-036</t>
  </si>
  <si>
    <t>វត្តពោធិវង្ស</t>
  </si>
  <si>
    <t>22-392</t>
  </si>
  <si>
    <t>ហុង ស៊ីវ</t>
  </si>
  <si>
    <t>26-276</t>
  </si>
  <si>
    <t>គឹម ធីតា</t>
  </si>
  <si>
    <t>26-041</t>
  </si>
  <si>
    <t>វង់ នីកា</t>
  </si>
  <si>
    <t>40-149</t>
  </si>
  <si>
    <t>កាន់  វិបុល</t>
  </si>
  <si>
    <t>20-336</t>
  </si>
  <si>
    <t>ឈឿម សុខា</t>
  </si>
  <si>
    <t>20-079</t>
  </si>
  <si>
    <t>អាំ សុផាត</t>
  </si>
  <si>
    <t>26-517</t>
  </si>
  <si>
    <t>កុយ នុយ</t>
  </si>
  <si>
    <t>02-014</t>
  </si>
  <si>
    <t>06-465</t>
  </si>
  <si>
    <t>កឿន សត្យា</t>
  </si>
  <si>
    <t>26-166</t>
  </si>
  <si>
    <t>ចាន់ សុង</t>
  </si>
  <si>
    <t>04-139</t>
  </si>
  <si>
    <t>លឹម ចិន្តា</t>
  </si>
  <si>
    <t>04-233</t>
  </si>
  <si>
    <t>ជួប  សុភី</t>
  </si>
  <si>
    <t>16-424</t>
  </si>
  <si>
    <t>អឿង ពេជ្រ</t>
  </si>
  <si>
    <t>24-211</t>
  </si>
  <si>
    <t>12-410</t>
  </si>
  <si>
    <t>អ៊ុក ដារ៉ា</t>
  </si>
  <si>
    <t>20-431</t>
  </si>
  <si>
    <t>សំ ផន</t>
  </si>
  <si>
    <t>26-340</t>
  </si>
  <si>
    <t>វែង ស្រុន ២</t>
  </si>
  <si>
    <t>22-397</t>
  </si>
  <si>
    <t>22-017</t>
  </si>
  <si>
    <t>អ៊ុង  សាមី</t>
  </si>
  <si>
    <t>22-112</t>
  </si>
  <si>
    <t xml:space="preserve">ហែម  សាវ៉ាត </t>
  </si>
  <si>
    <t>10-577</t>
  </si>
  <si>
    <t>យ៉ាង យ៉ុង</t>
  </si>
  <si>
    <t>24-010</t>
  </si>
  <si>
    <t>ទេព ម៉េងសួ</t>
  </si>
  <si>
    <t>06-086</t>
  </si>
  <si>
    <r>
      <rPr>
        <sz val="10"/>
        <rFont val="FreeSans"/>
        <family val="2"/>
      </rPr>
      <t>ទូត  រៀន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១៧៣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ច្រាបវាល</t>
    </r>
  </si>
  <si>
    <t>06-523</t>
  </si>
  <si>
    <t>ស៊ុន ទូច</t>
  </si>
  <si>
    <t>04-038</t>
  </si>
  <si>
    <t>សេក ម៉ូលី</t>
  </si>
  <si>
    <t>16-395</t>
  </si>
  <si>
    <t>26-184</t>
  </si>
  <si>
    <t>ហ៊ាង រ៉ាវុត</t>
  </si>
  <si>
    <t>02-351</t>
  </si>
  <si>
    <t xml:space="preserve">ផុន   ស៊ីផាន់  </t>
  </si>
  <si>
    <t>06-480</t>
  </si>
  <si>
    <t>22-204</t>
  </si>
  <si>
    <t>ងិន  សារឿន</t>
  </si>
  <si>
    <t>06-126</t>
  </si>
  <si>
    <t>ឯម សុផល</t>
  </si>
  <si>
    <t>40-235</t>
  </si>
  <si>
    <t>កង ចាន់ធី</t>
  </si>
  <si>
    <t>36-151</t>
  </si>
  <si>
    <t>ឡៅ កង</t>
  </si>
  <si>
    <t>36-150</t>
  </si>
  <si>
    <t>ងី ផេង</t>
  </si>
  <si>
    <t>08-435</t>
  </si>
  <si>
    <t>ឃឹម  ផេង</t>
  </si>
  <si>
    <t>20-369</t>
  </si>
  <si>
    <t>ម៉ៅ សាវ៉ាត</t>
  </si>
  <si>
    <t>10-320</t>
  </si>
  <si>
    <t>លាង  ហាក់</t>
  </si>
  <si>
    <t>14-167</t>
  </si>
  <si>
    <t>ឃឿន សុខាំ</t>
  </si>
  <si>
    <t>16-302</t>
  </si>
  <si>
    <t xml:space="preserve">យឹង  យៀង </t>
  </si>
  <si>
    <t>14-532</t>
  </si>
  <si>
    <t>សៀង លីម</t>
  </si>
  <si>
    <t>14-404</t>
  </si>
  <si>
    <t>ងួន ត្រាយ</t>
  </si>
  <si>
    <t>04-163</t>
  </si>
  <si>
    <t xml:space="preserve">ធា  ងួនត្រាយ </t>
  </si>
  <si>
    <t>04-549</t>
  </si>
  <si>
    <t xml:space="preserve">យូ  ហ៊ីឆេងថូ </t>
  </si>
  <si>
    <t>04-550</t>
  </si>
  <si>
    <t>ជឹម  ធាវី</t>
  </si>
  <si>
    <t>20-083</t>
  </si>
  <si>
    <t>ស្រៀង ទ្រី</t>
  </si>
  <si>
    <t>14-461</t>
  </si>
  <si>
    <t>ហុង ជីហាក់</t>
  </si>
  <si>
    <t>26-255</t>
  </si>
  <si>
    <t>កៅ អៀងឡាយ</t>
  </si>
  <si>
    <t>18-046</t>
  </si>
  <si>
    <t>សុខ សូនី</t>
  </si>
  <si>
    <t>24-239</t>
  </si>
  <si>
    <t>ម៉ាក ប៊ុនថន</t>
  </si>
  <si>
    <t>06-007</t>
  </si>
  <si>
    <t>ឃុត ចន្ថា</t>
  </si>
  <si>
    <t>14-272</t>
  </si>
  <si>
    <t>រឹម សារឿន</t>
  </si>
  <si>
    <t>06-363</t>
  </si>
  <si>
    <t>ឡេង ហ៊ន</t>
  </si>
  <si>
    <t>02-305</t>
  </si>
  <si>
    <t>ជី សូហា</t>
  </si>
  <si>
    <t>18-154</t>
  </si>
  <si>
    <t>កែវ ព្រំ</t>
  </si>
  <si>
    <t>22-447</t>
  </si>
  <si>
    <t>លឺន  សារ៉ា</t>
  </si>
  <si>
    <t>14-089</t>
  </si>
  <si>
    <t>ឯក វណ្ណថុន</t>
  </si>
  <si>
    <t>36-184</t>
  </si>
  <si>
    <t>ជឹង សុគន្ធ</t>
  </si>
  <si>
    <t>36-177</t>
  </si>
  <si>
    <t>តាន់ សឺឡាង</t>
  </si>
  <si>
    <t>36-210</t>
  </si>
  <si>
    <t>សែម ខុំ</t>
  </si>
  <si>
    <t>36-213</t>
  </si>
  <si>
    <t>សួន ចិន្តា</t>
  </si>
  <si>
    <t>36-214</t>
  </si>
  <si>
    <t>ជា ឆន</t>
  </si>
  <si>
    <t>02-405</t>
  </si>
  <si>
    <t>កែវ មករា</t>
  </si>
  <si>
    <t>22-366</t>
  </si>
  <si>
    <t>ប៉ែន ចេង</t>
  </si>
  <si>
    <t>22-437</t>
  </si>
  <si>
    <t>ជួន ប៊ុន</t>
  </si>
  <si>
    <t>14-451</t>
  </si>
  <si>
    <t>ស្តើង យ៉េន</t>
  </si>
  <si>
    <t>16-004</t>
  </si>
  <si>
    <t>អៀត រឿត</t>
  </si>
  <si>
    <t>26-574</t>
  </si>
  <si>
    <t>ឆាយ សាមេត</t>
  </si>
  <si>
    <t>10-054</t>
  </si>
  <si>
    <t>រ៉ុន  រ៉នី</t>
  </si>
  <si>
    <t>14-084</t>
  </si>
  <si>
    <t>22-281</t>
  </si>
  <si>
    <t>22-055</t>
  </si>
  <si>
    <t xml:space="preserve">ឈឿង  ហ្វឹក ១ </t>
  </si>
  <si>
    <t>16-490</t>
  </si>
  <si>
    <t>ហ្វឹក អាន</t>
  </si>
  <si>
    <t>26-096</t>
  </si>
  <si>
    <t xml:space="preserve">ទន់  សូលីណែត </t>
  </si>
  <si>
    <t>16-505</t>
  </si>
  <si>
    <t xml:space="preserve">ឈឿង  ហ្វឹក ២ </t>
  </si>
  <si>
    <t>16-492</t>
  </si>
  <si>
    <t>ឈួរ មួយគាង</t>
  </si>
  <si>
    <t>26-081</t>
  </si>
  <si>
    <t>សឹង ថន</t>
  </si>
  <si>
    <t>20-118</t>
  </si>
  <si>
    <t>អូច អែម</t>
  </si>
  <si>
    <t>24-130</t>
  </si>
  <si>
    <t>យូ គាសៀង</t>
  </si>
  <si>
    <t>26-207</t>
  </si>
  <si>
    <t>ចៅ ស៊ីនលី</t>
  </si>
  <si>
    <t>26-457</t>
  </si>
  <si>
    <t>គង់  សាមិត្ត</t>
  </si>
  <si>
    <t>16-432</t>
  </si>
  <si>
    <t>ឆាន់ ឌី ២</t>
  </si>
  <si>
    <t>20-082</t>
  </si>
  <si>
    <t>អ៊ុក   ហេង</t>
  </si>
  <si>
    <t>12-052</t>
  </si>
  <si>
    <t>ចាន ឃាង</t>
  </si>
  <si>
    <t>06-347</t>
  </si>
  <si>
    <t>ឈឿម ម៉ារី</t>
  </si>
  <si>
    <t>36-518</t>
  </si>
  <si>
    <t>36-520</t>
  </si>
  <si>
    <t>ណៃ  គឹមវ៉ិត</t>
  </si>
  <si>
    <t>12-063</t>
  </si>
  <si>
    <t>យឹម វឌ្ឍនា</t>
  </si>
  <si>
    <t>16-384</t>
  </si>
  <si>
    <t>សៅ  រិន</t>
  </si>
  <si>
    <t>14-160</t>
  </si>
  <si>
    <t>សេក ផាន់</t>
  </si>
  <si>
    <t>08-522</t>
  </si>
  <si>
    <t xml:space="preserve">ប៊ុន  សុផល </t>
  </si>
  <si>
    <t>04-569</t>
  </si>
  <si>
    <t>សុខ ប៊ូ</t>
  </si>
  <si>
    <t>08-146</t>
  </si>
  <si>
    <t>ប៊ុន ងិន</t>
  </si>
  <si>
    <t>10-027</t>
  </si>
  <si>
    <t>កាន សុខខួច</t>
  </si>
  <si>
    <t>30-227</t>
  </si>
  <si>
    <t>សៀ ទៀង</t>
  </si>
  <si>
    <t>20-432</t>
  </si>
  <si>
    <t>សៀង ណារិទ្ធ</t>
  </si>
  <si>
    <t>20-020</t>
  </si>
  <si>
    <t>លី ហ៊ូវ</t>
  </si>
  <si>
    <t>22-547</t>
  </si>
  <si>
    <t>ចាន់ អាយ</t>
  </si>
  <si>
    <t>02-177</t>
  </si>
  <si>
    <t>ហុក ហួរ</t>
  </si>
  <si>
    <t>04-128</t>
  </si>
  <si>
    <t>ពុធ យ៉ាត</t>
  </si>
  <si>
    <t>04-071</t>
  </si>
  <si>
    <t>ជា ខេង</t>
  </si>
  <si>
    <t>16-245</t>
  </si>
  <si>
    <t>ជឹម សារ៉ាត់</t>
  </si>
  <si>
    <t>16-013</t>
  </si>
  <si>
    <t>ម៉ុក ស៊ីន</t>
  </si>
  <si>
    <t>16-144</t>
  </si>
  <si>
    <t>តែ តៃលី ផ្សារលើ</t>
  </si>
  <si>
    <t>22-029</t>
  </si>
  <si>
    <t>តែ ឡៃហេង</t>
  </si>
  <si>
    <t>04-361</t>
  </si>
  <si>
    <t>កិ សៀក</t>
  </si>
  <si>
    <t>04-429</t>
  </si>
  <si>
    <t>ប៉េង ប៊ុនលីម</t>
  </si>
  <si>
    <t>04-428</t>
  </si>
  <si>
    <r>
      <rPr>
        <sz val="10"/>
        <rFont val="FreeSans"/>
        <family val="2"/>
      </rPr>
      <t xml:space="preserve">រាជ សុវណ្ណារិទ្ធ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ហូលីដេ ២ </t>
    </r>
    <r>
      <rPr>
        <sz val="11"/>
        <color theme="1"/>
        <rFont val="Calibri"/>
        <family val="2"/>
        <scheme val="minor"/>
      </rPr>
      <t>)</t>
    </r>
  </si>
  <si>
    <t>22-214</t>
  </si>
  <si>
    <t>ស៊ាង មួយ</t>
  </si>
  <si>
    <t>18-030</t>
  </si>
  <si>
    <t>រោ សេងវី</t>
  </si>
  <si>
    <t>26-250</t>
  </si>
  <si>
    <t>អ៊ូ ចិន</t>
  </si>
  <si>
    <t>20-080</t>
  </si>
  <si>
    <t>ឡុង ខួយ</t>
  </si>
  <si>
    <t>14-017</t>
  </si>
  <si>
    <t>សុខ សុជាតិ</t>
  </si>
  <si>
    <t>10-008</t>
  </si>
  <si>
    <t>សុខ ហោ</t>
  </si>
  <si>
    <t>22-313</t>
  </si>
  <si>
    <t>ឡេង ចំរើន</t>
  </si>
  <si>
    <t>32-278</t>
  </si>
  <si>
    <t>ស៊ាវ សុវិជ្ជរី</t>
  </si>
  <si>
    <t>26-294</t>
  </si>
  <si>
    <t>22-015</t>
  </si>
  <si>
    <t>ភាជ ភឿត</t>
  </si>
  <si>
    <t>36-533</t>
  </si>
  <si>
    <t>មួយ ហៀក</t>
  </si>
  <si>
    <t>04-168</t>
  </si>
  <si>
    <t xml:space="preserve">ហេង  តាំងគួយ </t>
  </si>
  <si>
    <t>04-542</t>
  </si>
  <si>
    <t>ឡោ ហៀង</t>
  </si>
  <si>
    <t>10-170</t>
  </si>
  <si>
    <t>ទួន  ភាព</t>
  </si>
  <si>
    <t>14-228</t>
  </si>
  <si>
    <t xml:space="preserve">គុយ  សាលី  </t>
  </si>
  <si>
    <t>12-600</t>
  </si>
  <si>
    <t>សិន គន្ធា</t>
  </si>
  <si>
    <t>36-167</t>
  </si>
  <si>
    <t>ឃុន ងួន១</t>
  </si>
  <si>
    <t>08-259</t>
  </si>
  <si>
    <t>ឃួន ងួន</t>
  </si>
  <si>
    <t>08-313</t>
  </si>
  <si>
    <t>ពុំ សារិក</t>
  </si>
  <si>
    <t>12-156</t>
  </si>
  <si>
    <t>កិម  ខាន</t>
  </si>
  <si>
    <t>10-455</t>
  </si>
  <si>
    <t xml:space="preserve">ស៊ាង  វ៉ាន់នី </t>
  </si>
  <si>
    <t>16-493</t>
  </si>
  <si>
    <t>ស៊ុំ នារ៉ា</t>
  </si>
  <si>
    <t>26-233</t>
  </si>
  <si>
    <t>អ៊ុំ ខេមរា</t>
  </si>
  <si>
    <t>12-188</t>
  </si>
  <si>
    <t>ឯក សំអូន ១</t>
  </si>
  <si>
    <t>02-374</t>
  </si>
  <si>
    <t>គង់ ខេង</t>
  </si>
  <si>
    <t>10-037</t>
  </si>
  <si>
    <t>ហ៊ុយ សុភ័ក្រ្ត</t>
  </si>
  <si>
    <t>16-021</t>
  </si>
  <si>
    <t>ផន លន់</t>
  </si>
  <si>
    <t>16-001</t>
  </si>
  <si>
    <t>16-467</t>
  </si>
  <si>
    <t>ប៊ី បុប្ផា</t>
  </si>
  <si>
    <t>16-464</t>
  </si>
  <si>
    <t>ស៊ុំ   ផន</t>
  </si>
  <si>
    <t>14-305</t>
  </si>
  <si>
    <t>នង ឃាង</t>
  </si>
  <si>
    <t>14-304</t>
  </si>
  <si>
    <t>មិន ប៊ុនសេង</t>
  </si>
  <si>
    <t>22-558</t>
  </si>
  <si>
    <t>អូ សាខន</t>
  </si>
  <si>
    <t>22-489</t>
  </si>
  <si>
    <t>សៅ សោភ័ណ្ឌ</t>
  </si>
  <si>
    <t>12-479</t>
  </si>
  <si>
    <t>ហ៊ិន  វ៉ាន់</t>
  </si>
  <si>
    <t>10-446</t>
  </si>
  <si>
    <t xml:space="preserve">អ៊ឹម  ឡេង </t>
  </si>
  <si>
    <t>04-587</t>
  </si>
  <si>
    <t>04-585</t>
  </si>
  <si>
    <t>តឹង ហ៊ុយយ៉ាង</t>
  </si>
  <si>
    <t>04-054</t>
  </si>
  <si>
    <t>22-106</t>
  </si>
  <si>
    <t>22-573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</si>
  <si>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សំណាក់ភ្នំខៀវ</t>
    </r>
  </si>
  <si>
    <t>22-123</t>
  </si>
  <si>
    <t>ឆុង សុវណ្ណមុនី</t>
  </si>
  <si>
    <t>22-444</t>
  </si>
  <si>
    <t xml:space="preserve">ឈាន  ប៊ុនរិទ្ធ </t>
  </si>
  <si>
    <t>04-554</t>
  </si>
  <si>
    <t>36-013</t>
  </si>
  <si>
    <t>សុខ សំអឿន</t>
  </si>
  <si>
    <t>06-138</t>
  </si>
  <si>
    <t>លី ចាន់</t>
  </si>
  <si>
    <t>22-451</t>
  </si>
  <si>
    <t>ប្រក ណារេត</t>
  </si>
  <si>
    <t>36-202</t>
  </si>
  <si>
    <t>14-312</t>
  </si>
  <si>
    <t>ឡោះ ហាំ</t>
  </si>
  <si>
    <t>36-444</t>
  </si>
  <si>
    <t>កែវ ហួយ</t>
  </si>
  <si>
    <t>36-458</t>
  </si>
  <si>
    <t>ជិន  សឿម</t>
  </si>
  <si>
    <t>32-243</t>
  </si>
  <si>
    <t>គល់ ឈឺន</t>
  </si>
  <si>
    <t>26-525</t>
  </si>
  <si>
    <t xml:space="preserve">យីវ  សុវត្ថិ </t>
  </si>
  <si>
    <t>16-592</t>
  </si>
  <si>
    <t>14-281</t>
  </si>
  <si>
    <t>ម៉ុន សារិទ្ធ</t>
  </si>
  <si>
    <t>24-146</t>
  </si>
  <si>
    <t>អែម សេង</t>
  </si>
  <si>
    <t>24-169</t>
  </si>
  <si>
    <t>ម៉ែន ឃុន</t>
  </si>
  <si>
    <t>20-062</t>
  </si>
  <si>
    <t>ហេង សុង</t>
  </si>
  <si>
    <t>04-442</t>
  </si>
  <si>
    <t>កែវ ធានី</t>
  </si>
  <si>
    <t>36-030</t>
  </si>
  <si>
    <t>ប្រាក់ ចន្ធូ</t>
  </si>
  <si>
    <t>24-332</t>
  </si>
  <si>
    <t>នួ បូរី</t>
  </si>
  <si>
    <t>38-058</t>
  </si>
  <si>
    <t>ឌី  សុវណ្ណ</t>
  </si>
  <si>
    <t>20-176</t>
  </si>
  <si>
    <t>គឹម  ង៉ោ</t>
  </si>
  <si>
    <t>06-121</t>
  </si>
  <si>
    <t>ចាប លន់</t>
  </si>
  <si>
    <t>30-219</t>
  </si>
  <si>
    <t>ឡុង ឆុន</t>
  </si>
  <si>
    <t>04-195</t>
  </si>
  <si>
    <t>សាន វណ្ណា</t>
  </si>
  <si>
    <t>04-199</t>
  </si>
  <si>
    <t xml:space="preserve">ឃុន ស៊ាន </t>
  </si>
  <si>
    <t>34-544</t>
  </si>
  <si>
    <t xml:space="preserve">ស៊ាន គុណ </t>
  </si>
  <si>
    <t>34-546</t>
  </si>
  <si>
    <t xml:space="preserve">ស៊ាន ចាន់ថា </t>
  </si>
  <si>
    <t>34-547</t>
  </si>
  <si>
    <t>វង់ រដ្ខា</t>
  </si>
  <si>
    <t>36-148</t>
  </si>
  <si>
    <t>04-349</t>
  </si>
  <si>
    <t>សុង ហេង ២</t>
  </si>
  <si>
    <t>04-443</t>
  </si>
  <si>
    <t>ថុង គឹមហេង</t>
  </si>
  <si>
    <t>10-130</t>
  </si>
  <si>
    <t>អឿន តុញ</t>
  </si>
  <si>
    <t>24-388</t>
  </si>
  <si>
    <t>មុំ សារ៉ន</t>
  </si>
  <si>
    <t>04-348</t>
  </si>
  <si>
    <t>ឌិន សាត</t>
  </si>
  <si>
    <t>04-367</t>
  </si>
  <si>
    <t>ផ្លែក ប៊ុនស៊ន</t>
  </si>
  <si>
    <t>04-437</t>
  </si>
  <si>
    <t>ចៅ ញ៉ា</t>
  </si>
  <si>
    <t>30-028</t>
  </si>
  <si>
    <t>ចាន់ ចំណាន</t>
  </si>
  <si>
    <t>10-188</t>
  </si>
  <si>
    <t>ពៅ មាន</t>
  </si>
  <si>
    <t>30-116</t>
  </si>
  <si>
    <t>សួស  សុភ័ក្រ ២</t>
  </si>
  <si>
    <t>20-300</t>
  </si>
  <si>
    <t>សួស សុភ័ក្រ</t>
  </si>
  <si>
    <t>20-282</t>
  </si>
  <si>
    <t>ទេស ប៉ិច</t>
  </si>
  <si>
    <t>36-428</t>
  </si>
  <si>
    <t>កើង មេត្រី</t>
  </si>
  <si>
    <t>24-527</t>
  </si>
  <si>
    <t>រាជ យន់</t>
  </si>
  <si>
    <t>36-409</t>
  </si>
  <si>
    <t>ខាំ  ស្រស់</t>
  </si>
  <si>
    <t>32-014</t>
  </si>
  <si>
    <t xml:space="preserve">អ៊ិត  ធីដា </t>
  </si>
  <si>
    <t>06-580</t>
  </si>
  <si>
    <t>ស៊ូ  វ៉ាន់</t>
  </si>
  <si>
    <t>06-160</t>
  </si>
  <si>
    <t xml:space="preserve">វ័រ  អេង </t>
  </si>
  <si>
    <t>04-516</t>
  </si>
  <si>
    <t>ងួន លី</t>
  </si>
  <si>
    <t>10-067</t>
  </si>
  <si>
    <t>សន សាន</t>
  </si>
  <si>
    <t>06-240</t>
  </si>
  <si>
    <t>ហែម  ចន្ថា</t>
  </si>
  <si>
    <t>32-161</t>
  </si>
  <si>
    <t>លី អាន</t>
  </si>
  <si>
    <t>38-340</t>
  </si>
  <si>
    <t>ស៊ន កុក</t>
  </si>
  <si>
    <t>38-338</t>
  </si>
  <si>
    <t>ហ៊ វ៉ា</t>
  </si>
  <si>
    <t>38-339</t>
  </si>
  <si>
    <t>ខូវ ស៊ាងវី</t>
  </si>
  <si>
    <t>38-337</t>
  </si>
  <si>
    <t>សៅ សុធា</t>
  </si>
  <si>
    <t>36-412</t>
  </si>
  <si>
    <t xml:space="preserve">ហេង  ស៊ីវន  </t>
  </si>
  <si>
    <t>06-530</t>
  </si>
  <si>
    <t>ហេង រីណា</t>
  </si>
  <si>
    <t>30-033</t>
  </si>
  <si>
    <t xml:space="preserve">ចៅ  ហាក់យូ  </t>
  </si>
  <si>
    <t>06-499</t>
  </si>
  <si>
    <t>លៀង ហ៊រ</t>
  </si>
  <si>
    <t>38-579</t>
  </si>
  <si>
    <t>អ៊ីវ ឃួយ</t>
  </si>
  <si>
    <t>04-004</t>
  </si>
  <si>
    <t>សេក សុន</t>
  </si>
  <si>
    <t>10-470</t>
  </si>
  <si>
    <t>គង់ សុភាព</t>
  </si>
  <si>
    <t>22-389</t>
  </si>
  <si>
    <t>ឈឿន សាវ៉ន</t>
  </si>
  <si>
    <t>32-131</t>
  </si>
  <si>
    <t>លឹម ដា</t>
  </si>
  <si>
    <t>04-127</t>
  </si>
  <si>
    <t>ពេជ្រ ដារ៉ារិទ្ធ</t>
  </si>
  <si>
    <t>16-125</t>
  </si>
  <si>
    <t>ជា សុផាន់ណា</t>
  </si>
  <si>
    <t>26-356</t>
  </si>
  <si>
    <t>ឯម ទីណា</t>
  </si>
  <si>
    <t>06-029</t>
  </si>
  <si>
    <t xml:space="preserve">គឹម  បូរ៉ា </t>
  </si>
  <si>
    <t>10-511</t>
  </si>
  <si>
    <t>ប្រុក គឿន ២</t>
  </si>
  <si>
    <t>06-476</t>
  </si>
  <si>
    <t>សើ សាម៉េត</t>
  </si>
  <si>
    <t>06-041</t>
  </si>
  <si>
    <t>ខឹម ចន្ទរដ្ឋា</t>
  </si>
  <si>
    <t>32-078</t>
  </si>
  <si>
    <t>វ៉ាន  ស្រីពៅ</t>
  </si>
  <si>
    <t>06-295</t>
  </si>
  <si>
    <t>អ៊ុយ វណ្ណៈ</t>
  </si>
  <si>
    <t>32-029</t>
  </si>
  <si>
    <t>សុវណ្ណគន្ធា</t>
  </si>
  <si>
    <t>24-573</t>
  </si>
  <si>
    <t>ស៊ុន វន</t>
  </si>
  <si>
    <t>06-384</t>
  </si>
  <si>
    <t>អ៊ុក ចឹក</t>
  </si>
  <si>
    <t>14-270</t>
  </si>
  <si>
    <t>ខេង ធីតា</t>
  </si>
  <si>
    <t>14-271</t>
  </si>
  <si>
    <t>ផេង សិទ្ធី</t>
  </si>
  <si>
    <t>38-401</t>
  </si>
  <si>
    <t>ឃិន សូរិយា</t>
  </si>
  <si>
    <t>10-370</t>
  </si>
  <si>
    <t>សោម សុធា</t>
  </si>
  <si>
    <t>10-369</t>
  </si>
  <si>
    <t>ឈួន ឆៃលី</t>
  </si>
  <si>
    <t>10-374</t>
  </si>
  <si>
    <t>យ៉ូន រដ្ឋា</t>
  </si>
  <si>
    <t>30-322</t>
  </si>
  <si>
    <t>ទី គឹមហេង</t>
  </si>
  <si>
    <t>06-366</t>
  </si>
  <si>
    <t>30-323</t>
  </si>
  <si>
    <t>តាន់ វឌ្ឍនី</t>
  </si>
  <si>
    <t>24-401</t>
  </si>
  <si>
    <t>04-479</t>
  </si>
  <si>
    <t>វែង សុភ័ណ</t>
  </si>
  <si>
    <t>38-200</t>
  </si>
  <si>
    <t>រឿត សាវ៉ើន</t>
  </si>
  <si>
    <t>38-198</t>
  </si>
  <si>
    <t>សារិន ស្រីពៅ</t>
  </si>
  <si>
    <t>06-272</t>
  </si>
  <si>
    <t>យើ មាន</t>
  </si>
  <si>
    <t>36-314</t>
  </si>
  <si>
    <t>យ៉ើ ម៉ូហាំម៉ាតតៅ់ហ្វិច</t>
  </si>
  <si>
    <t>32-116</t>
  </si>
  <si>
    <t>ហេង ណារិទ្ធ</t>
  </si>
  <si>
    <t>24-029</t>
  </si>
  <si>
    <t>ឡាយ បូរ៉ាវី</t>
  </si>
  <si>
    <t>32-028</t>
  </si>
  <si>
    <t>មឿត សាមឿន</t>
  </si>
  <si>
    <t>38-491</t>
  </si>
  <si>
    <t>ឡម គង់</t>
  </si>
  <si>
    <t>36-299</t>
  </si>
  <si>
    <t>សាន់ សាម៉ន</t>
  </si>
  <si>
    <t>10-154</t>
  </si>
  <si>
    <t>ឈឿប ភីរម្យ</t>
  </si>
  <si>
    <t>38-510</t>
  </si>
  <si>
    <t>អ៊ឹម គឹមលុច</t>
  </si>
  <si>
    <t>24-541</t>
  </si>
  <si>
    <t>ស៊ុំ  សុខុម</t>
  </si>
  <si>
    <t>32-260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</si>
  <si>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ពពាលខែ ឃ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ជ្រៃ</t>
    </r>
  </si>
  <si>
    <t>32-259</t>
  </si>
  <si>
    <t>ព្រៈវិហារកាតូលិក ១</t>
  </si>
  <si>
    <t>22-089</t>
  </si>
  <si>
    <t>វត្តកណ្តាល</t>
  </si>
  <si>
    <t>22-297</t>
  </si>
  <si>
    <t xml:space="preserve">សៀវ  ប៊ុនធឿន </t>
  </si>
  <si>
    <t>20-532</t>
  </si>
  <si>
    <t>ហេង វាតកំសត់</t>
  </si>
  <si>
    <t>24-262</t>
  </si>
  <si>
    <t>ទូច ជឹម</t>
  </si>
  <si>
    <t>24-143</t>
  </si>
  <si>
    <t>ម៉ៅ មឿន</t>
  </si>
  <si>
    <t>38-082</t>
  </si>
  <si>
    <t>ប៊ិន វ៉ាន់នី</t>
  </si>
  <si>
    <t>40-019</t>
  </si>
  <si>
    <t>ជា សេតថារី</t>
  </si>
  <si>
    <t>36-161</t>
  </si>
  <si>
    <t>ស្រេង សៀន</t>
  </si>
  <si>
    <t>10-012</t>
  </si>
  <si>
    <t>សេង ស៊្រុន</t>
  </si>
  <si>
    <t>10-011</t>
  </si>
  <si>
    <t>សុខ លីន</t>
  </si>
  <si>
    <t>36-479</t>
  </si>
  <si>
    <t>ឆឹង ស្រួយ</t>
  </si>
  <si>
    <t>24-490</t>
  </si>
  <si>
    <t>ឃឹម សុគន្ធា</t>
  </si>
  <si>
    <t>24-060</t>
  </si>
  <si>
    <t>សុខ ហេង១</t>
  </si>
  <si>
    <t>04-366</t>
  </si>
  <si>
    <t>យ៉ាន់ លង</t>
  </si>
  <si>
    <t>38-223</t>
  </si>
  <si>
    <t>កុង ស៊ីវ</t>
  </si>
  <si>
    <t>10-272</t>
  </si>
  <si>
    <t>04-473</t>
  </si>
  <si>
    <t>អ៊ូច ចំណាន</t>
  </si>
  <si>
    <t>10-062</t>
  </si>
  <si>
    <t xml:space="preserve">សាង  ឈឿម  </t>
  </si>
  <si>
    <t>06-543</t>
  </si>
  <si>
    <t>ឈួក វី</t>
  </si>
  <si>
    <t>04-337</t>
  </si>
  <si>
    <t>ឡាច ឡោ</t>
  </si>
  <si>
    <t>04-338</t>
  </si>
  <si>
    <t>ខាត់ ផាន់លី</t>
  </si>
  <si>
    <t>24-463</t>
  </si>
  <si>
    <t>វុន ហ៊ូវ</t>
  </si>
  <si>
    <t>38-061</t>
  </si>
  <si>
    <t>ឡម គឹមយូ</t>
  </si>
  <si>
    <t>30-376</t>
  </si>
  <si>
    <t>ថង ធី</t>
  </si>
  <si>
    <t>24-312</t>
  </si>
  <si>
    <t>លឹម ស៊ាន</t>
  </si>
  <si>
    <t>06-286</t>
  </si>
  <si>
    <t>ជិត ជុំ</t>
  </si>
  <si>
    <t>14-422</t>
  </si>
  <si>
    <t>មិត្ត តាំ</t>
  </si>
  <si>
    <t>36-329</t>
  </si>
  <si>
    <t>ធុច រ៉ា</t>
  </si>
  <si>
    <t>26-251</t>
  </si>
  <si>
    <t>គង់ សុគន្ធ</t>
  </si>
  <si>
    <t>24-539</t>
  </si>
  <si>
    <t>ប៉ែន ពៅ</t>
  </si>
  <si>
    <t>04-208</t>
  </si>
  <si>
    <t xml:space="preserve">លឹម  គៀង </t>
  </si>
  <si>
    <t>04-527</t>
  </si>
  <si>
    <t>30-331</t>
  </si>
  <si>
    <t>ហោ សុខលន់</t>
  </si>
  <si>
    <t>40-218</t>
  </si>
  <si>
    <t>ប្រស់   សឿប</t>
  </si>
  <si>
    <t>04-478</t>
  </si>
  <si>
    <t>ងួន លឹមឃាន់</t>
  </si>
  <si>
    <t>04-477</t>
  </si>
  <si>
    <t>ម៉ម សុខាល័យ</t>
  </si>
  <si>
    <t>06-025</t>
  </si>
  <si>
    <t>ឡាយ គីម</t>
  </si>
  <si>
    <t>10-122</t>
  </si>
  <si>
    <t>អៀង យ៉ានិត</t>
  </si>
  <si>
    <t>30-587</t>
  </si>
  <si>
    <t>កែវ នេត</t>
  </si>
  <si>
    <t>36-388</t>
  </si>
  <si>
    <t>លឹម សុខខេង ១</t>
  </si>
  <si>
    <t>26-459</t>
  </si>
  <si>
    <t>22-127</t>
  </si>
  <si>
    <t>ថង គឹមកែវ</t>
  </si>
  <si>
    <t>16-151</t>
  </si>
  <si>
    <t>ឆន វុទ្ធា</t>
  </si>
  <si>
    <t>26-304</t>
  </si>
  <si>
    <t>ចាន់ សម្បត្តិ</t>
  </si>
  <si>
    <t>24-398</t>
  </si>
  <si>
    <t>ទិត្យ ចន្នី</t>
  </si>
  <si>
    <t>24-123</t>
  </si>
  <si>
    <t>ហូ គឹមហេង</t>
  </si>
  <si>
    <t>26-182</t>
  </si>
  <si>
    <t>ហេង សុខហួត</t>
  </si>
  <si>
    <t>26-205</t>
  </si>
  <si>
    <t>22-032</t>
  </si>
  <si>
    <t>លឹម ប៉េងឃីម</t>
  </si>
  <si>
    <t>14-376</t>
  </si>
  <si>
    <t>ស៊ិន សេដ្ឋា</t>
  </si>
  <si>
    <t>26-518</t>
  </si>
  <si>
    <t>សុច សឺត</t>
  </si>
  <si>
    <t>32-169</t>
  </si>
  <si>
    <t>ហុង សុផាត</t>
  </si>
  <si>
    <t>04-012</t>
  </si>
  <si>
    <t>ថាប់  ធឿន</t>
  </si>
  <si>
    <t>20-159</t>
  </si>
  <si>
    <t>ឥន សូនី</t>
  </si>
  <si>
    <t>24-537</t>
  </si>
  <si>
    <t>អ៊ា គឹមជឿន</t>
  </si>
  <si>
    <t>24-008</t>
  </si>
  <si>
    <t>ងួន សុជាតា</t>
  </si>
  <si>
    <t>36-513</t>
  </si>
  <si>
    <t>24-120</t>
  </si>
  <si>
    <t>អ៊ុ ចាន់សួរ</t>
  </si>
  <si>
    <t>30-178</t>
  </si>
  <si>
    <t>រួន សឿន</t>
  </si>
  <si>
    <t>10-392</t>
  </si>
  <si>
    <t>សុខ ចាន់ថន</t>
  </si>
  <si>
    <t>32-053</t>
  </si>
  <si>
    <t>ញ៉ែម សុធូ</t>
  </si>
  <si>
    <t>26-266</t>
  </si>
  <si>
    <t>ចុន សុវណ្ណារ៉ា</t>
  </si>
  <si>
    <t>16-066</t>
  </si>
  <si>
    <t>ចាន់ ម៉េង</t>
  </si>
  <si>
    <t>24-371</t>
  </si>
  <si>
    <t xml:space="preserve">ស្រី  ពៅ </t>
  </si>
  <si>
    <t>10-498</t>
  </si>
  <si>
    <t xml:space="preserve">សុខ  សុធា </t>
  </si>
  <si>
    <t>10-499</t>
  </si>
  <si>
    <t>ម៉ី ពោ</t>
  </si>
  <si>
    <t>36-443</t>
  </si>
  <si>
    <t>រឿន រ៉េត</t>
  </si>
  <si>
    <t>30-016</t>
  </si>
  <si>
    <r>
      <rPr>
        <sz val="10"/>
        <rFont val="FreeSans"/>
        <family val="2"/>
      </rPr>
      <t>ម៉ោញ  សុភី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២៥៤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១២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រំចេក ១</t>
    </r>
  </si>
  <si>
    <t>06-551</t>
  </si>
  <si>
    <t>យាយ  កែវ</t>
  </si>
  <si>
    <t>14-186</t>
  </si>
  <si>
    <t>04-422</t>
  </si>
  <si>
    <t>ឌួង ប៉ៅហ៊ឺ</t>
  </si>
  <si>
    <t>26-488</t>
  </si>
  <si>
    <t>ឃួន វណ្ណា</t>
  </si>
  <si>
    <t>38-585</t>
  </si>
  <si>
    <t>អ៊ុក ចាន់ម៉ាលី ២</t>
  </si>
  <si>
    <t>10-479</t>
  </si>
  <si>
    <t>ពៅ សូផុត</t>
  </si>
  <si>
    <t>04-097</t>
  </si>
  <si>
    <t>ហេង ដាលីស</t>
  </si>
  <si>
    <t>38-240</t>
  </si>
  <si>
    <t>គង់ ដាវីម៉ូណ៉ែត</t>
  </si>
  <si>
    <t>36-589</t>
  </si>
  <si>
    <t>ជុំ  ប៊ុនធឿន</t>
  </si>
  <si>
    <t>32-255</t>
  </si>
  <si>
    <t>ព្រាប សឿម</t>
  </si>
  <si>
    <t>38-282</t>
  </si>
  <si>
    <t>ម៉ាន ហាលី</t>
  </si>
  <si>
    <t>36-433</t>
  </si>
  <si>
    <t>ចៅ ភឿត</t>
  </si>
  <si>
    <t>30-366</t>
  </si>
  <si>
    <t>ដាន ផេង</t>
  </si>
  <si>
    <t>32-348</t>
  </si>
  <si>
    <t>នៅ​ ចាន់</t>
  </si>
  <si>
    <t>16-183</t>
  </si>
  <si>
    <t>អ៊ុច ពៅ</t>
  </si>
  <si>
    <t>38-272</t>
  </si>
  <si>
    <t>អ៊ុង ស៊ីថា</t>
  </si>
  <si>
    <t>10-279</t>
  </si>
  <si>
    <t>សុង ហេង២</t>
  </si>
  <si>
    <t>32-312</t>
  </si>
  <si>
    <t>សុង ហេង១</t>
  </si>
  <si>
    <t>32-311</t>
  </si>
  <si>
    <t>ឡុង ប៉េងសៀត</t>
  </si>
  <si>
    <t>10-009</t>
  </si>
  <si>
    <t>គឹម ចាន់មន្នី</t>
  </si>
  <si>
    <t>22-408</t>
  </si>
  <si>
    <t>អៀប ផាត</t>
  </si>
  <si>
    <t>24-020</t>
  </si>
  <si>
    <t>ស៊ូ ឃោ</t>
  </si>
  <si>
    <t>20-254</t>
  </si>
  <si>
    <t>ហ៊ួត ស៊ិន</t>
  </si>
  <si>
    <t>32-142</t>
  </si>
  <si>
    <t>ស៊ិន សាវុធ</t>
  </si>
  <si>
    <t>32-327</t>
  </si>
  <si>
    <t>ស៊ិន សុមេធា២</t>
  </si>
  <si>
    <t>32-328</t>
  </si>
  <si>
    <t>ខោ ប្រផា</t>
  </si>
  <si>
    <t>32-380</t>
  </si>
  <si>
    <t>ស៊ិន សុមេធា១</t>
  </si>
  <si>
    <t>32-326</t>
  </si>
  <si>
    <t>ជៀម ទុំ</t>
  </si>
  <si>
    <t>20-249</t>
  </si>
  <si>
    <t>វ័រ សោភ័ណ្ឌ</t>
  </si>
  <si>
    <t>10-466</t>
  </si>
  <si>
    <t>ឃឹម សុផល</t>
  </si>
  <si>
    <t>04-070</t>
  </si>
  <si>
    <t>យូ ហុង</t>
  </si>
  <si>
    <t>10-036</t>
  </si>
  <si>
    <t>32-025</t>
  </si>
  <si>
    <t xml:space="preserve">សេង  នី </t>
  </si>
  <si>
    <t>20-492</t>
  </si>
  <si>
    <t>ឡេង សេងណា</t>
  </si>
  <si>
    <t>20-128</t>
  </si>
  <si>
    <t>អ៊ុន  សំអាត</t>
  </si>
  <si>
    <t>06-055</t>
  </si>
  <si>
    <t>ហម  សំអាត</t>
  </si>
  <si>
    <t>32-043</t>
  </si>
  <si>
    <t>ញ៉ាន វឿត</t>
  </si>
  <si>
    <t>40-002</t>
  </si>
  <si>
    <t>ឥន សុវណ្ណា</t>
  </si>
  <si>
    <t>24-099</t>
  </si>
  <si>
    <t xml:space="preserve">ជិន  លី </t>
  </si>
  <si>
    <t>04-494</t>
  </si>
  <si>
    <t>ងិន សំបូរ</t>
  </si>
  <si>
    <t>40-013</t>
  </si>
  <si>
    <t>សុខ វ៉ាត់ធី</t>
  </si>
  <si>
    <t>40-014</t>
  </si>
  <si>
    <t>ហួន ចិន្តា</t>
  </si>
  <si>
    <t>40-015</t>
  </si>
  <si>
    <t>ធន ថារី</t>
  </si>
  <si>
    <t>40-012</t>
  </si>
  <si>
    <t>ឆាយ ចំណង់</t>
  </si>
  <si>
    <t>40-016</t>
  </si>
  <si>
    <t>គ្រួច អ៊ិត</t>
  </si>
  <si>
    <t>16-155</t>
  </si>
  <si>
    <t>សៀក អូន</t>
  </si>
  <si>
    <t>10-059</t>
  </si>
  <si>
    <t>ភួង  សេងហាន</t>
  </si>
  <si>
    <t>32-251</t>
  </si>
  <si>
    <t>22-242</t>
  </si>
  <si>
    <t>ហេង ផល្លា</t>
  </si>
  <si>
    <t>24-502</t>
  </si>
  <si>
    <t>ម៉ក់ សុថេប</t>
  </si>
  <si>
    <t>10-140</t>
  </si>
  <si>
    <t xml:space="preserve">យោ  សុភ័ក្រ </t>
  </si>
  <si>
    <t>20-530</t>
  </si>
  <si>
    <t>ឡាយ អូន</t>
  </si>
  <si>
    <t>26-300</t>
  </si>
  <si>
    <t>ខន សោភា</t>
  </si>
  <si>
    <t>40-170</t>
  </si>
  <si>
    <t>វែន គីប</t>
  </si>
  <si>
    <t>04-272</t>
  </si>
  <si>
    <t>សាំង ចំរើន</t>
  </si>
  <si>
    <t>04-184</t>
  </si>
  <si>
    <t>នាក់ រ៉ូសេត</t>
  </si>
  <si>
    <t>36-447</t>
  </si>
  <si>
    <t>ពាន់ អឿន</t>
  </si>
  <si>
    <t>32-469</t>
  </si>
  <si>
    <t>ស្វាយ  សែត</t>
  </si>
  <si>
    <t>32-273</t>
  </si>
  <si>
    <t>ហេង គឹមទី</t>
  </si>
  <si>
    <t>24-530</t>
  </si>
  <si>
    <t>វ៉ាន់ ប៉ូ</t>
  </si>
  <si>
    <t>04-325</t>
  </si>
  <si>
    <t>សេក វណ្ណា</t>
  </si>
  <si>
    <t>24-560</t>
  </si>
  <si>
    <t>ទី សុភិន</t>
  </si>
  <si>
    <t>24-411</t>
  </si>
  <si>
    <t>សែម សាវ៉ាត</t>
  </si>
  <si>
    <t>36-333</t>
  </si>
  <si>
    <t>ចៅ ទយ</t>
  </si>
  <si>
    <t>34-133</t>
  </si>
  <si>
    <t>ខាន់ វណ្ណៈ</t>
  </si>
  <si>
    <t>04-191</t>
  </si>
  <si>
    <t>ស៊ិន សេរីរ័ត្ន</t>
  </si>
  <si>
    <t>26-458</t>
  </si>
  <si>
    <t>ទីន ដារី</t>
  </si>
  <si>
    <t>06-278</t>
  </si>
  <si>
    <t>ឆោម ស៊ីម</t>
  </si>
  <si>
    <t>06-087</t>
  </si>
  <si>
    <t>10-061</t>
  </si>
  <si>
    <t>រ័ត្ន សុវណ្ណ</t>
  </si>
  <si>
    <t>04-314</t>
  </si>
  <si>
    <t>ប៉ាង ស៊ីណាត</t>
  </si>
  <si>
    <t>04-313</t>
  </si>
  <si>
    <t xml:space="preserve">នូ  សារិទ្ធ </t>
  </si>
  <si>
    <t>10-573</t>
  </si>
  <si>
    <t>កង សារី</t>
  </si>
  <si>
    <t>24-075</t>
  </si>
  <si>
    <t>សំ សំអាត</t>
  </si>
  <si>
    <t>22-522</t>
  </si>
  <si>
    <t>អ៊ឹង ទឹត</t>
  </si>
  <si>
    <t>06-064</t>
  </si>
  <si>
    <t>ហាស់ ភីណា</t>
  </si>
  <si>
    <t>06-073</t>
  </si>
  <si>
    <t>34-105</t>
  </si>
  <si>
    <t>ប៊ិន សាវ៉ាត់</t>
  </si>
  <si>
    <t>10-441</t>
  </si>
  <si>
    <t>ម៉ៅ សុវណ្ណារី</t>
  </si>
  <si>
    <t>26-154</t>
  </si>
  <si>
    <t>រ៉ិត រ៉ូសេត</t>
  </si>
  <si>
    <t>36-446</t>
  </si>
  <si>
    <t>សេន ស្មារី</t>
  </si>
  <si>
    <t>36-449</t>
  </si>
  <si>
    <t>ចៅ ហុង</t>
  </si>
  <si>
    <t>04-444</t>
  </si>
  <si>
    <t>សឹង លី</t>
  </si>
  <si>
    <t>22-292</t>
  </si>
  <si>
    <t>ដៅ សាំងអ៊ាត</t>
  </si>
  <si>
    <t>38-278</t>
  </si>
  <si>
    <t>នៅ ចិនរ៉ាត់</t>
  </si>
  <si>
    <t>38-153</t>
  </si>
  <si>
    <t>ជីង ម៉ូលីរតន៏</t>
  </si>
  <si>
    <t>38-152</t>
  </si>
  <si>
    <t>04-085</t>
  </si>
  <si>
    <t>លី ស៊ីវហួយ</t>
  </si>
  <si>
    <t>40-220</t>
  </si>
  <si>
    <t>យីវ ទូច</t>
  </si>
  <si>
    <t>24-242</t>
  </si>
  <si>
    <t>សេង ណុប</t>
  </si>
  <si>
    <t>32-134</t>
  </si>
  <si>
    <r>
      <rPr>
        <sz val="10"/>
        <rFont val="FreeSans"/>
        <family val="2"/>
      </rPr>
      <t xml:space="preserve">ប៊ុន សេង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គ្លីនិកសុខភាព</t>
    </r>
    <r>
      <rPr>
        <sz val="11"/>
        <color theme="1"/>
        <rFont val="Calibri"/>
        <family val="2"/>
        <scheme val="minor"/>
      </rPr>
      <t>)</t>
    </r>
  </si>
  <si>
    <t>22-109</t>
  </si>
  <si>
    <t>ហ្គូវ ជូគន្ធ</t>
  </si>
  <si>
    <t>26-492</t>
  </si>
  <si>
    <t>22-236</t>
  </si>
  <si>
    <t>អោ សំង៉ា</t>
  </si>
  <si>
    <t>36-026</t>
  </si>
  <si>
    <t xml:space="preserve">នង  សុផល </t>
  </si>
  <si>
    <t>10-489</t>
  </si>
  <si>
    <t>ពុំ ភិរម្យ</t>
  </si>
  <si>
    <t>24-158</t>
  </si>
  <si>
    <t>យស់ យឿន</t>
  </si>
  <si>
    <t>30-128</t>
  </si>
  <si>
    <t xml:space="preserve">ម៉ុក  សែម </t>
  </si>
  <si>
    <t>14-488</t>
  </si>
  <si>
    <t>14-453</t>
  </si>
  <si>
    <t>ពុធ ទ្រី</t>
  </si>
  <si>
    <t>38-245</t>
  </si>
  <si>
    <t>ឯម ស៊ីយឿន</t>
  </si>
  <si>
    <t>38-597</t>
  </si>
  <si>
    <t>គុជ សុភាព</t>
  </si>
  <si>
    <t>38-598</t>
  </si>
  <si>
    <t>ភាព ហាក់</t>
  </si>
  <si>
    <t>38-600</t>
  </si>
  <si>
    <t>រួន ដាលីស</t>
  </si>
  <si>
    <t>38-594</t>
  </si>
  <si>
    <t>ថោង សុភត្រា័ ១</t>
  </si>
  <si>
    <t>22-585</t>
  </si>
  <si>
    <t>អ៊ុល ស៊ុត</t>
  </si>
  <si>
    <t>04-278</t>
  </si>
  <si>
    <t>ហាក់  ឡឹង</t>
  </si>
  <si>
    <t>34-301</t>
  </si>
  <si>
    <t>សើ គុជ</t>
  </si>
  <si>
    <t>38-130</t>
  </si>
  <si>
    <t>ណាង លីណា</t>
  </si>
  <si>
    <t>38-137</t>
  </si>
  <si>
    <t>ញឹក  សុខាន</t>
  </si>
  <si>
    <t>10-398</t>
  </si>
  <si>
    <t xml:space="preserve">ព្រំ  ប៊ុនធឿន </t>
  </si>
  <si>
    <t>10-593</t>
  </si>
  <si>
    <t>ផេង សិទ្ធ</t>
  </si>
  <si>
    <t>32-193</t>
  </si>
  <si>
    <t>ផុង ឆឹង</t>
  </si>
  <si>
    <t>38-033</t>
  </si>
  <si>
    <t>រស់ អឿន</t>
  </si>
  <si>
    <t>38-264</t>
  </si>
  <si>
    <t>ភេក ជារៈ</t>
  </si>
  <si>
    <t>10-404</t>
  </si>
  <si>
    <t xml:space="preserve">សួន  សុខា </t>
  </si>
  <si>
    <t>10-567</t>
  </si>
  <si>
    <t>តំ  សុផល</t>
  </si>
  <si>
    <t>10-440</t>
  </si>
  <si>
    <t>ញឹម  គន្ធា</t>
  </si>
  <si>
    <t>10-387</t>
  </si>
  <si>
    <t>ជុំ សុខុន</t>
  </si>
  <si>
    <t>10-438</t>
  </si>
  <si>
    <t>ឡាយ យ៉េប</t>
  </si>
  <si>
    <t>10-244</t>
  </si>
  <si>
    <t xml:space="preserve">ហ៊ិន   សេដ្ឋា </t>
  </si>
  <si>
    <t>10-540</t>
  </si>
  <si>
    <t>ម៉ា សារ៉ុម</t>
  </si>
  <si>
    <t>06-448</t>
  </si>
  <si>
    <t>ម៉ា សារុំ</t>
  </si>
  <si>
    <t>06-106</t>
  </si>
  <si>
    <t>សេត សាឡែសវណ្ណា</t>
  </si>
  <si>
    <t>32-063</t>
  </si>
  <si>
    <t>អ៊ី  ហួង</t>
  </si>
  <si>
    <t>06-344</t>
  </si>
  <si>
    <t>ស៊ិន ឡៃ</t>
  </si>
  <si>
    <t>30-002</t>
  </si>
  <si>
    <t>ផា ចំរើន</t>
  </si>
  <si>
    <t>38-212</t>
  </si>
  <si>
    <t>បឺយ ជី</t>
  </si>
  <si>
    <t>38-537</t>
  </si>
  <si>
    <t>ទ្រី ហួរ</t>
  </si>
  <si>
    <t>04-162</t>
  </si>
  <si>
    <t>សុខ អ៊ីម</t>
  </si>
  <si>
    <t>40-146</t>
  </si>
  <si>
    <t>ឆេង ប៉េងលន់</t>
  </si>
  <si>
    <t>34-054</t>
  </si>
  <si>
    <t>ប្រាក់ រ៉ាឌី</t>
  </si>
  <si>
    <t>30-013</t>
  </si>
  <si>
    <t>ម៉ក ទឹម</t>
  </si>
  <si>
    <t>06-185</t>
  </si>
  <si>
    <t>សុខ សារ៉េត</t>
  </si>
  <si>
    <t>14-257</t>
  </si>
  <si>
    <t>អ៊ូច វណ្ណៈ</t>
  </si>
  <si>
    <t>30-358</t>
  </si>
  <si>
    <t>ឡប សារ៉ាត់</t>
  </si>
  <si>
    <t>36-420</t>
  </si>
  <si>
    <t>ស្វាយ  ចំរ៉ាត់</t>
  </si>
  <si>
    <t>34-238</t>
  </si>
  <si>
    <r>
      <rPr>
        <sz val="10"/>
        <rFont val="FreeSans"/>
        <family val="2"/>
      </rPr>
      <t>ការិ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សុខាភិបាលស្រុកប្រតិបត្តិសង្កែ</t>
    </r>
  </si>
  <si>
    <t>22-353</t>
  </si>
  <si>
    <t>06-093</t>
  </si>
  <si>
    <t>04-301</t>
  </si>
  <si>
    <t>ឡេង គឹមហឿន</t>
  </si>
  <si>
    <t>24-514</t>
  </si>
  <si>
    <t>លឹម ឆាយងួន</t>
  </si>
  <si>
    <t>32-236</t>
  </si>
  <si>
    <t>32-288</t>
  </si>
  <si>
    <t>ពៅ វិរៈ ១</t>
  </si>
  <si>
    <t>24-176</t>
  </si>
  <si>
    <t>ពៅ វិរៈ ៣</t>
  </si>
  <si>
    <t>24-214</t>
  </si>
  <si>
    <t>យ៉េក លី</t>
  </si>
  <si>
    <t>04-449</t>
  </si>
  <si>
    <t>ប៊ូ សំផុន</t>
  </si>
  <si>
    <t>04-452</t>
  </si>
  <si>
    <t>ឯម ប៊ុនណា</t>
  </si>
  <si>
    <t>16-193</t>
  </si>
  <si>
    <t>យឹក គង់</t>
  </si>
  <si>
    <t>16-191</t>
  </si>
  <si>
    <t>យឹម ហួត</t>
  </si>
  <si>
    <t>22-350</t>
  </si>
  <si>
    <t>04-380</t>
  </si>
  <si>
    <t>គុយ អោក</t>
  </si>
  <si>
    <t>20-447</t>
  </si>
  <si>
    <t>ប៉ិច ទូច</t>
  </si>
  <si>
    <t>38-270</t>
  </si>
  <si>
    <t>រឿន កែប</t>
  </si>
  <si>
    <t>38-275</t>
  </si>
  <si>
    <t>ជុំ  សំបូរ</t>
  </si>
  <si>
    <t>34-239</t>
  </si>
  <si>
    <t xml:space="preserve">ពៅ  សារ៉ាត់ </t>
  </si>
  <si>
    <t>10-523</t>
  </si>
  <si>
    <t xml:space="preserve">ហ៊ីង  ស៊ីយឿន </t>
  </si>
  <si>
    <t>10-524</t>
  </si>
  <si>
    <t>04-091</t>
  </si>
  <si>
    <t xml:space="preserve">រស  ឆវ័ន្ត  </t>
  </si>
  <si>
    <t>06-517</t>
  </si>
  <si>
    <t>ថត រីណា</t>
  </si>
  <si>
    <t>06-400</t>
  </si>
  <si>
    <t>ញ៉ែម ម៉េងគា១</t>
  </si>
  <si>
    <t>38-140</t>
  </si>
  <si>
    <t>ជា  ស៊ឺ</t>
  </si>
  <si>
    <t>14-075</t>
  </si>
  <si>
    <t>ជា ស៊ឺ</t>
  </si>
  <si>
    <t>22-554</t>
  </si>
  <si>
    <t>ឈ លីហ៊ាង</t>
  </si>
  <si>
    <t>32-105</t>
  </si>
  <si>
    <t>គុជ នាង</t>
  </si>
  <si>
    <t>20-039</t>
  </si>
  <si>
    <t>សោម សោភា</t>
  </si>
  <si>
    <t>20-238</t>
  </si>
  <si>
    <t>សុង សាយ</t>
  </si>
  <si>
    <t>36-331</t>
  </si>
  <si>
    <t>ឈុន ឈីន</t>
  </si>
  <si>
    <t>04-311</t>
  </si>
  <si>
    <t>36-322</t>
  </si>
  <si>
    <t>ម៉ែន   ប៊ុនរឿន</t>
  </si>
  <si>
    <t>06-216</t>
  </si>
  <si>
    <t>ហែម លី</t>
  </si>
  <si>
    <t>10-117</t>
  </si>
  <si>
    <t>អ៊ឹង ម៉េងទី</t>
  </si>
  <si>
    <t>10-121</t>
  </si>
  <si>
    <t>ហាន់ ហ៊ីម</t>
  </si>
  <si>
    <t>26-197</t>
  </si>
  <si>
    <t>គង់ រ៉ាវុធ</t>
  </si>
  <si>
    <t>24-521</t>
  </si>
  <si>
    <t>ក្រិន  ម៉ូវ</t>
  </si>
  <si>
    <t>32-247</t>
  </si>
  <si>
    <t xml:space="preserve">លុយ  សុវណ្ណា  </t>
  </si>
  <si>
    <t>06-488</t>
  </si>
  <si>
    <t>នង សារ៉ាន</t>
  </si>
  <si>
    <t>34-055</t>
  </si>
  <si>
    <t>គី លាងជួ ២</t>
  </si>
  <si>
    <t>42-108</t>
  </si>
  <si>
    <t>គី លាងជួ ១</t>
  </si>
  <si>
    <t>42-107</t>
  </si>
  <si>
    <t>ពិន ទួច</t>
  </si>
  <si>
    <t>36-493</t>
  </si>
  <si>
    <t>ពិន រឿត</t>
  </si>
  <si>
    <t>36-488</t>
  </si>
  <si>
    <t>ពិន វុធ</t>
  </si>
  <si>
    <t>36-492</t>
  </si>
  <si>
    <t>ពិន ចាន់រី</t>
  </si>
  <si>
    <t>36-498</t>
  </si>
  <si>
    <t>ឈាន គឹមម្លិះ</t>
  </si>
  <si>
    <t>38-458</t>
  </si>
  <si>
    <t>ណង ចំណាន</t>
  </si>
  <si>
    <t>38-417</t>
  </si>
  <si>
    <t>ខ្លូត  ចំរ៉ាត់</t>
  </si>
  <si>
    <t>20-292</t>
  </si>
  <si>
    <t>អៀង ណារិន</t>
  </si>
  <si>
    <t>36-534</t>
  </si>
  <si>
    <t>យាន រិទ្ធីវង្ស</t>
  </si>
  <si>
    <t>24-250</t>
  </si>
  <si>
    <t>ឡុង សត្យា</t>
  </si>
  <si>
    <t>34-029</t>
  </si>
  <si>
    <t>វត្តកំផែង</t>
  </si>
  <si>
    <t>22-433</t>
  </si>
  <si>
    <t>ញ៉ាន គឹមនឿន</t>
  </si>
  <si>
    <t>06-100</t>
  </si>
  <si>
    <t>សៅ គឹមរ៉ាន់</t>
  </si>
  <si>
    <t>04-213</t>
  </si>
  <si>
    <t>រឿន កើ</t>
  </si>
  <si>
    <t>04-212</t>
  </si>
  <si>
    <t>ខេង សុខុន</t>
  </si>
  <si>
    <t>10-430</t>
  </si>
  <si>
    <t>រស់ រ៉ាវុធ</t>
  </si>
  <si>
    <t>42-493</t>
  </si>
  <si>
    <t xml:space="preserve">ងួន  ហេង </t>
  </si>
  <si>
    <t>04-589</t>
  </si>
  <si>
    <t>14-401</t>
  </si>
  <si>
    <t>អ៊ី សាវ៉ើន</t>
  </si>
  <si>
    <t>32-101</t>
  </si>
  <si>
    <t>សួន សុដានី</t>
  </si>
  <si>
    <t>26-265</t>
  </si>
  <si>
    <r>
      <rPr>
        <sz val="10"/>
        <rFont val="FreeSans"/>
        <family val="2"/>
      </rPr>
      <t>សាលា អ៊ី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ស៊ី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ស៊ី</t>
    </r>
  </si>
  <si>
    <t>22-249</t>
  </si>
  <si>
    <t>លឹម ខន</t>
  </si>
  <si>
    <t>26-025</t>
  </si>
  <si>
    <t>អ៊ុយ ឈាន</t>
  </si>
  <si>
    <t>10-288</t>
  </si>
  <si>
    <t>លីវ ហ៊ួរ</t>
  </si>
  <si>
    <t>10-290</t>
  </si>
  <si>
    <t>ស៊ុម សំណាង</t>
  </si>
  <si>
    <t>24-040</t>
  </si>
  <si>
    <t>ផល ម៉ុន</t>
  </si>
  <si>
    <t>12-266</t>
  </si>
  <si>
    <t>ចក់ យូវ</t>
  </si>
  <si>
    <t>36-408</t>
  </si>
  <si>
    <t>ឃួន  រ៉ាវុធ</t>
  </si>
  <si>
    <t>16-458</t>
  </si>
  <si>
    <t>ទួន ទ្រី</t>
  </si>
  <si>
    <t>10-109</t>
  </si>
  <si>
    <t>ហេង ចេង</t>
  </si>
  <si>
    <t>10-034</t>
  </si>
  <si>
    <t>ឡុង ហ៊ាង</t>
  </si>
  <si>
    <t>10-049</t>
  </si>
  <si>
    <t>ឡុង ជីវ</t>
  </si>
  <si>
    <t>10-050</t>
  </si>
  <si>
    <t>គឹម ចាន់លី</t>
  </si>
  <si>
    <t>10-065</t>
  </si>
  <si>
    <t>ផូ ផុន</t>
  </si>
  <si>
    <t>10-082</t>
  </si>
  <si>
    <t>កែវ ផៃរោត</t>
  </si>
  <si>
    <t>10-089</t>
  </si>
  <si>
    <t>ឈុន សៀក</t>
  </si>
  <si>
    <t>10-098</t>
  </si>
  <si>
    <t>នូវ  កៀវ</t>
  </si>
  <si>
    <t>10-155</t>
  </si>
  <si>
    <t>ឡេង វាសនា</t>
  </si>
  <si>
    <t>10-158</t>
  </si>
  <si>
    <t>ចាន់ សារី</t>
  </si>
  <si>
    <t>10-335</t>
  </si>
  <si>
    <t>ហែម ផល្លី</t>
  </si>
  <si>
    <t>10-337</t>
  </si>
  <si>
    <t>ឃួន វ៉ិច</t>
  </si>
  <si>
    <t>10-141</t>
  </si>
  <si>
    <t>ជី តុងងួន</t>
  </si>
  <si>
    <t>36-595</t>
  </si>
  <si>
    <t>វណ្ណ  មឿន</t>
  </si>
  <si>
    <t>20-311</t>
  </si>
  <si>
    <t>ឆន  ប៊ុនថន</t>
  </si>
  <si>
    <t>18-459</t>
  </si>
  <si>
    <t>ចាន់ យាត្រា</t>
  </si>
  <si>
    <t>40-223</t>
  </si>
  <si>
    <t>08-341</t>
  </si>
  <si>
    <t>យ៉ាង ជួ</t>
  </si>
  <si>
    <t>04-358</t>
  </si>
  <si>
    <t>សេង នឿត</t>
  </si>
  <si>
    <t>04-021</t>
  </si>
  <si>
    <t>ជុំ ផេង</t>
  </si>
  <si>
    <t>40-074</t>
  </si>
  <si>
    <t>នួន គីមស៊ត</t>
  </si>
  <si>
    <t>36-164</t>
  </si>
  <si>
    <t>ហោ  ស៊ីណា</t>
  </si>
  <si>
    <t>32-153</t>
  </si>
  <si>
    <t>ហោ  មុំ</t>
  </si>
  <si>
    <t>32-154</t>
  </si>
  <si>
    <t>ចាន់  រ៉ុង</t>
  </si>
  <si>
    <t>32-156</t>
  </si>
  <si>
    <t>សួស សុខ</t>
  </si>
  <si>
    <t>12-195</t>
  </si>
  <si>
    <t>តាំង ឆេង</t>
  </si>
  <si>
    <t>04-026</t>
  </si>
  <si>
    <t>សុត គឹមរ៉ា</t>
  </si>
  <si>
    <t>30-049</t>
  </si>
  <si>
    <t>លិស  ពិសិទ្ធ</t>
  </si>
  <si>
    <t>20-322</t>
  </si>
  <si>
    <t>សោម  នឿន</t>
  </si>
  <si>
    <t>32-211</t>
  </si>
  <si>
    <t xml:space="preserve">ចៅ  សេង </t>
  </si>
  <si>
    <t>04-538</t>
  </si>
  <si>
    <t>ជួប យ៉ុម</t>
  </si>
  <si>
    <t>22-299</t>
  </si>
  <si>
    <t>ហួន សារ៉ាយ</t>
  </si>
  <si>
    <t>18-320</t>
  </si>
  <si>
    <t>ប៉ុក សុជាតិ</t>
  </si>
  <si>
    <t>26-307</t>
  </si>
  <si>
    <t>ព្រំ ភួង</t>
  </si>
  <si>
    <t>10-306</t>
  </si>
  <si>
    <t>សៅ  ថង</t>
  </si>
  <si>
    <t>12-496</t>
  </si>
  <si>
    <t>ថៃ គង់</t>
  </si>
  <si>
    <t>12-394</t>
  </si>
  <si>
    <t>ជ័យ បៀរ</t>
  </si>
  <si>
    <t>26-598</t>
  </si>
  <si>
    <t>អ៊ីត ធីដា</t>
  </si>
  <si>
    <t>24-486</t>
  </si>
  <si>
    <t xml:space="preserve">សេង  អេង </t>
  </si>
  <si>
    <t>04-520</t>
  </si>
  <si>
    <t>លឹម ហូ</t>
  </si>
  <si>
    <t>22-289</t>
  </si>
  <si>
    <t>ស៊ូ ហេង</t>
  </si>
  <si>
    <t>04-080</t>
  </si>
  <si>
    <t>ឆាំ សារឿត</t>
  </si>
  <si>
    <t>36-129</t>
  </si>
  <si>
    <t>ជា ដាលីន</t>
  </si>
  <si>
    <t>02-303</t>
  </si>
  <si>
    <t>សៅ ដេន</t>
  </si>
  <si>
    <t>36-059</t>
  </si>
  <si>
    <t xml:space="preserve">សៅ  និល </t>
  </si>
  <si>
    <t>04-546</t>
  </si>
  <si>
    <t>ពេជ្ររិន</t>
  </si>
  <si>
    <t>10-257</t>
  </si>
  <si>
    <t>អ៊ូ ម៉ាលី</t>
  </si>
  <si>
    <t>04-350</t>
  </si>
  <si>
    <t>ដួង ដារ៉ា</t>
  </si>
  <si>
    <t>26-215</t>
  </si>
  <si>
    <t>ហាង  សំណាង</t>
  </si>
  <si>
    <t>12-431</t>
  </si>
  <si>
    <t>ដឿន អ៊ុច</t>
  </si>
  <si>
    <t>30-252</t>
  </si>
  <si>
    <t>លុច អូន</t>
  </si>
  <si>
    <t>30-575</t>
  </si>
  <si>
    <t>04-312</t>
  </si>
  <si>
    <t>លឿង ស៊ីធួន</t>
  </si>
  <si>
    <t>20-204</t>
  </si>
  <si>
    <t>ហួង ម៉ានី</t>
  </si>
  <si>
    <t>06-009</t>
  </si>
  <si>
    <t>លី សុផាត</t>
  </si>
  <si>
    <t>30-350</t>
  </si>
  <si>
    <t>បាន ប៉េងលី</t>
  </si>
  <si>
    <t>20-471</t>
  </si>
  <si>
    <t>ម៉ុក សារុំ</t>
  </si>
  <si>
    <t>26-411</t>
  </si>
  <si>
    <t>ម៉ន សាវុន</t>
  </si>
  <si>
    <t>06-084</t>
  </si>
  <si>
    <t>ហុង  សុភី</t>
  </si>
  <si>
    <t>32-268</t>
  </si>
  <si>
    <t>20-029</t>
  </si>
  <si>
    <t>អៀ គឹមហ៊ុន១</t>
  </si>
  <si>
    <t>14-374</t>
  </si>
  <si>
    <t>យស់  ពៅ</t>
  </si>
  <si>
    <t>14-073</t>
  </si>
  <si>
    <t>អេង ស្រីអៀង</t>
  </si>
  <si>
    <t>16-011</t>
  </si>
  <si>
    <t>ហែម សារ៉ន</t>
  </si>
  <si>
    <t>36-315</t>
  </si>
  <si>
    <t>សំ សេង ១</t>
  </si>
  <si>
    <t>26-368</t>
  </si>
  <si>
    <t xml:space="preserve">យូ  ចរិយា </t>
  </si>
  <si>
    <t>14-582</t>
  </si>
  <si>
    <t>ហោ  ផារិទ្ធ</t>
  </si>
  <si>
    <t>32-155</t>
  </si>
  <si>
    <t>04-357</t>
  </si>
  <si>
    <t>ពា លីហួរ</t>
  </si>
  <si>
    <t>26-256</t>
  </si>
  <si>
    <t>សំ សេង</t>
  </si>
  <si>
    <t>26-437</t>
  </si>
  <si>
    <t>02-214</t>
  </si>
  <si>
    <t>ជា ខាំ</t>
  </si>
  <si>
    <t>26-261</t>
  </si>
  <si>
    <t>ហេង  ភួន</t>
  </si>
  <si>
    <t>12-080</t>
  </si>
  <si>
    <t xml:space="preserve">ប៉ែន កិ </t>
  </si>
  <si>
    <t>04-501</t>
  </si>
  <si>
    <t>វៀង ជា</t>
  </si>
  <si>
    <t>06-003</t>
  </si>
  <si>
    <t>គុយ សារៀន</t>
  </si>
  <si>
    <t>06-022</t>
  </si>
  <si>
    <r>
      <rPr>
        <sz val="10"/>
        <rFont val="FreeSans"/>
        <family val="2"/>
      </rPr>
      <t>ស៊ូ  ស៊ីថា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៤៤៥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១៥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</si>
  <si>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06-508</t>
  </si>
  <si>
    <t>ផល   មី</t>
  </si>
  <si>
    <t>10-350</t>
  </si>
  <si>
    <t>យ៉ុន ម៉ៅ</t>
  </si>
  <si>
    <t>10-076</t>
  </si>
  <si>
    <t>36-334</t>
  </si>
  <si>
    <t>អេង ខេង</t>
  </si>
  <si>
    <t>10-359</t>
  </si>
  <si>
    <t>ឈួន  ចាន់ដាវី</t>
  </si>
  <si>
    <t>06-374</t>
  </si>
  <si>
    <t>ភុំ វី</t>
  </si>
  <si>
    <t>08-509</t>
  </si>
  <si>
    <t>អ៊ុយ ផូ</t>
  </si>
  <si>
    <t>08-508</t>
  </si>
  <si>
    <t>08-439</t>
  </si>
  <si>
    <t>យ៉ុន សុខហេង</t>
  </si>
  <si>
    <t>30-571</t>
  </si>
  <si>
    <t>វ៉ាន់ នី</t>
  </si>
  <si>
    <t>26-448</t>
  </si>
  <si>
    <t>ម៉ៃ ចន្ថា</t>
  </si>
  <si>
    <t>36-168</t>
  </si>
  <si>
    <t xml:space="preserve">តាប  ថាន </t>
  </si>
  <si>
    <t>32-587</t>
  </si>
  <si>
    <t>ជិម ឡាវស្រ៊ុន</t>
  </si>
  <si>
    <t>14-241</t>
  </si>
  <si>
    <t>ហ្វាត សិញ</t>
  </si>
  <si>
    <t>04-415</t>
  </si>
  <si>
    <t>រ័ត្ន សុគួន</t>
  </si>
  <si>
    <t>26-537</t>
  </si>
  <si>
    <t>ខៀវ ជំនិត</t>
  </si>
  <si>
    <t>04-174</t>
  </si>
  <si>
    <t>បឿន យិក</t>
  </si>
  <si>
    <t>24-289</t>
  </si>
  <si>
    <t>ឃឹម ស៊ីម</t>
  </si>
  <si>
    <t>32-215</t>
  </si>
  <si>
    <t xml:space="preserve">នង  អ៊ីវ </t>
  </si>
  <si>
    <t>14-540</t>
  </si>
  <si>
    <t>ជា រស់</t>
  </si>
  <si>
    <t>20-208</t>
  </si>
  <si>
    <t>វ៉ាន់ លាភ</t>
  </si>
  <si>
    <t>04-011</t>
  </si>
  <si>
    <t>ម៉ៅ ហ៊ុន</t>
  </si>
  <si>
    <t>08-154</t>
  </si>
  <si>
    <t>ប៊ិន ប៉ូច</t>
  </si>
  <si>
    <t>10-100</t>
  </si>
  <si>
    <t>គង់  អឿន</t>
  </si>
  <si>
    <t>32-589</t>
  </si>
  <si>
    <t xml:space="preserve">សរ  កាន </t>
  </si>
  <si>
    <t>04-519</t>
  </si>
  <si>
    <t>អន សុខាវី</t>
  </si>
  <si>
    <t>20-442</t>
  </si>
  <si>
    <t>ណាំ សុរឿង</t>
  </si>
  <si>
    <t>20-443</t>
  </si>
  <si>
    <t>ឈឹម ប្រេស</t>
  </si>
  <si>
    <t>16-106</t>
  </si>
  <si>
    <t>ជា សាមាន</t>
  </si>
  <si>
    <t>16-131</t>
  </si>
  <si>
    <t>មុំ  ដេត</t>
  </si>
  <si>
    <t>32-252</t>
  </si>
  <si>
    <t>ចាន់ ជា</t>
  </si>
  <si>
    <t>16-020</t>
  </si>
  <si>
    <t>ម៉ាត់ សុខគ្រី</t>
  </si>
  <si>
    <t>10-265</t>
  </si>
  <si>
    <t>ឡឹម វ៉ាន់នី</t>
  </si>
  <si>
    <t>10-266</t>
  </si>
  <si>
    <t>លន់ ឡូន</t>
  </si>
  <si>
    <t>18-427</t>
  </si>
  <si>
    <t>វ៉ន សុវណ្ណ</t>
  </si>
  <si>
    <t>06-137</t>
  </si>
  <si>
    <t>ហៀង ឆោមណា</t>
  </si>
  <si>
    <t>14-352</t>
  </si>
  <si>
    <t>ធួក ឡំ</t>
  </si>
  <si>
    <t>16-059</t>
  </si>
  <si>
    <t xml:space="preserve">ទូច  សុឃីម </t>
  </si>
  <si>
    <t>10-552</t>
  </si>
  <si>
    <t>វ៉ា ទៀង</t>
  </si>
  <si>
    <t>24-376</t>
  </si>
  <si>
    <t>សុង កាំង</t>
  </si>
  <si>
    <t>20-022</t>
  </si>
  <si>
    <t>ហុង  ភីដា</t>
  </si>
  <si>
    <t>06-367</t>
  </si>
  <si>
    <t>លន់ សុខុន</t>
  </si>
  <si>
    <t>36-403</t>
  </si>
  <si>
    <t>តឹត អេងម៉ៅ</t>
  </si>
  <si>
    <t>04-113</t>
  </si>
  <si>
    <t>លី ម៉ៃហ្វុង</t>
  </si>
  <si>
    <t>26-185</t>
  </si>
  <si>
    <t xml:space="preserve">អ៊ឹង  សៀងថង </t>
  </si>
  <si>
    <t>16-489</t>
  </si>
  <si>
    <t>រស់ សូគាំ</t>
  </si>
  <si>
    <t>04-289</t>
  </si>
  <si>
    <t>សុក គឹមសួ</t>
  </si>
  <si>
    <t>04-288</t>
  </si>
  <si>
    <t xml:space="preserve">ពឹង  តាំងងី ១ </t>
  </si>
  <si>
    <t>04-593</t>
  </si>
  <si>
    <t>តឹង ហ៊ុយលាង</t>
  </si>
  <si>
    <t>04-123</t>
  </si>
  <si>
    <t>ទូច គឹមហេង</t>
  </si>
  <si>
    <t>10-164</t>
  </si>
  <si>
    <t>ព្រំ វិបុល</t>
  </si>
  <si>
    <t>36-155</t>
  </si>
  <si>
    <t>ឡាំ វិញ</t>
  </si>
  <si>
    <t>36-154</t>
  </si>
  <si>
    <t>ហុក វុទ្ធី</t>
  </si>
  <si>
    <t>36-296</t>
  </si>
  <si>
    <t>26-240</t>
  </si>
  <si>
    <t>សេង ស្រីពៅ ១</t>
  </si>
  <si>
    <t>26-160</t>
  </si>
  <si>
    <t>ប៉ិម  គិត</t>
  </si>
  <si>
    <t>12-536</t>
  </si>
  <si>
    <t xml:space="preserve">យឿម  ហាក់ </t>
  </si>
  <si>
    <t>12-492</t>
  </si>
  <si>
    <t>សេង  គង់</t>
  </si>
  <si>
    <t>16-356</t>
  </si>
  <si>
    <t>ស៊ឹម សារ៉ាត់ ២</t>
  </si>
  <si>
    <t>14-288</t>
  </si>
  <si>
    <t xml:space="preserve">សូម  សំបូរ </t>
  </si>
  <si>
    <t>16-584</t>
  </si>
  <si>
    <t>យាន គន្ធា</t>
  </si>
  <si>
    <t>36-135</t>
  </si>
  <si>
    <t>ជា ស៊ីមៀន</t>
  </si>
  <si>
    <t>02-335</t>
  </si>
  <si>
    <t>ហៃ តាវ</t>
  </si>
  <si>
    <t>36-165</t>
  </si>
  <si>
    <t>20-196</t>
  </si>
  <si>
    <t>ថៃ  ហេង</t>
  </si>
  <si>
    <t>20-209</t>
  </si>
  <si>
    <t>វ៉ា ស៊ីថារ៉ុត</t>
  </si>
  <si>
    <t>06-144</t>
  </si>
  <si>
    <t>សំ ឡេង</t>
  </si>
  <si>
    <t>10-293</t>
  </si>
  <si>
    <t>តូ ផ</t>
  </si>
  <si>
    <t>04-069</t>
  </si>
  <si>
    <t>ស្រី ចិន្តា</t>
  </si>
  <si>
    <t>36-362</t>
  </si>
  <si>
    <t>ហុង ហ៊ួម</t>
  </si>
  <si>
    <t>30-255</t>
  </si>
  <si>
    <t>អឿម អេម</t>
  </si>
  <si>
    <t>30-251</t>
  </si>
  <si>
    <t xml:space="preserve">ទឹម  អ៊ីម  </t>
  </si>
  <si>
    <t>06-514</t>
  </si>
  <si>
    <t>កន រ៉ា</t>
  </si>
  <si>
    <t>30-253</t>
  </si>
  <si>
    <t>អ៊ូ រ៉ាវុធ</t>
  </si>
  <si>
    <t>04-084</t>
  </si>
  <si>
    <t>សូ សុគុណ</t>
  </si>
  <si>
    <t>14-264</t>
  </si>
  <si>
    <t>ជុំ ចាន់ដារិទ្ធ</t>
  </si>
  <si>
    <t>14-263</t>
  </si>
  <si>
    <t>ភួយ សណារ័ត្ន</t>
  </si>
  <si>
    <t>14-262</t>
  </si>
  <si>
    <t>សន សុខ១</t>
  </si>
  <si>
    <t>18-017</t>
  </si>
  <si>
    <t>សន សុខ២</t>
  </si>
  <si>
    <t>18-018</t>
  </si>
  <si>
    <t>វ៉ែន ហុក</t>
  </si>
  <si>
    <t>18-019</t>
  </si>
  <si>
    <t>រ៉ាយ ប៊ុនធឿន</t>
  </si>
  <si>
    <t>02-296</t>
  </si>
  <si>
    <t>សេង លក្ខិណា</t>
  </si>
  <si>
    <t>20-015</t>
  </si>
  <si>
    <t>នួន លាក់</t>
  </si>
  <si>
    <t>26-561</t>
  </si>
  <si>
    <t>ណៃ  ព្រីឆា</t>
  </si>
  <si>
    <t>16-404</t>
  </si>
  <si>
    <t>ជឹម និមិត្ត</t>
  </si>
  <si>
    <t>24-034</t>
  </si>
  <si>
    <t xml:space="preserve">យស់  សូភី </t>
  </si>
  <si>
    <t>14-570</t>
  </si>
  <si>
    <t>សូ  គឹមឡាង១</t>
  </si>
  <si>
    <t>14-569</t>
  </si>
  <si>
    <t>សាន  ថាវន ១</t>
  </si>
  <si>
    <t>14-573</t>
  </si>
  <si>
    <t xml:space="preserve">សេង  ហួត </t>
  </si>
  <si>
    <t>14-574</t>
  </si>
  <si>
    <t xml:space="preserve">ឈួន  សេង ១ </t>
  </si>
  <si>
    <t>14-528</t>
  </si>
  <si>
    <t xml:space="preserve">ឈួន  សេង ២ </t>
  </si>
  <si>
    <t>14-495</t>
  </si>
  <si>
    <t xml:space="preserve">ជួន  អ៊ាន </t>
  </si>
  <si>
    <t>14-494</t>
  </si>
  <si>
    <t xml:space="preserve">ឈួន  សេង  </t>
  </si>
  <si>
    <t>14-529</t>
  </si>
  <si>
    <t>គ្លីនិកបាត់ដំបង</t>
  </si>
  <si>
    <t>22-010</t>
  </si>
  <si>
    <t>តាន់ អេង</t>
  </si>
  <si>
    <t>10-159</t>
  </si>
  <si>
    <t xml:space="preserve">តាន់   អេង </t>
  </si>
  <si>
    <t>10-580</t>
  </si>
  <si>
    <t>ហៃ ចន</t>
  </si>
  <si>
    <t>04-320</t>
  </si>
  <si>
    <t>ឈាន រតនៈ</t>
  </si>
  <si>
    <t>32-309</t>
  </si>
  <si>
    <t>ជិន ឆន</t>
  </si>
  <si>
    <t>36-380</t>
  </si>
  <si>
    <t>ផាន់ ពន្លឺ</t>
  </si>
  <si>
    <t>36-022</t>
  </si>
  <si>
    <t>ភួង សា</t>
  </si>
  <si>
    <t>36-021</t>
  </si>
  <si>
    <t>នេន រំដួល</t>
  </si>
  <si>
    <t>26-519</t>
  </si>
  <si>
    <t>ប៉ែន វិចិត្រ</t>
  </si>
  <si>
    <t>26-585</t>
  </si>
  <si>
    <t>14-152</t>
  </si>
  <si>
    <t>សំ សុវណ្ណ</t>
  </si>
  <si>
    <t>02-411</t>
  </si>
  <si>
    <t>16-462</t>
  </si>
  <si>
    <t>ហេង ភិរម្យ</t>
  </si>
  <si>
    <t>04-143</t>
  </si>
  <si>
    <t>ស៊ុន សន</t>
  </si>
  <si>
    <t>04-032</t>
  </si>
  <si>
    <t>ហុក ចាន់កញ្ញា</t>
  </si>
  <si>
    <t>40-184</t>
  </si>
  <si>
    <t>ឆាយ យ៉ុន</t>
  </si>
  <si>
    <t>04-196</t>
  </si>
  <si>
    <t>ស្រស់ សារ៉ុម ២</t>
  </si>
  <si>
    <t>04-344</t>
  </si>
  <si>
    <t>ស្ងួន រក្សា</t>
  </si>
  <si>
    <t>04-400</t>
  </si>
  <si>
    <t>គឹម ចិន្តា</t>
  </si>
  <si>
    <t>24-548</t>
  </si>
  <si>
    <t>ណាំ ទុំ</t>
  </si>
  <si>
    <t>14-436</t>
  </si>
  <si>
    <t>តាន់ សុខា</t>
  </si>
  <si>
    <t>12-312</t>
  </si>
  <si>
    <t>បូ ធា</t>
  </si>
  <si>
    <t>30-216</t>
  </si>
  <si>
    <t>ឌិត ណូក</t>
  </si>
  <si>
    <t>36-548</t>
  </si>
  <si>
    <t>ណ ណាល់</t>
  </si>
  <si>
    <t>36-549</t>
  </si>
  <si>
    <r>
      <rPr>
        <sz val="10"/>
        <rFont val="FreeSans"/>
        <family val="2"/>
      </rPr>
      <t xml:space="preserve">វត្តពិភិទ្ធារាម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ខាងកើត</t>
    </r>
    <r>
      <rPr>
        <sz val="11"/>
        <color theme="1"/>
        <rFont val="Calibri"/>
        <family val="2"/>
        <scheme val="minor"/>
      </rPr>
      <t>)</t>
    </r>
  </si>
  <si>
    <t>14-403</t>
  </si>
  <si>
    <t xml:space="preserve">សាន  លាងគីម </t>
  </si>
  <si>
    <t>16-512</t>
  </si>
  <si>
    <t>ឈឹម គឹមលាង</t>
  </si>
  <si>
    <t>06-464</t>
  </si>
  <si>
    <t>ពាង ឆលៀត</t>
  </si>
  <si>
    <t>36-140</t>
  </si>
  <si>
    <t xml:space="preserve">លន  ព្រីដា </t>
  </si>
  <si>
    <t>04-548</t>
  </si>
  <si>
    <t>ចាន់ បុប្ផា</t>
  </si>
  <si>
    <t>06-156</t>
  </si>
  <si>
    <t>ស៊ុន សុផា</t>
  </si>
  <si>
    <t>26-005</t>
  </si>
  <si>
    <t>សេង  ស្រីពេជ្រ</t>
  </si>
  <si>
    <t>14-088</t>
  </si>
  <si>
    <t xml:space="preserve">ឈួក  ចន្ថា  </t>
  </si>
  <si>
    <t>06-557</t>
  </si>
  <si>
    <t>មឿង វុត្ថា</t>
  </si>
  <si>
    <t>06-457</t>
  </si>
  <si>
    <t>ប្រាក់ បូរាណ</t>
  </si>
  <si>
    <t>40-138</t>
  </si>
  <si>
    <t>ង៉ែត ហែម</t>
  </si>
  <si>
    <t>22-453</t>
  </si>
  <si>
    <t>ទុយ សុខុន ១</t>
  </si>
  <si>
    <t>14-290</t>
  </si>
  <si>
    <t>ហ៊ី គឹមលាង</t>
  </si>
  <si>
    <t>40-239</t>
  </si>
  <si>
    <t>លី ឆេង</t>
  </si>
  <si>
    <t>10-192</t>
  </si>
  <si>
    <t>អុប វណ្ណី</t>
  </si>
  <si>
    <t>40-040</t>
  </si>
  <si>
    <t>ឆម រដ្ឋា</t>
  </si>
  <si>
    <t>40-043</t>
  </si>
  <si>
    <t>កង សឿន</t>
  </si>
  <si>
    <t>16-045</t>
  </si>
  <si>
    <t>សេក  ឆក</t>
  </si>
  <si>
    <t>20-197</t>
  </si>
  <si>
    <t>ឈាង គុយ ហ៊ី</t>
  </si>
  <si>
    <t>26-106</t>
  </si>
  <si>
    <t>ចាន សាវ៉ន</t>
  </si>
  <si>
    <t>24-088</t>
  </si>
  <si>
    <t xml:space="preserve">ជា  សាវ៉ាន់ </t>
  </si>
  <si>
    <t>04-500</t>
  </si>
  <si>
    <t>04-211</t>
  </si>
  <si>
    <t xml:space="preserve">ស្រី  វ៉ាន់ដេត </t>
  </si>
  <si>
    <t>04-521</t>
  </si>
  <si>
    <t>អៀន សារឿន</t>
  </si>
  <si>
    <t>30-103</t>
  </si>
  <si>
    <t xml:space="preserve">អៀង សោម </t>
  </si>
  <si>
    <t>04-596</t>
  </si>
  <si>
    <t>សោម ចាន់ថុល</t>
  </si>
  <si>
    <t>04-283</t>
  </si>
  <si>
    <t>ជា ប៊ុនលាង</t>
  </si>
  <si>
    <t>04-287</t>
  </si>
  <si>
    <t>សាវឿត ទូច</t>
  </si>
  <si>
    <t>06-107</t>
  </si>
  <si>
    <t>ភួង សម្បត្តិ</t>
  </si>
  <si>
    <t>06-108</t>
  </si>
  <si>
    <t>ហៀប ប៉េងស្រ៊ុន</t>
  </si>
  <si>
    <t>04-109</t>
  </si>
  <si>
    <t>ផា  សិលា</t>
  </si>
  <si>
    <t>06-439</t>
  </si>
  <si>
    <t>ម៉ិល យួង</t>
  </si>
  <si>
    <t>10-206</t>
  </si>
  <si>
    <t>កែវ លីដា</t>
  </si>
  <si>
    <t>04-459</t>
  </si>
  <si>
    <t>ម៉ែន ណម</t>
  </si>
  <si>
    <t>16-468</t>
  </si>
  <si>
    <t>រិន ពន្លក</t>
  </si>
  <si>
    <t>26-192</t>
  </si>
  <si>
    <t>មួន  ម៉ៃ</t>
  </si>
  <si>
    <t>12-573</t>
  </si>
  <si>
    <t>ម៉ម សារៀម</t>
  </si>
  <si>
    <t>22-323</t>
  </si>
  <si>
    <t>ឡាត ពីង</t>
  </si>
  <si>
    <t>24-510</t>
  </si>
  <si>
    <t>ស៊ុំ លឹម</t>
  </si>
  <si>
    <t>18-339</t>
  </si>
  <si>
    <t>12-359</t>
  </si>
  <si>
    <t>ម៉េង សុគិត</t>
  </si>
  <si>
    <t>02-435</t>
  </si>
  <si>
    <t>អោម ពីសី</t>
  </si>
  <si>
    <t>40-125</t>
  </si>
  <si>
    <t xml:space="preserve">កែវ  ពិជិត </t>
  </si>
  <si>
    <t>10-505</t>
  </si>
  <si>
    <t>ជុំ រៀប</t>
  </si>
  <si>
    <t>20-444</t>
  </si>
  <si>
    <t>ប៊យ ហួយ</t>
  </si>
  <si>
    <t>04-368</t>
  </si>
  <si>
    <t>យិន  មន្នី</t>
  </si>
  <si>
    <t>16-408</t>
  </si>
  <si>
    <t>12-376</t>
  </si>
  <si>
    <t>ឆៃ ង៉ា</t>
  </si>
  <si>
    <t>36-025</t>
  </si>
  <si>
    <t>សៅ សឿន</t>
  </si>
  <si>
    <t>12-373</t>
  </si>
  <si>
    <t xml:space="preserve">លី  ប៊ុនអ៊ាវ </t>
  </si>
  <si>
    <t>16-576</t>
  </si>
  <si>
    <t xml:space="preserve">លី  គឹមឈៀក </t>
  </si>
  <si>
    <t>16-536</t>
  </si>
  <si>
    <t xml:space="preserve">យក់  សូដេត </t>
  </si>
  <si>
    <t>16-501</t>
  </si>
  <si>
    <t>04-574</t>
  </si>
  <si>
    <t xml:space="preserve">ណាម  ជោត </t>
  </si>
  <si>
    <t>04-573</t>
  </si>
  <si>
    <r>
      <rPr>
        <sz val="10"/>
        <rFont val="FreeSans"/>
        <family val="2"/>
      </rPr>
      <t xml:space="preserve">អាជីវកម្មសាណាត់២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សេងហ៊ួ</t>
    </r>
    <r>
      <rPr>
        <sz val="11"/>
        <color theme="1"/>
        <rFont val="Calibri"/>
        <family val="2"/>
        <scheme val="minor"/>
      </rPr>
      <t>)</t>
    </r>
  </si>
  <si>
    <t>22-052</t>
  </si>
  <si>
    <t>ឆ៉ឹង ស៊ីញ</t>
  </si>
  <si>
    <t>22-387</t>
  </si>
  <si>
    <t>សេង ម៉ារូ</t>
  </si>
  <si>
    <t>04-376</t>
  </si>
  <si>
    <t>ឌួង សំអុល</t>
  </si>
  <si>
    <t>12-309</t>
  </si>
  <si>
    <t>តោ  សាលីន</t>
  </si>
  <si>
    <t>14-208</t>
  </si>
  <si>
    <t>ឈឿ សភាសិត</t>
  </si>
  <si>
    <t>36-527</t>
  </si>
  <si>
    <t>ស៊ូ ហាង</t>
  </si>
  <si>
    <t>04-431</t>
  </si>
  <si>
    <t>04-430</t>
  </si>
  <si>
    <t>ចែ  សួន</t>
  </si>
  <si>
    <t>16-216</t>
  </si>
  <si>
    <t>ប៊ុន អូន</t>
  </si>
  <si>
    <t>04-439</t>
  </si>
  <si>
    <t>ម៉ម  សារឿន</t>
  </si>
  <si>
    <t>20-189</t>
  </si>
  <si>
    <t xml:space="preserve">ជា  នាង </t>
  </si>
  <si>
    <t>12-531</t>
  </si>
  <si>
    <t xml:space="preserve">គឹម  ម៉ុន ២  </t>
  </si>
  <si>
    <t>06-484</t>
  </si>
  <si>
    <t>អ៊ិត សុប៉ុញ</t>
  </si>
  <si>
    <t>20-190</t>
  </si>
  <si>
    <t>សាក់ លីន</t>
  </si>
  <si>
    <t>20-251</t>
  </si>
  <si>
    <t>មាស  នី</t>
  </si>
  <si>
    <t>20-342</t>
  </si>
  <si>
    <t>គង់ សំភ័ស្ស</t>
  </si>
  <si>
    <t>18-377</t>
  </si>
  <si>
    <t>អ៊ុំ ឆៃ</t>
  </si>
  <si>
    <t>24-297</t>
  </si>
  <si>
    <t>08-560</t>
  </si>
  <si>
    <t>អ៊ុក មិត្ត</t>
  </si>
  <si>
    <t>02-427</t>
  </si>
  <si>
    <t>តេង វឿត</t>
  </si>
  <si>
    <t>36-288</t>
  </si>
  <si>
    <t>ម៉ៃ ផាណា</t>
  </si>
  <si>
    <t>26-103</t>
  </si>
  <si>
    <t>រិន</t>
  </si>
  <si>
    <t>32-240</t>
  </si>
  <si>
    <t>ជីវ  រ៉ា</t>
  </si>
  <si>
    <t>32-261</t>
  </si>
  <si>
    <t>អ៊ឹង គឺ</t>
  </si>
  <si>
    <t>24-284</t>
  </si>
  <si>
    <t>ឆាយ យួម</t>
  </si>
  <si>
    <t>14-425</t>
  </si>
  <si>
    <t xml:space="preserve">វ៉ាន  សឿន  </t>
  </si>
  <si>
    <t>06-492</t>
  </si>
  <si>
    <t>នួន បំរ៉ុង</t>
  </si>
  <si>
    <t>36-162</t>
  </si>
  <si>
    <t>ឡុង ណាត</t>
  </si>
  <si>
    <t>36-163</t>
  </si>
  <si>
    <t>ឆេង បាន</t>
  </si>
  <si>
    <t>04-441</t>
  </si>
  <si>
    <t>លេង  ហុង</t>
  </si>
  <si>
    <t>14-390</t>
  </si>
  <si>
    <t>ឈឹម ឆុំ</t>
  </si>
  <si>
    <t>14-459</t>
  </si>
  <si>
    <t>សយ សាភឿង</t>
  </si>
  <si>
    <t>06-369</t>
  </si>
  <si>
    <t>ផេង   សាលី</t>
  </si>
  <si>
    <t>06-416</t>
  </si>
  <si>
    <t>ធៀន ឡំ</t>
  </si>
  <si>
    <t>06-070</t>
  </si>
  <si>
    <t>ម៉ម ញ៉ា</t>
  </si>
  <si>
    <t>04-353</t>
  </si>
  <si>
    <t>ញឹក ផល្លី</t>
  </si>
  <si>
    <t>30-527</t>
  </si>
  <si>
    <t>ហេត រើត</t>
  </si>
  <si>
    <t>30-111</t>
  </si>
  <si>
    <t>អៀង មុំ</t>
  </si>
  <si>
    <t>24-421</t>
  </si>
  <si>
    <r>
      <rPr>
        <sz val="10"/>
        <rFont val="FreeSans"/>
        <family val="2"/>
      </rPr>
      <t>ហួន   ផាន់ណា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៥៧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បេង</t>
    </r>
  </si>
  <si>
    <t>06-482</t>
  </si>
  <si>
    <t>ឆន ស៊ីថា</t>
  </si>
  <si>
    <t>30-479</t>
  </si>
  <si>
    <t xml:space="preserve">ចាន់  នី  </t>
  </si>
  <si>
    <t>06-497</t>
  </si>
  <si>
    <t>សាំង  ស៊ីណា</t>
  </si>
  <si>
    <t>06-477</t>
  </si>
  <si>
    <r>
      <rPr>
        <sz val="10"/>
        <rFont val="FreeSans"/>
        <family val="2"/>
      </rPr>
      <t>ហង់  ស៊ីណា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២២៩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២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បេង</t>
    </r>
  </si>
  <si>
    <t>06-566</t>
  </si>
  <si>
    <t>សូម សារ៉ាន់</t>
  </si>
  <si>
    <t>06-479</t>
  </si>
  <si>
    <t>សេង  រ៉ាស៊ីន</t>
  </si>
  <si>
    <t>14-216</t>
  </si>
  <si>
    <t>អៀក ប៊ុនកើន</t>
  </si>
  <si>
    <t>20-450</t>
  </si>
  <si>
    <t>30-020</t>
  </si>
  <si>
    <t>សុខ សាន្ត</t>
  </si>
  <si>
    <t>04-458</t>
  </si>
  <si>
    <t>អ៊ិន ឧត្តម</t>
  </si>
  <si>
    <t>26-263</t>
  </si>
  <si>
    <t>មុយ លី</t>
  </si>
  <si>
    <t>24-484</t>
  </si>
  <si>
    <t>ចិន សន</t>
  </si>
  <si>
    <t>40-192</t>
  </si>
  <si>
    <t xml:space="preserve">សាំ  ឃឿង ២ </t>
  </si>
  <si>
    <t>04-522</t>
  </si>
  <si>
    <t xml:space="preserve">សាំ  ឃឿង </t>
  </si>
  <si>
    <t>04-482</t>
  </si>
  <si>
    <t>សោម ជឿង</t>
  </si>
  <si>
    <t>02-089</t>
  </si>
  <si>
    <t>លឹម ត្រូល</t>
  </si>
  <si>
    <t>04-371</t>
  </si>
  <si>
    <t>ព្រះវិហារ</t>
  </si>
  <si>
    <t>02-354</t>
  </si>
  <si>
    <t>អូរ    ថុល</t>
  </si>
  <si>
    <t>02-559</t>
  </si>
  <si>
    <t>អ៊ុន សុផាន</t>
  </si>
  <si>
    <t>26-590</t>
  </si>
  <si>
    <t>គង់ ដាវី</t>
  </si>
  <si>
    <t>20-462</t>
  </si>
  <si>
    <t>ងួន សុដាលីន</t>
  </si>
  <si>
    <t>22-590</t>
  </si>
  <si>
    <t>ស្ថានីយ៏ តូតាល់</t>
  </si>
  <si>
    <t>22-057</t>
  </si>
  <si>
    <t>តូតាល់អន្លងវិល</t>
  </si>
  <si>
    <t>22-201</t>
  </si>
  <si>
    <t>08-403</t>
  </si>
  <si>
    <t xml:space="preserve">ស៊ុន  សុវិជ្ជា </t>
  </si>
  <si>
    <t>12-588</t>
  </si>
  <si>
    <t>ស្រី  សឹង</t>
  </si>
  <si>
    <t>12-086</t>
  </si>
  <si>
    <t>អ៊ុំ ប៉េងសុង</t>
  </si>
  <si>
    <t>20-264</t>
  </si>
  <si>
    <t>ធី សុផន</t>
  </si>
  <si>
    <t>24-220</t>
  </si>
  <si>
    <t>ជា សម្បត្តិ</t>
  </si>
  <si>
    <t>12-350</t>
  </si>
  <si>
    <t>ចាប សៀន</t>
  </si>
  <si>
    <t>36-097</t>
  </si>
  <si>
    <t>22-267</t>
  </si>
  <si>
    <t xml:space="preserve">លឹម  សុខណៃ </t>
  </si>
  <si>
    <t>04-544</t>
  </si>
  <si>
    <t>26-202</t>
  </si>
  <si>
    <t>តាំង សុខជូ</t>
  </si>
  <si>
    <t>16-360</t>
  </si>
  <si>
    <t>22-164</t>
  </si>
  <si>
    <t>ហួត គឹមហ៊ួរ</t>
  </si>
  <si>
    <t>24-569</t>
  </si>
  <si>
    <t>លី ហេង</t>
  </si>
  <si>
    <t>04-434</t>
  </si>
  <si>
    <t xml:space="preserve">កាំង  ប៊ុនទ្រី </t>
  </si>
  <si>
    <t>04-545</t>
  </si>
  <si>
    <t>កំ ស៊ត</t>
  </si>
  <si>
    <t>40-113</t>
  </si>
  <si>
    <t>16-406</t>
  </si>
  <si>
    <t>ហឿន  ឌីន</t>
  </si>
  <si>
    <t>20-170</t>
  </si>
  <si>
    <t>ទុន សម្បត្តិ</t>
  </si>
  <si>
    <t>26-515</t>
  </si>
  <si>
    <t>មៀច ដារ៉ា</t>
  </si>
  <si>
    <t>22-541</t>
  </si>
  <si>
    <t>ផែ គឹមស៊្រុន</t>
  </si>
  <si>
    <t>22-499</t>
  </si>
  <si>
    <t>លី គឹមឡាយ</t>
  </si>
  <si>
    <t>26-443</t>
  </si>
  <si>
    <t>ជា ថាវ៉ាន់</t>
  </si>
  <si>
    <t>06-462</t>
  </si>
  <si>
    <t>ឈួយ ណារ៉ែត</t>
  </si>
  <si>
    <t>24-438</t>
  </si>
  <si>
    <t>សុខ សេរីឃីម ២</t>
  </si>
  <si>
    <t>36-077</t>
  </si>
  <si>
    <t>ប៉ូ ប៉េងយី</t>
  </si>
  <si>
    <t>04-315</t>
  </si>
  <si>
    <t>គី​ ឆី</t>
  </si>
  <si>
    <t>32-157</t>
  </si>
  <si>
    <t xml:space="preserve">សំបូរ   ផូ ២ </t>
  </si>
  <si>
    <t>20-498</t>
  </si>
  <si>
    <t>មួង ឡាន</t>
  </si>
  <si>
    <t>30-579</t>
  </si>
  <si>
    <t>ម៉ិញ ហៀប</t>
  </si>
  <si>
    <t>04-355</t>
  </si>
  <si>
    <t>ទូច រ៉ា</t>
  </si>
  <si>
    <t>04-016</t>
  </si>
  <si>
    <t xml:space="preserve">ឡាច  ពុធ </t>
  </si>
  <si>
    <t>16-499</t>
  </si>
  <si>
    <r>
      <rPr>
        <sz val="10"/>
        <rFont val="FreeSans"/>
        <family val="2"/>
      </rPr>
      <t>អង្កការ ស៊ី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អែស</t>
    </r>
  </si>
  <si>
    <t>12-069</t>
  </si>
  <si>
    <t>គង់  កុសល្យ</t>
  </si>
  <si>
    <t>20-175</t>
  </si>
  <si>
    <t>ដួង សុខសារិន</t>
  </si>
  <si>
    <t>12-270</t>
  </si>
  <si>
    <t>ប៉ាវ មុនយីន</t>
  </si>
  <si>
    <t>12-469</t>
  </si>
  <si>
    <t>ឌី ផល្លី</t>
  </si>
  <si>
    <t>24-375</t>
  </si>
  <si>
    <t>ឆេង ហ៊ន</t>
  </si>
  <si>
    <t>04-341</t>
  </si>
  <si>
    <t>ស៊ុត ឆំ</t>
  </si>
  <si>
    <t>04-342</t>
  </si>
  <si>
    <t xml:space="preserve">ផាត់  សុផាត ១ </t>
  </si>
  <si>
    <t>04-566</t>
  </si>
  <si>
    <t>សោម ម៉េង</t>
  </si>
  <si>
    <t>04-188</t>
  </si>
  <si>
    <t>ង៉ែត  ចិត្រា</t>
  </si>
  <si>
    <t>32-072</t>
  </si>
  <si>
    <t>នក់ សុភាន់</t>
  </si>
  <si>
    <t>36-506</t>
  </si>
  <si>
    <t>យូ សេងហ៊ាង</t>
  </si>
  <si>
    <t>20-231</t>
  </si>
  <si>
    <t>ម៉ៅ សុគន្ឌឌី</t>
  </si>
  <si>
    <t>32-269</t>
  </si>
  <si>
    <t>ជា ចំរ៉ុង</t>
  </si>
  <si>
    <t>20-229</t>
  </si>
  <si>
    <t>អ៊ី ស៊ុនហួត</t>
  </si>
  <si>
    <t>26-347</t>
  </si>
  <si>
    <t>ពេជ្រ ឡា</t>
  </si>
  <si>
    <t>10-137</t>
  </si>
  <si>
    <t>តាន់ មីសស្សែល ២៥៤</t>
  </si>
  <si>
    <t>26-138</t>
  </si>
  <si>
    <t>តាន់ មីសស្សែល ២៥៦</t>
  </si>
  <si>
    <t>26-039</t>
  </si>
  <si>
    <t>ហោ ឃឺន</t>
  </si>
  <si>
    <t>26-259</t>
  </si>
  <si>
    <t>យ៉េត ហ៊ុន</t>
  </si>
  <si>
    <t>26-270</t>
  </si>
  <si>
    <t>ឡៅ សុខហ៊ុន</t>
  </si>
  <si>
    <t>04-232</t>
  </si>
  <si>
    <t>40-076</t>
  </si>
  <si>
    <t>វិន ស៊ាប</t>
  </si>
  <si>
    <t>10-263</t>
  </si>
  <si>
    <t>អេង គន្ធា</t>
  </si>
  <si>
    <t>40-135</t>
  </si>
  <si>
    <t>សៅ សុចិត្រ</t>
  </si>
  <si>
    <t>36-018</t>
  </si>
  <si>
    <t>ជុំ មួន</t>
  </si>
  <si>
    <t>06-018</t>
  </si>
  <si>
    <t xml:space="preserve">ពុធ នី  </t>
  </si>
  <si>
    <t>32-541</t>
  </si>
  <si>
    <t>មីន ទីកាស់</t>
  </si>
  <si>
    <t>36-438</t>
  </si>
  <si>
    <t>អ៊ុន ទាគួង</t>
  </si>
  <si>
    <t>26-478</t>
  </si>
  <si>
    <t>ស៊ឹម សាលីន</t>
  </si>
  <si>
    <t>32-421</t>
  </si>
  <si>
    <t>22-407</t>
  </si>
  <si>
    <t>កៅ  គឹមចាន់</t>
  </si>
  <si>
    <t>12-491</t>
  </si>
  <si>
    <t>ប៉ាល់ តឹក</t>
  </si>
  <si>
    <t>26-337</t>
  </si>
  <si>
    <t>ងួន ប៉ូយ</t>
  </si>
  <si>
    <t>04-065</t>
  </si>
  <si>
    <t>ឈៀង សុភី</t>
  </si>
  <si>
    <t>24-114</t>
  </si>
  <si>
    <t>ភោគ សុផុន ២</t>
  </si>
  <si>
    <t>02-370</t>
  </si>
  <si>
    <t>សួន ស៊ុនហាក់</t>
  </si>
  <si>
    <t>08-444</t>
  </si>
  <si>
    <t xml:space="preserve">វែង  ស៊្រុន ៣ </t>
  </si>
  <si>
    <t>04-562</t>
  </si>
  <si>
    <t xml:space="preserve">វែង  ស៊្រុន ២ </t>
  </si>
  <si>
    <t>04-561</t>
  </si>
  <si>
    <t>សេង លីម៉េង</t>
  </si>
  <si>
    <t>04-042</t>
  </si>
  <si>
    <t>ជា ជ</t>
  </si>
  <si>
    <t>04-067</t>
  </si>
  <si>
    <t>ឈឹម សាមុន</t>
  </si>
  <si>
    <t>26-212</t>
  </si>
  <si>
    <t>ប៊ិន អឿន</t>
  </si>
  <si>
    <t>12-383</t>
  </si>
  <si>
    <t>ទិត សារួន</t>
  </si>
  <si>
    <t>08-208</t>
  </si>
  <si>
    <t>លឹម វណ្ណារ៉ា</t>
  </si>
  <si>
    <t>04-281</t>
  </si>
  <si>
    <t>ហាក់ ចំរើន</t>
  </si>
  <si>
    <t>06-356</t>
  </si>
  <si>
    <t>ស្សី សាង</t>
  </si>
  <si>
    <t>20-198</t>
  </si>
  <si>
    <t xml:space="preserve">សេង  លី  </t>
  </si>
  <si>
    <t>06-505</t>
  </si>
  <si>
    <t>សន សុភ័ក្រ</t>
  </si>
  <si>
    <t>22-280</t>
  </si>
  <si>
    <t>សុខ ឡម</t>
  </si>
  <si>
    <t>08-169</t>
  </si>
  <si>
    <t>12-210</t>
  </si>
  <si>
    <t>គឹម   ទៀង</t>
  </si>
  <si>
    <t>20-383</t>
  </si>
  <si>
    <t>ហេង  សុខមុនី</t>
  </si>
  <si>
    <t>14-087</t>
  </si>
  <si>
    <t>ទុំ   ខុន</t>
  </si>
  <si>
    <t>02-524</t>
  </si>
  <si>
    <t>ប្រិម ផល្លី២៦</t>
  </si>
  <si>
    <t>32-322</t>
  </si>
  <si>
    <t>ជា ចន្ទ្រា</t>
  </si>
  <si>
    <t>32-325</t>
  </si>
  <si>
    <t xml:space="preserve">នៅ  សង់វ៉ាត </t>
  </si>
  <si>
    <t>04-576</t>
  </si>
  <si>
    <t>ថេន ព្រលឹង</t>
  </si>
  <si>
    <t>24-359</t>
  </si>
  <si>
    <t>ម៉ែន ប៊ុនហឿន</t>
  </si>
  <si>
    <t>36-292</t>
  </si>
  <si>
    <t>តោ វី</t>
  </si>
  <si>
    <t>22-470</t>
  </si>
  <si>
    <t>គ្រុយ  មុយហ្គិច</t>
  </si>
  <si>
    <t>12-104</t>
  </si>
  <si>
    <t>គុយ សារ៉េត</t>
  </si>
  <si>
    <t>06-023</t>
  </si>
  <si>
    <t>ជា ដារិទ្ធ</t>
  </si>
  <si>
    <t>04-129</t>
  </si>
  <si>
    <t>ជា ភិចជីង</t>
  </si>
  <si>
    <t>04-130</t>
  </si>
  <si>
    <t>ជុំ បណ្តូរ</t>
  </si>
  <si>
    <t>36-196</t>
  </si>
  <si>
    <t>តុក សុងសួរ</t>
  </si>
  <si>
    <t>14-427</t>
  </si>
  <si>
    <t>កើ ម៉ាត់សេត</t>
  </si>
  <si>
    <t>36-455</t>
  </si>
  <si>
    <t>សៅ សុភក្តិ</t>
  </si>
  <si>
    <t>26-021</t>
  </si>
  <si>
    <t>មួង ស៊ុនហេង ២</t>
  </si>
  <si>
    <t>12-290</t>
  </si>
  <si>
    <t>ផុន មករា</t>
  </si>
  <si>
    <t>06-386</t>
  </si>
  <si>
    <t>ថាន់  រដ្ឋា</t>
  </si>
  <si>
    <t>20-351</t>
  </si>
  <si>
    <t>ចែ ធុល</t>
  </si>
  <si>
    <t>24-377</t>
  </si>
  <si>
    <t>លឹម សុភាព</t>
  </si>
  <si>
    <t>06-069</t>
  </si>
  <si>
    <t>ណុះ ម៉ាន់</t>
  </si>
  <si>
    <t>06-370</t>
  </si>
  <si>
    <t>ឡេង ស៊ូឡាង</t>
  </si>
  <si>
    <t>14-476</t>
  </si>
  <si>
    <t>វណ្ណ ឌី</t>
  </si>
  <si>
    <t>36-053</t>
  </si>
  <si>
    <t>សៅ  ភីរ៉ា</t>
  </si>
  <si>
    <t>32-027</t>
  </si>
  <si>
    <t>តាំង តិចហួរ</t>
  </si>
  <si>
    <t>04-169</t>
  </si>
  <si>
    <t>ឡី តង</t>
  </si>
  <si>
    <t>36-280</t>
  </si>
  <si>
    <t>22-094</t>
  </si>
  <si>
    <t>ជាង មុយ</t>
  </si>
  <si>
    <t>14-284</t>
  </si>
  <si>
    <t>អ៊ុំ ចិត្រ</t>
  </si>
  <si>
    <t>12-126</t>
  </si>
  <si>
    <t>យ៉ាត គឹមលិន</t>
  </si>
  <si>
    <t>12-275</t>
  </si>
  <si>
    <t xml:space="preserve">គង់  ឡេ </t>
  </si>
  <si>
    <t>12-506</t>
  </si>
  <si>
    <t xml:space="preserve">ទៀ  ហ៊នី </t>
  </si>
  <si>
    <t>12-523</t>
  </si>
  <si>
    <t>រី សារ័ត្ន</t>
  </si>
  <si>
    <t>04-277</t>
  </si>
  <si>
    <t>គង់ លី</t>
  </si>
  <si>
    <t>40-229</t>
  </si>
  <si>
    <t>កែវ ណៃ</t>
  </si>
  <si>
    <t>24-559</t>
  </si>
  <si>
    <t>ផាន់ ផារី</t>
  </si>
  <si>
    <t>36-407</t>
  </si>
  <si>
    <t>អ៊ូ ដារា</t>
  </si>
  <si>
    <t>16-177</t>
  </si>
  <si>
    <t>សុខ សារិន</t>
  </si>
  <si>
    <t>16-312</t>
  </si>
  <si>
    <t>សំ សារ៉ន</t>
  </si>
  <si>
    <t>16-324</t>
  </si>
  <si>
    <t>ម៉ៅ ដារ៉ាវិឆ័យ</t>
  </si>
  <si>
    <t>04-024</t>
  </si>
  <si>
    <t>កែវ សំបូរ</t>
  </si>
  <si>
    <t>32-032</t>
  </si>
  <si>
    <t>ទីន ម៉ារី</t>
  </si>
  <si>
    <t>06-166</t>
  </si>
  <si>
    <t>មុយសេង គឹមហាក់</t>
  </si>
  <si>
    <t>26-543</t>
  </si>
  <si>
    <t>តន់ សាវ៉េត</t>
  </si>
  <si>
    <t>12-177</t>
  </si>
  <si>
    <t>ថូយ ទ្រី</t>
  </si>
  <si>
    <t>12-175</t>
  </si>
  <si>
    <t>ហូ  យកលីន</t>
  </si>
  <si>
    <t>20-373</t>
  </si>
  <si>
    <t>មាស រីយ៉ា</t>
  </si>
  <si>
    <t>04-291</t>
  </si>
  <si>
    <t>ចែ ធី</t>
  </si>
  <si>
    <t>04-290</t>
  </si>
  <si>
    <t>វត្តដំរីស កុដលេខ ៣</t>
  </si>
  <si>
    <t>22-565</t>
  </si>
  <si>
    <t>កាំង សៀក</t>
  </si>
  <si>
    <t>14-196</t>
  </si>
  <si>
    <t>អូន ចាន់ណារី</t>
  </si>
  <si>
    <t>24-439</t>
  </si>
  <si>
    <t>14-551</t>
  </si>
  <si>
    <t>ម៉ាន់ ឃៀង ២</t>
  </si>
  <si>
    <t>10-472</t>
  </si>
  <si>
    <t>ស្រី ម៉ានិត</t>
  </si>
  <si>
    <t>26-186</t>
  </si>
  <si>
    <t>32-001</t>
  </si>
  <si>
    <t xml:space="preserve">ឡាយ   ឬទ្ធីវង្ស ១ </t>
  </si>
  <si>
    <t>10-557</t>
  </si>
  <si>
    <t xml:space="preserve">កែន  វ៉ាន់ឌី </t>
  </si>
  <si>
    <t>06-590</t>
  </si>
  <si>
    <t>ផាន ទិត្យ</t>
  </si>
  <si>
    <t>24-137</t>
  </si>
  <si>
    <t>មាស នីតា</t>
  </si>
  <si>
    <t>40-207</t>
  </si>
  <si>
    <t>អួត សឿត</t>
  </si>
  <si>
    <t>24-416</t>
  </si>
  <si>
    <t>យូ ម៉េង</t>
  </si>
  <si>
    <t>10-032</t>
  </si>
  <si>
    <t>សយ វ័យ</t>
  </si>
  <si>
    <t>24-124</t>
  </si>
  <si>
    <t xml:space="preserve">ហេង  ជិញ </t>
  </si>
  <si>
    <t>10-486</t>
  </si>
  <si>
    <t>អ៊ុំ ស៊ុយ</t>
  </si>
  <si>
    <t>24-400</t>
  </si>
  <si>
    <t xml:space="preserve">ភិន  ធឿន </t>
  </si>
  <si>
    <t>04-506</t>
  </si>
  <si>
    <r>
      <rPr>
        <sz val="10"/>
        <rFont val="FreeSans"/>
        <family val="2"/>
      </rPr>
      <t>ចិន មុំ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វត្តទួលតាឯក</t>
    </r>
    <r>
      <rPr>
        <sz val="11"/>
        <color theme="1"/>
        <rFont val="Calibri"/>
        <family val="2"/>
        <scheme val="minor"/>
      </rPr>
      <t>)</t>
    </r>
  </si>
  <si>
    <t>26-287</t>
  </si>
  <si>
    <t>យ៉ង់  យ៉េន</t>
  </si>
  <si>
    <t>14-566</t>
  </si>
  <si>
    <t>កុយ ដោក</t>
  </si>
  <si>
    <t>30-084</t>
  </si>
  <si>
    <t xml:space="preserve">អ៊ុល  វេ ២ </t>
  </si>
  <si>
    <t>04-552</t>
  </si>
  <si>
    <t xml:space="preserve">អ៊ុល  វេ ១ </t>
  </si>
  <si>
    <t>04-551</t>
  </si>
  <si>
    <t>ស៊ីម សេង១</t>
  </si>
  <si>
    <t>36-490</t>
  </si>
  <si>
    <t>ទ្រព្យ ជន</t>
  </si>
  <si>
    <t>04-158</t>
  </si>
  <si>
    <t>ឃី សុផា</t>
  </si>
  <si>
    <t>40-140</t>
  </si>
  <si>
    <t>ហេង ស៊ុនវេង</t>
  </si>
  <si>
    <t>40-215</t>
  </si>
  <si>
    <t>ដៀប កែវមុន្នី</t>
  </si>
  <si>
    <t>10-357</t>
  </si>
  <si>
    <t>ហួន វីជ័យ</t>
  </si>
  <si>
    <t>40-075</t>
  </si>
  <si>
    <t>នៅ  សូនី</t>
  </si>
  <si>
    <t>02-547</t>
  </si>
  <si>
    <t>ជួប លីម</t>
  </si>
  <si>
    <t>16-327</t>
  </si>
  <si>
    <t>16-328</t>
  </si>
  <si>
    <t>ណម សយ</t>
  </si>
  <si>
    <t>40-062</t>
  </si>
  <si>
    <t>អ៊ុក មុនី</t>
  </si>
  <si>
    <t>10-134</t>
  </si>
  <si>
    <t>គាំ សុផល</t>
  </si>
  <si>
    <t>24-295</t>
  </si>
  <si>
    <t>ហួន ពៅ</t>
  </si>
  <si>
    <t>24-355</t>
  </si>
  <si>
    <t>ធៀម  នន</t>
  </si>
  <si>
    <t>06-425</t>
  </si>
  <si>
    <t>ចាន់ សុខ</t>
  </si>
  <si>
    <t>04-106</t>
  </si>
  <si>
    <t>ហេង កៀន</t>
  </si>
  <si>
    <t>16-305</t>
  </si>
  <si>
    <t>មឿន   ម៉ន</t>
  </si>
  <si>
    <t>16-403</t>
  </si>
  <si>
    <t>សាយ   ស៊ីវហេង</t>
  </si>
  <si>
    <t>32-271</t>
  </si>
  <si>
    <t>ស៊ុន សុវន្តា</t>
  </si>
  <si>
    <t>10-181</t>
  </si>
  <si>
    <t>ប៉ិល ហុង</t>
  </si>
  <si>
    <t>10-253</t>
  </si>
  <si>
    <t xml:space="preserve">សោម  ដាវី </t>
  </si>
  <si>
    <t>10-533</t>
  </si>
  <si>
    <t>ឆាយ រិទ្ធី</t>
  </si>
  <si>
    <t>24-310</t>
  </si>
  <si>
    <t>លាង សុខហៃ</t>
  </si>
  <si>
    <t>36-033</t>
  </si>
  <si>
    <t>ប៉ាល សុភឿត</t>
  </si>
  <si>
    <t>36-312</t>
  </si>
  <si>
    <t>ជេត  ណាត</t>
  </si>
  <si>
    <t>06-389</t>
  </si>
  <si>
    <t>ជីវ សោភ័ណ្ឌ</t>
  </si>
  <si>
    <t>04-155</t>
  </si>
  <si>
    <t>អួង ចេង</t>
  </si>
  <si>
    <t>04-153</t>
  </si>
  <si>
    <t>ថៃ ណាវឿន</t>
  </si>
  <si>
    <t>04-157</t>
  </si>
  <si>
    <t>ថៃ ប្រុសលាភ</t>
  </si>
  <si>
    <t>04-156</t>
  </si>
  <si>
    <t>សឿន  ស៊ីម</t>
  </si>
  <si>
    <t>20-318</t>
  </si>
  <si>
    <t>ប៉ាន់ វូចឡា</t>
  </si>
  <si>
    <t>30-009</t>
  </si>
  <si>
    <t>អ៊ុំ សាវ៉ៃ</t>
  </si>
  <si>
    <t>24-043</t>
  </si>
  <si>
    <t>គង់ បូ</t>
  </si>
  <si>
    <t>24-529</t>
  </si>
  <si>
    <t>ឃួន យាន</t>
  </si>
  <si>
    <t>06-010</t>
  </si>
  <si>
    <t>ឡុង ថុល</t>
  </si>
  <si>
    <t>26-020</t>
  </si>
  <si>
    <t>ញ៉ែម វណ្ណា លាង ឡាន</t>
  </si>
  <si>
    <t>22-083</t>
  </si>
  <si>
    <t>សែម សុំ</t>
  </si>
  <si>
    <t>10-339</t>
  </si>
  <si>
    <t>ទេស សុផាត</t>
  </si>
  <si>
    <t>10-346</t>
  </si>
  <si>
    <t>សៅ សុខន</t>
  </si>
  <si>
    <t>10-131</t>
  </si>
  <si>
    <t>កើង ស៊ីណែត</t>
  </si>
  <si>
    <t>10-344</t>
  </si>
  <si>
    <t>ឈឹម សុធា</t>
  </si>
  <si>
    <t>36-218</t>
  </si>
  <si>
    <t xml:space="preserve">ឡាច  សារ៉េត  </t>
  </si>
  <si>
    <t>20-526</t>
  </si>
  <si>
    <t>ឡាច សុខា</t>
  </si>
  <si>
    <t>30-157</t>
  </si>
  <si>
    <t>ឡាយ សាន</t>
  </si>
  <si>
    <t>22-303</t>
  </si>
  <si>
    <t xml:space="preserve">ធម្ម  ងីម </t>
  </si>
  <si>
    <t>20-491</t>
  </si>
  <si>
    <t>ស៊្រឺ កងដា</t>
  </si>
  <si>
    <t>30-580</t>
  </si>
  <si>
    <t>ពេទ្យ សាវិន</t>
  </si>
  <si>
    <t>36-570</t>
  </si>
  <si>
    <t>ឈឿប ឆៃ</t>
  </si>
  <si>
    <t>04-077</t>
  </si>
  <si>
    <t>ជា ឆូយ</t>
  </si>
  <si>
    <t>14-474</t>
  </si>
  <si>
    <t>ម៉ឹង ជុយ ១</t>
  </si>
  <si>
    <t>04-394</t>
  </si>
  <si>
    <t>យ៉ាន់ ទី</t>
  </si>
  <si>
    <t>32-313</t>
  </si>
  <si>
    <t>គង់ ថា</t>
  </si>
  <si>
    <t>10-242</t>
  </si>
  <si>
    <t>ប៉ិល សារុន</t>
  </si>
  <si>
    <t>10-241</t>
  </si>
  <si>
    <t>ឃុន វ៉ាន់ថា</t>
  </si>
  <si>
    <t>24-047</t>
  </si>
  <si>
    <t>ថាច់ លី</t>
  </si>
  <si>
    <t>20-411</t>
  </si>
  <si>
    <t>កូយ វិបុល</t>
  </si>
  <si>
    <t>38-045</t>
  </si>
  <si>
    <t>ឯក ស៊ីនួន</t>
  </si>
  <si>
    <t>10-186</t>
  </si>
  <si>
    <t>ឡិប អះម៉ាត់</t>
  </si>
  <si>
    <t>10-185</t>
  </si>
  <si>
    <t xml:space="preserve">សំ  អ៊ុន </t>
  </si>
  <si>
    <t>10-571</t>
  </si>
  <si>
    <t>ផេង សុវណ្ណា</t>
  </si>
  <si>
    <t>36-099</t>
  </si>
  <si>
    <t xml:space="preserve">ហួ  យ៉េក </t>
  </si>
  <si>
    <t>04-555</t>
  </si>
  <si>
    <t>ប៉ិច ចាន់ធឿន</t>
  </si>
  <si>
    <t>10-007</t>
  </si>
  <si>
    <t>ចាន់ ហុង</t>
  </si>
  <si>
    <t>14-358</t>
  </si>
  <si>
    <t>ហួត គឹមលី</t>
  </si>
  <si>
    <t>06-089</t>
  </si>
  <si>
    <t xml:space="preserve">កែវ  សុផល </t>
  </si>
  <si>
    <t>20-528</t>
  </si>
  <si>
    <t>កង អាត</t>
  </si>
  <si>
    <t>24-078</t>
  </si>
  <si>
    <t>លឹម  ឃាង</t>
  </si>
  <si>
    <t>06-304</t>
  </si>
  <si>
    <t>រិន ភួង</t>
  </si>
  <si>
    <t>38-048</t>
  </si>
  <si>
    <t>ហ៊ាង សុខគីម</t>
  </si>
  <si>
    <t>26-352</t>
  </si>
  <si>
    <t>គឹម ហួតហេង</t>
  </si>
  <si>
    <t>14-308</t>
  </si>
  <si>
    <t>ទុំ សុវណ្ណនី</t>
  </si>
  <si>
    <t>04-236</t>
  </si>
  <si>
    <t xml:space="preserve">ម៉ៅ   សុផាត </t>
  </si>
  <si>
    <t>10-508</t>
  </si>
  <si>
    <t xml:space="preserve">ជៀប   សំអឿន </t>
  </si>
  <si>
    <t>10-574</t>
  </si>
  <si>
    <t>ភោគ ថន</t>
  </si>
  <si>
    <t>10-457</t>
  </si>
  <si>
    <t xml:space="preserve">ម៉ី  សុមេធ </t>
  </si>
  <si>
    <t>10-564</t>
  </si>
  <si>
    <t>មាស សាឯម</t>
  </si>
  <si>
    <t>10-462</t>
  </si>
  <si>
    <t xml:space="preserve">ចាប  សុផល </t>
  </si>
  <si>
    <t>10-551</t>
  </si>
  <si>
    <t>ឡុង បូរី</t>
  </si>
  <si>
    <t>10-386</t>
  </si>
  <si>
    <t xml:space="preserve">រស់  សាវ៉ាង </t>
  </si>
  <si>
    <t>10-581</t>
  </si>
  <si>
    <t>គង់ សុភ័ណ្ឌ</t>
  </si>
  <si>
    <t>10-235</t>
  </si>
  <si>
    <t>សាលាបឋមសិក្សាមិត្តភាព</t>
  </si>
  <si>
    <t>22-383</t>
  </si>
  <si>
    <t>សេង សម្បត្តិ</t>
  </si>
  <si>
    <t>10-189</t>
  </si>
  <si>
    <t>ទ្រី ម៉ុង ២</t>
  </si>
  <si>
    <t>16-367</t>
  </si>
  <si>
    <t>ទ្រី ម៉ុង ១</t>
  </si>
  <si>
    <t>16-366</t>
  </si>
  <si>
    <t>ណាន លីន</t>
  </si>
  <si>
    <t>10-183</t>
  </si>
  <si>
    <t>សុខ សីរីវឌ្ឍនា</t>
  </si>
  <si>
    <t>10-260</t>
  </si>
  <si>
    <t xml:space="preserve">ឡេះ  ឡុង </t>
  </si>
  <si>
    <t>10-597</t>
  </si>
  <si>
    <t>ម៉ែន ហម</t>
  </si>
  <si>
    <t>10-431</t>
  </si>
  <si>
    <t>កិម  ឈឿន</t>
  </si>
  <si>
    <t>10-429</t>
  </si>
  <si>
    <t>កឹម  ធា</t>
  </si>
  <si>
    <t>10-427</t>
  </si>
  <si>
    <t>វង្ស សុផា</t>
  </si>
  <si>
    <t>10-246</t>
  </si>
  <si>
    <t>អ៊ឹម ផាត់</t>
  </si>
  <si>
    <t>10-348</t>
  </si>
  <si>
    <t>ចក ណារ៉ង់ឌី</t>
  </si>
  <si>
    <t>06-397</t>
  </si>
  <si>
    <t>ឆៃ វិនឈឿន</t>
  </si>
  <si>
    <t>04-375</t>
  </si>
  <si>
    <t>ឈួន សុភាព</t>
  </si>
  <si>
    <t>26-013</t>
  </si>
  <si>
    <t>យស សោភា</t>
  </si>
  <si>
    <t>22-481</t>
  </si>
  <si>
    <t xml:space="preserve">លាង  ហ៊ាងផេង ១ </t>
  </si>
  <si>
    <t>04-578</t>
  </si>
  <si>
    <t>ជឹម វីតា</t>
  </si>
  <si>
    <t>24-080</t>
  </si>
  <si>
    <t xml:space="preserve">វុន  សៀវភិញ </t>
  </si>
  <si>
    <t>04-584</t>
  </si>
  <si>
    <t>គង់ ហឿន</t>
  </si>
  <si>
    <t>04-056</t>
  </si>
  <si>
    <r>
      <rPr>
        <sz val="10"/>
        <rFont val="FreeSans"/>
        <family val="2"/>
      </rPr>
      <t>គុណ  វុទ្ធី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១៧២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ច្រាបវាល</t>
    </r>
  </si>
  <si>
    <t>06-522</t>
  </si>
  <si>
    <t>ហ៊ុន ចេង</t>
  </si>
  <si>
    <t>04-034</t>
  </si>
  <si>
    <t>សយ ធឿន</t>
  </si>
  <si>
    <t>06-142</t>
  </si>
  <si>
    <t>សំរិត គឹម</t>
  </si>
  <si>
    <t>24-081</t>
  </si>
  <si>
    <t>ស៊ុន ផៃ</t>
  </si>
  <si>
    <t>26-576</t>
  </si>
  <si>
    <t>10-251</t>
  </si>
  <si>
    <t>យិន ឆលីវណ្ណ</t>
  </si>
  <si>
    <t>06-080</t>
  </si>
  <si>
    <t>ញឹម ប៉ុន</t>
  </si>
  <si>
    <t>40-228</t>
  </si>
  <si>
    <t>ជា ដាំ</t>
  </si>
  <si>
    <t>08-140</t>
  </si>
  <si>
    <t>22-096</t>
  </si>
  <si>
    <t>ជៀវ វុធន</t>
  </si>
  <si>
    <t>40-168</t>
  </si>
  <si>
    <t>តែ លី</t>
  </si>
  <si>
    <t>20-050</t>
  </si>
  <si>
    <t>លឿង ឡេង</t>
  </si>
  <si>
    <t>32-167</t>
  </si>
  <si>
    <t>វ៉ាត សាវ៉ុន</t>
  </si>
  <si>
    <t>32-037</t>
  </si>
  <si>
    <t>គា ឈុន</t>
  </si>
  <si>
    <t>22-420</t>
  </si>
  <si>
    <t>ហេង សុខម្នី</t>
  </si>
  <si>
    <t>30-087</t>
  </si>
  <si>
    <t>ប៊ុន  សួរ</t>
  </si>
  <si>
    <t>14-187</t>
  </si>
  <si>
    <t>អ៊ុង កាចរ</t>
  </si>
  <si>
    <t>38-053</t>
  </si>
  <si>
    <t>ជា ស្រីទូច</t>
  </si>
  <si>
    <t>20-146</t>
  </si>
  <si>
    <t>ហាក់   លាន</t>
  </si>
  <si>
    <t>20-183</t>
  </si>
  <si>
    <t>ស៊ឹម ឈឿត</t>
  </si>
  <si>
    <t>32-444</t>
  </si>
  <si>
    <t xml:space="preserve">គឹម  សយ  </t>
  </si>
  <si>
    <t>06-549</t>
  </si>
  <si>
    <t>ប៉ូ វណ្ណារិទ្ធ</t>
  </si>
  <si>
    <t>22-354</t>
  </si>
  <si>
    <t>ចៅ  កំហ្វាន់</t>
  </si>
  <si>
    <t>14-082</t>
  </si>
  <si>
    <t>ប៉ុក វាសនា</t>
  </si>
  <si>
    <t>10-256</t>
  </si>
  <si>
    <t>សេង ឃាង</t>
  </si>
  <si>
    <t>25-568</t>
  </si>
  <si>
    <t xml:space="preserve">សេង  ពៅ </t>
  </si>
  <si>
    <t>09-511</t>
  </si>
  <si>
    <t>ឌឿន ដុស</t>
  </si>
  <si>
    <t>21-269</t>
  </si>
  <si>
    <t>ណៃ សុខន</t>
  </si>
  <si>
    <t>11-413</t>
  </si>
  <si>
    <t>ហាំម ប៊ុនរឿន</t>
  </si>
  <si>
    <t>11-236</t>
  </si>
  <si>
    <t>សាលារៀនវត្តលៀប</t>
  </si>
  <si>
    <t>11-068</t>
  </si>
  <si>
    <t xml:space="preserve">វែង  ស៊្រា </t>
  </si>
  <si>
    <t>09-569</t>
  </si>
  <si>
    <t xml:space="preserve">អ៊ិន  សីហា </t>
  </si>
  <si>
    <t>09-534</t>
  </si>
  <si>
    <t xml:space="preserve">សេង  ហុកលី </t>
  </si>
  <si>
    <t>09-522</t>
  </si>
  <si>
    <t xml:space="preserve">ឈុន  ឈាន </t>
  </si>
  <si>
    <t>09-521</t>
  </si>
  <si>
    <t>គិត ញ៉ុល</t>
  </si>
  <si>
    <t>05-201</t>
  </si>
  <si>
    <t>ទី រិឌ្ឍី</t>
  </si>
  <si>
    <t>41-181</t>
  </si>
  <si>
    <t>ថោង សុផល</t>
  </si>
  <si>
    <t>17-088</t>
  </si>
  <si>
    <t>មាស សារួន</t>
  </si>
  <si>
    <t>41-234</t>
  </si>
  <si>
    <t>ប្រាក់ ចំរឿន</t>
  </si>
  <si>
    <t>41-116</t>
  </si>
  <si>
    <t>ហ៊ន  យ៉ុង</t>
  </si>
  <si>
    <t>01-525</t>
  </si>
  <si>
    <t>អ៊ុក ហារ៉ាឌី</t>
  </si>
  <si>
    <t>27-011</t>
  </si>
  <si>
    <t>27-164</t>
  </si>
  <si>
    <t>ហ៊ុន ចាប</t>
  </si>
  <si>
    <t>25-171</t>
  </si>
  <si>
    <t>សេក គារ</t>
  </si>
  <si>
    <t>05-132</t>
  </si>
  <si>
    <t>រ៉ែម សុធារី</t>
  </si>
  <si>
    <t>25-556</t>
  </si>
  <si>
    <t>ម៉ៅ សាធឿត</t>
  </si>
  <si>
    <t>25-555</t>
  </si>
  <si>
    <t>រ៉ែម សុភាព</t>
  </si>
  <si>
    <t>25-554</t>
  </si>
  <si>
    <t>ញ៉ូ សាអ៊ីម</t>
  </si>
  <si>
    <t>03-415</t>
  </si>
  <si>
    <t>ណា រ៉េត</t>
  </si>
  <si>
    <t>21-585</t>
  </si>
  <si>
    <t>29-535</t>
  </si>
  <si>
    <t>ចាន់ សាម៉ុន</t>
  </si>
  <si>
    <t>29-509</t>
  </si>
  <si>
    <t>សំ តេង</t>
  </si>
  <si>
    <t>11-550</t>
  </si>
  <si>
    <t>អឿន វុទ្ធី</t>
  </si>
  <si>
    <t>29-374</t>
  </si>
  <si>
    <t>មឿង ម៉ុន</t>
  </si>
  <si>
    <t>33-574</t>
  </si>
  <si>
    <t>11-370</t>
  </si>
  <si>
    <t>យាំង ប៊ុននី</t>
  </si>
  <si>
    <t>05-092</t>
  </si>
  <si>
    <t>លឹម សុវណ្ណរិទ្ធ</t>
  </si>
  <si>
    <t>01-206</t>
  </si>
  <si>
    <t>ឌុច រតនា</t>
  </si>
  <si>
    <t>29-366</t>
  </si>
  <si>
    <t>កុយ សំអូន</t>
  </si>
  <si>
    <t>25-314</t>
  </si>
  <si>
    <t xml:space="preserve">ប៉ក  ឈឿន  </t>
  </si>
  <si>
    <t>03-495</t>
  </si>
  <si>
    <t>មួន ហាន</t>
  </si>
  <si>
    <t>33-514</t>
  </si>
  <si>
    <t>ហុក ហ៊ាត</t>
  </si>
  <si>
    <t>13-389</t>
  </si>
  <si>
    <t xml:space="preserve">ញឹក  ស៊ីម </t>
  </si>
  <si>
    <t>09-486</t>
  </si>
  <si>
    <t>27-133</t>
  </si>
  <si>
    <t>ជា ខេមរិន</t>
  </si>
  <si>
    <t>03-011</t>
  </si>
  <si>
    <t>រ៉ាយ លាងស</t>
  </si>
  <si>
    <t>05-410</t>
  </si>
  <si>
    <t>ធិន ធូ</t>
  </si>
  <si>
    <t>05-421</t>
  </si>
  <si>
    <t>អ៊ុច ឆាំ</t>
  </si>
  <si>
    <t>27-197</t>
  </si>
  <si>
    <t>ហុង វណ្ណារិទ្ធ</t>
  </si>
  <si>
    <t>03-218</t>
  </si>
  <si>
    <t>ឈុត សុគន្ធា</t>
  </si>
  <si>
    <t>03-229</t>
  </si>
  <si>
    <t>សំ សារឿត</t>
  </si>
  <si>
    <t>29-197</t>
  </si>
  <si>
    <t>41-216</t>
  </si>
  <si>
    <t>អ៊ឹម សាលួន</t>
  </si>
  <si>
    <t>35-490</t>
  </si>
  <si>
    <t>សុះ ត្រហៀក</t>
  </si>
  <si>
    <t>21-411</t>
  </si>
  <si>
    <t>ស៊ីត សេត</t>
  </si>
  <si>
    <t>25-152</t>
  </si>
  <si>
    <t>ឡាយ ស៊</t>
  </si>
  <si>
    <t>15-315</t>
  </si>
  <si>
    <t>ហង់ លី</t>
  </si>
  <si>
    <t>07-399</t>
  </si>
  <si>
    <t>យិន គឹមសេង</t>
  </si>
  <si>
    <t>23-425</t>
  </si>
  <si>
    <t>ជាង សុភា</t>
  </si>
  <si>
    <t>41-209</t>
  </si>
  <si>
    <t>ខន ដាវិត</t>
  </si>
  <si>
    <t>41-562</t>
  </si>
  <si>
    <t>05-259</t>
  </si>
  <si>
    <t>លឿត ចន្ថា</t>
  </si>
  <si>
    <t>27-490</t>
  </si>
  <si>
    <t>អាន ស៊ីហាក</t>
  </si>
  <si>
    <t>25-280</t>
  </si>
  <si>
    <t>វ៉ើត ហ៊ួយ</t>
  </si>
  <si>
    <t>33-177</t>
  </si>
  <si>
    <t>តាន់  សុខរ័ត្ន</t>
  </si>
  <si>
    <t>15-316</t>
  </si>
  <si>
    <t xml:space="preserve">សុខ  សុធា ១ </t>
  </si>
  <si>
    <t>07-528</t>
  </si>
  <si>
    <t>វិត រិទ្ធី</t>
  </si>
  <si>
    <t>25-208</t>
  </si>
  <si>
    <t>ណាំ  ចាន់ថានី</t>
  </si>
  <si>
    <t>09-232</t>
  </si>
  <si>
    <t>សុខ គង់</t>
  </si>
  <si>
    <t>33-415</t>
  </si>
  <si>
    <t>សៅ រ៉េន</t>
  </si>
  <si>
    <t>41-111</t>
  </si>
  <si>
    <t>ហៃ សុភី</t>
  </si>
  <si>
    <t>21-014</t>
  </si>
  <si>
    <t>ហង់ ឡាយអៀត២</t>
  </si>
  <si>
    <t>23-400</t>
  </si>
  <si>
    <t>09-334</t>
  </si>
  <si>
    <t>អធិការដ្ឋាន ស្រុកសង្កែ</t>
  </si>
  <si>
    <t>05-559</t>
  </si>
  <si>
    <t>តាន់ ម៉ាល័យ</t>
  </si>
  <si>
    <t>09-034</t>
  </si>
  <si>
    <t>ឈឹម សារឿន</t>
  </si>
  <si>
    <t>29-232</t>
  </si>
  <si>
    <t>នូ ចំណុច</t>
  </si>
  <si>
    <t>33-367</t>
  </si>
  <si>
    <t>កៅ ថា</t>
  </si>
  <si>
    <t>03-151</t>
  </si>
  <si>
    <t>ហាន ហ៊ីង</t>
  </si>
  <si>
    <t>35-394</t>
  </si>
  <si>
    <t>សុខ ស៊ីម</t>
  </si>
  <si>
    <t>35-326</t>
  </si>
  <si>
    <t>ហួត  សុគុណ ២</t>
  </si>
  <si>
    <t>09-312</t>
  </si>
  <si>
    <t>គង់ ចណ្ណា</t>
  </si>
  <si>
    <t>29-592</t>
  </si>
  <si>
    <t>អឿប ល្បត់</t>
  </si>
  <si>
    <t>29-471</t>
  </si>
  <si>
    <t>សំ សារុន</t>
  </si>
  <si>
    <t>27-104</t>
  </si>
  <si>
    <t>ញ៉ែម សោភ័ណ</t>
  </si>
  <si>
    <t>23-067</t>
  </si>
  <si>
    <t xml:space="preserve">ប៊ុន  នី </t>
  </si>
  <si>
    <t>19-584</t>
  </si>
  <si>
    <t>គង់ សម្បត្តិ</t>
  </si>
  <si>
    <t>41-322</t>
  </si>
  <si>
    <t>ប៊ុន ណារី</t>
  </si>
  <si>
    <t>05-458</t>
  </si>
  <si>
    <t>សំ ហឿត</t>
  </si>
  <si>
    <t>21-110</t>
  </si>
  <si>
    <t>សោម ឌឿន</t>
  </si>
  <si>
    <t>09-186</t>
  </si>
  <si>
    <t>29-147</t>
  </si>
  <si>
    <t xml:space="preserve">ជុំ  អាត់ </t>
  </si>
  <si>
    <t>07-520</t>
  </si>
  <si>
    <t>ហេង ណារិន</t>
  </si>
  <si>
    <t>01-307</t>
  </si>
  <si>
    <t>29-126</t>
  </si>
  <si>
    <t>ឈិន ឈូក</t>
  </si>
  <si>
    <t>41-555</t>
  </si>
  <si>
    <t>ចន្ទ័ សុភា</t>
  </si>
  <si>
    <t>23-357</t>
  </si>
  <si>
    <t>ឈឿន សុវណ្ណា</t>
  </si>
  <si>
    <t>29-398</t>
  </si>
  <si>
    <t>ម៉ក់ សារ៉ើន</t>
  </si>
  <si>
    <t>21-381</t>
  </si>
  <si>
    <t>ទូច សាអ៊ុន</t>
  </si>
  <si>
    <t>21-382</t>
  </si>
  <si>
    <t>ទុយ អឿត</t>
  </si>
  <si>
    <t>41-335</t>
  </si>
  <si>
    <t>ព្រំ វ៉ែយ៉ា ២</t>
  </si>
  <si>
    <t>05-157</t>
  </si>
  <si>
    <t>នួន ភារម្យ</t>
  </si>
  <si>
    <t>41-134</t>
  </si>
  <si>
    <t>មាឃ រចនា</t>
  </si>
  <si>
    <t>33-056</t>
  </si>
  <si>
    <t>ហែម គឹមហូរ</t>
  </si>
  <si>
    <t>01-047</t>
  </si>
  <si>
    <t>ដែង  រស្មី</t>
  </si>
  <si>
    <t>09-143</t>
  </si>
  <si>
    <t>សែស សារឹម</t>
  </si>
  <si>
    <t>05-109</t>
  </si>
  <si>
    <t>ជា សារិទ្ធ</t>
  </si>
  <si>
    <t>05-177</t>
  </si>
  <si>
    <t>ប៉ែន តាន់</t>
  </si>
  <si>
    <t>03-410</t>
  </si>
  <si>
    <t xml:space="preserve">មាស  សុំ </t>
  </si>
  <si>
    <t>15-560</t>
  </si>
  <si>
    <t>លាក់ ណាត</t>
  </si>
  <si>
    <t>23-046</t>
  </si>
  <si>
    <t>ចាន់ សុខុម</t>
  </si>
  <si>
    <t>29-452</t>
  </si>
  <si>
    <t>អ៊ុក ខុន</t>
  </si>
  <si>
    <t>21-504</t>
  </si>
  <si>
    <t>គីម យឿប</t>
  </si>
  <si>
    <t>33-409</t>
  </si>
  <si>
    <t>សេង សុថុន</t>
  </si>
  <si>
    <t>33-055</t>
  </si>
  <si>
    <t>ហ៊ឹង ថែប</t>
  </si>
  <si>
    <t>23-254</t>
  </si>
  <si>
    <t>អ៊ុង សាមី</t>
  </si>
  <si>
    <t>09-025</t>
  </si>
  <si>
    <t>ឡុង សំអៀត</t>
  </si>
  <si>
    <t>23-110</t>
  </si>
  <si>
    <t xml:space="preserve">សេង ហូរ </t>
  </si>
  <si>
    <t>15-490</t>
  </si>
  <si>
    <t xml:space="preserve">វណ្ណ  ផល្លី </t>
  </si>
  <si>
    <t>17-518</t>
  </si>
  <si>
    <t>ផាន ថន</t>
  </si>
  <si>
    <t>21-244</t>
  </si>
  <si>
    <t>ស៊ី ណា</t>
  </si>
  <si>
    <t>07-148</t>
  </si>
  <si>
    <t>អែល សាវីវ៉ាន់ហ្ស៊េន</t>
  </si>
  <si>
    <t>21-466</t>
  </si>
  <si>
    <t>ស៊ឹម សារ៉េត</t>
  </si>
  <si>
    <t>25-420</t>
  </si>
  <si>
    <t>ដេត ស្រីទូច</t>
  </si>
  <si>
    <t>23-298</t>
  </si>
  <si>
    <t>សួន   វ៉ុន</t>
  </si>
  <si>
    <t>07-353</t>
  </si>
  <si>
    <t>ហៀង ធារ៉ា</t>
  </si>
  <si>
    <t>11-113</t>
  </si>
  <si>
    <t>ប៊ុន រ៉ា</t>
  </si>
  <si>
    <t>01-025</t>
  </si>
  <si>
    <t>ងិន សំអាត</t>
  </si>
  <si>
    <t>33-165</t>
  </si>
  <si>
    <t>ឡុង សារ៉ាន់</t>
  </si>
  <si>
    <t>25-190</t>
  </si>
  <si>
    <t>ម៉ៅ ហ៊ាន</t>
  </si>
  <si>
    <t>23-147</t>
  </si>
  <si>
    <t>05-010</t>
  </si>
  <si>
    <t>អ៊ឹង សុភា</t>
  </si>
  <si>
    <t>05-011</t>
  </si>
  <si>
    <t xml:space="preserve">ថង   វុទ្ធី </t>
  </si>
  <si>
    <t>07-538</t>
  </si>
  <si>
    <t>វង្ស   យូ</t>
  </si>
  <si>
    <t>01-178</t>
  </si>
  <si>
    <t>ផូ ចិន</t>
  </si>
  <si>
    <t>09-251</t>
  </si>
  <si>
    <t>ទេព ប៊ុនថន</t>
  </si>
  <si>
    <t>27-512</t>
  </si>
  <si>
    <t>ហាន  សុជិត</t>
  </si>
  <si>
    <t>11-398</t>
  </si>
  <si>
    <t>ហាន់ សុជិត</t>
  </si>
  <si>
    <t>09-278</t>
  </si>
  <si>
    <t>25-293</t>
  </si>
  <si>
    <t>ឌិម ផុន</t>
  </si>
  <si>
    <t>25-366</t>
  </si>
  <si>
    <t>ឈុន ឆេង</t>
  </si>
  <si>
    <t>25-289</t>
  </si>
  <si>
    <t>ផេង សាវី</t>
  </si>
  <si>
    <t>11-581</t>
  </si>
  <si>
    <t>សួស តឿ</t>
  </si>
  <si>
    <t>05-367</t>
  </si>
  <si>
    <t>ឡុំ សោម</t>
  </si>
  <si>
    <t>05-366</t>
  </si>
  <si>
    <t>ចាន់ លាងសុន</t>
  </si>
  <si>
    <t>11-475</t>
  </si>
  <si>
    <t>នូ សំបូរ</t>
  </si>
  <si>
    <t>03-305</t>
  </si>
  <si>
    <t>21-420</t>
  </si>
  <si>
    <t>ផន ភិន</t>
  </si>
  <si>
    <t>25-192</t>
  </si>
  <si>
    <t>ង៉ែត យានី</t>
  </si>
  <si>
    <t>35-211</t>
  </si>
  <si>
    <t>ហេង លីស</t>
  </si>
  <si>
    <t>23-270</t>
  </si>
  <si>
    <t>យឺ ដារ៉ុត</t>
  </si>
  <si>
    <t>23-469</t>
  </si>
  <si>
    <t>27-187</t>
  </si>
  <si>
    <t>ង៉ែត គឹមឈឿន</t>
  </si>
  <si>
    <t>29-093</t>
  </si>
  <si>
    <t xml:space="preserve">សោម  គឹមហ៊ាន  </t>
  </si>
  <si>
    <t>03-496</t>
  </si>
  <si>
    <t>យ៉ុម ប៊ុនរិទ្ធ</t>
  </si>
  <si>
    <t>01-452</t>
  </si>
  <si>
    <t xml:space="preserve">ប៊ុត  សុផាត  </t>
  </si>
  <si>
    <t>05-514</t>
  </si>
  <si>
    <t>នូ សុរិយា</t>
  </si>
  <si>
    <t>29-003</t>
  </si>
  <si>
    <t>23-361</t>
  </si>
  <si>
    <t>ធាវ  អ៊ិត</t>
  </si>
  <si>
    <t>03-025</t>
  </si>
  <si>
    <t>កឹម ភឹម</t>
  </si>
  <si>
    <t>29-076</t>
  </si>
  <si>
    <t>រ៉ូ រី</t>
  </si>
  <si>
    <t>21-147</t>
  </si>
  <si>
    <t>ម៉ៃ ម៉ៃ</t>
  </si>
  <si>
    <t>07-285</t>
  </si>
  <si>
    <t>ឈឹន  សុគន្ធា</t>
  </si>
  <si>
    <t>01-406</t>
  </si>
  <si>
    <t>ឈឹម អែត</t>
  </si>
  <si>
    <t>23-559</t>
  </si>
  <si>
    <t>ប្រាក់ ច័ន្ទសេរី</t>
  </si>
  <si>
    <t>35-229</t>
  </si>
  <si>
    <t>27-511</t>
  </si>
  <si>
    <t>ងួន គង់</t>
  </si>
  <si>
    <t>03-454</t>
  </si>
  <si>
    <t>ឯល  សារ៉ាត់</t>
  </si>
  <si>
    <t>17-177</t>
  </si>
  <si>
    <t>កែវ ប៊ុនឆែម</t>
  </si>
  <si>
    <t>23-096</t>
  </si>
  <si>
    <t>គាម ងនលី</t>
  </si>
  <si>
    <t>17-471</t>
  </si>
  <si>
    <t>03-043</t>
  </si>
  <si>
    <t>ជា មុំ</t>
  </si>
  <si>
    <t>21-247</t>
  </si>
  <si>
    <t>ម៉ សុផល</t>
  </si>
  <si>
    <t>21-245</t>
  </si>
  <si>
    <t>ពឹង  គឹមហេង ១</t>
  </si>
  <si>
    <t>13-578</t>
  </si>
  <si>
    <r>
      <rPr>
        <sz val="10"/>
        <rFont val="FreeSans"/>
        <family val="2"/>
      </rPr>
      <t xml:space="preserve">អាង  ឈួង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បេឡាសំចៃ </t>
    </r>
    <r>
      <rPr>
        <sz val="11"/>
        <color theme="1"/>
        <rFont val="Calibri"/>
        <family val="2"/>
        <scheme val="minor"/>
      </rPr>
      <t>)</t>
    </r>
  </si>
  <si>
    <t>13-397</t>
  </si>
  <si>
    <t>ញឹក ថន</t>
  </si>
  <si>
    <t>17-281</t>
  </si>
  <si>
    <t>អេង  លី ២</t>
  </si>
  <si>
    <t>17-166</t>
  </si>
  <si>
    <t>យោក ស៊ីផុន</t>
  </si>
  <si>
    <t>03-123</t>
  </si>
  <si>
    <t>វិន វន</t>
  </si>
  <si>
    <t>09-461</t>
  </si>
  <si>
    <t>ខោល ពៅ</t>
  </si>
  <si>
    <t>35-068</t>
  </si>
  <si>
    <t xml:space="preserve">ងិន  តាត </t>
  </si>
  <si>
    <t>15-535</t>
  </si>
  <si>
    <t>ណុល នឿន</t>
  </si>
  <si>
    <t>05-112</t>
  </si>
  <si>
    <t>ហែម ដារ៉ា</t>
  </si>
  <si>
    <t>05-111</t>
  </si>
  <si>
    <t>នឿន វុទ្ធី</t>
  </si>
  <si>
    <t>05-119</t>
  </si>
  <si>
    <t>ថា ផល្លី</t>
  </si>
  <si>
    <t>05-164</t>
  </si>
  <si>
    <t>សុខ អឿន</t>
  </si>
  <si>
    <t>03-258</t>
  </si>
  <si>
    <t>សាត សារ៉ន</t>
  </si>
  <si>
    <t>03-306</t>
  </si>
  <si>
    <t>ទី ផាត</t>
  </si>
  <si>
    <t>03-442</t>
  </si>
  <si>
    <t xml:space="preserve">ឃួម   រើន  </t>
  </si>
  <si>
    <t>05-527</t>
  </si>
  <si>
    <t>យី ស៊ុយ</t>
  </si>
  <si>
    <t>05-451</t>
  </si>
  <si>
    <t>ហម មន្នី</t>
  </si>
  <si>
    <t>09-012</t>
  </si>
  <si>
    <t>អេង លិញ</t>
  </si>
  <si>
    <t>33-158</t>
  </si>
  <si>
    <t>ខៀវ ពន្លឺ</t>
  </si>
  <si>
    <t>27-259</t>
  </si>
  <si>
    <t>គឹម ម៉េង</t>
  </si>
  <si>
    <t>05-233</t>
  </si>
  <si>
    <t>ហ៊ុន ពៅ</t>
  </si>
  <si>
    <t>25-354</t>
  </si>
  <si>
    <t>ធូ រើន</t>
  </si>
  <si>
    <t>33-408</t>
  </si>
  <si>
    <t>ទុយ រ៉ាត់</t>
  </si>
  <si>
    <t>27-544</t>
  </si>
  <si>
    <t>ទូច សារុំ</t>
  </si>
  <si>
    <t>05-388</t>
  </si>
  <si>
    <t>ជិម ណារ៉ា</t>
  </si>
  <si>
    <t>23-596</t>
  </si>
  <si>
    <t>ឈឿត សារួន</t>
  </si>
  <si>
    <t>33-441</t>
  </si>
  <si>
    <t>ឈឿង ជុំ</t>
  </si>
  <si>
    <t>33-440</t>
  </si>
  <si>
    <t>ឡឹង បុប្ជា</t>
  </si>
  <si>
    <t>33-439</t>
  </si>
  <si>
    <t xml:space="preserve">ហម  វណ្ណះ </t>
  </si>
  <si>
    <t>09-551</t>
  </si>
  <si>
    <t>តាន់ វ៉ៃ</t>
  </si>
  <si>
    <t>11-469</t>
  </si>
  <si>
    <t>សៅ សារុន</t>
  </si>
  <si>
    <t>13-411</t>
  </si>
  <si>
    <t>ទែន ជំនិត</t>
  </si>
  <si>
    <t>17-298</t>
  </si>
  <si>
    <t>តាន់ សិទ្ធ</t>
  </si>
  <si>
    <t>03-216</t>
  </si>
  <si>
    <t>21-586</t>
  </si>
  <si>
    <t>ផេង សុភី</t>
  </si>
  <si>
    <t>09-243</t>
  </si>
  <si>
    <t>ជា សុខុម</t>
  </si>
  <si>
    <t>05-381</t>
  </si>
  <si>
    <t>ឡាយ ទិតដារ៉ា</t>
  </si>
  <si>
    <t>03-182</t>
  </si>
  <si>
    <t xml:space="preserve">គឹម  ឡេង  </t>
  </si>
  <si>
    <t>03-524</t>
  </si>
  <si>
    <t>រី យ៉ាន់</t>
  </si>
  <si>
    <t>25-254</t>
  </si>
  <si>
    <t>អុល សុជា</t>
  </si>
  <si>
    <t>25-272</t>
  </si>
  <si>
    <t>លី ហួត</t>
  </si>
  <si>
    <t>17-272</t>
  </si>
  <si>
    <t xml:space="preserve">ភុំ  ស្រេង </t>
  </si>
  <si>
    <t>07-558</t>
  </si>
  <si>
    <t xml:space="preserve">សូ  សុខណា </t>
  </si>
  <si>
    <t>17-591</t>
  </si>
  <si>
    <t>ជួន ហ៊ី</t>
  </si>
  <si>
    <t>41-260</t>
  </si>
  <si>
    <t>01-317</t>
  </si>
  <si>
    <t>លឹម ធិចហ៊ុន</t>
  </si>
  <si>
    <t>35-129</t>
  </si>
  <si>
    <t>ចាន់ សាវ័ន្ត</t>
  </si>
  <si>
    <t>05-150</t>
  </si>
  <si>
    <t>សាន ថាវន</t>
  </si>
  <si>
    <t>17-328</t>
  </si>
  <si>
    <t>វិទ្យាល័យសម្តេចឪ</t>
  </si>
  <si>
    <t>29-044</t>
  </si>
  <si>
    <t>ប៉ាន សុខា</t>
  </si>
  <si>
    <t>35-402</t>
  </si>
  <si>
    <t>យឹម ប៊ុនរឿន</t>
  </si>
  <si>
    <t>27-250</t>
  </si>
  <si>
    <t>ទៀង ចាន់ស៊ីថា</t>
  </si>
  <si>
    <t>33-521</t>
  </si>
  <si>
    <t>ទៀង ថាឡា</t>
  </si>
  <si>
    <t>33-542</t>
  </si>
  <si>
    <t>យីម សំអុល</t>
  </si>
  <si>
    <t>25-287</t>
  </si>
  <si>
    <t>ស៊ុន សាវឿន</t>
  </si>
  <si>
    <t>25-288</t>
  </si>
  <si>
    <t>អ៊ុយ ទិ</t>
  </si>
  <si>
    <t>17-058</t>
  </si>
  <si>
    <t>ម៉ក់ ណាគ្រី</t>
  </si>
  <si>
    <t>01-220</t>
  </si>
  <si>
    <t>បែន ផាត</t>
  </si>
  <si>
    <t>41-166</t>
  </si>
  <si>
    <t>អ៊ុយ សុផាន</t>
  </si>
  <si>
    <t>41-229</t>
  </si>
  <si>
    <t>ទុយ ប៊ុនរិទ្ធ</t>
  </si>
  <si>
    <t>07-119</t>
  </si>
  <si>
    <t>គុយ ហួត</t>
  </si>
  <si>
    <t>15-338</t>
  </si>
  <si>
    <t>មាស វ៉ាន់ធី</t>
  </si>
  <si>
    <t>05-067</t>
  </si>
  <si>
    <t>យឹម ពឿត</t>
  </si>
  <si>
    <t>23-172</t>
  </si>
  <si>
    <t>សែន ចាន់ដារ៉ា</t>
  </si>
  <si>
    <t>17-311</t>
  </si>
  <si>
    <t>ឈឹម សិទ្ធី</t>
  </si>
  <si>
    <t>23-540</t>
  </si>
  <si>
    <t>ង៉ាម សុន</t>
  </si>
  <si>
    <t>41-306</t>
  </si>
  <si>
    <t>នង ថន</t>
  </si>
  <si>
    <t>33-522</t>
  </si>
  <si>
    <t>ឈួម ឈង</t>
  </si>
  <si>
    <t>21-010</t>
  </si>
  <si>
    <t>ស៊ុំ ភ័ណ្ឌ</t>
  </si>
  <si>
    <t>19-386</t>
  </si>
  <si>
    <t>ញាញ ប៊ុនឆប</t>
  </si>
  <si>
    <t>41-057</t>
  </si>
  <si>
    <t>ជា​ សុខ</t>
  </si>
  <si>
    <t>27-204</t>
  </si>
  <si>
    <t>សង់ ស៊ុនលាង</t>
  </si>
  <si>
    <t>11-473</t>
  </si>
  <si>
    <t>ប្រាក់  ណន</t>
  </si>
  <si>
    <t>05-331</t>
  </si>
  <si>
    <t>ញឹម សុខុម</t>
  </si>
  <si>
    <t>05-325</t>
  </si>
  <si>
    <t>ជៀម ផែ</t>
  </si>
  <si>
    <t>33-248</t>
  </si>
  <si>
    <t xml:space="preserve">លី  រដ្ឋា  </t>
  </si>
  <si>
    <t>05-584</t>
  </si>
  <si>
    <t>សឹប ទីម៉ាស់</t>
  </si>
  <si>
    <t>11-181</t>
  </si>
  <si>
    <t>ជឺ គ្រី</t>
  </si>
  <si>
    <t>05-137</t>
  </si>
  <si>
    <t>អៀង ដាណេ</t>
  </si>
  <si>
    <t>21-033</t>
  </si>
  <si>
    <t>ជឹម ចន្ថា</t>
  </si>
  <si>
    <t>23-578</t>
  </si>
  <si>
    <t xml:space="preserve">ហួត  ហារីន </t>
  </si>
  <si>
    <t>15-526</t>
  </si>
  <si>
    <t>មុំ ហាក់</t>
  </si>
  <si>
    <t>19-044</t>
  </si>
  <si>
    <t>23-473</t>
  </si>
  <si>
    <t>ង៉ុយ ចំរើន</t>
  </si>
  <si>
    <t>35-491</t>
  </si>
  <si>
    <t>ឈាវ សំប៊ូន</t>
  </si>
  <si>
    <t>29-540</t>
  </si>
  <si>
    <t>ស៊ុន សារីម</t>
  </si>
  <si>
    <t>25-313</t>
  </si>
  <si>
    <t>ម៉ម បូរី</t>
  </si>
  <si>
    <t>25-329</t>
  </si>
  <si>
    <t>គឹម ថៃ</t>
  </si>
  <si>
    <t>01-185</t>
  </si>
  <si>
    <t>ពៅ វ៉ាត</t>
  </si>
  <si>
    <t>11-547</t>
  </si>
  <si>
    <t>09-011</t>
  </si>
  <si>
    <t>លឹម លាង</t>
  </si>
  <si>
    <t>23-044</t>
  </si>
  <si>
    <t>ឌី សុខន</t>
  </si>
  <si>
    <t>29-570</t>
  </si>
  <si>
    <t>អ៊ុង សំអុល</t>
  </si>
  <si>
    <t>29-491</t>
  </si>
  <si>
    <t>ព្រឹម សាលី</t>
  </si>
  <si>
    <t>13-356</t>
  </si>
  <si>
    <t>ផាត សុផាត ២</t>
  </si>
  <si>
    <t>05-003</t>
  </si>
  <si>
    <t>ថៃ រ៉ន</t>
  </si>
  <si>
    <t>05-019</t>
  </si>
  <si>
    <t>ដើង ស៊ីថា</t>
  </si>
  <si>
    <t>03-113</t>
  </si>
  <si>
    <t>គួច  ម៉ារី ២</t>
  </si>
  <si>
    <t>03-141</t>
  </si>
  <si>
    <t>ហ៊ួត  គឹមស៊ា</t>
  </si>
  <si>
    <t>07-126</t>
  </si>
  <si>
    <t>យុក សឿង</t>
  </si>
  <si>
    <t>15-406</t>
  </si>
  <si>
    <t>ជួង  សំអាង</t>
  </si>
  <si>
    <t>01-521</t>
  </si>
  <si>
    <t>យុន តៃអាន</t>
  </si>
  <si>
    <t>35-392</t>
  </si>
  <si>
    <t>លី ហូយ</t>
  </si>
  <si>
    <t>15-340</t>
  </si>
  <si>
    <t>សុង ហ៊ុងស៊ុយ</t>
  </si>
  <si>
    <t>15-004</t>
  </si>
  <si>
    <t>ឡាប វណ្ណឌី</t>
  </si>
  <si>
    <t>35-391</t>
  </si>
  <si>
    <t>ឌួង  សុខសារិន</t>
  </si>
  <si>
    <t>01-533</t>
  </si>
  <si>
    <t>ផល លឿត</t>
  </si>
  <si>
    <t>29-597</t>
  </si>
  <si>
    <t>ម៉ក់ ថាវី</t>
  </si>
  <si>
    <t>23-168</t>
  </si>
  <si>
    <t>ភិន ង៉ា</t>
  </si>
  <si>
    <t>25-379</t>
  </si>
  <si>
    <t>សឿន សាវុធ</t>
  </si>
  <si>
    <t>25-381</t>
  </si>
  <si>
    <t>ឡេង ធារី</t>
  </si>
  <si>
    <t>35-441</t>
  </si>
  <si>
    <t>ហោ លឿប</t>
  </si>
  <si>
    <t>35-445</t>
  </si>
  <si>
    <t>ទូច វណ្ណី</t>
  </si>
  <si>
    <t>09-429</t>
  </si>
  <si>
    <t>គង់ សុន</t>
  </si>
  <si>
    <t>35-288</t>
  </si>
  <si>
    <t xml:space="preserve">ភួង  ជា  </t>
  </si>
  <si>
    <t>05-594</t>
  </si>
  <si>
    <t>រស់ ទីណាល់</t>
  </si>
  <si>
    <t>33-054</t>
  </si>
  <si>
    <t>សេង វណ្ណី</t>
  </si>
  <si>
    <t>15-273</t>
  </si>
  <si>
    <t>ខឹម យ៉ូន</t>
  </si>
  <si>
    <t>35-269</t>
  </si>
  <si>
    <t>នង ប៊ឺន</t>
  </si>
  <si>
    <t>35-270</t>
  </si>
  <si>
    <t>ស្លេះ សាលីម</t>
  </si>
  <si>
    <t>21-462</t>
  </si>
  <si>
    <t>អ៊ុម សំ</t>
  </si>
  <si>
    <t>29-456</t>
  </si>
  <si>
    <t>សាំង យឿន</t>
  </si>
  <si>
    <t>29-457</t>
  </si>
  <si>
    <t>នួម  ឆៃរួម</t>
  </si>
  <si>
    <t>09-013</t>
  </si>
  <si>
    <t>យិន សាវុធ</t>
  </si>
  <si>
    <t>25-202</t>
  </si>
  <si>
    <t>ទូច ប៉ុយ</t>
  </si>
  <si>
    <t>05-052</t>
  </si>
  <si>
    <t>សូ សាវង្ស</t>
  </si>
  <si>
    <t>05-404</t>
  </si>
  <si>
    <t>បួ វ៉ើន</t>
  </si>
  <si>
    <t>41-112</t>
  </si>
  <si>
    <t>អ៊ូ មីនា</t>
  </si>
  <si>
    <t>33-314</t>
  </si>
  <si>
    <t>ហ៊ីម  ស៊ីស</t>
  </si>
  <si>
    <t>13-476</t>
  </si>
  <si>
    <t>សុខ  សារឿន</t>
  </si>
  <si>
    <t>01-404</t>
  </si>
  <si>
    <t>សំ រ៉ងទ្រី</t>
  </si>
  <si>
    <t>07-328</t>
  </si>
  <si>
    <t>ជា កក្តដា</t>
  </si>
  <si>
    <t>33-445</t>
  </si>
  <si>
    <t>ឈិន ភារុន</t>
  </si>
  <si>
    <t>33-329</t>
  </si>
  <si>
    <t>ពៅ ចាន់ថា</t>
  </si>
  <si>
    <t>29-129</t>
  </si>
  <si>
    <t>ហ៊ុន ឃឿង</t>
  </si>
  <si>
    <t>25-355</t>
  </si>
  <si>
    <t>រុំ សឿត</t>
  </si>
  <si>
    <t>17-275</t>
  </si>
  <si>
    <t>ផៃ សុផាត</t>
  </si>
  <si>
    <t>41-233</t>
  </si>
  <si>
    <t>41-230</t>
  </si>
  <si>
    <t>ស៊ត គឹមប្រុស</t>
  </si>
  <si>
    <t>41-231</t>
  </si>
  <si>
    <t>ហាត់ លី</t>
  </si>
  <si>
    <t>05-443</t>
  </si>
  <si>
    <t>ម៉ូត ម៉ាន</t>
  </si>
  <si>
    <t>21-408</t>
  </si>
  <si>
    <t>លឹម  ហួត</t>
  </si>
  <si>
    <t>17-425</t>
  </si>
  <si>
    <t>កែវ រ៉ស៊ីឌី</t>
  </si>
  <si>
    <t>27-157</t>
  </si>
  <si>
    <t>ឈិត យុំ</t>
  </si>
  <si>
    <t>21-583</t>
  </si>
  <si>
    <t>ឈួន ប្រុស</t>
  </si>
  <si>
    <t>23-353</t>
  </si>
  <si>
    <t>ម៉ាន ម៉ាត់ស៊ូណៃ</t>
  </si>
  <si>
    <t>41-033</t>
  </si>
  <si>
    <t>សឿន ឃឿប</t>
  </si>
  <si>
    <t>03-438</t>
  </si>
  <si>
    <t>ពេជ្រ  ឌី</t>
  </si>
  <si>
    <t>05-395</t>
  </si>
  <si>
    <t xml:space="preserve">យៀង  លឹមកេង  </t>
  </si>
  <si>
    <t>05-529</t>
  </si>
  <si>
    <t>ប៊ុន សារុន</t>
  </si>
  <si>
    <t>05-379</t>
  </si>
  <si>
    <t xml:space="preserve">ហម  ឌី  </t>
  </si>
  <si>
    <t>05-482</t>
  </si>
  <si>
    <t>អឿន វណ្ណៈ</t>
  </si>
  <si>
    <t>05-400</t>
  </si>
  <si>
    <t>លី  វ៉ា</t>
  </si>
  <si>
    <t>07-028</t>
  </si>
  <si>
    <t>រស់ ទីណាល</t>
  </si>
  <si>
    <t>33-384</t>
  </si>
  <si>
    <t>ស៊ូ ចក់</t>
  </si>
  <si>
    <t>15-360</t>
  </si>
  <si>
    <t>គួយ តាំងអេង</t>
  </si>
  <si>
    <t>09-019</t>
  </si>
  <si>
    <t>ជា ពិសិទ្ធិ</t>
  </si>
  <si>
    <t>29-487</t>
  </si>
  <si>
    <t>ហ៊ុន សាវុឌ្ឍ</t>
  </si>
  <si>
    <t>17-274</t>
  </si>
  <si>
    <t>បេ គឹមវែង</t>
  </si>
  <si>
    <t>05-242</t>
  </si>
  <si>
    <t>អេង  ធា ១</t>
  </si>
  <si>
    <t>13-577</t>
  </si>
  <si>
    <t>យិន ម៉ាច</t>
  </si>
  <si>
    <t>33-424</t>
  </si>
  <si>
    <t xml:space="preserve">ម៉ុន  ស្រី </t>
  </si>
  <si>
    <t>17-569</t>
  </si>
  <si>
    <t>សួស សារី</t>
  </si>
  <si>
    <t>01-478</t>
  </si>
  <si>
    <t>មាស ធន</t>
  </si>
  <si>
    <t>33-037</t>
  </si>
  <si>
    <t>តុល សារ៉េត</t>
  </si>
  <si>
    <t>29-582</t>
  </si>
  <si>
    <t>ស៊ីន សុវណ្ណឌី</t>
  </si>
  <si>
    <t>29-581</t>
  </si>
  <si>
    <t>ហ៊ន វុទ្ទី</t>
  </si>
  <si>
    <t>35-252</t>
  </si>
  <si>
    <t>នៅ សោភ័ណ្ឌ</t>
  </si>
  <si>
    <t>01-389</t>
  </si>
  <si>
    <t>ឈិន សំអឿន</t>
  </si>
  <si>
    <t>35-324</t>
  </si>
  <si>
    <t>តាំង សុខស៊ុង</t>
  </si>
  <si>
    <t>27-575</t>
  </si>
  <si>
    <t>រតនៈ ចាន់សេរី</t>
  </si>
  <si>
    <t>17-445</t>
  </si>
  <si>
    <t>មឿង មឿន</t>
  </si>
  <si>
    <t>29-305</t>
  </si>
  <si>
    <t>ផុន ភឿត</t>
  </si>
  <si>
    <t>35-449</t>
  </si>
  <si>
    <t>តាន់  គឹមស៊ាន</t>
  </si>
  <si>
    <t>09-300</t>
  </si>
  <si>
    <t>ដួង សំរស្មី</t>
  </si>
  <si>
    <t>25-211</t>
  </si>
  <si>
    <t>លាវ ហួសោភា</t>
  </si>
  <si>
    <t>41-532</t>
  </si>
  <si>
    <t xml:space="preserve">ម៉េត   យ៉ុន </t>
  </si>
  <si>
    <t>17-561</t>
  </si>
  <si>
    <t>ហ៊ឹម យ៉ាន</t>
  </si>
  <si>
    <t>17-362</t>
  </si>
  <si>
    <t>ហ៊ួ ចណ្ណា</t>
  </si>
  <si>
    <t>33-225</t>
  </si>
  <si>
    <t xml:space="preserve">ភូ  ឈួយ </t>
  </si>
  <si>
    <t>07-580</t>
  </si>
  <si>
    <t>ជួរ ពៅ</t>
  </si>
  <si>
    <t>25-504</t>
  </si>
  <si>
    <t>23-386</t>
  </si>
  <si>
    <t>អេង ចាន់ថង</t>
  </si>
  <si>
    <t>35-463</t>
  </si>
  <si>
    <t>ឈុំ ឆើត</t>
  </si>
  <si>
    <t>05-241</t>
  </si>
  <si>
    <t>ជូ អរុណ</t>
  </si>
  <si>
    <t>29-295</t>
  </si>
  <si>
    <t>លឹម សេងលី</t>
  </si>
  <si>
    <t>05-453</t>
  </si>
  <si>
    <t>ចាន់ វិចិត្រ</t>
  </si>
  <si>
    <t>21-168</t>
  </si>
  <si>
    <t xml:space="preserve">លឹម  ណារ៉ាន </t>
  </si>
  <si>
    <t>19-489</t>
  </si>
  <si>
    <t>គឹម ឆវី</t>
  </si>
  <si>
    <t>33-427</t>
  </si>
  <si>
    <t>បៀ មុន្នី</t>
  </si>
  <si>
    <t>29-406</t>
  </si>
  <si>
    <t xml:space="preserve">អ៊ុក  សុគន្ធារៈ </t>
  </si>
  <si>
    <t>05-497</t>
  </si>
  <si>
    <t>តោ ហ៊ុន</t>
  </si>
  <si>
    <t>03-195</t>
  </si>
  <si>
    <t>ហង់ សុភ័ក្ត្រ</t>
  </si>
  <si>
    <t>23-447</t>
  </si>
  <si>
    <t>យៀ ឆា</t>
  </si>
  <si>
    <t>27-501</t>
  </si>
  <si>
    <t>ឃឹម យ៉ាវន</t>
  </si>
  <si>
    <t>29-515</t>
  </si>
  <si>
    <t>ឃឹម យ៉ារិន</t>
  </si>
  <si>
    <t>23-524</t>
  </si>
  <si>
    <t xml:space="preserve">ហែម ស្រៀង </t>
  </si>
  <si>
    <t>07-534</t>
  </si>
  <si>
    <t>សែម ប៊ុនធឿន</t>
  </si>
  <si>
    <t>33-223</t>
  </si>
  <si>
    <t>ឡាំ អ៊ាប</t>
  </si>
  <si>
    <t>19-302</t>
  </si>
  <si>
    <t>លឿម ភេន</t>
  </si>
  <si>
    <t>35-125</t>
  </si>
  <si>
    <t>យន សាខុន</t>
  </si>
  <si>
    <t>07-471</t>
  </si>
  <si>
    <t>អែប ភិរុណ</t>
  </si>
  <si>
    <t>33-255</t>
  </si>
  <si>
    <t>អ៊ូម ដាលី</t>
  </si>
  <si>
    <t>21-051</t>
  </si>
  <si>
    <t>សួន សេង</t>
  </si>
  <si>
    <t>21-013</t>
  </si>
  <si>
    <t xml:space="preserve">លឹម  គឹមហេង </t>
  </si>
  <si>
    <t>15-542</t>
  </si>
  <si>
    <t>ខាត់  សំអាត</t>
  </si>
  <si>
    <t>07-141</t>
  </si>
  <si>
    <t>ថង ជី</t>
  </si>
  <si>
    <t>03-339</t>
  </si>
  <si>
    <t>លី សុខម៉ី</t>
  </si>
  <si>
    <t>21-361</t>
  </si>
  <si>
    <t>27-081</t>
  </si>
  <si>
    <t>រៀម រដ្ឋា</t>
  </si>
  <si>
    <t>11-199</t>
  </si>
  <si>
    <t>ញ៉ែម  មឿន</t>
  </si>
  <si>
    <t>09-303</t>
  </si>
  <si>
    <t>គឹម ជៀន</t>
  </si>
  <si>
    <t>19-225</t>
  </si>
  <si>
    <t>ហុក សំសិទ្ធិ</t>
  </si>
  <si>
    <t>29-345</t>
  </si>
  <si>
    <t>ឌួង វណ្ណា២</t>
  </si>
  <si>
    <t>29-041</t>
  </si>
  <si>
    <t>មាន ឡាយ</t>
  </si>
  <si>
    <t>05-049</t>
  </si>
  <si>
    <t>ឯក ម៉ារ៉ាឌី</t>
  </si>
  <si>
    <t>29-242</t>
  </si>
  <si>
    <t>ឈឿន សុភាព</t>
  </si>
  <si>
    <t>11-152</t>
  </si>
  <si>
    <t>គឹម ម៉ុន</t>
  </si>
  <si>
    <t>05-411</t>
  </si>
  <si>
    <t>ពា ចាន់បូរី</t>
  </si>
  <si>
    <t>33-474</t>
  </si>
  <si>
    <t>សៀង សាវឿន</t>
  </si>
  <si>
    <t>03-251</t>
  </si>
  <si>
    <t>ភេង សាធី</t>
  </si>
  <si>
    <t>03-408</t>
  </si>
  <si>
    <t>ឈុំ កែវ</t>
  </si>
  <si>
    <t>09-424</t>
  </si>
  <si>
    <t>ស៊ិន យោប</t>
  </si>
  <si>
    <t>21-186</t>
  </si>
  <si>
    <t>ស៊ិន សុគ្រី</t>
  </si>
  <si>
    <t>11-592</t>
  </si>
  <si>
    <t>ទេព រ៉ានី</t>
  </si>
  <si>
    <t>29-234</t>
  </si>
  <si>
    <t>ម៉ៅ ២ ស្តង់លេខ ២៥</t>
  </si>
  <si>
    <t>11-103</t>
  </si>
  <si>
    <t>ជា ចន្យា</t>
  </si>
  <si>
    <t>03-097</t>
  </si>
  <si>
    <t xml:space="preserve">ហម  ខាន់  </t>
  </si>
  <si>
    <t>03-518</t>
  </si>
  <si>
    <t>វង្ស វុទ្ធី</t>
  </si>
  <si>
    <t>17-371</t>
  </si>
  <si>
    <t>ឈន រឿត</t>
  </si>
  <si>
    <t>41-341</t>
  </si>
  <si>
    <t>យឹម  សំបូរ</t>
  </si>
  <si>
    <t>09-103</t>
  </si>
  <si>
    <t>ឯម កែវ</t>
  </si>
  <si>
    <t>11-327</t>
  </si>
  <si>
    <t>ធួន  ថាវី</t>
  </si>
  <si>
    <t>07-386</t>
  </si>
  <si>
    <t>គុយ គឹមផាន</t>
  </si>
  <si>
    <t>01-012</t>
  </si>
  <si>
    <t>សួង លាង</t>
  </si>
  <si>
    <t>25-186</t>
  </si>
  <si>
    <t>ញ៉េប វ៉ន</t>
  </si>
  <si>
    <t>33-261</t>
  </si>
  <si>
    <t>លឹម ភិចហួ</t>
  </si>
  <si>
    <t>25-593</t>
  </si>
  <si>
    <t>អ៊ុំ យឿន</t>
  </si>
  <si>
    <t>11-290</t>
  </si>
  <si>
    <t>ជា ដាវុធ</t>
  </si>
  <si>
    <t>17-129</t>
  </si>
  <si>
    <t>17-376</t>
  </si>
  <si>
    <t>09-125</t>
  </si>
  <si>
    <t>សី យិច</t>
  </si>
  <si>
    <t>35-255</t>
  </si>
  <si>
    <t>តិ ម៉ុង</t>
  </si>
  <si>
    <t>05-391</t>
  </si>
  <si>
    <t>គង់  ស៊ីអេង</t>
  </si>
  <si>
    <t>17-132</t>
  </si>
  <si>
    <t>ឆេង ហ៊ាង</t>
  </si>
  <si>
    <t>15-109</t>
  </si>
  <si>
    <t>ឡុង ម៉ាដា ១</t>
  </si>
  <si>
    <t>01-069</t>
  </si>
  <si>
    <t>ម៉ាត់ យើ</t>
  </si>
  <si>
    <t>03-418</t>
  </si>
  <si>
    <t>តោ សាលីន</t>
  </si>
  <si>
    <t>33-267</t>
  </si>
  <si>
    <t>ផល លាងហ៊ីម</t>
  </si>
  <si>
    <t>09-123</t>
  </si>
  <si>
    <t>កែវ ឈុន</t>
  </si>
  <si>
    <t>19-281</t>
  </si>
  <si>
    <t>នា  គ្រី</t>
  </si>
  <si>
    <t>19-282</t>
  </si>
  <si>
    <t>ជួន សុផា</t>
  </si>
  <si>
    <t>23-417</t>
  </si>
  <si>
    <t>លឹម  គង់</t>
  </si>
  <si>
    <t>17-412</t>
  </si>
  <si>
    <t>សឿ ណន</t>
  </si>
  <si>
    <t>41-104</t>
  </si>
  <si>
    <t>ចាន់ បូរី</t>
  </si>
  <si>
    <t>41-565</t>
  </si>
  <si>
    <t>តុល តង</t>
  </si>
  <si>
    <t>27-566</t>
  </si>
  <si>
    <t>មិត្ត សាវី</t>
  </si>
  <si>
    <t>11-038</t>
  </si>
  <si>
    <t>ឃួន  ងួន</t>
  </si>
  <si>
    <t>07-053</t>
  </si>
  <si>
    <t>សោម សុផាត</t>
  </si>
  <si>
    <t>11-187</t>
  </si>
  <si>
    <t>គង់ ជាង</t>
  </si>
  <si>
    <t>01-158</t>
  </si>
  <si>
    <t xml:space="preserve">ហេង  សុភា  </t>
  </si>
  <si>
    <t>05-598</t>
  </si>
  <si>
    <t>29-053</t>
  </si>
  <si>
    <t>ង៉ោ គន្ធា</t>
  </si>
  <si>
    <t>23-584</t>
  </si>
  <si>
    <t>លាង ហាវ</t>
  </si>
  <si>
    <t>33-333</t>
  </si>
  <si>
    <t>អ៊ឹង ហ៊ីម</t>
  </si>
  <si>
    <t>05-012</t>
  </si>
  <si>
    <t>ឈុន ផានី</t>
  </si>
  <si>
    <t>23-134</t>
  </si>
  <si>
    <t>05-547</t>
  </si>
  <si>
    <t xml:space="preserve">អ៊ិន  ផាន  </t>
  </si>
  <si>
    <t>05-522</t>
  </si>
  <si>
    <t>ឆែម រចនា</t>
  </si>
  <si>
    <t>23-163</t>
  </si>
  <si>
    <t>មុំ   សុភាព</t>
  </si>
  <si>
    <t>07-369</t>
  </si>
  <si>
    <t>ឡោ ងួន</t>
  </si>
  <si>
    <t>23-341</t>
  </si>
  <si>
    <t>ស៊្រុន   ហុក</t>
  </si>
  <si>
    <t>05-178</t>
  </si>
  <si>
    <t>ជា សុរដ្ឋ</t>
  </si>
  <si>
    <t>05-192</t>
  </si>
  <si>
    <t>កែវ ម៉ាន់ធឿន</t>
  </si>
  <si>
    <t>03-421</t>
  </si>
  <si>
    <t>សឹម ហាំម៉ាស់</t>
  </si>
  <si>
    <t>21-453</t>
  </si>
  <si>
    <t>យិប វ៉ាន់</t>
  </si>
  <si>
    <t>33-350</t>
  </si>
  <si>
    <t>អ៊ាម ធី</t>
  </si>
  <si>
    <t>29-537</t>
  </si>
  <si>
    <t>វាត វិបុល</t>
  </si>
  <si>
    <t>29-416</t>
  </si>
  <si>
    <t>មឿក សាមាជ</t>
  </si>
  <si>
    <t>29-392</t>
  </si>
  <si>
    <t>គឹម ប៊ុនថា</t>
  </si>
  <si>
    <t>03-210</t>
  </si>
  <si>
    <t>ឆយ ម៉ូវធាង</t>
  </si>
  <si>
    <t>03-263</t>
  </si>
  <si>
    <t>ហុង វីរៈ</t>
  </si>
  <si>
    <t>23-433</t>
  </si>
  <si>
    <t xml:space="preserve">ទេព  ទូច </t>
  </si>
  <si>
    <t>17-499</t>
  </si>
  <si>
    <t>នេត សាវ</t>
  </si>
  <si>
    <t>23-381</t>
  </si>
  <si>
    <t>លឹម គឹមជា</t>
  </si>
  <si>
    <t>29-035</t>
  </si>
  <si>
    <t>ម៉ាត់ លះ</t>
  </si>
  <si>
    <t>03-419</t>
  </si>
  <si>
    <t>អ៊ាន ចន្ទ័ណា</t>
  </si>
  <si>
    <t>29-231</t>
  </si>
  <si>
    <t>រស់  សារ៉េត</t>
  </si>
  <si>
    <t>01-351</t>
  </si>
  <si>
    <t>ធៀម ប៊ុនសែ</t>
  </si>
  <si>
    <t>01-352</t>
  </si>
  <si>
    <t>ឆោម សុវណ្ណ</t>
  </si>
  <si>
    <t>25-300</t>
  </si>
  <si>
    <t>ឡៅ ម៉េង</t>
  </si>
  <si>
    <t>05-202</t>
  </si>
  <si>
    <t>ចាន់ ប៊ុនឡេង</t>
  </si>
  <si>
    <t>05-262</t>
  </si>
  <si>
    <t>ផន សុភាព</t>
  </si>
  <si>
    <t>23-290</t>
  </si>
  <si>
    <t>សេង ម៉េង</t>
  </si>
  <si>
    <t>33-010</t>
  </si>
  <si>
    <t>សួន នួន</t>
  </si>
  <si>
    <t>25-251</t>
  </si>
  <si>
    <t xml:space="preserve">ផៃ  ប៊ន </t>
  </si>
  <si>
    <t>19-520</t>
  </si>
  <si>
    <t>តាំង ឡេង</t>
  </si>
  <si>
    <t>25-574</t>
  </si>
  <si>
    <t>លៀម សាន់</t>
  </si>
  <si>
    <t>21-573</t>
  </si>
  <si>
    <t>ហ៊ុយ ចេន</t>
  </si>
  <si>
    <t>01-110</t>
  </si>
  <si>
    <t>ពៅ ជា</t>
  </si>
  <si>
    <t>29-209</t>
  </si>
  <si>
    <t>ភួន ម៉ៅ</t>
  </si>
  <si>
    <t>33-206</t>
  </si>
  <si>
    <t>កែវ យី</t>
  </si>
  <si>
    <t>41-113</t>
  </si>
  <si>
    <t>ផាន់ ចំរើន</t>
  </si>
  <si>
    <t>29-595</t>
  </si>
  <si>
    <t xml:space="preserve">អ៊ុង  ណារ៉ន </t>
  </si>
  <si>
    <t>07-498</t>
  </si>
  <si>
    <t>សួ គឹមសៀន</t>
  </si>
  <si>
    <t>07-089</t>
  </si>
  <si>
    <t xml:space="preserve">វង់  សាហ្វាត់ </t>
  </si>
  <si>
    <t>07-573</t>
  </si>
  <si>
    <t xml:space="preserve">ចាន់  មន្ទីរ </t>
  </si>
  <si>
    <t>07-565</t>
  </si>
  <si>
    <t xml:space="preserve">កុយ  ប៊ុនរិទ្ធ </t>
  </si>
  <si>
    <t>07-564</t>
  </si>
  <si>
    <t xml:space="preserve">នង  ពិសី </t>
  </si>
  <si>
    <t>07-550</t>
  </si>
  <si>
    <t xml:space="preserve">ហម  សារឿន </t>
  </si>
  <si>
    <t>07-525</t>
  </si>
  <si>
    <t xml:space="preserve">លឿង  ឆវិន </t>
  </si>
  <si>
    <t>07-518</t>
  </si>
  <si>
    <t xml:space="preserve">យ៉ាន់  ណូ </t>
  </si>
  <si>
    <t>07-517</t>
  </si>
  <si>
    <t xml:space="preserve">ឈឿន  ខូច </t>
  </si>
  <si>
    <t>07-515</t>
  </si>
  <si>
    <t>នង ស៊ីថា ២</t>
  </si>
  <si>
    <t>07-474</t>
  </si>
  <si>
    <t>ចៅ ហូវ</t>
  </si>
  <si>
    <t>07-475</t>
  </si>
  <si>
    <t>សយ ឡាក់</t>
  </si>
  <si>
    <t>07-451</t>
  </si>
  <si>
    <t>នូ ហៃ</t>
  </si>
  <si>
    <t>07-452</t>
  </si>
  <si>
    <t>នង ស៊ីថា ១</t>
  </si>
  <si>
    <t>07-460</t>
  </si>
  <si>
    <t>ភិន ភីរ៉ុង</t>
  </si>
  <si>
    <t>07-459</t>
  </si>
  <si>
    <t>សោម  ម៉ៅ</t>
  </si>
  <si>
    <t>07-434</t>
  </si>
  <si>
    <t>លី  ង៉ូវ</t>
  </si>
  <si>
    <t>07-437</t>
  </si>
  <si>
    <t>ជា ទូច</t>
  </si>
  <si>
    <t>07-424</t>
  </si>
  <si>
    <t>សោម សារឹម</t>
  </si>
  <si>
    <t>07-392</t>
  </si>
  <si>
    <t>ទុយ ហួន</t>
  </si>
  <si>
    <t>07-374</t>
  </si>
  <si>
    <t>សាត  ហ៊ន</t>
  </si>
  <si>
    <t>07-316</t>
  </si>
  <si>
    <t>ចាន ប៊ុនរឿន</t>
  </si>
  <si>
    <t>07-197</t>
  </si>
  <si>
    <t>លី គឹមយុន</t>
  </si>
  <si>
    <t>07-196</t>
  </si>
  <si>
    <t>ពិន ស្រីបូរ</t>
  </si>
  <si>
    <t>07-195</t>
  </si>
  <si>
    <t>ជន  សារឿន</t>
  </si>
  <si>
    <t>07-589</t>
  </si>
  <si>
    <t>ចាន់ ឌី</t>
  </si>
  <si>
    <t>07-154</t>
  </si>
  <si>
    <t>07-585</t>
  </si>
  <si>
    <t>សៀង សុឃៀង</t>
  </si>
  <si>
    <t>07-128</t>
  </si>
  <si>
    <t>លី តេង</t>
  </si>
  <si>
    <t>07-121</t>
  </si>
  <si>
    <t>លី តន</t>
  </si>
  <si>
    <t>07-120</t>
  </si>
  <si>
    <t>ម៉ុក វ៉ាន់ថានី</t>
  </si>
  <si>
    <t>07-112</t>
  </si>
  <si>
    <t>គង់ សំបូរ</t>
  </si>
  <si>
    <t>07-090</t>
  </si>
  <si>
    <t>ចាន់ តី</t>
  </si>
  <si>
    <t>07-087</t>
  </si>
  <si>
    <t>អ៊ឹង យក់ឃន</t>
  </si>
  <si>
    <t>07-071</t>
  </si>
  <si>
    <t>ឃុន  ធៀន</t>
  </si>
  <si>
    <t>07-024</t>
  </si>
  <si>
    <t>ប៉ាច ផល្លី</t>
  </si>
  <si>
    <t>07-208</t>
  </si>
  <si>
    <t>ប៉ាច សារឿន</t>
  </si>
  <si>
    <t>07-207</t>
  </si>
  <si>
    <t>ផៃ ប៉េងស៊្រា</t>
  </si>
  <si>
    <t>07-425</t>
  </si>
  <si>
    <t>ជ្រិន អេង</t>
  </si>
  <si>
    <t>07-137</t>
  </si>
  <si>
    <t>ម៉ៅ សំបុណ្យ</t>
  </si>
  <si>
    <t>35-325</t>
  </si>
  <si>
    <t>ផាន់ សុគុណ</t>
  </si>
  <si>
    <t>25-098</t>
  </si>
  <si>
    <t>ឃី ឌីដាលីន</t>
  </si>
  <si>
    <t>23-229</t>
  </si>
  <si>
    <t>អ៊ឹម លឿត</t>
  </si>
  <si>
    <t>03-370</t>
  </si>
  <si>
    <t>វណ្ណា ចំរើន</t>
  </si>
  <si>
    <t>35-191</t>
  </si>
  <si>
    <t>គុយ ចាន់ធូ</t>
  </si>
  <si>
    <t>03-247</t>
  </si>
  <si>
    <t>អ៊ុត ក្លឹង</t>
  </si>
  <si>
    <t>23-506</t>
  </si>
  <si>
    <t>ក្លឹង វ៉ង់ដ្រឺឌី</t>
  </si>
  <si>
    <t>29-269</t>
  </si>
  <si>
    <t>27-504</t>
  </si>
  <si>
    <t>សាន ស៊ីថា</t>
  </si>
  <si>
    <t>25-474</t>
  </si>
  <si>
    <t>ប៉ិល ចាន់ណារ៉ា</t>
  </si>
  <si>
    <t>33-305</t>
  </si>
  <si>
    <t>ងូវ  វេងហុក</t>
  </si>
  <si>
    <t>05-293</t>
  </si>
  <si>
    <t>អ៊ុល វេ</t>
  </si>
  <si>
    <t>05-292</t>
  </si>
  <si>
    <t>មុំ លាងស្រូយ</t>
  </si>
  <si>
    <t>05-291</t>
  </si>
  <si>
    <t>សេម ចំរ៉ាត់</t>
  </si>
  <si>
    <t>03-374</t>
  </si>
  <si>
    <t>25-225</t>
  </si>
  <si>
    <t>ឆន ភី</t>
  </si>
  <si>
    <t>41-343</t>
  </si>
  <si>
    <t>កាយ វណ្ណធី</t>
  </si>
  <si>
    <t>11-255</t>
  </si>
  <si>
    <t>ហេង រំភើយ</t>
  </si>
  <si>
    <t>27-073</t>
  </si>
  <si>
    <t>ឃិប ឌី</t>
  </si>
  <si>
    <t>41-142</t>
  </si>
  <si>
    <t>ឡាន ឆាយ</t>
  </si>
  <si>
    <t>21-113</t>
  </si>
  <si>
    <t>ប៉ិន  ឆុំ</t>
  </si>
  <si>
    <t>17-176</t>
  </si>
  <si>
    <t xml:space="preserve">បូ  សុខ  </t>
  </si>
  <si>
    <t>05-517</t>
  </si>
  <si>
    <t xml:space="preserve">ម៉ៃ  ហុង  </t>
  </si>
  <si>
    <t>05-516</t>
  </si>
  <si>
    <t>អ៊ួន គឹមណង</t>
  </si>
  <si>
    <t>27-049</t>
  </si>
  <si>
    <t>សូ ស៊ីម</t>
  </si>
  <si>
    <t>29-308</t>
  </si>
  <si>
    <t>ភោគ សុជាតិ</t>
  </si>
  <si>
    <t>29-064</t>
  </si>
  <si>
    <t>លី សម្បត្តិ</t>
  </si>
  <si>
    <t>15-376</t>
  </si>
  <si>
    <t>សារ៉ង ម៉ាឡា</t>
  </si>
  <si>
    <t>29-289</t>
  </si>
  <si>
    <t>ស៊ុយ ស៊ីភ័ណ្ឌ</t>
  </si>
  <si>
    <t>27-561</t>
  </si>
  <si>
    <t>ហុង ឈុនឆាយា</t>
  </si>
  <si>
    <t>23-484</t>
  </si>
  <si>
    <t>ធិម ម៉ារដ្ឋ</t>
  </si>
  <si>
    <t>29-216</t>
  </si>
  <si>
    <t>សោម នឿន</t>
  </si>
  <si>
    <t>41-405</t>
  </si>
  <si>
    <t>ពៅ ហ៊ួរ</t>
  </si>
  <si>
    <t>21-507</t>
  </si>
  <si>
    <t>យ៉ាត កី</t>
  </si>
  <si>
    <t>41-350</t>
  </si>
  <si>
    <t>យ៉ា សុខុម</t>
  </si>
  <si>
    <t>41-349</t>
  </si>
  <si>
    <t>ជួន សុខុម</t>
  </si>
  <si>
    <t>25-120</t>
  </si>
  <si>
    <t xml:space="preserve">តាំង ប៊ូឆង </t>
  </si>
  <si>
    <t>17-515</t>
  </si>
  <si>
    <t>សាន សុឌីណា</t>
  </si>
  <si>
    <t>41-433</t>
  </si>
  <si>
    <t>ឈឹម សិទ្ធិ</t>
  </si>
  <si>
    <t>33-500</t>
  </si>
  <si>
    <t>ស៊ឹម វ៉ាត់</t>
  </si>
  <si>
    <t>15-139</t>
  </si>
  <si>
    <t>តែ ហន</t>
  </si>
  <si>
    <t>15-280</t>
  </si>
  <si>
    <t>ពួក   លីហាក់</t>
  </si>
  <si>
    <t>03-355</t>
  </si>
  <si>
    <t>សឹង ខូច</t>
  </si>
  <si>
    <t>03-356</t>
  </si>
  <si>
    <t>ជួន ប៊ុនរិទ្ធ</t>
  </si>
  <si>
    <t>35-563</t>
  </si>
  <si>
    <t>លាយ សាវ៉ៃ</t>
  </si>
  <si>
    <t>27-596</t>
  </si>
  <si>
    <t>អូន សុវត្ត</t>
  </si>
  <si>
    <t>27-595</t>
  </si>
  <si>
    <t>លេខ ពៅ</t>
  </si>
  <si>
    <t>29-026</t>
  </si>
  <si>
    <t>ចៅ សាន់ទី</t>
  </si>
  <si>
    <t>17-457</t>
  </si>
  <si>
    <t>ទន់ សំណាង</t>
  </si>
  <si>
    <t>05-385</t>
  </si>
  <si>
    <t>ប៊ូ គីម</t>
  </si>
  <si>
    <t>11-016</t>
  </si>
  <si>
    <t>សំ សុធា</t>
  </si>
  <si>
    <t>29-376</t>
  </si>
  <si>
    <t>សូរ ចាន់ណា</t>
  </si>
  <si>
    <t>25-590</t>
  </si>
  <si>
    <t>អ៊ុង ណារៀង</t>
  </si>
  <si>
    <t>23-081</t>
  </si>
  <si>
    <t>ជន គឹមគ្រី</t>
  </si>
  <si>
    <t>15-266</t>
  </si>
  <si>
    <t>អុំ ស៊ីណាត</t>
  </si>
  <si>
    <t>27-124</t>
  </si>
  <si>
    <t>27-485</t>
  </si>
  <si>
    <t>ផន សុភី</t>
  </si>
  <si>
    <t>19-389</t>
  </si>
  <si>
    <t>29-047</t>
  </si>
  <si>
    <t>រ៉េណ្ណាច័ន្ទម៉ារី</t>
  </si>
  <si>
    <t>23-409</t>
  </si>
  <si>
    <t>ហ៊ុន ភេត្រា</t>
  </si>
  <si>
    <t>41-319</t>
  </si>
  <si>
    <t>សុខ យ៉ារ៉ា</t>
  </si>
  <si>
    <t>29-337</t>
  </si>
  <si>
    <t>អឿន សុភាព</t>
  </si>
  <si>
    <t>21-266</t>
  </si>
  <si>
    <t>អ៊ុង ហេម</t>
  </si>
  <si>
    <t>29-096</t>
  </si>
  <si>
    <t>គង់ ចិន្តា</t>
  </si>
  <si>
    <t>33-203</t>
  </si>
  <si>
    <t>17-026</t>
  </si>
  <si>
    <t>ឆោម ចន្នាវ</t>
  </si>
  <si>
    <t>41-427</t>
  </si>
  <si>
    <t>ជួប ចន្ថា</t>
  </si>
  <si>
    <t>23-569</t>
  </si>
  <si>
    <t>ម៉ន សាវ៉ាត</t>
  </si>
  <si>
    <t>23-288</t>
  </si>
  <si>
    <t>ប៉ាន់ ហេងលន់</t>
  </si>
  <si>
    <t>23-571</t>
  </si>
  <si>
    <t>ក្រួច ថែម</t>
  </si>
  <si>
    <t>23-297</t>
  </si>
  <si>
    <t>យ៉ុន ពិសិទ្ធ</t>
  </si>
  <si>
    <t>27-507</t>
  </si>
  <si>
    <t>ឈិន ស</t>
  </si>
  <si>
    <t>21-182</t>
  </si>
  <si>
    <t>ចំរើន ភីរម្យ</t>
  </si>
  <si>
    <t>27-547</t>
  </si>
  <si>
    <t>ចំរើន ភារម្យ</t>
  </si>
  <si>
    <t>21-085</t>
  </si>
  <si>
    <t>លន សម្បត្តិ</t>
  </si>
  <si>
    <t>25-425</t>
  </si>
  <si>
    <t>ឈួ ឡៃហ៊ាង</t>
  </si>
  <si>
    <t>29-018</t>
  </si>
  <si>
    <t>ធូ  សុជាតិ</t>
  </si>
  <si>
    <t>09-308</t>
  </si>
  <si>
    <t>រស សុភា</t>
  </si>
  <si>
    <t>33-577</t>
  </si>
  <si>
    <t>ស ហាវ</t>
  </si>
  <si>
    <t>09-395</t>
  </si>
  <si>
    <t>ភាព សុផល់</t>
  </si>
  <si>
    <t>25-540</t>
  </si>
  <si>
    <t>ស្រី សុផល</t>
  </si>
  <si>
    <t>33-558</t>
  </si>
  <si>
    <t>អ៊ឹង ម៉ែង</t>
  </si>
  <si>
    <t>15-319</t>
  </si>
  <si>
    <t>តាប់ សំណាង</t>
  </si>
  <si>
    <t>23-277</t>
  </si>
  <si>
    <t>អ៊ី ស៊ីណែត</t>
  </si>
  <si>
    <t>23-276</t>
  </si>
  <si>
    <t>សោម  សុខា</t>
  </si>
  <si>
    <t>17-188</t>
  </si>
  <si>
    <t>សន សុផល</t>
  </si>
  <si>
    <t>33-062</t>
  </si>
  <si>
    <t>05-272</t>
  </si>
  <si>
    <t>រស់ សារ៉េត</t>
  </si>
  <si>
    <t>03-033</t>
  </si>
  <si>
    <t>ហៀក សុភ័ក្រ</t>
  </si>
  <si>
    <t>29-084</t>
  </si>
  <si>
    <t>ពួកជុំនំគ្រីស្ទបរិស័ទខ្មែរ</t>
  </si>
  <si>
    <t>27-316</t>
  </si>
  <si>
    <t>ញឹប បូរ៉ា</t>
  </si>
  <si>
    <t>11-025</t>
  </si>
  <si>
    <t>កើយ ភាព</t>
  </si>
  <si>
    <t>23-436</t>
  </si>
  <si>
    <t>សោម សាវួច</t>
  </si>
  <si>
    <t>09-297</t>
  </si>
  <si>
    <t>តាំង បេងគុណ</t>
  </si>
  <si>
    <t>33-001</t>
  </si>
  <si>
    <t>ចាន់ សុភាព</t>
  </si>
  <si>
    <t>17-375</t>
  </si>
  <si>
    <t>ថន ចាន់ធឿន</t>
  </si>
  <si>
    <t>27-058</t>
  </si>
  <si>
    <t>29-283</t>
  </si>
  <si>
    <t>រត្ន័ ចន្ធូ</t>
  </si>
  <si>
    <t>33-017</t>
  </si>
  <si>
    <t>ភឿក សាខន</t>
  </si>
  <si>
    <t>25-261</t>
  </si>
  <si>
    <t>ហេង វើន</t>
  </si>
  <si>
    <t>15-240</t>
  </si>
  <si>
    <t>សោម វិបុល</t>
  </si>
  <si>
    <t>27-588</t>
  </si>
  <si>
    <t>ផុន នាង ១</t>
  </si>
  <si>
    <t>05-033</t>
  </si>
  <si>
    <t>គង់ បាន</t>
  </si>
  <si>
    <t>29-439</t>
  </si>
  <si>
    <t>ធូ ពៅ ១</t>
  </si>
  <si>
    <t>05-007</t>
  </si>
  <si>
    <t>សុខ   ប៊ុននី</t>
  </si>
  <si>
    <t>09-220</t>
  </si>
  <si>
    <t xml:space="preserve">យុន  ភូម៉ាលី </t>
  </si>
  <si>
    <t>09-587</t>
  </si>
  <si>
    <t>សៀក សន</t>
  </si>
  <si>
    <t>05-198</t>
  </si>
  <si>
    <t>ឯម សេក</t>
  </si>
  <si>
    <t>05-199</t>
  </si>
  <si>
    <t>ប៊ុន រដ្ឋា</t>
  </si>
  <si>
    <t>29-079</t>
  </si>
  <si>
    <t>ទូច មន្នី</t>
  </si>
  <si>
    <t>03-095</t>
  </si>
  <si>
    <t>យិន សារឿន ២</t>
  </si>
  <si>
    <t>03-270</t>
  </si>
  <si>
    <t>ស៊ិន សុគន្ធា</t>
  </si>
  <si>
    <t>17-392</t>
  </si>
  <si>
    <t>វ៉ឹក រ៉ាន់</t>
  </si>
  <si>
    <t>13-395</t>
  </si>
  <si>
    <t>មឿន ឈឿត</t>
  </si>
  <si>
    <t>09-217</t>
  </si>
  <si>
    <t>អេង ប៊ុនធឿន</t>
  </si>
  <si>
    <t>11-119</t>
  </si>
  <si>
    <t>ប៊ុន សុភាព</t>
  </si>
  <si>
    <t>25-046</t>
  </si>
  <si>
    <t>យ៉ា គីម</t>
  </si>
  <si>
    <t>21-200</t>
  </si>
  <si>
    <t>លុយ សុផល</t>
  </si>
  <si>
    <t>21-270</t>
  </si>
  <si>
    <t>ស៊ូរ សុភាព</t>
  </si>
  <si>
    <t>25-523</t>
  </si>
  <si>
    <t>មៀវ គីមហ៊ាន</t>
  </si>
  <si>
    <t>11-182</t>
  </si>
  <si>
    <t>ព្រះវិហារអ៊ីស្លាម</t>
  </si>
  <si>
    <t>11-524</t>
  </si>
  <si>
    <t>សឹម ម៉ាត់សារុន</t>
  </si>
  <si>
    <t>21-097</t>
  </si>
  <si>
    <t>អ៊ុច វណ្ណ</t>
  </si>
  <si>
    <t>25-447</t>
  </si>
  <si>
    <t>លឹម គី</t>
  </si>
  <si>
    <t>35-350</t>
  </si>
  <si>
    <t>ខាត់ ខាន</t>
  </si>
  <si>
    <t>25-137</t>
  </si>
  <si>
    <t>ម៉ុត ផល្លី</t>
  </si>
  <si>
    <t>25-450</t>
  </si>
  <si>
    <t>ឯល ការីម ២</t>
  </si>
  <si>
    <t>21-213</t>
  </si>
  <si>
    <t>យើ សាលីន</t>
  </si>
  <si>
    <t>25-492</t>
  </si>
  <si>
    <t>ឡុង ញ៉ឹប</t>
  </si>
  <si>
    <t>21-578</t>
  </si>
  <si>
    <t>ឈុន ឡាយ</t>
  </si>
  <si>
    <t>25-094</t>
  </si>
  <si>
    <t>ឯល សាហ្វី</t>
  </si>
  <si>
    <t>35-091</t>
  </si>
  <si>
    <t>សេន រ៉ាវី</t>
  </si>
  <si>
    <t>35-083</t>
  </si>
  <si>
    <t>ឡេះ នូប៉េះ</t>
  </si>
  <si>
    <t>25-078</t>
  </si>
  <si>
    <t>ឌុន អន</t>
  </si>
  <si>
    <t>25-138</t>
  </si>
  <si>
    <t>ស៊ុន ចំរើន</t>
  </si>
  <si>
    <t>25-139</t>
  </si>
  <si>
    <t>យស វិន</t>
  </si>
  <si>
    <t>05-206</t>
  </si>
  <si>
    <t>ដាង សារឿន</t>
  </si>
  <si>
    <t>05-108</t>
  </si>
  <si>
    <t>កាន់ រិទ្ធី</t>
  </si>
  <si>
    <t>05-130</t>
  </si>
  <si>
    <t xml:space="preserve">ចាន់  សុភាព  </t>
  </si>
  <si>
    <t>03-508</t>
  </si>
  <si>
    <t>លឹម សាម៉េត</t>
  </si>
  <si>
    <t>03-159</t>
  </si>
  <si>
    <t>ម៉ាក់ ហ៊ាង</t>
  </si>
  <si>
    <t>05-163</t>
  </si>
  <si>
    <t>អុំ   លឿម</t>
  </si>
  <si>
    <t>13-443</t>
  </si>
  <si>
    <t>មឹង មុនីរម្យ</t>
  </si>
  <si>
    <t>29-037</t>
  </si>
  <si>
    <t>ខ សុខុម</t>
  </si>
  <si>
    <t>05-087</t>
  </si>
  <si>
    <t>ហុក សុវិចិត្រ</t>
  </si>
  <si>
    <t>05-088</t>
  </si>
  <si>
    <t>ទឹម សាវ៉ាត</t>
  </si>
  <si>
    <t>23-022</t>
  </si>
  <si>
    <t>អ៊ុត ពូន</t>
  </si>
  <si>
    <t>29-567</t>
  </si>
  <si>
    <t>ប៉ុល សុផាត</t>
  </si>
  <si>
    <t>21-151</t>
  </si>
  <si>
    <t>ជា ឃិន</t>
  </si>
  <si>
    <t>21-153</t>
  </si>
  <si>
    <t>វ៉ាន ហ៊ន</t>
  </si>
  <si>
    <t>33-588</t>
  </si>
  <si>
    <t>ក្រេះ វ៉ាត</t>
  </si>
  <si>
    <t>25-525</t>
  </si>
  <si>
    <t>លី ស៊ីណាត</t>
  </si>
  <si>
    <t>11-188</t>
  </si>
  <si>
    <t>លន់ ឡោ</t>
  </si>
  <si>
    <t>27-459</t>
  </si>
  <si>
    <t>ភឿង ឡាង</t>
  </si>
  <si>
    <t>11-037</t>
  </si>
  <si>
    <t>ឆាំ ផល្តុន</t>
  </si>
  <si>
    <t>21-088</t>
  </si>
  <si>
    <t>សាម ចំរ៉ាត់</t>
  </si>
  <si>
    <t>21-087</t>
  </si>
  <si>
    <t>ឆាំ ពុទ្ធារ៉ា</t>
  </si>
  <si>
    <t>21-091</t>
  </si>
  <si>
    <t>ប្រាក់ ស៊ីវន</t>
  </si>
  <si>
    <t>23-424</t>
  </si>
  <si>
    <t>ហ៊ុន តូ</t>
  </si>
  <si>
    <t>27-518</t>
  </si>
  <si>
    <t>ជា សុវណ្ណ</t>
  </si>
  <si>
    <t>41-526</t>
  </si>
  <si>
    <t>ឃ្លីន ម៉ារីយ៉ាន</t>
  </si>
  <si>
    <t>21-457</t>
  </si>
  <si>
    <t>យួម ទូច</t>
  </si>
  <si>
    <t>41-228</t>
  </si>
  <si>
    <t>មិម យ៉ន</t>
  </si>
  <si>
    <t>25-435</t>
  </si>
  <si>
    <t>ប៊ិត សារួម</t>
  </si>
  <si>
    <t>33-295</t>
  </si>
  <si>
    <t>ភាជន៍ សំអុល</t>
  </si>
  <si>
    <t>21-498</t>
  </si>
  <si>
    <t>សេង  មឿន</t>
  </si>
  <si>
    <t>17-054</t>
  </si>
  <si>
    <t>អិល ស៊ីដារ៉ាវុទ្ធី</t>
  </si>
  <si>
    <t>23-420</t>
  </si>
  <si>
    <t>ថេ ដារ៉ា</t>
  </si>
  <si>
    <t>15-250</t>
  </si>
  <si>
    <t>ជឹម ចាន់ថន</t>
  </si>
  <si>
    <t>29-063</t>
  </si>
  <si>
    <t xml:space="preserve">ជា  ប៊ុនថន  </t>
  </si>
  <si>
    <t>05-580</t>
  </si>
  <si>
    <t xml:space="preserve">ប៊ុត  ឡាឌី  </t>
  </si>
  <si>
    <t>05-579</t>
  </si>
  <si>
    <t>លឹម សុលីនដា</t>
  </si>
  <si>
    <t>41-100</t>
  </si>
  <si>
    <t>លឹម គឹមស៊ីម</t>
  </si>
  <si>
    <t>41-099</t>
  </si>
  <si>
    <t>សៀង សារិទ្ធ</t>
  </si>
  <si>
    <t>29-413</t>
  </si>
  <si>
    <t>អោក រៀត</t>
  </si>
  <si>
    <t>29-411</t>
  </si>
  <si>
    <t>រុន រដ្ឋា</t>
  </si>
  <si>
    <t>29-412</t>
  </si>
  <si>
    <t>ពេជ្រ កុសល</t>
  </si>
  <si>
    <t>05-080</t>
  </si>
  <si>
    <t>ណាល់ ស៊ីនួន</t>
  </si>
  <si>
    <t>05-303</t>
  </si>
  <si>
    <t>ឌិត  សុឃឿត</t>
  </si>
  <si>
    <t>03-505</t>
  </si>
  <si>
    <t>ព្រីង អូន</t>
  </si>
  <si>
    <t>25-269</t>
  </si>
  <si>
    <t>វ៉ាន់ ដេត</t>
  </si>
  <si>
    <t>11-541</t>
  </si>
  <si>
    <t>ជា ហ៊ុយ</t>
  </si>
  <si>
    <t>05-203</t>
  </si>
  <si>
    <t xml:space="preserve">ឈឿន  ប៊ុនថាង </t>
  </si>
  <si>
    <t>09-546</t>
  </si>
  <si>
    <t xml:space="preserve">គួច ប៊ុនហុយ </t>
  </si>
  <si>
    <t>09-526</t>
  </si>
  <si>
    <t>ម៉ី សំអាង</t>
  </si>
  <si>
    <t>29-250</t>
  </si>
  <si>
    <t>ថោង ឡាយ</t>
  </si>
  <si>
    <t>17-301</t>
  </si>
  <si>
    <t xml:space="preserve">ហឺ  ដារ៉ា  </t>
  </si>
  <si>
    <t>05-538</t>
  </si>
  <si>
    <t>ជា តាំង</t>
  </si>
  <si>
    <t>17-380</t>
  </si>
  <si>
    <t>ប៊ុន រិទ្ធលន់ដា</t>
  </si>
  <si>
    <t>23-181</t>
  </si>
  <si>
    <t>ខុង មន្នី</t>
  </si>
  <si>
    <t>09-356</t>
  </si>
  <si>
    <t>ឡុង  គឹមតេង</t>
  </si>
  <si>
    <t>13-302</t>
  </si>
  <si>
    <t>រស់ ស័ន</t>
  </si>
  <si>
    <t>21-482</t>
  </si>
  <si>
    <t>ពេទ្យនរា</t>
  </si>
  <si>
    <t>21-416</t>
  </si>
  <si>
    <t>ឈិន ហូ</t>
  </si>
  <si>
    <t>29-525</t>
  </si>
  <si>
    <t xml:space="preserve">អ៊ុំ  ខុន  </t>
  </si>
  <si>
    <t>03-569</t>
  </si>
  <si>
    <t>ម៉ៃ យីមហ៊ាង</t>
  </si>
  <si>
    <t>33-133</t>
  </si>
  <si>
    <t>សុខ តាំង</t>
  </si>
  <si>
    <t>17-090</t>
  </si>
  <si>
    <t>យូវ វិចិត្រ</t>
  </si>
  <si>
    <t>17-096</t>
  </si>
  <si>
    <t>17-053</t>
  </si>
  <si>
    <t>ស៊ា សុផល ១</t>
  </si>
  <si>
    <t>17-037</t>
  </si>
  <si>
    <t>ស៊ា សុផល២</t>
  </si>
  <si>
    <t>17-042</t>
  </si>
  <si>
    <t xml:space="preserve">សេង  ឆែម </t>
  </si>
  <si>
    <t>13-548</t>
  </si>
  <si>
    <t>ឃុន សារឿន</t>
  </si>
  <si>
    <t>33-114</t>
  </si>
  <si>
    <t>សាត ឆុន</t>
  </si>
  <si>
    <t>29-524</t>
  </si>
  <si>
    <t>អ៊ុច  សារឹម</t>
  </si>
  <si>
    <t>19-431</t>
  </si>
  <si>
    <t>អ៊ឹង ច័ន្ទដា</t>
  </si>
  <si>
    <t>23-505</t>
  </si>
  <si>
    <t>សរ គង្គារិទ្ធ</t>
  </si>
  <si>
    <t>33-600</t>
  </si>
  <si>
    <t>ញឹក ប៊ុនឆប</t>
  </si>
  <si>
    <t>25-151</t>
  </si>
  <si>
    <t>ឡុច សំអឿន</t>
  </si>
  <si>
    <t>23-251</t>
  </si>
  <si>
    <t>លឹម ម៉ាក់យូរ៉ាត់</t>
  </si>
  <si>
    <t>23-501</t>
  </si>
  <si>
    <t>ម៉ាក យូរ៉ាត់</t>
  </si>
  <si>
    <t>29-462</t>
  </si>
  <si>
    <t>ភាច ផល</t>
  </si>
  <si>
    <t>35-216</t>
  </si>
  <si>
    <t>ជា ឆនណារិទ្ធ</t>
  </si>
  <si>
    <t>35-184</t>
  </si>
  <si>
    <t>ប៉េង វុត្ថា</t>
  </si>
  <si>
    <t>29-293</t>
  </si>
  <si>
    <t>មូល សុវត្តិ</t>
  </si>
  <si>
    <t>39-157</t>
  </si>
  <si>
    <t>នៅ នី</t>
  </si>
  <si>
    <t>35-414</t>
  </si>
  <si>
    <t>ពេជ្រ ថោងលឿម</t>
  </si>
  <si>
    <t>35-413</t>
  </si>
  <si>
    <t>គួន ធី</t>
  </si>
  <si>
    <t>23-334</t>
  </si>
  <si>
    <t>យ៉េត ម៉ាន</t>
  </si>
  <si>
    <t>29-421</t>
  </si>
  <si>
    <t>គា ពិសិដ្ឋ</t>
  </si>
  <si>
    <t>23-052</t>
  </si>
  <si>
    <t xml:space="preserve">សេង  សាន្ត  </t>
  </si>
  <si>
    <t>05-560</t>
  </si>
  <si>
    <t>កែម ស៊ីណៃ</t>
  </si>
  <si>
    <t>35-327</t>
  </si>
  <si>
    <t>ឈួន ផាត</t>
  </si>
  <si>
    <t>35-328</t>
  </si>
  <si>
    <t>សឹម រ៉សេត</t>
  </si>
  <si>
    <t>21-467</t>
  </si>
  <si>
    <t>ឈិន ណារិទ</t>
  </si>
  <si>
    <t>33-379</t>
  </si>
  <si>
    <t>អ៊ីវ ថន</t>
  </si>
  <si>
    <t>29-127</t>
  </si>
  <si>
    <t>អ៊ុយ រើន</t>
  </si>
  <si>
    <t>41-357</t>
  </si>
  <si>
    <t>ខាត់ រី</t>
  </si>
  <si>
    <t>33-585</t>
  </si>
  <si>
    <t>គួ មុំ</t>
  </si>
  <si>
    <t>29-550</t>
  </si>
  <si>
    <t>ធី សុភា</t>
  </si>
  <si>
    <t>29-553</t>
  </si>
  <si>
    <t>ទី ណារិន</t>
  </si>
  <si>
    <t>29-552</t>
  </si>
  <si>
    <t>ហ៊ វេ</t>
  </si>
  <si>
    <t>29-551</t>
  </si>
  <si>
    <t>លាង កឹមលន់</t>
  </si>
  <si>
    <t>23-301</t>
  </si>
  <si>
    <t>ស ប៉ាច</t>
  </si>
  <si>
    <t>21-258</t>
  </si>
  <si>
    <t>ឈួរ សុខម៉ាឡៃ</t>
  </si>
  <si>
    <t>41-530</t>
  </si>
  <si>
    <t xml:space="preserve">លាង  វែងអ៊ាង ២ </t>
  </si>
  <si>
    <t>09-524</t>
  </si>
  <si>
    <t>វ៉ាង យ៉ុង</t>
  </si>
  <si>
    <t>05-348</t>
  </si>
  <si>
    <t>សំ អឿត</t>
  </si>
  <si>
    <t>23-160</t>
  </si>
  <si>
    <t>តែ ណាំ</t>
  </si>
  <si>
    <t>23-041</t>
  </si>
  <si>
    <t>សួស កុសល់</t>
  </si>
  <si>
    <t>11-379</t>
  </si>
  <si>
    <t>11-280</t>
  </si>
  <si>
    <t>មាស ចិន្តា</t>
  </si>
  <si>
    <t>25-566</t>
  </si>
  <si>
    <t>មាស ភិរុណ</t>
  </si>
  <si>
    <t>25-565</t>
  </si>
  <si>
    <t>មាស មាលគី</t>
  </si>
  <si>
    <t>11-077</t>
  </si>
  <si>
    <t>មាស មាលតី</t>
  </si>
  <si>
    <t>27-021</t>
  </si>
  <si>
    <t>យស់ សាមឿន</t>
  </si>
  <si>
    <t>29-196</t>
  </si>
  <si>
    <t>ហឿន  ធួក</t>
  </si>
  <si>
    <t>15-453</t>
  </si>
  <si>
    <t>ឡម វៀត</t>
  </si>
  <si>
    <t>23-155</t>
  </si>
  <si>
    <t>កង វណ្ណី</t>
  </si>
  <si>
    <t>23-279</t>
  </si>
  <si>
    <t>ម៉ែន សម្បត្តិ</t>
  </si>
  <si>
    <t>17-327</t>
  </si>
  <si>
    <t>នួន ប៊ុនធឿន</t>
  </si>
  <si>
    <t>05-314</t>
  </si>
  <si>
    <t>ទូត យើ</t>
  </si>
  <si>
    <t>21-042</t>
  </si>
  <si>
    <t>ព្រឹង តិ</t>
  </si>
  <si>
    <t>29-249</t>
  </si>
  <si>
    <t>ម៉ក់ សុជេដ្ឋ</t>
  </si>
  <si>
    <t>35-562</t>
  </si>
  <si>
    <t>ហម ភឿន</t>
  </si>
  <si>
    <t>39-149</t>
  </si>
  <si>
    <t>ឈន កំសត់</t>
  </si>
  <si>
    <t>39-150</t>
  </si>
  <si>
    <t>ប៉ោ មី</t>
  </si>
  <si>
    <t>27-443</t>
  </si>
  <si>
    <t>សេង សឿម</t>
  </si>
  <si>
    <t>39-425</t>
  </si>
  <si>
    <t>កែ មឿន</t>
  </si>
  <si>
    <t>41-161</t>
  </si>
  <si>
    <t>ហេង សារ៉ាត់</t>
  </si>
  <si>
    <t>11-084</t>
  </si>
  <si>
    <t>ខៀវ សំណាង ២</t>
  </si>
  <si>
    <t>17-063</t>
  </si>
  <si>
    <t>ខុង កវី</t>
  </si>
  <si>
    <t>03-136</t>
  </si>
  <si>
    <t>សឿន សំអាន</t>
  </si>
  <si>
    <t>43-058</t>
  </si>
  <si>
    <t>39-463</t>
  </si>
  <si>
    <t>ឡុង សាវេត</t>
  </si>
  <si>
    <t>43-266</t>
  </si>
  <si>
    <t>គឹម ញ៉ាង</t>
  </si>
  <si>
    <t>05-347</t>
  </si>
  <si>
    <t>នាង សុភ័ក្រ</t>
  </si>
  <si>
    <t>23-131</t>
  </si>
  <si>
    <t>វ៉ាន់ សំបូរ</t>
  </si>
  <si>
    <t>29-256</t>
  </si>
  <si>
    <t>ហ៊ុន សោភ័ណ្ឌ</t>
  </si>
  <si>
    <t>25-234</t>
  </si>
  <si>
    <t>វ៉ាន់ គ្រី</t>
  </si>
  <si>
    <t>03-063</t>
  </si>
  <si>
    <t>សាង ឡេង</t>
  </si>
  <si>
    <t>29-409</t>
  </si>
  <si>
    <t>ចាន់ ណារី</t>
  </si>
  <si>
    <t>33-090</t>
  </si>
  <si>
    <t xml:space="preserve">អ៊ុក  ស៊ីណែត </t>
  </si>
  <si>
    <t>09-562</t>
  </si>
  <si>
    <t>វ៉ាន់ ឌី</t>
  </si>
  <si>
    <t>05-245</t>
  </si>
  <si>
    <t>ពៅ សុវណ្ណ</t>
  </si>
  <si>
    <t>23-106</t>
  </si>
  <si>
    <t>និត ស៊ីញ</t>
  </si>
  <si>
    <t>09-058</t>
  </si>
  <si>
    <t>លុន អ៊ាន</t>
  </si>
  <si>
    <t>41-173</t>
  </si>
  <si>
    <t>អ៊ុក សំអូន</t>
  </si>
  <si>
    <t>27-416</t>
  </si>
  <si>
    <t>ញ៉ែម សារ៉េត</t>
  </si>
  <si>
    <t>39-377</t>
  </si>
  <si>
    <t>ឌិន សឿង</t>
  </si>
  <si>
    <t>29-163</t>
  </si>
  <si>
    <t>មាន សុខរ៉ា</t>
  </si>
  <si>
    <t>29-123</t>
  </si>
  <si>
    <t>គឹម អនោ</t>
  </si>
  <si>
    <t>09-348</t>
  </si>
  <si>
    <t>33-091</t>
  </si>
  <si>
    <t>ទេព  ប៊ុនលី</t>
  </si>
  <si>
    <t>17-422</t>
  </si>
  <si>
    <t>ទឿង សារ៉ុម</t>
  </si>
  <si>
    <t>29-485</t>
  </si>
  <si>
    <t>ប៉ិច ផាត</t>
  </si>
  <si>
    <t>41-118</t>
  </si>
  <si>
    <t>សុខ សារ៉ន</t>
  </si>
  <si>
    <t>41-120</t>
  </si>
  <si>
    <t>ចាន់ សារិទ្ធ</t>
  </si>
  <si>
    <t>21-598</t>
  </si>
  <si>
    <t>ទូច ព្រឿន</t>
  </si>
  <si>
    <t>43-146</t>
  </si>
  <si>
    <t>ព្រំ ទី</t>
  </si>
  <si>
    <t>11-019</t>
  </si>
  <si>
    <t>យ៉ាន ហ៊ម</t>
  </si>
  <si>
    <t>41-056</t>
  </si>
  <si>
    <t>សួង សុគុណ</t>
  </si>
  <si>
    <t>29-340</t>
  </si>
  <si>
    <t>ហ៊ុន ដារា</t>
  </si>
  <si>
    <t>27-101</t>
  </si>
  <si>
    <t>លីន ម៉ារ៉ា</t>
  </si>
  <si>
    <t>39-569</t>
  </si>
  <si>
    <t>ប៉ែន ប៊ុនធឿន</t>
  </si>
  <si>
    <t>21-125</t>
  </si>
  <si>
    <t>ឆឹង ចន្ថា</t>
  </si>
  <si>
    <t>31-574</t>
  </si>
  <si>
    <t>អ៊ុក សំផុន</t>
  </si>
  <si>
    <t>03-231</t>
  </si>
  <si>
    <t>មេ អូន</t>
  </si>
  <si>
    <t>43-311</t>
  </si>
  <si>
    <t>មាស សុផាត</t>
  </si>
  <si>
    <t>29-445</t>
  </si>
  <si>
    <t>ប៉ែន ធុល</t>
  </si>
  <si>
    <t>21-124</t>
  </si>
  <si>
    <t>ស៊ិន ធឿប</t>
  </si>
  <si>
    <t>21-130</t>
  </si>
  <si>
    <t>ចៅ គឹមអូន ២</t>
  </si>
  <si>
    <t>03-179</t>
  </si>
  <si>
    <t>ចៅ គឹមអូន ១</t>
  </si>
  <si>
    <t>03-178</t>
  </si>
  <si>
    <t>គ្រី ចន្ថា</t>
  </si>
  <si>
    <t>25-002</t>
  </si>
  <si>
    <t>រ៉ៃ សុខុន</t>
  </si>
  <si>
    <t>35-501</t>
  </si>
  <si>
    <t xml:space="preserve">ទូច  ទៀង  </t>
  </si>
  <si>
    <t>03-512</t>
  </si>
  <si>
    <t>ស៊ីវ ជឿន</t>
  </si>
  <si>
    <t>21-148</t>
  </si>
  <si>
    <t>មួន សុជាតិ</t>
  </si>
  <si>
    <t>21-149</t>
  </si>
  <si>
    <t>សក់ សំពន</t>
  </si>
  <si>
    <t>23-585</t>
  </si>
  <si>
    <t>ស៊ិម ឃឿន</t>
  </si>
  <si>
    <t>41-342</t>
  </si>
  <si>
    <t>15-399</t>
  </si>
  <si>
    <t>ចេក សារិទ្ធ</t>
  </si>
  <si>
    <t>35-307</t>
  </si>
  <si>
    <t>ម៉ៅ ច័ន្ទដាណា</t>
  </si>
  <si>
    <t>43-308</t>
  </si>
  <si>
    <t>អ៊ាន ណារៀង</t>
  </si>
  <si>
    <t>35-297</t>
  </si>
  <si>
    <t>ស៊ុន ហឿន</t>
  </si>
  <si>
    <t>09-254</t>
  </si>
  <si>
    <t>យឿម សុភ័ណដារ៉ា</t>
  </si>
  <si>
    <t>27-461</t>
  </si>
  <si>
    <t>ទឹម ម៉ាឡៃ</t>
  </si>
  <si>
    <t>25-462</t>
  </si>
  <si>
    <t>សាយ សាវី</t>
  </si>
  <si>
    <t>29-292</t>
  </si>
  <si>
    <t>11-441</t>
  </si>
  <si>
    <t>21-036</t>
  </si>
  <si>
    <t>ម៉ាន យ៉ាន</t>
  </si>
  <si>
    <t>21-029</t>
  </si>
  <si>
    <t>មណ្ឌលសុខភាពជ្រៃ</t>
  </si>
  <si>
    <t>33-096</t>
  </si>
  <si>
    <t>គ្រួច គឿត</t>
  </si>
  <si>
    <t>39-540</t>
  </si>
  <si>
    <t>ម៉ៅ សាវុន</t>
  </si>
  <si>
    <t>33-089</t>
  </si>
  <si>
    <t>ឡុង សំណាង</t>
  </si>
  <si>
    <t>05-437</t>
  </si>
  <si>
    <t>ខ្មៅ សំកុល</t>
  </si>
  <si>
    <t>11-335</t>
  </si>
  <si>
    <t>សយ សារ៉ន</t>
  </si>
  <si>
    <t>03-233</t>
  </si>
  <si>
    <t>ឃ្លិន និវឌ្ឍន៍</t>
  </si>
  <si>
    <t>39-309</t>
  </si>
  <si>
    <t>ប៊ុន ឆឿន</t>
  </si>
  <si>
    <t>39-252</t>
  </si>
  <si>
    <t>យាំ ស៊្រុន</t>
  </si>
  <si>
    <t>33-550</t>
  </si>
  <si>
    <t>អែម យុទ្ធ</t>
  </si>
  <si>
    <t>29-164</t>
  </si>
  <si>
    <t>តិច ថុង</t>
  </si>
  <si>
    <t>25-196</t>
  </si>
  <si>
    <t>សំ គីមសេង</t>
  </si>
  <si>
    <t>27-184</t>
  </si>
  <si>
    <t>តាម វ៉ៃ ២</t>
  </si>
  <si>
    <t>41-127</t>
  </si>
  <si>
    <t>សេង ប៊ុនន្នី</t>
  </si>
  <si>
    <t>23-430</t>
  </si>
  <si>
    <t>ជេស គឹមសល់</t>
  </si>
  <si>
    <t>39-378</t>
  </si>
  <si>
    <t>ម៉ាន ផាន់ណារ៉ា</t>
  </si>
  <si>
    <t>21-203</t>
  </si>
  <si>
    <t>ចាន់ ឆឿង</t>
  </si>
  <si>
    <t>35-433</t>
  </si>
  <si>
    <t>សាន់ សម្ផស្ស</t>
  </si>
  <si>
    <t>41-453</t>
  </si>
  <si>
    <t>ស្រេង ប៊ុនថា</t>
  </si>
  <si>
    <t>05-142</t>
  </si>
  <si>
    <t>ញ៉ែម ស្រី</t>
  </si>
  <si>
    <t>21-335</t>
  </si>
  <si>
    <t>ងួន រ៉ានី</t>
  </si>
  <si>
    <t>35-468</t>
  </si>
  <si>
    <t>23-376</t>
  </si>
  <si>
    <t>ឆៃ សុខុម</t>
  </si>
  <si>
    <t>29-082</t>
  </si>
  <si>
    <t>យិប ភី</t>
  </si>
  <si>
    <t>35-126</t>
  </si>
  <si>
    <t>ហួ សាវឿត</t>
  </si>
  <si>
    <t>41-531</t>
  </si>
  <si>
    <t>ញៀន សុភាព</t>
  </si>
  <si>
    <t>31-409</t>
  </si>
  <si>
    <t>ថាច់ សៅរ៍</t>
  </si>
  <si>
    <t>11-074</t>
  </si>
  <si>
    <t>39-317</t>
  </si>
  <si>
    <t>ម៉ម ញ៉</t>
  </si>
  <si>
    <t>23-518</t>
  </si>
  <si>
    <t>ឡោ អ៊ិតលៀ</t>
  </si>
  <si>
    <t>43-316</t>
  </si>
  <si>
    <t>អ៊ុល រឿន</t>
  </si>
  <si>
    <t>03-391</t>
  </si>
  <si>
    <t>ឈួម</t>
  </si>
  <si>
    <t>31-361</t>
  </si>
  <si>
    <t>ស៊ុន ចិន្តា</t>
  </si>
  <si>
    <t>39-139</t>
  </si>
  <si>
    <t xml:space="preserve">អោម  សៅផា </t>
  </si>
  <si>
    <t>15-548</t>
  </si>
  <si>
    <t>អ៊ិត ឆា</t>
  </si>
  <si>
    <t>39-403</t>
  </si>
  <si>
    <t>គឹម ឡុង</t>
  </si>
  <si>
    <t>17-252</t>
  </si>
  <si>
    <t>ង៉ែត មាន</t>
  </si>
  <si>
    <t>29-264</t>
  </si>
  <si>
    <t>សួន សារ៉ើន</t>
  </si>
  <si>
    <t>11-436</t>
  </si>
  <si>
    <t>ឡឹប សាមឿន</t>
  </si>
  <si>
    <t>39-102</t>
  </si>
  <si>
    <t xml:space="preserve">ងិន  បៀង ២ </t>
  </si>
  <si>
    <t>15-540</t>
  </si>
  <si>
    <t>នេត ប៊ី</t>
  </si>
  <si>
    <t>23-140</t>
  </si>
  <si>
    <t>យៀត យ៉ា</t>
  </si>
  <si>
    <t>41-328</t>
  </si>
  <si>
    <t>ជុច សាកន</t>
  </si>
  <si>
    <t>27-064</t>
  </si>
  <si>
    <t>គង់ សារ៉ុម</t>
  </si>
  <si>
    <t>11-477</t>
  </si>
  <si>
    <t>ឈីត រដ្ឋា</t>
  </si>
  <si>
    <t>29-278</t>
  </si>
  <si>
    <t>29-136</t>
  </si>
  <si>
    <t>ណុប ពោល</t>
  </si>
  <si>
    <t>05-473</t>
  </si>
  <si>
    <t>ហ៊ុយ កុសល់</t>
  </si>
  <si>
    <t>29-279</t>
  </si>
  <si>
    <t>សុខ ចាន់ធឿន</t>
  </si>
  <si>
    <t>29-258</t>
  </si>
  <si>
    <t>គឹម ប៊ុនធឿន ២</t>
  </si>
  <si>
    <t>11-032</t>
  </si>
  <si>
    <t>ថេត រីឆាន</t>
  </si>
  <si>
    <t>35-431</t>
  </si>
  <si>
    <t>ជា សាវាត់</t>
  </si>
  <si>
    <t>23-223</t>
  </si>
  <si>
    <t>តូច វួចហួយ</t>
  </si>
  <si>
    <t>43-062</t>
  </si>
  <si>
    <t>ភាជ ឈាន</t>
  </si>
  <si>
    <t>43-061</t>
  </si>
  <si>
    <t>ផុន សារ៉ុម</t>
  </si>
  <si>
    <t>29-307</t>
  </si>
  <si>
    <t>21-454</t>
  </si>
  <si>
    <t>អ៊ុន វណ្ណះ</t>
  </si>
  <si>
    <t>39-230</t>
  </si>
  <si>
    <t>ម៉ម ស្រីរដ្ឋ</t>
  </si>
  <si>
    <t>03-055</t>
  </si>
  <si>
    <t>ស៊ឺ ចាន់ភក្ដី</t>
  </si>
  <si>
    <t>41-528</t>
  </si>
  <si>
    <t>អៀម ស៊ីវន</t>
  </si>
  <si>
    <t>25-235</t>
  </si>
  <si>
    <t>សាក់ ស</t>
  </si>
  <si>
    <t>33-381</t>
  </si>
  <si>
    <t>គឹម ភិន</t>
  </si>
  <si>
    <t>33-380</t>
  </si>
  <si>
    <t>ប្រាក់ វុទ្ធី</t>
  </si>
  <si>
    <t>29-189</t>
  </si>
  <si>
    <t>គឹម វុទ្ឌី</t>
  </si>
  <si>
    <t>29-188</t>
  </si>
  <si>
    <t>សំអុន សំណាង</t>
  </si>
  <si>
    <t>27-002</t>
  </si>
  <si>
    <t>ញ៉ូ សុផារី</t>
  </si>
  <si>
    <t>03-416</t>
  </si>
  <si>
    <t>ឡាយ គីមហ៊ួរ</t>
  </si>
  <si>
    <t>25-061</t>
  </si>
  <si>
    <t>25-230</t>
  </si>
  <si>
    <t>សាន ហ៊ុន</t>
  </si>
  <si>
    <t>35-317</t>
  </si>
  <si>
    <t>ថ្លុង សឹរី</t>
  </si>
  <si>
    <t>35-313</t>
  </si>
  <si>
    <t>ពៅ ប៊ុន ថា</t>
  </si>
  <si>
    <t>35-319</t>
  </si>
  <si>
    <t>សៀង វីរៈ</t>
  </si>
  <si>
    <t>33-102</t>
  </si>
  <si>
    <t>15-190</t>
  </si>
  <si>
    <t>ងូន ភា</t>
  </si>
  <si>
    <t>43-011</t>
  </si>
  <si>
    <t>ឡាយ សាំងថង២</t>
  </si>
  <si>
    <t>27-255</t>
  </si>
  <si>
    <t>17-015</t>
  </si>
  <si>
    <t>សិត វណ្ណា</t>
  </si>
  <si>
    <t>27-245</t>
  </si>
  <si>
    <t>33-068</t>
  </si>
  <si>
    <t>អ៊ុន សាន់</t>
  </si>
  <si>
    <t>21-529</t>
  </si>
  <si>
    <t>21-530</t>
  </si>
  <si>
    <t>ឡុញ ឃឿម</t>
  </si>
  <si>
    <t>23-109</t>
  </si>
  <si>
    <t>ជ័យ វុទ្ធី</t>
  </si>
  <si>
    <t>25-242</t>
  </si>
  <si>
    <t>មឿត គន្ឋា</t>
  </si>
  <si>
    <t>41-273</t>
  </si>
  <si>
    <t>សាន សារិន</t>
  </si>
  <si>
    <t>11-387</t>
  </si>
  <si>
    <t>ឈួន វាសនា</t>
  </si>
  <si>
    <t>11-228</t>
  </si>
  <si>
    <t>គិន សំណាង</t>
  </si>
  <si>
    <t>33-523</t>
  </si>
  <si>
    <t>លឹម សុភ័ក្រ</t>
  </si>
  <si>
    <t>25-053</t>
  </si>
  <si>
    <t>ភោគ  រិទ្ធា</t>
  </si>
  <si>
    <t>15-312</t>
  </si>
  <si>
    <t>ឡុង ម៉ៅ</t>
  </si>
  <si>
    <t>05-471</t>
  </si>
  <si>
    <t>ស៊ុន សុខា</t>
  </si>
  <si>
    <t>21-180</t>
  </si>
  <si>
    <r>
      <rPr>
        <sz val="10"/>
        <rFont val="FreeSans"/>
        <family val="2"/>
      </rPr>
      <t xml:space="preserve">សុង ហុង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ចាស់</t>
    </r>
    <r>
      <rPr>
        <sz val="11"/>
        <color theme="1"/>
        <rFont val="Calibri"/>
        <family val="2"/>
        <scheme val="minor"/>
      </rPr>
      <t>)</t>
    </r>
  </si>
  <si>
    <t>09-140</t>
  </si>
  <si>
    <t>សុន រុម</t>
  </si>
  <si>
    <t>41-402</t>
  </si>
  <si>
    <t>លុយ ចន្ថា</t>
  </si>
  <si>
    <t>33-250</t>
  </si>
  <si>
    <t>ប៊ុន សុផល</t>
  </si>
  <si>
    <t>27-313</t>
  </si>
  <si>
    <t>ឯក សារុំ</t>
  </si>
  <si>
    <t>17-478</t>
  </si>
  <si>
    <t>ណុប សុង</t>
  </si>
  <si>
    <t>41-277</t>
  </si>
  <si>
    <t>សុះ សៀត</t>
  </si>
  <si>
    <t>21-225</t>
  </si>
  <si>
    <t>ឈឿម រ៉ា</t>
  </si>
  <si>
    <t>11-416</t>
  </si>
  <si>
    <t>អ៊ុក សារ៉ាក់</t>
  </si>
  <si>
    <t>23-111</t>
  </si>
  <si>
    <t>លិស ឡេត</t>
  </si>
  <si>
    <t>21-228</t>
  </si>
  <si>
    <t>សី រិទ្ធី</t>
  </si>
  <si>
    <t>39-152</t>
  </si>
  <si>
    <t>សុខ វាសនា</t>
  </si>
  <si>
    <t>29-205</t>
  </si>
  <si>
    <t>បួន សុធី</t>
  </si>
  <si>
    <t>11-116</t>
  </si>
  <si>
    <t>ហួត ស៊ីវ៉ន</t>
  </si>
  <si>
    <t>23-414</t>
  </si>
  <si>
    <t>ទូ សុភាព</t>
  </si>
  <si>
    <t>29-533</t>
  </si>
  <si>
    <t>33-545</t>
  </si>
  <si>
    <t>ថាប់ ប៊ុនលឿ</t>
  </si>
  <si>
    <t>41-155</t>
  </si>
  <si>
    <t>41-541</t>
  </si>
  <si>
    <t>ដួង មាច</t>
  </si>
  <si>
    <t>05-264</t>
  </si>
  <si>
    <t>យ៉ត សាង</t>
  </si>
  <si>
    <t>35-397</t>
  </si>
  <si>
    <t>ទី ថា</t>
  </si>
  <si>
    <t>35-389</t>
  </si>
  <si>
    <t>គង់ សុផន</t>
  </si>
  <si>
    <t>35-398</t>
  </si>
  <si>
    <t>35-395</t>
  </si>
  <si>
    <t>ឡាច ព្រីន</t>
  </si>
  <si>
    <t>35-401</t>
  </si>
  <si>
    <t>វឹង វុទ្ធី</t>
  </si>
  <si>
    <t>39-184</t>
  </si>
  <si>
    <t>ដែង ខាន់</t>
  </si>
  <si>
    <t>29-369</t>
  </si>
  <si>
    <t>ទូច ជួន</t>
  </si>
  <si>
    <t>25-024</t>
  </si>
  <si>
    <t>ចាន់ សួរ</t>
  </si>
  <si>
    <t>35-072</t>
  </si>
  <si>
    <t>សួន សារឿន</t>
  </si>
  <si>
    <t>21-054</t>
  </si>
  <si>
    <t>ហេង តិល</t>
  </si>
  <si>
    <t>35-265</t>
  </si>
  <si>
    <t>ប៊ិត ជឹម</t>
  </si>
  <si>
    <t>23-319</t>
  </si>
  <si>
    <t>ជួន ណារី</t>
  </si>
  <si>
    <t>11-381</t>
  </si>
  <si>
    <t>ភិន សុថេត</t>
  </si>
  <si>
    <t>29-476</t>
  </si>
  <si>
    <t>ឆឿន រដ្ឋា</t>
  </si>
  <si>
    <t>39-060</t>
  </si>
  <si>
    <t>ស៊ុយ សំណាង</t>
  </si>
  <si>
    <t>27-439</t>
  </si>
  <si>
    <t>លី ហួន</t>
  </si>
  <si>
    <t>05-031</t>
  </si>
  <si>
    <t>ឌឿន រ៉េត</t>
  </si>
  <si>
    <t>39-250</t>
  </si>
  <si>
    <t>35-020</t>
  </si>
  <si>
    <t>ម៉ៅ ចាន់លី</t>
  </si>
  <si>
    <t>35-287</t>
  </si>
  <si>
    <t>ពៅ សាវើយ ២</t>
  </si>
  <si>
    <t>23-401</t>
  </si>
  <si>
    <t>ឈាង លីណា</t>
  </si>
  <si>
    <t>35-564</t>
  </si>
  <si>
    <t>សាន់ យ៉ាស់</t>
  </si>
  <si>
    <t>21-196</t>
  </si>
  <si>
    <t>គី ខេង</t>
  </si>
  <si>
    <t>05-018</t>
  </si>
  <si>
    <t>05-280</t>
  </si>
  <si>
    <t>ជុំ ភាជ</t>
  </si>
  <si>
    <t>27-103</t>
  </si>
  <si>
    <t>យក់  អឿ ១</t>
  </si>
  <si>
    <t>17-138</t>
  </si>
  <si>
    <t>យ៉ង់ យឿត</t>
  </si>
  <si>
    <t>35-369</t>
  </si>
  <si>
    <t>យ៉ង សាខុម</t>
  </si>
  <si>
    <t>39-525</t>
  </si>
  <si>
    <t>យ៉ង វណ្ណៈ</t>
  </si>
  <si>
    <t>39-526</t>
  </si>
  <si>
    <t>វត្តក្តុល១</t>
  </si>
  <si>
    <t>35-238</t>
  </si>
  <si>
    <t>ម៉ាក សាវ៉ាត</t>
  </si>
  <si>
    <t>25-487</t>
  </si>
  <si>
    <t>រិទ្ធ ដាណេ</t>
  </si>
  <si>
    <t>29-116</t>
  </si>
  <si>
    <t>សេង ឆៀត</t>
  </si>
  <si>
    <t>11-057</t>
  </si>
  <si>
    <t>ឡៅ ប៊ុនលីដា</t>
  </si>
  <si>
    <t>29-151</t>
  </si>
  <si>
    <t>រៀន សារ៉ើយ</t>
  </si>
  <si>
    <t>39-501</t>
  </si>
  <si>
    <t>នី សុខា</t>
  </si>
  <si>
    <t>11-555</t>
  </si>
  <si>
    <t>អ៊ឹម ហឿន</t>
  </si>
  <si>
    <t>09-029</t>
  </si>
  <si>
    <t>គង់ ផៃ</t>
  </si>
  <si>
    <t>09-101</t>
  </si>
  <si>
    <t>អៀង គឹមថុល</t>
  </si>
  <si>
    <t>09-121</t>
  </si>
  <si>
    <t>ចន  សំណាង</t>
  </si>
  <si>
    <t>09-122</t>
  </si>
  <si>
    <t>យ៉ាំ ថោង</t>
  </si>
  <si>
    <t>09-145</t>
  </si>
  <si>
    <t>ឆាយ សារ៉េត</t>
  </si>
  <si>
    <t>09-129</t>
  </si>
  <si>
    <t>ហាស់ អសនី</t>
  </si>
  <si>
    <t>09-130</t>
  </si>
  <si>
    <t>ហេង ហុកម៉េង</t>
  </si>
  <si>
    <t>09-179</t>
  </si>
  <si>
    <t>ឆន ឆាន</t>
  </si>
  <si>
    <t>09-203</t>
  </si>
  <si>
    <t>ឆន លួត</t>
  </si>
  <si>
    <t>09-202</t>
  </si>
  <si>
    <t>យូ ហៀក</t>
  </si>
  <si>
    <t>09-200</t>
  </si>
  <si>
    <t>លី ប៊ួយ</t>
  </si>
  <si>
    <t>09-010</t>
  </si>
  <si>
    <t xml:space="preserve">ហឿន  វាសនា </t>
  </si>
  <si>
    <t>17-553</t>
  </si>
  <si>
    <t>សឿន កុសល់</t>
  </si>
  <si>
    <t>43-010</t>
  </si>
  <si>
    <t xml:space="preserve">សែត  ស៊ីផាត </t>
  </si>
  <si>
    <t>17-537</t>
  </si>
  <si>
    <t>ទិត្យ រ៉ា</t>
  </si>
  <si>
    <t>15-153</t>
  </si>
  <si>
    <t>ហេង ផាន់</t>
  </si>
  <si>
    <t>03-357</t>
  </si>
  <si>
    <t>សាយ សារុន</t>
  </si>
  <si>
    <t>23-322</t>
  </si>
  <si>
    <t>ផាត់ សុងសៀង</t>
  </si>
  <si>
    <t>27-095</t>
  </si>
  <si>
    <t>ស៊ូ ម៉ារីយ៉ាន</t>
  </si>
  <si>
    <t>21-038</t>
  </si>
  <si>
    <t>អ៊ឹង ចាន់ធី</t>
  </si>
  <si>
    <t>09-409</t>
  </si>
  <si>
    <t>ប៊ុត ហួត</t>
  </si>
  <si>
    <t>05-222</t>
  </si>
  <si>
    <t>ជី វលក្ខណ៌</t>
  </si>
  <si>
    <t>31-490</t>
  </si>
  <si>
    <t>រឿម មុំ</t>
  </si>
  <si>
    <t>43-059</t>
  </si>
  <si>
    <t>លឹម ហ្កិចឡាយ</t>
  </si>
  <si>
    <t>23-093</t>
  </si>
  <si>
    <t>ង៉ូវ សារិទ្ធ</t>
  </si>
  <si>
    <t>31-207</t>
  </si>
  <si>
    <t>ឃាង សុម៉ាលី</t>
  </si>
  <si>
    <t>23-562</t>
  </si>
  <si>
    <t>នុត ឡី</t>
  </si>
  <si>
    <t>25-075</t>
  </si>
  <si>
    <t>ឡិប អារ៉ាហ្សាត</t>
  </si>
  <si>
    <t>41-059</t>
  </si>
  <si>
    <t>ម៉ាត់ សារីយ៉ាន</t>
  </si>
  <si>
    <t>41-477</t>
  </si>
  <si>
    <t>រស់ ម៉ៅ</t>
  </si>
  <si>
    <t>25-044</t>
  </si>
  <si>
    <t>លី រ៉ូហ្សាល</t>
  </si>
  <si>
    <t>35-104</t>
  </si>
  <si>
    <t>ប្រាក់ ផាន់នី</t>
  </si>
  <si>
    <t>35-139</t>
  </si>
  <si>
    <t>លី ម៉ាលីយ៉ាន</t>
  </si>
  <si>
    <t>21-595</t>
  </si>
  <si>
    <t>អំ ឆាំ</t>
  </si>
  <si>
    <t>27-068</t>
  </si>
  <si>
    <t>នឹម កាក់ម៉ាច</t>
  </si>
  <si>
    <t>11-570</t>
  </si>
  <si>
    <t>ស៊ី រីវណ្ណី</t>
  </si>
  <si>
    <t>35-158</t>
  </si>
  <si>
    <t>លី ណាស៊ី</t>
  </si>
  <si>
    <t>25-076</t>
  </si>
  <si>
    <t>វ៉ាន់ រក្សា</t>
  </si>
  <si>
    <t>27-134</t>
  </si>
  <si>
    <t>អ៊ុន សុគុណ</t>
  </si>
  <si>
    <t>35-142</t>
  </si>
  <si>
    <t>ជុំ ផល្លី</t>
  </si>
  <si>
    <t>35-087</t>
  </si>
  <si>
    <t>ចក់ ស្រស់</t>
  </si>
  <si>
    <t>27-335</t>
  </si>
  <si>
    <t>សុះ យូកូប</t>
  </si>
  <si>
    <t>21-030</t>
  </si>
  <si>
    <t>ម៉ាត់ ម៉ាន</t>
  </si>
  <si>
    <t>11-373</t>
  </si>
  <si>
    <t>អ៊ឹម សុភាព</t>
  </si>
  <si>
    <t>25-121</t>
  </si>
  <si>
    <t>គឹម ពៅ</t>
  </si>
  <si>
    <t>27-530</t>
  </si>
  <si>
    <t>ហ៊ីម អាហ្ស៉ីប</t>
  </si>
  <si>
    <t>11-091</t>
  </si>
  <si>
    <t>27-520</t>
  </si>
  <si>
    <t>វង្ស ថន</t>
  </si>
  <si>
    <t>25-077</t>
  </si>
  <si>
    <t>សែ ទ្រី</t>
  </si>
  <si>
    <t>11-247</t>
  </si>
  <si>
    <t>សុខ សុផាន់ណា</t>
  </si>
  <si>
    <t>27-589</t>
  </si>
  <si>
    <t>ឆាន់ វាសនា</t>
  </si>
  <si>
    <t>29-221</t>
  </si>
  <si>
    <t>ផាន សុខ</t>
  </si>
  <si>
    <t>39-044</t>
  </si>
  <si>
    <t>ផាន់ ប៊ុនធួន</t>
  </si>
  <si>
    <t>43-064</t>
  </si>
  <si>
    <t>43-065</t>
  </si>
  <si>
    <t>ប៉ូ វ៉ោស៊ីហាស់</t>
  </si>
  <si>
    <t>43-300</t>
  </si>
  <si>
    <t>អុំ ខុម</t>
  </si>
  <si>
    <t>25-189</t>
  </si>
  <si>
    <t>09-057</t>
  </si>
  <si>
    <t>យ៉ាន់ សំអូន</t>
  </si>
  <si>
    <t>15-144</t>
  </si>
  <si>
    <r>
      <rPr>
        <sz val="10"/>
        <rFont val="FreeSans"/>
        <family val="2"/>
      </rPr>
      <t xml:space="preserve">វត្តដំរីស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សាលាឆាន់</t>
    </r>
    <r>
      <rPr>
        <sz val="11"/>
        <color theme="1"/>
        <rFont val="Calibri"/>
        <family val="2"/>
        <scheme val="minor"/>
      </rPr>
      <t>)</t>
    </r>
  </si>
  <si>
    <t>17-198</t>
  </si>
  <si>
    <t>ព្រំ គឿន</t>
  </si>
  <si>
    <t>05-114</t>
  </si>
  <si>
    <t>យ៉ាត ឈួម</t>
  </si>
  <si>
    <t>33-205</t>
  </si>
  <si>
    <t>ជា គី</t>
  </si>
  <si>
    <t>27-543</t>
  </si>
  <si>
    <t>សោ ទ៉ុនលាង</t>
  </si>
  <si>
    <t>29-339</t>
  </si>
  <si>
    <t>ជី សុខរ៉ន</t>
  </si>
  <si>
    <t>35-345</t>
  </si>
  <si>
    <t>ឈឿង សុវណ្ណី</t>
  </si>
  <si>
    <t>25-100</t>
  </si>
  <si>
    <t>ទាវ អ៊ុយសឹង</t>
  </si>
  <si>
    <t>03-041</t>
  </si>
  <si>
    <t>ហ៊ឹម ដាវី</t>
  </si>
  <si>
    <t>41-414</t>
  </si>
  <si>
    <t>ហាន ធីតា</t>
  </si>
  <si>
    <t>17-373</t>
  </si>
  <si>
    <t>វ៉ាន់ សុវណ្ណា</t>
  </si>
  <si>
    <t>41-391</t>
  </si>
  <si>
    <t>សៀម ទៀង</t>
  </si>
  <si>
    <t>15-321</t>
  </si>
  <si>
    <t>ចឹក គង់</t>
  </si>
  <si>
    <t>17-005</t>
  </si>
  <si>
    <t>ចាន់ សូវង្ស</t>
  </si>
  <si>
    <t>17-415</t>
  </si>
  <si>
    <t>តាន់ វណ្ឌី</t>
  </si>
  <si>
    <t>05-179</t>
  </si>
  <si>
    <t>ស ធុច</t>
  </si>
  <si>
    <t>03-200</t>
  </si>
  <si>
    <t>ឈឿត ម៉ាត់</t>
  </si>
  <si>
    <t>21-442</t>
  </si>
  <si>
    <t>ហង្ស ស៊ីណា</t>
  </si>
  <si>
    <t>03-155</t>
  </si>
  <si>
    <t>អ៊ុំ ពន្លឺ</t>
  </si>
  <si>
    <t>33-438</t>
  </si>
  <si>
    <t>រ៉េស យូសុះ</t>
  </si>
  <si>
    <t>21-421</t>
  </si>
  <si>
    <t>ឡយ ប៊ុនធឿន</t>
  </si>
  <si>
    <t>09-087</t>
  </si>
  <si>
    <t>ឈិត អារុណ</t>
  </si>
  <si>
    <t>29-177</t>
  </si>
  <si>
    <t>ធឹង គឹមហេង ២</t>
  </si>
  <si>
    <t>29-276</t>
  </si>
  <si>
    <t>ធឹង គឹមហេង២</t>
  </si>
  <si>
    <t>23-040</t>
  </si>
  <si>
    <t xml:space="preserve">អ៊ុក  ម៉ារ៉ានី  </t>
  </si>
  <si>
    <t>05-549</t>
  </si>
  <si>
    <t xml:space="preserve">ឈៀង  លី  </t>
  </si>
  <si>
    <t>05-496</t>
  </si>
  <si>
    <t>លិម ស៊ុយ</t>
  </si>
  <si>
    <t>21-307</t>
  </si>
  <si>
    <t>41-051</t>
  </si>
  <si>
    <t>គឹម រូឡង់</t>
  </si>
  <si>
    <t>27-420</t>
  </si>
  <si>
    <t>ញឹក ពុធ</t>
  </si>
  <si>
    <t>11-516</t>
  </si>
  <si>
    <t>វណ្ណ ចរិយា</t>
  </si>
  <si>
    <t>23-074</t>
  </si>
  <si>
    <t>វ៉ាត ស៊ីម</t>
  </si>
  <si>
    <t>25-215</t>
  </si>
  <si>
    <t>ស៊ឹម លីហៀង</t>
  </si>
  <si>
    <t>23-196</t>
  </si>
  <si>
    <t>41-071</t>
  </si>
  <si>
    <t>39-153</t>
  </si>
  <si>
    <t>ជា ចាយ</t>
  </si>
  <si>
    <t>23-084</t>
  </si>
  <si>
    <t>ឡោះ វ៉ើ</t>
  </si>
  <si>
    <t>21-576</t>
  </si>
  <si>
    <t>ខ្លូត សុខ</t>
  </si>
  <si>
    <t>27-435</t>
  </si>
  <si>
    <t>ប៉ិ សុវ័ន</t>
  </si>
  <si>
    <t>21-499</t>
  </si>
  <si>
    <t>សុទ្ធ ថា</t>
  </si>
  <si>
    <t>41-058</t>
  </si>
  <si>
    <t>11-044</t>
  </si>
  <si>
    <t>ឡាយ ហួត</t>
  </si>
  <si>
    <t>11-494</t>
  </si>
  <si>
    <t>11-170</t>
  </si>
  <si>
    <t>វ៉ាយ សារ</t>
  </si>
  <si>
    <t>11-024</t>
  </si>
  <si>
    <t>សោម សាវ៉ង់</t>
  </si>
  <si>
    <t>23-522</t>
  </si>
  <si>
    <t xml:space="preserve">អោម  ភឿរ  </t>
  </si>
  <si>
    <t>05-506</t>
  </si>
  <si>
    <t>ឆាយ ផេង</t>
  </si>
  <si>
    <t>41-383</t>
  </si>
  <si>
    <t>អ៊ុយ រី</t>
  </si>
  <si>
    <t>15-417</t>
  </si>
  <si>
    <t>វង្ស សារិទ្ធភក្ដី</t>
  </si>
  <si>
    <t>29-099</t>
  </si>
  <si>
    <t>អោក បូទុំ</t>
  </si>
  <si>
    <t>41-348</t>
  </si>
  <si>
    <t xml:space="preserve">អ៊ិន    ផេង  </t>
  </si>
  <si>
    <t>05-491</t>
  </si>
  <si>
    <t>ស៊ឹម សុធីរ</t>
  </si>
  <si>
    <t>21-502</t>
  </si>
  <si>
    <t>ហម រតនា</t>
  </si>
  <si>
    <t>23-237</t>
  </si>
  <si>
    <t>ឡុង សីលា</t>
  </si>
  <si>
    <t>35-187</t>
  </si>
  <si>
    <t xml:space="preserve">យស់  លីណា </t>
  </si>
  <si>
    <t>09-520</t>
  </si>
  <si>
    <t>យុត តុងហាន់</t>
  </si>
  <si>
    <t>29-118</t>
  </si>
  <si>
    <t>គឹម ឡៃ</t>
  </si>
  <si>
    <t>33-034</t>
  </si>
  <si>
    <t>សុខ មេត្តា</t>
  </si>
  <si>
    <t>11-132</t>
  </si>
  <si>
    <t>ញាណ ជី</t>
  </si>
  <si>
    <t>41-009</t>
  </si>
  <si>
    <t>គឹម សេន</t>
  </si>
  <si>
    <t>41-406</t>
  </si>
  <si>
    <t>សិទ្ធ វាសនា</t>
  </si>
  <si>
    <t>41-041</t>
  </si>
  <si>
    <t>មិន ផាន</t>
  </si>
  <si>
    <t>41-408</t>
  </si>
  <si>
    <t>ឯល វ៉ាន់</t>
  </si>
  <si>
    <t>11-591</t>
  </si>
  <si>
    <t>ជា សារ៉ីម</t>
  </si>
  <si>
    <t>41-363</t>
  </si>
  <si>
    <t>ឆេង រេត</t>
  </si>
  <si>
    <t>41-420</t>
  </si>
  <si>
    <t>ស៊ិន សាអ៊ីម</t>
  </si>
  <si>
    <t>21-591</t>
  </si>
  <si>
    <t>គឹម ស៊ា</t>
  </si>
  <si>
    <t>05-285</t>
  </si>
  <si>
    <t>ឆៃ  វណ្ណះ</t>
  </si>
  <si>
    <t>05-425</t>
  </si>
  <si>
    <t xml:space="preserve">គាន  ប៊ុនឈាន  </t>
  </si>
  <si>
    <t>05-494</t>
  </si>
  <si>
    <t>ហា ហួរ</t>
  </si>
  <si>
    <t>05-116</t>
  </si>
  <si>
    <t>គ្រី ស៊ាង</t>
  </si>
  <si>
    <t>05-457</t>
  </si>
  <si>
    <t>ចែ ម៉ៅ ៣</t>
  </si>
  <si>
    <t>05-288</t>
  </si>
  <si>
    <t>តា ថាំ</t>
  </si>
  <si>
    <t>05-268</t>
  </si>
  <si>
    <t>ឈួន ឆុន</t>
  </si>
  <si>
    <t>05-273</t>
  </si>
  <si>
    <t>ឡុង សុខន</t>
  </si>
  <si>
    <t>05-014</t>
  </si>
  <si>
    <t>យី ប៊ុនខន ២</t>
  </si>
  <si>
    <t>05-020</t>
  </si>
  <si>
    <t>ឈុំ ឌី</t>
  </si>
  <si>
    <t>05-270</t>
  </si>
  <si>
    <t>គង់ វត្ត</t>
  </si>
  <si>
    <t>05-232</t>
  </si>
  <si>
    <t>គង់ វត្ថា</t>
  </si>
  <si>
    <t>05-279</t>
  </si>
  <si>
    <t>ចែ ម៉ៅ ២</t>
  </si>
  <si>
    <t>05-271</t>
  </si>
  <si>
    <t>ឆុង សុភាព</t>
  </si>
  <si>
    <t>05-275</t>
  </si>
  <si>
    <t>05-456</t>
  </si>
  <si>
    <t>គេង ហឺង</t>
  </si>
  <si>
    <t>29-499</t>
  </si>
  <si>
    <t>ញឹក នី</t>
  </si>
  <si>
    <t>25-332</t>
  </si>
  <si>
    <t>សេង ហួន</t>
  </si>
  <si>
    <t>25-331</t>
  </si>
  <si>
    <t>គួយ ឆេងលី</t>
  </si>
  <si>
    <t>05-214</t>
  </si>
  <si>
    <t>កែវ សាវ៉ែ</t>
  </si>
  <si>
    <t>05-283</t>
  </si>
  <si>
    <t>ឡាច សុធី</t>
  </si>
  <si>
    <t>05-138</t>
  </si>
  <si>
    <t>លី អៀក</t>
  </si>
  <si>
    <t>05-228</t>
  </si>
  <si>
    <t>03-228</t>
  </si>
  <si>
    <t>ភឿប​ ផាយោ</t>
  </si>
  <si>
    <t>03-226</t>
  </si>
  <si>
    <t>សោ គឹមឡាយ</t>
  </si>
  <si>
    <t>03-225</t>
  </si>
  <si>
    <t xml:space="preserve">ម៉ូត  ផល្លា </t>
  </si>
  <si>
    <t>15-594</t>
  </si>
  <si>
    <t xml:space="preserve">រិច  រីម </t>
  </si>
  <si>
    <t>15-580</t>
  </si>
  <si>
    <t xml:space="preserve">កែ  ណែម </t>
  </si>
  <si>
    <t>15-574</t>
  </si>
  <si>
    <t xml:space="preserve">ជាតិ  សុធារ៉ា </t>
  </si>
  <si>
    <t>15-514</t>
  </si>
  <si>
    <t xml:space="preserve">សែម  ច្រិប </t>
  </si>
  <si>
    <t>15-482</t>
  </si>
  <si>
    <t>លី ស៊ុនហ</t>
  </si>
  <si>
    <t>15-470</t>
  </si>
  <si>
    <t>អ៊ុន សាលី</t>
  </si>
  <si>
    <t>15-398</t>
  </si>
  <si>
    <t>ង៉ោ ជឹងឈុន</t>
  </si>
  <si>
    <t>15-393</t>
  </si>
  <si>
    <t>សាន កុសល</t>
  </si>
  <si>
    <t>15-382</t>
  </si>
  <si>
    <t>ឌី កេង</t>
  </si>
  <si>
    <t>15-379</t>
  </si>
  <si>
    <t>សួង សារួន</t>
  </si>
  <si>
    <t>15-378</t>
  </si>
  <si>
    <t>ជា អ៊ុល</t>
  </si>
  <si>
    <t>15-377</t>
  </si>
  <si>
    <t>ឃី ណារិន</t>
  </si>
  <si>
    <t>15-339</t>
  </si>
  <si>
    <t>ដាញ់ អេងប៊ុនវ៉ាន់</t>
  </si>
  <si>
    <t>15-288</t>
  </si>
  <si>
    <t>ព្រុំ រដ្ឋា</t>
  </si>
  <si>
    <t>15-287</t>
  </si>
  <si>
    <t>ម៉ាក ទន</t>
  </si>
  <si>
    <t>15-249</t>
  </si>
  <si>
    <t>លិញ ម៉ាលីស</t>
  </si>
  <si>
    <t>15-176</t>
  </si>
  <si>
    <t>អ៊ុន ឈឿន</t>
  </si>
  <si>
    <t>15-149</t>
  </si>
  <si>
    <t>ឃាន សំណាង</t>
  </si>
  <si>
    <t>15-147</t>
  </si>
  <si>
    <t>ហោ ឃាង</t>
  </si>
  <si>
    <t>15-137</t>
  </si>
  <si>
    <t>ពេជ្រ តិចស៊្រុន</t>
  </si>
  <si>
    <t>15-110</t>
  </si>
  <si>
    <t>ចាន់ សារេត</t>
  </si>
  <si>
    <t>15-087</t>
  </si>
  <si>
    <t>សិទ្ធ ងួនហាក់</t>
  </si>
  <si>
    <t>15-080</t>
  </si>
  <si>
    <t>15-077</t>
  </si>
  <si>
    <t>ម៉ៅ  ទូច</t>
  </si>
  <si>
    <t>15-064</t>
  </si>
  <si>
    <t>ជុន  ភក្តី</t>
  </si>
  <si>
    <t>15-063</t>
  </si>
  <si>
    <t>ជឹម  សុម៉ាលី</t>
  </si>
  <si>
    <t>15-061</t>
  </si>
  <si>
    <t>សេង ចាន់ដាវុធ</t>
  </si>
  <si>
    <t>15-059</t>
  </si>
  <si>
    <t>ភុក  ជា</t>
  </si>
  <si>
    <t>15-057</t>
  </si>
  <si>
    <t>អ៊ូ  វណ្ណី</t>
  </si>
  <si>
    <t>15-047</t>
  </si>
  <si>
    <t>អៃ  ហ្គ្រិច</t>
  </si>
  <si>
    <t>15-044</t>
  </si>
  <si>
    <t>ឆេង  ស៊ីវ</t>
  </si>
  <si>
    <t>15-040</t>
  </si>
  <si>
    <t>សុខ  សារិន</t>
  </si>
  <si>
    <t>15-039</t>
  </si>
  <si>
    <t>ខា  ជូ</t>
  </si>
  <si>
    <t>15-033</t>
  </si>
  <si>
    <t>អ៊ឹម  ឡុង</t>
  </si>
  <si>
    <t>15-027</t>
  </si>
  <si>
    <t>15-023</t>
  </si>
  <si>
    <t>វិន អឿម</t>
  </si>
  <si>
    <t>29-484</t>
  </si>
  <si>
    <t>បាន់  សារុំ</t>
  </si>
  <si>
    <t>17-153</t>
  </si>
  <si>
    <t>ឡៅ ប៊ួយ</t>
  </si>
  <si>
    <t>27-131</t>
  </si>
  <si>
    <t>25-476</t>
  </si>
  <si>
    <t>សឿន ពិសិទ្ធ</t>
  </si>
  <si>
    <t>27-116</t>
  </si>
  <si>
    <t>ម៉ក់ សុវណ្ណ</t>
  </si>
  <si>
    <t>25-506</t>
  </si>
  <si>
    <t>27-161</t>
  </si>
  <si>
    <t>ឈ្មោះ</t>
  </si>
  <si>
    <t>ទឹកប្រាក់ត្រូវ</t>
  </si>
  <si>
    <t>ពៅ គឹមហាន(លក់គុយទាវ)</t>
  </si>
  <si>
    <t>អ៊ុយ លីវ(ប្រេងឥន្ទនៈឡាអេ)</t>
  </si>
  <si>
    <t>22-244</t>
  </si>
  <si>
    <t>ឡេង ហេង(សណ្ឋាគារ)</t>
  </si>
  <si>
    <t>ហូ លីដេ(ផ្ទះសំណាក់)</t>
  </si>
  <si>
    <t>ការ៉ាស់សាំង តេលា (អន្លង់វិល )</t>
  </si>
  <si>
    <t>វត្តសំពៅ</t>
  </si>
  <si>
    <t>22-463</t>
  </si>
  <si>
    <t>ផាន់ សាម៉ន</t>
  </si>
  <si>
    <t>10-237</t>
  </si>
  <si>
    <t>លឹម ដារ៉ុង</t>
  </si>
  <si>
    <t>20-088</t>
  </si>
  <si>
    <t>ម៉េង សយ</t>
  </si>
  <si>
    <t>22-308</t>
  </si>
  <si>
    <t>ញែ រ៉េត</t>
  </si>
  <si>
    <t>22-436</t>
  </si>
  <si>
    <t>សេម សេង</t>
  </si>
  <si>
    <t>26-104</t>
  </si>
  <si>
    <t>អោគ គុណ</t>
  </si>
  <si>
    <t>20-017</t>
  </si>
  <si>
    <t>ហៅ សៀង</t>
  </si>
  <si>
    <t>04-210</t>
  </si>
  <si>
    <t>ឃួន ហួយលាង</t>
  </si>
  <si>
    <t>10-271</t>
  </si>
  <si>
    <t>ឡោ វ៉ា</t>
  </si>
  <si>
    <t>10-474</t>
  </si>
  <si>
    <t>ម៉ាន សុខា</t>
  </si>
  <si>
    <t>36-445</t>
  </si>
  <si>
    <t>ម៉ិល ខុម</t>
  </si>
  <si>
    <t>36-452</t>
  </si>
  <si>
    <t>ជឺ ពុំ៤</t>
  </si>
  <si>
    <t>26-285</t>
  </si>
  <si>
    <t>លឿង សុតុល</t>
  </si>
  <si>
    <t>24-436</t>
  </si>
  <si>
    <t>ហួត ជន</t>
  </si>
  <si>
    <t>24-317</t>
  </si>
  <si>
    <t>សេង សុខនី</t>
  </si>
  <si>
    <t>40-039</t>
  </si>
  <si>
    <t>ទីវ ណារ័ត្ន</t>
  </si>
  <si>
    <t>04-031</t>
  </si>
  <si>
    <t>ផាន  ភឿន</t>
  </si>
  <si>
    <t>34-216</t>
  </si>
  <si>
    <t xml:space="preserve">ឌឹម  ស៊ីដេត </t>
  </si>
  <si>
    <t>04-497</t>
  </si>
  <si>
    <t>ធី ឃាង</t>
  </si>
  <si>
    <t>04-391</t>
  </si>
  <si>
    <t>គឹម ដា</t>
  </si>
  <si>
    <t>04-408</t>
  </si>
  <si>
    <t>ភី សី</t>
  </si>
  <si>
    <t>04-265</t>
  </si>
  <si>
    <t>តាំង ហួយ</t>
  </si>
  <si>
    <t>04-108</t>
  </si>
  <si>
    <t>ប៊ុត សាវង្ស</t>
  </si>
  <si>
    <t>22-329</t>
  </si>
  <si>
    <r>
      <rPr>
        <sz val="10"/>
        <rFont val="FreeSans"/>
        <family val="2"/>
      </rPr>
      <t>ប៊ុត សាវង្ស២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អាស្រម</t>
    </r>
    <r>
      <rPr>
        <sz val="11"/>
        <color theme="1"/>
        <rFont val="Calibri"/>
        <family val="2"/>
        <scheme val="minor"/>
      </rPr>
      <t>)</t>
    </r>
  </si>
  <si>
    <t>24-230</t>
  </si>
  <si>
    <t xml:space="preserve">ទុយ  នៅ </t>
  </si>
  <si>
    <t>04-504</t>
  </si>
  <si>
    <t>គង់ ពៅ</t>
  </si>
  <si>
    <t>10-161</t>
  </si>
  <si>
    <t>សយ សេរី</t>
  </si>
  <si>
    <t>30-337</t>
  </si>
  <si>
    <t>ហ៊ុល សេង</t>
  </si>
  <si>
    <t>04-381</t>
  </si>
  <si>
    <t>ស៊ីវ សាន់</t>
  </si>
  <si>
    <t>04-269</t>
  </si>
  <si>
    <t>សាង ប្រសើរ</t>
  </si>
  <si>
    <t>04-165</t>
  </si>
  <si>
    <t>04-201</t>
  </si>
  <si>
    <t>ប៉ិច ដារ៉ា</t>
  </si>
  <si>
    <t>04-448</t>
  </si>
  <si>
    <t xml:space="preserve">ង៉ូវ ខេងសៀង ១ </t>
  </si>
  <si>
    <t>04-565</t>
  </si>
  <si>
    <t xml:space="preserve">គុយ  វី ៤ </t>
  </si>
  <si>
    <t>04-592</t>
  </si>
  <si>
    <t>កាំង សួយងី</t>
  </si>
  <si>
    <t>04-259</t>
  </si>
  <si>
    <t>សន ភាព</t>
  </si>
  <si>
    <t>04-260</t>
  </si>
  <si>
    <t>04-469</t>
  </si>
  <si>
    <t xml:space="preserve">លី  សុផល </t>
  </si>
  <si>
    <t>04-541</t>
  </si>
  <si>
    <t xml:space="preserve">ឡុង  សុខន </t>
  </si>
  <si>
    <t>04-564</t>
  </si>
  <si>
    <t>សុខ ថេន</t>
  </si>
  <si>
    <t>04-252</t>
  </si>
  <si>
    <t>សួ គឹមសួ</t>
  </si>
  <si>
    <t>04-258</t>
  </si>
  <si>
    <t>04-345</t>
  </si>
  <si>
    <t>ចែ ម៉ៅ ១</t>
  </si>
  <si>
    <t>04-076</t>
  </si>
  <si>
    <t>ជា ចន្នី</t>
  </si>
  <si>
    <t>04-145</t>
  </si>
  <si>
    <t>អ៊ឹង អេងម៉េង</t>
  </si>
  <si>
    <t>04-152</t>
  </si>
  <si>
    <t>សុខ សុចិត្ត</t>
  </si>
  <si>
    <t>04-142</t>
  </si>
  <si>
    <t>04-148</t>
  </si>
  <si>
    <t>ប៉ាល់ ជឿម</t>
  </si>
  <si>
    <t>04-456</t>
  </si>
  <si>
    <t>ដុស  ម៉ៅ</t>
  </si>
  <si>
    <t>34-271</t>
  </si>
  <si>
    <t>ខេង សុធា</t>
  </si>
  <si>
    <t>24-282</t>
  </si>
  <si>
    <t>ឈឿន សោ</t>
  </si>
  <si>
    <t>06-074</t>
  </si>
  <si>
    <t>គ្រីន ញ៉ុង</t>
  </si>
  <si>
    <t>04-332</t>
  </si>
  <si>
    <t>នី លីហេង</t>
  </si>
  <si>
    <t>30-098</t>
  </si>
  <si>
    <t>រិទ្ធ សួម</t>
  </si>
  <si>
    <t>36-252</t>
  </si>
  <si>
    <t>សោ ថាលី កូលាបស</t>
  </si>
  <si>
    <t>22-068</t>
  </si>
  <si>
    <t>សេក បូរណ</t>
  </si>
  <si>
    <t>34-050</t>
  </si>
  <si>
    <t>កែវ ប៊ុនធៀន</t>
  </si>
  <si>
    <t>36-188</t>
  </si>
  <si>
    <t>ងួន សេង</t>
  </si>
  <si>
    <t>24-414</t>
  </si>
  <si>
    <t>សន ស៊ីផាត</t>
  </si>
  <si>
    <t>36-583</t>
  </si>
  <si>
    <t>ឈឹត សៀវបេង</t>
  </si>
  <si>
    <t>34-009</t>
  </si>
  <si>
    <t>ពៅ វ៉ាន់ពុន</t>
  </si>
  <si>
    <t>16-100</t>
  </si>
  <si>
    <t>ណែម សុវណ្ណ</t>
  </si>
  <si>
    <t>16-103</t>
  </si>
  <si>
    <t xml:space="preserve">អែម រឿប  </t>
  </si>
  <si>
    <t>32-508</t>
  </si>
  <si>
    <t xml:space="preserve">អែម វិត  </t>
  </si>
  <si>
    <t>32-507</t>
  </si>
  <si>
    <t>ហែម ថ្លៃថ្លា</t>
  </si>
  <si>
    <t>16-148</t>
  </si>
  <si>
    <t>16-159</t>
  </si>
  <si>
    <t>អ៊ឹង ង៉ា</t>
  </si>
  <si>
    <t>16-334</t>
  </si>
  <si>
    <t>ពៅ សុខា</t>
  </si>
  <si>
    <t>16-342</t>
  </si>
  <si>
    <t>ឈៀង  ឡុង</t>
  </si>
  <si>
    <t>16-346</t>
  </si>
  <si>
    <t>ញ៉ែម  សុវណ្ណ</t>
  </si>
  <si>
    <t>16-348</t>
  </si>
  <si>
    <t>ហៃ  ហ្គិច</t>
  </si>
  <si>
    <t>16-354</t>
  </si>
  <si>
    <t>អ៊ឹង ឡៃហុក</t>
  </si>
  <si>
    <t>16-362</t>
  </si>
  <si>
    <t>ញ៉ែម គង់</t>
  </si>
  <si>
    <t>16-380</t>
  </si>
  <si>
    <t>សោម សុន</t>
  </si>
  <si>
    <t>16-381</t>
  </si>
  <si>
    <t>សៀវ  ឡាយហូយ</t>
  </si>
  <si>
    <t>16-439</t>
  </si>
  <si>
    <t xml:space="preserve">ឃឹម  ថេង ១ </t>
  </si>
  <si>
    <t>16-507</t>
  </si>
  <si>
    <t xml:space="preserve">ហែម  ស្រីល័ក្ខ </t>
  </si>
  <si>
    <t>16-539</t>
  </si>
  <si>
    <t xml:space="preserve">ហេង លឹមធឿន </t>
  </si>
  <si>
    <t>16-586</t>
  </si>
  <si>
    <t>22-126</t>
  </si>
  <si>
    <t xml:space="preserve">វ៉ន សាវ័ន </t>
  </si>
  <si>
    <t>34-551</t>
  </si>
  <si>
    <t xml:space="preserve">ផន  រីដា </t>
  </si>
  <si>
    <t>16-570</t>
  </si>
  <si>
    <t>ឈឹម ម៉េង</t>
  </si>
  <si>
    <t>26-541</t>
  </si>
  <si>
    <t>យឿង យិន</t>
  </si>
  <si>
    <t>30-473</t>
  </si>
  <si>
    <t>ចាន់  ឌីភិរម្យ</t>
  </si>
  <si>
    <t>34-310</t>
  </si>
  <si>
    <t>ឈឿម ឈាលី</t>
  </si>
  <si>
    <t>36-081</t>
  </si>
  <si>
    <t>ប៊ុន ចានមុន្មី</t>
  </si>
  <si>
    <t>36-037</t>
  </si>
  <si>
    <t>ជា សំណាង ១</t>
  </si>
  <si>
    <t>04-072</t>
  </si>
  <si>
    <t>ជា សំណាង ២</t>
  </si>
  <si>
    <t>04-073</t>
  </si>
  <si>
    <t>សៅ សុខុម</t>
  </si>
  <si>
    <t>06-455</t>
  </si>
  <si>
    <t>ប៉ង សុភ័ណ្ឌ</t>
  </si>
  <si>
    <t>24-021</t>
  </si>
  <si>
    <t>តាំង សុខហ៊ី</t>
  </si>
  <si>
    <t>26-090</t>
  </si>
  <si>
    <t>ជា អាង</t>
  </si>
  <si>
    <t>34-051</t>
  </si>
  <si>
    <t>សួ ខេង</t>
  </si>
  <si>
    <t>36-206</t>
  </si>
  <si>
    <t>ជិង វ៉ាន់ស៊ី</t>
  </si>
  <si>
    <t>10-088</t>
  </si>
  <si>
    <t>គឹម វ៉ាន់ថា</t>
  </si>
  <si>
    <t>32-478</t>
  </si>
  <si>
    <t>រី សុខគាន</t>
  </si>
  <si>
    <t>44-012</t>
  </si>
  <si>
    <t>ឌឿន សារី</t>
  </si>
  <si>
    <t>38-166</t>
  </si>
  <si>
    <t>ហែម  សុជាតិ</t>
  </si>
  <si>
    <t>34-317</t>
  </si>
  <si>
    <t>កុយ គីម</t>
  </si>
  <si>
    <t>10-421</t>
  </si>
  <si>
    <t>ជា  ឆាយបូរណ៍</t>
  </si>
  <si>
    <t>32-267</t>
  </si>
  <si>
    <t>ឈឹត សំផុន</t>
  </si>
  <si>
    <t>34-020</t>
  </si>
  <si>
    <t>ប្រុក រី</t>
  </si>
  <si>
    <t>36-044</t>
  </si>
  <si>
    <t>មាស វោន</t>
  </si>
  <si>
    <t>30-334</t>
  </si>
  <si>
    <t>ឆាត់ ឆាយមោរ៉ា</t>
  </si>
  <si>
    <t>24-222</t>
  </si>
  <si>
    <t>អ៊ុក វុទ្ធី</t>
  </si>
  <si>
    <t>16-398</t>
  </si>
  <si>
    <t>ឈុត  យ៉ាន</t>
  </si>
  <si>
    <t>34-335</t>
  </si>
  <si>
    <t>គឹម ម៉ូលី</t>
  </si>
  <si>
    <t>26-157</t>
  </si>
  <si>
    <t>ស  គឹមប៉ាក</t>
  </si>
  <si>
    <t>06-296</t>
  </si>
  <si>
    <t>រ៉ុង គឹមស៊ាន</t>
  </si>
  <si>
    <t>06-281</t>
  </si>
  <si>
    <t>ណៃ សុឃាង</t>
  </si>
  <si>
    <t>24-385</t>
  </si>
  <si>
    <t>ណាំ ផាច</t>
  </si>
  <si>
    <t>24-195</t>
  </si>
  <si>
    <t>សៀវ  រឿប</t>
  </si>
  <si>
    <t>34-374</t>
  </si>
  <si>
    <t>ឡោ  ណាល់</t>
  </si>
  <si>
    <t>34-378</t>
  </si>
  <si>
    <t>24-098</t>
  </si>
  <si>
    <t>មល់ សាហឿម</t>
  </si>
  <si>
    <t>24-349</t>
  </si>
  <si>
    <t>ទ្រី ប៊ុនតុង</t>
  </si>
  <si>
    <t>38-134</t>
  </si>
  <si>
    <t>លន់ ស្រូយ</t>
  </si>
  <si>
    <t>20-069</t>
  </si>
  <si>
    <t>យ៉ែម សិរីវត្ត</t>
  </si>
  <si>
    <t>20-268</t>
  </si>
  <si>
    <t>នៅ សំណាង</t>
  </si>
  <si>
    <t>38-331</t>
  </si>
  <si>
    <t xml:space="preserve">ស៊ិន  ស៊រ </t>
  </si>
  <si>
    <t>10-517</t>
  </si>
  <si>
    <t>16-435</t>
  </si>
  <si>
    <t>អេង ឌាំង</t>
  </si>
  <si>
    <t>14-311</t>
  </si>
  <si>
    <t xml:space="preserve">សេង  ហាច </t>
  </si>
  <si>
    <t>32-564</t>
  </si>
  <si>
    <t>ផ្លុង រ៉ាត់</t>
  </si>
  <si>
    <t>38-432</t>
  </si>
  <si>
    <t>ប៊ូ គង់</t>
  </si>
  <si>
    <t>20-125</t>
  </si>
  <si>
    <t>ឌី  វណ្ណដេត</t>
  </si>
  <si>
    <t>32-044</t>
  </si>
  <si>
    <t>ខេង សេដ្ឋា</t>
  </si>
  <si>
    <t>20-044</t>
  </si>
  <si>
    <t>អ៊ិន ស៊ីណាត</t>
  </si>
  <si>
    <t>32-296</t>
  </si>
  <si>
    <t>ទឹម ប៊ុនធី</t>
  </si>
  <si>
    <t>26-416</t>
  </si>
  <si>
    <t>ស៊ូ ប៊ូ</t>
  </si>
  <si>
    <t>40-133</t>
  </si>
  <si>
    <t>សាយ ប៊ុនលី</t>
  </si>
  <si>
    <t>30-324</t>
  </si>
  <si>
    <t>22-085</t>
  </si>
  <si>
    <t>ប៉ិ រុន</t>
  </si>
  <si>
    <t>38-249</t>
  </si>
  <si>
    <t xml:space="preserve">សេង  លីដា </t>
  </si>
  <si>
    <t>16-574</t>
  </si>
  <si>
    <t xml:space="preserve">ដាំ  ស៊ីថន </t>
  </si>
  <si>
    <t>16-573</t>
  </si>
  <si>
    <t>ជ័យ ភី</t>
  </si>
  <si>
    <t>10-168</t>
  </si>
  <si>
    <t>វិទ្យាល័យ សោហឺ</t>
  </si>
  <si>
    <t>26-382</t>
  </si>
  <si>
    <t>ឯម ភារម្យ</t>
  </si>
  <si>
    <t>24-535</t>
  </si>
  <si>
    <t>ផាត់ ម៉ៅ</t>
  </si>
  <si>
    <t>38-006</t>
  </si>
  <si>
    <t>36-116</t>
  </si>
  <si>
    <t>រត្ន័ រ៉ុង</t>
  </si>
  <si>
    <t>22-311</t>
  </si>
  <si>
    <t>ឃុំ សយ</t>
  </si>
  <si>
    <t>22-312</t>
  </si>
  <si>
    <t>22-136</t>
  </si>
  <si>
    <t>សួន  ឈៀង</t>
  </si>
  <si>
    <t>34-244</t>
  </si>
  <si>
    <t>ឆាយ សារី</t>
  </si>
  <si>
    <t>16-372</t>
  </si>
  <si>
    <t>ជឹម អាត</t>
  </si>
  <si>
    <t>30-233</t>
  </si>
  <si>
    <t>យក់ គា</t>
  </si>
  <si>
    <t>30-234</t>
  </si>
  <si>
    <r>
      <rPr>
        <sz val="10"/>
        <rFont val="FreeSans"/>
        <family val="2"/>
      </rPr>
      <t>អ៊ុំុ  ឆុំ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៣៩៧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បេង</t>
    </r>
  </si>
  <si>
    <t>06-554</t>
  </si>
  <si>
    <t>ហូយ សុខរឿន</t>
  </si>
  <si>
    <t>40-116</t>
  </si>
  <si>
    <t>ចក ជូន ២</t>
  </si>
  <si>
    <t>06-398</t>
  </si>
  <si>
    <t>អ៊ាន ធឿន</t>
  </si>
  <si>
    <t>24-417</t>
  </si>
  <si>
    <t>លី ប៊ុនរិទ្ធ</t>
  </si>
  <si>
    <t>26-412</t>
  </si>
  <si>
    <t>ស៊ុយ  សុវត្ថារ៉ា</t>
  </si>
  <si>
    <t>34-266</t>
  </si>
  <si>
    <t>ប៉ោង  ម៉េង</t>
  </si>
  <si>
    <t>34-222</t>
  </si>
  <si>
    <t>សេង ផល្លា</t>
  </si>
  <si>
    <t>42-110</t>
  </si>
  <si>
    <t>សេង ពេក</t>
  </si>
  <si>
    <t>32-285</t>
  </si>
  <si>
    <t>ឃី   តិញ</t>
  </si>
  <si>
    <t>06-293</t>
  </si>
  <si>
    <t>សន យ៉ាន</t>
  </si>
  <si>
    <t>32-455</t>
  </si>
  <si>
    <t>ង៉ូវ  សៀង</t>
  </si>
  <si>
    <t>16-447</t>
  </si>
  <si>
    <t>ងូវ  សៀង</t>
  </si>
  <si>
    <t>14-392</t>
  </si>
  <si>
    <t>កុយ  ម៉េង</t>
  </si>
  <si>
    <t>34-267</t>
  </si>
  <si>
    <t>ហេង   សេត្ថា</t>
  </si>
  <si>
    <t>34-270</t>
  </si>
  <si>
    <t xml:space="preserve">ឆេង  ស្រី  </t>
  </si>
  <si>
    <t>06-595</t>
  </si>
  <si>
    <r>
      <rPr>
        <sz val="10"/>
        <rFont val="FreeSans"/>
        <family val="2"/>
      </rPr>
      <t xml:space="preserve">មណ្ឌលកុមារកំព្រា </t>
    </r>
    <r>
      <rPr>
        <sz val="11"/>
        <color theme="1"/>
        <rFont val="Calibri"/>
        <family val="2"/>
        <scheme val="minor"/>
      </rPr>
      <t>SOS</t>
    </r>
  </si>
  <si>
    <t>22-021</t>
  </si>
  <si>
    <t>ឈុំ ឈឿយ</t>
  </si>
  <si>
    <t>04-427</t>
  </si>
  <si>
    <t>ម៉ុក យ៉ុន</t>
  </si>
  <si>
    <t>36-015</t>
  </si>
  <si>
    <t>អ៊ុក វ៉ាន់ថា</t>
  </si>
  <si>
    <t>22-441</t>
  </si>
  <si>
    <t>សឿន សុរិទ្ធ</t>
  </si>
  <si>
    <t>38-155</t>
  </si>
  <si>
    <t>អ៊ឹង ប៊ុនហូ</t>
  </si>
  <si>
    <t>24-512</t>
  </si>
  <si>
    <t>22-116</t>
  </si>
  <si>
    <t>តុល ផន</t>
  </si>
  <si>
    <t>36-136</t>
  </si>
  <si>
    <t>ឃឿង តាន់ ២</t>
  </si>
  <si>
    <t>06-436</t>
  </si>
  <si>
    <t>វ៉ា ផារិន</t>
  </si>
  <si>
    <t>06-017</t>
  </si>
  <si>
    <t>វ៉ា ដារិន</t>
  </si>
  <si>
    <t>24-462</t>
  </si>
  <si>
    <t>14-318</t>
  </si>
  <si>
    <t>ផែន មុំ</t>
  </si>
  <si>
    <t>26-600</t>
  </si>
  <si>
    <t>ទូច មុនីរ័ត្ន</t>
  </si>
  <si>
    <t>04-223</t>
  </si>
  <si>
    <t>22-095</t>
  </si>
  <si>
    <t>វ៉ាន សុខាក់</t>
  </si>
  <si>
    <t>04-378</t>
  </si>
  <si>
    <t>សុខ ញ៉</t>
  </si>
  <si>
    <t>10-300</t>
  </si>
  <si>
    <t>10-305</t>
  </si>
  <si>
    <t>អ៊ុន  សម្បត្តិ</t>
  </si>
  <si>
    <t>32-178</t>
  </si>
  <si>
    <t xml:space="preserve">អោម  សឿន </t>
  </si>
  <si>
    <t>32-588</t>
  </si>
  <si>
    <t xml:space="preserve">ហេង  គឹមឡាយ </t>
  </si>
  <si>
    <t>32-591</t>
  </si>
  <si>
    <t xml:space="preserve">ឡុង  ស៊ន </t>
  </si>
  <si>
    <t>32-590</t>
  </si>
  <si>
    <t xml:space="preserve">យុន  វី </t>
  </si>
  <si>
    <t>32-600</t>
  </si>
  <si>
    <t>10-363</t>
  </si>
  <si>
    <t>ឆែ អ៊ាប</t>
  </si>
  <si>
    <t>10-070</t>
  </si>
  <si>
    <t>តា តោ</t>
  </si>
  <si>
    <t>10-053</t>
  </si>
  <si>
    <t>ទួន ភាព</t>
  </si>
  <si>
    <t>10-332</t>
  </si>
  <si>
    <t>ម៉ាត់ ស្មានឯល</t>
  </si>
  <si>
    <t>38-123</t>
  </si>
  <si>
    <t>វែង ឡាយ</t>
  </si>
  <si>
    <t>10-035</t>
  </si>
  <si>
    <t>ជុំ  រតនា</t>
  </si>
  <si>
    <t>32-179</t>
  </si>
  <si>
    <t>សៀង សុគ្គន្ធ</t>
  </si>
  <si>
    <t>40-061</t>
  </si>
  <si>
    <t>យិន សុទ្ធ</t>
  </si>
  <si>
    <t>10-477</t>
  </si>
  <si>
    <t>ឈឿន ដារ៉ា</t>
  </si>
  <si>
    <t>38-362</t>
  </si>
  <si>
    <t>ប្រាក ឌីណា</t>
  </si>
  <si>
    <t>06-358</t>
  </si>
  <si>
    <t>ឡេង មេន</t>
  </si>
  <si>
    <t>24-570</t>
  </si>
  <si>
    <t>ប៉ោ លក្ខិណា</t>
  </si>
  <si>
    <t>06-014</t>
  </si>
  <si>
    <t>ប៉ោ នី</t>
  </si>
  <si>
    <t>06-013</t>
  </si>
  <si>
    <t>មាឃ ស្រូយ</t>
  </si>
  <si>
    <t>40-203</t>
  </si>
  <si>
    <t>ហម សុវណ្ណ</t>
  </si>
  <si>
    <t>38-180</t>
  </si>
  <si>
    <t>ផាន់ អ៊ឹសេរី</t>
  </si>
  <si>
    <t>10-304</t>
  </si>
  <si>
    <t>រឿន ផល</t>
  </si>
  <si>
    <t>24-065</t>
  </si>
  <si>
    <t xml:space="preserve">ហេង  សាវ័ន </t>
  </si>
  <si>
    <t>06-579</t>
  </si>
  <si>
    <t>សោ សារិន</t>
  </si>
  <si>
    <t>36-123</t>
  </si>
  <si>
    <t>ប៉ែន វណ្ណា</t>
  </si>
  <si>
    <t>20-219</t>
  </si>
  <si>
    <t>34-071</t>
  </si>
  <si>
    <t>ភាព សុភ័ក្រ</t>
  </si>
  <si>
    <t>38-376</t>
  </si>
  <si>
    <t>ម៉ាន ហាសាណាល់</t>
  </si>
  <si>
    <t>10-187</t>
  </si>
  <si>
    <t>គឹម ភឿន</t>
  </si>
  <si>
    <t>36-598</t>
  </si>
  <si>
    <t>ស្រ៊ីង រតនា</t>
  </si>
  <si>
    <t>36-597</t>
  </si>
  <si>
    <t>ទន់  វ៉ាយ</t>
  </si>
  <si>
    <t>06-067</t>
  </si>
  <si>
    <t>22-203</t>
  </si>
  <si>
    <t>រស់ ផលសម្បត្តិ</t>
  </si>
  <si>
    <t>44-013</t>
  </si>
  <si>
    <t>សុខ ហាក</t>
  </si>
  <si>
    <t>06-371</t>
  </si>
  <si>
    <t>អ៊ុន ដានី ១</t>
  </si>
  <si>
    <t>06-287</t>
  </si>
  <si>
    <t>អឿម ចាន់ណារដ្ឋ</t>
  </si>
  <si>
    <t>24-367</t>
  </si>
  <si>
    <t>ឥន សៅរិទ្ធ</t>
  </si>
  <si>
    <t>06-399</t>
  </si>
  <si>
    <r>
      <rPr>
        <sz val="10"/>
        <rFont val="FreeSans"/>
        <family val="2"/>
      </rPr>
      <t xml:space="preserve">ស៊ីន ឃន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សាច់គោអាំង </t>
    </r>
    <r>
      <rPr>
        <sz val="11"/>
        <color theme="1"/>
        <rFont val="Calibri"/>
        <family val="2"/>
        <scheme val="minor"/>
      </rPr>
      <t>)</t>
    </r>
  </si>
  <si>
    <t>22-092</t>
  </si>
  <si>
    <t>22-479</t>
  </si>
  <si>
    <t>ស៊ីន ឃន ៣</t>
  </si>
  <si>
    <t>22-595</t>
  </si>
  <si>
    <t>សេង ហ៊ូវ</t>
  </si>
  <si>
    <t>38-100</t>
  </si>
  <si>
    <t>34-046</t>
  </si>
  <si>
    <t>ជូន  លឿត</t>
  </si>
  <si>
    <t>34-299</t>
  </si>
  <si>
    <t>លឹម សុខ</t>
  </si>
  <si>
    <t>14-353</t>
  </si>
  <si>
    <t>24-561</t>
  </si>
  <si>
    <t>មឿន ស៊ីថា</t>
  </si>
  <si>
    <t>36-027</t>
  </si>
  <si>
    <t>ទូច យ៉ុង</t>
  </si>
  <si>
    <t>32-012</t>
  </si>
  <si>
    <t>ឆូ គង់ម៉េង</t>
  </si>
  <si>
    <t>40-193</t>
  </si>
  <si>
    <t>ជា ពន្លឺរស្មី</t>
  </si>
  <si>
    <t>26-260</t>
  </si>
  <si>
    <t>ចែ វណ្ណី</t>
  </si>
  <si>
    <t>32-056</t>
  </si>
  <si>
    <t>ពិន ធារី</t>
  </si>
  <si>
    <t>30-022</t>
  </si>
  <si>
    <t>ប្រម សឺន</t>
  </si>
  <si>
    <t>38-097</t>
  </si>
  <si>
    <t>លីណា</t>
  </si>
  <si>
    <t>38-405</t>
  </si>
  <si>
    <t>លីម លីណា</t>
  </si>
  <si>
    <t>38-406</t>
  </si>
  <si>
    <t>សុខ យ៉ា</t>
  </si>
  <si>
    <t>06-424</t>
  </si>
  <si>
    <t>អាន វាសនា</t>
  </si>
  <si>
    <t>26-495</t>
  </si>
  <si>
    <t>មុយ គារ</t>
  </si>
  <si>
    <t>26-301</t>
  </si>
  <si>
    <t>ឈន ទីន</t>
  </si>
  <si>
    <t>30-296</t>
  </si>
  <si>
    <t>ឃុត ស៊ីម</t>
  </si>
  <si>
    <t>24-254</t>
  </si>
  <si>
    <t xml:space="preserve">ប៊ុន  វឌ្ឍនះ </t>
  </si>
  <si>
    <t>20-490</t>
  </si>
  <si>
    <t>ដុស  ពេញ</t>
  </si>
  <si>
    <t>34-300</t>
  </si>
  <si>
    <t>22-144</t>
  </si>
  <si>
    <t>តាន់ ទីទី</t>
  </si>
  <si>
    <t>42-393</t>
  </si>
  <si>
    <t>ហ៊ូរ លឹមហាក់</t>
  </si>
  <si>
    <t>04-105</t>
  </si>
  <si>
    <t>ជុំ សុវណ្ណ</t>
  </si>
  <si>
    <t>04-317</t>
  </si>
  <si>
    <t>04-318</t>
  </si>
  <si>
    <t>សោម សុវត្តិ</t>
  </si>
  <si>
    <t>10-364</t>
  </si>
  <si>
    <t>មឹក ចន្ថា</t>
  </si>
  <si>
    <t>34-031</t>
  </si>
  <si>
    <t>មឹក មករា</t>
  </si>
  <si>
    <t>34-032</t>
  </si>
  <si>
    <t>អ៊ឹម សារូន</t>
  </si>
  <si>
    <t>34-101</t>
  </si>
  <si>
    <t>ឡុច រ៉ា</t>
  </si>
  <si>
    <t>32-372</t>
  </si>
  <si>
    <t xml:space="preserve">អាង  រិន </t>
  </si>
  <si>
    <t>10-503</t>
  </si>
  <si>
    <t>អ៊ុត នាង</t>
  </si>
  <si>
    <t>36-038</t>
  </si>
  <si>
    <t>ប៉ន វិចិត្រ</t>
  </si>
  <si>
    <t>36-510</t>
  </si>
  <si>
    <t>សោម វណ្ណី</t>
  </si>
  <si>
    <t>10-414</t>
  </si>
  <si>
    <t>ដួង ញ៉ៃ</t>
  </si>
  <si>
    <t>22-339</t>
  </si>
  <si>
    <t xml:space="preserve">សេង  វិច្ឆិកា </t>
  </si>
  <si>
    <t>14-591</t>
  </si>
  <si>
    <t>សឿង សុភ័ក្ត្រ</t>
  </si>
  <si>
    <t>40-068</t>
  </si>
  <si>
    <t>ចាន់ រ៉ាត់</t>
  </si>
  <si>
    <t>36-526</t>
  </si>
  <si>
    <t xml:space="preserve">វ័រ  វុទ្ធី </t>
  </si>
  <si>
    <t>10-592</t>
  </si>
  <si>
    <t>សុង សុខា</t>
  </si>
  <si>
    <t>32-099</t>
  </si>
  <si>
    <t>ព្រៈវិហារកាតូលិក ២</t>
  </si>
  <si>
    <t>22-113</t>
  </si>
  <si>
    <t>ចក់ ពេជ្រ</t>
  </si>
  <si>
    <t>20-225</t>
  </si>
  <si>
    <t>ហុង គឹមលាង</t>
  </si>
  <si>
    <t>20-024</t>
  </si>
  <si>
    <t xml:space="preserve">ប៉ូ សាម៉េត </t>
  </si>
  <si>
    <t>34-575</t>
  </si>
  <si>
    <t>អន បូណា</t>
  </si>
  <si>
    <t>38-015</t>
  </si>
  <si>
    <t>សោម សុមាលី</t>
  </si>
  <si>
    <t>20-234</t>
  </si>
  <si>
    <t>មាស ទី</t>
  </si>
  <si>
    <t>32-337</t>
  </si>
  <si>
    <t>ខៀក វណ្ណស៊ី</t>
  </si>
  <si>
    <t>34-168</t>
  </si>
  <si>
    <t>ហេង ម៉ាប់</t>
  </si>
  <si>
    <t>24-491</t>
  </si>
  <si>
    <t>ខៀវ វណ្ណស៊ី</t>
  </si>
  <si>
    <t>24-492</t>
  </si>
  <si>
    <t>អូ អិមស៊ី ១</t>
  </si>
  <si>
    <t>14-005</t>
  </si>
  <si>
    <t>គឹម សៅលឿត</t>
  </si>
  <si>
    <t>06-198</t>
  </si>
  <si>
    <t>24-542</t>
  </si>
  <si>
    <t>អៀម សុធា</t>
  </si>
  <si>
    <t>10-268</t>
  </si>
  <si>
    <t xml:space="preserve">សេង  សុខលាង  </t>
  </si>
  <si>
    <t>06-545</t>
  </si>
  <si>
    <t>សុខ គិន</t>
  </si>
  <si>
    <t>04-373</t>
  </si>
  <si>
    <t>ឃួន ឈឿត ៤</t>
  </si>
  <si>
    <t>30-281</t>
  </si>
  <si>
    <t>មេន  ពិសិទ្ធ</t>
  </si>
  <si>
    <t>16-400</t>
  </si>
  <si>
    <t>ចាន់ សុធានី</t>
  </si>
  <si>
    <t>26-442</t>
  </si>
  <si>
    <t>បោះ សារុំ</t>
  </si>
  <si>
    <t>22-455</t>
  </si>
  <si>
    <t>22-191</t>
  </si>
  <si>
    <t>តិច  ជ្រិន</t>
  </si>
  <si>
    <t>20-186</t>
  </si>
  <si>
    <t>ម៉ែង គឹមលី</t>
  </si>
  <si>
    <t>24-241</t>
  </si>
  <si>
    <t>ម៉ក់ មិត្ត</t>
  </si>
  <si>
    <t>10-020</t>
  </si>
  <si>
    <t>រ៉ុង ស៊ីដែន</t>
  </si>
  <si>
    <t>24-472</t>
  </si>
  <si>
    <t>ជា យឹន</t>
  </si>
  <si>
    <t>34-181</t>
  </si>
  <si>
    <t>ពៅ ជ្រិន</t>
  </si>
  <si>
    <t>26-303</t>
  </si>
  <si>
    <t>យ៉ាន យ៉ាស៊ីគីន</t>
  </si>
  <si>
    <t>42-212</t>
  </si>
  <si>
    <t>យ៉ាន រីហ្វីន</t>
  </si>
  <si>
    <t>42-213</t>
  </si>
  <si>
    <t>22-197</t>
  </si>
  <si>
    <t>ចាន់ លី</t>
  </si>
  <si>
    <t>04-446</t>
  </si>
  <si>
    <t>កូវ សាវ៉ន</t>
  </si>
  <si>
    <t>36-365</t>
  </si>
  <si>
    <t>ជួប   ហាប់</t>
  </si>
  <si>
    <t>06-433</t>
  </si>
  <si>
    <t>ង៉ែត ឈឿត</t>
  </si>
  <si>
    <t>30-477</t>
  </si>
  <si>
    <t>10-219</t>
  </si>
  <si>
    <t>ឈុំ ឆាត</t>
  </si>
  <si>
    <t>10-218</t>
  </si>
  <si>
    <t>ស្រែ ទិន</t>
  </si>
  <si>
    <t>38-473</t>
  </si>
  <si>
    <t>ឈុន  សេង</t>
  </si>
  <si>
    <t>32-229</t>
  </si>
  <si>
    <t>ឯម សុវណ្ណារ៉ា</t>
  </si>
  <si>
    <t>22-293</t>
  </si>
  <si>
    <t xml:space="preserve">វែង  ស៊្រុន ៤ </t>
  </si>
  <si>
    <t>04-563</t>
  </si>
  <si>
    <t>ព្រះវិហារស៊ានចិន</t>
  </si>
  <si>
    <t>22-322</t>
  </si>
  <si>
    <t>ញ៉ែត ចយ</t>
  </si>
  <si>
    <t>20-013</t>
  </si>
  <si>
    <t>ថេន សុក្ខៈ</t>
  </si>
  <si>
    <t>24-073</t>
  </si>
  <si>
    <t>ថេន ស្រីរុំ</t>
  </si>
  <si>
    <t>24-072</t>
  </si>
  <si>
    <t>ផល រ៉ុម</t>
  </si>
  <si>
    <t>06-088</t>
  </si>
  <si>
    <t>តាន់ មីសស្សែល ២១៣</t>
  </si>
  <si>
    <t>26-433</t>
  </si>
  <si>
    <t>លេខ វណ្ណា</t>
  </si>
  <si>
    <t>42-384</t>
  </si>
  <si>
    <t>ហួត ម៉ាន់</t>
  </si>
  <si>
    <t>40-252</t>
  </si>
  <si>
    <t>ម៉ាង ចានថូ</t>
  </si>
  <si>
    <t>24-346</t>
  </si>
  <si>
    <t>ជ័យ  ដួងសិលា</t>
  </si>
  <si>
    <t>32-242</t>
  </si>
  <si>
    <t>យក់ វណ្ណឆវី</t>
  </si>
  <si>
    <t>10-114</t>
  </si>
  <si>
    <t>មាស សារ៉េត</t>
  </si>
  <si>
    <t>10-365</t>
  </si>
  <si>
    <t>សៀង ប៊ុនធី</t>
  </si>
  <si>
    <t>10-113</t>
  </si>
  <si>
    <t>យក់ វណ្ណឆវី ២</t>
  </si>
  <si>
    <t>10-125</t>
  </si>
  <si>
    <t>ឃឹម យឿប</t>
  </si>
  <si>
    <t>38-426</t>
  </si>
  <si>
    <t>កូប តាស់</t>
  </si>
  <si>
    <t>36-451</t>
  </si>
  <si>
    <t xml:space="preserve">សុខ  សាវុធ </t>
  </si>
  <si>
    <t>10-572</t>
  </si>
  <si>
    <t>សេក វណ្ណថន</t>
  </si>
  <si>
    <t>26-053</t>
  </si>
  <si>
    <t>ឈុំ ហេង</t>
  </si>
  <si>
    <t>06-101</t>
  </si>
  <si>
    <t>06-447</t>
  </si>
  <si>
    <t>ម៉ុន សាមឿន</t>
  </si>
  <si>
    <t>06-184</t>
  </si>
  <si>
    <t>សួស យឹង</t>
  </si>
  <si>
    <t>10-212</t>
  </si>
  <si>
    <t>វុត ស៊ីនួន</t>
  </si>
  <si>
    <t>24-458</t>
  </si>
  <si>
    <t>សេក ហួយ</t>
  </si>
  <si>
    <t>26-334</t>
  </si>
  <si>
    <t>22-183</t>
  </si>
  <si>
    <t>04-176</t>
  </si>
  <si>
    <t>សៀក យឿន</t>
  </si>
  <si>
    <t>04-064</t>
  </si>
  <si>
    <t>ម៉ែន តិចហេង</t>
  </si>
  <si>
    <t>04-081</t>
  </si>
  <si>
    <t>30-196</t>
  </si>
  <si>
    <t>ជួន កក្តដា</t>
  </si>
  <si>
    <t>40-236</t>
  </si>
  <si>
    <t>យិន ស៊ូ</t>
  </si>
  <si>
    <t>06-442</t>
  </si>
  <si>
    <t>ឡាច  តូច</t>
  </si>
  <si>
    <t>34-237</t>
  </si>
  <si>
    <t>ចាន់ គឹមអេង</t>
  </si>
  <si>
    <t>30-064</t>
  </si>
  <si>
    <t>22-213</t>
  </si>
  <si>
    <t>សាន្ត ពីសី</t>
  </si>
  <si>
    <t>34-142</t>
  </si>
  <si>
    <t>ខ្លួត ផាន់ណា</t>
  </si>
  <si>
    <t>38-247</t>
  </si>
  <si>
    <t>រឿន ចំរើន</t>
  </si>
  <si>
    <t>40-131</t>
  </si>
  <si>
    <t>ហម សាវេត</t>
  </si>
  <si>
    <t>40-048</t>
  </si>
  <si>
    <t>34-158</t>
  </si>
  <si>
    <t>22-034</t>
  </si>
  <si>
    <t>វឿត ដារ៉ា</t>
  </si>
  <si>
    <t>10-211</t>
  </si>
  <si>
    <t>តៅ ទូច</t>
  </si>
  <si>
    <t>10-216</t>
  </si>
  <si>
    <t>អ៊ឹម ចិន្ត្រា</t>
  </si>
  <si>
    <t>10-217</t>
  </si>
  <si>
    <t>វ៉ាន់ ថន</t>
  </si>
  <si>
    <t>36-052</t>
  </si>
  <si>
    <t>ឆាយ ឆឹង</t>
  </si>
  <si>
    <t>24-554</t>
  </si>
  <si>
    <t>គីវ បុប្ជា</t>
  </si>
  <si>
    <t>30-076</t>
  </si>
  <si>
    <t>ពេជ្រ ស្រីកែវ</t>
  </si>
  <si>
    <t>24-031</t>
  </si>
  <si>
    <t>ណម សុផាន</t>
  </si>
  <si>
    <t>26-217</t>
  </si>
  <si>
    <t>សាន នី</t>
  </si>
  <si>
    <t>10-176</t>
  </si>
  <si>
    <t>សែន សុភ័ណ្ឌ</t>
  </si>
  <si>
    <t>06-250</t>
  </si>
  <si>
    <t>ឡុច សារ៉េត</t>
  </si>
  <si>
    <t>38-318</t>
  </si>
  <si>
    <t>លាង ផាន់ដេត</t>
  </si>
  <si>
    <t>24-115</t>
  </si>
  <si>
    <t>ម៉ៅ សុធា</t>
  </si>
  <si>
    <t>16-331</t>
  </si>
  <si>
    <t>គឹម  សាន</t>
  </si>
  <si>
    <t>16-330</t>
  </si>
  <si>
    <t>គឹម សោភា</t>
  </si>
  <si>
    <t>16-326</t>
  </si>
  <si>
    <t>បាន ងួន</t>
  </si>
  <si>
    <t>16-231</t>
  </si>
  <si>
    <t>រិទ្ធ គ្រឹស្នា</t>
  </si>
  <si>
    <t>16-316</t>
  </si>
  <si>
    <t>សែម ដារ៉ា</t>
  </si>
  <si>
    <t>16-329</t>
  </si>
  <si>
    <t>16-332</t>
  </si>
  <si>
    <t>អៀង ស៊ុំ</t>
  </si>
  <si>
    <t>16-322</t>
  </si>
  <si>
    <t>អ៊ឹង ស៊ីវ</t>
  </si>
  <si>
    <t>16-333</t>
  </si>
  <si>
    <t>22-255</t>
  </si>
  <si>
    <t>ពេជ្រថុល</t>
  </si>
  <si>
    <t>26-557</t>
  </si>
  <si>
    <t>ម៉ម សេសាន</t>
  </si>
  <si>
    <t>14-238</t>
  </si>
  <si>
    <t>ហួង សំណាង</t>
  </si>
  <si>
    <t>38-425</t>
  </si>
  <si>
    <t>វីន សុភាព</t>
  </si>
  <si>
    <t>30-542</t>
  </si>
  <si>
    <t>គន្ធ គឹមលាភ</t>
  </si>
  <si>
    <t>30-037</t>
  </si>
  <si>
    <t>នៅ សុខហឿន</t>
  </si>
  <si>
    <t>04-093</t>
  </si>
  <si>
    <t>សុខ គឹមហ៊ាង</t>
  </si>
  <si>
    <t>04-040</t>
  </si>
  <si>
    <t>មាស ស៊ីណា</t>
  </si>
  <si>
    <t>04-179</t>
  </si>
  <si>
    <t>ចន្ធូ</t>
  </si>
  <si>
    <t>04-306</t>
  </si>
  <si>
    <t>កៅ សារ៉ាឌី</t>
  </si>
  <si>
    <t>26-465</t>
  </si>
  <si>
    <t>ឡាយ  រត្ន័</t>
  </si>
  <si>
    <t>34-215</t>
  </si>
  <si>
    <t>សុខ ចាន់រិទ្ធី</t>
  </si>
  <si>
    <t>24-172</t>
  </si>
  <si>
    <t>04-579</t>
  </si>
  <si>
    <t>ជា សៅឌី</t>
  </si>
  <si>
    <t>30-345</t>
  </si>
  <si>
    <t>តាំ លី</t>
  </si>
  <si>
    <t>06-135</t>
  </si>
  <si>
    <t>យក ហាក់</t>
  </si>
  <si>
    <t>06-113</t>
  </si>
  <si>
    <r>
      <rPr>
        <sz val="10"/>
        <rFont val="FreeSans"/>
        <family val="2"/>
      </rPr>
      <t>គៀង  មន្ថា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៥៣៨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៣៤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</si>
  <si>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06-568</t>
  </si>
  <si>
    <t>ប្រាក់ សៅវីរី</t>
  </si>
  <si>
    <t>24-234</t>
  </si>
  <si>
    <t>ស៊ុន សុភាព</t>
  </si>
  <si>
    <t>24-102</t>
  </si>
  <si>
    <t>ថន ប៊ុនថុង</t>
  </si>
  <si>
    <t>24-090</t>
  </si>
  <si>
    <t>ឈួន ចាន់ថន</t>
  </si>
  <si>
    <t>24-327</t>
  </si>
  <si>
    <t xml:space="preserve">លឹម  ស្រេង </t>
  </si>
  <si>
    <t>04-508</t>
  </si>
  <si>
    <t>ម៉េង លាង</t>
  </si>
  <si>
    <t>24-118</t>
  </si>
  <si>
    <t>បូ ហាក</t>
  </si>
  <si>
    <t>06-291</t>
  </si>
  <si>
    <t>22-362</t>
  </si>
  <si>
    <t>បុត ផល្លី</t>
  </si>
  <si>
    <t>10-005</t>
  </si>
  <si>
    <t>ហេង សុធា</t>
  </si>
  <si>
    <t>26-529</t>
  </si>
  <si>
    <t>រីម ម៉ាត</t>
  </si>
  <si>
    <t>38-399</t>
  </si>
  <si>
    <t>ម៉ុត វុន</t>
  </si>
  <si>
    <t>38-392</t>
  </si>
  <si>
    <t>ព្រំ ឌីផាណេត</t>
  </si>
  <si>
    <t>30-202</t>
  </si>
  <si>
    <t>ពុំ វណ្ណរ័ត្ន</t>
  </si>
  <si>
    <t>36-395</t>
  </si>
  <si>
    <t>ស៊ុម  សាន្ត</t>
  </si>
  <si>
    <t>34-314</t>
  </si>
  <si>
    <t>តោ   ចន្ធូ</t>
  </si>
  <si>
    <t>34-315</t>
  </si>
  <si>
    <t>ម៉ៅ  វិជិត</t>
  </si>
  <si>
    <t>34-316</t>
  </si>
  <si>
    <t>នួន  ឆាន</t>
  </si>
  <si>
    <t>16-445</t>
  </si>
  <si>
    <t>ជា វិដេ</t>
  </si>
  <si>
    <t>26-211</t>
  </si>
  <si>
    <t>ហាក់ ប៊ុនថាន</t>
  </si>
  <si>
    <t>30-019</t>
  </si>
  <si>
    <t>ផែ ណាំជៀវ</t>
  </si>
  <si>
    <t>26-216</t>
  </si>
  <si>
    <t>ស៊ិន ស៊ីណាន</t>
  </si>
  <si>
    <t>20-107</t>
  </si>
  <si>
    <t>ហុក រ៉ាវុធ</t>
  </si>
  <si>
    <t>14-048</t>
  </si>
  <si>
    <t>ហួន សំ</t>
  </si>
  <si>
    <t>26-505</t>
  </si>
  <si>
    <t>ញ៉ុក ចំរើន</t>
  </si>
  <si>
    <t>24-452</t>
  </si>
  <si>
    <t>លី ហៀន</t>
  </si>
  <si>
    <t>30-171</t>
  </si>
  <si>
    <t>ថៃ សុធារ៉ា</t>
  </si>
  <si>
    <t>16-010</t>
  </si>
  <si>
    <t>26-530</t>
  </si>
  <si>
    <t>ងិន សាវុន</t>
  </si>
  <si>
    <t>24-085</t>
  </si>
  <si>
    <t>ចំរើន សេរីវឌ្ឍន៍</t>
  </si>
  <si>
    <t>10-238</t>
  </si>
  <si>
    <t>បាន វណ្ណា</t>
  </si>
  <si>
    <t>04-017</t>
  </si>
  <si>
    <t>32-291</t>
  </si>
  <si>
    <t>អឿន សុភក្តិ</t>
  </si>
  <si>
    <t>32-290</t>
  </si>
  <si>
    <t>លី ឡាយហុង</t>
  </si>
  <si>
    <t>22-540</t>
  </si>
  <si>
    <t>ចាន់  អាន</t>
  </si>
  <si>
    <t>34-255</t>
  </si>
  <si>
    <t>24-164</t>
  </si>
  <si>
    <t>ចាយ បូរាន</t>
  </si>
  <si>
    <t>24-225</t>
  </si>
  <si>
    <t>ចាន់ ទាន់</t>
  </si>
  <si>
    <t>24-163</t>
  </si>
  <si>
    <t>អែម យូរ៉ែន</t>
  </si>
  <si>
    <t>24-553</t>
  </si>
  <si>
    <t>សៀង សង់ឯម</t>
  </si>
  <si>
    <t>20-106</t>
  </si>
  <si>
    <t>ញិប វុទ្ធី</t>
  </si>
  <si>
    <t>36-092</t>
  </si>
  <si>
    <t>ណែម សុខសាន</t>
  </si>
  <si>
    <t>40-198</t>
  </si>
  <si>
    <t>ធិប ច្រិប</t>
  </si>
  <si>
    <t>38-207</t>
  </si>
  <si>
    <t>ជុត ស៊ាងណៃ</t>
  </si>
  <si>
    <t>04-362</t>
  </si>
  <si>
    <t>អ៊ុយ  ស៊ីម</t>
  </si>
  <si>
    <t>14-122</t>
  </si>
  <si>
    <t>36-003</t>
  </si>
  <si>
    <t>ថុក ប៊ុនរីវ</t>
  </si>
  <si>
    <t>38-079</t>
  </si>
  <si>
    <t>ម៉ក មឿន</t>
  </si>
  <si>
    <t>06-036</t>
  </si>
  <si>
    <t>ម៉ក់ សឿន</t>
  </si>
  <si>
    <t>30-353</t>
  </si>
  <si>
    <t>នួន វល័ក្ខ</t>
  </si>
  <si>
    <t>24-531</t>
  </si>
  <si>
    <t>22-178</t>
  </si>
  <si>
    <t>ហាយ ប៉ូឡូ</t>
  </si>
  <si>
    <t>40-072</t>
  </si>
  <si>
    <t>មាស ឧត្តម</t>
  </si>
  <si>
    <t>26-063</t>
  </si>
  <si>
    <t>គី គឿម</t>
  </si>
  <si>
    <t>34-037</t>
  </si>
  <si>
    <t>ហេង សុភារី</t>
  </si>
  <si>
    <t>34-034</t>
  </si>
  <si>
    <t>សែម ដារា</t>
  </si>
  <si>
    <t>26-275</t>
  </si>
  <si>
    <t>ណាប់ ឈន</t>
  </si>
  <si>
    <t>10-423</t>
  </si>
  <si>
    <t>ដេត អេងលី</t>
  </si>
  <si>
    <t>34-057</t>
  </si>
  <si>
    <t>កឹម ឈួយ</t>
  </si>
  <si>
    <t>34-058</t>
  </si>
  <si>
    <t>អ៊ុក ធា</t>
  </si>
  <si>
    <t>36-426</t>
  </si>
  <si>
    <t>យ៉ាំ ចិត្រា</t>
  </si>
  <si>
    <t>24-384</t>
  </si>
  <si>
    <t>យឹម ផងឌី</t>
  </si>
  <si>
    <t>34-148</t>
  </si>
  <si>
    <t>ហូម ខ្វែក</t>
  </si>
  <si>
    <t>34-147</t>
  </si>
  <si>
    <t>26-510</t>
  </si>
  <si>
    <t>សំ គឹមជុយ</t>
  </si>
  <si>
    <t>10-391</t>
  </si>
  <si>
    <t>វ៉ុង សារ៉ាត់</t>
  </si>
  <si>
    <t>40-188</t>
  </si>
  <si>
    <t>បេង ហឿត</t>
  </si>
  <si>
    <t>38-394</t>
  </si>
  <si>
    <t>តាំង សូសិលា</t>
  </si>
  <si>
    <t>42-469</t>
  </si>
  <si>
    <t>10-124</t>
  </si>
  <si>
    <t>ឆេង លឿត</t>
  </si>
  <si>
    <t>38-421</t>
  </si>
  <si>
    <t>មុត សំអឿន</t>
  </si>
  <si>
    <t>30-476</t>
  </si>
  <si>
    <t>សេក សារវឿន</t>
  </si>
  <si>
    <t>40-122</t>
  </si>
  <si>
    <t>អ៊ាត ណារ៉ែន</t>
  </si>
  <si>
    <t>38-009</t>
  </si>
  <si>
    <t>ឆន រ៉េត</t>
  </si>
  <si>
    <t>38-323</t>
  </si>
  <si>
    <t>ឈឹន សុគន្ធា</t>
  </si>
  <si>
    <t>30-206</t>
  </si>
  <si>
    <t>ឆោម ឆន</t>
  </si>
  <si>
    <t>36-531</t>
  </si>
  <si>
    <t>ហម ថង</t>
  </si>
  <si>
    <t>36-532</t>
  </si>
  <si>
    <t>សែន ភារម្យ</t>
  </si>
  <si>
    <t>30-590</t>
  </si>
  <si>
    <t>ហួន ហ៊ត</t>
  </si>
  <si>
    <t>38-428</t>
  </si>
  <si>
    <t>រឿម ស៊ន</t>
  </si>
  <si>
    <t>38-430</t>
  </si>
  <si>
    <t>ចាន់ មៀន</t>
  </si>
  <si>
    <t>10-308</t>
  </si>
  <si>
    <t>32-031</t>
  </si>
  <si>
    <t>22-272</t>
  </si>
  <si>
    <t>22-261</t>
  </si>
  <si>
    <t>ជ័យ ម៉ៅ</t>
  </si>
  <si>
    <t>06-116</t>
  </si>
  <si>
    <t>ធឿន ធួក</t>
  </si>
  <si>
    <t>04-120</t>
  </si>
  <si>
    <t>មាស ចាន់នី</t>
  </si>
  <si>
    <t>24-520</t>
  </si>
  <si>
    <t xml:space="preserve">ហ៊ីង សំអៀន  </t>
  </si>
  <si>
    <t>32-544</t>
  </si>
  <si>
    <t>នៅ នឿន</t>
  </si>
  <si>
    <t>06-224</t>
  </si>
  <si>
    <t>លុច យឿន</t>
  </si>
  <si>
    <t>16-226</t>
  </si>
  <si>
    <t>ញ៉ូវ ចាន់រ៉ា</t>
  </si>
  <si>
    <t>24-456</t>
  </si>
  <si>
    <t>គឹម ខេង</t>
  </si>
  <si>
    <t>10-371</t>
  </si>
  <si>
    <t>ហេង កាកសុង</t>
  </si>
  <si>
    <t>06-201</t>
  </si>
  <si>
    <t>លឹម ឃុន</t>
  </si>
  <si>
    <t>26-439</t>
  </si>
  <si>
    <t>អ៊ឹង គីមងួន</t>
  </si>
  <si>
    <t>32-462</t>
  </si>
  <si>
    <t>ជា ហួយ</t>
  </si>
  <si>
    <t>42-539</t>
  </si>
  <si>
    <t>នក់ ចាន់ហ្វាន់</t>
  </si>
  <si>
    <t>04-096</t>
  </si>
  <si>
    <t>នក់ គង់</t>
  </si>
  <si>
    <t>04-095</t>
  </si>
  <si>
    <t>ទិត សារឿន</t>
  </si>
  <si>
    <t>04-180</t>
  </si>
  <si>
    <t>ទឹត្យ សាវុន</t>
  </si>
  <si>
    <t>04-307</t>
  </si>
  <si>
    <t>លុន លីទី</t>
  </si>
  <si>
    <t>04-282</t>
  </si>
  <si>
    <t xml:space="preserve">លី  សាង </t>
  </si>
  <si>
    <t>04-535</t>
  </si>
  <si>
    <t xml:space="preserve">ពុំ  រដ្ឋា </t>
  </si>
  <si>
    <t>04-532</t>
  </si>
  <si>
    <t xml:space="preserve">ម៉ែន  ប៊ុនរឿន </t>
  </si>
  <si>
    <t>04-533</t>
  </si>
  <si>
    <t>ប៉ូ  អូន</t>
  </si>
  <si>
    <t>34-344</t>
  </si>
  <si>
    <t>ប៉ូ  សឿត</t>
  </si>
  <si>
    <t>34-345</t>
  </si>
  <si>
    <t>ភាជ សឿត</t>
  </si>
  <si>
    <t>38-143</t>
  </si>
  <si>
    <t>ភិន សរ៉េត</t>
  </si>
  <si>
    <t>38-292</t>
  </si>
  <si>
    <t>ង៉ោល សឿង</t>
  </si>
  <si>
    <t>36-319</t>
  </si>
  <si>
    <t>ឡុង វិត</t>
  </si>
  <si>
    <t>26-228</t>
  </si>
  <si>
    <t xml:space="preserve">គឹម  ឌើ </t>
  </si>
  <si>
    <t>10-492</t>
  </si>
  <si>
    <t>គង់ យ៉ុម២</t>
  </si>
  <si>
    <t>32-315</t>
  </si>
  <si>
    <t>នួន ស្រីពៅ</t>
  </si>
  <si>
    <t>22-415</t>
  </si>
  <si>
    <t xml:space="preserve">ជុំ សម្បត្តិ </t>
  </si>
  <si>
    <t>34-580</t>
  </si>
  <si>
    <t>លៀប ជឿត</t>
  </si>
  <si>
    <t>38-382</t>
  </si>
  <si>
    <t>ឡេង ពៅ</t>
  </si>
  <si>
    <t>24-004</t>
  </si>
  <si>
    <t>សៅ សាលឿន</t>
  </si>
  <si>
    <t>30-277</t>
  </si>
  <si>
    <t>ជា ប្រេម</t>
  </si>
  <si>
    <t>16-268</t>
  </si>
  <si>
    <t>លី គឹមឡេង</t>
  </si>
  <si>
    <t>04-461</t>
  </si>
  <si>
    <t>វែង គឹមលី</t>
  </si>
  <si>
    <t>24-455</t>
  </si>
  <si>
    <t>22-380</t>
  </si>
  <si>
    <t>ប្រាក់ ស៊ីវត្ថា</t>
  </si>
  <si>
    <t>30-121</t>
  </si>
  <si>
    <t>យូ បូរ</t>
  </si>
  <si>
    <t>26-057</t>
  </si>
  <si>
    <t>កុប តុលា</t>
  </si>
  <si>
    <t>36-268</t>
  </si>
  <si>
    <t xml:space="preserve">ធឿន  នឿម </t>
  </si>
  <si>
    <t>32-559</t>
  </si>
  <si>
    <t>32-450</t>
  </si>
  <si>
    <t xml:space="preserve">កៅ ចាន់ឌី </t>
  </si>
  <si>
    <t>34-543</t>
  </si>
  <si>
    <t>04-057</t>
  </si>
  <si>
    <t>សេង ឆៃ</t>
  </si>
  <si>
    <t>06-111</t>
  </si>
  <si>
    <t>លុក  វ៉ន</t>
  </si>
  <si>
    <t>32-024</t>
  </si>
  <si>
    <t>វ៉ាន់ ណយ</t>
  </si>
  <si>
    <t>22-503</t>
  </si>
  <si>
    <t>អ៊ុង សំខាន់</t>
  </si>
  <si>
    <t>26-594</t>
  </si>
  <si>
    <t>អ៊ុត ចរិយា</t>
  </si>
  <si>
    <t>26-593</t>
  </si>
  <si>
    <t>ឡាក់ បូរ៉េត</t>
  </si>
  <si>
    <t>04-418</t>
  </si>
  <si>
    <t>ហុង វ៉ាន់ដេត</t>
  </si>
  <si>
    <t>04-419</t>
  </si>
  <si>
    <t>សុ ជីវី</t>
  </si>
  <si>
    <t>24-226</t>
  </si>
  <si>
    <t>ខាត់ យឿន</t>
  </si>
  <si>
    <t>32-456</t>
  </si>
  <si>
    <t>អ៊ុក ចិន្តា</t>
  </si>
  <si>
    <t>40-249</t>
  </si>
  <si>
    <t>22-012</t>
  </si>
  <si>
    <t>តាំង ឈិនហ៊ួរ</t>
  </si>
  <si>
    <t>06-321</t>
  </si>
  <si>
    <t>ស៊ុន ថេង</t>
  </si>
  <si>
    <t>20-089</t>
  </si>
  <si>
    <t>ហូ ភីណូ</t>
  </si>
  <si>
    <t>22-572</t>
  </si>
  <si>
    <t>24-366</t>
  </si>
  <si>
    <t>ញ៉េប អៀក</t>
  </si>
  <si>
    <t>38-342</t>
  </si>
  <si>
    <t>សោម សារឿន</t>
  </si>
  <si>
    <t>04-008</t>
  </si>
  <si>
    <t>ផាត រឿន</t>
  </si>
  <si>
    <t>38-007</t>
  </si>
  <si>
    <t>22-539</t>
  </si>
  <si>
    <t>ព្រាប សុប៊ុន</t>
  </si>
  <si>
    <t>24-026</t>
  </si>
  <si>
    <t>គឹម  ណាវី</t>
  </si>
  <si>
    <t>20-153</t>
  </si>
  <si>
    <t>ងិន ពៅ</t>
  </si>
  <si>
    <t>24-208</t>
  </si>
  <si>
    <t>ហ៊ិន សឿម</t>
  </si>
  <si>
    <t>34-085</t>
  </si>
  <si>
    <t xml:space="preserve">បេ  សារដ្ឋ </t>
  </si>
  <si>
    <t>10-539</t>
  </si>
  <si>
    <t>សឿង វ៉ាន់នី</t>
  </si>
  <si>
    <t>16-036</t>
  </si>
  <si>
    <t>មួយ  គក់</t>
  </si>
  <si>
    <t>32-233</t>
  </si>
  <si>
    <t>អ៊ុក ប្រុក</t>
  </si>
  <si>
    <t>20-109</t>
  </si>
  <si>
    <t>អៀង សាខន</t>
  </si>
  <si>
    <t>38-102</t>
  </si>
  <si>
    <t>យុត ស្វិនី</t>
  </si>
  <si>
    <t>16-080</t>
  </si>
  <si>
    <t>គន្ធ រួន</t>
  </si>
  <si>
    <t>38-549</t>
  </si>
  <si>
    <t>04-215</t>
  </si>
  <si>
    <t>រៀម សារ៉េត</t>
  </si>
  <si>
    <t>30-080</t>
  </si>
  <si>
    <t>ខុម ធឿន</t>
  </si>
  <si>
    <t>38-398</t>
  </si>
  <si>
    <t>ខ្លូត សាង៉ែត</t>
  </si>
  <si>
    <t>10-087</t>
  </si>
  <si>
    <t>04-100</t>
  </si>
  <si>
    <t>យាំ ខាន់</t>
  </si>
  <si>
    <t>34-134</t>
  </si>
  <si>
    <t>ហ៊ាង នី</t>
  </si>
  <si>
    <t>32-301</t>
  </si>
  <si>
    <t>ចេង រស្មី</t>
  </si>
  <si>
    <t>26-055</t>
  </si>
  <si>
    <t>ថង ឡុង</t>
  </si>
  <si>
    <t>40-009</t>
  </si>
  <si>
    <t>សួន គឹមអេង</t>
  </si>
  <si>
    <t>26-018</t>
  </si>
  <si>
    <t>22-243</t>
  </si>
  <si>
    <t>ប្រាក់ ហេង</t>
  </si>
  <si>
    <t>06-123</t>
  </si>
  <si>
    <t>សាយ មុំ</t>
  </si>
  <si>
    <t>04-248</t>
  </si>
  <si>
    <t>ម៉ី  សំណាង</t>
  </si>
  <si>
    <t>14-244</t>
  </si>
  <si>
    <t>22-416</t>
  </si>
  <si>
    <t>ឃឹម លាង</t>
  </si>
  <si>
    <t>10-390</t>
  </si>
  <si>
    <t>តៅ គឹមវែង</t>
  </si>
  <si>
    <t>34-007</t>
  </si>
  <si>
    <t>តាំង ប៉ាក់ស្រេង</t>
  </si>
  <si>
    <t>10-116</t>
  </si>
  <si>
    <t>សេង វិស័ក្ត</t>
  </si>
  <si>
    <t>30-047</t>
  </si>
  <si>
    <t>រ៉ាត់ ស្រីយ៉ា</t>
  </si>
  <si>
    <t>40-227</t>
  </si>
  <si>
    <t>24-329</t>
  </si>
  <si>
    <t>យ៉ម ចំរើន៨</t>
  </si>
  <si>
    <t>24-499</t>
  </si>
  <si>
    <t>22-186</t>
  </si>
  <si>
    <t xml:space="preserve">ផេង  ដានី </t>
  </si>
  <si>
    <t>04-499</t>
  </si>
  <si>
    <t>36-001</t>
  </si>
  <si>
    <t>ពេញ ចាន់ដារ៉ា</t>
  </si>
  <si>
    <t>06-330</t>
  </si>
  <si>
    <t>អៀ ខេមរា</t>
  </si>
  <si>
    <t>06-438</t>
  </si>
  <si>
    <t>ង៉ែត សុភ័ណ</t>
  </si>
  <si>
    <t>24-095</t>
  </si>
  <si>
    <t>សេង សោម៉ា</t>
  </si>
  <si>
    <t>26-152</t>
  </si>
  <si>
    <t>សង  ចន្ថា</t>
  </si>
  <si>
    <t>32-160</t>
  </si>
  <si>
    <t>សុខ សាមុត</t>
  </si>
  <si>
    <t>24-425</t>
  </si>
  <si>
    <t>22-592</t>
  </si>
  <si>
    <t>ឈឿ វាសនា</t>
  </si>
  <si>
    <t>34-044</t>
  </si>
  <si>
    <t>ភឹម ផុន</t>
  </si>
  <si>
    <t>06-348</t>
  </si>
  <si>
    <t xml:space="preserve">អ៊ឹម សារឿង </t>
  </si>
  <si>
    <t>34-581</t>
  </si>
  <si>
    <t xml:space="preserve">លឹម  គន្ធា </t>
  </si>
  <si>
    <t>10-532</t>
  </si>
  <si>
    <t xml:space="preserve">ប្រាជ្ញ    សាឡៅ </t>
  </si>
  <si>
    <t>10-534</t>
  </si>
  <si>
    <t>10-536</t>
  </si>
  <si>
    <t xml:space="preserve">ងួន  ទន់ </t>
  </si>
  <si>
    <t>10-496</t>
  </si>
  <si>
    <t>យិន  ចន្ធី</t>
  </si>
  <si>
    <t>06-172</t>
  </si>
  <si>
    <t>ថា សំរិត</t>
  </si>
  <si>
    <t>34-140</t>
  </si>
  <si>
    <t>សុខ បាន</t>
  </si>
  <si>
    <t>34-139</t>
  </si>
  <si>
    <t>ណាង ស្រីនី</t>
  </si>
  <si>
    <t>30-052</t>
  </si>
  <si>
    <t>សៀង ស្រួយ</t>
  </si>
  <si>
    <t>30-523</t>
  </si>
  <si>
    <t>22-219</t>
  </si>
  <si>
    <t>ញ៉ែម គឹមហេង</t>
  </si>
  <si>
    <t>26-010</t>
  </si>
  <si>
    <t>សៀង សារីវុធ</t>
  </si>
  <si>
    <t>22-375</t>
  </si>
  <si>
    <t xml:space="preserve">ងួន  បាន </t>
  </si>
  <si>
    <t>04-575</t>
  </si>
  <si>
    <t>ងួន បាន</t>
  </si>
  <si>
    <t>06-444</t>
  </si>
  <si>
    <t xml:space="preserve">ញៀវ  វណ្ណារ៉ា </t>
  </si>
  <si>
    <t>04-581</t>
  </si>
  <si>
    <t>រិទ្ធ សុវណ្ណារ៉ា</t>
  </si>
  <si>
    <t>36-425</t>
  </si>
  <si>
    <t>វ៉ាន់ ស៊ឹមវ៉ា</t>
  </si>
  <si>
    <t>10-425</t>
  </si>
  <si>
    <t>សេង នី</t>
  </si>
  <si>
    <t>24-432</t>
  </si>
  <si>
    <t xml:space="preserve">ម៉ាក់  យ៉ារិន  </t>
  </si>
  <si>
    <t>06-520</t>
  </si>
  <si>
    <t>អូច  ភី</t>
  </si>
  <si>
    <t>34-302</t>
  </si>
  <si>
    <t>ថាញ់  យឿន</t>
  </si>
  <si>
    <t>06-046</t>
  </si>
  <si>
    <t>យុត សុភ័ណ្ឌ</t>
  </si>
  <si>
    <t>06-381</t>
  </si>
  <si>
    <t>ឆែម វិចិត្រ</t>
  </si>
  <si>
    <t>06-402</t>
  </si>
  <si>
    <t>យុត សោភ័ណ្ឌ</t>
  </si>
  <si>
    <t>24-126</t>
  </si>
  <si>
    <t>ឆែម ប៊ុនធឿន</t>
  </si>
  <si>
    <t>24-055</t>
  </si>
  <si>
    <t>ឡាំង លីអៀង</t>
  </si>
  <si>
    <t>24-155</t>
  </si>
  <si>
    <t>ងួន រឿន</t>
  </si>
  <si>
    <t>32-438</t>
  </si>
  <si>
    <t>បេង ស៊ុយ</t>
  </si>
  <si>
    <t>34-084</t>
  </si>
  <si>
    <t>ឆ្លាម សម្បត្តិ</t>
  </si>
  <si>
    <t>34-086</t>
  </si>
  <si>
    <t>22-274</t>
  </si>
  <si>
    <t>សី តាំងអោ</t>
  </si>
  <si>
    <t>10-031</t>
  </si>
  <si>
    <t>ខាត់ ប៉ូយ</t>
  </si>
  <si>
    <t>32-457</t>
  </si>
  <si>
    <t xml:space="preserve">ហួន  ពិសិទ្ធ  </t>
  </si>
  <si>
    <t>06-515</t>
  </si>
  <si>
    <t>នង ចន្ថា</t>
  </si>
  <si>
    <t>34-049</t>
  </si>
  <si>
    <t>នង បូរណា</t>
  </si>
  <si>
    <t>34-048</t>
  </si>
  <si>
    <t xml:space="preserve">មាន  រិទ្ធ </t>
  </si>
  <si>
    <t>10-516</t>
  </si>
  <si>
    <t>អ៊ាប ម៉ារ៉ាឌី</t>
  </si>
  <si>
    <t>30-472</t>
  </si>
  <si>
    <t>អ៊ុក សុវណ្ណ</t>
  </si>
  <si>
    <t>24-350</t>
  </si>
  <si>
    <t>យ៉ត សុវណ្ណ</t>
  </si>
  <si>
    <t>22-578</t>
  </si>
  <si>
    <t>សៅ កុសល</t>
  </si>
  <si>
    <t>40-232</t>
  </si>
  <si>
    <t>ព្រហ្ម សំណាង</t>
  </si>
  <si>
    <t>30-145</t>
  </si>
  <si>
    <t>ឡាន ប៊ុនរ៉ូស៊ី</t>
  </si>
  <si>
    <t>30-124</t>
  </si>
  <si>
    <t>ឈៀង រ៉ុង</t>
  </si>
  <si>
    <t>04-374</t>
  </si>
  <si>
    <t>ចៅ ជៀវ</t>
  </si>
  <si>
    <t>34-103</t>
  </si>
  <si>
    <t>សំ លីង</t>
  </si>
  <si>
    <t>34-104</t>
  </si>
  <si>
    <t xml:space="preserve">ឈាង  អេង </t>
  </si>
  <si>
    <t>10-510</t>
  </si>
  <si>
    <t>សួស ផល្លី</t>
  </si>
  <si>
    <t>36-349</t>
  </si>
  <si>
    <t>22-151</t>
  </si>
  <si>
    <t>ឆេង ហាក់</t>
  </si>
  <si>
    <t>04-126</t>
  </si>
  <si>
    <t>អេង  សុគន្ធា</t>
  </si>
  <si>
    <t>34-381</t>
  </si>
  <si>
    <t>យ៉ាន់ សុភា</t>
  </si>
  <si>
    <t>30-186</t>
  </si>
  <si>
    <t>លី  អូន</t>
  </si>
  <si>
    <t>34-263</t>
  </si>
  <si>
    <t>ចៅ ឈឿត</t>
  </si>
  <si>
    <t>34-185</t>
  </si>
  <si>
    <t>34-186</t>
  </si>
  <si>
    <t>22-221</t>
  </si>
  <si>
    <t>22-220</t>
  </si>
  <si>
    <r>
      <rPr>
        <sz val="10"/>
        <rFont val="FreeSans"/>
        <family val="2"/>
      </rPr>
      <t>ឯ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ឧ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ងិន ឃន ៣</t>
    </r>
  </si>
  <si>
    <t>22-098</t>
  </si>
  <si>
    <t>22-182</t>
  </si>
  <si>
    <t xml:space="preserve">ស៊ាង  នឿន </t>
  </si>
  <si>
    <t>32-582</t>
  </si>
  <si>
    <t>លី វណ្ណា</t>
  </si>
  <si>
    <t>38-046</t>
  </si>
  <si>
    <t>តុល អួន</t>
  </si>
  <si>
    <t>38-433</t>
  </si>
  <si>
    <t>ហឿង ទី</t>
  </si>
  <si>
    <t>34-146</t>
  </si>
  <si>
    <t>សេង ម៉ៅ</t>
  </si>
  <si>
    <t>16-205</t>
  </si>
  <si>
    <t>ដុំ រុំ</t>
  </si>
  <si>
    <t>38-356</t>
  </si>
  <si>
    <t>សុខ រុនពិសិទ្ធ</t>
  </si>
  <si>
    <t>16-301</t>
  </si>
  <si>
    <t>ដែង សាវ៉ុង</t>
  </si>
  <si>
    <t>24-259</t>
  </si>
  <si>
    <t>ហោ លី</t>
  </si>
  <si>
    <t>34-205</t>
  </si>
  <si>
    <t>ហោ គឹមតុល</t>
  </si>
  <si>
    <t>34-207</t>
  </si>
  <si>
    <t xml:space="preserve">កេត ចំនឿន </t>
  </si>
  <si>
    <t>34-562</t>
  </si>
  <si>
    <t>ទូច មករា</t>
  </si>
  <si>
    <t>24-166</t>
  </si>
  <si>
    <t>ហាច គឹមហុង</t>
  </si>
  <si>
    <t>34-193</t>
  </si>
  <si>
    <t>ឃឹម កន្យាណ</t>
  </si>
  <si>
    <t>34-187</t>
  </si>
  <si>
    <t>រឿត សារុន</t>
  </si>
  <si>
    <t>32-371</t>
  </si>
  <si>
    <t>ជាង  លី</t>
  </si>
  <si>
    <t>34-320</t>
  </si>
  <si>
    <t>ភី ណារី</t>
  </si>
  <si>
    <t>36-094</t>
  </si>
  <si>
    <t>អ៊ិន ឆុន</t>
  </si>
  <si>
    <t>10-468</t>
  </si>
  <si>
    <t>គង់ ចាន់ទី</t>
  </si>
  <si>
    <t>36-485</t>
  </si>
  <si>
    <t>ជូន ញឹប</t>
  </si>
  <si>
    <t>36-487</t>
  </si>
  <si>
    <t>ផេង សុខហេង</t>
  </si>
  <si>
    <t>04-121</t>
  </si>
  <si>
    <t>ឈុគ ចន្ថា</t>
  </si>
  <si>
    <t>20-014</t>
  </si>
  <si>
    <t>ប៉ែន ហ៊ន</t>
  </si>
  <si>
    <t>06-253</t>
  </si>
  <si>
    <t>គឹម  សៀក</t>
  </si>
  <si>
    <t>04-334</t>
  </si>
  <si>
    <t>ជា គឹមលី</t>
  </si>
  <si>
    <t>24-173</t>
  </si>
  <si>
    <t>ផែង ផាត</t>
  </si>
  <si>
    <t>24-068</t>
  </si>
  <si>
    <t>យាយ ឡៃ</t>
  </si>
  <si>
    <t>32-016</t>
  </si>
  <si>
    <t>សាខាកាំកុងត្រូល</t>
  </si>
  <si>
    <t>26-407</t>
  </si>
  <si>
    <t>ម៉េង លី</t>
  </si>
  <si>
    <t>40-161</t>
  </si>
  <si>
    <r>
      <rPr>
        <sz val="10"/>
        <rFont val="FreeSans"/>
        <family val="2"/>
      </rPr>
      <t xml:space="preserve">ងួន ហួត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ថៃលី</t>
    </r>
    <r>
      <rPr>
        <sz val="11"/>
        <color theme="1"/>
        <rFont val="Calibri"/>
        <family val="2"/>
        <scheme val="minor"/>
      </rPr>
      <t>)</t>
    </r>
  </si>
  <si>
    <t>22-042</t>
  </si>
  <si>
    <t>រ៉ាត់ ថាវី</t>
  </si>
  <si>
    <t>20-151</t>
  </si>
  <si>
    <t>សួន ហ៊ាន</t>
  </si>
  <si>
    <t>06-091</t>
  </si>
  <si>
    <t>អ៊ុក ស៊ុន</t>
  </si>
  <si>
    <t>20-121</t>
  </si>
  <si>
    <t>លី ប៊ុនអេង</t>
  </si>
  <si>
    <t>42-241</t>
  </si>
  <si>
    <t>យាំ ទូច</t>
  </si>
  <si>
    <t>34-132</t>
  </si>
  <si>
    <t>ហៅ រក្សាវត្តី</t>
  </si>
  <si>
    <t>22-314</t>
  </si>
  <si>
    <t>សួន សុភ័ក្រ</t>
  </si>
  <si>
    <t>32-096</t>
  </si>
  <si>
    <t>វ៉ាន សុជាតិ</t>
  </si>
  <si>
    <t>34-599</t>
  </si>
  <si>
    <t>ហ៊ាន អ៊ុក</t>
  </si>
  <si>
    <t>34-598</t>
  </si>
  <si>
    <t>ផុន ស៊ីណាត</t>
  </si>
  <si>
    <t>24-101</t>
  </si>
  <si>
    <t>ប្រាក់  ដាវី</t>
  </si>
  <si>
    <t>06-122</t>
  </si>
  <si>
    <t>នាង  សារ៉ាត់</t>
  </si>
  <si>
    <t>06-422</t>
  </si>
  <si>
    <t>04-309</t>
  </si>
  <si>
    <t>30-081</t>
  </si>
  <si>
    <t>មាស ធី</t>
  </si>
  <si>
    <t>04-302</t>
  </si>
  <si>
    <t>លី តឹក</t>
  </si>
  <si>
    <t>34-135</t>
  </si>
  <si>
    <t>22-505</t>
  </si>
  <si>
    <t>យ៉ា បូណា</t>
  </si>
  <si>
    <t>24-229</t>
  </si>
  <si>
    <t>ហេង  រតនា</t>
  </si>
  <si>
    <t>20-191</t>
  </si>
  <si>
    <t>កុយ ធីតា</t>
  </si>
  <si>
    <t>10-413</t>
  </si>
  <si>
    <t>22-351</t>
  </si>
  <si>
    <t>22-265</t>
  </si>
  <si>
    <t>ស៊ាង ចាន់ធាម</t>
  </si>
  <si>
    <t>30-264</t>
  </si>
  <si>
    <t>ជ្រឹង ដារិន</t>
  </si>
  <si>
    <t>22-460</t>
  </si>
  <si>
    <t>ភីវ ផល្លី</t>
  </si>
  <si>
    <t>32-137</t>
  </si>
  <si>
    <t>ហាន ហ៊ួន</t>
  </si>
  <si>
    <t>10-234</t>
  </si>
  <si>
    <t xml:space="preserve">ថោង  ប៊ុនធឿន  </t>
  </si>
  <si>
    <t>06-565</t>
  </si>
  <si>
    <t>រស់  ញ៉ិល</t>
  </si>
  <si>
    <t>32-170</t>
  </si>
  <si>
    <t>គុជ ឈិន</t>
  </si>
  <si>
    <t>32-446</t>
  </si>
  <si>
    <t>22-189</t>
  </si>
  <si>
    <t>យិន  ប៊ុនឡុង</t>
  </si>
  <si>
    <t>14-382</t>
  </si>
  <si>
    <t>ហួត  លីឆេង</t>
  </si>
  <si>
    <t>20-167</t>
  </si>
  <si>
    <t>សៀង ឌី</t>
  </si>
  <si>
    <t>30-156</t>
  </si>
  <si>
    <t>លី ណូ ២</t>
  </si>
  <si>
    <t>30-034</t>
  </si>
  <si>
    <t>យិន  ស៊ុនណារី</t>
  </si>
  <si>
    <t>10-004</t>
  </si>
  <si>
    <t xml:space="preserve">អ៊ូ  កង </t>
  </si>
  <si>
    <t>10-530</t>
  </si>
  <si>
    <t xml:space="preserve">ហ៊ុន  ធា </t>
  </si>
  <si>
    <t>10-538</t>
  </si>
  <si>
    <t>យ៉ម ចំរើន ចំការដូង</t>
  </si>
  <si>
    <t>24-006</t>
  </si>
  <si>
    <t>ឈឿន ហ័ន</t>
  </si>
  <si>
    <t>26-387</t>
  </si>
  <si>
    <t>26-290</t>
  </si>
  <si>
    <t>កុយ សាម៉ន</t>
  </si>
  <si>
    <t>10-418</t>
  </si>
  <si>
    <t>ផេង រ៉ា</t>
  </si>
  <si>
    <t>20-263</t>
  </si>
  <si>
    <t>ណុប សម្បត្តិ</t>
  </si>
  <si>
    <t>30-026</t>
  </si>
  <si>
    <t xml:space="preserve">លាង  សារ៉ាន់ </t>
  </si>
  <si>
    <t>10-531</t>
  </si>
  <si>
    <t>ញឹក  ស៊ត</t>
  </si>
  <si>
    <t>34-350</t>
  </si>
  <si>
    <t>26-223</t>
  </si>
  <si>
    <t xml:space="preserve">ម៉ៅ  គង់ថុន  </t>
  </si>
  <si>
    <t>06-526</t>
  </si>
  <si>
    <t>ម៉េត សុបញ្ញា</t>
  </si>
  <si>
    <t>30-229</t>
  </si>
  <si>
    <t>ឡុង ម៉ារ៉ា</t>
  </si>
  <si>
    <t>24-447</t>
  </si>
  <si>
    <t>អ៊ុច សាវុន</t>
  </si>
  <si>
    <t>26-547</t>
  </si>
  <si>
    <t>10-278</t>
  </si>
  <si>
    <t xml:space="preserve">ហៃ  ហួង </t>
  </si>
  <si>
    <t>16-481</t>
  </si>
  <si>
    <t>14-170</t>
  </si>
  <si>
    <t>ស៊ាង ដំ</t>
  </si>
  <si>
    <t>10-232</t>
  </si>
  <si>
    <t>កែវ សារ៉ន</t>
  </si>
  <si>
    <t>06-411</t>
  </si>
  <si>
    <r>
      <rPr>
        <sz val="10"/>
        <rFont val="FreeSans"/>
        <family val="2"/>
      </rPr>
      <t xml:space="preserve">បូ ចាន់សុជាតិ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វត្តអន្លង់វិល </t>
    </r>
    <r>
      <rPr>
        <sz val="11"/>
        <color theme="1"/>
        <rFont val="Calibri"/>
        <family val="2"/>
        <scheme val="minor"/>
      </rPr>
      <t>)</t>
    </r>
  </si>
  <si>
    <t>22-373</t>
  </si>
  <si>
    <t>សោម សំនៀង</t>
  </si>
  <si>
    <t>26-384</t>
  </si>
  <si>
    <t>ផាន់ វ៉ាត់</t>
  </si>
  <si>
    <t>40-233</t>
  </si>
  <si>
    <t>យូ ស៊ីភឿន</t>
  </si>
  <si>
    <t>38-300</t>
  </si>
  <si>
    <t>សោម  ហ៊ុន</t>
  </si>
  <si>
    <t>34-343</t>
  </si>
  <si>
    <t>ព្រំ  ប៊ុនរិទ្ធ</t>
  </si>
  <si>
    <t>34-329</t>
  </si>
  <si>
    <t>ឃី  សុភាព</t>
  </si>
  <si>
    <t>34-330</t>
  </si>
  <si>
    <t>អេង សុភី</t>
  </si>
  <si>
    <t>24-442</t>
  </si>
  <si>
    <t>យ៉ែម យុន</t>
  </si>
  <si>
    <t>06-151</t>
  </si>
  <si>
    <t>អេង ណូ</t>
  </si>
  <si>
    <t>24-014</t>
  </si>
  <si>
    <t>អ៊ឹង ជីណាំ</t>
  </si>
  <si>
    <t>30-292</t>
  </si>
  <si>
    <t>ហាក ឆៃលាង</t>
  </si>
  <si>
    <t>04-078</t>
  </si>
  <si>
    <t xml:space="preserve">ឆោម  ប៉ូ  </t>
  </si>
  <si>
    <t>06-560</t>
  </si>
  <si>
    <t>ហ៊ន សុខឃួន</t>
  </si>
  <si>
    <t>40-127</t>
  </si>
  <si>
    <t>សែម ទូច</t>
  </si>
  <si>
    <t>24-192</t>
  </si>
  <si>
    <t>កេត ចាន់អូន</t>
  </si>
  <si>
    <t>06-473</t>
  </si>
  <si>
    <t>ស៊ុត សុផល</t>
  </si>
  <si>
    <t>30-091</t>
  </si>
  <si>
    <t xml:space="preserve">ទេស  ស៊ុន </t>
  </si>
  <si>
    <t>04-518</t>
  </si>
  <si>
    <t>ជា សៀ</t>
  </si>
  <si>
    <t>24-334</t>
  </si>
  <si>
    <t>ឯក ស៊ីនាង</t>
  </si>
  <si>
    <t>14-327</t>
  </si>
  <si>
    <t>ស៊ុំ មុំ</t>
  </si>
  <si>
    <t>30-371</t>
  </si>
  <si>
    <t>សុខ ឆន</t>
  </si>
  <si>
    <t>42-467</t>
  </si>
  <si>
    <t xml:space="preserve">ពេជ្រ  ដារ័ត្ន </t>
  </si>
  <si>
    <t>32-580</t>
  </si>
  <si>
    <t>ហួត ថាវី</t>
  </si>
  <si>
    <t>26-389</t>
  </si>
  <si>
    <t>ឡោ ស៊ីណយ</t>
  </si>
  <si>
    <t>10-338</t>
  </si>
  <si>
    <t>06-452</t>
  </si>
  <si>
    <t>ឈីវ គី</t>
  </si>
  <si>
    <t>26-014</t>
  </si>
  <si>
    <t>ហេង ឆាយលី</t>
  </si>
  <si>
    <t>40-259</t>
  </si>
  <si>
    <t>22-600</t>
  </si>
  <si>
    <t>ម៉ី សីហៈ</t>
  </si>
  <si>
    <t>04-175</t>
  </si>
  <si>
    <t>ឈឿន សុវណ្ណរិទ្ធ</t>
  </si>
  <si>
    <t>34-021</t>
  </si>
  <si>
    <t>សោម សិទ្ធគុណ</t>
  </si>
  <si>
    <t>10-368</t>
  </si>
  <si>
    <t>ចូត ប៊ុនណាវី</t>
  </si>
  <si>
    <t>24-009</t>
  </si>
  <si>
    <t>ដាន់  វុទ្ធី</t>
  </si>
  <si>
    <t>06-044</t>
  </si>
  <si>
    <t>ឈីវ គង់</t>
  </si>
  <si>
    <t>34-265</t>
  </si>
  <si>
    <t>នៅ  សាមិត្ត</t>
  </si>
  <si>
    <t>16-441</t>
  </si>
  <si>
    <t>វុធ សុផល</t>
  </si>
  <si>
    <t>06-407</t>
  </si>
  <si>
    <t>ឃួន សារ៉ាន់</t>
  </si>
  <si>
    <t>34-116</t>
  </si>
  <si>
    <t>ហង់​ លឿត</t>
  </si>
  <si>
    <t>34-128</t>
  </si>
  <si>
    <t>ង៉ុយ វ៊រម៉េង</t>
  </si>
  <si>
    <t>32-368</t>
  </si>
  <si>
    <t>ម៉ន សុភាព</t>
  </si>
  <si>
    <t>32-090</t>
  </si>
  <si>
    <t>ឡាក់ ឈួម</t>
  </si>
  <si>
    <t>32-473</t>
  </si>
  <si>
    <t>ទី សុភាព</t>
  </si>
  <si>
    <t>32-472</t>
  </si>
  <si>
    <t>ប៉ែន នុយ</t>
  </si>
  <si>
    <t>32-470</t>
  </si>
  <si>
    <t>ផុន លីមសេង</t>
  </si>
  <si>
    <t>32-471</t>
  </si>
  <si>
    <t>ងួន  ស៊ាងហេង</t>
  </si>
  <si>
    <t>32-437</t>
  </si>
  <si>
    <t>ទី សារិទ្ធ</t>
  </si>
  <si>
    <t>32-443</t>
  </si>
  <si>
    <t>ងួន យឺន</t>
  </si>
  <si>
    <t>32-431</t>
  </si>
  <si>
    <t xml:space="preserve">សាន់  សារ៉េត  </t>
  </si>
  <si>
    <t>32-557</t>
  </si>
  <si>
    <t>ហ៊ុល សុខន</t>
  </si>
  <si>
    <t>32-389</t>
  </si>
  <si>
    <t>ថាប់  សាវ័ន្ត</t>
  </si>
  <si>
    <t>32-440</t>
  </si>
  <si>
    <t>ស៊ុំ ឌី</t>
  </si>
  <si>
    <t>32-393</t>
  </si>
  <si>
    <t>ឡឹក លឿត</t>
  </si>
  <si>
    <t>32-395</t>
  </si>
  <si>
    <t>ម៉ន សាមឿត</t>
  </si>
  <si>
    <t>32-394</t>
  </si>
  <si>
    <t>ភុន ចាន់ណា</t>
  </si>
  <si>
    <t>32-293</t>
  </si>
  <si>
    <t>ជុន កក</t>
  </si>
  <si>
    <t>32-360</t>
  </si>
  <si>
    <t>32-359</t>
  </si>
  <si>
    <t>អ៊ុំ ឈឿត</t>
  </si>
  <si>
    <t>32-295</t>
  </si>
  <si>
    <t>ប៊ិន ចន្ថា</t>
  </si>
  <si>
    <t>32-356</t>
  </si>
  <si>
    <t xml:space="preserve">ស៊ឹម ផា  </t>
  </si>
  <si>
    <t>32-531</t>
  </si>
  <si>
    <t xml:space="preserve">យ៉ិម ឈឿប  </t>
  </si>
  <si>
    <t>32-530</t>
  </si>
  <si>
    <t xml:space="preserve">អ៊ី អែ  </t>
  </si>
  <si>
    <t>32-518</t>
  </si>
  <si>
    <t xml:space="preserve">ហេង សារឿន  </t>
  </si>
  <si>
    <t>32-540</t>
  </si>
  <si>
    <t xml:space="preserve">សួន សារី  </t>
  </si>
  <si>
    <t>32-529</t>
  </si>
  <si>
    <t>ជុំ គូរ៉ា</t>
  </si>
  <si>
    <t>32-362</t>
  </si>
  <si>
    <t>ទីវ រី</t>
  </si>
  <si>
    <t>32-370</t>
  </si>
  <si>
    <t>លី វិល័យ</t>
  </si>
  <si>
    <t>32-365</t>
  </si>
  <si>
    <t>លី វិមាន</t>
  </si>
  <si>
    <t>32-364</t>
  </si>
  <si>
    <t>ហ៊ី ជា ដើមឬស្ស៊ី</t>
  </si>
  <si>
    <t>32-379</t>
  </si>
  <si>
    <t>ចៅ  ធី</t>
  </si>
  <si>
    <t>32-369</t>
  </si>
  <si>
    <t>កែវ ភីរក្ស</t>
  </si>
  <si>
    <t>32-414</t>
  </si>
  <si>
    <t>ស៊ាង អឿន</t>
  </si>
  <si>
    <t>32-417</t>
  </si>
  <si>
    <t xml:space="preserve">មួន ម៉ាលី  </t>
  </si>
  <si>
    <t>32-546</t>
  </si>
  <si>
    <t>ជា នង់</t>
  </si>
  <si>
    <t>32-416</t>
  </si>
  <si>
    <t xml:space="preserve">ជា វឿន  </t>
  </si>
  <si>
    <t>32-547</t>
  </si>
  <si>
    <t>ជួនូ ពេជ្រ</t>
  </si>
  <si>
    <t>32-399</t>
  </si>
  <si>
    <t>សន សំ</t>
  </si>
  <si>
    <t>32-398</t>
  </si>
  <si>
    <t xml:space="preserve">ភិន ផាត  </t>
  </si>
  <si>
    <t>32-523</t>
  </si>
  <si>
    <t xml:space="preserve">អ៊ុក សាលី  </t>
  </si>
  <si>
    <t>32-526</t>
  </si>
  <si>
    <t>មិន វី</t>
  </si>
  <si>
    <t>32-358</t>
  </si>
  <si>
    <t>កា ប៉ូឡុង</t>
  </si>
  <si>
    <t>32-357</t>
  </si>
  <si>
    <t>យៀង សាវ៉ុង</t>
  </si>
  <si>
    <t>32-426</t>
  </si>
  <si>
    <t>រឿន ភីង</t>
  </si>
  <si>
    <t>32-396</t>
  </si>
  <si>
    <t>លេម ធី</t>
  </si>
  <si>
    <t>32-401</t>
  </si>
  <si>
    <t>ភុន កុសល់</t>
  </si>
  <si>
    <t>32-294</t>
  </si>
  <si>
    <t>ហម សារ៉ាត់</t>
  </si>
  <si>
    <t>32-460</t>
  </si>
  <si>
    <t>ស៊ឹម សាវិត</t>
  </si>
  <si>
    <t>32-292</t>
  </si>
  <si>
    <t>ហួន ស៊ុន</t>
  </si>
  <si>
    <t>32-354</t>
  </si>
  <si>
    <t>សៅ សឿត</t>
  </si>
  <si>
    <t>32-476</t>
  </si>
  <si>
    <t>ជៀប សឿប</t>
  </si>
  <si>
    <t>32-386</t>
  </si>
  <si>
    <t>អឿម ស៊្រីម</t>
  </si>
  <si>
    <t>32-385</t>
  </si>
  <si>
    <t>យ៉ន គីមអឿន</t>
  </si>
  <si>
    <t>32-409</t>
  </si>
  <si>
    <t>សាន់  វេន</t>
  </si>
  <si>
    <t>32-412</t>
  </si>
  <si>
    <t>ពុំ  យឿត</t>
  </si>
  <si>
    <t>32-383</t>
  </si>
  <si>
    <t>ប្រុក យ៉ាន</t>
  </si>
  <si>
    <t>32-384</t>
  </si>
  <si>
    <t>ផ្លុង ឆាយ៉ា</t>
  </si>
  <si>
    <t>32-350</t>
  </si>
  <si>
    <t>គង់ អ៊ឺន</t>
  </si>
  <si>
    <t>32-289</t>
  </si>
  <si>
    <t>យីម   យ៉ុង</t>
  </si>
  <si>
    <t>32-265</t>
  </si>
  <si>
    <t>ហុង  តូម៉ា</t>
  </si>
  <si>
    <t>32-264</t>
  </si>
  <si>
    <t>សួស ឃឿត</t>
  </si>
  <si>
    <t>32-297</t>
  </si>
  <si>
    <t xml:space="preserve">ប៊ី  បេ  </t>
  </si>
  <si>
    <t>32-554</t>
  </si>
  <si>
    <t xml:space="preserve">ស៊ឹម  វណ្ណា  </t>
  </si>
  <si>
    <t>32-555</t>
  </si>
  <si>
    <t>រឿង ភីរុណ</t>
  </si>
  <si>
    <t>32-333</t>
  </si>
  <si>
    <t>ឡឹក លាភ</t>
  </si>
  <si>
    <t>32-388</t>
  </si>
  <si>
    <t>សុខ សំអាង</t>
  </si>
  <si>
    <t>32-381</t>
  </si>
  <si>
    <t>គង់ អេង</t>
  </si>
  <si>
    <t>32-418</t>
  </si>
  <si>
    <t>ង៉ុយ ហ៊រហុង</t>
  </si>
  <si>
    <t>32-367</t>
  </si>
  <si>
    <t>ង៉ូវ ហ្គិចទៀង</t>
  </si>
  <si>
    <t>32-347</t>
  </si>
  <si>
    <t>ហាច ចុង</t>
  </si>
  <si>
    <t>32-366</t>
  </si>
  <si>
    <t>តាន់  ម៉ៅ</t>
  </si>
  <si>
    <t>32-377</t>
  </si>
  <si>
    <t>តាន់ តុង</t>
  </si>
  <si>
    <t>32-374</t>
  </si>
  <si>
    <t>វ៉ាន់ ឡូវ</t>
  </si>
  <si>
    <t>32-332</t>
  </si>
  <si>
    <t>លី ម៉ៃ</t>
  </si>
  <si>
    <t>32-330</t>
  </si>
  <si>
    <t>ស៊ុត  ពីង</t>
  </si>
  <si>
    <t>32-331</t>
  </si>
  <si>
    <t>ហេង សាមន្នី</t>
  </si>
  <si>
    <t>32-299</t>
  </si>
  <si>
    <t>អីវ វ៉ៅ</t>
  </si>
  <si>
    <t>32-341</t>
  </si>
  <si>
    <t>ឡាច ពេជ្រ</t>
  </si>
  <si>
    <t>32-345</t>
  </si>
  <si>
    <t>ឈួង សាន់</t>
  </si>
  <si>
    <t>32-340</t>
  </si>
  <si>
    <t>ង៉ាក់  ធន</t>
  </si>
  <si>
    <t>32-212</t>
  </si>
  <si>
    <t>ឆម អឿម</t>
  </si>
  <si>
    <t>32-287</t>
  </si>
  <si>
    <t>កុយ សាម៉ៃ</t>
  </si>
  <si>
    <t>32-407</t>
  </si>
  <si>
    <t>ប្រាក់ ឆុំ</t>
  </si>
  <si>
    <t>32-282</t>
  </si>
  <si>
    <t xml:space="preserve">ថ្លាង  យិន  </t>
  </si>
  <si>
    <t>32-551</t>
  </si>
  <si>
    <t xml:space="preserve">ស៊ុន ឈិត  </t>
  </si>
  <si>
    <t>32-553</t>
  </si>
  <si>
    <t>ព្រំ សួម</t>
  </si>
  <si>
    <t>32-317</t>
  </si>
  <si>
    <t>ចាន់ ប៉ច៉ូ</t>
  </si>
  <si>
    <t>32-342</t>
  </si>
  <si>
    <t>មាង យ៉ុង</t>
  </si>
  <si>
    <t>32-336</t>
  </si>
  <si>
    <t>សាយ សំណាង</t>
  </si>
  <si>
    <t>32-352</t>
  </si>
  <si>
    <t>ប៉ង ធី</t>
  </si>
  <si>
    <t>32-353</t>
  </si>
  <si>
    <t>សួន សុគុណ</t>
  </si>
  <si>
    <t>32-343</t>
  </si>
  <si>
    <t>សុខ យីម</t>
  </si>
  <si>
    <t>32-351</t>
  </si>
  <si>
    <t>ប៊ុត វីរិៈ</t>
  </si>
  <si>
    <t>32-355</t>
  </si>
  <si>
    <t>គឹម ផល្លា</t>
  </si>
  <si>
    <t>06-401</t>
  </si>
  <si>
    <t>សៅ  ស៊ីណា</t>
  </si>
  <si>
    <t>34-375</t>
  </si>
  <si>
    <t>សុខ ភូសិត</t>
  </si>
  <si>
    <t>38-188</t>
  </si>
  <si>
    <t>22-121</t>
  </si>
  <si>
    <t>ព្រឿង សារ៉ាន</t>
  </si>
  <si>
    <t>36-586</t>
  </si>
  <si>
    <t>ឃឹម លំទោន</t>
  </si>
  <si>
    <t>30-224</t>
  </si>
  <si>
    <t>ហឹម  សុភាព</t>
  </si>
  <si>
    <t>34-305</t>
  </si>
  <si>
    <t>ខៀវ សាវឿន</t>
  </si>
  <si>
    <t>24-089</t>
  </si>
  <si>
    <t>ឌុច សិទ្ធ</t>
  </si>
  <si>
    <t>22-507</t>
  </si>
  <si>
    <t>គឹម ផារុណ</t>
  </si>
  <si>
    <t>36-352</t>
  </si>
  <si>
    <t>22-137</t>
  </si>
  <si>
    <t>លី ប៊ុនធឿន</t>
  </si>
  <si>
    <t>32-406</t>
  </si>
  <si>
    <t>ឡាក់ ម៉េងវិបុល</t>
  </si>
  <si>
    <t>32-405</t>
  </si>
  <si>
    <t>រស់ សេងហុង</t>
  </si>
  <si>
    <t>36-287</t>
  </si>
  <si>
    <t>សឹង ម៉ារិទ្ធ ២</t>
  </si>
  <si>
    <t>30-318</t>
  </si>
  <si>
    <t>ផាន់ ចាន់សេរី</t>
  </si>
  <si>
    <t>10-428</t>
  </si>
  <si>
    <t>សោ សុខុន</t>
  </si>
  <si>
    <t>24-582</t>
  </si>
  <si>
    <t>22-046</t>
  </si>
  <si>
    <t>អ៊ាប់ ជឺម៉ាន់</t>
  </si>
  <si>
    <t>16-187</t>
  </si>
  <si>
    <t>វឿន លីន</t>
  </si>
  <si>
    <t>38-576</t>
  </si>
  <si>
    <t>អ៊ុន ដាំ</t>
  </si>
  <si>
    <t>38-574</t>
  </si>
  <si>
    <t>ឈឿន រាំង</t>
  </si>
  <si>
    <t>38-575</t>
  </si>
  <si>
    <t>រិទ្ធិ សម្ភា</t>
  </si>
  <si>
    <t>38-136</t>
  </si>
  <si>
    <t>វណ្ណ សំអាត</t>
  </si>
  <si>
    <t>38-135</t>
  </si>
  <si>
    <t>លឿម ប៉ក់</t>
  </si>
  <si>
    <t>36-112</t>
  </si>
  <si>
    <t>ឈៀង ចំរើន</t>
  </si>
  <si>
    <t>36-109</t>
  </si>
  <si>
    <t>ពុន ស៊ីឡុង</t>
  </si>
  <si>
    <t>36-108</t>
  </si>
  <si>
    <t>ឆាត ង៉ា</t>
  </si>
  <si>
    <t>36-088</t>
  </si>
  <si>
    <t>ឈួន ខឿន</t>
  </si>
  <si>
    <t>36-117</t>
  </si>
  <si>
    <t>ប៉ិច ឆាត</t>
  </si>
  <si>
    <t>36-090</t>
  </si>
  <si>
    <t>មាស  សារី</t>
  </si>
  <si>
    <t>16-449</t>
  </si>
  <si>
    <t>ចាន់  ធា</t>
  </si>
  <si>
    <t>16-446</t>
  </si>
  <si>
    <t>អេង សុភឿត</t>
  </si>
  <si>
    <t>38-506</t>
  </si>
  <si>
    <t>ទី សុខ</t>
  </si>
  <si>
    <t>24-471</t>
  </si>
  <si>
    <t>ជុំ  ណារិទ្ធ</t>
  </si>
  <si>
    <t>34-256</t>
  </si>
  <si>
    <t>សេង គឹមហូរ</t>
  </si>
  <si>
    <t>04-389</t>
  </si>
  <si>
    <t>ឈៀង សុផល</t>
  </si>
  <si>
    <t>40-247</t>
  </si>
  <si>
    <t>ឆម សុខុម</t>
  </si>
  <si>
    <t>24-498</t>
  </si>
  <si>
    <t>អោម បេងភី</t>
  </si>
  <si>
    <t>22-597</t>
  </si>
  <si>
    <t>បេង ភី</t>
  </si>
  <si>
    <t>22-235</t>
  </si>
  <si>
    <t>សាញ់ សែម</t>
  </si>
  <si>
    <t>06-450</t>
  </si>
  <si>
    <t>ឃួយ ស៊ីម</t>
  </si>
  <si>
    <t>34-198</t>
  </si>
  <si>
    <t>សុខ រិទ្ធ</t>
  </si>
  <si>
    <t>42-244</t>
  </si>
  <si>
    <t>វែន សាវុធ</t>
  </si>
  <si>
    <t>30-588</t>
  </si>
  <si>
    <t>ឡាញ់  បូរ៉ា</t>
  </si>
  <si>
    <t>32-073</t>
  </si>
  <si>
    <t>ជុំំ  ណារិន</t>
  </si>
  <si>
    <t>34-385</t>
  </si>
  <si>
    <t>ព្រុំ វណ្ណារី</t>
  </si>
  <si>
    <t>26-257</t>
  </si>
  <si>
    <t>ឡឹប ខឡេស</t>
  </si>
  <si>
    <t>36-439</t>
  </si>
  <si>
    <t>គុយ ផេង</t>
  </si>
  <si>
    <t>26-317</t>
  </si>
  <si>
    <t>ចេវ ចិត្ត</t>
  </si>
  <si>
    <t>38-489</t>
  </si>
  <si>
    <t>ចៅ លី</t>
  </si>
  <si>
    <t>34-197</t>
  </si>
  <si>
    <t>វ៉ែន  ទីន</t>
  </si>
  <si>
    <t>16-402</t>
  </si>
  <si>
    <r>
      <rPr>
        <sz val="10"/>
        <rFont val="FreeSans"/>
        <family val="2"/>
      </rPr>
      <t>សប្បកម្មធ្វើឥដ្ឋ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</si>
  <si>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22-379</t>
  </si>
  <si>
    <t>មាស កុយ</t>
  </si>
  <si>
    <t>24-430</t>
  </si>
  <si>
    <t>22-060</t>
  </si>
  <si>
    <r>
      <rPr>
        <sz val="10"/>
        <rFont val="FreeSans"/>
        <family val="2"/>
      </rPr>
      <t>ស៊ន  សុធី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១១៩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</si>
  <si>
    <t>06-572</t>
  </si>
  <si>
    <t>ហាស ប៊ុនហាប់</t>
  </si>
  <si>
    <t>30-113</t>
  </si>
  <si>
    <t>ង៉ែត លាង</t>
  </si>
  <si>
    <t>30-055</t>
  </si>
  <si>
    <t>គង់ ឈួយ</t>
  </si>
  <si>
    <t>06-130</t>
  </si>
  <si>
    <t>លាង​ ហេង</t>
  </si>
  <si>
    <t>38-253</t>
  </si>
  <si>
    <t>ជុំ   នី</t>
  </si>
  <si>
    <t>16-453</t>
  </si>
  <si>
    <t>ខុន សុខេន</t>
  </si>
  <si>
    <t>36-391</t>
  </si>
  <si>
    <t>ម៉ីចន្ទ័ មុន្នី</t>
  </si>
  <si>
    <t>26-480</t>
  </si>
  <si>
    <t>ម៉ីចន្ទ័ វិសាល</t>
  </si>
  <si>
    <t>26-481</t>
  </si>
  <si>
    <t>គឹម  សុវណ្ណ</t>
  </si>
  <si>
    <t>34-273</t>
  </si>
  <si>
    <t>យ៉ាន បូផៃ សាច់អាំង២</t>
  </si>
  <si>
    <t>22-037</t>
  </si>
  <si>
    <t>ម៉ា សុអេន</t>
  </si>
  <si>
    <t>36-146</t>
  </si>
  <si>
    <t>ឃិត ប៊ុនរិទ្ធ</t>
  </si>
  <si>
    <t>36-147</t>
  </si>
  <si>
    <t>សំ ប៊ុនហេង</t>
  </si>
  <si>
    <t>30-573</t>
  </si>
  <si>
    <t>សាយ សុភក្រ័</t>
  </si>
  <si>
    <t>24-555</t>
  </si>
  <si>
    <t>អ៊ី ផល្លី</t>
  </si>
  <si>
    <t>26-575</t>
  </si>
  <si>
    <t>ហាវ វ៉ាន់</t>
  </si>
  <si>
    <t>16-005</t>
  </si>
  <si>
    <t>មាន់ ពីវន</t>
  </si>
  <si>
    <t>30-267</t>
  </si>
  <si>
    <t>ផល  សេងហ៊ួន</t>
  </si>
  <si>
    <t>34-384</t>
  </si>
  <si>
    <t>អ៊ុន ណារ៉ុង</t>
  </si>
  <si>
    <t>26-477</t>
  </si>
  <si>
    <t>សិន ធី</t>
  </si>
  <si>
    <t>34-059</t>
  </si>
  <si>
    <t>ម៉ៅ សេងថៃ ភរំចេក៤</t>
  </si>
  <si>
    <t>22-084</t>
  </si>
  <si>
    <t>ខ្លូត ចន្ថា</t>
  </si>
  <si>
    <t>38-202</t>
  </si>
  <si>
    <t>សាលារៀន រតនៈ</t>
  </si>
  <si>
    <t>30-152</t>
  </si>
  <si>
    <t>ស៊ី ពិសិទ្ធ</t>
  </si>
  <si>
    <t>04-053</t>
  </si>
  <si>
    <t>សៀង  សារ៉ាត់</t>
  </si>
  <si>
    <t>06-125</t>
  </si>
  <si>
    <t>នង សារិទ្ធ</t>
  </si>
  <si>
    <t>36-190</t>
  </si>
  <si>
    <t>វិន សាវឹង</t>
  </si>
  <si>
    <t>36-185</t>
  </si>
  <si>
    <t>ភេន ឡៃ</t>
  </si>
  <si>
    <t>22-584</t>
  </si>
  <si>
    <t>សោ បេងហេង</t>
  </si>
  <si>
    <t>22-440</t>
  </si>
  <si>
    <t>តាន់ សុគន្ធ</t>
  </si>
  <si>
    <t>26-538</t>
  </si>
  <si>
    <t>តាន់ មីសស្សែល ២៣៥</t>
  </si>
  <si>
    <t>26-113</t>
  </si>
  <si>
    <t>ចែម ស៊ីនួន</t>
  </si>
  <si>
    <t>36-330</t>
  </si>
  <si>
    <t>ថង ឈិនសុភា</t>
  </si>
  <si>
    <t>26-078</t>
  </si>
  <si>
    <t>សយ សុគន្ធា</t>
  </si>
  <si>
    <t>38-073</t>
  </si>
  <si>
    <t>ប៉ែន ចន</t>
  </si>
  <si>
    <t>24-517</t>
  </si>
  <si>
    <t>រស់ ហ៊ីម</t>
  </si>
  <si>
    <t>36-101</t>
  </si>
  <si>
    <t>22-086</t>
  </si>
  <si>
    <t>ចាន់ សុខា</t>
  </si>
  <si>
    <t>26-077</t>
  </si>
  <si>
    <t xml:space="preserve">ផាន់ សុភាព </t>
  </si>
  <si>
    <t>34-553</t>
  </si>
  <si>
    <t>រិន វិសាល</t>
  </si>
  <si>
    <t>22-345</t>
  </si>
  <si>
    <t>គីម វ៉ាន់</t>
  </si>
  <si>
    <t>36-385</t>
  </si>
  <si>
    <t>ប៊ុត សំអឿ</t>
  </si>
  <si>
    <t>06-211</t>
  </si>
  <si>
    <t>យឿម សុភា</t>
  </si>
  <si>
    <t>40-045</t>
  </si>
  <si>
    <t>32-323</t>
  </si>
  <si>
    <r>
      <rPr>
        <sz val="10"/>
        <rFont val="FreeSans"/>
        <family val="2"/>
      </rPr>
      <t>លី ម៉េង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ថ្មី</t>
    </r>
    <r>
      <rPr>
        <sz val="11"/>
        <color theme="1"/>
        <rFont val="Calibri"/>
        <family val="2"/>
        <scheme val="minor"/>
      </rPr>
      <t>)</t>
    </r>
  </si>
  <si>
    <t>16-474</t>
  </si>
  <si>
    <t>នឿន រិទ្ជ</t>
  </si>
  <si>
    <t>36-306</t>
  </si>
  <si>
    <t>យឺន បុប្ឋា</t>
  </si>
  <si>
    <t>36-307</t>
  </si>
  <si>
    <t>ឃីន សឿន</t>
  </si>
  <si>
    <t>36-310</t>
  </si>
  <si>
    <t>ចៀម រត័្ន</t>
  </si>
  <si>
    <t>34-099</t>
  </si>
  <si>
    <t>ហេង សេងហុង</t>
  </si>
  <si>
    <t>42-238</t>
  </si>
  <si>
    <t>ហង្ស សុវណ្ណារ៉ា</t>
  </si>
  <si>
    <t>26-502</t>
  </si>
  <si>
    <t>ហុង ឆេង</t>
  </si>
  <si>
    <t>16-315</t>
  </si>
  <si>
    <t>ជឹម គឹមសៀង</t>
  </si>
  <si>
    <t>10-139</t>
  </si>
  <si>
    <t>ស៊ុន  សុវិជ្ជា</t>
  </si>
  <si>
    <t>32-254</t>
  </si>
  <si>
    <t>ហា ជា</t>
  </si>
  <si>
    <t>06-042</t>
  </si>
  <si>
    <t>យស់ ណាក់</t>
  </si>
  <si>
    <t>38-505</t>
  </si>
  <si>
    <t>លី សុខសីហា</t>
  </si>
  <si>
    <t>26-086</t>
  </si>
  <si>
    <t>22-529</t>
  </si>
  <si>
    <t>26-578</t>
  </si>
  <si>
    <t>ទីវ  ហុកហួត</t>
  </si>
  <si>
    <t>04-383</t>
  </si>
  <si>
    <t>រឿម កង</t>
  </si>
  <si>
    <t>24-228</t>
  </si>
  <si>
    <t>ប៊ុន ណាន</t>
  </si>
  <si>
    <t>10-460</t>
  </si>
  <si>
    <t>ប៉ាវ  ប៊ុនរឿង</t>
  </si>
  <si>
    <t>06-057</t>
  </si>
  <si>
    <t>ជា ស្រ៊ុន</t>
  </si>
  <si>
    <t>04-462</t>
  </si>
  <si>
    <t>ហាក  ចំរើន</t>
  </si>
  <si>
    <t>34-257</t>
  </si>
  <si>
    <t>ត្រឹង ច័ន្ទបូរី</t>
  </si>
  <si>
    <t>22-491</t>
  </si>
  <si>
    <t xml:space="preserve">ចាន់  សាំងគុណ  </t>
  </si>
  <si>
    <t>06-585</t>
  </si>
  <si>
    <t>ផន  វី</t>
  </si>
  <si>
    <t>06-209</t>
  </si>
  <si>
    <t>យូ ម៉ុងហូត</t>
  </si>
  <si>
    <t>30-315</t>
  </si>
  <si>
    <t>ហាន ឆឺត</t>
  </si>
  <si>
    <t>36-192</t>
  </si>
  <si>
    <t>ខាំ សារុន</t>
  </si>
  <si>
    <t>32-497</t>
  </si>
  <si>
    <t>ឃាង វឿត</t>
  </si>
  <si>
    <t>32-503</t>
  </si>
  <si>
    <t xml:space="preserve">ថាយ ថានី  </t>
  </si>
  <si>
    <t>32-502</t>
  </si>
  <si>
    <t xml:space="preserve">សែម វឿន  </t>
  </si>
  <si>
    <t>32-496</t>
  </si>
  <si>
    <t xml:space="preserve">ភួង សាវេន  </t>
  </si>
  <si>
    <t>32-498</t>
  </si>
  <si>
    <t>ជុំ យាន</t>
  </si>
  <si>
    <t>30-006</t>
  </si>
  <si>
    <t>អឿង លាង</t>
  </si>
  <si>
    <t>30-301</t>
  </si>
  <si>
    <t>ពេជ្រ ចន្ធី</t>
  </si>
  <si>
    <t>38-199</t>
  </si>
  <si>
    <t>សកលវិទ្យាល័យ ប្រជាជាតិ</t>
  </si>
  <si>
    <t>22-100</t>
  </si>
  <si>
    <t>ឈួន    សាវិន</t>
  </si>
  <si>
    <t>06-165</t>
  </si>
  <si>
    <t>ប្រឹម យឿត</t>
  </si>
  <si>
    <t>30-236</t>
  </si>
  <si>
    <t>ទុំ ផាន់ណា</t>
  </si>
  <si>
    <t>36-400</t>
  </si>
  <si>
    <t>ក្រិច ឡុង</t>
  </si>
  <si>
    <t>36-405</t>
  </si>
  <si>
    <t>សាយ សារ័ត្ន</t>
  </si>
  <si>
    <t>06-268</t>
  </si>
  <si>
    <t>បូលី ងាន់</t>
  </si>
  <si>
    <t>06-456</t>
  </si>
  <si>
    <t>ឡុង  ប៊ុនលី</t>
  </si>
  <si>
    <t>16-431</t>
  </si>
  <si>
    <t>ជីវ  ម៉េង</t>
  </si>
  <si>
    <t>16-430</t>
  </si>
  <si>
    <t>ឃិន សុផាន</t>
  </si>
  <si>
    <t>32-487</t>
  </si>
  <si>
    <t>គឹម សាមឿត</t>
  </si>
  <si>
    <t>32-482</t>
  </si>
  <si>
    <t xml:space="preserve">រ៉ុម សារឿប  </t>
  </si>
  <si>
    <t>32-506</t>
  </si>
  <si>
    <t>គីម ឌួង</t>
  </si>
  <si>
    <t>32-486</t>
  </si>
  <si>
    <t>ឈាម លីន</t>
  </si>
  <si>
    <t>32-277</t>
  </si>
  <si>
    <t>ឈើន រដ្ឋា</t>
  </si>
  <si>
    <t>24-419</t>
  </si>
  <si>
    <t>រឿន ផល្លី</t>
  </si>
  <si>
    <t>24-487</t>
  </si>
  <si>
    <t>ឌុល ម៉ូលី</t>
  </si>
  <si>
    <t>26-241</t>
  </si>
  <si>
    <t xml:space="preserve">លី  ហៀង </t>
  </si>
  <si>
    <t>16-513</t>
  </si>
  <si>
    <t>តាន់ មីសស្សែល ២៣៣</t>
  </si>
  <si>
    <t>26-112</t>
  </si>
  <si>
    <t>សំ យ៉េត</t>
  </si>
  <si>
    <t>34-115</t>
  </si>
  <si>
    <t>34-114</t>
  </si>
  <si>
    <t>លឹម សុធី</t>
  </si>
  <si>
    <t>24-408</t>
  </si>
  <si>
    <t>ជុំ សុខែម</t>
  </si>
  <si>
    <t>26-175</t>
  </si>
  <si>
    <t>ចៀម ហៃ</t>
  </si>
  <si>
    <t>24-482</t>
  </si>
  <si>
    <t>សេង វុទ្ធី</t>
  </si>
  <si>
    <t>42-141</t>
  </si>
  <si>
    <t>ឈឹម រដ្ឋា</t>
  </si>
  <si>
    <t>30-160</t>
  </si>
  <si>
    <t>ធាន កុយ</t>
  </si>
  <si>
    <t>36-205</t>
  </si>
  <si>
    <t>ឈុត យ៉ាត់</t>
  </si>
  <si>
    <t>38-330</t>
  </si>
  <si>
    <t>ហៃ សីហា</t>
  </si>
  <si>
    <t>06-090</t>
  </si>
  <si>
    <t xml:space="preserve">អ៊ឹម  រ៉ៃយ៉ាន </t>
  </si>
  <si>
    <t>04-496</t>
  </si>
  <si>
    <t xml:space="preserve">ទុយ  ផល្លា </t>
  </si>
  <si>
    <t>04-502</t>
  </si>
  <si>
    <t>ឈឿង ឈុន</t>
  </si>
  <si>
    <t>24-584</t>
  </si>
  <si>
    <t>ហេង ឆាយ</t>
  </si>
  <si>
    <t>24-246</t>
  </si>
  <si>
    <t>ផឹក រឿន</t>
  </si>
  <si>
    <t>06-334</t>
  </si>
  <si>
    <t>លី អ៊ន</t>
  </si>
  <si>
    <t>36-061</t>
  </si>
  <si>
    <t>ម៉ី ឡុញ</t>
  </si>
  <si>
    <t>36-383</t>
  </si>
  <si>
    <t>អ៊ី ធិន</t>
  </si>
  <si>
    <t>10-283</t>
  </si>
  <si>
    <t>ចាន់  នូ</t>
  </si>
  <si>
    <t>34-225</t>
  </si>
  <si>
    <t>ម៉េង សោផា</t>
  </si>
  <si>
    <t>30-031</t>
  </si>
  <si>
    <t>សឿង ប៊ុនថន</t>
  </si>
  <si>
    <t>24-595</t>
  </si>
  <si>
    <t xml:space="preserve">ហ៊ុន សំផុន </t>
  </si>
  <si>
    <t>34-548</t>
  </si>
  <si>
    <t xml:space="preserve">នុត  វ៉ារី </t>
  </si>
  <si>
    <t>16-591</t>
  </si>
  <si>
    <t>ប៊ុន  ស្រីម៉ៅ</t>
  </si>
  <si>
    <t>10-439</t>
  </si>
  <si>
    <t>ឃឿង ហ៊ួ</t>
  </si>
  <si>
    <t>24-235</t>
  </si>
  <si>
    <t xml:space="preserve">ហ៊ឹម ដាលី </t>
  </si>
  <si>
    <t>34-493</t>
  </si>
  <si>
    <t>តុង  ហេង</t>
  </si>
  <si>
    <t>32-246</t>
  </si>
  <si>
    <t>ហៀន ណារ៉ាត</t>
  </si>
  <si>
    <t>38-195</t>
  </si>
  <si>
    <t>ហៀន ណារី</t>
  </si>
  <si>
    <t>38-194</t>
  </si>
  <si>
    <t>ជុំ មិថុនា</t>
  </si>
  <si>
    <t>34-028</t>
  </si>
  <si>
    <t>មណ្ឌលវិជ្ជាសាស្ត្រហាន់ដា</t>
  </si>
  <si>
    <t>22-154</t>
  </si>
  <si>
    <t>មន្ទីរពេទ្យអេមេចិនស៊ី ១</t>
  </si>
  <si>
    <t>22-581</t>
  </si>
  <si>
    <t>មន្ទីរពេទ្យអេមេចិនស៊ី ២</t>
  </si>
  <si>
    <t>22-582</t>
  </si>
  <si>
    <t>មន្ទីរពេទ្យអេមេចិនស៊ី ៣</t>
  </si>
  <si>
    <t>22-583</t>
  </si>
  <si>
    <t>លឿង  បូ</t>
  </si>
  <si>
    <t>34-383</t>
  </si>
  <si>
    <t>34-075</t>
  </si>
  <si>
    <t>ចាប កែវ ២</t>
  </si>
  <si>
    <t>22-432</t>
  </si>
  <si>
    <t>លី យ៉ាត</t>
  </si>
  <si>
    <t>24-478</t>
  </si>
  <si>
    <t>ហៀក សាខន</t>
  </si>
  <si>
    <t>24-594</t>
  </si>
  <si>
    <t>លឿង សុភក្ត្រ័</t>
  </si>
  <si>
    <t>24-182</t>
  </si>
  <si>
    <t>ពត ភាព</t>
  </si>
  <si>
    <t>36-256</t>
  </si>
  <si>
    <t>ចែម ធី</t>
  </si>
  <si>
    <t>24-184</t>
  </si>
  <si>
    <t>ស៊ន ហាន</t>
  </si>
  <si>
    <t>30-132</t>
  </si>
  <si>
    <t>លី ភ្លេរ៉ស់</t>
  </si>
  <si>
    <t>24-522</t>
  </si>
  <si>
    <t>សារឿន សំអាត</t>
  </si>
  <si>
    <t>30-240</t>
  </si>
  <si>
    <t>30-239</t>
  </si>
  <si>
    <t>24-302</t>
  </si>
  <si>
    <t>រិន  សារ៉ន</t>
  </si>
  <si>
    <t>06-206</t>
  </si>
  <si>
    <t>22-110</t>
  </si>
  <si>
    <t>សេង រដ្ខា</t>
  </si>
  <si>
    <t>34-078</t>
  </si>
  <si>
    <t>យុយ ប៉ា</t>
  </si>
  <si>
    <t>34-079</t>
  </si>
  <si>
    <t>យិន ជួយ</t>
  </si>
  <si>
    <t>34-089</t>
  </si>
  <si>
    <t>ហ៊ុន សុង</t>
  </si>
  <si>
    <t>04-436</t>
  </si>
  <si>
    <t>ឌិប ផាឌិប</t>
  </si>
  <si>
    <t>22-574</t>
  </si>
  <si>
    <t>កែវ សារៀន</t>
  </si>
  <si>
    <t>36-522</t>
  </si>
  <si>
    <t>លាង ដាឡាត់</t>
  </si>
  <si>
    <t>40-246</t>
  </si>
  <si>
    <t>យស ឈុនលី</t>
  </si>
  <si>
    <t>30-273</t>
  </si>
  <si>
    <t>គក គីម</t>
  </si>
  <si>
    <t>40-183</t>
  </si>
  <si>
    <t xml:space="preserve">ដួង  សុផាន </t>
  </si>
  <si>
    <t>16-516</t>
  </si>
  <si>
    <t xml:space="preserve">ជា  សាលេះ </t>
  </si>
  <si>
    <t>04-510</t>
  </si>
  <si>
    <t>តូច កុសល់</t>
  </si>
  <si>
    <t>34-112</t>
  </si>
  <si>
    <t>សាំង បូរ៉ា</t>
  </si>
  <si>
    <t>22-384</t>
  </si>
  <si>
    <t>យី ម៉ាតស៊ត</t>
  </si>
  <si>
    <t>38-119</t>
  </si>
  <si>
    <t>ហុក វីរៈ</t>
  </si>
  <si>
    <t>30-282</t>
  </si>
  <si>
    <t>ទូច ស៊ីផាន់</t>
  </si>
  <si>
    <t>06-053</t>
  </si>
  <si>
    <t>នី សេដ្ឋា</t>
  </si>
  <si>
    <t>32-302</t>
  </si>
  <si>
    <t>សាលា ឆទាន</t>
  </si>
  <si>
    <t>32-427</t>
  </si>
  <si>
    <t>សឿត ហូយ</t>
  </si>
  <si>
    <t>32-320</t>
  </si>
  <si>
    <t>22-256</t>
  </si>
  <si>
    <t>យុន យីម</t>
  </si>
  <si>
    <t>36-454</t>
  </si>
  <si>
    <t xml:space="preserve">ង៉ែត វីរៈ </t>
  </si>
  <si>
    <t>16-525</t>
  </si>
  <si>
    <t xml:space="preserve">វ៉ាន់  សារិន </t>
  </si>
  <si>
    <t>16-560</t>
  </si>
  <si>
    <t>ខឹម តាន់</t>
  </si>
  <si>
    <t>06-008</t>
  </si>
  <si>
    <t>តាំង ប៉េងអាន</t>
  </si>
  <si>
    <t>22-302</t>
  </si>
  <si>
    <t>ស៊ីវន ខេមរុន</t>
  </si>
  <si>
    <t>36-297</t>
  </si>
  <si>
    <t>សោម ឡុងឌី</t>
  </si>
  <si>
    <t>38-400</t>
  </si>
  <si>
    <t>សួន សាមឌី</t>
  </si>
  <si>
    <t>42-137</t>
  </si>
  <si>
    <t>សៅ ភីណា</t>
  </si>
  <si>
    <t>10-095</t>
  </si>
  <si>
    <t>នូ ជីវ៉ា</t>
  </si>
  <si>
    <t>32-361</t>
  </si>
  <si>
    <t>ឈឹម សែត</t>
  </si>
  <si>
    <t>16-058</t>
  </si>
  <si>
    <t>មឿន លឿត</t>
  </si>
  <si>
    <t>38-257</t>
  </si>
  <si>
    <t>ម៉ិល ស៊ុត</t>
  </si>
  <si>
    <t>24-261</t>
  </si>
  <si>
    <t>ហេង ហៀង</t>
  </si>
  <si>
    <t>10-060</t>
  </si>
  <si>
    <t>ដាំ ចំរើន</t>
  </si>
  <si>
    <t>38-329</t>
  </si>
  <si>
    <t>ធា ងួនត្រាយ ២</t>
  </si>
  <si>
    <t>30-170</t>
  </si>
  <si>
    <t>លឹម ប៉េងគា</t>
  </si>
  <si>
    <t>22-343</t>
  </si>
  <si>
    <t>សេង សារ៉េត</t>
  </si>
  <si>
    <t>24-363</t>
  </si>
  <si>
    <t>សយ លឿប</t>
  </si>
  <si>
    <t>38-297</t>
  </si>
  <si>
    <t>តឹង សុវណ្ណ</t>
  </si>
  <si>
    <t>38-298</t>
  </si>
  <si>
    <t>សុខ ឈឿន</t>
  </si>
  <si>
    <t>10-454</t>
  </si>
  <si>
    <t>ឆន ប៊ុនឈឿន</t>
  </si>
  <si>
    <t>10-435</t>
  </si>
  <si>
    <t xml:space="preserve">នូ  រិទ្ធី </t>
  </si>
  <si>
    <t>16-587</t>
  </si>
  <si>
    <t>សឿន ម៉ាច</t>
  </si>
  <si>
    <t>06-232</t>
  </si>
  <si>
    <t>ហួន  សង្ហា</t>
  </si>
  <si>
    <t>06-266</t>
  </si>
  <si>
    <t>ហៀក  កែម</t>
  </si>
  <si>
    <t>32-015</t>
  </si>
  <si>
    <t>ម៉ាត់ ប៉ាកៀត</t>
  </si>
  <si>
    <t>36-419</t>
  </si>
  <si>
    <t>រត្ន័ សុផុន</t>
  </si>
  <si>
    <t>24-593</t>
  </si>
  <si>
    <t>មៀច សុធា</t>
  </si>
  <si>
    <t>16-112</t>
  </si>
  <si>
    <t>22-279</t>
  </si>
  <si>
    <t>22-181</t>
  </si>
  <si>
    <t>22-150</t>
  </si>
  <si>
    <t>ផូ មុំ</t>
  </si>
  <si>
    <t>34-062</t>
  </si>
  <si>
    <t>វណ្ណ ចន្ថា</t>
  </si>
  <si>
    <t>42-139</t>
  </si>
  <si>
    <t>ប៉ូ វណ្ណា</t>
  </si>
  <si>
    <t>42-245</t>
  </si>
  <si>
    <t>សួន សារុន ត្បូងវត្តសង្កែ</t>
  </si>
  <si>
    <t>22-013</t>
  </si>
  <si>
    <t>22-053</t>
  </si>
  <si>
    <t>ម៉ាក  ចិន</t>
  </si>
  <si>
    <t>34-253</t>
  </si>
  <si>
    <t xml:space="preserve">ទុន សង្ហា  </t>
  </si>
  <si>
    <t>32-525</t>
  </si>
  <si>
    <t>ហៀក សឿង</t>
  </si>
  <si>
    <t>32-013</t>
  </si>
  <si>
    <t>ឡី ស៊ីណា</t>
  </si>
  <si>
    <t>24-074</t>
  </si>
  <si>
    <t>42-381</t>
  </si>
  <si>
    <t>22-036</t>
  </si>
  <si>
    <t xml:space="preserve">ពិន  សារ៉ាវុធ </t>
  </si>
  <si>
    <t>16-510</t>
  </si>
  <si>
    <t>វ័រ ជី</t>
  </si>
  <si>
    <t>04-382</t>
  </si>
  <si>
    <t>04-392</t>
  </si>
  <si>
    <t>ចូត ហាយ</t>
  </si>
  <si>
    <t>04-045</t>
  </si>
  <si>
    <t>ហ៊ីង ជុំ</t>
  </si>
  <si>
    <t>04-046</t>
  </si>
  <si>
    <t>អែម សៀ</t>
  </si>
  <si>
    <t>34-184</t>
  </si>
  <si>
    <t>លាវ សុខទាវ</t>
  </si>
  <si>
    <t>04-147</t>
  </si>
  <si>
    <t>22-317</t>
  </si>
  <si>
    <t>22-176</t>
  </si>
  <si>
    <t>24-382</t>
  </si>
  <si>
    <t>នុត  យឿត</t>
  </si>
  <si>
    <t>32-086</t>
  </si>
  <si>
    <t>សាត  យ៉ុម</t>
  </si>
  <si>
    <t>16-108</t>
  </si>
  <si>
    <t>រស់ វុទ្ធី</t>
  </si>
  <si>
    <t>32-173</t>
  </si>
  <si>
    <t>22-022</t>
  </si>
  <si>
    <t>ឈុន ប៊ុនរក្ស</t>
  </si>
  <si>
    <t>32-324</t>
  </si>
  <si>
    <t>ស៊្រីន សុគន្ធថូ</t>
  </si>
  <si>
    <t>24-142</t>
  </si>
  <si>
    <t>រី រ៉ាន</t>
  </si>
  <si>
    <t>34-113</t>
  </si>
  <si>
    <t>មាស ស្រី</t>
  </si>
  <si>
    <t>24-145</t>
  </si>
  <si>
    <t>លឿង ជី</t>
  </si>
  <si>
    <t>22-422</t>
  </si>
  <si>
    <t>សោម  សារឿង</t>
  </si>
  <si>
    <t>06-200</t>
  </si>
  <si>
    <t>កឹម  ឡុង</t>
  </si>
  <si>
    <t>34-233</t>
  </si>
  <si>
    <t>គង់ ធី</t>
  </si>
  <si>
    <t>22-283</t>
  </si>
  <si>
    <r>
      <rPr>
        <sz val="10"/>
        <rFont val="FreeSans"/>
        <family val="2"/>
      </rPr>
      <t>វិច តូរីយ៉ា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សណ្ឋាគារ</t>
    </r>
    <r>
      <rPr>
        <sz val="11"/>
        <color theme="1"/>
        <rFont val="Calibri"/>
        <family val="2"/>
        <scheme val="minor"/>
      </rPr>
      <t>)</t>
    </r>
  </si>
  <si>
    <t>22-062</t>
  </si>
  <si>
    <t xml:space="preserve">ឌួង សារិន  </t>
  </si>
  <si>
    <t>32-516</t>
  </si>
  <si>
    <t>ណៃ រត្ថនី</t>
  </si>
  <si>
    <t>30-174</t>
  </si>
  <si>
    <t>ដាំ សីហា</t>
  </si>
  <si>
    <t>30-173</t>
  </si>
  <si>
    <t>នីន សោភ័ណ្ឌ</t>
  </si>
  <si>
    <t>36-274</t>
  </si>
  <si>
    <t>ចាប ស៊ីថា</t>
  </si>
  <si>
    <t>40-021</t>
  </si>
  <si>
    <t>យឿន រ៉ម</t>
  </si>
  <si>
    <t>40-049</t>
  </si>
  <si>
    <t>ធឿន ណារ៉េត</t>
  </si>
  <si>
    <t>04-379</t>
  </si>
  <si>
    <t>សោម គឹមរ៉ិច</t>
  </si>
  <si>
    <t>04-082</t>
  </si>
  <si>
    <t>ខុង  សុវណ្ណ</t>
  </si>
  <si>
    <t>34-311</t>
  </si>
  <si>
    <t>អ៊ឹង សី</t>
  </si>
  <si>
    <t>06-207</t>
  </si>
  <si>
    <t>ក្រៃ ជឿន</t>
  </si>
  <si>
    <t>38-504</t>
  </si>
  <si>
    <t>គួច លាភ</t>
  </si>
  <si>
    <t>04-192</t>
  </si>
  <si>
    <t>អេង យិន</t>
  </si>
  <si>
    <t>38-498</t>
  </si>
  <si>
    <t>ភិន ស៊ីដែន</t>
  </si>
  <si>
    <t>24-082</t>
  </si>
  <si>
    <t>ហ្វាល់ ម៉ាលី</t>
  </si>
  <si>
    <t>32-118</t>
  </si>
  <si>
    <t>ឈិត ប៊ុនឆន</t>
  </si>
  <si>
    <t>30-099</t>
  </si>
  <si>
    <t>ចាន់ កូ</t>
  </si>
  <si>
    <t>24-171</t>
  </si>
  <si>
    <t>សាប់ សុត</t>
  </si>
  <si>
    <t>38-093</t>
  </si>
  <si>
    <t>លី ឡូត</t>
  </si>
  <si>
    <t>22-304</t>
  </si>
  <si>
    <t>យៀង លឹមកេង</t>
  </si>
  <si>
    <t>24-547</t>
  </si>
  <si>
    <t>ឌុក ចរិយា</t>
  </si>
  <si>
    <t>42-138</t>
  </si>
  <si>
    <t>លី មិនហួរ</t>
  </si>
  <si>
    <t>04-131</t>
  </si>
  <si>
    <t>ចំរើន វង្ស</t>
  </si>
  <si>
    <t>16-053</t>
  </si>
  <si>
    <t>ហុត សុភាព</t>
  </si>
  <si>
    <t>10-321</t>
  </si>
  <si>
    <t>ធៀន សុធា</t>
  </si>
  <si>
    <t>36-226</t>
  </si>
  <si>
    <t>ប៉ាន់ រ៉ុងដារ៉ា</t>
  </si>
  <si>
    <t>30-543</t>
  </si>
  <si>
    <r>
      <rPr>
        <sz val="10"/>
        <rFont val="FreeSans"/>
        <family val="2"/>
      </rPr>
      <t>អង្គកាហ្វា ពន្លឺសិល្បៈ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</si>
  <si>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22-386</t>
  </si>
  <si>
    <t>ណាំ សុវណ្ណរ៉ា</t>
  </si>
  <si>
    <t>34-082</t>
  </si>
  <si>
    <t>ឆេង ឈិន</t>
  </si>
  <si>
    <t>38-566</t>
  </si>
  <si>
    <t>គល់ សុកញ្ញា</t>
  </si>
  <si>
    <t>38-564</t>
  </si>
  <si>
    <t>ប្រាក់ ឆៃត្រី</t>
  </si>
  <si>
    <t>04-133</t>
  </si>
  <si>
    <t>ប៊ួន ចន្ធី</t>
  </si>
  <si>
    <t>04-137</t>
  </si>
  <si>
    <t>34-415</t>
  </si>
  <si>
    <t>វង្ស សុខយ៉េម</t>
  </si>
  <si>
    <t>24-343</t>
  </si>
  <si>
    <t>ឆាយ ស៊ីថា</t>
  </si>
  <si>
    <t>30-191</t>
  </si>
  <si>
    <t>22-147</t>
  </si>
  <si>
    <t>អ៊ុំ កេន</t>
  </si>
  <si>
    <t>04-209</t>
  </si>
  <si>
    <t>យ៉ង សំនៀង</t>
  </si>
  <si>
    <t>36-472</t>
  </si>
  <si>
    <t>ស្រី សោភណ័្ឌ</t>
  </si>
  <si>
    <t>36-379</t>
  </si>
  <si>
    <t>អេង ហុង</t>
  </si>
  <si>
    <t>22-485</t>
  </si>
  <si>
    <t>គល់ ឡាដា</t>
  </si>
  <si>
    <t>38-563</t>
  </si>
  <si>
    <t>តុប ថូលីណា ១</t>
  </si>
  <si>
    <t>22-270</t>
  </si>
  <si>
    <t>ព្រហ្ម សម្បត្តិ</t>
  </si>
  <si>
    <t>24-273</t>
  </si>
  <si>
    <t>ហាន់ វណ្ណ</t>
  </si>
  <si>
    <t>04-228</t>
  </si>
  <si>
    <t>កូវ ជឺងប៊ុង</t>
  </si>
  <si>
    <t>04-284</t>
  </si>
  <si>
    <t>ស៊ឹម ចន្ធី</t>
  </si>
  <si>
    <t>38-098</t>
  </si>
  <si>
    <t>ទាវ លក្ខីណា</t>
  </si>
  <si>
    <t>36-010</t>
  </si>
  <si>
    <t>ជួប សាប៉ុន</t>
  </si>
  <si>
    <t>06-015</t>
  </si>
  <si>
    <t>ឌុក វន</t>
  </si>
  <si>
    <t>36-265</t>
  </si>
  <si>
    <t>ជុន និមល៏</t>
  </si>
  <si>
    <t>40-211</t>
  </si>
  <si>
    <t>លួង ចាន់</t>
  </si>
  <si>
    <t>06-327</t>
  </si>
  <si>
    <t>នួន សីលា</t>
  </si>
  <si>
    <t>40-251</t>
  </si>
  <si>
    <t>22-486</t>
  </si>
  <si>
    <t>គង់ លក្ខិណា</t>
  </si>
  <si>
    <t>36-562</t>
  </si>
  <si>
    <t>អៀ សុផាត</t>
  </si>
  <si>
    <t>06-193</t>
  </si>
  <si>
    <t>ឈួន សាវន្ត</t>
  </si>
  <si>
    <t>16-147</t>
  </si>
  <si>
    <t>ហួត ស៊ិន</t>
  </si>
  <si>
    <t>38-528</t>
  </si>
  <si>
    <t>សួន សុវណ្ណ</t>
  </si>
  <si>
    <t>38-527</t>
  </si>
  <si>
    <t>22-271</t>
  </si>
  <si>
    <t>ប៉ាល់ គឹមស៊ាន</t>
  </si>
  <si>
    <t>30-042</t>
  </si>
  <si>
    <t>យី ហេង</t>
  </si>
  <si>
    <t>38-074</t>
  </si>
  <si>
    <t>ជូប ត្រា</t>
  </si>
  <si>
    <t>30-328</t>
  </si>
  <si>
    <t>ហ៊ាន  សុន</t>
  </si>
  <si>
    <t>32-181</t>
  </si>
  <si>
    <t>ឃេ អូ ភោជនីយដ្ឋាន</t>
  </si>
  <si>
    <t>22-075</t>
  </si>
  <si>
    <t>អយ ដេវី</t>
  </si>
  <si>
    <t>24-189</t>
  </si>
  <si>
    <t>យ៉ាំ វុទ្ធានី</t>
  </si>
  <si>
    <t>10-311</t>
  </si>
  <si>
    <t>សាំង ប៊ុនថេន</t>
  </si>
  <si>
    <t>24-141</t>
  </si>
  <si>
    <t>ឌុង សុភា</t>
  </si>
  <si>
    <t>38-591</t>
  </si>
  <si>
    <t>ឡក់ បូរ៉េត</t>
  </si>
  <si>
    <t>30-115</t>
  </si>
  <si>
    <t>ឈឿម សភាព</t>
  </si>
  <si>
    <t>36-566</t>
  </si>
  <si>
    <t>រឿន សំអឿន</t>
  </si>
  <si>
    <t>32-375</t>
  </si>
  <si>
    <t>អ៊ឹង សួរ</t>
  </si>
  <si>
    <t>26-289</t>
  </si>
  <si>
    <t>24-062</t>
  </si>
  <si>
    <t>ចៅ សៅ</t>
  </si>
  <si>
    <t>06-256</t>
  </si>
  <si>
    <t>វី ឆែ</t>
  </si>
  <si>
    <t>22-082</t>
  </si>
  <si>
    <t>06-430</t>
  </si>
  <si>
    <t xml:space="preserve">ប៊ូ  លាង </t>
  </si>
  <si>
    <t>04-490</t>
  </si>
  <si>
    <t>កង  សុវណ្ណ</t>
  </si>
  <si>
    <t>06-340</t>
  </si>
  <si>
    <t>22-257</t>
  </si>
  <si>
    <t>មាឃ សួម</t>
  </si>
  <si>
    <t>38-501</t>
  </si>
  <si>
    <t>ម៉ៅ សារី</t>
  </si>
  <si>
    <t>38-500</t>
  </si>
  <si>
    <t>ទុយ  សូនី</t>
  </si>
  <si>
    <t>06-313</t>
  </si>
  <si>
    <t>សឺង ម៉ារិទ្ធ</t>
  </si>
  <si>
    <t>06-365</t>
  </si>
  <si>
    <t>កង់  ចន្ថា</t>
  </si>
  <si>
    <t>06-364</t>
  </si>
  <si>
    <t>ឃុត ពៅ</t>
  </si>
  <si>
    <t>36-012</t>
  </si>
  <si>
    <t>អោម សារ៉ុម</t>
  </si>
  <si>
    <t>24-557</t>
  </si>
  <si>
    <t>សេក សារុន</t>
  </si>
  <si>
    <t>10-052</t>
  </si>
  <si>
    <t>សេក រី</t>
  </si>
  <si>
    <t>16-082</t>
  </si>
  <si>
    <t>ស៊ុម សុភី</t>
  </si>
  <si>
    <t>24-466</t>
  </si>
  <si>
    <t>ជា ប៊ុននី</t>
  </si>
  <si>
    <t>34-017</t>
  </si>
  <si>
    <t xml:space="preserve">ឈន សុភី </t>
  </si>
  <si>
    <t>10-595</t>
  </si>
  <si>
    <t>ញាណ វណ្ណៈ</t>
  </si>
  <si>
    <t>24-237</t>
  </si>
  <si>
    <t>ភឹម អូន</t>
  </si>
  <si>
    <t>04-030</t>
  </si>
  <si>
    <t>អៀង ហ្គិច</t>
  </si>
  <si>
    <t>04-094</t>
  </si>
  <si>
    <t>ទៀ បាក់ស្រេ់ង</t>
  </si>
  <si>
    <t>32-363</t>
  </si>
  <si>
    <t>លឹម គឹមសុង</t>
  </si>
  <si>
    <t>10-381</t>
  </si>
  <si>
    <t>សេង សុខឡា</t>
  </si>
  <si>
    <t>04-102</t>
  </si>
  <si>
    <t>សេង ម៉ាង ៣</t>
  </si>
  <si>
    <t>16-374</t>
  </si>
  <si>
    <t>សៀង ណាវី ២</t>
  </si>
  <si>
    <t>22-577</t>
  </si>
  <si>
    <r>
      <rPr>
        <sz val="10"/>
        <rFont val="FreeSans"/>
        <family val="2"/>
      </rPr>
      <t xml:space="preserve">សុខ រ៉ាថន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ការ៉ាស់សាំង សូគីម៉ិច </t>
    </r>
    <r>
      <rPr>
        <sz val="11"/>
        <color theme="1"/>
        <rFont val="Calibri"/>
        <family val="2"/>
        <scheme val="minor"/>
      </rPr>
      <t>)</t>
    </r>
  </si>
  <si>
    <t>22-226</t>
  </si>
  <si>
    <t>ហ៊ី បូរិទ្ធ</t>
  </si>
  <si>
    <t>30-291</t>
  </si>
  <si>
    <t>ស្រី ផល្លី</t>
  </si>
  <si>
    <t>16-102</t>
  </si>
  <si>
    <t>ហួន កក្កដា</t>
  </si>
  <si>
    <t>38-346</t>
  </si>
  <si>
    <t>40-069</t>
  </si>
  <si>
    <t>មឿន បូរី</t>
  </si>
  <si>
    <t>38-241</t>
  </si>
  <si>
    <t>ឃឹម វុទ្ធី</t>
  </si>
  <si>
    <t>22-033</t>
  </si>
  <si>
    <t>អឿន អេង</t>
  </si>
  <si>
    <t>06-350</t>
  </si>
  <si>
    <t>ហួត  ប៊ុនធឿន</t>
  </si>
  <si>
    <t>34-390</t>
  </si>
  <si>
    <t>នី សុខឃៀង</t>
  </si>
  <si>
    <t>34-107</t>
  </si>
  <si>
    <t>វួច លីម</t>
  </si>
  <si>
    <t>38-424</t>
  </si>
  <si>
    <t>ទៀង សាវី</t>
  </si>
  <si>
    <t>38-509</t>
  </si>
  <si>
    <t>ជា សវី</t>
  </si>
  <si>
    <t>38-239</t>
  </si>
  <si>
    <t>យ៉ាន អង</t>
  </si>
  <si>
    <t>32-316</t>
  </si>
  <si>
    <t>សោម ធី</t>
  </si>
  <si>
    <t>30-159</t>
  </si>
  <si>
    <t>សេង សុផុន</t>
  </si>
  <si>
    <t>22-357</t>
  </si>
  <si>
    <t>ដូង ស៊ីថា</t>
  </si>
  <si>
    <t>24-149</t>
  </si>
  <si>
    <t>លឹម ប៊ុនឈៀង</t>
  </si>
  <si>
    <t>36-065</t>
  </si>
  <si>
    <t>ពេជ្រ វណ្ណា ៣</t>
  </si>
  <si>
    <t>06-306</t>
  </si>
  <si>
    <t>ពេជ្រ វណ្ណា ២</t>
  </si>
  <si>
    <t>06-307</t>
  </si>
  <si>
    <t>តាន់ នីរ័ត្ន</t>
  </si>
  <si>
    <t>42-142</t>
  </si>
  <si>
    <t>សាត សាលី</t>
  </si>
  <si>
    <t>10-422</t>
  </si>
  <si>
    <t>ឌា សឿម</t>
  </si>
  <si>
    <t>06-412</t>
  </si>
  <si>
    <t>លី ម៉េង ១</t>
  </si>
  <si>
    <t>04-264</t>
  </si>
  <si>
    <t>ជៀវ សៀម</t>
  </si>
  <si>
    <t>04-134</t>
  </si>
  <si>
    <t>22-438</t>
  </si>
  <si>
    <t>24-042</t>
  </si>
  <si>
    <t>22-364</t>
  </si>
  <si>
    <t>ប៉ិល សារិម</t>
  </si>
  <si>
    <t>36-413</t>
  </si>
  <si>
    <t>សយ លីហេង</t>
  </si>
  <si>
    <t>06-289</t>
  </si>
  <si>
    <t>ព្រំ ភា</t>
  </si>
  <si>
    <t>24-107</t>
  </si>
  <si>
    <t>លឹម វេង</t>
  </si>
  <si>
    <t>04-063</t>
  </si>
  <si>
    <t>អ៊ឹម វត្តី</t>
  </si>
  <si>
    <t>06-180</t>
  </si>
  <si>
    <t>24-576</t>
  </si>
  <si>
    <t>កៅ អ៊ាងឡាយ</t>
  </si>
  <si>
    <t>30-175</t>
  </si>
  <si>
    <t>រុន សារី</t>
  </si>
  <si>
    <t>36-239</t>
  </si>
  <si>
    <t>សុខ ធូក</t>
  </si>
  <si>
    <t>24-469</t>
  </si>
  <si>
    <t>ស៊ីម ឡៃ</t>
  </si>
  <si>
    <t>06-226</t>
  </si>
  <si>
    <t>អ៊ាម ណៃ</t>
  </si>
  <si>
    <t>34-056</t>
  </si>
  <si>
    <t>ពុំ ប៊ុនរិទ្ធ</t>
  </si>
  <si>
    <t>30-073</t>
  </si>
  <si>
    <t>24-050</t>
  </si>
  <si>
    <t>រាយ សំអាត</t>
  </si>
  <si>
    <t>24-188</t>
  </si>
  <si>
    <t>ម៉ី  សុផាន់ណារ៉ុង</t>
  </si>
  <si>
    <t>06-409</t>
  </si>
  <si>
    <t>ចៅ  សាន់ហ្វាត</t>
  </si>
  <si>
    <t>34-228</t>
  </si>
  <si>
    <t>គឹម ហុង</t>
  </si>
  <si>
    <t>34-076</t>
  </si>
  <si>
    <t>ស្រុន លាងវូច</t>
  </si>
  <si>
    <t>34-077</t>
  </si>
  <si>
    <t>ណៃ  ហេង</t>
  </si>
  <si>
    <t>34-240</t>
  </si>
  <si>
    <t>អង់ មុន្នីរត័្ន</t>
  </si>
  <si>
    <t>34-047</t>
  </si>
  <si>
    <t xml:space="preserve">សុខ សំអាត  </t>
  </si>
  <si>
    <t>32-533</t>
  </si>
  <si>
    <t>ជា ផល្លីន</t>
  </si>
  <si>
    <t>04-390</t>
  </si>
  <si>
    <t>ទេព ធិញ</t>
  </si>
  <si>
    <t>30-085</t>
  </si>
  <si>
    <t>អ៊ឹង ផល្គុន</t>
  </si>
  <si>
    <t>36-295</t>
  </si>
  <si>
    <t>គីម វណ្ណា</t>
  </si>
  <si>
    <t>34-108</t>
  </si>
  <si>
    <t>22-193</t>
  </si>
  <si>
    <t>22-528</t>
  </si>
  <si>
    <t>ជា បូព្រី</t>
  </si>
  <si>
    <t>26-051</t>
  </si>
  <si>
    <t>ភា ភាព</t>
  </si>
  <si>
    <t>10-129</t>
  </si>
  <si>
    <t>សំ និមល់</t>
  </si>
  <si>
    <t>44-023</t>
  </si>
  <si>
    <t>ស្រូច ចាន់នី</t>
  </si>
  <si>
    <t>36-515</t>
  </si>
  <si>
    <t>អុំ ធីម</t>
  </si>
  <si>
    <t>36-517</t>
  </si>
  <si>
    <t xml:space="preserve">កង  សេត  </t>
  </si>
  <si>
    <t>06-537</t>
  </si>
  <si>
    <t>ទូច កែវ</t>
  </si>
  <si>
    <t>36-115</t>
  </si>
  <si>
    <t>ទូច សាវឿត</t>
  </si>
  <si>
    <t>36-114</t>
  </si>
  <si>
    <t>ឆុន សុភាន់</t>
  </si>
  <si>
    <t>42-466</t>
  </si>
  <si>
    <t>ឌិប សាតុន</t>
  </si>
  <si>
    <t>36-348</t>
  </si>
  <si>
    <t xml:space="preserve">គង់  វុត្ថា ២ </t>
  </si>
  <si>
    <t>16-580</t>
  </si>
  <si>
    <t xml:space="preserve">គង់  វុត្ថា ៣ </t>
  </si>
  <si>
    <t>16-581</t>
  </si>
  <si>
    <t>26-449</t>
  </si>
  <si>
    <t>ប៉ែត ហ៊ាងកាំង</t>
  </si>
  <si>
    <t>30-118</t>
  </si>
  <si>
    <t>តាន់ មីសស្សែល ២៥០</t>
  </si>
  <si>
    <t>26-136</t>
  </si>
  <si>
    <t>គឹម  ទ្រី</t>
  </si>
  <si>
    <t>32-100</t>
  </si>
  <si>
    <t>ហង្ស វណ្ណដា</t>
  </si>
  <si>
    <t>16-320</t>
  </si>
  <si>
    <t>លឹម ហ៊រសាន</t>
  </si>
  <si>
    <t>24-534</t>
  </si>
  <si>
    <t>ឈឹម សារ៉ន</t>
  </si>
  <si>
    <t>24-028</t>
  </si>
  <si>
    <t>24-373</t>
  </si>
  <si>
    <t>ព្រំ ព្រឿត</t>
  </si>
  <si>
    <t>32-132</t>
  </si>
  <si>
    <t>ប៊ុន គឹមតេង</t>
  </si>
  <si>
    <t>30-079</t>
  </si>
  <si>
    <t>គង់ វ៉ាន់ឌី</t>
  </si>
  <si>
    <t>38-326</t>
  </si>
  <si>
    <t>ទុយ ឆៃយ៉ា</t>
  </si>
  <si>
    <t>38-327</t>
  </si>
  <si>
    <t>24-131</t>
  </si>
  <si>
    <t>ហុង ចានរី</t>
  </si>
  <si>
    <t>38-011</t>
  </si>
  <si>
    <t>ទិត  ដា</t>
  </si>
  <si>
    <t>06-417</t>
  </si>
  <si>
    <t>នាល ភី</t>
  </si>
  <si>
    <t>36-166</t>
  </si>
  <si>
    <t>ប៊ិន សុផាត</t>
  </si>
  <si>
    <t>40-175</t>
  </si>
  <si>
    <t>យិន សុខុម</t>
  </si>
  <si>
    <t>36-039</t>
  </si>
  <si>
    <t>ហ៊ុន គា</t>
  </si>
  <si>
    <t>40-160</t>
  </si>
  <si>
    <t>ហេង ស៊ីម</t>
  </si>
  <si>
    <t>36-528</t>
  </si>
  <si>
    <t>ស្រូច ចាន់ណា</t>
  </si>
  <si>
    <t>36-516</t>
  </si>
  <si>
    <t>ដាង  សុភា</t>
  </si>
  <si>
    <t>06-408</t>
  </si>
  <si>
    <t>ឡុង ផាវុទ្ធីយ៉ា</t>
  </si>
  <si>
    <t>24-003</t>
  </si>
  <si>
    <t>កាន់ ទ្រី</t>
  </si>
  <si>
    <t>36-384</t>
  </si>
  <si>
    <t>ប៉ុល សាវុធ</t>
  </si>
  <si>
    <t>36-066</t>
  </si>
  <si>
    <t>ណម លីន</t>
  </si>
  <si>
    <t>38-055</t>
  </si>
  <si>
    <t>ស៊ីវ សារឿង</t>
  </si>
  <si>
    <t>38-396</t>
  </si>
  <si>
    <t>ពេញ ដារ៉ារដ្ឋ</t>
  </si>
  <si>
    <t>24-402</t>
  </si>
  <si>
    <t>ដូង សំលេង</t>
  </si>
  <si>
    <t>06-136</t>
  </si>
  <si>
    <t>គឹម សុធារ៉ា</t>
  </si>
  <si>
    <t>24-243</t>
  </si>
  <si>
    <t>កឺ  ស៊ុន</t>
  </si>
  <si>
    <t>06-016</t>
  </si>
  <si>
    <t>ពិន ចំណាន</t>
  </si>
  <si>
    <t>22-309</t>
  </si>
  <si>
    <t>ពេជ្រ  ព្រហ្មមុន្នី</t>
  </si>
  <si>
    <t>06-182</t>
  </si>
  <si>
    <t xml:space="preserve">សួន  វឿន </t>
  </si>
  <si>
    <t>10-546</t>
  </si>
  <si>
    <t>ញ៉ែម  សំអឿន</t>
  </si>
  <si>
    <t>34-369</t>
  </si>
  <si>
    <t>36-270</t>
  </si>
  <si>
    <t>ហ៊ុយុ ហេង</t>
  </si>
  <si>
    <t>22-169</t>
  </si>
  <si>
    <t>ស៊ុយ ឈួប</t>
  </si>
  <si>
    <t>30-223</t>
  </si>
  <si>
    <t>ពេជ្រ សេរីទុំ</t>
  </si>
  <si>
    <t>24-032</t>
  </si>
  <si>
    <t>ទូច ថានីន</t>
  </si>
  <si>
    <t>24-583</t>
  </si>
  <si>
    <t>ឈឹម ភិរម្យ</t>
  </si>
  <si>
    <t>36-124</t>
  </si>
  <si>
    <t>ឡុង អង</t>
  </si>
  <si>
    <t>22-459</t>
  </si>
  <si>
    <t>ទេព ករុណា</t>
  </si>
  <si>
    <t>26-322</t>
  </si>
  <si>
    <t>ណុប ឬទ្ធីពង្ស</t>
  </si>
  <si>
    <t>42-216</t>
  </si>
  <si>
    <t>22-166</t>
  </si>
  <si>
    <t>សាបូអូហ្សាណូ</t>
  </si>
  <si>
    <t>26-047</t>
  </si>
  <si>
    <t>30-065</t>
  </si>
  <si>
    <t xml:space="preserve">អោម  អៀម </t>
  </si>
  <si>
    <t>10-586</t>
  </si>
  <si>
    <t xml:space="preserve">អ៊ឹម  ឡៃ </t>
  </si>
  <si>
    <t>10-585</t>
  </si>
  <si>
    <t>ដារី</t>
  </si>
  <si>
    <t>36-230</t>
  </si>
  <si>
    <t>ស៊ាង ប៊ុនឈាន</t>
  </si>
  <si>
    <t>42-385</t>
  </si>
  <si>
    <t xml:space="preserve">ខ្លែង លន </t>
  </si>
  <si>
    <t>34-486</t>
  </si>
  <si>
    <t>យូ  គឹមសេង</t>
  </si>
  <si>
    <t>06-317</t>
  </si>
  <si>
    <t>ឈួយ វង</t>
  </si>
  <si>
    <t>06-001</t>
  </si>
  <si>
    <t>សេង ដាវ៉ីត</t>
  </si>
  <si>
    <t>24-216</t>
  </si>
  <si>
    <t>22-268</t>
  </si>
  <si>
    <t>ពូ សុភា</t>
  </si>
  <si>
    <t>30-082</t>
  </si>
  <si>
    <t>មាស ស៊ីណាត</t>
  </si>
  <si>
    <t>24-339</t>
  </si>
  <si>
    <t>មុត វាសនា</t>
  </si>
  <si>
    <t>38-422</t>
  </si>
  <si>
    <t>ស៊ឹម សុខលាង</t>
  </si>
  <si>
    <t>38-423</t>
  </si>
  <si>
    <t>ទូច គឹមសាន</t>
  </si>
  <si>
    <t>24-015</t>
  </si>
  <si>
    <t>ស៊ា សម្បត្តិ</t>
  </si>
  <si>
    <t>04-404</t>
  </si>
  <si>
    <t>កែន សារ៉ុន</t>
  </si>
  <si>
    <t>36-221</t>
  </si>
  <si>
    <t>ឡុង ប៊ុនម៉េង</t>
  </si>
  <si>
    <t>24-022</t>
  </si>
  <si>
    <t>ឡៅ លុន</t>
  </si>
  <si>
    <t>04-049</t>
  </si>
  <si>
    <t>ហួត ហឿប</t>
  </si>
  <si>
    <t>24-320</t>
  </si>
  <si>
    <t>ស្រី សម្បត្តិ</t>
  </si>
  <si>
    <t>36-068</t>
  </si>
  <si>
    <t>យឹម សេតដារ៉ា</t>
  </si>
  <si>
    <t>06-262</t>
  </si>
  <si>
    <t>ប៊ុន ហេង</t>
  </si>
  <si>
    <t>04-251</t>
  </si>
  <si>
    <t>ព្រំ អឿន</t>
  </si>
  <si>
    <t>24-002</t>
  </si>
  <si>
    <t>អឿន អ៊ុយ</t>
  </si>
  <si>
    <t>24-280</t>
  </si>
  <si>
    <t xml:space="preserve">ហេង ចិន្តា  </t>
  </si>
  <si>
    <t>32-527</t>
  </si>
  <si>
    <t xml:space="preserve">ហេង ហ៊ិន  </t>
  </si>
  <si>
    <t>32-528</t>
  </si>
  <si>
    <t xml:space="preserve">ហេង សុគន្ធ  </t>
  </si>
  <si>
    <t>32-545</t>
  </si>
  <si>
    <t>ធី សារ៉េន</t>
  </si>
  <si>
    <t>36-204</t>
  </si>
  <si>
    <t>ទុយ  ប៊ុនរត្ន័</t>
  </si>
  <si>
    <t>32-158</t>
  </si>
  <si>
    <t>ប៉ច សុវណ្ណ</t>
  </si>
  <si>
    <t>16-363</t>
  </si>
  <si>
    <t>អ៊ួ សុវណ្ណារ៉ា</t>
  </si>
  <si>
    <t>36-410</t>
  </si>
  <si>
    <t>មិត្ត សុភាព</t>
  </si>
  <si>
    <t>32-164</t>
  </si>
  <si>
    <t>ហែម សុលីកា</t>
  </si>
  <si>
    <t>24-515</t>
  </si>
  <si>
    <t>សយ វណ្ណី</t>
  </si>
  <si>
    <t>10-091</t>
  </si>
  <si>
    <t>ស៊ឹម  ប៊ុនវី</t>
  </si>
  <si>
    <t>34-303</t>
  </si>
  <si>
    <t xml:space="preserve">សំ  សុផល </t>
  </si>
  <si>
    <t>10-550</t>
  </si>
  <si>
    <t>ចាន់ សុមាលី</t>
  </si>
  <si>
    <t>36-392</t>
  </si>
  <si>
    <t>ឃិន ឆេងអូន</t>
  </si>
  <si>
    <t>22-468</t>
  </si>
  <si>
    <t>ម៉ី បុរី</t>
  </si>
  <si>
    <t>30-063</t>
  </si>
  <si>
    <t>ហ៊ូរ អានី</t>
  </si>
  <si>
    <t>24-481</t>
  </si>
  <si>
    <t>ពឹង ថៃហេង</t>
  </si>
  <si>
    <t>10-297</t>
  </si>
  <si>
    <t xml:space="preserve">ផន ភឿត  </t>
  </si>
  <si>
    <t>32-532</t>
  </si>
  <si>
    <t>អ៊ិត  សម្ផស្ស</t>
  </si>
  <si>
    <t>06-179</t>
  </si>
  <si>
    <t>ផន ចាន់ថារិទ្ធ</t>
  </si>
  <si>
    <t>40-104</t>
  </si>
  <si>
    <t>កែវ ស្រីទូច</t>
  </si>
  <si>
    <t>32-199</t>
  </si>
  <si>
    <t>សេង សុខធារី</t>
  </si>
  <si>
    <t>44-022</t>
  </si>
  <si>
    <t xml:space="preserve">ញូង  សាវី </t>
  </si>
  <si>
    <t>06-587</t>
  </si>
  <si>
    <t>ជិន សាម៊ុយ</t>
  </si>
  <si>
    <t>34-231</t>
  </si>
  <si>
    <t>បូ ដាណា</t>
  </si>
  <si>
    <t>42-192</t>
  </si>
  <si>
    <t>ថាច់ ខាន់</t>
  </si>
  <si>
    <t>30-483</t>
  </si>
  <si>
    <t>ឡុច វ៉ាន</t>
  </si>
  <si>
    <t>36-427</t>
  </si>
  <si>
    <t xml:space="preserve">ស្រេង  ស៊ីណា  </t>
  </si>
  <si>
    <t>06-594</t>
  </si>
  <si>
    <r>
      <rPr>
        <sz val="10"/>
        <rFont val="FreeSans"/>
        <family val="2"/>
      </rPr>
      <t>ហង្ស  ហាក់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៦៨៦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៣៩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</si>
  <si>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06-596</t>
  </si>
  <si>
    <t>ឯក លាង</t>
  </si>
  <si>
    <t>04-285</t>
  </si>
  <si>
    <t>យិប ដាវី</t>
  </si>
  <si>
    <t>38-095</t>
  </si>
  <si>
    <t>26-419</t>
  </si>
  <si>
    <t>តាំង ផេងហ៊ី ១</t>
  </si>
  <si>
    <t>26-420</t>
  </si>
  <si>
    <t>គា លីហូវ</t>
  </si>
  <si>
    <t>26-156</t>
  </si>
  <si>
    <t>26-172</t>
  </si>
  <si>
    <t>គី ប៉េ</t>
  </si>
  <si>
    <t>22-307</t>
  </si>
  <si>
    <t>តាន់ មីសស្សែល ២២៥</t>
  </si>
  <si>
    <t>26-108</t>
  </si>
  <si>
    <t>ប៊ុន  សច្ចរ៉ា</t>
  </si>
  <si>
    <t>32-226</t>
  </si>
  <si>
    <t>ងួន សុផល</t>
  </si>
  <si>
    <t>30-158</t>
  </si>
  <si>
    <t>សឿន សឿង</t>
  </si>
  <si>
    <t>30-104</t>
  </si>
  <si>
    <t>លន់ សំណាង</t>
  </si>
  <si>
    <t>36-415</t>
  </si>
  <si>
    <t>ឃុន ចន្ធី</t>
  </si>
  <si>
    <t>26-246</t>
  </si>
  <si>
    <t>22-228</t>
  </si>
  <si>
    <t xml:space="preserve">អូន  ហ្វៃ </t>
  </si>
  <si>
    <t>32-561</t>
  </si>
  <si>
    <t>ភិន ប៊ុនរឿន</t>
  </si>
  <si>
    <t>06-190</t>
  </si>
  <si>
    <t>ម៉ុល ឌន</t>
  </si>
  <si>
    <t>36-023</t>
  </si>
  <si>
    <t>កុត ជួ</t>
  </si>
  <si>
    <t>30-211</t>
  </si>
  <si>
    <t>សៀន ឈួក</t>
  </si>
  <si>
    <t>30-210</t>
  </si>
  <si>
    <t>សាយ រស់</t>
  </si>
  <si>
    <t>30-209</t>
  </si>
  <si>
    <t>ឆេង ប៊ុនថេង</t>
  </si>
  <si>
    <t>24-288</t>
  </si>
  <si>
    <r>
      <rPr>
        <sz val="10"/>
        <rFont val="FreeSans"/>
        <family val="2"/>
      </rPr>
      <t xml:space="preserve">យ៉ាន បូរ៉ា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វត្តសង្កែ </t>
    </r>
    <r>
      <rPr>
        <sz val="11"/>
        <color theme="1"/>
        <rFont val="Calibri"/>
        <family val="2"/>
        <scheme val="minor"/>
      </rPr>
      <t>)</t>
    </r>
  </si>
  <si>
    <t>22-369</t>
  </si>
  <si>
    <t>តាប់ លឿម</t>
  </si>
  <si>
    <t>30-512</t>
  </si>
  <si>
    <t>ប៉ោ វណ្ណះ ១</t>
  </si>
  <si>
    <t>22-070</t>
  </si>
  <si>
    <t>ប៉ោ វណ្ណះ</t>
  </si>
  <si>
    <t>22-224</t>
  </si>
  <si>
    <t>22-161</t>
  </si>
  <si>
    <t>ប៉ែន ខឿង១</t>
  </si>
  <si>
    <t>36-118</t>
  </si>
  <si>
    <t>ឡាយ តូច</t>
  </si>
  <si>
    <t>36-470</t>
  </si>
  <si>
    <t>26-392</t>
  </si>
  <si>
    <t>អ៊ឹង ហួកឺ</t>
  </si>
  <si>
    <t>06-396</t>
  </si>
  <si>
    <t>អ៊ូច សំអាង</t>
  </si>
  <si>
    <t>30-428</t>
  </si>
  <si>
    <t>ផាត់ ម៉ា</t>
  </si>
  <si>
    <t>30-430</t>
  </si>
  <si>
    <t>មី សំ</t>
  </si>
  <si>
    <t>42-021</t>
  </si>
  <si>
    <t>សេង សុខឡាង</t>
  </si>
  <si>
    <t>36-132</t>
  </si>
  <si>
    <t>ឌឹម សំណាង</t>
  </si>
  <si>
    <t>36-133</t>
  </si>
  <si>
    <t>យស អុន</t>
  </si>
  <si>
    <t>38-276</t>
  </si>
  <si>
    <t>ទៀប រី</t>
  </si>
  <si>
    <t>06-229</t>
  </si>
  <si>
    <t>កែវ សេង</t>
  </si>
  <si>
    <t>06-068</t>
  </si>
  <si>
    <t>ប៉ែន សំអុល</t>
  </si>
  <si>
    <t>32-304</t>
  </si>
  <si>
    <t>ជា វិបុល</t>
  </si>
  <si>
    <t>32-461</t>
  </si>
  <si>
    <t>ពោយ សុខុម</t>
  </si>
  <si>
    <t>24-501</t>
  </si>
  <si>
    <t xml:space="preserve">មាន  ហ៊ីង </t>
  </si>
  <si>
    <t>10-520</t>
  </si>
  <si>
    <t xml:space="preserve">មាន  សំបូរ </t>
  </si>
  <si>
    <t>10-519</t>
  </si>
  <si>
    <t xml:space="preserve">អ៊ឹង  គឹមស៊្រុន </t>
  </si>
  <si>
    <t>04-487</t>
  </si>
  <si>
    <t xml:space="preserve">គូ  សុងលី </t>
  </si>
  <si>
    <t>10-545</t>
  </si>
  <si>
    <t>គី ឋាមរ៉ា</t>
  </si>
  <si>
    <t>24-061</t>
  </si>
  <si>
    <t>សៀក សារ៉េត</t>
  </si>
  <si>
    <t>06-187</t>
  </si>
  <si>
    <t xml:space="preserve">ថាង  ម៉ាច  </t>
  </si>
  <si>
    <t>06-561</t>
  </si>
  <si>
    <t>ហូ ប៊ុនធឿន</t>
  </si>
  <si>
    <t>42-419</t>
  </si>
  <si>
    <t>ជា ជុំ</t>
  </si>
  <si>
    <t>16-454</t>
  </si>
  <si>
    <t>អ៊ុំ ស្រួយ</t>
  </si>
  <si>
    <t>04-463</t>
  </si>
  <si>
    <t>លឿង ពៅ</t>
  </si>
  <si>
    <t>36-107</t>
  </si>
  <si>
    <t>លឿម ម៉ៃ</t>
  </si>
  <si>
    <t>36-086</t>
  </si>
  <si>
    <t xml:space="preserve">សឹង បារាំង </t>
  </si>
  <si>
    <t>34-564</t>
  </si>
  <si>
    <t>ង៉ោ ស៊ុនហេង</t>
  </si>
  <si>
    <t>06-277</t>
  </si>
  <si>
    <r>
      <rPr>
        <sz val="10"/>
        <rFont val="FreeSans"/>
        <family val="2"/>
      </rPr>
      <t>សុខ   សុផល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៦៨៤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៣៩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</si>
  <si>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06-598</t>
  </si>
  <si>
    <t>វង់ រ៉េន</t>
  </si>
  <si>
    <t>42-084</t>
  </si>
  <si>
    <t xml:space="preserve">ស  រស្មី </t>
  </si>
  <si>
    <t>04-513</t>
  </si>
  <si>
    <t>24-197</t>
  </si>
  <si>
    <t>ម៉ឹង ជុយ ២</t>
  </si>
  <si>
    <t>04-398</t>
  </si>
  <si>
    <t>សេន អាស់ម៉ាតប៉ះទ្រី</t>
  </si>
  <si>
    <t>42-081</t>
  </si>
  <si>
    <t>ហឹម  ប៊ុនហឿន</t>
  </si>
  <si>
    <t>34-366</t>
  </si>
  <si>
    <t>កីម ញ៉</t>
  </si>
  <si>
    <t>30-307</t>
  </si>
  <si>
    <t>សណ្នាគារ ជយ័ជំនៈ</t>
  </si>
  <si>
    <t>22-103</t>
  </si>
  <si>
    <t>សុទ្ឋ សុធា</t>
  </si>
  <si>
    <t>30-465</t>
  </si>
  <si>
    <t>លី គន្ធា</t>
  </si>
  <si>
    <t>24-104</t>
  </si>
  <si>
    <t>សើ វុទ្ធី</t>
  </si>
  <si>
    <t>32-143</t>
  </si>
  <si>
    <t>ចាន់ សុធា</t>
  </si>
  <si>
    <t>22-490</t>
  </si>
  <si>
    <t>ហ៊ាង ម៉ាលីន</t>
  </si>
  <si>
    <t>38-238</t>
  </si>
  <si>
    <t>រឿត រុន</t>
  </si>
  <si>
    <t>38-545</t>
  </si>
  <si>
    <t>30-355</t>
  </si>
  <si>
    <t>ប៉ែន ធុច</t>
  </si>
  <si>
    <t>36-069</t>
  </si>
  <si>
    <t xml:space="preserve">សឹម  ធួន </t>
  </si>
  <si>
    <t>16-527</t>
  </si>
  <si>
    <t>អែម សុឃឿន</t>
  </si>
  <si>
    <t>30-415</t>
  </si>
  <si>
    <t>ពុល  សាង</t>
  </si>
  <si>
    <t>06-467</t>
  </si>
  <si>
    <t>ងើយ សាមិត</t>
  </si>
  <si>
    <t>42-087</t>
  </si>
  <si>
    <t>លី ផានី</t>
  </si>
  <si>
    <t>44-025</t>
  </si>
  <si>
    <t>ថាំង  សៀម</t>
  </si>
  <si>
    <t>06-155</t>
  </si>
  <si>
    <t>ប៊ី សុភាព</t>
  </si>
  <si>
    <t>24-066</t>
  </si>
  <si>
    <t>ប៊ូ ប៊ុនសុង</t>
  </si>
  <si>
    <t>24-076</t>
  </si>
  <si>
    <t>24-017</t>
  </si>
  <si>
    <t>តិ  ហ៊ុយ</t>
  </si>
  <si>
    <t>34-396</t>
  </si>
  <si>
    <t>យឿន ប៊ុនធី</t>
  </si>
  <si>
    <t>24-046</t>
  </si>
  <si>
    <t>សុខ ពៅ</t>
  </si>
  <si>
    <t>24-013</t>
  </si>
  <si>
    <t>ប៊ុត ម៉ាឡា</t>
  </si>
  <si>
    <t>30-222</t>
  </si>
  <si>
    <t>ឃុំ រត្ន័</t>
  </si>
  <si>
    <t>24-568</t>
  </si>
  <si>
    <t>ម៉ម រ៉ី</t>
  </si>
  <si>
    <t>24-513</t>
  </si>
  <si>
    <t xml:space="preserve">ហេង លន់ </t>
  </si>
  <si>
    <t>34-552</t>
  </si>
  <si>
    <t>30-478</t>
  </si>
  <si>
    <t xml:space="preserve">គុជ  សុខា  </t>
  </si>
  <si>
    <t>06-553</t>
  </si>
  <si>
    <t>24-443</t>
  </si>
  <si>
    <t>ជឿន ហេង</t>
  </si>
  <si>
    <t>38-178</t>
  </si>
  <si>
    <t>ឈៀន ឈឹម</t>
  </si>
  <si>
    <t>32-188</t>
  </si>
  <si>
    <t>សំច័ន្ទ កុមារ</t>
  </si>
  <si>
    <t>26-539</t>
  </si>
  <si>
    <t>ស៊ន ស៊ាន</t>
  </si>
  <si>
    <t>16-169</t>
  </si>
  <si>
    <t>ដុស  ផល</t>
  </si>
  <si>
    <t>34-272</t>
  </si>
  <si>
    <r>
      <rPr>
        <sz val="10"/>
        <rFont val="FreeSans"/>
        <family val="2"/>
      </rPr>
      <t>ការិ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ព្រហ្មទណ្ឌកំរិតស្រាល</t>
    </r>
  </si>
  <si>
    <t>06-230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</si>
  <si>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សំណាក់មនោរម្យ</t>
    </r>
  </si>
  <si>
    <t>22-011</t>
  </si>
  <si>
    <t>ណែល ផុន</t>
  </si>
  <si>
    <t>06-446</t>
  </si>
  <si>
    <t>ងួន ហ្សឺឌី</t>
  </si>
  <si>
    <t>24-454</t>
  </si>
  <si>
    <t>ឈុន សារិទ្ធ</t>
  </si>
  <si>
    <t>24-175</t>
  </si>
  <si>
    <t xml:space="preserve">ស៊ុត  ឆុម  </t>
  </si>
  <si>
    <t>06-570</t>
  </si>
  <si>
    <t>ឈាង សារ៉ែត</t>
  </si>
  <si>
    <t>30-530</t>
  </si>
  <si>
    <t xml:space="preserve">ឆាយ ញិប </t>
  </si>
  <si>
    <t>34-481</t>
  </si>
  <si>
    <t>ជៀប  សាវឿត</t>
  </si>
  <si>
    <t>32-151</t>
  </si>
  <si>
    <t>ហៀក ឆឹង</t>
  </si>
  <si>
    <t>32-152</t>
  </si>
  <si>
    <t xml:space="preserve">ផៃ  និល  </t>
  </si>
  <si>
    <t>06-552</t>
  </si>
  <si>
    <t>ធឿង ឈឿត</t>
  </si>
  <si>
    <t>38-381</t>
  </si>
  <si>
    <t>ព្រំ ភឿន</t>
  </si>
  <si>
    <t>04-360</t>
  </si>
  <si>
    <t>ហុង សេដ្ឋា</t>
  </si>
  <si>
    <t>34-123</t>
  </si>
  <si>
    <t>គង់  ស្រស់</t>
  </si>
  <si>
    <t>32-228</t>
  </si>
  <si>
    <t>ម៉ែន ពៅ</t>
  </si>
  <si>
    <t>24-524</t>
  </si>
  <si>
    <t>យួម សានី</t>
  </si>
  <si>
    <t>30-411</t>
  </si>
  <si>
    <t xml:space="preserve">ប៊ុន  រ័ត្ត </t>
  </si>
  <si>
    <t>04-540</t>
  </si>
  <si>
    <t>សែម សុភី</t>
  </si>
  <si>
    <t>22-546</t>
  </si>
  <si>
    <t>វ៉ាន វុទ្ធី</t>
  </si>
  <si>
    <t>24-497</t>
  </si>
  <si>
    <t>យឺន លាង</t>
  </si>
  <si>
    <t>42-513</t>
  </si>
  <si>
    <t>ហ៊ាង រ៉ាវុធ</t>
  </si>
  <si>
    <t>22-287</t>
  </si>
  <si>
    <t>តាំង ស្រូយ</t>
  </si>
  <si>
    <t>22-556</t>
  </si>
  <si>
    <t xml:space="preserve">ផាន់  ស្រស់ </t>
  </si>
  <si>
    <t>16-509</t>
  </si>
  <si>
    <t xml:space="preserve">ឃុន  ប៊ុនធឿន </t>
  </si>
  <si>
    <t>16-535</t>
  </si>
  <si>
    <t>ហេង រដ្ឋា</t>
  </si>
  <si>
    <t>10-476</t>
  </si>
  <si>
    <t>ស៊ុន សិត</t>
  </si>
  <si>
    <t>10-128</t>
  </si>
  <si>
    <t>ទឹម  សុធា</t>
  </si>
  <si>
    <t>32-210</t>
  </si>
  <si>
    <t>សើរ មីន</t>
  </si>
  <si>
    <t>38-112</t>
  </si>
  <si>
    <t>ហូត សម្ជស្ស</t>
  </si>
  <si>
    <t>36-203</t>
  </si>
  <si>
    <t>កាំង ឡេង</t>
  </si>
  <si>
    <t>10-028</t>
  </si>
  <si>
    <t>22-141</t>
  </si>
  <si>
    <t>សឺន ប៊ុនអាន</t>
  </si>
  <si>
    <t>22-367</t>
  </si>
  <si>
    <t>យូ ចាន់ថន</t>
  </si>
  <si>
    <t>16-170</t>
  </si>
  <si>
    <t>ខាត់ សារិន</t>
  </si>
  <si>
    <t>06-466</t>
  </si>
  <si>
    <t>ហ៊ួ យ៉ាង</t>
  </si>
  <si>
    <t>32-136</t>
  </si>
  <si>
    <t>គយចាស់</t>
  </si>
  <si>
    <t>22-510</t>
  </si>
  <si>
    <t>រស់ ស្រីមុំ</t>
  </si>
  <si>
    <t>36-098</t>
  </si>
  <si>
    <t>សែម រុន</t>
  </si>
  <si>
    <t>36-100</t>
  </si>
  <si>
    <t>រស់ ពៅ</t>
  </si>
  <si>
    <t>36-466</t>
  </si>
  <si>
    <t>ប៉ិ ឆួត</t>
  </si>
  <si>
    <t>36-102</t>
  </si>
  <si>
    <t>យឹម ឡៃ</t>
  </si>
  <si>
    <t>10-166</t>
  </si>
  <si>
    <t>ថៃ ឃីម</t>
  </si>
  <si>
    <t>42-184</t>
  </si>
  <si>
    <t>ញៀវ ញឹម</t>
  </si>
  <si>
    <t>24-475</t>
  </si>
  <si>
    <t>អ៊ាន សារ៉ែន</t>
  </si>
  <si>
    <t>30-218</t>
  </si>
  <si>
    <t>ចៅ គឹមឈួន</t>
  </si>
  <si>
    <t>04-457</t>
  </si>
  <si>
    <t>ហាក់ ស៊ី</t>
  </si>
  <si>
    <t>24-056</t>
  </si>
  <si>
    <t>សាយ យី</t>
  </si>
  <si>
    <t>06-134</t>
  </si>
  <si>
    <t>ហែល រតនា</t>
  </si>
  <si>
    <t>24-067</t>
  </si>
  <si>
    <t>ពៅ ឃួន</t>
  </si>
  <si>
    <t>24-093</t>
  </si>
  <si>
    <t>ជាង សាវ៉េន</t>
  </si>
  <si>
    <t>30-030</t>
  </si>
  <si>
    <t>ម៉ម សុធី</t>
  </si>
  <si>
    <t>30-540</t>
  </si>
  <si>
    <t>ជួន ស្រីមុំ</t>
  </si>
  <si>
    <t>30-453</t>
  </si>
  <si>
    <t>ឆឹង ឆន</t>
  </si>
  <si>
    <t>24-368</t>
  </si>
  <si>
    <t>គង់ ហេង</t>
  </si>
  <si>
    <t>38-069</t>
  </si>
  <si>
    <t>ហេង គឹមលី</t>
  </si>
  <si>
    <t>26-447</t>
  </si>
  <si>
    <t>សោម ឡេង</t>
  </si>
  <si>
    <t>10-048</t>
  </si>
  <si>
    <t xml:space="preserve">ហ៊ុន  ចំរើន </t>
  </si>
  <si>
    <t>04-595</t>
  </si>
  <si>
    <t>គឹម សារឿន</t>
  </si>
  <si>
    <t>24-314</t>
  </si>
  <si>
    <r>
      <rPr>
        <sz val="10"/>
        <rFont val="FreeSans"/>
        <family val="2"/>
      </rPr>
      <t>សុខ  សេង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៣៣១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</si>
  <si>
    <t>06-583</t>
  </si>
  <si>
    <t>នាង សុខា</t>
  </si>
  <si>
    <t>06-049</t>
  </si>
  <si>
    <t>ស សាវន</t>
  </si>
  <si>
    <t>22-321</t>
  </si>
  <si>
    <t>ម៉ម មាន</t>
  </si>
  <si>
    <t>34-177</t>
  </si>
  <si>
    <t>ណាល់ ពៅ</t>
  </si>
  <si>
    <t>34-178</t>
  </si>
  <si>
    <t>កែង រ៉ា</t>
  </si>
  <si>
    <t>34-182</t>
  </si>
  <si>
    <t>បាន ចន្ធី</t>
  </si>
  <si>
    <t>34-176</t>
  </si>
  <si>
    <t>ស៊ឺន ស៊ីលីណា</t>
  </si>
  <si>
    <t>06-261</t>
  </si>
  <si>
    <t>គា អាន</t>
  </si>
  <si>
    <t>04-178</t>
  </si>
  <si>
    <t>ចៅ យ៉ាន</t>
  </si>
  <si>
    <t>04-305</t>
  </si>
  <si>
    <t>ហុក សៀង</t>
  </si>
  <si>
    <t>04-177</t>
  </si>
  <si>
    <t>ង៉ែត សាម៉ៃ</t>
  </si>
  <si>
    <t>24-461</t>
  </si>
  <si>
    <t>យ៉េក ស៊ីហៀង</t>
  </si>
  <si>
    <t>42-217</t>
  </si>
  <si>
    <t>នួន សុខុម</t>
  </si>
  <si>
    <t>24-597</t>
  </si>
  <si>
    <t>គិត ឡាក់</t>
  </si>
  <si>
    <t>42-160</t>
  </si>
  <si>
    <t>ទាវ ភឿន</t>
  </si>
  <si>
    <t>16-232</t>
  </si>
  <si>
    <t>ញៀវ ប៊ូរ</t>
  </si>
  <si>
    <t>34-118</t>
  </si>
  <si>
    <t>តាន់ មីសស្សែល ២៣១</t>
  </si>
  <si>
    <t>26-111</t>
  </si>
  <si>
    <t>ណូល សំណាង</t>
  </si>
  <si>
    <t>24-035</t>
  </si>
  <si>
    <t>ភួង ស៊ីយ៉ុន</t>
  </si>
  <si>
    <t>36-368</t>
  </si>
  <si>
    <t>អុំ លន់អេង</t>
  </si>
  <si>
    <t>36-370</t>
  </si>
  <si>
    <t>គង់  សំណាង</t>
  </si>
  <si>
    <t>34-414</t>
  </si>
  <si>
    <t>គង់  សុគន្ធី</t>
  </si>
  <si>
    <t>34-412</t>
  </si>
  <si>
    <t>ចាប  ជេតនា</t>
  </si>
  <si>
    <t>34-413</t>
  </si>
  <si>
    <t>អ៊ុក សៀងហ៊ុន</t>
  </si>
  <si>
    <t>42-358</t>
  </si>
  <si>
    <t>ចិ តាំ</t>
  </si>
  <si>
    <t>22-484</t>
  </si>
  <si>
    <t xml:space="preserve">ញ៉ឹក  ភារម្យ </t>
  </si>
  <si>
    <t>32-576</t>
  </si>
  <si>
    <t>គី ហក់</t>
  </si>
  <si>
    <t>42-318</t>
  </si>
  <si>
    <t>អ៊ុច សុខហ៊ាង</t>
  </si>
  <si>
    <t>26-082</t>
  </si>
  <si>
    <t>អ៊ុច សុនាង</t>
  </si>
  <si>
    <t>16-083</t>
  </si>
  <si>
    <t>36-160</t>
  </si>
  <si>
    <t>30-308</t>
  </si>
  <si>
    <t>ពេជ្រ សារិទ្ធ</t>
  </si>
  <si>
    <t>24-323</t>
  </si>
  <si>
    <t>ចិន សុវណ្ណដា</t>
  </si>
  <si>
    <t>32-318</t>
  </si>
  <si>
    <t>គង់ យ៉ាន</t>
  </si>
  <si>
    <t>32-319</t>
  </si>
  <si>
    <t>04-185</t>
  </si>
  <si>
    <t>ឈុំ ភាន់</t>
  </si>
  <si>
    <t>36-503</t>
  </si>
  <si>
    <t>ប៉ាន់ ប៊ុនថន</t>
  </si>
  <si>
    <t>32-548</t>
  </si>
  <si>
    <t>អៀប សារ៉ាន់</t>
  </si>
  <si>
    <t>36-182</t>
  </si>
  <si>
    <t>អ៊ុច ម៉ៅ</t>
  </si>
  <si>
    <t>42-255</t>
  </si>
  <si>
    <t>ហូ ច័ន្ទពិសី</t>
  </si>
  <si>
    <t>24-179</t>
  </si>
  <si>
    <t>ហូវ សុខុម</t>
  </si>
  <si>
    <t>42-061</t>
  </si>
  <si>
    <t>ហឿន សំរិទ្ធ</t>
  </si>
  <si>
    <t>36-007</t>
  </si>
  <si>
    <t>កឹក កន</t>
  </si>
  <si>
    <t>42-339</t>
  </si>
  <si>
    <t>ហៀន វឿត</t>
  </si>
  <si>
    <t>42-340</t>
  </si>
  <si>
    <t>ឡាច មុន្នី</t>
  </si>
  <si>
    <t>30-455</t>
  </si>
  <si>
    <t xml:space="preserve">ឆម  ឃួន </t>
  </si>
  <si>
    <t>04-588</t>
  </si>
  <si>
    <t>ឌូង  វាសនា</t>
  </si>
  <si>
    <t>06-220</t>
  </si>
  <si>
    <t>06-038</t>
  </si>
  <si>
    <t>ឈួម ឆយ</t>
  </si>
  <si>
    <t>06-218</t>
  </si>
  <si>
    <t>វ៉ាន  ប៊ុនឆៃ</t>
  </si>
  <si>
    <t>34-408</t>
  </si>
  <si>
    <t>ហ៊ឹម  សុខុម</t>
  </si>
  <si>
    <t>34-356</t>
  </si>
  <si>
    <r>
      <rPr>
        <sz val="10"/>
        <rFont val="FreeSans"/>
        <family val="2"/>
      </rPr>
      <t xml:space="preserve">ណាំ ទុំ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រ៉ាក់ </t>
    </r>
    <r>
      <rPr>
        <sz val="11"/>
        <color theme="1"/>
        <rFont val="Calibri"/>
        <family val="2"/>
        <scheme val="minor"/>
      </rPr>
      <t>)</t>
    </r>
  </si>
  <si>
    <t>22-212</t>
  </si>
  <si>
    <t>ឡាយ នី</t>
  </si>
  <si>
    <t>32-076</t>
  </si>
  <si>
    <t xml:space="preserve">ខែម  ថាច់ </t>
  </si>
  <si>
    <t>16-503</t>
  </si>
  <si>
    <t xml:space="preserve">លឹម  តុង </t>
  </si>
  <si>
    <t>16-504</t>
  </si>
  <si>
    <t xml:space="preserve">ហ៊ិន  ស៊ីម  </t>
  </si>
  <si>
    <t>06-575</t>
  </si>
  <si>
    <t>សួន សារិន</t>
  </si>
  <si>
    <t>38-193</t>
  </si>
  <si>
    <t>អ៊ុំ ណារ៉ុង</t>
  </si>
  <si>
    <t>26-450</t>
  </si>
  <si>
    <t>ង៉ា រៀង</t>
  </si>
  <si>
    <t>36-523</t>
  </si>
  <si>
    <t xml:space="preserve">យី  វ៉ាន់នី  </t>
  </si>
  <si>
    <t>06-498</t>
  </si>
  <si>
    <t>ពន្ធដាខេត្ត</t>
  </si>
  <si>
    <t>22-306</t>
  </si>
  <si>
    <t>ងិន យួម</t>
  </si>
  <si>
    <t>30-553</t>
  </si>
  <si>
    <t>ឡាញ់ ឈឿប</t>
  </si>
  <si>
    <t>42-114</t>
  </si>
  <si>
    <t>ងិន ហ៊ាង</t>
  </si>
  <si>
    <t>30-552</t>
  </si>
  <si>
    <t xml:space="preserve">មៀន ដា  </t>
  </si>
  <si>
    <t>32-519</t>
  </si>
  <si>
    <t>យ៉ុង ឆៃយុទ្ធ</t>
  </si>
  <si>
    <t>30-194</t>
  </si>
  <si>
    <t>យ៉ុង ឆៃយុត</t>
  </si>
  <si>
    <t>06-443</t>
  </si>
  <si>
    <t>អៀ គឹមឆេង</t>
  </si>
  <si>
    <t>22-594</t>
  </si>
  <si>
    <t>26-454</t>
  </si>
  <si>
    <t>ស្លេះ សារុំ</t>
  </si>
  <si>
    <t>11-288</t>
  </si>
  <si>
    <t>រស់ គឹមសុខា</t>
  </si>
  <si>
    <t>41-177</t>
  </si>
  <si>
    <t>ស៊ឹម ហាន</t>
  </si>
  <si>
    <t>23-464</t>
  </si>
  <si>
    <t>មូល ប៊ុនធឿន</t>
  </si>
  <si>
    <t>05-327</t>
  </si>
  <si>
    <t xml:space="preserve">ស្រី  សោភា </t>
  </si>
  <si>
    <t>17-533</t>
  </si>
  <si>
    <t>គង់ សាដាំ</t>
  </si>
  <si>
    <t>29-577</t>
  </si>
  <si>
    <t>ស៊ុន រិន</t>
  </si>
  <si>
    <t>25-390</t>
  </si>
  <si>
    <t>ញ៉ែ រ៉េត</t>
  </si>
  <si>
    <t>23-342</t>
  </si>
  <si>
    <t>ភន ភាព</t>
  </si>
  <si>
    <t>33-442</t>
  </si>
  <si>
    <t>អេង  លី ១</t>
  </si>
  <si>
    <t>17-164</t>
  </si>
  <si>
    <t>ហួន សាយន្តី</t>
  </si>
  <si>
    <t>43-211</t>
  </si>
  <si>
    <t>ចាន់ សារិទ្ធិ</t>
  </si>
  <si>
    <t>29-259</t>
  </si>
  <si>
    <t>រ៉ាត់ ស៊ីថា</t>
  </si>
  <si>
    <t>11-326</t>
  </si>
  <si>
    <t>33-153</t>
  </si>
  <si>
    <t>ហួត តាវ</t>
  </si>
  <si>
    <t>23-034</t>
  </si>
  <si>
    <t>ចៅអធិការវត្តដំរីស</t>
  </si>
  <si>
    <t>17-197</t>
  </si>
  <si>
    <t>ជឺ ពុំ</t>
  </si>
  <si>
    <t>33-070</t>
  </si>
  <si>
    <t>33-085</t>
  </si>
  <si>
    <t>33-405</t>
  </si>
  <si>
    <t>ងួន រតនៈ ២</t>
  </si>
  <si>
    <t>03-426</t>
  </si>
  <si>
    <t>ហូ ណាម ១</t>
  </si>
  <si>
    <t>35-489</t>
  </si>
  <si>
    <t>ហូ ណាម ២</t>
  </si>
  <si>
    <t>35-499</t>
  </si>
  <si>
    <t>ហួ កុយ</t>
  </si>
  <si>
    <t>33-119</t>
  </si>
  <si>
    <t>យ៉ត គៀវ</t>
  </si>
  <si>
    <t>33-024</t>
  </si>
  <si>
    <t>អិត ធឿន</t>
  </si>
  <si>
    <t>39-337</t>
  </si>
  <si>
    <t>ស៊ូ ចិន្តា</t>
  </si>
  <si>
    <t>21-188</t>
  </si>
  <si>
    <t>សុវណ្ណ សាវ៉ាន់រ៉ាន់</t>
  </si>
  <si>
    <t>15-156</t>
  </si>
  <si>
    <t>ហឿង ហាល់</t>
  </si>
  <si>
    <t>41-424</t>
  </si>
  <si>
    <t>ទេព ឧត្តម</t>
  </si>
  <si>
    <t>23-095</t>
  </si>
  <si>
    <t>ចាន់ អេង</t>
  </si>
  <si>
    <t>35-177</t>
  </si>
  <si>
    <t>សុខ សុភី</t>
  </si>
  <si>
    <t>39-419</t>
  </si>
  <si>
    <t>វីរៈ ច័ន្ទទង</t>
  </si>
  <si>
    <t>39-496</t>
  </si>
  <si>
    <t>ឈន ណាវី</t>
  </si>
  <si>
    <t>31-001</t>
  </si>
  <si>
    <t xml:space="preserve">គង់  ឆេង </t>
  </si>
  <si>
    <t>17-503</t>
  </si>
  <si>
    <t>នង វណ្ណៈ</t>
  </si>
  <si>
    <t>09-354</t>
  </si>
  <si>
    <t>អ៊ុន សាខន</t>
  </si>
  <si>
    <t>15-263</t>
  </si>
  <si>
    <t>អ៊ីង ង៉ែត</t>
  </si>
  <si>
    <t>39-545</t>
  </si>
  <si>
    <t>សោ ប៊ុនរ៉េត</t>
  </si>
  <si>
    <t>23-238</t>
  </si>
  <si>
    <t>កែវ សុភា</t>
  </si>
  <si>
    <t>11-554</t>
  </si>
  <si>
    <t xml:space="preserve">យ៉ៅ  និន  </t>
  </si>
  <si>
    <t>17-597</t>
  </si>
  <si>
    <t>ពៅ សុវណ្ណារី</t>
  </si>
  <si>
    <t>17-014</t>
  </si>
  <si>
    <t>11-284</t>
  </si>
  <si>
    <t>គឹម រិទ្ធ</t>
  </si>
  <si>
    <t>31-189</t>
  </si>
  <si>
    <t>ញាណ ហាង</t>
  </si>
  <si>
    <t>23-399</t>
  </si>
  <si>
    <t>ឆឹង ម៉ារ៉ាឌី</t>
  </si>
  <si>
    <t>41-310</t>
  </si>
  <si>
    <t>សុខ លីដានី</t>
  </si>
  <si>
    <t>35-273</t>
  </si>
  <si>
    <t>សេង យីម</t>
  </si>
  <si>
    <t>37-511</t>
  </si>
  <si>
    <t>គួច ធិរិទ្ធ</t>
  </si>
  <si>
    <t>23-300</t>
  </si>
  <si>
    <t>ឃន សុធារី</t>
  </si>
  <si>
    <t>23-025</t>
  </si>
  <si>
    <t>សែម សឿន</t>
  </si>
  <si>
    <t>23-194</t>
  </si>
  <si>
    <t>សែម កៅ</t>
  </si>
  <si>
    <t>33-288</t>
  </si>
  <si>
    <t>យៀម ប្រង់</t>
  </si>
  <si>
    <t>11-159</t>
  </si>
  <si>
    <t>កៅ កង</t>
  </si>
  <si>
    <t>39-411</t>
  </si>
  <si>
    <t>ប៊ិន ថាវ</t>
  </si>
  <si>
    <t>15-259</t>
  </si>
  <si>
    <t>មាស វ៉ុន</t>
  </si>
  <si>
    <t>39-130</t>
  </si>
  <si>
    <t>គុយ ព្រិច</t>
  </si>
  <si>
    <t>11-519</t>
  </si>
  <si>
    <t>ស៊ុន ប៊ុនធឿន</t>
  </si>
  <si>
    <t>23-333</t>
  </si>
  <si>
    <t>សេង ភូមិន្ទ</t>
  </si>
  <si>
    <t>33-199</t>
  </si>
  <si>
    <t>ឯម សុភី</t>
  </si>
  <si>
    <t>03-280</t>
  </si>
  <si>
    <t>រដ្ឋ រឿន</t>
  </si>
  <si>
    <t>39-119</t>
  </si>
  <si>
    <t>05-066</t>
  </si>
  <si>
    <t>សៀម វុន</t>
  </si>
  <si>
    <t>33-443</t>
  </si>
  <si>
    <t>ហៃ ហេង</t>
  </si>
  <si>
    <t>11-435</t>
  </si>
  <si>
    <t>ថរ សារ៉េត</t>
  </si>
  <si>
    <t>21-198</t>
  </si>
  <si>
    <t>ប៉ាង រីណា</t>
  </si>
  <si>
    <t>21-569</t>
  </si>
  <si>
    <t>ឯក វឿន</t>
  </si>
  <si>
    <t>25-481</t>
  </si>
  <si>
    <t>ជា ហួន</t>
  </si>
  <si>
    <t>21-035</t>
  </si>
  <si>
    <t>កង រំ</t>
  </si>
  <si>
    <t>39-343</t>
  </si>
  <si>
    <t>រឿន ហុក</t>
  </si>
  <si>
    <t>39-369</t>
  </si>
  <si>
    <t>ស្តង់លេខ ៣១</t>
  </si>
  <si>
    <t>11-425</t>
  </si>
  <si>
    <t>ឡេង សុលាប</t>
  </si>
  <si>
    <t>33-491</t>
  </si>
  <si>
    <t>23-135</t>
  </si>
  <si>
    <t>ឡាយ សុខហេង ១</t>
  </si>
  <si>
    <t>25-059</t>
  </si>
  <si>
    <t>ឃួន នឿន៣</t>
  </si>
  <si>
    <t>29-303</t>
  </si>
  <si>
    <t>ង៉ែត សាវុធ</t>
  </si>
  <si>
    <t>37-329</t>
  </si>
  <si>
    <t>អ៊ូ វណ្ណារ៉ា</t>
  </si>
  <si>
    <t>37-354</t>
  </si>
  <si>
    <t xml:space="preserve">សុខ  លុយ </t>
  </si>
  <si>
    <t>17-570</t>
  </si>
  <si>
    <t>ទា ប៊ុនគា</t>
  </si>
  <si>
    <t>09-426</t>
  </si>
  <si>
    <t>ឯក កុសល់</t>
  </si>
  <si>
    <t>35-027</t>
  </si>
  <si>
    <t>យន់ សាវ័ន្ត</t>
  </si>
  <si>
    <t>35-025</t>
  </si>
  <si>
    <t xml:space="preserve">ភឹក  សាវឿន  </t>
  </si>
  <si>
    <t>05-485</t>
  </si>
  <si>
    <t>ឈួន វិច្ឆិកា</t>
  </si>
  <si>
    <t>41-340</t>
  </si>
  <si>
    <t>គុជ ឃឿត</t>
  </si>
  <si>
    <t>21-107</t>
  </si>
  <si>
    <t>វង្ស ប៉ោលី</t>
  </si>
  <si>
    <t>31-300</t>
  </si>
  <si>
    <t>តុប សុផល</t>
  </si>
  <si>
    <t>39-467</t>
  </si>
  <si>
    <t>គង់ វណ្ណដារ៉ា</t>
  </si>
  <si>
    <t>39-554</t>
  </si>
  <si>
    <t>ចឹក ម៉ុយ</t>
  </si>
  <si>
    <t>23-253</t>
  </si>
  <si>
    <t>សំ សាន</t>
  </si>
  <si>
    <t>25-328</t>
  </si>
  <si>
    <t>41-080</t>
  </si>
  <si>
    <t>ឡន សារុំ</t>
  </si>
  <si>
    <t>21-349</t>
  </si>
  <si>
    <t>មាស សុខុម</t>
  </si>
  <si>
    <t>21-348</t>
  </si>
  <si>
    <t>ជៀវ វន</t>
  </si>
  <si>
    <t>23-119</t>
  </si>
  <si>
    <t>កំរិត  អូន</t>
  </si>
  <si>
    <t>15-217</t>
  </si>
  <si>
    <t>ថុល សុធា</t>
  </si>
  <si>
    <t>09-009</t>
  </si>
  <si>
    <t>05-152</t>
  </si>
  <si>
    <t>ចាន់ ផល្លា</t>
  </si>
  <si>
    <t>35-279</t>
  </si>
  <si>
    <t>ថាច់ ស៊ីថន</t>
  </si>
  <si>
    <t>33-543</t>
  </si>
  <si>
    <t>ជុំ សុត្រា</t>
  </si>
  <si>
    <t>33-544</t>
  </si>
  <si>
    <t>ចែម សឿន</t>
  </si>
  <si>
    <t>39-499</t>
  </si>
  <si>
    <t>លី​ សាមឌី</t>
  </si>
  <si>
    <t>35-217</t>
  </si>
  <si>
    <t>សាត ទ្រី</t>
  </si>
  <si>
    <t>23-128</t>
  </si>
  <si>
    <t>ប៊ុត សំខាន់</t>
  </si>
  <si>
    <t>41-552</t>
  </si>
  <si>
    <t>ជឿម ចន្ថូ</t>
  </si>
  <si>
    <t>41-364</t>
  </si>
  <si>
    <t>តែម ចំរើន</t>
  </si>
  <si>
    <t>25-072</t>
  </si>
  <si>
    <t>នួន   ផល្លី</t>
  </si>
  <si>
    <t>09-299</t>
  </si>
  <si>
    <t>ថោ វណ្ណ</t>
  </si>
  <si>
    <t>35-159</t>
  </si>
  <si>
    <t>សូផា រិន</t>
  </si>
  <si>
    <t>17-019</t>
  </si>
  <si>
    <t>មៀច ផេង ១</t>
  </si>
  <si>
    <t>17-049</t>
  </si>
  <si>
    <t>មៀច ផេង ២</t>
  </si>
  <si>
    <t>17-050</t>
  </si>
  <si>
    <t>អ៊ុច គីមឡាយ</t>
  </si>
  <si>
    <t>11-276</t>
  </si>
  <si>
    <t>មេឃ សារឿន</t>
  </si>
  <si>
    <t>23-206</t>
  </si>
  <si>
    <t>នួន ស្រី</t>
  </si>
  <si>
    <t>23-054</t>
  </si>
  <si>
    <t>ឆៃ សារ៉ា</t>
  </si>
  <si>
    <t>35-410</t>
  </si>
  <si>
    <t>ណយ សុលី</t>
  </si>
  <si>
    <t>31-557</t>
  </si>
  <si>
    <t>សំ ម៉ាច</t>
  </si>
  <si>
    <t>21-317</t>
  </si>
  <si>
    <t>ឆាយ សុភាព</t>
  </si>
  <si>
    <t>43-298</t>
  </si>
  <si>
    <t>ឈុន អេង</t>
  </si>
  <si>
    <t>27-005</t>
  </si>
  <si>
    <t>ម៉ៅ ធីតា</t>
  </si>
  <si>
    <t>11-033</t>
  </si>
  <si>
    <t>ជឺ ណៃហ៊ាង</t>
  </si>
  <si>
    <t>05-101</t>
  </si>
  <si>
    <t>នី សំអាត</t>
  </si>
  <si>
    <t>43-218</t>
  </si>
  <si>
    <t>ស៊ីម ស៊ីន</t>
  </si>
  <si>
    <t>43-219</t>
  </si>
  <si>
    <t>សុខ សំ</t>
  </si>
  <si>
    <t>43-220</t>
  </si>
  <si>
    <t>សៅ ឈី</t>
  </si>
  <si>
    <t>43-217</t>
  </si>
  <si>
    <t>អ៊ុន សាវី</t>
  </si>
  <si>
    <t>41-256</t>
  </si>
  <si>
    <t>កី ឆាយសេង</t>
  </si>
  <si>
    <t>41-255</t>
  </si>
  <si>
    <t>សែន ណារ៉ុង</t>
  </si>
  <si>
    <t>33-303</t>
  </si>
  <si>
    <t>ម៉ា  សាត</t>
  </si>
  <si>
    <t>11-316</t>
  </si>
  <si>
    <t>ម៉ាត សាត</t>
  </si>
  <si>
    <t>27-018</t>
  </si>
  <si>
    <t>ប្រាក់ ចាន់ឌី</t>
  </si>
  <si>
    <t>39-241</t>
  </si>
  <si>
    <t>ញ៉ិល បូណាវី</t>
  </si>
  <si>
    <t>27-267</t>
  </si>
  <si>
    <t>ហេង ចរិយា</t>
  </si>
  <si>
    <t>29-348</t>
  </si>
  <si>
    <t>ហុង ហុកលីម</t>
  </si>
  <si>
    <t>23-566</t>
  </si>
  <si>
    <t>ហុង ហុកលី</t>
  </si>
  <si>
    <t>23-536</t>
  </si>
  <si>
    <t>សុខ សាមន្នី១</t>
  </si>
  <si>
    <t>27-234</t>
  </si>
  <si>
    <t>ប៉ិល ពៅ</t>
  </si>
  <si>
    <t>25-389</t>
  </si>
  <si>
    <t>សេក ស៊ីថា</t>
  </si>
  <si>
    <t>25-388</t>
  </si>
  <si>
    <t>ដាំ លេខា</t>
  </si>
  <si>
    <t>27-112</t>
  </si>
  <si>
    <t>27-500</t>
  </si>
  <si>
    <t>មិន ហ៊ីង</t>
  </si>
  <si>
    <t>25-320</t>
  </si>
  <si>
    <t>ព្រំ ផន</t>
  </si>
  <si>
    <t>25-536</t>
  </si>
  <si>
    <t>វិញ ហេង</t>
  </si>
  <si>
    <t>25-250</t>
  </si>
  <si>
    <t>ហេង ហោ</t>
  </si>
  <si>
    <t>43-208</t>
  </si>
  <si>
    <t>ញិល ស៊ន</t>
  </si>
  <si>
    <t>15-333</t>
  </si>
  <si>
    <t>ឈន លុច</t>
  </si>
  <si>
    <t>11-171</t>
  </si>
  <si>
    <r>
      <rPr>
        <sz val="10"/>
        <rFont val="FreeSans"/>
        <family val="2"/>
      </rPr>
      <t xml:space="preserve">វត្តដំរីស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ខាងត្បូង</t>
    </r>
    <r>
      <rPr>
        <sz val="11"/>
        <color theme="1"/>
        <rFont val="Calibri"/>
        <family val="2"/>
        <scheme val="minor"/>
      </rPr>
      <t>)</t>
    </r>
  </si>
  <si>
    <t>17-201</t>
  </si>
  <si>
    <t>សួន ញ៉ិប</t>
  </si>
  <si>
    <t>23-136</t>
  </si>
  <si>
    <t>សឿង សាវី</t>
  </si>
  <si>
    <t>41-162</t>
  </si>
  <si>
    <t>ឆោម ឆេន</t>
  </si>
  <si>
    <t>11-520</t>
  </si>
  <si>
    <t>គង់ ចាន់ណា</t>
  </si>
  <si>
    <t>17-366</t>
  </si>
  <si>
    <t>ទូច សុភាព</t>
  </si>
  <si>
    <t>39-443</t>
  </si>
  <si>
    <t>រុំ សារួម</t>
  </si>
  <si>
    <t>41-404</t>
  </si>
  <si>
    <t>រុំ សារ៉ុម</t>
  </si>
  <si>
    <t>41-403</t>
  </si>
  <si>
    <t>លួង រេម</t>
  </si>
  <si>
    <t>41-366</t>
  </si>
  <si>
    <t>ម៉ៅ សុជាតិ</t>
  </si>
  <si>
    <t>29-159</t>
  </si>
  <si>
    <t>ឈីវ ឈឿត</t>
  </si>
  <si>
    <t>25-125</t>
  </si>
  <si>
    <t>11-365</t>
  </si>
  <si>
    <t>រឿង សារ៉ាត់</t>
  </si>
  <si>
    <t>05-098</t>
  </si>
  <si>
    <t>សុខ បីស៊ូ</t>
  </si>
  <si>
    <t>05-103</t>
  </si>
  <si>
    <t xml:space="preserve">ប៊ីន  ហេងផល្លា  </t>
  </si>
  <si>
    <t>03-577</t>
  </si>
  <si>
    <t>ឡាត ហ៊ត</t>
  </si>
  <si>
    <t>25-062</t>
  </si>
  <si>
    <t>លាង ស៊ីថារ៉ាត់</t>
  </si>
  <si>
    <t>41-131</t>
  </si>
  <si>
    <t>សុខ ជឹម</t>
  </si>
  <si>
    <t>29-500</t>
  </si>
  <si>
    <t>11-180</t>
  </si>
  <si>
    <t>បែន ផន</t>
  </si>
  <si>
    <t>17-431</t>
  </si>
  <si>
    <t>លី ប៊ុនលេខ</t>
  </si>
  <si>
    <t>11-146</t>
  </si>
  <si>
    <t>សៀង ណាវី</t>
  </si>
  <si>
    <t>17-039</t>
  </si>
  <si>
    <t>សឿត តឿ</t>
  </si>
  <si>
    <t>35-051</t>
  </si>
  <si>
    <t>កុយ ណាឫទ្ធិ</t>
  </si>
  <si>
    <t>35-170</t>
  </si>
  <si>
    <t>សុត ធី</t>
  </si>
  <si>
    <t>27-110</t>
  </si>
  <si>
    <t>លាភ សុជាតិ</t>
  </si>
  <si>
    <t>11-283</t>
  </si>
  <si>
    <t>ម៉ូត ស្រីអិន</t>
  </si>
  <si>
    <t>11-450</t>
  </si>
  <si>
    <t>ទា ខលិក</t>
  </si>
  <si>
    <t>21-071</t>
  </si>
  <si>
    <t>យិន ភឹម</t>
  </si>
  <si>
    <t>21-552</t>
  </si>
  <si>
    <t>រស់ សុចន</t>
  </si>
  <si>
    <t>23-141</t>
  </si>
  <si>
    <t>សំ សុខា</t>
  </si>
  <si>
    <t>11-508</t>
  </si>
  <si>
    <t>សូ ណាវណ្ណី</t>
  </si>
  <si>
    <t>11-176</t>
  </si>
  <si>
    <t>ម៉ៅ ភារម្យ</t>
  </si>
  <si>
    <t>41-086</t>
  </si>
  <si>
    <t>កែវ តាំងយ៉េត</t>
  </si>
  <si>
    <t>23-258</t>
  </si>
  <si>
    <t>សួរ ណាលី</t>
  </si>
  <si>
    <t>09-095</t>
  </si>
  <si>
    <t>ឃាន សុខូ</t>
  </si>
  <si>
    <t>21-547</t>
  </si>
  <si>
    <t>ថាប់ សុធានី</t>
  </si>
  <si>
    <t>27-190</t>
  </si>
  <si>
    <t>សុខ ផូ</t>
  </si>
  <si>
    <t>25-276</t>
  </si>
  <si>
    <t>សំ យ៉ាន់</t>
  </si>
  <si>
    <t>25-277</t>
  </si>
  <si>
    <t xml:space="preserve">ប្រាក់  ធី </t>
  </si>
  <si>
    <t>17-555</t>
  </si>
  <si>
    <t>23-369</t>
  </si>
  <si>
    <t>ធូ សច្ចនា</t>
  </si>
  <si>
    <t>33-252</t>
  </si>
  <si>
    <t>តាំង ចុង</t>
  </si>
  <si>
    <t>23-371</t>
  </si>
  <si>
    <t>ឃួន វិច្ឆិកា</t>
  </si>
  <si>
    <t>31-117</t>
  </si>
  <si>
    <t>05-120</t>
  </si>
  <si>
    <t>គីម មួយ ២</t>
  </si>
  <si>
    <t>23-012</t>
  </si>
  <si>
    <t>មុត សាវន្ត័</t>
  </si>
  <si>
    <t>31-003</t>
  </si>
  <si>
    <t>យ៉ុង ទី</t>
  </si>
  <si>
    <t>35-448</t>
  </si>
  <si>
    <t>កែវ មុន្នី</t>
  </si>
  <si>
    <t>33-308</t>
  </si>
  <si>
    <t>នួច ផុន</t>
  </si>
  <si>
    <t>29-001</t>
  </si>
  <si>
    <t>សាង លាងគីម</t>
  </si>
  <si>
    <t>39-013</t>
  </si>
  <si>
    <t>ហ៊ិន ឆេងវ័ន</t>
  </si>
  <si>
    <t>17-101</t>
  </si>
  <si>
    <t>វ៉ាយ គឹមហឿង</t>
  </si>
  <si>
    <t>05-301</t>
  </si>
  <si>
    <t>ទុយ វុទ្ធី</t>
  </si>
  <si>
    <t>23-105</t>
  </si>
  <si>
    <t>35-478</t>
  </si>
  <si>
    <t>ផេង សំប៊ូន</t>
  </si>
  <si>
    <t>35-393</t>
  </si>
  <si>
    <t>ភិន ធឿន</t>
  </si>
  <si>
    <t>29-351</t>
  </si>
  <si>
    <t>ឈិន ឆឹន</t>
  </si>
  <si>
    <t>41-253</t>
  </si>
  <si>
    <t>សៀង ចន្ធី</t>
  </si>
  <si>
    <t>33-432</t>
  </si>
  <si>
    <t>អ៊ឹម សុខចំរើន</t>
  </si>
  <si>
    <t>31-044</t>
  </si>
  <si>
    <t>29-568</t>
  </si>
  <si>
    <t>ស៊ីវ ទ្រី</t>
  </si>
  <si>
    <t>33-148</t>
  </si>
  <si>
    <t>រ៉ម វីរៈ</t>
  </si>
  <si>
    <t>05-083</t>
  </si>
  <si>
    <t>សួន ណារិន</t>
  </si>
  <si>
    <t>41-150</t>
  </si>
  <si>
    <t>សោម ប្រុស</t>
  </si>
  <si>
    <t>33-378</t>
  </si>
  <si>
    <t>ទេព ជួន</t>
  </si>
  <si>
    <t>33-185</t>
  </si>
  <si>
    <t>ស៊ុយ គឹមសឿន</t>
  </si>
  <si>
    <t>29-375</t>
  </si>
  <si>
    <t>យូ ដេត</t>
  </si>
  <si>
    <t>15-226</t>
  </si>
  <si>
    <t>ចាន់ ប៊ុនធឿន</t>
  </si>
  <si>
    <t>39-237</t>
  </si>
  <si>
    <t>យ៉ាន ស្រអែម</t>
  </si>
  <si>
    <t>33-009</t>
  </si>
  <si>
    <t>គង់ វាសនា</t>
  </si>
  <si>
    <t>35-335</t>
  </si>
  <si>
    <t>ម៉ូ ប៊ុន</t>
  </si>
  <si>
    <t>35-344</t>
  </si>
  <si>
    <t>ជា សឿន</t>
  </si>
  <si>
    <t>05-357</t>
  </si>
  <si>
    <t>ដោក សំអាត</t>
  </si>
  <si>
    <t>39-555</t>
  </si>
  <si>
    <t>ហម  សាវ៉ុន</t>
  </si>
  <si>
    <t>05-424</t>
  </si>
  <si>
    <t>អ៊ិន សារឿន</t>
  </si>
  <si>
    <t>03-285</t>
  </si>
  <si>
    <t>31-408</t>
  </si>
  <si>
    <t>ជា លក</t>
  </si>
  <si>
    <t>41-441</t>
  </si>
  <si>
    <t>អ៊ី លក់សាច់ជ្រូក</t>
  </si>
  <si>
    <t>21-312</t>
  </si>
  <si>
    <t>ឯល ម៉ាស់</t>
  </si>
  <si>
    <t>25-104</t>
  </si>
  <si>
    <t>អួម សីលា</t>
  </si>
  <si>
    <t>21-072</t>
  </si>
  <si>
    <t>ឈីវ វាន់នី</t>
  </si>
  <si>
    <t>41-203</t>
  </si>
  <si>
    <t>ឡុង សារ៉ូន</t>
  </si>
  <si>
    <t>27-492</t>
  </si>
  <si>
    <t>គង់ យូរ៉ា</t>
  </si>
  <si>
    <t>23-171</t>
  </si>
  <si>
    <t>អ៊ឹម ផល្លី</t>
  </si>
  <si>
    <t>35-133</t>
  </si>
  <si>
    <t>កេវ រីជំ</t>
  </si>
  <si>
    <t>37-586</t>
  </si>
  <si>
    <t>ឡុង សារ៉េត</t>
  </si>
  <si>
    <t>15-158</t>
  </si>
  <si>
    <t>អ៊ាង គឹមហ៊ាក</t>
  </si>
  <si>
    <t>05-441</t>
  </si>
  <si>
    <t xml:space="preserve">ងិន  សាលី </t>
  </si>
  <si>
    <t>15-483</t>
  </si>
  <si>
    <t>ផាន់ ចន្រ្ដា</t>
  </si>
  <si>
    <t>33-364</t>
  </si>
  <si>
    <t>សោរ ទូច</t>
  </si>
  <si>
    <t>35-427</t>
  </si>
  <si>
    <t>សែម សុខា</t>
  </si>
  <si>
    <t>23-515</t>
  </si>
  <si>
    <t>ថាវ សារឿន</t>
  </si>
  <si>
    <t>29-461</t>
  </si>
  <si>
    <t>មាស ចាន់ថន</t>
  </si>
  <si>
    <t>29-489</t>
  </si>
  <si>
    <t>ហួយ ចន្នី</t>
  </si>
  <si>
    <t>27-206</t>
  </si>
  <si>
    <t>ណូ ប៊ុនធឿន</t>
  </si>
  <si>
    <t>09-119</t>
  </si>
  <si>
    <t>ចាយ ស៊ាង</t>
  </si>
  <si>
    <t>23-303</t>
  </si>
  <si>
    <t>គីម ឡេង</t>
  </si>
  <si>
    <t>23-543</t>
  </si>
  <si>
    <t>43-244</t>
  </si>
  <si>
    <t>ចិត្រ សុវណ្ណនី</t>
  </si>
  <si>
    <t>33-313</t>
  </si>
  <si>
    <t>អួន ណែម</t>
  </si>
  <si>
    <t>29-333</t>
  </si>
  <si>
    <t>លី ផេង</t>
  </si>
  <si>
    <t>05-346</t>
  </si>
  <si>
    <t>សួង មឿន</t>
  </si>
  <si>
    <t>05-352</t>
  </si>
  <si>
    <t>គ្រៀន សារី</t>
  </si>
  <si>
    <t>41-461</t>
  </si>
  <si>
    <t>អ៊ុយ ថារិទ្ធ</t>
  </si>
  <si>
    <t>29-319</t>
  </si>
  <si>
    <t>គូយ កឿន</t>
  </si>
  <si>
    <t>41-271</t>
  </si>
  <si>
    <t>41-270</t>
  </si>
  <si>
    <t>គង់ សាវី</t>
  </si>
  <si>
    <t>33-209</t>
  </si>
  <si>
    <t xml:space="preserve">និត   សុភក្រ័  </t>
  </si>
  <si>
    <t>05-570</t>
  </si>
  <si>
    <t>នៅ សុខចំរើន</t>
  </si>
  <si>
    <t>05-324</t>
  </si>
  <si>
    <t>វ៉ា សារុន</t>
  </si>
  <si>
    <t>11-014</t>
  </si>
  <si>
    <t>សន ហាន</t>
  </si>
  <si>
    <t>37-569</t>
  </si>
  <si>
    <t>សន យ៉ម</t>
  </si>
  <si>
    <t>37-570</t>
  </si>
  <si>
    <t>ម៉ៃ សាមុត</t>
  </si>
  <si>
    <t>27-312</t>
  </si>
  <si>
    <t>ស វុទ្ធី</t>
  </si>
  <si>
    <t>09-048</t>
  </si>
  <si>
    <t>វត្តកំពង់សីម៉ា</t>
  </si>
  <si>
    <t>41-163</t>
  </si>
  <si>
    <t>មាន សាលវ័ន្ត</t>
  </si>
  <si>
    <t>33-019</t>
  </si>
  <si>
    <t>សេង ហៃ១</t>
  </si>
  <si>
    <t>25-201</t>
  </si>
  <si>
    <t>ខាន អៈម៉ាត់ ស្តង់១២</t>
  </si>
  <si>
    <t>11-262</t>
  </si>
  <si>
    <t>សេន សម្បត្តិ</t>
  </si>
  <si>
    <t>11-100</t>
  </si>
  <si>
    <t>ហ៊ីម សាឡេះ</t>
  </si>
  <si>
    <t>21-415</t>
  </si>
  <si>
    <t>25-456</t>
  </si>
  <si>
    <t>ឯល ការីម ១</t>
  </si>
  <si>
    <t>21-448</t>
  </si>
  <si>
    <t>ឡិប អារ៉ាហ្វាត់</t>
  </si>
  <si>
    <t>21-215</t>
  </si>
  <si>
    <t>ង៉ាន សំ</t>
  </si>
  <si>
    <t>23-029</t>
  </si>
  <si>
    <t>មុំ សុភាព</t>
  </si>
  <si>
    <t>35-403</t>
  </si>
  <si>
    <t>សុខ លាងហួយ</t>
  </si>
  <si>
    <t>03-447</t>
  </si>
  <si>
    <t>ថាវ គឹមលុយ</t>
  </si>
  <si>
    <t>35-600</t>
  </si>
  <si>
    <t>វ៉ាត សារ៉ាត់</t>
  </si>
  <si>
    <t>35-455</t>
  </si>
  <si>
    <t>រៀន ហាប</t>
  </si>
  <si>
    <t>31-328</t>
  </si>
  <si>
    <t>មាន សុវណ្ណសូនី</t>
  </si>
  <si>
    <t>31-331</t>
  </si>
  <si>
    <t>កែវ ចន្ថា ២</t>
  </si>
  <si>
    <t>29-055</t>
  </si>
  <si>
    <t>31-257</t>
  </si>
  <si>
    <t>ស៊ុន សុវណ្ណារិទ្ឋ</t>
  </si>
  <si>
    <t>31-422</t>
  </si>
  <si>
    <t>សា  វ៉ាត់រ៉ាន់</t>
  </si>
  <si>
    <t>17-221</t>
  </si>
  <si>
    <t>ជៀម សុខា ២</t>
  </si>
  <si>
    <t>29-300</t>
  </si>
  <si>
    <t xml:space="preserve">សេក  ណូ  </t>
  </si>
  <si>
    <t>03-487</t>
  </si>
  <si>
    <t xml:space="preserve">សេង  ហួយ  </t>
  </si>
  <si>
    <t>03-557</t>
  </si>
  <si>
    <t>លឹម​ ថាវ ១</t>
  </si>
  <si>
    <t>17-011</t>
  </si>
  <si>
    <t>31-119</t>
  </si>
  <si>
    <t>ភឿក ប៉ូ</t>
  </si>
  <si>
    <t>05-225</t>
  </si>
  <si>
    <t>អឿន ឆេង</t>
  </si>
  <si>
    <t>05-124</t>
  </si>
  <si>
    <t>គ្រុយ ឈុន</t>
  </si>
  <si>
    <t>05-249</t>
  </si>
  <si>
    <t>ជៀម សុខា</t>
  </si>
  <si>
    <t>29-125</t>
  </si>
  <si>
    <t>គី ពៅ</t>
  </si>
  <si>
    <t>23-398</t>
  </si>
  <si>
    <t>ព្រំ ឈុនតឹក</t>
  </si>
  <si>
    <t>35-566</t>
  </si>
  <si>
    <t>43-197</t>
  </si>
  <si>
    <t>សាត សឿម</t>
  </si>
  <si>
    <t>27-346</t>
  </si>
  <si>
    <t>សេក សាលី</t>
  </si>
  <si>
    <t>43-194</t>
  </si>
  <si>
    <t>ជ័យ វណ្ណី</t>
  </si>
  <si>
    <t>43-195</t>
  </si>
  <si>
    <t>ហៃម សឺន</t>
  </si>
  <si>
    <t>33-214</t>
  </si>
  <si>
    <t>ហេង ដួងចន្ថាដាមុនី</t>
  </si>
  <si>
    <t>43-297</t>
  </si>
  <si>
    <t>ណុប សុដេត</t>
  </si>
  <si>
    <t>09-434</t>
  </si>
  <si>
    <t>រស់ សុផល</t>
  </si>
  <si>
    <t>43-169</t>
  </si>
  <si>
    <t>39-251</t>
  </si>
  <si>
    <t>លឹម  ឈុនទៀង</t>
  </si>
  <si>
    <t>17-182</t>
  </si>
  <si>
    <t>ធន សុគន្ធា</t>
  </si>
  <si>
    <t>37-508</t>
  </si>
  <si>
    <t>តោ ឈូក</t>
  </si>
  <si>
    <t>35-322</t>
  </si>
  <si>
    <t>លឹម ស៊ីណាត</t>
  </si>
  <si>
    <t>03-056</t>
  </si>
  <si>
    <t>ម៉ាប់ សៀងអ៊ីញ</t>
  </si>
  <si>
    <t>37-529</t>
  </si>
  <si>
    <t>គិន ស៊ុន</t>
  </si>
  <si>
    <t>29-265</t>
  </si>
  <si>
    <t>យ៉ាន ធី</t>
  </si>
  <si>
    <t>03-401</t>
  </si>
  <si>
    <t>ម៉ៃ សាវុត</t>
  </si>
  <si>
    <t>33-582</t>
  </si>
  <si>
    <t>33-332</t>
  </si>
  <si>
    <t>យិន ខេមរៈ</t>
  </si>
  <si>
    <t>41-471</t>
  </si>
  <si>
    <t>វីង សុខជាតិ</t>
  </si>
  <si>
    <t>29-546</t>
  </si>
  <si>
    <t>ឡោ វ៉ាន់សាយ</t>
  </si>
  <si>
    <t>33-071</t>
  </si>
  <si>
    <t>39-028</t>
  </si>
  <si>
    <t>កាយ ប៊ុនធី</t>
  </si>
  <si>
    <t>17-350</t>
  </si>
  <si>
    <t>ម៉ុយ សាង៉ាត់</t>
  </si>
  <si>
    <t>39-573</t>
  </si>
  <si>
    <t xml:space="preserve">សឺន  វិឡា  </t>
  </si>
  <si>
    <t>05-585</t>
  </si>
  <si>
    <t>ម៉ៅ សារឿត</t>
  </si>
  <si>
    <t>39-029</t>
  </si>
  <si>
    <t>ដាំ ភាព</t>
  </si>
  <si>
    <t>39-027</t>
  </si>
  <si>
    <t>ឈឿន សារួត</t>
  </si>
  <si>
    <t>39-024</t>
  </si>
  <si>
    <t>អ៊ន ឈឿន</t>
  </si>
  <si>
    <t>39-025</t>
  </si>
  <si>
    <t>ឈៀង ឈាន</t>
  </si>
  <si>
    <t>39-031</t>
  </si>
  <si>
    <t>ហេង គឹមសួ</t>
  </si>
  <si>
    <t>35-006</t>
  </si>
  <si>
    <t>រស់ ប៊ុនរ័ត្ន</t>
  </si>
  <si>
    <t>23-045</t>
  </si>
  <si>
    <t>យ៉ាត លីយា</t>
  </si>
  <si>
    <t>41-008</t>
  </si>
  <si>
    <t>27-477</t>
  </si>
  <si>
    <t>ចែ  ទ្រី</t>
  </si>
  <si>
    <t>15-032</t>
  </si>
  <si>
    <t>ហ៊ិន សំរ៉ង</t>
  </si>
  <si>
    <t>35-197</t>
  </si>
  <si>
    <t>វ៉ាន់ សាវី</t>
  </si>
  <si>
    <t>31-419</t>
  </si>
  <si>
    <t>ចាន់ ក្រេប</t>
  </si>
  <si>
    <t>33-063</t>
  </si>
  <si>
    <t>យិន ហ៊ាង</t>
  </si>
  <si>
    <t>03-100</t>
  </si>
  <si>
    <t>សាលាបឋមសិក្សាថ្កូវ</t>
  </si>
  <si>
    <t>35-447</t>
  </si>
  <si>
    <t>ម៉ា ឌិម</t>
  </si>
  <si>
    <t>41-049</t>
  </si>
  <si>
    <t>ជុំ រិទ្ធី</t>
  </si>
  <si>
    <t>29-286</t>
  </si>
  <si>
    <t>ឪ ដែន</t>
  </si>
  <si>
    <t>35-364</t>
  </si>
  <si>
    <t>05-243</t>
  </si>
  <si>
    <t>វែង ទៀង</t>
  </si>
  <si>
    <t>31-496</t>
  </si>
  <si>
    <t>ឡាន ប៉ូន</t>
  </si>
  <si>
    <t>21-319</t>
  </si>
  <si>
    <t xml:space="preserve">ជិន  កុសល ២ </t>
  </si>
  <si>
    <t>15-517</t>
  </si>
  <si>
    <t xml:space="preserve">ជិន កុសល ១ </t>
  </si>
  <si>
    <t>15-516</t>
  </si>
  <si>
    <t>ឃុន យឿន</t>
  </si>
  <si>
    <t>27-301</t>
  </si>
  <si>
    <t>ព្រៀន លួន</t>
  </si>
  <si>
    <t>41-334</t>
  </si>
  <si>
    <t>ងឿន សាវឿត</t>
  </si>
  <si>
    <t>41-333</t>
  </si>
  <si>
    <t>សន យឿម</t>
  </si>
  <si>
    <t>37-571</t>
  </si>
  <si>
    <t>ហេង អ៊ូរ</t>
  </si>
  <si>
    <t>05-029</t>
  </si>
  <si>
    <t>ស៊ាន ចាន់ធា</t>
  </si>
  <si>
    <t>29-477</t>
  </si>
  <si>
    <t>វង្ស សាវ៉ែ</t>
  </si>
  <si>
    <t>23-037</t>
  </si>
  <si>
    <t>ពឿន ពៅ</t>
  </si>
  <si>
    <t>25-180</t>
  </si>
  <si>
    <t xml:space="preserve">អ៊ី  ទូច </t>
  </si>
  <si>
    <t>15-557</t>
  </si>
  <si>
    <t>មៀន ស៊ាន</t>
  </si>
  <si>
    <t>39-565</t>
  </si>
  <si>
    <t>សុច ហុង</t>
  </si>
  <si>
    <t>23-340</t>
  </si>
  <si>
    <t>វាំង បូរ៉ា</t>
  </si>
  <si>
    <t>11-251</t>
  </si>
  <si>
    <t>រ៉ន រូន</t>
  </si>
  <si>
    <t>23-572</t>
  </si>
  <si>
    <t>ម៉ាក់ នឿន</t>
  </si>
  <si>
    <t>27-386</t>
  </si>
  <si>
    <t>សូត្រ លិម</t>
  </si>
  <si>
    <t>27-389</t>
  </si>
  <si>
    <t>សៀង សែម</t>
  </si>
  <si>
    <t>27-388</t>
  </si>
  <si>
    <t>ឡេង សំណាង</t>
  </si>
  <si>
    <t>25-279</t>
  </si>
  <si>
    <t>កែវ រ៉ា</t>
  </si>
  <si>
    <t>23-120</t>
  </si>
  <si>
    <t>តូ សេង២</t>
  </si>
  <si>
    <t>43-309</t>
  </si>
  <si>
    <t>សាលាបឋមសិក្សានរា</t>
  </si>
  <si>
    <t>21-344</t>
  </si>
  <si>
    <t>ឌុច  យ៉េន</t>
  </si>
  <si>
    <t>15-260</t>
  </si>
  <si>
    <t>សេង វិសិទ្ធិ</t>
  </si>
  <si>
    <t>11-218</t>
  </si>
  <si>
    <t>ញ៉ែម ឡា</t>
  </si>
  <si>
    <t>39-169</t>
  </si>
  <si>
    <t xml:space="preserve">ពេជ្រ  វណ្ណី </t>
  </si>
  <si>
    <t>15-553</t>
  </si>
  <si>
    <t>ព្រឿម ស៊ីណាត</t>
  </si>
  <si>
    <t>27-404</t>
  </si>
  <si>
    <t>សុខ សាវ៉ុន</t>
  </si>
  <si>
    <t>33-587</t>
  </si>
  <si>
    <t>វ៉ើន ផល្លី</t>
  </si>
  <si>
    <t>37-325</t>
  </si>
  <si>
    <t>យ៉ត យឿត</t>
  </si>
  <si>
    <t>29-281</t>
  </si>
  <si>
    <t>រ៉ាត់ ចិត្រា</t>
  </si>
  <si>
    <t>43-070</t>
  </si>
  <si>
    <t>21-553</t>
  </si>
  <si>
    <t>គីវ ពុជ</t>
  </si>
  <si>
    <t>39-447</t>
  </si>
  <si>
    <t>ឈឹម នួន</t>
  </si>
  <si>
    <t>05-340</t>
  </si>
  <si>
    <t>សួន សាវឿន</t>
  </si>
  <si>
    <t>17-352</t>
  </si>
  <si>
    <t>លឿង ចិន្តា</t>
  </si>
  <si>
    <t>35-573</t>
  </si>
  <si>
    <t>កែវ វីរ៉ា</t>
  </si>
  <si>
    <t>25-594</t>
  </si>
  <si>
    <t>ជ សេងហៀង</t>
  </si>
  <si>
    <t>29-400</t>
  </si>
  <si>
    <t>ចេង ប៊ុនណាត</t>
  </si>
  <si>
    <t>17-372</t>
  </si>
  <si>
    <t>ព្រែក ថា</t>
  </si>
  <si>
    <t>03-249</t>
  </si>
  <si>
    <t>កែវ ភ័ក្រ្ត</t>
  </si>
  <si>
    <t>03-173</t>
  </si>
  <si>
    <t>យក់ វីណង</t>
  </si>
  <si>
    <t>27-272</t>
  </si>
  <si>
    <t>រីម លន់</t>
  </si>
  <si>
    <t>43-046</t>
  </si>
  <si>
    <t>ភឿក បេងឈាន</t>
  </si>
  <si>
    <t>29-459</t>
  </si>
  <si>
    <t>វែន សាវឿយ</t>
  </si>
  <si>
    <t>41-339</t>
  </si>
  <si>
    <t>សួន ជៀប</t>
  </si>
  <si>
    <t>33-391</t>
  </si>
  <si>
    <t>ឡេង សំអុល</t>
  </si>
  <si>
    <t>27-256</t>
  </si>
  <si>
    <t>សោម រិទ្ធី</t>
  </si>
  <si>
    <t>23-346</t>
  </si>
  <si>
    <t>ឯម សុជាតា</t>
  </si>
  <si>
    <t>21-052</t>
  </si>
  <si>
    <t>ស៊ីម វណ្ណផា</t>
  </si>
  <si>
    <t>39-518</t>
  </si>
  <si>
    <t>មឹក ប៊ែ</t>
  </si>
  <si>
    <t>33-189</t>
  </si>
  <si>
    <t>អ៊ឹង សុគន្ធ</t>
  </si>
  <si>
    <t>31-256</t>
  </si>
  <si>
    <t>លឹម លក្ខិណា</t>
  </si>
  <si>
    <t>21-327</t>
  </si>
  <si>
    <t>អ៊ឹង ថាវី</t>
  </si>
  <si>
    <t>03-093</t>
  </si>
  <si>
    <t>15-447</t>
  </si>
  <si>
    <t>ឃឹម សុវណ្ណឌី</t>
  </si>
  <si>
    <t>37-567</t>
  </si>
  <si>
    <t>ផាវី ភី</t>
  </si>
  <si>
    <t>35-298</t>
  </si>
  <si>
    <t>អ៊ី អ៊ីម</t>
  </si>
  <si>
    <t>41-423</t>
  </si>
  <si>
    <t>ជឺ នី</t>
  </si>
  <si>
    <t>25-200</t>
  </si>
  <si>
    <t>ឃុន ស៊ីន</t>
  </si>
  <si>
    <t>27-239</t>
  </si>
  <si>
    <t>ម៉ែន ណន</t>
  </si>
  <si>
    <t>17-211</t>
  </si>
  <si>
    <t>អ៊ិន សេរី</t>
  </si>
  <si>
    <t>35-437</t>
  </si>
  <si>
    <t>ទិត្យ អាន</t>
  </si>
  <si>
    <t>35-439</t>
  </si>
  <si>
    <t>អេង លីសាលុយ</t>
  </si>
  <si>
    <t>35-438</t>
  </si>
  <si>
    <t>សាយ ស៊ីណា</t>
  </si>
  <si>
    <t>17-402</t>
  </si>
  <si>
    <t>សំ ភារំ</t>
  </si>
  <si>
    <t>23-388</t>
  </si>
  <si>
    <t>អេង សាលឿន</t>
  </si>
  <si>
    <t>03-239</t>
  </si>
  <si>
    <t>ឈឿន សុវណ្ណះ</t>
  </si>
  <si>
    <t>29-431</t>
  </si>
  <si>
    <t>លឿង សុខា</t>
  </si>
  <si>
    <t>27-162</t>
  </si>
  <si>
    <t>កង វុទ្ធី</t>
  </si>
  <si>
    <t>23-284</t>
  </si>
  <si>
    <t>ស៊ិន ចំរ៉ាត់</t>
  </si>
  <si>
    <t>23-236</t>
  </si>
  <si>
    <t>តុង ហុង</t>
  </si>
  <si>
    <t>31-560</t>
  </si>
  <si>
    <t>ឃាង វីរៈ</t>
  </si>
  <si>
    <t>11-160</t>
  </si>
  <si>
    <t>ធ្យូង យ៉ន់</t>
  </si>
  <si>
    <t>23-435</t>
  </si>
  <si>
    <t>វ៉ាត សុភាព</t>
  </si>
  <si>
    <t>33-110</t>
  </si>
  <si>
    <t>គឹម សំអុល</t>
  </si>
  <si>
    <t>33-108</t>
  </si>
  <si>
    <t>សុត សុខុម</t>
  </si>
  <si>
    <t>33-109</t>
  </si>
  <si>
    <t>ជៀម ថោង</t>
  </si>
  <si>
    <t>39-407</t>
  </si>
  <si>
    <t>វិន ណុះ</t>
  </si>
  <si>
    <t>41-034</t>
  </si>
  <si>
    <t>អំ អឿន</t>
  </si>
  <si>
    <t>23-222</t>
  </si>
  <si>
    <t>សៀវ សារិទ្ធ</t>
  </si>
  <si>
    <t>27-371</t>
  </si>
  <si>
    <t>យិន ពិសិទ្ធស្តង់លេខ ៣២</t>
  </si>
  <si>
    <t>11-232</t>
  </si>
  <si>
    <t>ផន សុជាតិ</t>
  </si>
  <si>
    <t>41-365</t>
  </si>
  <si>
    <t>ជីវ ស៊ីវប៉ី</t>
  </si>
  <si>
    <t>31-588</t>
  </si>
  <si>
    <t>សុទ្ធ ឈឿម</t>
  </si>
  <si>
    <t>03-156</t>
  </si>
  <si>
    <t xml:space="preserve">ហម  សឿន  </t>
  </si>
  <si>
    <t>03-525</t>
  </si>
  <si>
    <t xml:space="preserve">ជា  សំអុល  </t>
  </si>
  <si>
    <t>05-492</t>
  </si>
  <si>
    <t>ហូវ សុមុនី</t>
  </si>
  <si>
    <t>29-050</t>
  </si>
  <si>
    <t>ភូ សុភក្រ័</t>
  </si>
  <si>
    <t>31-579</t>
  </si>
  <si>
    <t>មាស វលក្ខ័</t>
  </si>
  <si>
    <t>31-572</t>
  </si>
  <si>
    <t>ប៉ែន ភួង</t>
  </si>
  <si>
    <t>31-547</t>
  </si>
  <si>
    <t>ហ៊ឹម មហាម៉ាត់</t>
  </si>
  <si>
    <t>17-364</t>
  </si>
  <si>
    <t>ពឿត រិន</t>
  </si>
  <si>
    <t>37-230</t>
  </si>
  <si>
    <t>ជួន ស្រីនី</t>
  </si>
  <si>
    <t>29-410</t>
  </si>
  <si>
    <t>ភួង សម្ឆស្ស</t>
  </si>
  <si>
    <t>33-159</t>
  </si>
  <si>
    <t>ស៊ុន ភិរុណ</t>
  </si>
  <si>
    <t>05-463</t>
  </si>
  <si>
    <t>អយ គា</t>
  </si>
  <si>
    <t>23-133</t>
  </si>
  <si>
    <t>សួន សុគន្ធ</t>
  </si>
  <si>
    <t>17-047</t>
  </si>
  <si>
    <t>ឈុន លក្ខិណា</t>
  </si>
  <si>
    <t>31-269</t>
  </si>
  <si>
    <t>គង់  ហាច</t>
  </si>
  <si>
    <t>03-002</t>
  </si>
  <si>
    <t>ប៊ុន រិទ្ធសុធេប</t>
  </si>
  <si>
    <t>23-348</t>
  </si>
  <si>
    <t>អ៊ុយ ចាន់ថន</t>
  </si>
  <si>
    <t>41-148</t>
  </si>
  <si>
    <t xml:space="preserve">ពុន  ស្រេង </t>
  </si>
  <si>
    <t>15-576</t>
  </si>
  <si>
    <t>ទេព រិទ្ធី</t>
  </si>
  <si>
    <t>15-136</t>
  </si>
  <si>
    <t>ផេង ភឿត</t>
  </si>
  <si>
    <t>41-430</t>
  </si>
  <si>
    <t>ជួង សារិន</t>
  </si>
  <si>
    <t>41-288</t>
  </si>
  <si>
    <t>រួម ភឿត</t>
  </si>
  <si>
    <t>41-299</t>
  </si>
  <si>
    <t>សន រួន</t>
  </si>
  <si>
    <t>41-300</t>
  </si>
  <si>
    <t>ស៊ិន សុធារី</t>
  </si>
  <si>
    <t>21-222</t>
  </si>
  <si>
    <t xml:space="preserve">មួង  ចេង  </t>
  </si>
  <si>
    <t>05-532</t>
  </si>
  <si>
    <t xml:space="preserve">អោង  មួង  </t>
  </si>
  <si>
    <t>05-531</t>
  </si>
  <si>
    <t>ប៊ូ ពេជ្រ</t>
  </si>
  <si>
    <t>43-008</t>
  </si>
  <si>
    <t>ប៊ូ ម៉ាច</t>
  </si>
  <si>
    <t>43-013</t>
  </si>
  <si>
    <t>តាំង ហ្គិច</t>
  </si>
  <si>
    <t>27-012</t>
  </si>
  <si>
    <t xml:space="preserve">រេះ  សើ </t>
  </si>
  <si>
    <t>09-593</t>
  </si>
  <si>
    <t>ម៉ក់ ឃឿត</t>
  </si>
  <si>
    <t>25-084</t>
  </si>
  <si>
    <t>កា សេន</t>
  </si>
  <si>
    <t>21-026</t>
  </si>
  <si>
    <t>អ៊ុយ សារឿប</t>
  </si>
  <si>
    <t>35-222</t>
  </si>
  <si>
    <t>លី យ៉េត</t>
  </si>
  <si>
    <t>27-140</t>
  </si>
  <si>
    <t>យ៉េប សីហាស់</t>
  </si>
  <si>
    <t>21-067</t>
  </si>
  <si>
    <t>គឹម ស៊ាន</t>
  </si>
  <si>
    <t>33-197</t>
  </si>
  <si>
    <t>សាត សាមិន</t>
  </si>
  <si>
    <t>41-135</t>
  </si>
  <si>
    <t>ម៉ៅ លីវ</t>
  </si>
  <si>
    <t>23-169</t>
  </si>
  <si>
    <t>ឃឹម គឹម</t>
  </si>
  <si>
    <t>29-379</t>
  </si>
  <si>
    <t>29-158</t>
  </si>
  <si>
    <t>17-205</t>
  </si>
  <si>
    <t>នៅ គឹមហេង</t>
  </si>
  <si>
    <t>31-500</t>
  </si>
  <si>
    <t>ឌឿក វណ្ណា</t>
  </si>
  <si>
    <t>29-148</t>
  </si>
  <si>
    <t>មឿន សានី</t>
  </si>
  <si>
    <t>11-461</t>
  </si>
  <si>
    <t>ឆុយ ធឿន</t>
  </si>
  <si>
    <t>41-250</t>
  </si>
  <si>
    <t>អេង ស៊ីផា</t>
  </si>
  <si>
    <t>05-308</t>
  </si>
  <si>
    <t>ឈាង ចន្ធូ</t>
  </si>
  <si>
    <t>31-347</t>
  </si>
  <si>
    <t>ណាក់ សាវុធ</t>
  </si>
  <si>
    <t>33-164</t>
  </si>
  <si>
    <t>ខាវ រតនា</t>
  </si>
  <si>
    <t>25-473</t>
  </si>
  <si>
    <t>ឌិប សាំង</t>
  </si>
  <si>
    <t>35-534</t>
  </si>
  <si>
    <t>ឯល យូសុះ</t>
  </si>
  <si>
    <t>27-390</t>
  </si>
  <si>
    <t>ហុង វ៉ាន់ដេ</t>
  </si>
  <si>
    <t>37-530</t>
  </si>
  <si>
    <t>ណឹង បូណា</t>
  </si>
  <si>
    <t>27-449</t>
  </si>
  <si>
    <t>ឆឺយ សារ៉េត</t>
  </si>
  <si>
    <t>11-194</t>
  </si>
  <si>
    <t>អួន ណេង</t>
  </si>
  <si>
    <t>23-458</t>
  </si>
  <si>
    <t xml:space="preserve">ទូច  សុបិន  </t>
  </si>
  <si>
    <t>05-591</t>
  </si>
  <si>
    <t xml:space="preserve">ឱក  ថុន  </t>
  </si>
  <si>
    <t>05-590</t>
  </si>
  <si>
    <t xml:space="preserve">មូល  សុផល </t>
  </si>
  <si>
    <t>09-527</t>
  </si>
  <si>
    <t>វៀច សួរ</t>
  </si>
  <si>
    <t>11-123</t>
  </si>
  <si>
    <t>ម៉ៅ ១</t>
  </si>
  <si>
    <t>11-099</t>
  </si>
  <si>
    <t>អឿង ម៉ារីនីត</t>
  </si>
  <si>
    <t>11-231</t>
  </si>
  <si>
    <t>ទុយ  វីន</t>
  </si>
  <si>
    <t>17-409</t>
  </si>
  <si>
    <t>អ៊ុយ លីវ  ៦</t>
  </si>
  <si>
    <t>09-040</t>
  </si>
  <si>
    <t>លឹម បញ្ញា</t>
  </si>
  <si>
    <t>17-168</t>
  </si>
  <si>
    <t>ភេ  សុខា</t>
  </si>
  <si>
    <t>17-167</t>
  </si>
  <si>
    <t>ផែ រ៉ាន់</t>
  </si>
  <si>
    <t>23-344</t>
  </si>
  <si>
    <t>ហោ ប៊ុនម៉េង</t>
  </si>
  <si>
    <t>23-038</t>
  </si>
  <si>
    <t>ឌី វុទ្ធី</t>
  </si>
  <si>
    <t>25-170</t>
  </si>
  <si>
    <t>25-067</t>
  </si>
  <si>
    <t>គួយ សុខជា</t>
  </si>
  <si>
    <t>29-033</t>
  </si>
  <si>
    <t>គ្រួច សុវណ្ណ</t>
  </si>
  <si>
    <t>39-107</t>
  </si>
  <si>
    <t>អុំ កៅ</t>
  </si>
  <si>
    <t>39-106</t>
  </si>
  <si>
    <t>ហង្ស រី</t>
  </si>
  <si>
    <t>29-198</t>
  </si>
  <si>
    <t>គ្រៀល ហៀង</t>
  </si>
  <si>
    <t>21-154</t>
  </si>
  <si>
    <t>15-096</t>
  </si>
  <si>
    <t>ម៉ុយ ដារ៉ាវុធ</t>
  </si>
  <si>
    <t>11-361</t>
  </si>
  <si>
    <t>09-463</t>
  </si>
  <si>
    <t>ម៉ុយ ដាវ៉ិត</t>
  </si>
  <si>
    <t>27-147</t>
  </si>
  <si>
    <t>ខេង ច័ន្ទណា</t>
  </si>
  <si>
    <t>11-071</t>
  </si>
  <si>
    <t>អ៊ុយ លីវ ៨</t>
  </si>
  <si>
    <t>09-042</t>
  </si>
  <si>
    <t>ផាត់ គង់</t>
  </si>
  <si>
    <t>05-298</t>
  </si>
  <si>
    <t>ស៊ ចាន់នី</t>
  </si>
  <si>
    <t>41-294</t>
  </si>
  <si>
    <t>ហុក គា</t>
  </si>
  <si>
    <t>27-165</t>
  </si>
  <si>
    <t>ម៉ន ណាវី</t>
  </si>
  <si>
    <t>05-077</t>
  </si>
  <si>
    <t>ញ៉ លីម៉ា</t>
  </si>
  <si>
    <t>31-118</t>
  </si>
  <si>
    <t>ត្រាន់ ធីហឿង</t>
  </si>
  <si>
    <t>33-113</t>
  </si>
  <si>
    <t>មាស ចំណូល</t>
  </si>
  <si>
    <t>25-106</t>
  </si>
  <si>
    <t>ក្រង់ សុផា</t>
  </si>
  <si>
    <t>41-564</t>
  </si>
  <si>
    <t>ម៉ុង ធី</t>
  </si>
  <si>
    <t>29-215</t>
  </si>
  <si>
    <t>ទេស ឈមុសាម៉ុន</t>
  </si>
  <si>
    <t>35-044</t>
  </si>
  <si>
    <t>យន់ រ៉ាវី</t>
  </si>
  <si>
    <t>03-471</t>
  </si>
  <si>
    <t>17-349</t>
  </si>
  <si>
    <t>ឌុច វិចិត្រ</t>
  </si>
  <si>
    <t>27-436</t>
  </si>
  <si>
    <t>អួង សុផល</t>
  </si>
  <si>
    <t>25-459</t>
  </si>
  <si>
    <t>ម៉ាត់ សាវី</t>
  </si>
  <si>
    <t>21-541</t>
  </si>
  <si>
    <t>សុខ តណ</t>
  </si>
  <si>
    <t>31-316</t>
  </si>
  <si>
    <t>ជា សុថានិត</t>
  </si>
  <si>
    <t>23-372</t>
  </si>
  <si>
    <t>ឆេង ឆាង</t>
  </si>
  <si>
    <t>11-354</t>
  </si>
  <si>
    <t>ពៅ សុខជា</t>
  </si>
  <si>
    <t>39-177</t>
  </si>
  <si>
    <t>ឆុន វណ្ណឌឿន</t>
  </si>
  <si>
    <t>31-406</t>
  </si>
  <si>
    <t>ជ័យ សារី</t>
  </si>
  <si>
    <t>35-045</t>
  </si>
  <si>
    <t>ស្វាយ រចនា</t>
  </si>
  <si>
    <t>39-383</t>
  </si>
  <si>
    <t>ហ៊ុន គុណ</t>
  </si>
  <si>
    <t>25-530</t>
  </si>
  <si>
    <t>ម៉ៅ រ័ត្នមុនី</t>
  </si>
  <si>
    <t>09-428</t>
  </si>
  <si>
    <t>កាយ គន្ធជីវ</t>
  </si>
  <si>
    <t>17-112</t>
  </si>
  <si>
    <t>ហ៊ុន  ហ៊ាប</t>
  </si>
  <si>
    <t>17-134</t>
  </si>
  <si>
    <t>លី ណូ ១</t>
  </si>
  <si>
    <t>05-413</t>
  </si>
  <si>
    <t>ញ៉ ភាព</t>
  </si>
  <si>
    <t>25-172</t>
  </si>
  <si>
    <t>35-040</t>
  </si>
  <si>
    <t>សែម ឈី</t>
  </si>
  <si>
    <t>05-373</t>
  </si>
  <si>
    <t>ឡាយ សុខខេង</t>
  </si>
  <si>
    <t>09-093</t>
  </si>
  <si>
    <t xml:space="preserve">សៀន  សូផា </t>
  </si>
  <si>
    <t>17-526</t>
  </si>
  <si>
    <t>វឿត តុងហេង</t>
  </si>
  <si>
    <t>31-505</t>
  </si>
  <si>
    <t>ម៉ី សាវ៉ុង</t>
  </si>
  <si>
    <t>27-365</t>
  </si>
  <si>
    <t xml:space="preserve">ចាន់  លាងសេង </t>
  </si>
  <si>
    <t>17-502</t>
  </si>
  <si>
    <t>អេ ផល្លា</t>
  </si>
  <si>
    <t>33-433</t>
  </si>
  <si>
    <t>ហ៊ាន មេត្រី</t>
  </si>
  <si>
    <t>33-234</t>
  </si>
  <si>
    <t>អៀន ប៊ុនថា</t>
  </si>
  <si>
    <t>25-498</t>
  </si>
  <si>
    <t>សូន្យ ណាវុធ</t>
  </si>
  <si>
    <t>29-304</t>
  </si>
  <si>
    <t>ង៉ែត មុំ</t>
  </si>
  <si>
    <t>29-193</t>
  </si>
  <si>
    <t>សឿន ហៀប</t>
  </si>
  <si>
    <t>41-535</t>
  </si>
  <si>
    <t>35-308</t>
  </si>
  <si>
    <t>លឹម សំណាង</t>
  </si>
  <si>
    <t>29-600</t>
  </si>
  <si>
    <t>សាំង ប៊ុនម៉ៅ</t>
  </si>
  <si>
    <t>29-015</t>
  </si>
  <si>
    <t>ណាំ សុខហេង</t>
  </si>
  <si>
    <t>11-291</t>
  </si>
  <si>
    <t>កងរាជអាវុធហត្ថ ស្រុកសង្កែ</t>
  </si>
  <si>
    <t>05-557</t>
  </si>
  <si>
    <t xml:space="preserve">ជា  សំអ៊ុល  </t>
  </si>
  <si>
    <t>05-505</t>
  </si>
  <si>
    <t>ឈួ គី</t>
  </si>
  <si>
    <t>29-138</t>
  </si>
  <si>
    <t>នូ សាវង្ស</t>
  </si>
  <si>
    <t>05-065</t>
  </si>
  <si>
    <t>05-023</t>
  </si>
  <si>
    <t>អាង រ៉េន</t>
  </si>
  <si>
    <t>37-322</t>
  </si>
  <si>
    <t>សុខ កប</t>
  </si>
  <si>
    <t>09-216</t>
  </si>
  <si>
    <t xml:space="preserve">សុខ  កង </t>
  </si>
  <si>
    <t>09-523</t>
  </si>
  <si>
    <t>សុខ សាមន្នី៣</t>
  </si>
  <si>
    <t>27-236</t>
  </si>
  <si>
    <t>ខុម សុឃឿន</t>
  </si>
  <si>
    <t>37-387</t>
  </si>
  <si>
    <t xml:space="preserve">ឆាត  វណ្ណដន  </t>
  </si>
  <si>
    <t>05-542</t>
  </si>
  <si>
    <t>ស៊ុន សារុន</t>
  </si>
  <si>
    <t>29-312</t>
  </si>
  <si>
    <t>ឡេង សុផល</t>
  </si>
  <si>
    <t>05-025</t>
  </si>
  <si>
    <t>ម៉ែន ចាន់នឿម</t>
  </si>
  <si>
    <t>23-088</t>
  </si>
  <si>
    <t xml:space="preserve">អ៊ុក  ផល្លា  </t>
  </si>
  <si>
    <t>05-597</t>
  </si>
  <si>
    <t>វ៉ន សាវី</t>
  </si>
  <si>
    <t>21-229</t>
  </si>
  <si>
    <t>រ័ត្ន ឌីណា</t>
  </si>
  <si>
    <t>31-559</t>
  </si>
  <si>
    <t>ពៅ សាវើយ ៤</t>
  </si>
  <si>
    <t>29-588</t>
  </si>
  <si>
    <t>សំ ចិត្រា</t>
  </si>
  <si>
    <t>41-317</t>
  </si>
  <si>
    <t>ទេស សុភា</t>
  </si>
  <si>
    <t>41-570</t>
  </si>
  <si>
    <t>សាន សុខា</t>
  </si>
  <si>
    <t>41-571</t>
  </si>
  <si>
    <t>ជា  កន្និកា ២</t>
  </si>
  <si>
    <t>17-343</t>
  </si>
  <si>
    <t>គឹម សារៀប</t>
  </si>
  <si>
    <t>23-159</t>
  </si>
  <si>
    <t>41-026</t>
  </si>
  <si>
    <t>យ៉ាំ ខី</t>
  </si>
  <si>
    <t>11-196</t>
  </si>
  <si>
    <t>ធុច បូណា</t>
  </si>
  <si>
    <t>41-115</t>
  </si>
  <si>
    <t>ឈឿប ប៉ុច</t>
  </si>
  <si>
    <t>41-114</t>
  </si>
  <si>
    <t>ប៊ុន ហូហេង</t>
  </si>
  <si>
    <t>09-146</t>
  </si>
  <si>
    <t>ស៊ុប ម៉ាន</t>
  </si>
  <si>
    <t>43-016</t>
  </si>
  <si>
    <t>យី សុភាវី</t>
  </si>
  <si>
    <t>41-338</t>
  </si>
  <si>
    <t>17-393</t>
  </si>
  <si>
    <t>ម៉ៅ សូវៀត</t>
  </si>
  <si>
    <t>27-092</t>
  </si>
  <si>
    <t>អ៊ឹង ធៀនប៉ាវ</t>
  </si>
  <si>
    <t>35-105</t>
  </si>
  <si>
    <t>ជា​ ដារ៉ា</t>
  </si>
  <si>
    <t>35-151</t>
  </si>
  <si>
    <t>កែវ សុវណ្ណដេត</t>
  </si>
  <si>
    <t>27-224</t>
  </si>
  <si>
    <t>សុខ វឹង</t>
  </si>
  <si>
    <t>33-584</t>
  </si>
  <si>
    <t>ម៉ី លិញ</t>
  </si>
  <si>
    <t>11-513</t>
  </si>
  <si>
    <t>សាំង សុផាត</t>
  </si>
  <si>
    <t>41-087</t>
  </si>
  <si>
    <t>យ៉េត គឹមហ៊ន</t>
  </si>
  <si>
    <t>25-325</t>
  </si>
  <si>
    <t>ឆឹម សម្បត្តិ</t>
  </si>
  <si>
    <t>39-012</t>
  </si>
  <si>
    <t>លឹម សុភ័ណ្ឌ</t>
  </si>
  <si>
    <t>25-406</t>
  </si>
  <si>
    <t>អ៊ុយ ប៊ូ</t>
  </si>
  <si>
    <t>23-112</t>
  </si>
  <si>
    <t>អាន ចិន្ថា</t>
  </si>
  <si>
    <t>37-207</t>
  </si>
  <si>
    <t xml:space="preserve">កែវ  ជាឆាង </t>
  </si>
  <si>
    <t>17-593</t>
  </si>
  <si>
    <t>17-131</t>
  </si>
  <si>
    <t>សាន ជ័យរិទ្ធ</t>
  </si>
  <si>
    <t>05-378</t>
  </si>
  <si>
    <t>តន់ សំរ៉ង</t>
  </si>
  <si>
    <t>41-017</t>
  </si>
  <si>
    <t>តន់ សុំរ៉ង</t>
  </si>
  <si>
    <t>21-121</t>
  </si>
  <si>
    <t>តន់ សារ៉ត</t>
  </si>
  <si>
    <t>41-019</t>
  </si>
  <si>
    <t>ជិម រៀន</t>
  </si>
  <si>
    <t>41-018</t>
  </si>
  <si>
    <t>វ៉ាន វ៉ៃ</t>
  </si>
  <si>
    <t>35-421</t>
  </si>
  <si>
    <t>ទ្រិញ យី បូរីផ្សារលើ</t>
  </si>
  <si>
    <t>29-154</t>
  </si>
  <si>
    <t>ឃុន ម៉េងហ៊ាង</t>
  </si>
  <si>
    <t>11-050</t>
  </si>
  <si>
    <t>ឡាំ ទី</t>
  </si>
  <si>
    <t>11-510</t>
  </si>
  <si>
    <t>ស៊ិន សុទ្ធ</t>
  </si>
  <si>
    <t>43-002</t>
  </si>
  <si>
    <t>គឹម យ៉ាន</t>
  </si>
  <si>
    <t>29-054</t>
  </si>
  <si>
    <t>សួន សាមាន</t>
  </si>
  <si>
    <t>41-515</t>
  </si>
  <si>
    <t xml:space="preserve">សាប់  សឿង  </t>
  </si>
  <si>
    <t>05-581</t>
  </si>
  <si>
    <t>តា លិន</t>
  </si>
  <si>
    <t>33-434</t>
  </si>
  <si>
    <t>គង់ គឹមសាន</t>
  </si>
  <si>
    <t>23-457</t>
  </si>
  <si>
    <t>ហួត ជា</t>
  </si>
  <si>
    <t>05-429</t>
  </si>
  <si>
    <t>ឈុន ថា</t>
  </si>
  <si>
    <t>29-104</t>
  </si>
  <si>
    <t xml:space="preserve">ភន  យ៉ាន  </t>
  </si>
  <si>
    <t>05-512</t>
  </si>
  <si>
    <t>ចាន់ ឃុយ</t>
  </si>
  <si>
    <t>03-329</t>
  </si>
  <si>
    <t>ម៉ាស់ បញ្ញាវុត</t>
  </si>
  <si>
    <t>41-185</t>
  </si>
  <si>
    <t>គី រី</t>
  </si>
  <si>
    <t>15-416</t>
  </si>
  <si>
    <t>23-455</t>
  </si>
  <si>
    <t>អេង ហេង</t>
  </si>
  <si>
    <t>11-540</t>
  </si>
  <si>
    <t>ផៃ ប៊ុនធឿន</t>
  </si>
  <si>
    <t>05-266</t>
  </si>
  <si>
    <t>29-474</t>
  </si>
  <si>
    <t>ផាន ហ៊ួន</t>
  </si>
  <si>
    <t>37-534</t>
  </si>
  <si>
    <t>ឯល សាឡេះ</t>
  </si>
  <si>
    <t>11-097</t>
  </si>
  <si>
    <t>រិទ្ធ វុទ្ធី</t>
  </si>
  <si>
    <t>33-120</t>
  </si>
  <si>
    <t>ងិន អូន</t>
  </si>
  <si>
    <t>03-057</t>
  </si>
  <si>
    <t xml:space="preserve">ប៊ួ  ផាសឺត  </t>
  </si>
  <si>
    <t>03-562</t>
  </si>
  <si>
    <t>17-169</t>
  </si>
  <si>
    <t>ហ៊ុម ប៊ុនឡា</t>
  </si>
  <si>
    <t>23-413</t>
  </si>
  <si>
    <t>ផួន សារ៉ូ</t>
  </si>
  <si>
    <t>05-190</t>
  </si>
  <si>
    <t>យឿន តូច ២</t>
  </si>
  <si>
    <t>05-265</t>
  </si>
  <si>
    <t>ចៃ គង់</t>
  </si>
  <si>
    <t>05-022</t>
  </si>
  <si>
    <t>ឈួន ឆាយ</t>
  </si>
  <si>
    <t>05-017</t>
  </si>
  <si>
    <t>គី សុខហួរ</t>
  </si>
  <si>
    <t>17-002</t>
  </si>
  <si>
    <t xml:space="preserve">សុខ  សៀប  </t>
  </si>
  <si>
    <t>05-513</t>
  </si>
  <si>
    <t>ស័ក្ក លី</t>
  </si>
  <si>
    <t>05-148</t>
  </si>
  <si>
    <t>ផាត រ៉ា</t>
  </si>
  <si>
    <t>11-342</t>
  </si>
  <si>
    <t>ឈិត សុភាព</t>
  </si>
  <si>
    <t>25-507</t>
  </si>
  <si>
    <t>31-493</t>
  </si>
  <si>
    <t>ណុប ហាវ</t>
  </si>
  <si>
    <t>11-008</t>
  </si>
  <si>
    <t>នី ម៉ាត់</t>
  </si>
  <si>
    <t>21-064</t>
  </si>
  <si>
    <t>ម៉ាន កុសល់</t>
  </si>
  <si>
    <t>21-217</t>
  </si>
  <si>
    <t>ម៉ាន វណ្ណា</t>
  </si>
  <si>
    <t>21-191</t>
  </si>
  <si>
    <t>ម៉ាន វណ្ណី</t>
  </si>
  <si>
    <t>21-558</t>
  </si>
  <si>
    <t>ម៉ាន លីម៉ា</t>
  </si>
  <si>
    <t>21-560</t>
  </si>
  <si>
    <t>ណូ ម៉ាន</t>
  </si>
  <si>
    <t>21-559</t>
  </si>
  <si>
    <t>គឹម វណ្ណា</t>
  </si>
  <si>
    <t>27-055</t>
  </si>
  <si>
    <t>ចាប សំណាង ២</t>
  </si>
  <si>
    <t>03-072</t>
  </si>
  <si>
    <t>ចាប សំណាង ១</t>
  </si>
  <si>
    <t>03-077</t>
  </si>
  <si>
    <t>សួន សុភា</t>
  </si>
  <si>
    <t>21-500</t>
  </si>
  <si>
    <t>ហឺ វង្ស</t>
  </si>
  <si>
    <t>11-427</t>
  </si>
  <si>
    <t>23-092</t>
  </si>
  <si>
    <t>អ៊ូ ចំរើន</t>
  </si>
  <si>
    <t>31-279</t>
  </si>
  <si>
    <t xml:space="preserve">ប៉ូ  ហ៊ុន  </t>
  </si>
  <si>
    <t>05-502</t>
  </si>
  <si>
    <t>ស៊ុត សាវ៉ៃ</t>
  </si>
  <si>
    <t>29-442</t>
  </si>
  <si>
    <t xml:space="preserve">ហុង  ណារ៉េត  </t>
  </si>
  <si>
    <t>05-501</t>
  </si>
  <si>
    <t>លី ហាប់ស្រស់</t>
  </si>
  <si>
    <t>21-405</t>
  </si>
  <si>
    <t>ស៊ុន ប៊ុនសុង</t>
  </si>
  <si>
    <t>21-406</t>
  </si>
  <si>
    <t>វ៉ាន់ វឌ្ឍនា</t>
  </si>
  <si>
    <t>29-224</t>
  </si>
  <si>
    <t>សៀង ហួត</t>
  </si>
  <si>
    <t>23-123</t>
  </si>
  <si>
    <t>សុខ ម៉ៅ</t>
  </si>
  <si>
    <t>33-549</t>
  </si>
  <si>
    <t>ហួន សុធីរិទ្ធ</t>
  </si>
  <si>
    <t>25-031</t>
  </si>
  <si>
    <t xml:space="preserve">មាស  សម្បត្តិ  </t>
  </si>
  <si>
    <t>05-484</t>
  </si>
  <si>
    <t>ចក់ ក្រពុំ</t>
  </si>
  <si>
    <t>25-501</t>
  </si>
  <si>
    <t>ចក់ ឆន</t>
  </si>
  <si>
    <t>09-379</t>
  </si>
  <si>
    <t>ហាស់ ស៊ីផាន់</t>
  </si>
  <si>
    <t>09-378</t>
  </si>
  <si>
    <t>លី សឹមទូច</t>
  </si>
  <si>
    <t>27-600</t>
  </si>
  <si>
    <t>តាន់ សុជិត</t>
  </si>
  <si>
    <t>23-296</t>
  </si>
  <si>
    <t>ទោម ថាច</t>
  </si>
  <si>
    <t>23-064</t>
  </si>
  <si>
    <t>ប៊ី សុភ័ក្រ</t>
  </si>
  <si>
    <t>29-226</t>
  </si>
  <si>
    <t>17-358</t>
  </si>
  <si>
    <t>ហួត អៀងតុង</t>
  </si>
  <si>
    <t>17-360</t>
  </si>
  <si>
    <t>អ៊ឹម បណ្ឌិត</t>
  </si>
  <si>
    <t>17-359</t>
  </si>
  <si>
    <t>ហម លាភី</t>
  </si>
  <si>
    <t>43-072</t>
  </si>
  <si>
    <t>ទឹត ចាន់ហន</t>
  </si>
  <si>
    <t>05-440</t>
  </si>
  <si>
    <t xml:space="preserve">ម៉ៅ   គង់ថុន  </t>
  </si>
  <si>
    <t>05-568</t>
  </si>
  <si>
    <t>រិន យាន</t>
  </si>
  <si>
    <t>05-439</t>
  </si>
  <si>
    <t>ប៉ក សុផល</t>
  </si>
  <si>
    <t>41-240</t>
  </si>
  <si>
    <t>ធូក វុទ្ធី</t>
  </si>
  <si>
    <t>29-220</t>
  </si>
  <si>
    <t>យិន ធីរ៉ាក់</t>
  </si>
  <si>
    <t>29-238</t>
  </si>
  <si>
    <t>លេង មែន</t>
  </si>
  <si>
    <t>41-237</t>
  </si>
  <si>
    <t>កៅ ខា</t>
  </si>
  <si>
    <t>41-435</t>
  </si>
  <si>
    <t>សុខ ផាន់</t>
  </si>
  <si>
    <t>33-049</t>
  </si>
  <si>
    <t>ហែម វត្តី</t>
  </si>
  <si>
    <t>35-453</t>
  </si>
  <si>
    <t>រៀល ថងសឺត</t>
  </si>
  <si>
    <t>35-432</t>
  </si>
  <si>
    <t>សោម ស៊ួរ</t>
  </si>
  <si>
    <t>35-452</t>
  </si>
  <si>
    <t>អ៊ុច រ៉ាត់</t>
  </si>
  <si>
    <t>35-451</t>
  </si>
  <si>
    <t>សុំ ថាន</t>
  </si>
  <si>
    <t>23-114</t>
  </si>
  <si>
    <t>ងួន សុខគង់</t>
  </si>
  <si>
    <t>09-475</t>
  </si>
  <si>
    <t xml:space="preserve">ហាវ  ស្រេង </t>
  </si>
  <si>
    <t>09-579</t>
  </si>
  <si>
    <t xml:space="preserve">ទី  អៀក </t>
  </si>
  <si>
    <t>09-580</t>
  </si>
  <si>
    <t>ភិន ឆាំ</t>
  </si>
  <si>
    <t>37-598</t>
  </si>
  <si>
    <t>កែ សាវ៉ាតឌី</t>
  </si>
  <si>
    <t>37-597</t>
  </si>
  <si>
    <t>ហ៊ាង សុមនា ២</t>
  </si>
  <si>
    <t>23-477</t>
  </si>
  <si>
    <t>ហ៊ាង សុមនា ១</t>
  </si>
  <si>
    <t>23-476</t>
  </si>
  <si>
    <t>ហ៊ាង សុម៉ាណា បូរីផ្សារេលី</t>
  </si>
  <si>
    <t>29-155</t>
  </si>
  <si>
    <t>ប្រាក់  គឹមឡាយ</t>
  </si>
  <si>
    <t>15-253</t>
  </si>
  <si>
    <t>ប្រាក់ គឹមឡាយ</t>
  </si>
  <si>
    <t>15-388</t>
  </si>
  <si>
    <t>ប្រាក់ ស៊ីម</t>
  </si>
  <si>
    <t>15-385</t>
  </si>
  <si>
    <t>ហេង លាង</t>
  </si>
  <si>
    <t>39-424</t>
  </si>
  <si>
    <t>39-007</t>
  </si>
  <si>
    <t xml:space="preserve">ជឿង  ស៊ីន  </t>
  </si>
  <si>
    <t>05-554</t>
  </si>
  <si>
    <t xml:space="preserve">ម៉ាក់  ចន្ត្រា  </t>
  </si>
  <si>
    <t>05-556</t>
  </si>
  <si>
    <t>ជា ណាវី</t>
  </si>
  <si>
    <t>03-402</t>
  </si>
  <si>
    <t>ឈួម ប៊ុនសឿត</t>
  </si>
  <si>
    <t>11-150</t>
  </si>
  <si>
    <t>ឡេង សេងលាង</t>
  </si>
  <si>
    <t>33-033</t>
  </si>
  <si>
    <t>ជុក ម៉េងគង់ ៣</t>
  </si>
  <si>
    <t>17-126</t>
  </si>
  <si>
    <t>ប៊ុត គីម</t>
  </si>
  <si>
    <t>29-241</t>
  </si>
  <si>
    <t>សេង សីហា</t>
  </si>
  <si>
    <t>25-596</t>
  </si>
  <si>
    <t>គឹម សាន</t>
  </si>
  <si>
    <t>05-172</t>
  </si>
  <si>
    <t>41-463</t>
  </si>
  <si>
    <t>ស៊ន កឺ</t>
  </si>
  <si>
    <t>37-108</t>
  </si>
  <si>
    <t>ចាន់ ដាវី</t>
  </si>
  <si>
    <t>11-144</t>
  </si>
  <si>
    <t>ហ៊ុន សូវណ្ណា</t>
  </si>
  <si>
    <t>21-006</t>
  </si>
  <si>
    <t>អេង យក់</t>
  </si>
  <si>
    <t>39-584</t>
  </si>
  <si>
    <t>អឿន អាន</t>
  </si>
  <si>
    <t>21-388</t>
  </si>
  <si>
    <t>ងួន ផល</t>
  </si>
  <si>
    <t>21-385</t>
  </si>
  <si>
    <t>ហៃ វុទ្ធី</t>
  </si>
  <si>
    <t>21-589</t>
  </si>
  <si>
    <t>ឌី លក្ខិណា</t>
  </si>
  <si>
    <t>39-538</t>
  </si>
  <si>
    <t>សុខ ប៉ិច</t>
  </si>
  <si>
    <t>21-544</t>
  </si>
  <si>
    <t>អ៊ាន សុធី</t>
  </si>
  <si>
    <t>35-353</t>
  </si>
  <si>
    <t>ជា មន្ថា</t>
  </si>
  <si>
    <t>17-017</t>
  </si>
  <si>
    <t>អឿន អឿត</t>
  </si>
  <si>
    <t>21-250</t>
  </si>
  <si>
    <t>តាន់ ឈីវ</t>
  </si>
  <si>
    <t>21-285</t>
  </si>
  <si>
    <t>សុខ អាន</t>
  </si>
  <si>
    <t>21-286</t>
  </si>
  <si>
    <t>សិក រឿន</t>
  </si>
  <si>
    <t>21-287</t>
  </si>
  <si>
    <t>ម៉ែន រុំ</t>
  </si>
  <si>
    <t>21-288</t>
  </si>
  <si>
    <t>ម៉ម យ៉ាន</t>
  </si>
  <si>
    <t>21-289</t>
  </si>
  <si>
    <t>រិន ណូក</t>
  </si>
  <si>
    <t>35-001</t>
  </si>
  <si>
    <t>ប៉ាវ សាវ៉ុន</t>
  </si>
  <si>
    <t>23-591</t>
  </si>
  <si>
    <t>ជា ត្រឹក</t>
  </si>
  <si>
    <t>17-282</t>
  </si>
  <si>
    <t>នូ ដាលីន</t>
  </si>
  <si>
    <t>37-448</t>
  </si>
  <si>
    <t>ទេព ប៊ុនណារិទ្ធ</t>
  </si>
  <si>
    <t>23-097</t>
  </si>
  <si>
    <t>វី សុខចំរើន</t>
  </si>
  <si>
    <t>33-247</t>
  </si>
  <si>
    <t>យឿន លឿត</t>
  </si>
  <si>
    <t>41-332</t>
  </si>
  <si>
    <t>41-522</t>
  </si>
  <si>
    <t>17-384</t>
  </si>
  <si>
    <t>25-577</t>
  </si>
  <si>
    <t>ពឹង សាយហ៊ី</t>
  </si>
  <si>
    <t>25-599</t>
  </si>
  <si>
    <t>23-180</t>
  </si>
  <si>
    <t>គឹម ហួត</t>
  </si>
  <si>
    <t>27-453</t>
  </si>
  <si>
    <t xml:space="preserve">ហួត  ស្រេង </t>
  </si>
  <si>
    <t>17-540</t>
  </si>
  <si>
    <t>ខៀវ សំអាត</t>
  </si>
  <si>
    <t>37-505</t>
  </si>
  <si>
    <t>ស្តង់លេខ ៥៧</t>
  </si>
  <si>
    <t>11-423</t>
  </si>
  <si>
    <t>ឡុច ចាន់ពេញ</t>
  </si>
  <si>
    <t>37-582</t>
  </si>
  <si>
    <t>ឡុច សំស៊ិន</t>
  </si>
  <si>
    <t>37-581</t>
  </si>
  <si>
    <t>17-128</t>
  </si>
  <si>
    <t>ស្រ៊ាង ស្រីទូច</t>
  </si>
  <si>
    <t>43-252</t>
  </si>
  <si>
    <t>27-498</t>
  </si>
  <si>
    <t>គល់ សារ៉ុម</t>
  </si>
  <si>
    <t>21-342</t>
  </si>
  <si>
    <t>ស្ងៀម សុខា</t>
  </si>
  <si>
    <t>35-275</t>
  </si>
  <si>
    <t>ឃុន នាង</t>
  </si>
  <si>
    <t>05-171</t>
  </si>
  <si>
    <t>ឯល ណាន</t>
  </si>
  <si>
    <t>21-446</t>
  </si>
  <si>
    <t>ហេង ចាន់</t>
  </si>
  <si>
    <t>27-036</t>
  </si>
  <si>
    <t>ងួន តុលា</t>
  </si>
  <si>
    <t>27-265</t>
  </si>
  <si>
    <t>សយ ណារិទ្ធ</t>
  </si>
  <si>
    <t>33-552</t>
  </si>
  <si>
    <t>វ៉ែន សុខូត</t>
  </si>
  <si>
    <t>11-281</t>
  </si>
  <si>
    <t>កែវ ចន្ថា</t>
  </si>
  <si>
    <t>23-354</t>
  </si>
  <si>
    <t>គឹម សានគាន</t>
  </si>
  <si>
    <t>05-240</t>
  </si>
  <si>
    <t>ជា សុធារី</t>
  </si>
  <si>
    <t>43-163</t>
  </si>
  <si>
    <t>ផាង ស៊ីលូថូ</t>
  </si>
  <si>
    <t>27-314</t>
  </si>
  <si>
    <t>ហួត សារុន</t>
  </si>
  <si>
    <t>39-564</t>
  </si>
  <si>
    <t xml:space="preserve">យើ  ណារីម៉ាន </t>
  </si>
  <si>
    <t>17-577</t>
  </si>
  <si>
    <t>ឡុង ម៉ាលី</t>
  </si>
  <si>
    <t>39-049</t>
  </si>
  <si>
    <t>ប្រាក់ សម្បត្តិ</t>
  </si>
  <si>
    <t>05-296</t>
  </si>
  <si>
    <t>ចឹក  ម៉ៅ</t>
  </si>
  <si>
    <t>17-365</t>
  </si>
  <si>
    <t>27-129</t>
  </si>
  <si>
    <t>ហោ ទ្រី</t>
  </si>
  <si>
    <t>05-257</t>
  </si>
  <si>
    <t>សេង គីម</t>
  </si>
  <si>
    <t>05-254</t>
  </si>
  <si>
    <t>05-289</t>
  </si>
  <si>
    <t>ជៀម ដា</t>
  </si>
  <si>
    <t>41-082</t>
  </si>
  <si>
    <t>យូ ឆាយ</t>
  </si>
  <si>
    <t>17-454</t>
  </si>
  <si>
    <t>នន នាង</t>
  </si>
  <si>
    <t>33-167</t>
  </si>
  <si>
    <t>ទឹម សុផាន់ណា</t>
  </si>
  <si>
    <t>25-130</t>
  </si>
  <si>
    <t>ស៊ីវ លានគីម</t>
  </si>
  <si>
    <t>23-405</t>
  </si>
  <si>
    <t>ហេង កន្និកា</t>
  </si>
  <si>
    <t>39-236</t>
  </si>
  <si>
    <t>អ៊ូ វឿត</t>
  </si>
  <si>
    <t>31-278</t>
  </si>
  <si>
    <t>ប៉ូលី ង៉ាន់</t>
  </si>
  <si>
    <t>31-252</t>
  </si>
  <si>
    <t>យ៉ាន់ បូផៃ</t>
  </si>
  <si>
    <t>17-351</t>
  </si>
  <si>
    <t>វ៉ន ស្លាម៉ាស់</t>
  </si>
  <si>
    <t>41-158</t>
  </si>
  <si>
    <t>លោក ជាតិ</t>
  </si>
  <si>
    <t>21-522</t>
  </si>
  <si>
    <t>ពេជ្រ រស្មី</t>
  </si>
  <si>
    <t>21-346</t>
  </si>
  <si>
    <t>ខោល បូរ៉ា ២</t>
  </si>
  <si>
    <t>31-554</t>
  </si>
  <si>
    <t>ទ្រី សាវុធ</t>
  </si>
  <si>
    <t>05-299</t>
  </si>
  <si>
    <t>យៀម កុងស៊ុន</t>
  </si>
  <si>
    <t>27-054</t>
  </si>
  <si>
    <t>សឹង ឃួន</t>
  </si>
  <si>
    <t>41-529</t>
  </si>
  <si>
    <t>សូ សារ៉េន</t>
  </si>
  <si>
    <t>33-394</t>
  </si>
  <si>
    <t>ព្រំ ផា</t>
  </si>
  <si>
    <t>23-127</t>
  </si>
  <si>
    <t>ហោ សុតន</t>
  </si>
  <si>
    <t>27-210</t>
  </si>
  <si>
    <t>ស៊ីវ ស៊ីណែត</t>
  </si>
  <si>
    <t>35-235</t>
  </si>
  <si>
    <t>ឌី សុនថុល</t>
  </si>
  <si>
    <t>35-233</t>
  </si>
  <si>
    <t>ប៊ុន ឈឿត</t>
  </si>
  <si>
    <t>35-237</t>
  </si>
  <si>
    <t>ប៊ុន ឈន</t>
  </si>
  <si>
    <t>35-236</t>
  </si>
  <si>
    <t>ទូច ចរិយា</t>
  </si>
  <si>
    <t>23-271</t>
  </si>
  <si>
    <t>ទីន ផល</t>
  </si>
  <si>
    <t>41-170</t>
  </si>
  <si>
    <t>សឿន សឿត</t>
  </si>
  <si>
    <t>21-105</t>
  </si>
  <si>
    <t>ង៉ែត ជឿង</t>
  </si>
  <si>
    <t>31-126</t>
  </si>
  <si>
    <t>មិន លីហួរ ២</t>
  </si>
  <si>
    <t>05-193</t>
  </si>
  <si>
    <t>ចាប ប៊ុតគឹមលីស</t>
  </si>
  <si>
    <t>15-184</t>
  </si>
  <si>
    <t>ប៊ុន ហឿត</t>
  </si>
  <si>
    <t>11-133</t>
  </si>
  <si>
    <t>ពុំ សាន</t>
  </si>
  <si>
    <t>27-583</t>
  </si>
  <si>
    <t>39-219</t>
  </si>
  <si>
    <t>ជួង ចន្ជី</t>
  </si>
  <si>
    <t>35-477</t>
  </si>
  <si>
    <t>ឆែម សេង</t>
  </si>
  <si>
    <t>05-129</t>
  </si>
  <si>
    <t>11-337</t>
  </si>
  <si>
    <t>អ៊ិត ពុំ</t>
  </si>
  <si>
    <t>29-391</t>
  </si>
  <si>
    <t>05-250</t>
  </si>
  <si>
    <t>ភួយ លាងអេង</t>
  </si>
  <si>
    <t>05-474</t>
  </si>
  <si>
    <t>17-417</t>
  </si>
  <si>
    <t>ច័ន្ទ ស្រីពេជ្រ</t>
  </si>
  <si>
    <t>23-592</t>
  </si>
  <si>
    <t>សួង ចាន់នី</t>
  </si>
  <si>
    <t>41-284</t>
  </si>
  <si>
    <t>ស្រុន សុវណ្ណា</t>
  </si>
  <si>
    <t>41-283</t>
  </si>
  <si>
    <t>ជិន សុវណ្ណដា</t>
  </si>
  <si>
    <t>39-154</t>
  </si>
  <si>
    <t>សូ មៀង</t>
  </si>
  <si>
    <t>41-282</t>
  </si>
  <si>
    <t>វីរះ សុណ្ណារ៉ុង</t>
  </si>
  <si>
    <t>39-123</t>
  </si>
  <si>
    <t>កែវ សារុន</t>
  </si>
  <si>
    <t>17-232</t>
  </si>
  <si>
    <t>លី ហាក់</t>
  </si>
  <si>
    <t>17-030</t>
  </si>
  <si>
    <t>ឈិន សាលី</t>
  </si>
  <si>
    <t>17-103</t>
  </si>
  <si>
    <t>ញ៉ញ់ ជល</t>
  </si>
  <si>
    <t>17-303</t>
  </si>
  <si>
    <t>រឿន មករា</t>
  </si>
  <si>
    <t>17-357</t>
  </si>
  <si>
    <t>យិន វន</t>
  </si>
  <si>
    <t>29-167</t>
  </si>
  <si>
    <t>37-532</t>
  </si>
  <si>
    <t>ឃុន  ហ៊ួរ</t>
  </si>
  <si>
    <t>11-408</t>
  </si>
  <si>
    <t>ប្រាក់ សុភា</t>
  </si>
  <si>
    <t>23-177</t>
  </si>
  <si>
    <t>25-488</t>
  </si>
  <si>
    <t>សេង លាង</t>
  </si>
  <si>
    <t>05-284</t>
  </si>
  <si>
    <t>ប៉ុន ជេដ្ឋា</t>
  </si>
  <si>
    <t>41-437</t>
  </si>
  <si>
    <t>ហៀង លីណា</t>
  </si>
  <si>
    <t>33-352</t>
  </si>
  <si>
    <t>មុំ សុផល</t>
  </si>
  <si>
    <t>29-211</t>
  </si>
  <si>
    <t>កែ ទី</t>
  </si>
  <si>
    <t>17-029</t>
  </si>
  <si>
    <t>ឡាច ឡង់ឌី</t>
  </si>
  <si>
    <t>27-581</t>
  </si>
  <si>
    <t>ម៉ៅ សុខឡៃ</t>
  </si>
  <si>
    <t>41-183</t>
  </si>
  <si>
    <t>លៀង វិច្ឆិកា</t>
  </si>
  <si>
    <t>29-149</t>
  </si>
  <si>
    <t>ពេជ្រ ខាន់</t>
  </si>
  <si>
    <t>37-320</t>
  </si>
  <si>
    <t>អ៊ុន ដានី</t>
  </si>
  <si>
    <t>11-047</t>
  </si>
  <si>
    <t>ខាន់ ណារិទ្ធ</t>
  </si>
  <si>
    <t>31-510</t>
  </si>
  <si>
    <t>ខាន់ ណារ៉េត</t>
  </si>
  <si>
    <t>31-509</t>
  </si>
  <si>
    <t>រឿម ធុច</t>
  </si>
  <si>
    <t>25-048</t>
  </si>
  <si>
    <t>ទូច ណារី</t>
  </si>
  <si>
    <t>33-280</t>
  </si>
  <si>
    <t>ម៉ក់ សុធា</t>
  </si>
  <si>
    <t>35-316</t>
  </si>
  <si>
    <t>ភី ជន</t>
  </si>
  <si>
    <t>43-142</t>
  </si>
  <si>
    <t>ហុក គីម</t>
  </si>
  <si>
    <t>35-007</t>
  </si>
  <si>
    <t>អ៊ឹម សុផល</t>
  </si>
  <si>
    <t>11-567</t>
  </si>
  <si>
    <t>ទូ ឡោះយ៉ាន</t>
  </si>
  <si>
    <t>21-461</t>
  </si>
  <si>
    <t>ឯល អ៊ីសា</t>
  </si>
  <si>
    <t>21-460</t>
  </si>
  <si>
    <t>អ៊ី សាលី</t>
  </si>
  <si>
    <t>21-548</t>
  </si>
  <si>
    <t>ទូ ឡោះហ៊ីម</t>
  </si>
  <si>
    <t>21-509</t>
  </si>
  <si>
    <t>អូន សុគន្ធា</t>
  </si>
  <si>
    <t>33-340</t>
  </si>
  <si>
    <t>33-339</t>
  </si>
  <si>
    <t>អ៊ូច រ៉េត</t>
  </si>
  <si>
    <t>21-257</t>
  </si>
  <si>
    <t>អិត សំបូ២</t>
  </si>
  <si>
    <t>41-176</t>
  </si>
  <si>
    <t>ប៉ែន អូន</t>
  </si>
  <si>
    <t>29-058</t>
  </si>
  <si>
    <t>ក្រុមហ៊ុនមិសុតា</t>
  </si>
  <si>
    <t>33-462</t>
  </si>
  <si>
    <t>ឈឿម ឆាយ</t>
  </si>
  <si>
    <t>21-497</t>
  </si>
  <si>
    <t>ភី គឹមលាង</t>
  </si>
  <si>
    <t>25-443</t>
  </si>
  <si>
    <t>ហៀង គីមងិន</t>
  </si>
  <si>
    <t>33-231</t>
  </si>
  <si>
    <t>វិន សេន</t>
  </si>
  <si>
    <t>21-176</t>
  </si>
  <si>
    <t>ប៉ាន ប៊ុនឈឿត</t>
  </si>
  <si>
    <t>23-493</t>
  </si>
  <si>
    <t>ស៊ុន ឈុន</t>
  </si>
  <si>
    <t>33-117</t>
  </si>
  <si>
    <t>នៅ សាលឹម</t>
  </si>
  <si>
    <t>31-188</t>
  </si>
  <si>
    <t>ហ៊ុត ផារិទ្ធ</t>
  </si>
  <si>
    <t>39-227</t>
  </si>
  <si>
    <t>លិញ ម្លិៈ</t>
  </si>
  <si>
    <t>17-287</t>
  </si>
  <si>
    <t>ប្រាក់ តឿប</t>
  </si>
  <si>
    <t>05-412</t>
  </si>
  <si>
    <t>ហ៊ុល ធៀង</t>
  </si>
  <si>
    <t>21-150</t>
  </si>
  <si>
    <t>វរ សានិត</t>
  </si>
  <si>
    <t>17-319</t>
  </si>
  <si>
    <t>ម៉ឹង រ៉ាឌី</t>
  </si>
  <si>
    <t>11-158</t>
  </si>
  <si>
    <t>តែង ស៊ីវអេង</t>
  </si>
  <si>
    <t>15-173</t>
  </si>
  <si>
    <t>តាំង ហ៊ីង</t>
  </si>
  <si>
    <t>29-100</t>
  </si>
  <si>
    <t>ឃាន ឃឿន</t>
  </si>
  <si>
    <t>21-313</t>
  </si>
  <si>
    <t>សែម ពឿន</t>
  </si>
  <si>
    <t>41-079</t>
  </si>
  <si>
    <t>ហ៊ត សារឿប</t>
  </si>
  <si>
    <t>37-110</t>
  </si>
  <si>
    <t>ឈឿង ឆែម</t>
  </si>
  <si>
    <t>35-315</t>
  </si>
  <si>
    <t>ស សុភ័ក្រ</t>
  </si>
  <si>
    <t>37-229</t>
  </si>
  <si>
    <t>ឡឹង ស៊្រាន</t>
  </si>
  <si>
    <t>21-383</t>
  </si>
  <si>
    <t>យក់ រិទ្ធិយ៉ា</t>
  </si>
  <si>
    <t>27-424</t>
  </si>
  <si>
    <t>ខែក ឡាង</t>
  </si>
  <si>
    <t>43-060</t>
  </si>
  <si>
    <t>សៀក គឹមសាន</t>
  </si>
  <si>
    <t>05-311</t>
  </si>
  <si>
    <t>ឈុំ  ស៊ីនាង</t>
  </si>
  <si>
    <t>11-328</t>
  </si>
  <si>
    <t>11-151</t>
  </si>
  <si>
    <t>ធី ធេន</t>
  </si>
  <si>
    <t>11-531</t>
  </si>
  <si>
    <t>ចាន់ ហ៊ាង</t>
  </si>
  <si>
    <t>11-474</t>
  </si>
  <si>
    <t>ម៉ៅ ឌួន</t>
  </si>
  <si>
    <t>11-532</t>
  </si>
  <si>
    <t>សុខ សាមឿន</t>
  </si>
  <si>
    <t>11-369</t>
  </si>
  <si>
    <t>លុក ចាន់រ៉ាស៊ី</t>
  </si>
  <si>
    <t>37-225</t>
  </si>
  <si>
    <t>គង់ ចាន់នី</t>
  </si>
  <si>
    <t>37-572</t>
  </si>
  <si>
    <t>ថន ថុលសុវណ្ណវិបុល</t>
  </si>
  <si>
    <t>29-072</t>
  </si>
  <si>
    <t>ចាន់ ខេមរ៉ា</t>
  </si>
  <si>
    <t>25-539</t>
  </si>
  <si>
    <t>ប៉ាន ធានី</t>
  </si>
  <si>
    <t>15-179</t>
  </si>
  <si>
    <t>កាំង ប៉េង</t>
  </si>
  <si>
    <t>25-115</t>
  </si>
  <si>
    <t>ឡោ សាឡៅ</t>
  </si>
  <si>
    <t>11-112</t>
  </si>
  <si>
    <t>ម៉ូវ អាន</t>
  </si>
  <si>
    <t>05-047</t>
  </si>
  <si>
    <t xml:space="preserve">ស៊ុន  ណារ៉េត  </t>
  </si>
  <si>
    <t>05-518</t>
  </si>
  <si>
    <t>នាក់ ជា ១</t>
  </si>
  <si>
    <t>21-487</t>
  </si>
  <si>
    <t>ព្រំ វុទ្ធី</t>
  </si>
  <si>
    <t>23-560</t>
  </si>
  <si>
    <t>ប៊ុន ភាច</t>
  </si>
  <si>
    <t>05-140</t>
  </si>
  <si>
    <t>ផេង រុងរឿង</t>
  </si>
  <si>
    <t>25-479</t>
  </si>
  <si>
    <t>ម៉ែន ចេង</t>
  </si>
  <si>
    <t>31-494</t>
  </si>
  <si>
    <t>ធូរ៉េ វត្តី ១</t>
  </si>
  <si>
    <t>05-216</t>
  </si>
  <si>
    <t>ជា សុភាព</t>
  </si>
  <si>
    <t>31-491</t>
  </si>
  <si>
    <t>31-492</t>
  </si>
  <si>
    <t>វែង គឹមហៀក</t>
  </si>
  <si>
    <t>27-106</t>
  </si>
  <si>
    <t>វុត ណៃ</t>
  </si>
  <si>
    <t>37-421</t>
  </si>
  <si>
    <t>លី លន់</t>
  </si>
  <si>
    <t>31-400</t>
  </si>
  <si>
    <t>រ៉ូវ អ៊ី</t>
  </si>
  <si>
    <t>43-221</t>
  </si>
  <si>
    <t>អ៊ុំ គឹមឡេង</t>
  </si>
  <si>
    <t>05-320</t>
  </si>
  <si>
    <t>លឹម ខេង</t>
  </si>
  <si>
    <t>05-106</t>
  </si>
  <si>
    <t>ប៊ូ   ដាណា</t>
  </si>
  <si>
    <t>05-054</t>
  </si>
  <si>
    <t>លេង លាប</t>
  </si>
  <si>
    <t>05-123</t>
  </si>
  <si>
    <t>សុខ សុផល ១</t>
  </si>
  <si>
    <t>11-249</t>
  </si>
  <si>
    <t>15-227</t>
  </si>
  <si>
    <t xml:space="preserve">យន់  ញ៉ </t>
  </si>
  <si>
    <t>17-564</t>
  </si>
  <si>
    <t>ស៊ុប ហ្វាត់</t>
  </si>
  <si>
    <t>35-098</t>
  </si>
  <si>
    <t>យ៉ុន សម្ភស្ស</t>
  </si>
  <si>
    <t>29-207</t>
  </si>
  <si>
    <t>ជួន  ម៉ាច</t>
  </si>
  <si>
    <t>15-070</t>
  </si>
  <si>
    <t>កែម រតនា</t>
  </si>
  <si>
    <t>43-001</t>
  </si>
  <si>
    <t>ហ៊ុន យូ</t>
  </si>
  <si>
    <t>05-326</t>
  </si>
  <si>
    <t>កាន់ ស៊ីចន្ទ័តូ</t>
  </si>
  <si>
    <t>33-015</t>
  </si>
  <si>
    <t>ឆេង វិធា</t>
  </si>
  <si>
    <t>41-138</t>
  </si>
  <si>
    <t>ធី សេរីរិទ្ធ</t>
  </si>
  <si>
    <t>11-521</t>
  </si>
  <si>
    <t xml:space="preserve">យឹម  ឆាយ  </t>
  </si>
  <si>
    <t>05-498</t>
  </si>
  <si>
    <t>សេង ឡេង</t>
  </si>
  <si>
    <t>43-123</t>
  </si>
  <si>
    <t>វណ្ណ ចាន់ថា</t>
  </si>
  <si>
    <t>23-302</t>
  </si>
  <si>
    <t>ហួយ គឹមឈរ</t>
  </si>
  <si>
    <t>31-390</t>
  </si>
  <si>
    <t>ម៉ៅ ម៉ាលី</t>
  </si>
  <si>
    <t>37-211</t>
  </si>
  <si>
    <t>អៀ គឹមហៀង</t>
  </si>
  <si>
    <t>27-114</t>
  </si>
  <si>
    <t>ឡឹប ខរី</t>
  </si>
  <si>
    <t>21-404</t>
  </si>
  <si>
    <t>បូរ សុភា</t>
  </si>
  <si>
    <t>23-242</t>
  </si>
  <si>
    <t>ភឹម គន</t>
  </si>
  <si>
    <t>15-423</t>
  </si>
  <si>
    <t>ឆន ឈឿង</t>
  </si>
  <si>
    <t>15-424</t>
  </si>
  <si>
    <t>ខឹម ទូច</t>
  </si>
  <si>
    <t>15-425</t>
  </si>
  <si>
    <t>ឈាវ ងិត</t>
  </si>
  <si>
    <t>15-461</t>
  </si>
  <si>
    <t>កា ហុន</t>
  </si>
  <si>
    <t>33-298</t>
  </si>
  <si>
    <t>កា ចន្ទ័វុទ្ធី</t>
  </si>
  <si>
    <t>33-297</t>
  </si>
  <si>
    <t>អ៊ុយ សារ៉ម</t>
  </si>
  <si>
    <t>33-249</t>
  </si>
  <si>
    <t>បេ គឹមសាន</t>
  </si>
  <si>
    <t>23-099</t>
  </si>
  <si>
    <t>នន់ ចាន់ថន</t>
  </si>
  <si>
    <t>37-578</t>
  </si>
  <si>
    <t>ស្មាន មូស្កាន</t>
  </si>
  <si>
    <t>21-219</t>
  </si>
  <si>
    <t>ហូយ ឡាំង</t>
  </si>
  <si>
    <t>15-413</t>
  </si>
  <si>
    <t>ជា បានហេង</t>
  </si>
  <si>
    <t>05-034</t>
  </si>
  <si>
    <t>ជា ធារី</t>
  </si>
  <si>
    <t>05-068</t>
  </si>
  <si>
    <t>ង៉ែត កន</t>
  </si>
  <si>
    <t>11-183</t>
  </si>
  <si>
    <t>31-209</t>
  </si>
  <si>
    <t>ឡឹក សុភា</t>
  </si>
  <si>
    <t>27-358</t>
  </si>
  <si>
    <t>ឃុត លីសុង</t>
  </si>
  <si>
    <t>05-183</t>
  </si>
  <si>
    <t>រុន ពិសិដ្ឋ</t>
  </si>
  <si>
    <t>29-414</t>
  </si>
  <si>
    <t>យ៉ាន ហួត</t>
  </si>
  <si>
    <t>23-402</t>
  </si>
  <si>
    <t>សាន</t>
  </si>
  <si>
    <t>29-066</t>
  </si>
  <si>
    <t>សួន បុផ្ផា</t>
  </si>
  <si>
    <t>27-378</t>
  </si>
  <si>
    <t>05-107</t>
  </si>
  <si>
    <t>05-091</t>
  </si>
  <si>
    <t>ឡេង ប៊ុនរ៉ុង</t>
  </si>
  <si>
    <t>35-446</t>
  </si>
  <si>
    <t>សយ យ៉េត</t>
  </si>
  <si>
    <t>35-443</t>
  </si>
  <si>
    <t>ឡុង សុភាព</t>
  </si>
  <si>
    <t>17-012</t>
  </si>
  <si>
    <t>អ៊ុក សុភានាថ</t>
  </si>
  <si>
    <t>39-233</t>
  </si>
  <si>
    <t>ប៉ោល ថន</t>
  </si>
  <si>
    <t>27-216</t>
  </si>
  <si>
    <t>ជា ផល្លា</t>
  </si>
  <si>
    <t>21-475</t>
  </si>
  <si>
    <t>អ៊ុំ ស្រីមុំ</t>
  </si>
  <si>
    <t>21-476</t>
  </si>
  <si>
    <t>ឡោ ជេដ្ឋា</t>
  </si>
  <si>
    <t>27-406</t>
  </si>
  <si>
    <t>ហេង សាយហុង</t>
  </si>
  <si>
    <t>25-552</t>
  </si>
  <si>
    <t>ឡេង ណាង</t>
  </si>
  <si>
    <t>05-196</t>
  </si>
  <si>
    <t>ប៊ូ បូ</t>
  </si>
  <si>
    <t>41-093</t>
  </si>
  <si>
    <t>មិន ឡូញ</t>
  </si>
  <si>
    <t>11-223</t>
  </si>
  <si>
    <t>យឹម មុំ</t>
  </si>
  <si>
    <t>25-511</t>
  </si>
  <si>
    <t>ស៊្រុនុ គឹមហុង</t>
  </si>
  <si>
    <t>23-406</t>
  </si>
  <si>
    <t>ម៉ៅ ពឿន</t>
  </si>
  <si>
    <t>35-209</t>
  </si>
  <si>
    <t>រឹន គឹមហ៊ន</t>
  </si>
  <si>
    <t>35-227</t>
  </si>
  <si>
    <t>និន សុភ័ក្រ</t>
  </si>
  <si>
    <t>35-231</t>
  </si>
  <si>
    <t>39-096</t>
  </si>
  <si>
    <t>ឌុច ផន</t>
  </si>
  <si>
    <t>35-138</t>
  </si>
  <si>
    <t>ទុយ ខរ</t>
  </si>
  <si>
    <t>21-076</t>
  </si>
  <si>
    <t>ធៀន លី</t>
  </si>
  <si>
    <t>21-206</t>
  </si>
  <si>
    <t>ព្រុំ ស៊ីថុល</t>
  </si>
  <si>
    <t>35-378</t>
  </si>
  <si>
    <t>ឈា សុផានី</t>
  </si>
  <si>
    <t>35-381</t>
  </si>
  <si>
    <t>ឈា សិលា</t>
  </si>
  <si>
    <t>35-377</t>
  </si>
  <si>
    <t>ឆាំ វុឌ្ឍី</t>
  </si>
  <si>
    <t>05-396</t>
  </si>
  <si>
    <t>អេង កែវ</t>
  </si>
  <si>
    <t>05-406</t>
  </si>
  <si>
    <t>គឿន  អឿប</t>
  </si>
  <si>
    <t>05-436</t>
  </si>
  <si>
    <t xml:space="preserve">រ៉េម  ប៊ុនរ៉ុង  </t>
  </si>
  <si>
    <t>05-483</t>
  </si>
  <si>
    <t>គឹម សុខុម</t>
  </si>
  <si>
    <t>05-376</t>
  </si>
  <si>
    <t>05-375</t>
  </si>
  <si>
    <t>ពៅ សូរ៉ាង</t>
  </si>
  <si>
    <t>21-018</t>
  </si>
  <si>
    <t>វង្ស ឆាត</t>
  </si>
  <si>
    <t>21-017</t>
  </si>
  <si>
    <t>ថាប់ ធឿន</t>
  </si>
  <si>
    <t>21-020</t>
  </si>
  <si>
    <t>ថាប់ វ៉ាន់ធៀង</t>
  </si>
  <si>
    <t>21-019</t>
  </si>
  <si>
    <t>ចាន់ គារ៉ានី</t>
  </si>
  <si>
    <t>21-501</t>
  </si>
  <si>
    <t>ប្រាក់ ស័យ្យានា</t>
  </si>
  <si>
    <t>21-566</t>
  </si>
  <si>
    <t>ប្រាក់ ចាន់ណា</t>
  </si>
  <si>
    <t>25-350</t>
  </si>
  <si>
    <t>ខុម ជួន</t>
  </si>
  <si>
    <t>21-505</t>
  </si>
  <si>
    <t>លី ណាស់</t>
  </si>
  <si>
    <t>21-192</t>
  </si>
  <si>
    <t>តាត គឹម</t>
  </si>
  <si>
    <t>21-212</t>
  </si>
  <si>
    <t>ម៉ាន ម៉ាត់លី</t>
  </si>
  <si>
    <t>27-077</t>
  </si>
  <si>
    <t>តឹក អាន</t>
  </si>
  <si>
    <t>21-220</t>
  </si>
  <si>
    <t>ទិត្យ ថាវី</t>
  </si>
  <si>
    <t>21-189</t>
  </si>
  <si>
    <t>ញ៉ឹប រ៉ឹម</t>
  </si>
  <si>
    <t>21-514</t>
  </si>
  <si>
    <t>ទីន អ៊ីសើ</t>
  </si>
  <si>
    <t>21-211</t>
  </si>
  <si>
    <t>សុះ អាំងទីណាស់</t>
  </si>
  <si>
    <t>21-207</t>
  </si>
  <si>
    <t>អឿ ហាន</t>
  </si>
  <si>
    <t>41-011</t>
  </si>
  <si>
    <t>នូ នឿន</t>
  </si>
  <si>
    <t>21-493</t>
  </si>
  <si>
    <t>នូវ វុធពោធិ</t>
  </si>
  <si>
    <t>11-481</t>
  </si>
  <si>
    <r>
      <rPr>
        <sz val="10"/>
        <rFont val="FreeSans"/>
        <family val="2"/>
      </rPr>
      <t>សារ៉ង សារ</t>
    </r>
    <r>
      <rPr>
        <sz val="11"/>
        <color theme="1"/>
        <rFont val="Calibri"/>
        <family val="2"/>
        <scheme val="minor"/>
      </rPr>
      <t>:</t>
    </r>
    <r>
      <rPr>
        <sz val="10"/>
        <rFont val="FreeSans"/>
        <family val="2"/>
      </rPr>
      <t>សិន្ធុ</t>
    </r>
  </si>
  <si>
    <t>35-206</t>
  </si>
  <si>
    <t>តន់ ប៊ុនរឿន ១</t>
  </si>
  <si>
    <t>11-383</t>
  </si>
  <si>
    <t>តន់ ប៊ុនរឿន ២</t>
  </si>
  <si>
    <t>11-098</t>
  </si>
  <si>
    <t>តន់ ប៊ុនរឿន</t>
  </si>
  <si>
    <t>39-581</t>
  </si>
  <si>
    <t>តន់ ប៊ុនរឿង</t>
  </si>
  <si>
    <t>11-125</t>
  </si>
  <si>
    <t>ហ៊ឹម ពុធសុវណ្ណ</t>
  </si>
  <si>
    <t>11-495</t>
  </si>
  <si>
    <t>អ៊ឹម ម៉ារ៉ាឌី</t>
  </si>
  <si>
    <t>11-349</t>
  </si>
  <si>
    <t>ស៊ាន​ តិម៉ា</t>
  </si>
  <si>
    <t>11-432</t>
  </si>
  <si>
    <t>ខាន អះម៉ាត់</t>
  </si>
  <si>
    <t>21-575</t>
  </si>
  <si>
    <t>នាក់ រ៉ា</t>
  </si>
  <si>
    <t>21-057</t>
  </si>
  <si>
    <t>ទួត ទូច</t>
  </si>
  <si>
    <t>21-056</t>
  </si>
  <si>
    <t>ហង្ស រិទ្ធ</t>
  </si>
  <si>
    <t>21-492</t>
  </si>
  <si>
    <t>ជិប ណារ៉ុង</t>
  </si>
  <si>
    <t>39-508</t>
  </si>
  <si>
    <t>ខៀវ តែម</t>
  </si>
  <si>
    <t>11-548</t>
  </si>
  <si>
    <t>ឡាយ សុខហេង ២</t>
  </si>
  <si>
    <t>25-060</t>
  </si>
  <si>
    <t>ចៅ សុខកឿន</t>
  </si>
  <si>
    <t>33-342</t>
  </si>
  <si>
    <t>ជ៊យ និរោធ</t>
  </si>
  <si>
    <t>41-219</t>
  </si>
  <si>
    <t>ឈឿន សុភឿត</t>
  </si>
  <si>
    <t>39-172</t>
  </si>
  <si>
    <t>តេង ព្រៀន</t>
  </si>
  <si>
    <t>11-275</t>
  </si>
  <si>
    <t>សុខ ជុំ</t>
  </si>
  <si>
    <t>17-315</t>
  </si>
  <si>
    <t>សេង សាវឿន</t>
  </si>
  <si>
    <t>41-464</t>
  </si>
  <si>
    <t>ឡាយ ភូយ</t>
  </si>
  <si>
    <t>11-185</t>
  </si>
  <si>
    <t>ហ៊ុន ធីម</t>
  </si>
  <si>
    <t>43-020</t>
  </si>
  <si>
    <t>ឈាវ សារ៉ុន</t>
  </si>
  <si>
    <t>29-541</t>
  </si>
  <si>
    <t>គ្រី យ៉ុងុ</t>
  </si>
  <si>
    <t>33-485</t>
  </si>
  <si>
    <t>សន វ៉ាន់</t>
  </si>
  <si>
    <t>33-401</t>
  </si>
  <si>
    <t>ហុង ហឿន</t>
  </si>
  <si>
    <t>11-304</t>
  </si>
  <si>
    <t>រ៉ា សុផុន</t>
  </si>
  <si>
    <t>23-383</t>
  </si>
  <si>
    <t>លី រ៉ានី</t>
  </si>
  <si>
    <t>25-193</t>
  </si>
  <si>
    <t>ឡិប មូសើ</t>
  </si>
  <si>
    <t>21-414</t>
  </si>
  <si>
    <t>សេន ណារី</t>
  </si>
  <si>
    <t>27-096</t>
  </si>
  <si>
    <t>ជា រដ្ឋា</t>
  </si>
  <si>
    <t>37-032</t>
  </si>
  <si>
    <t>ឃុន ព្រីង</t>
  </si>
  <si>
    <t>05-021</t>
  </si>
  <si>
    <t>ម៉ៃ ផានណាន</t>
  </si>
  <si>
    <t>11-500</t>
  </si>
  <si>
    <t>លីម ប៊ុនណា</t>
  </si>
  <si>
    <t>29-032</t>
  </si>
  <si>
    <t xml:space="preserve">សុខ   នី </t>
  </si>
  <si>
    <t>15-587</t>
  </si>
  <si>
    <t>ឌៀប រិទ្ធស្យា</t>
  </si>
  <si>
    <t>37-097</t>
  </si>
  <si>
    <t>មុត សាឃឿន</t>
  </si>
  <si>
    <t>05-390</t>
  </si>
  <si>
    <t>ឌី សុខពេញ</t>
  </si>
  <si>
    <t>25-030</t>
  </si>
  <si>
    <t>ឈុំ យ៉ាន</t>
  </si>
  <si>
    <t>21-175</t>
  </si>
  <si>
    <t>សឿន វណ្ណី</t>
  </si>
  <si>
    <t>41-307</t>
  </si>
  <si>
    <t>អួង លីម៉ាង</t>
  </si>
  <si>
    <t>23-490</t>
  </si>
  <si>
    <t>ចន្ទ សុភាព</t>
  </si>
  <si>
    <t>39-244</t>
  </si>
  <si>
    <t>ទៀង ប៊ុនទិត្យ</t>
  </si>
  <si>
    <t>29-394</t>
  </si>
  <si>
    <t>ឆាន់ រឿន</t>
  </si>
  <si>
    <t>33-365</t>
  </si>
  <si>
    <t>សេន ហ្វាស៊ី</t>
  </si>
  <si>
    <t>21-370</t>
  </si>
  <si>
    <t>អ៊ិត ហឿត</t>
  </si>
  <si>
    <t>35-375</t>
  </si>
  <si>
    <t>យ៉ង់ សារេន</t>
  </si>
  <si>
    <t>35-374</t>
  </si>
  <si>
    <t>ពេជ្រ ចូត</t>
  </si>
  <si>
    <t>35-356</t>
  </si>
  <si>
    <t>ដេត សាឃុន</t>
  </si>
  <si>
    <t>15-229</t>
  </si>
  <si>
    <t>កឹម សារុំ</t>
  </si>
  <si>
    <t>23-267</t>
  </si>
  <si>
    <t>ប៉ា  ដារា</t>
  </si>
  <si>
    <t>15-048</t>
  </si>
  <si>
    <t>ប៉ាត ពយ</t>
  </si>
  <si>
    <t>05-297</t>
  </si>
  <si>
    <t>ហួម ហាប់</t>
  </si>
  <si>
    <t>39-008</t>
  </si>
  <si>
    <t>សាន់ អ៊ិតប្រហ៊ីម</t>
  </si>
  <si>
    <t>41-372</t>
  </si>
  <si>
    <t>អៀរ សុបិន្ត</t>
  </si>
  <si>
    <t>37-580</t>
  </si>
  <si>
    <t>ស៊ុំ សំអឿន</t>
  </si>
  <si>
    <t>33-508</t>
  </si>
  <si>
    <t>វ៉ាន ណយ</t>
  </si>
  <si>
    <t>05-363</t>
  </si>
  <si>
    <t>ជឹ សាវេត</t>
  </si>
  <si>
    <t>31-515</t>
  </si>
  <si>
    <t xml:space="preserve">ភេទ  ភាច  </t>
  </si>
  <si>
    <t>05-587</t>
  </si>
  <si>
    <t>ហួរ ឆុង</t>
  </si>
  <si>
    <t>29-117</t>
  </si>
  <si>
    <t>មុំ កែវ</t>
  </si>
  <si>
    <t>11-468</t>
  </si>
  <si>
    <t>ហ៊ន ហុន</t>
  </si>
  <si>
    <t>41-298</t>
  </si>
  <si>
    <t>វ៉ាន់ ច័ន្ទ</t>
  </si>
  <si>
    <t>29-311</t>
  </si>
  <si>
    <t>អេង ដុង</t>
  </si>
  <si>
    <t>23-309</t>
  </si>
  <si>
    <t>ណៃ វុន</t>
  </si>
  <si>
    <t>29-218</t>
  </si>
  <si>
    <t>ឡែម ធី</t>
  </si>
  <si>
    <t>25-326</t>
  </si>
  <si>
    <t>អ៊ិន សុខុម</t>
  </si>
  <si>
    <t>23-561</t>
  </si>
  <si>
    <t>អ៊ុក ស៊ីថា</t>
  </si>
  <si>
    <t>41-389</t>
  </si>
  <si>
    <t>វណ្ណ កញ្ចណា</t>
  </si>
  <si>
    <t>25-346</t>
  </si>
  <si>
    <t>ឈឿន ស្រីពៅ</t>
  </si>
  <si>
    <t>11-101</t>
  </si>
  <si>
    <t>ស្រឺង ណាលី</t>
  </si>
  <si>
    <t>41-459</t>
  </si>
  <si>
    <t>ម៉ៅ ដាលី</t>
  </si>
  <si>
    <t>39-118</t>
  </si>
  <si>
    <t xml:space="preserve">តាំង  ហួរ  </t>
  </si>
  <si>
    <t>05-521</t>
  </si>
  <si>
    <t xml:space="preserve">ម៉ា  លី  </t>
  </si>
  <si>
    <t>05-537</t>
  </si>
  <si>
    <t>អឿន សុខ</t>
  </si>
  <si>
    <t>21-394</t>
  </si>
  <si>
    <t>តិ ចាន់គុណ</t>
  </si>
  <si>
    <t>29-183</t>
  </si>
  <si>
    <t>ឡោះ  ទួតស៊ីណា</t>
  </si>
  <si>
    <t>11-439</t>
  </si>
  <si>
    <t>អ៊ឹម វ៉ាន់ធី</t>
  </si>
  <si>
    <t>21-011</t>
  </si>
  <si>
    <t>កង សេដ្ឋា</t>
  </si>
  <si>
    <t>23-087</t>
  </si>
  <si>
    <t xml:space="preserve">ស៊ាង   សាលី  </t>
  </si>
  <si>
    <t>05-480</t>
  </si>
  <si>
    <t>អ៊ឹង សុធា</t>
  </si>
  <si>
    <t>31-523</t>
  </si>
  <si>
    <t>សរ ស៊ីចាន់ណា</t>
  </si>
  <si>
    <t>41-500</t>
  </si>
  <si>
    <t>ហៀក ពុទ្ធី</t>
  </si>
  <si>
    <t>35-289</t>
  </si>
  <si>
    <t>លឹម គឹមស៊ុន</t>
  </si>
  <si>
    <t>35-358</t>
  </si>
  <si>
    <t>នៅ តាំង</t>
  </si>
  <si>
    <t>35-376</t>
  </si>
  <si>
    <t>អ៊ឹម សុគន្ធី</t>
  </si>
  <si>
    <t>35-569</t>
  </si>
  <si>
    <t>សយ សត្យា</t>
  </si>
  <si>
    <t>39-061</t>
  </si>
  <si>
    <t>ណាំ ផារ៉ាត់</t>
  </si>
  <si>
    <t>11-161</t>
  </si>
  <si>
    <t>រ៉ន និន</t>
  </si>
  <si>
    <t>37-027</t>
  </si>
  <si>
    <t>គឹម បាន</t>
  </si>
  <si>
    <t>21-593</t>
  </si>
  <si>
    <t>ម៉េង ម៉ារី</t>
  </si>
  <si>
    <t>27-136</t>
  </si>
  <si>
    <t>ហែម ចន្ថា</t>
  </si>
  <si>
    <t>35-492</t>
  </si>
  <si>
    <t>ភើ ស្រីម៉ៅ</t>
  </si>
  <si>
    <t>41-481</t>
  </si>
  <si>
    <t>ម៉ាត់ ម៉ារីណា</t>
  </si>
  <si>
    <t>21-002</t>
  </si>
  <si>
    <t>អ៊ុច រដ្ឋា</t>
  </si>
  <si>
    <t>33-447</t>
  </si>
  <si>
    <t>យិន សុផាន</t>
  </si>
  <si>
    <t>33-309</t>
  </si>
  <si>
    <t>ឯល  អៃនី</t>
  </si>
  <si>
    <t>11-440</t>
  </si>
  <si>
    <t>លឿង ណាគ្រី</t>
  </si>
  <si>
    <t>29-182</t>
  </si>
  <si>
    <t>ឡោ គឹមហេង</t>
  </si>
  <si>
    <t>11-333</t>
  </si>
  <si>
    <t>លឹម ស្រេង</t>
  </si>
  <si>
    <t>17-452</t>
  </si>
  <si>
    <t>ទ្រី សាមិត្ត</t>
  </si>
  <si>
    <t>15-157</t>
  </si>
  <si>
    <t>ចៀម វណ្ណា</t>
  </si>
  <si>
    <t>33-157</t>
  </si>
  <si>
    <t>អ៊ុន អួន</t>
  </si>
  <si>
    <t>41-569</t>
  </si>
  <si>
    <t>អ៊ុំ សុភាព</t>
  </si>
  <si>
    <t>27-568</t>
  </si>
  <si>
    <t>អ៊ឹង សេងកៅ</t>
  </si>
  <si>
    <t>23-503</t>
  </si>
  <si>
    <t>មុំ ទូច</t>
  </si>
  <si>
    <t>33-296</t>
  </si>
  <si>
    <t>ហេង ឃាង</t>
  </si>
  <si>
    <t>05-356</t>
  </si>
  <si>
    <t>លី ឃឿង</t>
  </si>
  <si>
    <t>15-255</t>
  </si>
  <si>
    <t>ឆម សាង</t>
  </si>
  <si>
    <t>43-193</t>
  </si>
  <si>
    <t>អ៊ួក រ៉េន</t>
  </si>
  <si>
    <t>43-189</t>
  </si>
  <si>
    <t xml:space="preserve">ឌី  សម្បត្តិ </t>
  </si>
  <si>
    <t>15-556</t>
  </si>
  <si>
    <t>ស៊ុន ម៉ាយ៉ាសិទ្ធ</t>
  </si>
  <si>
    <t>21-170</t>
  </si>
  <si>
    <t>នី វណ្ណៈ</t>
  </si>
  <si>
    <t>41-045</t>
  </si>
  <si>
    <t>អ៊ីវ ប៉ូឡូ</t>
  </si>
  <si>
    <t>11-402</t>
  </si>
  <si>
    <t>ឈឹម សំអុល</t>
  </si>
  <si>
    <t>37-030</t>
  </si>
  <si>
    <t>ឡាំង ង៉ាយ</t>
  </si>
  <si>
    <t>27-044</t>
  </si>
  <si>
    <t>សារិន ឃីម</t>
  </si>
  <si>
    <t>39-413</t>
  </si>
  <si>
    <t>សួង សាវុទ្ទ</t>
  </si>
  <si>
    <t>39-412</t>
  </si>
  <si>
    <t>សួង សាវ៉េត</t>
  </si>
  <si>
    <t>39-293</t>
  </si>
  <si>
    <t>អោម ពន្លក</t>
  </si>
  <si>
    <t>39-295</t>
  </si>
  <si>
    <t>សួង គាន</t>
  </si>
  <si>
    <t>39-296</t>
  </si>
  <si>
    <t>អ៊ុត ភក្តី</t>
  </si>
  <si>
    <t>39-409</t>
  </si>
  <si>
    <t>តែម ធានី</t>
  </si>
  <si>
    <t>39-294</t>
  </si>
  <si>
    <t>សុង សុភាព</t>
  </si>
  <si>
    <t>39-410</t>
  </si>
  <si>
    <t>ប៉ិច សុផល</t>
  </si>
  <si>
    <t>39-292</t>
  </si>
  <si>
    <t>អ៊ូ ហាន</t>
  </si>
  <si>
    <t>37-491</t>
  </si>
  <si>
    <t>យឹម វិចិត្រ</t>
  </si>
  <si>
    <t>37-249</t>
  </si>
  <si>
    <t xml:space="preserve">សុខ  ផាន់ </t>
  </si>
  <si>
    <t>17-497</t>
  </si>
  <si>
    <t>សឿន សុផល</t>
  </si>
  <si>
    <t>05-182</t>
  </si>
  <si>
    <t>ហា ធៀង</t>
  </si>
  <si>
    <t>05-181</t>
  </si>
  <si>
    <t>ឆេង គឹមអាន</t>
  </si>
  <si>
    <t>29-085</t>
  </si>
  <si>
    <t>លុយ អ៊ិន</t>
  </si>
  <si>
    <t>41-311</t>
  </si>
  <si>
    <t>យ័ន្ត យ៉ុង</t>
  </si>
  <si>
    <t>21-262</t>
  </si>
  <si>
    <t>ជា ចំណង់</t>
  </si>
  <si>
    <t>21-059</t>
  </si>
  <si>
    <t>តាំង ម៉ៃ</t>
  </si>
  <si>
    <t>05-407</t>
  </si>
  <si>
    <t>សុខ ចំណាប់</t>
  </si>
  <si>
    <t>05-032</t>
  </si>
  <si>
    <t>ជា សិទ្ធ</t>
  </si>
  <si>
    <t>33-080</t>
  </si>
  <si>
    <t>ជា សិទ្ធិ១</t>
  </si>
  <si>
    <t>35-183</t>
  </si>
  <si>
    <r>
      <rPr>
        <sz val="10"/>
        <rFont val="FreeSans"/>
        <family val="2"/>
      </rPr>
      <t xml:space="preserve">សង  ថង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 xml:space="preserve">ការ៉ាស់សាំង </t>
    </r>
    <r>
      <rPr>
        <sz val="11"/>
        <color theme="1"/>
        <rFont val="Calibri"/>
        <family val="2"/>
        <scheme val="minor"/>
      </rPr>
      <t>)</t>
    </r>
  </si>
  <si>
    <t>05-558</t>
  </si>
  <si>
    <t>ជៀប យឿត</t>
  </si>
  <si>
    <t>25-025</t>
  </si>
  <si>
    <t>អៀង  ប៊ុនហៀង</t>
  </si>
  <si>
    <t>15-034</t>
  </si>
  <si>
    <t>11-414</t>
  </si>
  <si>
    <t>គួច លាប</t>
  </si>
  <si>
    <t>05-290</t>
  </si>
  <si>
    <t>គណៈបក្សវត្តគរ</t>
  </si>
  <si>
    <t>23-257</t>
  </si>
  <si>
    <t>ហោ ផុន</t>
  </si>
  <si>
    <t>29-580</t>
  </si>
  <si>
    <t>ជា នី</t>
  </si>
  <si>
    <t>17-363</t>
  </si>
  <si>
    <t>សោ ប៊ុនហូ</t>
  </si>
  <si>
    <t>41-398</t>
  </si>
  <si>
    <t>ឌុក ដារ៉ារិទ្ធ</t>
  </si>
  <si>
    <t>25-001</t>
  </si>
  <si>
    <t>ឌុក ឈឿប</t>
  </si>
  <si>
    <t>21-099</t>
  </si>
  <si>
    <t>វ៉ាន់ ចាន់ធី</t>
  </si>
  <si>
    <t>27-202</t>
  </si>
  <si>
    <t>លី គីយ៉ា</t>
  </si>
  <si>
    <t>21-369</t>
  </si>
  <si>
    <t>ប៊ុយ នាង</t>
  </si>
  <si>
    <t>11-286</t>
  </si>
  <si>
    <t>អ៊ុង វត្ថា</t>
  </si>
  <si>
    <t>39-400</t>
  </si>
  <si>
    <t>ប៉ាន់ សុភ័ក្ត្រ</t>
  </si>
  <si>
    <t>41-179</t>
  </si>
  <si>
    <t>ហម សុជាតិ</t>
  </si>
  <si>
    <t>43-084</t>
  </si>
  <si>
    <t>ឡាយ រិទ្ធវង្ស២</t>
  </si>
  <si>
    <t>27-291</t>
  </si>
  <si>
    <t>ជិន សម័យ</t>
  </si>
  <si>
    <t>39-234</t>
  </si>
  <si>
    <t>ក្រៃ ថារ៉ា</t>
  </si>
  <si>
    <t>11-015</t>
  </si>
  <si>
    <t>មាស់ ឆវ័ន</t>
  </si>
  <si>
    <t>41-409</t>
  </si>
  <si>
    <t>ហួត សុខា</t>
  </si>
  <si>
    <t>41-410</t>
  </si>
  <si>
    <t>ជូ នាង</t>
  </si>
  <si>
    <t>11-007</t>
  </si>
  <si>
    <t>ស្រី សំបាន</t>
  </si>
  <si>
    <t>37-017</t>
  </si>
  <si>
    <t>សយ វុទ្ធា</t>
  </si>
  <si>
    <t>27-240</t>
  </si>
  <si>
    <t>សុត ចន្ថា</t>
  </si>
  <si>
    <t>31-402</t>
  </si>
  <si>
    <t>កែវ ពិន</t>
  </si>
  <si>
    <t>41-151</t>
  </si>
  <si>
    <t>លី សាហ្វី</t>
  </si>
  <si>
    <t>21-521</t>
  </si>
  <si>
    <t>ព្រំ លៀប</t>
  </si>
  <si>
    <t>11-375</t>
  </si>
  <si>
    <t>ប៊ុន សេងហាក</t>
  </si>
  <si>
    <t>05-341</t>
  </si>
  <si>
    <t>អៃ សុខខឹម</t>
  </si>
  <si>
    <t>31-512</t>
  </si>
  <si>
    <t>យ៉ៅ វ៉ា</t>
  </si>
  <si>
    <t>43-143</t>
  </si>
  <si>
    <t>ជា សំអូន</t>
  </si>
  <si>
    <t>39-239</t>
  </si>
  <si>
    <t>យ៉ាន សំភេទ</t>
  </si>
  <si>
    <t>41-412</t>
  </si>
  <si>
    <t>ឡោះ ម៉ាត់</t>
  </si>
  <si>
    <t>39-283</t>
  </si>
  <si>
    <t>នូ នារី</t>
  </si>
  <si>
    <t>17-107</t>
  </si>
  <si>
    <t>ពាង គឹមសៀង</t>
  </si>
  <si>
    <t>17-106</t>
  </si>
  <si>
    <t>ឡេង ដារ៉ា</t>
  </si>
  <si>
    <t>17-105</t>
  </si>
  <si>
    <t>ទ្រីវ ទី</t>
  </si>
  <si>
    <t>17-104</t>
  </si>
  <si>
    <t>នូ បូរ៉ា</t>
  </si>
  <si>
    <t>11-241</t>
  </si>
  <si>
    <t>ពន្លវិជ្ជាកុមារកំព្រា</t>
  </si>
  <si>
    <t>11-322</t>
  </si>
  <si>
    <t>ឈឿន រស្មី</t>
  </si>
  <si>
    <t>11-580</t>
  </si>
  <si>
    <t>27-457</t>
  </si>
  <si>
    <t>ថូ ប៉ាវ</t>
  </si>
  <si>
    <t>41-314</t>
  </si>
  <si>
    <t>27-126</t>
  </si>
  <si>
    <t>អេង វុន</t>
  </si>
  <si>
    <t>41-442</t>
  </si>
  <si>
    <t>សំ ដារ៉ាវុធ</t>
  </si>
  <si>
    <t>29-200</t>
  </si>
  <si>
    <t>នេត នន់</t>
  </si>
  <si>
    <t>11-480</t>
  </si>
  <si>
    <t>អ៊ឹម ម៉ុន់</t>
  </si>
  <si>
    <t>27-324</t>
  </si>
  <si>
    <t>ម៉ុន សុខុម</t>
  </si>
  <si>
    <t>39-284</t>
  </si>
  <si>
    <t>អេន សាវឌី</t>
  </si>
  <si>
    <t>25-056</t>
  </si>
  <si>
    <t>អេន ស៊ីណា</t>
  </si>
  <si>
    <t>25-057</t>
  </si>
  <si>
    <t>វ៉ាន់ ចត្ថា</t>
  </si>
  <si>
    <t>27-517</t>
  </si>
  <si>
    <t>វ៉ាន់ ស៊ីវឿន</t>
  </si>
  <si>
    <t>27-592</t>
  </si>
  <si>
    <t>តូ សុផាត</t>
  </si>
  <si>
    <t>05-330</t>
  </si>
  <si>
    <t>សុខហេង</t>
  </si>
  <si>
    <t>05-329</t>
  </si>
  <si>
    <t>17-061</t>
  </si>
  <si>
    <t xml:space="preserve">ទិត  ភី  </t>
  </si>
  <si>
    <t>05-509</t>
  </si>
  <si>
    <t xml:space="preserve">អឿន  នាង  </t>
  </si>
  <si>
    <t>05-510</t>
  </si>
  <si>
    <t>លឹម សុវណ្ណា</t>
  </si>
  <si>
    <t>21-336</t>
  </si>
  <si>
    <t>ឡាច លន់</t>
  </si>
  <si>
    <t>21-337</t>
  </si>
  <si>
    <t>ប្លុង សាន</t>
  </si>
  <si>
    <t>05-072</t>
  </si>
  <si>
    <t>អ៊ី ភិរុណ</t>
  </si>
  <si>
    <t>05-074</t>
  </si>
  <si>
    <t>05-042</t>
  </si>
  <si>
    <t>ងួន ស្គីដែន</t>
  </si>
  <si>
    <t>23-391</t>
  </si>
  <si>
    <t>លី ស្រីអេង</t>
  </si>
  <si>
    <t>37-101</t>
  </si>
  <si>
    <t xml:space="preserve">សាប់  សេរី  </t>
  </si>
  <si>
    <t>05-515</t>
  </si>
  <si>
    <t>ធឿន សោភា</t>
  </si>
  <si>
    <t>37-092</t>
  </si>
  <si>
    <t>ទឹម វុន</t>
  </si>
  <si>
    <t>37-091</t>
  </si>
  <si>
    <t xml:space="preserve">ស៊ុន   សួម  </t>
  </si>
  <si>
    <t>05-567</t>
  </si>
  <si>
    <t>លាង ប៊ុន</t>
  </si>
  <si>
    <t>37-012</t>
  </si>
  <si>
    <t>ឡុង វុន</t>
  </si>
  <si>
    <t>37-096</t>
  </si>
  <si>
    <t>ហឹង សាវើន</t>
  </si>
  <si>
    <t>37-095</t>
  </si>
  <si>
    <t>ហ៊ីម ហួច</t>
  </si>
  <si>
    <t>37-093</t>
  </si>
  <si>
    <t>លី ប៊ុនយីន</t>
  </si>
  <si>
    <t>33-220</t>
  </si>
  <si>
    <t>ហ៊ុន យ៉ាន</t>
  </si>
  <si>
    <t>33-221</t>
  </si>
  <si>
    <t>សេង យូសែ</t>
  </si>
  <si>
    <t>31-565</t>
  </si>
  <si>
    <t>ឈួយ ឈុន</t>
  </si>
  <si>
    <t>31-564</t>
  </si>
  <si>
    <t>ម៉ែន រដ្ឋា</t>
  </si>
  <si>
    <t>15-232</t>
  </si>
  <si>
    <t>ថំ ហួរ</t>
  </si>
  <si>
    <t>15-234</t>
  </si>
  <si>
    <t>សាលាបឋមសិក្សា ទួលតាឯក</t>
  </si>
  <si>
    <t>15-311</t>
  </si>
  <si>
    <t>អ៊ុំ សុខឡាយ</t>
  </si>
  <si>
    <t>33-021</t>
  </si>
  <si>
    <t>ស៊ិន សារ៉ន</t>
  </si>
  <si>
    <t>33-150</t>
  </si>
  <si>
    <t>ស៊ិន សារ៉ែន</t>
  </si>
  <si>
    <t>33-149</t>
  </si>
  <si>
    <t>ស៊ិន សារិ</t>
  </si>
  <si>
    <t>33-151</t>
  </si>
  <si>
    <t>សុខ សុភ័ក្ត្រ</t>
  </si>
  <si>
    <t>37-501</t>
  </si>
  <si>
    <t>ម៉ៅ សុគន្ធា</t>
  </si>
  <si>
    <t>37-500</t>
  </si>
  <si>
    <t>ចាន់ សាវិត</t>
  </si>
  <si>
    <t>31-115</t>
  </si>
  <si>
    <t>ឆង សាវឌី</t>
  </si>
  <si>
    <t>17-339</t>
  </si>
  <si>
    <t>កែវ ពៅ</t>
  </si>
  <si>
    <t>21-358</t>
  </si>
  <si>
    <t>ទេស សឿន</t>
  </si>
  <si>
    <t>27-545</t>
  </si>
  <si>
    <t>ទេស សាមឿន</t>
  </si>
  <si>
    <t>41-514</t>
  </si>
  <si>
    <t>ម៉ន នី</t>
  </si>
  <si>
    <t>11-268</t>
  </si>
  <si>
    <t>ឡោ ប៊ុនឡេង</t>
  </si>
  <si>
    <t>27-249</t>
  </si>
  <si>
    <t>យាន តិ</t>
  </si>
  <si>
    <t>43-250</t>
  </si>
  <si>
    <t>រឿន ប៊ុនរ័ត្ន</t>
  </si>
  <si>
    <t>37-460</t>
  </si>
  <si>
    <t>សាន់ ស៊ីន</t>
  </si>
  <si>
    <t>43-045</t>
  </si>
  <si>
    <t>ភេ សារូ</t>
  </si>
  <si>
    <t>27-528</t>
  </si>
  <si>
    <t>ហេង ផល្លី</t>
  </si>
  <si>
    <t>29-091</t>
  </si>
  <si>
    <t>ឡាំ សំអឿន</t>
  </si>
  <si>
    <t>27-527</t>
  </si>
  <si>
    <t>ម៉ី ចំរើន</t>
  </si>
  <si>
    <t>23-042</t>
  </si>
  <si>
    <t>អុំ ព្រឿង</t>
  </si>
  <si>
    <t>33-301</t>
  </si>
  <si>
    <t>អៀង សុខា</t>
  </si>
  <si>
    <t>05-051</t>
  </si>
  <si>
    <t>11-167</t>
  </si>
  <si>
    <t>សាលាបឋមសិក្សា ស្វាយធំ</t>
  </si>
  <si>
    <t>37-033</t>
  </si>
  <si>
    <t>អែវ ស៊ីណា</t>
  </si>
  <si>
    <t>31-542</t>
  </si>
  <si>
    <t>ឡាយ បំរ៉ុង</t>
  </si>
  <si>
    <t>21-366</t>
  </si>
  <si>
    <t>33-471</t>
  </si>
  <si>
    <t>វង្ស នាង</t>
  </si>
  <si>
    <t>23-474</t>
  </si>
  <si>
    <t>41-252</t>
  </si>
  <si>
    <t xml:space="preserve">អូរ  ដានី  </t>
  </si>
  <si>
    <t>05-566</t>
  </si>
  <si>
    <t>លី ចិន្តា</t>
  </si>
  <si>
    <t>37-113</t>
  </si>
  <si>
    <t xml:space="preserve">ព្រាប  អូន </t>
  </si>
  <si>
    <t>15-559</t>
  </si>
  <si>
    <t>អឿន គីមសេង</t>
  </si>
  <si>
    <t>43-120</t>
  </si>
  <si>
    <t>21-418</t>
  </si>
  <si>
    <t>ឈុន ហាក់</t>
  </si>
  <si>
    <t>15-383</t>
  </si>
  <si>
    <t>តោ វ៉ាន់ហ៊ត</t>
  </si>
  <si>
    <t>41-331</t>
  </si>
  <si>
    <t xml:space="preserve">យន់  សុន្ធរី </t>
  </si>
  <si>
    <t>17-581</t>
  </si>
  <si>
    <t>លីន វណ្ណា</t>
  </si>
  <si>
    <t>29-022</t>
  </si>
  <si>
    <t>រ៉ាត សុភ័ក</t>
  </si>
  <si>
    <t>43-132</t>
  </si>
  <si>
    <t>សួន ដា</t>
  </si>
  <si>
    <t>21-169</t>
  </si>
  <si>
    <t>សឿន លី</t>
  </si>
  <si>
    <t>15-371</t>
  </si>
  <si>
    <t>ឆែម សាម៉ុន</t>
  </si>
  <si>
    <t>37-503</t>
  </si>
  <si>
    <t>នៅ យុង</t>
  </si>
  <si>
    <t>43-288</t>
  </si>
  <si>
    <t>ប៉ក់ លីពៅ</t>
  </si>
  <si>
    <t>25-513</t>
  </si>
  <si>
    <t>យ័ន ណាត</t>
  </si>
  <si>
    <t>43-044</t>
  </si>
  <si>
    <t>សែម សាបើយ</t>
  </si>
  <si>
    <t>21-341</t>
  </si>
  <si>
    <t>ណុះ យាន</t>
  </si>
  <si>
    <t>25-527</t>
  </si>
  <si>
    <t>សួន ជំនិត</t>
  </si>
  <si>
    <t>25-349</t>
  </si>
  <si>
    <t>ហុង វណ្ណដេត</t>
  </si>
  <si>
    <t>43-151</t>
  </si>
  <si>
    <t>អូន ហ្វៃ</t>
  </si>
  <si>
    <t>33-546</t>
  </si>
  <si>
    <t>គ្រី  ចំរើន</t>
  </si>
  <si>
    <t>17-437</t>
  </si>
  <si>
    <t>21-028</t>
  </si>
  <si>
    <t>ស៊ិន សុភាព</t>
  </si>
  <si>
    <t>39-098</t>
  </si>
  <si>
    <t>ម៉ានី ឈុនណៃ</t>
  </si>
  <si>
    <t>41-360</t>
  </si>
  <si>
    <t>គង់ សុខុម</t>
  </si>
  <si>
    <t>27-535</t>
  </si>
  <si>
    <t>ចាន់ ហួយ</t>
  </si>
  <si>
    <t>37-410</t>
  </si>
  <si>
    <t>ម៉ៃ ម៉ាន់</t>
  </si>
  <si>
    <t>11-308</t>
  </si>
  <si>
    <t>សុត កម្សាន្ត</t>
  </si>
  <si>
    <t>29-482</t>
  </si>
  <si>
    <t>ម៉ុន សុភា</t>
  </si>
  <si>
    <t>41-540</t>
  </si>
  <si>
    <t>យិន រ៉ា</t>
  </si>
  <si>
    <t>23-429</t>
  </si>
  <si>
    <t>សឹម ហ៊ូសាន</t>
  </si>
  <si>
    <t>25-248</t>
  </si>
  <si>
    <t>សៅ ស៊ីដែត ១</t>
  </si>
  <si>
    <t>11-245</t>
  </si>
  <si>
    <t>ស៊ុន សំណាង</t>
  </si>
  <si>
    <t>29-027</t>
  </si>
  <si>
    <t>សេង នាង</t>
  </si>
  <si>
    <t>25-117</t>
  </si>
  <si>
    <t>17-386</t>
  </si>
  <si>
    <t>ណុប យួន</t>
  </si>
  <si>
    <t>21-323</t>
  </si>
  <si>
    <t>ខាន់ មករា</t>
  </si>
  <si>
    <t>41-367</t>
  </si>
  <si>
    <t>ផា សំបូរ</t>
  </si>
  <si>
    <t>41-388</t>
  </si>
  <si>
    <t>សៀ ឈាងហេង</t>
  </si>
  <si>
    <t>27-004</t>
  </si>
  <si>
    <t>យូរ សាយ៍ណ្ត</t>
  </si>
  <si>
    <t>35-473</t>
  </si>
  <si>
    <t>វូ គិញ</t>
  </si>
  <si>
    <t>35-471</t>
  </si>
  <si>
    <t>លាង សុមាលី</t>
  </si>
  <si>
    <t>35-590</t>
  </si>
  <si>
    <t>ស៊ូ សុភី</t>
  </si>
  <si>
    <t>39-048</t>
  </si>
  <si>
    <t>ហ៊ីម ស៊ីថុន</t>
  </si>
  <si>
    <t>41-031</t>
  </si>
  <si>
    <t>ជី ឃី</t>
  </si>
  <si>
    <t>17-108</t>
  </si>
  <si>
    <t>ឃួន ចំរើន</t>
  </si>
  <si>
    <t>35-071</t>
  </si>
  <si>
    <t>ខាន់ ហុង</t>
  </si>
  <si>
    <t>25-426</t>
  </si>
  <si>
    <t>យស សារ៉ុម</t>
  </si>
  <si>
    <t>35-560</t>
  </si>
  <si>
    <t>ហ៊ីម សុខខា</t>
  </si>
  <si>
    <t>25-012</t>
  </si>
  <si>
    <t>គី ជិនតូ</t>
  </si>
  <si>
    <t>43-128</t>
  </si>
  <si>
    <t>នាត តាក</t>
  </si>
  <si>
    <t>05-351</t>
  </si>
  <si>
    <t>ឈុន សំបូររ័ត្ន</t>
  </si>
  <si>
    <t>29-349</t>
  </si>
  <si>
    <t>ឡៅ ប៉ោជូ</t>
  </si>
  <si>
    <t>39-176</t>
  </si>
  <si>
    <t>កុយ ថន</t>
  </si>
  <si>
    <t>37-463</t>
  </si>
  <si>
    <t>37-449</t>
  </si>
  <si>
    <t>អង្គការក្តីសង្ឍឹមនៃកុមារ</t>
  </si>
  <si>
    <t>25-003</t>
  </si>
  <si>
    <t>ញ៉ក់ ពីវ</t>
  </si>
  <si>
    <t>33-453</t>
  </si>
  <si>
    <t>សេន បូរី</t>
  </si>
  <si>
    <t>37-458</t>
  </si>
  <si>
    <t>ហុក រតនា</t>
  </si>
  <si>
    <t>29-108</t>
  </si>
  <si>
    <t>រៀប សុពណ៏</t>
  </si>
  <si>
    <t>37-116</t>
  </si>
  <si>
    <t>ហាង ផារ័ត្ន</t>
  </si>
  <si>
    <t>41-337</t>
  </si>
  <si>
    <t>អ៊ុន ហ៊ីង</t>
  </si>
  <si>
    <t>21-238</t>
  </si>
  <si>
    <t>ចិន គឹមទូច</t>
  </si>
  <si>
    <t>17-228</t>
  </si>
  <si>
    <t>ជា ដាវី</t>
  </si>
  <si>
    <t>11-393</t>
  </si>
  <si>
    <t>ស៊ន សុំ</t>
  </si>
  <si>
    <t>41-356</t>
  </si>
  <si>
    <t>ធឿន សុផាន់នី</t>
  </si>
  <si>
    <t>37-234</t>
  </si>
  <si>
    <t>ម៉ន សុគុណ</t>
  </si>
  <si>
    <t>11-534</t>
  </si>
  <si>
    <t>ស ទុយ</t>
  </si>
  <si>
    <t>39-592</t>
  </si>
  <si>
    <t>ម៉ាន់  កែវ</t>
  </si>
  <si>
    <t>17-178</t>
  </si>
  <si>
    <t>អ៊ុង ប៉ូច</t>
  </si>
  <si>
    <t>21-275</t>
  </si>
  <si>
    <t>ឡេង ផេង</t>
  </si>
  <si>
    <t>33-299</t>
  </si>
  <si>
    <t>ជុំ ពិទាក់</t>
  </si>
  <si>
    <t>15-309</t>
  </si>
  <si>
    <t>ជួន ស៊ីណាន</t>
  </si>
  <si>
    <t>27-572</t>
  </si>
  <si>
    <t>ឡាន ប៊ុនសឹន</t>
  </si>
  <si>
    <t>41-024</t>
  </si>
  <si>
    <t>ម៉ៅ អ៊ុច</t>
  </si>
  <si>
    <t>11-215</t>
  </si>
  <si>
    <t>ជា សុខគង់</t>
  </si>
  <si>
    <t>43-299</t>
  </si>
  <si>
    <t>កូយ កុសល់</t>
  </si>
  <si>
    <t>27-200</t>
  </si>
  <si>
    <t>ពុធ ចិន្តា</t>
  </si>
  <si>
    <t>41-520</t>
  </si>
  <si>
    <t>ឆាយ តាំង</t>
  </si>
  <si>
    <t>21-387</t>
  </si>
  <si>
    <t>លី វណ្ណារ៉ា</t>
  </si>
  <si>
    <t>21-396</t>
  </si>
  <si>
    <t>សួស រ៉ាម៉ូ</t>
  </si>
  <si>
    <t>41-213</t>
  </si>
  <si>
    <t>ហែម សារឿន</t>
  </si>
  <si>
    <t>11-287</t>
  </si>
  <si>
    <t>សួន ចន្នី</t>
  </si>
  <si>
    <t>33-529</t>
  </si>
  <si>
    <t>សុគន្ធា រី</t>
  </si>
  <si>
    <t>17-010</t>
  </si>
  <si>
    <t>នួន វាសនា</t>
  </si>
  <si>
    <t>31-259</t>
  </si>
  <si>
    <t>តូត គីម</t>
  </si>
  <si>
    <t>05-328</t>
  </si>
  <si>
    <t xml:space="preserve">អាង  សុខហេង </t>
  </si>
  <si>
    <t>17-536</t>
  </si>
  <si>
    <t>ស្រី ទិព្វសម្បត្តិ</t>
  </si>
  <si>
    <t>33-260</t>
  </si>
  <si>
    <t>លីវ    យាវ</t>
  </si>
  <si>
    <t>17-141</t>
  </si>
  <si>
    <t>ជា វិចិត្រ</t>
  </si>
  <si>
    <t>29-106</t>
  </si>
  <si>
    <t>ឈូក ឆាយា</t>
  </si>
  <si>
    <t>33-306</t>
  </si>
  <si>
    <t>កង់ រឿត</t>
  </si>
  <si>
    <t>37-147</t>
  </si>
  <si>
    <t>អ៊ុង សុជា</t>
  </si>
  <si>
    <t>11-201</t>
  </si>
  <si>
    <t>37-202</t>
  </si>
  <si>
    <t>លីវ ស៊ុនលាង</t>
  </si>
  <si>
    <t>17-270</t>
  </si>
  <si>
    <t>ណុប ណារ៉ា៨</t>
  </si>
  <si>
    <t>43-263</t>
  </si>
  <si>
    <t>សេង ហេង</t>
  </si>
  <si>
    <t>41-494</t>
  </si>
  <si>
    <t>ហុក វណ្ណី</t>
  </si>
  <si>
    <t>39-363</t>
  </si>
  <si>
    <t>គឹម ស៊្រុន</t>
  </si>
  <si>
    <t>17-292</t>
  </si>
  <si>
    <t>ចាន់ កុសល់</t>
  </si>
  <si>
    <t>17-253</t>
  </si>
  <si>
    <t>ចាត សំបូរ</t>
  </si>
  <si>
    <t>17-224</t>
  </si>
  <si>
    <t>យី រី</t>
  </si>
  <si>
    <t>31-556</t>
  </si>
  <si>
    <t xml:space="preserve">ញឹម  យ៉ាន់  </t>
  </si>
  <si>
    <t>05-583</t>
  </si>
  <si>
    <t>យុត គឹមលីន</t>
  </si>
  <si>
    <t>41-561</t>
  </si>
  <si>
    <t>ម៉ក់ រ៉ាស៊ី</t>
  </si>
  <si>
    <t>27-474</t>
  </si>
  <si>
    <t>យក់  ប៊ុនណា</t>
  </si>
  <si>
    <t>11-452</t>
  </si>
  <si>
    <t>ស៊ុន ស្នា</t>
  </si>
  <si>
    <t>35-115</t>
  </si>
  <si>
    <t>ហួច ម៉េង</t>
  </si>
  <si>
    <t>25-542</t>
  </si>
  <si>
    <t>ស៊ុង ស៊ីវ៉ាន់</t>
  </si>
  <si>
    <t>25-348</t>
  </si>
  <si>
    <t>អ៊ិត តាន់</t>
  </si>
  <si>
    <t>17-285</t>
  </si>
  <si>
    <t>សាន់ សំអាត</t>
  </si>
  <si>
    <t>17-116</t>
  </si>
  <si>
    <t>យឹម សារុំ</t>
  </si>
  <si>
    <t>15-102</t>
  </si>
  <si>
    <t>ទន់ សារុន</t>
  </si>
  <si>
    <t>15-347</t>
  </si>
  <si>
    <t>15-349</t>
  </si>
  <si>
    <t>ហេង ណារ៉ុង</t>
  </si>
  <si>
    <t>33-576</t>
  </si>
  <si>
    <t>ចាន់ សាវុធ</t>
  </si>
  <si>
    <t>27-467</t>
  </si>
  <si>
    <t>ប៉ែន សេដ្ឋា</t>
  </si>
  <si>
    <t>23-446</t>
  </si>
  <si>
    <t>41-476</t>
  </si>
  <si>
    <t>ហួន សំណាង</t>
  </si>
  <si>
    <t>25-262</t>
  </si>
  <si>
    <t>ធាម ម៉េងហ្គុយ</t>
  </si>
  <si>
    <t>11-200</t>
  </si>
  <si>
    <t>ជី វុទ្ទី</t>
  </si>
  <si>
    <t>37-006</t>
  </si>
  <si>
    <t>តឹង  ហុង</t>
  </si>
  <si>
    <t>11-298</t>
  </si>
  <si>
    <t>ញឹម សំអុល</t>
  </si>
  <si>
    <t>25-489</t>
  </si>
  <si>
    <t xml:space="preserve">គី ម៉េងទុយ </t>
  </si>
  <si>
    <t>17-492</t>
  </si>
  <si>
    <t>អ៊ុក សាខន</t>
  </si>
  <si>
    <t>25-226</t>
  </si>
  <si>
    <t>ម៉ម ស៊ីម៉ុន</t>
  </si>
  <si>
    <t>39-110</t>
  </si>
  <si>
    <t>ទេស សុភាព</t>
  </si>
  <si>
    <t>39-111</t>
  </si>
  <si>
    <t>ប៉ិល សុជាតិ</t>
  </si>
  <si>
    <t>23-077</t>
  </si>
  <si>
    <t>សុទ្ថ សុផារត្ន័</t>
  </si>
  <si>
    <t>31-348</t>
  </si>
  <si>
    <t>ហ៊ីង គីរីរ័ត្ន</t>
  </si>
  <si>
    <t>43-094</t>
  </si>
  <si>
    <t>ឡេះ សើ</t>
  </si>
  <si>
    <t>21-458</t>
  </si>
  <si>
    <t>លី សេត</t>
  </si>
  <si>
    <t>21-455</t>
  </si>
  <si>
    <t>ប៉ុល ពេជ្រ</t>
  </si>
  <si>
    <t>27-302</t>
  </si>
  <si>
    <t>ផែ ណាំជិវ</t>
  </si>
  <si>
    <t>41-221</t>
  </si>
  <si>
    <t>គង់ កង</t>
  </si>
  <si>
    <t>39-351</t>
  </si>
  <si>
    <t>ជាន នឿប</t>
  </si>
  <si>
    <t>41-556</t>
  </si>
  <si>
    <t>ប៉ម ធី</t>
  </si>
  <si>
    <t>41-351</t>
  </si>
  <si>
    <t>សួស យ៉ុតថាណូ</t>
  </si>
  <si>
    <t>31-272</t>
  </si>
  <si>
    <t>យ៉េន សាម៉ុន</t>
  </si>
  <si>
    <t>37-469</t>
  </si>
  <si>
    <t xml:space="preserve">ទាវ  សារ៉ូ </t>
  </si>
  <si>
    <t>05-389</t>
  </si>
  <si>
    <t xml:space="preserve">ម៉ា  លំ  </t>
  </si>
  <si>
    <t>05-569</t>
  </si>
  <si>
    <t>វិន អ៊ាន</t>
  </si>
  <si>
    <t>05-349</t>
  </si>
  <si>
    <t>រី សតបាត់ដំបង</t>
  </si>
  <si>
    <t>23-252</t>
  </si>
  <si>
    <t>អាំង សុផារី</t>
  </si>
  <si>
    <t>23-485</t>
  </si>
  <si>
    <t>សេង រ៉េន</t>
  </si>
  <si>
    <t>25-140</t>
  </si>
  <si>
    <t>ហួត ការី</t>
  </si>
  <si>
    <t>27-167</t>
  </si>
  <si>
    <t>ណា រ៉ាមនោរិទ្ទ</t>
  </si>
  <si>
    <t>39-198</t>
  </si>
  <si>
    <t>ឌី សារឿន</t>
  </si>
  <si>
    <t>27-526</t>
  </si>
  <si>
    <t>អ៊ីសាលាស៊ី</t>
  </si>
  <si>
    <t>21-078</t>
  </si>
  <si>
    <t>សាន់ ដន</t>
  </si>
  <si>
    <t>27-193</t>
  </si>
  <si>
    <t>ស្រេង ហ៊ាង</t>
  </si>
  <si>
    <t>27-594</t>
  </si>
  <si>
    <t>ទេស កាសូម</t>
  </si>
  <si>
    <t>25-185</t>
  </si>
  <si>
    <t>រិទ្ធ វណ្ណនី</t>
  </si>
  <si>
    <t>21-055</t>
  </si>
  <si>
    <t>27-032</t>
  </si>
  <si>
    <t>ទួត ម៉ាត់</t>
  </si>
  <si>
    <t>25-534</t>
  </si>
  <si>
    <t>សេក សារ៉ុម</t>
  </si>
  <si>
    <t>39-093</t>
  </si>
  <si>
    <t>សា សាឡែស</t>
  </si>
  <si>
    <t>11-560</t>
  </si>
  <si>
    <t>ម៉ៅ គា</t>
  </si>
  <si>
    <t>11-577</t>
  </si>
  <si>
    <t>ជា ហ៊ាង</t>
  </si>
  <si>
    <t>25-091</t>
  </si>
  <si>
    <t>តែ ឆុន</t>
  </si>
  <si>
    <t>25-142</t>
  </si>
  <si>
    <t>ឡោះ សាវី</t>
  </si>
  <si>
    <t>27-283</t>
  </si>
  <si>
    <t>ហ៊ីម សាលី</t>
  </si>
  <si>
    <t>35-097</t>
  </si>
  <si>
    <t>ពៅ អេង</t>
  </si>
  <si>
    <t>27-222</t>
  </si>
  <si>
    <t>ម៉ាត់ ប៉ាត់ទ្រី</t>
  </si>
  <si>
    <t>21-048</t>
  </si>
  <si>
    <t>ប៉ា យ៉ន</t>
  </si>
  <si>
    <t>35-063</t>
  </si>
  <si>
    <t>ជួន វើយ</t>
  </si>
  <si>
    <t>11-299</t>
  </si>
  <si>
    <t>វិន ដា</t>
  </si>
  <si>
    <t>35-148</t>
  </si>
  <si>
    <t>កោះ ផៃ</t>
  </si>
  <si>
    <t>35-150</t>
  </si>
  <si>
    <t>27-534</t>
  </si>
  <si>
    <t>អួម ម៉ៅ</t>
  </si>
  <si>
    <t>27-143</t>
  </si>
  <si>
    <t>ឡឹប យើ</t>
  </si>
  <si>
    <t>35-106</t>
  </si>
  <si>
    <t>ម៉ាន រី</t>
  </si>
  <si>
    <t>25-095</t>
  </si>
  <si>
    <t>ជួន អែ</t>
  </si>
  <si>
    <t>25-561</t>
  </si>
  <si>
    <t>ទី ធី</t>
  </si>
  <si>
    <t>27-289</t>
  </si>
  <si>
    <t>ទួត រ៉ើន</t>
  </si>
  <si>
    <t>27-282</t>
  </si>
  <si>
    <t>ប៊ុន ហុង</t>
  </si>
  <si>
    <t>39-392</t>
  </si>
  <si>
    <t>ឃាន សុឃុន</t>
  </si>
  <si>
    <t>21-272</t>
  </si>
  <si>
    <t>រ៉េះ ហាស៊ីណាស់</t>
  </si>
  <si>
    <t>21-413</t>
  </si>
  <si>
    <t>ម៉ាន សារី</t>
  </si>
  <si>
    <t>21-046</t>
  </si>
  <si>
    <t>យ៉ុន សេន</t>
  </si>
  <si>
    <t>21-443</t>
  </si>
  <si>
    <t>ស៊ឹម រ៉ា</t>
  </si>
  <si>
    <t>21-089</t>
  </si>
  <si>
    <t>ម៉េត សុភ័ក្រ</t>
  </si>
  <si>
    <t>21-306</t>
  </si>
  <si>
    <t>គង់ ម៉ារី</t>
  </si>
  <si>
    <t>21-164</t>
  </si>
  <si>
    <t>រុន ហ្វាត់</t>
  </si>
  <si>
    <t>21-477</t>
  </si>
  <si>
    <t>ជៃ រ៉ឺ</t>
  </si>
  <si>
    <t>21-208</t>
  </si>
  <si>
    <t>ម៉ាត់ ខរី</t>
  </si>
  <si>
    <t>21-075</t>
  </si>
  <si>
    <t>ហ៊ីម ម៉ាស់</t>
  </si>
  <si>
    <t>21-073</t>
  </si>
  <si>
    <t>ម៉ាត់ ម៉ាលី</t>
  </si>
  <si>
    <t>21-061</t>
  </si>
  <si>
    <t>ម៉ាត់ សារិន</t>
  </si>
  <si>
    <t>21-063</t>
  </si>
  <si>
    <t>មីត ម៉ាត់</t>
  </si>
  <si>
    <t>21-371</t>
  </si>
  <si>
    <t>សូ  លី</t>
  </si>
  <si>
    <t>17-348</t>
  </si>
  <si>
    <t>ឡឥដ្ឋអង់</t>
  </si>
  <si>
    <t>41-165</t>
  </si>
  <si>
    <t>ហ៊ន សុវណ្ណ</t>
  </si>
  <si>
    <t>35-230</t>
  </si>
  <si>
    <t>អ៊ុង  សាម</t>
  </si>
  <si>
    <t>05-333</t>
  </si>
  <si>
    <t>ប៉ែន សំអាត</t>
  </si>
  <si>
    <t>11-569</t>
  </si>
  <si>
    <t>31-017</t>
  </si>
  <si>
    <t>រ៉េត រិន</t>
  </si>
  <si>
    <t>33-103</t>
  </si>
  <si>
    <t>អុង ណារ៉ន</t>
  </si>
  <si>
    <t>11-154</t>
  </si>
  <si>
    <t>នុត ឌីម៉ង់</t>
  </si>
  <si>
    <t>27-542</t>
  </si>
  <si>
    <t>ឆើត សេង ថៃ</t>
  </si>
  <si>
    <t>11-273</t>
  </si>
  <si>
    <t>ជួប ស្រីរ័ត្ន</t>
  </si>
  <si>
    <t>37-480</t>
  </si>
  <si>
    <t>ហ៊ឹម ហ៊</t>
  </si>
  <si>
    <t>05-175</t>
  </si>
  <si>
    <t>គង់ ទូច</t>
  </si>
  <si>
    <t>21-060</t>
  </si>
  <si>
    <t>សេង លន់</t>
  </si>
  <si>
    <t>25-013</t>
  </si>
  <si>
    <t>ឡុង ឃាង</t>
  </si>
  <si>
    <t>11-454</t>
  </si>
  <si>
    <t>ម៉ៅ ព្រីយ៉ា</t>
  </si>
  <si>
    <t>11-225</t>
  </si>
  <si>
    <t>ណាម មុនី</t>
  </si>
  <si>
    <t>25-159</t>
  </si>
  <si>
    <t>បេ យិង</t>
  </si>
  <si>
    <t>23-574</t>
  </si>
  <si>
    <t>ឈឹម ចាន់ចរិយា</t>
  </si>
  <si>
    <t>37-355</t>
  </si>
  <si>
    <t>សួន សូរិន</t>
  </si>
  <si>
    <t>25-027</t>
  </si>
  <si>
    <t>បា ហៃ</t>
  </si>
  <si>
    <t>37-537</t>
  </si>
  <si>
    <t>ស៊ុន សុខជា</t>
  </si>
  <si>
    <t>25-545</t>
  </si>
  <si>
    <t>ម៉ម រ័ត្នមុនី</t>
  </si>
  <si>
    <t>17-473</t>
  </si>
  <si>
    <t>សុខ ណារ៉ា</t>
  </si>
  <si>
    <t>33-093</t>
  </si>
  <si>
    <t>សួន វណ្ណារិទ្ធ</t>
  </si>
  <si>
    <t>25-028</t>
  </si>
  <si>
    <t>ជួន ប៊ុនហូរ</t>
  </si>
  <si>
    <t>25-567</t>
  </si>
  <si>
    <t>អ៊ូច សុភាន</t>
  </si>
  <si>
    <t>41-182</t>
  </si>
  <si>
    <t>ឈួន គឹមហៀង</t>
  </si>
  <si>
    <t>41-546</t>
  </si>
  <si>
    <t>31-520</t>
  </si>
  <si>
    <t>ពិន ណាវី</t>
  </si>
  <si>
    <t>11-545</t>
  </si>
  <si>
    <t>លឹម ថាវ ២</t>
  </si>
  <si>
    <t>17-013</t>
  </si>
  <si>
    <t>ង៉ត ញ៉ាញ់</t>
  </si>
  <si>
    <t>27-292</t>
  </si>
  <si>
    <t>គឹ ចាន់ធី</t>
  </si>
  <si>
    <t>05-105</t>
  </si>
  <si>
    <t>ទី ឈឿត</t>
  </si>
  <si>
    <t>33-423</t>
  </si>
  <si>
    <t xml:space="preserve">គង់  វិឆ័យ </t>
  </si>
  <si>
    <t>17-480</t>
  </si>
  <si>
    <t>ភឿន យឿន</t>
  </si>
  <si>
    <t>39-523</t>
  </si>
  <si>
    <t>យ៉ង សារឿន</t>
  </si>
  <si>
    <t>39-524</t>
  </si>
  <si>
    <t xml:space="preserve">ធិន  សារ៉ាត់  </t>
  </si>
  <si>
    <t>05-487</t>
  </si>
  <si>
    <t>ជា សំហុន</t>
  </si>
  <si>
    <t>43-053</t>
  </si>
  <si>
    <t>ឡៅ ប៊ុនអាន</t>
  </si>
  <si>
    <t>27-574</t>
  </si>
  <si>
    <t>កែវ សិទ្ធ</t>
  </si>
  <si>
    <t>35-113</t>
  </si>
  <si>
    <t>ជិន សានិត</t>
  </si>
  <si>
    <t>05-149</t>
  </si>
  <si>
    <t>ងី វណ្ណះ</t>
  </si>
  <si>
    <t>31-552</t>
  </si>
  <si>
    <t>ស្រី ម៉ារុន</t>
  </si>
  <si>
    <t>39-530</t>
  </si>
  <si>
    <t>ស្រី ម៉ារុំ</t>
  </si>
  <si>
    <t>39-529</t>
  </si>
  <si>
    <t>39-535</t>
  </si>
  <si>
    <t>ចែ ភក្រ័</t>
  </si>
  <si>
    <t>39-534</t>
  </si>
  <si>
    <t>ពិន ជឿម</t>
  </si>
  <si>
    <t>39-593</t>
  </si>
  <si>
    <t>ពិន ពៅ</t>
  </si>
  <si>
    <t>39-544</t>
  </si>
  <si>
    <t>ឆេង ចាន់រ៉ា</t>
  </si>
  <si>
    <t>37-074</t>
  </si>
  <si>
    <t>ពៅ បុប្ជា</t>
  </si>
  <si>
    <t>27-181</t>
  </si>
  <si>
    <t>រស់ ម៉ារីដែត</t>
  </si>
  <si>
    <t>23-567</t>
  </si>
  <si>
    <t>គណៈកម្មាធិការរៀបចំបោះឆ្នោត</t>
  </si>
  <si>
    <t>23-293</t>
  </si>
  <si>
    <t>ហេង ប៊ុនលី</t>
  </si>
  <si>
    <t>25-246</t>
  </si>
  <si>
    <t>ទីន សើហ្វីអ៊ី</t>
  </si>
  <si>
    <t>21-368</t>
  </si>
  <si>
    <t>គឹម ណន</t>
  </si>
  <si>
    <t>27-212</t>
  </si>
  <si>
    <t>ផៃ មុន្នី</t>
  </si>
  <si>
    <t>37-440</t>
  </si>
  <si>
    <t>ស៊ីម ស៊ីត្រា</t>
  </si>
  <si>
    <t>37-479</t>
  </si>
  <si>
    <t>មុំ ចំរើន</t>
  </si>
  <si>
    <t>37-478</t>
  </si>
  <si>
    <t>ឈិន ឡា</t>
  </si>
  <si>
    <t>43-052</t>
  </si>
  <si>
    <t>វិទ្យាល័យ អន្លង់វិល</t>
  </si>
  <si>
    <t>37-168</t>
  </si>
  <si>
    <t>ឌឿន ណារ៉ុង</t>
  </si>
  <si>
    <t>37-252</t>
  </si>
  <si>
    <t>21-594</t>
  </si>
  <si>
    <t>ចែម ដាណា</t>
  </si>
  <si>
    <t>39-226</t>
  </si>
  <si>
    <t>យ៉េន សាវី</t>
  </si>
  <si>
    <t>27-014</t>
  </si>
  <si>
    <t>ទាវ ជូឡុង</t>
  </si>
  <si>
    <t>17-038</t>
  </si>
  <si>
    <t>ទីវ ជូឡុង</t>
  </si>
  <si>
    <t>25-164</t>
  </si>
  <si>
    <t>33-014</t>
  </si>
  <si>
    <t>ផាត សុផានិត</t>
  </si>
  <si>
    <t>43-113</t>
  </si>
  <si>
    <t>ផន ប៊ុនថន</t>
  </si>
  <si>
    <t>39-373</t>
  </si>
  <si>
    <t>23-256</t>
  </si>
  <si>
    <t>គិត សុចន្ទ័ដាវី</t>
  </si>
  <si>
    <t>33-359</t>
  </si>
  <si>
    <t>សួស លាង</t>
  </si>
  <si>
    <t>27-139</t>
  </si>
  <si>
    <t>ទេស សម្បត្តិ</t>
  </si>
  <si>
    <t>05-449</t>
  </si>
  <si>
    <t>ណុះ ឡាស់</t>
  </si>
  <si>
    <t>11-595</t>
  </si>
  <si>
    <t>សូ សាវ៉ន</t>
  </si>
  <si>
    <t>27-549</t>
  </si>
  <si>
    <t>តាំង ប៊ុនធឿយ</t>
  </si>
  <si>
    <t>31-226</t>
  </si>
  <si>
    <t>ឡាន់ ឡុន</t>
  </si>
  <si>
    <t>31-525</t>
  </si>
  <si>
    <t>ឯម ស៊ីថា</t>
  </si>
  <si>
    <t>05-141</t>
  </si>
  <si>
    <t>ភុំ លី</t>
  </si>
  <si>
    <t>37-125</t>
  </si>
  <si>
    <t>43-085</t>
  </si>
  <si>
    <t>គង់ ចាន់ណាត</t>
  </si>
  <si>
    <t>31-120</t>
  </si>
  <si>
    <t>យីវ  ពៅ</t>
  </si>
  <si>
    <t>17-173</t>
  </si>
  <si>
    <t>17-398</t>
  </si>
  <si>
    <t>លាង ចន្ធូ</t>
  </si>
  <si>
    <t>33-307</t>
  </si>
  <si>
    <t>ព្រហ្ម រតនៈ</t>
  </si>
  <si>
    <t>23-411</t>
  </si>
  <si>
    <t>អ៊ូ វុទ្ធី</t>
  </si>
  <si>
    <t>37-062</t>
  </si>
  <si>
    <t>ទន់ ឈួត</t>
  </si>
  <si>
    <t>05-306</t>
  </si>
  <si>
    <t>ទន់ ទៀង</t>
  </si>
  <si>
    <t>05-307</t>
  </si>
  <si>
    <t>វ៉ាន់ ខូវ</t>
  </si>
  <si>
    <t>31-418</t>
  </si>
  <si>
    <t>ដែក សេង</t>
  </si>
  <si>
    <t>05-185</t>
  </si>
  <si>
    <t>ឈួយ វិចិត្រ</t>
  </si>
  <si>
    <t>29-002</t>
  </si>
  <si>
    <t>25-181</t>
  </si>
  <si>
    <t>ទេព ចយ</t>
  </si>
  <si>
    <t>25-068</t>
  </si>
  <si>
    <t>បេ សុគន្ឋារី</t>
  </si>
  <si>
    <t>41-211</t>
  </si>
  <si>
    <t xml:space="preserve">ចោម  សំបូរ  </t>
  </si>
  <si>
    <t>05-595</t>
  </si>
  <si>
    <t>លឹម កេស្មី</t>
  </si>
  <si>
    <t>39-278</t>
  </si>
  <si>
    <t>ង៉ែត ចន្ធី</t>
  </si>
  <si>
    <t>33-396</t>
  </si>
  <si>
    <t>25-327</t>
  </si>
  <si>
    <t>39-078</t>
  </si>
  <si>
    <t>នូន ផល្លី</t>
  </si>
  <si>
    <t>43-104</t>
  </si>
  <si>
    <t>យិន លាងហេង</t>
  </si>
  <si>
    <t>27-311</t>
  </si>
  <si>
    <t>ខាវ យៀង</t>
  </si>
  <si>
    <t>27-397</t>
  </si>
  <si>
    <t>ឃ្លោក ម៉ក់</t>
  </si>
  <si>
    <t>39-286</t>
  </si>
  <si>
    <t>ង៉ែត ប៉េង</t>
  </si>
  <si>
    <t>27-238</t>
  </si>
  <si>
    <t>សោ ភា</t>
  </si>
  <si>
    <t>11-561</t>
  </si>
  <si>
    <t>វ៉ា ធឿន</t>
  </si>
  <si>
    <t>27-045</t>
  </si>
  <si>
    <t xml:space="preserve">ហែម  ស៊្រុន </t>
  </si>
  <si>
    <t>15-528</t>
  </si>
  <si>
    <t>គឹម ទៀង</t>
  </si>
  <si>
    <t>29-335</t>
  </si>
  <si>
    <t>ប៉ុក ថេង</t>
  </si>
  <si>
    <t>37-029</t>
  </si>
  <si>
    <t>27-407</t>
  </si>
  <si>
    <t>ហ្វង គឹមហាក់</t>
  </si>
  <si>
    <t>39-583</t>
  </si>
  <si>
    <t>នុត ហឿម</t>
  </si>
  <si>
    <t>33-467</t>
  </si>
  <si>
    <t>ឃួន ស៊ីថា</t>
  </si>
  <si>
    <t>17-264</t>
  </si>
  <si>
    <t>ទីន លក្ឌា</t>
  </si>
  <si>
    <t>21-100</t>
  </si>
  <si>
    <t>ហ៊ិន វុទ្ធី</t>
  </si>
  <si>
    <t>11-476</t>
  </si>
  <si>
    <t>រ៉ុង រតនៈ</t>
  </si>
  <si>
    <t>37-137</t>
  </si>
  <si>
    <t>ជា ជីវ</t>
  </si>
  <si>
    <t>37-138</t>
  </si>
  <si>
    <t>អេង ឆែម១</t>
  </si>
  <si>
    <t>35-281</t>
  </si>
  <si>
    <t>27-317</t>
  </si>
  <si>
    <t>រត្ន័ សុខគា</t>
  </si>
  <si>
    <t>39-596</t>
  </si>
  <si>
    <t xml:space="preserve">វី  សាវុត </t>
  </si>
  <si>
    <t>17-511</t>
  </si>
  <si>
    <t>រ៉ែម ណារ៉ុង</t>
  </si>
  <si>
    <t>35-300</t>
  </si>
  <si>
    <t>ទស់ ថែ</t>
  </si>
  <si>
    <t>37-542</t>
  </si>
  <si>
    <t>ឌុង សំណាង</t>
  </si>
  <si>
    <t>37-090</t>
  </si>
  <si>
    <t>ផេត ផាត</t>
  </si>
  <si>
    <t>27-531</t>
  </si>
  <si>
    <t>ញាណ សំណាង</t>
  </si>
  <si>
    <t>11-134</t>
  </si>
  <si>
    <t>ឈឿន ឈុំ ២</t>
  </si>
  <si>
    <t>21-242</t>
  </si>
  <si>
    <t>ពេញ សុន</t>
  </si>
  <si>
    <t>35-067</t>
  </si>
  <si>
    <t>ង៉ុយ រឿត</t>
  </si>
  <si>
    <t>39-429</t>
  </si>
  <si>
    <t>រឿត បូរ</t>
  </si>
  <si>
    <t>39-428</t>
  </si>
  <si>
    <t>នួន ភឿន</t>
  </si>
  <si>
    <t>05-060</t>
  </si>
  <si>
    <t>ឌី ទូច</t>
  </si>
  <si>
    <t>11-431</t>
  </si>
  <si>
    <t>ម៉ៅ ដារ៉ា</t>
  </si>
  <si>
    <t>27-192</t>
  </si>
  <si>
    <t>ម៉ី វ៉ាន់ទូច</t>
  </si>
  <si>
    <t>41-466</t>
  </si>
  <si>
    <t>ហៃ ណារេត</t>
  </si>
  <si>
    <t>41-491</t>
  </si>
  <si>
    <t>ម៉ី ហ៊ុំ</t>
  </si>
  <si>
    <t>27-401</t>
  </si>
  <si>
    <t>ម៉ី សយ</t>
  </si>
  <si>
    <t>29-294</t>
  </si>
  <si>
    <t>សោម សុផុន</t>
  </si>
  <si>
    <t>05-332</t>
  </si>
  <si>
    <t>ឈិម ប៊ុនលី</t>
  </si>
  <si>
    <t>35-565</t>
  </si>
  <si>
    <t>គា ថៃ</t>
  </si>
  <si>
    <t>29-165</t>
  </si>
  <si>
    <t>សុខ ចេង</t>
  </si>
  <si>
    <t>23-318</t>
  </si>
  <si>
    <t>ហម រិទ្ឋី</t>
  </si>
  <si>
    <t>27-361</t>
  </si>
  <si>
    <t>អ៊ុក ឧសភា</t>
  </si>
  <si>
    <t>27-359</t>
  </si>
  <si>
    <t>ហម រិទ្ឋី១</t>
  </si>
  <si>
    <t>27-360</t>
  </si>
  <si>
    <t>ផៃ ផាន</t>
  </si>
  <si>
    <t>39-520</t>
  </si>
  <si>
    <t>មឹក តារា</t>
  </si>
  <si>
    <t>17-117</t>
  </si>
  <si>
    <t>ជី គីមីសៀង</t>
  </si>
  <si>
    <t>39-247</t>
  </si>
  <si>
    <t>អុំ ម៉ាលី</t>
  </si>
  <si>
    <t>27-115</t>
  </si>
  <si>
    <t>សុខ បឿន</t>
  </si>
  <si>
    <t>33-547</t>
  </si>
  <si>
    <t>ហ៊ុន សាលី ២</t>
  </si>
  <si>
    <t>11-053</t>
  </si>
  <si>
    <t>ប៊ុន សាខន</t>
  </si>
  <si>
    <t>27-006</t>
  </si>
  <si>
    <t>ញូង ចំរើន</t>
  </si>
  <si>
    <t>37-405</t>
  </si>
  <si>
    <t>ហេង វណ្ណា</t>
  </si>
  <si>
    <t>31-344</t>
  </si>
  <si>
    <t>ឃុត សារ៉ែត</t>
  </si>
  <si>
    <t>37-022</t>
  </si>
  <si>
    <t>សោម វ៉ាន់ធូ</t>
  </si>
  <si>
    <t>41-468</t>
  </si>
  <si>
    <t>ប៊ូ សុថានី</t>
  </si>
  <si>
    <t>41-470</t>
  </si>
  <si>
    <t>ងិន សូម៉ា</t>
  </si>
  <si>
    <t>29-556</t>
  </si>
  <si>
    <t>ឯម សោភ័ណ្ឌ</t>
  </si>
  <si>
    <t>39-333</t>
  </si>
  <si>
    <t xml:space="preserve">ចាន់  សុភី </t>
  </si>
  <si>
    <t>17-514</t>
  </si>
  <si>
    <t>ទី សុខុន</t>
  </si>
  <si>
    <t>11-419</t>
  </si>
  <si>
    <t>សិន ភេន</t>
  </si>
  <si>
    <t>37-123</t>
  </si>
  <si>
    <t>ពៅ កង</t>
  </si>
  <si>
    <t>21-377</t>
  </si>
  <si>
    <t>យ៉ែម សំអូន</t>
  </si>
  <si>
    <t>11-309</t>
  </si>
  <si>
    <t>លឹម ទាវ</t>
  </si>
  <si>
    <t>23-498</t>
  </si>
  <si>
    <t>វៃ សាវន</t>
  </si>
  <si>
    <t>05-469</t>
  </si>
  <si>
    <t>អ៊ុំ គឹមស៊ុន</t>
  </si>
  <si>
    <t>23-437</t>
  </si>
  <si>
    <t>ធាម សំអុល</t>
  </si>
  <si>
    <t>23-330</t>
  </si>
  <si>
    <t>ហេង ទេវី</t>
  </si>
  <si>
    <t>21-280</t>
  </si>
  <si>
    <t>ណុប ចាន់បូរ៉ា</t>
  </si>
  <si>
    <t>39-161</t>
  </si>
  <si>
    <t>សឿន វុធ</t>
  </si>
  <si>
    <t>25-502</t>
  </si>
  <si>
    <t>ឆង់ ថាន</t>
  </si>
  <si>
    <t>21-171</t>
  </si>
  <si>
    <t>ង៉ូវ មួយអ៊ី</t>
  </si>
  <si>
    <t>05-195</t>
  </si>
  <si>
    <t>27-338</t>
  </si>
  <si>
    <t>ហ៊ត ដារៀង</t>
  </si>
  <si>
    <t>37-109</t>
  </si>
  <si>
    <t>ពៅ មៀន</t>
  </si>
  <si>
    <t>11-107</t>
  </si>
  <si>
    <t>ហុង ដារ៉ា</t>
  </si>
  <si>
    <t>35-362</t>
  </si>
  <si>
    <t>ប៊ុន វន្នី</t>
  </si>
  <si>
    <t>33-029</t>
  </si>
  <si>
    <t>ផ្លុង វុឌ្ឍី</t>
  </si>
  <si>
    <t>17-001</t>
  </si>
  <si>
    <t>ទី ប៊ុនរឿង</t>
  </si>
  <si>
    <t>37-004</t>
  </si>
  <si>
    <t>ផ្លុង វណ្ណា</t>
  </si>
  <si>
    <t>33-556</t>
  </si>
  <si>
    <t>ឈឺត សួម</t>
  </si>
  <si>
    <t>37-171</t>
  </si>
  <si>
    <t>វ៉យ គល់</t>
  </si>
  <si>
    <t>23-432</t>
  </si>
  <si>
    <t>ហេង ពិសិទ្ធ</t>
  </si>
  <si>
    <t>41-439</t>
  </si>
  <si>
    <t>កែវ ចាន់ណាវុធ</t>
  </si>
  <si>
    <t>17-078</t>
  </si>
  <si>
    <t>ហឿន នាង</t>
  </si>
  <si>
    <t>35-400</t>
  </si>
  <si>
    <t>ទឹម រី​</t>
  </si>
  <si>
    <t>35-399</t>
  </si>
  <si>
    <t>សុះ ព្រែក</t>
  </si>
  <si>
    <t>21-137</t>
  </si>
  <si>
    <t>ខេង ហឿន</t>
  </si>
  <si>
    <t>43-306</t>
  </si>
  <si>
    <t>05-001</t>
  </si>
  <si>
    <t>ហ៊ុច សុវណ្ណ</t>
  </si>
  <si>
    <t>43-172</t>
  </si>
  <si>
    <t>ឈាន ភីរ៉ា</t>
  </si>
  <si>
    <t>35-472</t>
  </si>
  <si>
    <t xml:space="preserve">សេង  ឈួន  </t>
  </si>
  <si>
    <t>05-592</t>
  </si>
  <si>
    <t>ស៊ូ កើ</t>
  </si>
  <si>
    <t>21-069</t>
  </si>
  <si>
    <t>stree</t>
  </si>
  <si>
    <t>22-140</t>
  </si>
  <si>
    <t>22-134</t>
  </si>
  <si>
    <t>ប៊ន សោ ភ័ណ</t>
  </si>
  <si>
    <t>22-179</t>
  </si>
  <si>
    <t>ឌិត ជិន</t>
  </si>
  <si>
    <t>22-298</t>
  </si>
  <si>
    <t>22-040</t>
  </si>
  <si>
    <t>22-077</t>
  </si>
  <si>
    <t>22-273</t>
  </si>
  <si>
    <t>22-238</t>
  </si>
  <si>
    <t>22-209</t>
  </si>
  <si>
    <t>22-250</t>
  </si>
  <si>
    <r>
      <rPr>
        <sz val="10"/>
        <rFont val="FreeSans"/>
        <family val="2"/>
      </rPr>
      <t>ជឹម ចំណាន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ឥន្ទ្រីយ៍មាស</t>
    </r>
    <r>
      <rPr>
        <sz val="11"/>
        <color theme="1"/>
        <rFont val="Calibri"/>
        <family val="2"/>
        <scheme val="minor"/>
      </rPr>
      <t>)</t>
    </r>
  </si>
  <si>
    <t>22-049</t>
  </si>
  <si>
    <t>ហួន ហៀង ភោជនីយដ្ឋានអាស៊ានបៀរ</t>
  </si>
  <si>
    <t>22-076</t>
  </si>
  <si>
    <t>22-114</t>
  </si>
  <si>
    <t>22-294</t>
  </si>
  <si>
    <t>22-262</t>
  </si>
  <si>
    <t>22-165</t>
  </si>
  <si>
    <t>ពុំ ពេជ្រ</t>
  </si>
  <si>
    <t>22-300</t>
  </si>
  <si>
    <t>រាត្រីស្ទឹងសង្គែ</t>
  </si>
  <si>
    <t>22-222</t>
  </si>
  <si>
    <t>បង្គន់អនាម័យសាធារណះ</t>
  </si>
  <si>
    <t>22-239</t>
  </si>
  <si>
    <t>22-099</t>
  </si>
  <si>
    <t>22-002</t>
  </si>
  <si>
    <t>22-003</t>
  </si>
  <si>
    <t>22-234</t>
  </si>
  <si>
    <t>22-206</t>
  </si>
  <si>
    <t>22-260</t>
  </si>
  <si>
    <t>សេង សុទ្ធី</t>
  </si>
  <si>
    <t>22-177</t>
  </si>
  <si>
    <t>ខឹម សាឃឿន</t>
  </si>
  <si>
    <t>22-290</t>
  </si>
  <si>
    <t>ក្រុម ជុំនុំ ប៊ី អែស ធី</t>
  </si>
  <si>
    <t>22-133</t>
  </si>
  <si>
    <t>22-101</t>
  </si>
  <si>
    <t>22-258</t>
  </si>
  <si>
    <t>22-187</t>
  </si>
  <si>
    <t>ឈុំ ចាន់</t>
  </si>
  <si>
    <t>22-296</t>
  </si>
  <si>
    <t xml:space="preserve">មាន  ឈាង </t>
  </si>
  <si>
    <t>10-518</t>
  </si>
  <si>
    <t>40-004</t>
  </si>
  <si>
    <t>ស្រី  ចំរើន</t>
  </si>
  <si>
    <t>06-420</t>
  </si>
  <si>
    <t>ចន ញាណ</t>
  </si>
  <si>
    <t>32-451</t>
  </si>
  <si>
    <t xml:space="preserve">មៅ ចន្ថា </t>
  </si>
  <si>
    <t>34-579</t>
  </si>
  <si>
    <t>សឿ  ឃឿត</t>
  </si>
  <si>
    <t>32-373</t>
  </si>
  <si>
    <t>ជេត វណ្ណី</t>
  </si>
  <si>
    <t>06-453</t>
  </si>
  <si>
    <t>សោម ពៅ</t>
  </si>
  <si>
    <t>30-235</t>
  </si>
  <si>
    <t>ងី ឡាក់</t>
  </si>
  <si>
    <t>24-300</t>
  </si>
  <si>
    <t xml:space="preserve">អៀង  ស៊ីនិត </t>
  </si>
  <si>
    <t>04-536</t>
  </si>
  <si>
    <t>16-393</t>
  </si>
  <si>
    <t>សាលសមាគមន៍</t>
  </si>
  <si>
    <t>24-111</t>
  </si>
  <si>
    <t>ឌុច សេរីវិរៈ</t>
  </si>
  <si>
    <t>24-489</t>
  </si>
  <si>
    <t>ប៊ុត សារ៉េត</t>
  </si>
  <si>
    <t>10-262</t>
  </si>
  <si>
    <t>សេក វីបុល</t>
  </si>
  <si>
    <t>34-014</t>
  </si>
  <si>
    <t>សែន  ចំរើន</t>
  </si>
  <si>
    <t>34-379</t>
  </si>
  <si>
    <t>26-436</t>
  </si>
  <si>
    <t>ឈឹម សារេត</t>
  </si>
  <si>
    <t>36-079</t>
  </si>
  <si>
    <t>ខាត់ ហ៊ួរ</t>
  </si>
  <si>
    <t>24-459</t>
  </si>
  <si>
    <t>22-318</t>
  </si>
  <si>
    <t>ហ៊ួត ម៉ាឡា</t>
  </si>
  <si>
    <t>42-173</t>
  </si>
  <si>
    <t>យ៉ង់ ហាវ</t>
  </si>
  <si>
    <t>26-019</t>
  </si>
  <si>
    <t>កឹម សាផាន្នភិរម្យ</t>
  </si>
  <si>
    <t>26-046</t>
  </si>
  <si>
    <t>ពៅ ស្រីពេជ្រ</t>
  </si>
  <si>
    <t>26-073</t>
  </si>
  <si>
    <t>រ៉ូ រ៉យ៉ា</t>
  </si>
  <si>
    <t>26-222</t>
  </si>
  <si>
    <t>ស៊ុក វ៉ាន់ឌី</t>
  </si>
  <si>
    <t>26-232</t>
  </si>
  <si>
    <t>មៀច សុមន៍</t>
  </si>
  <si>
    <t>26-249</t>
  </si>
  <si>
    <t>លី អ៊ុតនី</t>
  </si>
  <si>
    <t>26-252</t>
  </si>
  <si>
    <t>ជឿន គឹមសួរ</t>
  </si>
  <si>
    <t>26-262</t>
  </si>
  <si>
    <t>26-302</t>
  </si>
  <si>
    <t>សេង រ៉ានី</t>
  </si>
  <si>
    <t>26-318</t>
  </si>
  <si>
    <t>កែ សៅ</t>
  </si>
  <si>
    <t>26-345</t>
  </si>
  <si>
    <t>26-351</t>
  </si>
  <si>
    <t>លឹម សេង</t>
  </si>
  <si>
    <t>26-402</t>
  </si>
  <si>
    <t>ស៊ុំ យិធា</t>
  </si>
  <si>
    <t>26-409</t>
  </si>
  <si>
    <t>លិញ ម្លិះ</t>
  </si>
  <si>
    <t>26-493</t>
  </si>
  <si>
    <t>លី ប៊ុនតុង</t>
  </si>
  <si>
    <t>26-531</t>
  </si>
  <si>
    <t>ពុំ ប្រុស</t>
  </si>
  <si>
    <t>34-025</t>
  </si>
  <si>
    <r>
      <rPr>
        <sz val="10"/>
        <rFont val="FreeSans"/>
        <family val="2"/>
      </rPr>
      <t>ហម  កឹមសាយ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៥៥៩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</si>
  <si>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06-574</t>
  </si>
  <si>
    <t xml:space="preserve">កុល កល្យាណ </t>
  </si>
  <si>
    <t>34-521</t>
  </si>
  <si>
    <t>24-203</t>
  </si>
  <si>
    <t>ឃុត រក្សារដ្ឋ</t>
  </si>
  <si>
    <t>42-208</t>
  </si>
  <si>
    <t>ពេជ្រ ចន្ថា</t>
  </si>
  <si>
    <t>06-423</t>
  </si>
  <si>
    <t>អឹម អូន</t>
  </si>
  <si>
    <t>42-044</t>
  </si>
  <si>
    <t>មឿន រូម</t>
  </si>
  <si>
    <t>38-192</t>
  </si>
  <si>
    <t>កែវ ផានី</t>
  </si>
  <si>
    <t>06-158</t>
  </si>
  <si>
    <t>យុត វ៉ែន</t>
  </si>
  <si>
    <t>42-304</t>
  </si>
  <si>
    <t>ម៉ៅ សុវណ្ណរ៉ា</t>
  </si>
  <si>
    <t>06-362</t>
  </si>
  <si>
    <t>ដិប សារឿន</t>
  </si>
  <si>
    <t>38-191</t>
  </si>
  <si>
    <t>ទេព ម៉ារិទ្ធិ</t>
  </si>
  <si>
    <t>42-168</t>
  </si>
  <si>
    <t>ខេង ផល្លា</t>
  </si>
  <si>
    <t>24-251</t>
  </si>
  <si>
    <t>សៅ ដាំ</t>
  </si>
  <si>
    <t>06-173</t>
  </si>
  <si>
    <t>នឹម កែវ</t>
  </si>
  <si>
    <t>06-194</t>
  </si>
  <si>
    <t>26-087</t>
  </si>
  <si>
    <t>ពៅ ណាសៀ</t>
  </si>
  <si>
    <t>36-178</t>
  </si>
  <si>
    <t>សៀន ស៊ីនួន</t>
  </si>
  <si>
    <t>30-102</t>
  </si>
  <si>
    <t>ង៉ោ ម៉ីន</t>
  </si>
  <si>
    <t>30-595</t>
  </si>
  <si>
    <t>ទូច ភ័ណ្ណ</t>
  </si>
  <si>
    <t>22-458</t>
  </si>
  <si>
    <t>តាន់ គឹមឡេង</t>
  </si>
  <si>
    <t>26-052</t>
  </si>
  <si>
    <t>ប៉ោ ចន្ធី</t>
  </si>
  <si>
    <t>06-333</t>
  </si>
  <si>
    <t>សឿម វណ្ណី</t>
  </si>
  <si>
    <t>42-421</t>
  </si>
  <si>
    <t>នង សុខា</t>
  </si>
  <si>
    <t>42-351</t>
  </si>
  <si>
    <t>អៀប ចំណាប់</t>
  </si>
  <si>
    <t>42-348</t>
  </si>
  <si>
    <t>រ៉េន ផល្លា</t>
  </si>
  <si>
    <t>40-210</t>
  </si>
  <si>
    <t>យ៉ាត ពឿត</t>
  </si>
  <si>
    <t>42-343</t>
  </si>
  <si>
    <t>ម៉ែន សំអុល</t>
  </si>
  <si>
    <t>26-191</t>
  </si>
  <si>
    <t>ជូ មុនី</t>
  </si>
  <si>
    <t>36-180</t>
  </si>
  <si>
    <t>ប៉ោ ឡុង</t>
  </si>
  <si>
    <t>16-044</t>
  </si>
  <si>
    <t>សូ  ចាន់ហេង</t>
  </si>
  <si>
    <t>16-002</t>
  </si>
  <si>
    <t>រិត សុឃិន</t>
  </si>
  <si>
    <t>34-092</t>
  </si>
  <si>
    <t>ឈួ ហៀង</t>
  </si>
  <si>
    <t>04-323</t>
  </si>
  <si>
    <t>មិន លីហួរ</t>
  </si>
  <si>
    <t>24-193</t>
  </si>
  <si>
    <t>យុន ខេន</t>
  </si>
  <si>
    <t>40-060</t>
  </si>
  <si>
    <t>គីម សេង</t>
  </si>
  <si>
    <t>36-281</t>
  </si>
  <si>
    <t>ណុប សារួន</t>
  </si>
  <si>
    <t>30-549</t>
  </si>
  <si>
    <t>សុខ ប៊ុណារី</t>
  </si>
  <si>
    <t>42-472</t>
  </si>
  <si>
    <t>សេក ចាន់ដារ៉ា</t>
  </si>
  <si>
    <t>40-003</t>
  </si>
  <si>
    <t>ង៉ែត ងិន</t>
  </si>
  <si>
    <t>40-010</t>
  </si>
  <si>
    <t>ហុក វាសនា</t>
  </si>
  <si>
    <t>40-018</t>
  </si>
  <si>
    <t>ស៊ុន សុខុន</t>
  </si>
  <si>
    <t>40-025</t>
  </si>
  <si>
    <t>ឈឿ រុក្ខា</t>
  </si>
  <si>
    <t>40-026</t>
  </si>
  <si>
    <t>ឈឿត វុទ្ធី</t>
  </si>
  <si>
    <t>40-027</t>
  </si>
  <si>
    <t>ឡេង គឹមទៀង</t>
  </si>
  <si>
    <t>40-028</t>
  </si>
  <si>
    <t>ឃឿម សាវិញ</t>
  </si>
  <si>
    <t>40-029</t>
  </si>
  <si>
    <t>កង ចាន់លី</t>
  </si>
  <si>
    <t>40-030</t>
  </si>
  <si>
    <t>ជួន សុផុន</t>
  </si>
  <si>
    <t>40-031</t>
  </si>
  <si>
    <t>ជួប ជឿប</t>
  </si>
  <si>
    <t>40-032</t>
  </si>
  <si>
    <t>ភុំ សុជាតិ</t>
  </si>
  <si>
    <t>40-033</t>
  </si>
  <si>
    <t>ប៊ី ឌឿន</t>
  </si>
  <si>
    <t>40-034</t>
  </si>
  <si>
    <t>ភុន ភៀង</t>
  </si>
  <si>
    <t>40-038</t>
  </si>
  <si>
    <t>ងិន ម៉ាប់</t>
  </si>
  <si>
    <t>40-047</t>
  </si>
  <si>
    <t>សឿត វ៉ាត</t>
  </si>
  <si>
    <t>40-044</t>
  </si>
  <si>
    <t>យឹម សោម</t>
  </si>
  <si>
    <t>40-050</t>
  </si>
  <si>
    <t>រ៉ុត សារ៉ូ</t>
  </si>
  <si>
    <t>40-052</t>
  </si>
  <si>
    <t>ឆុន ព្រុំ</t>
  </si>
  <si>
    <t>40-055</t>
  </si>
  <si>
    <t>ឆុន ចាន់ថុល</t>
  </si>
  <si>
    <t>40-123</t>
  </si>
  <si>
    <t>ឡុង ធារី</t>
  </si>
  <si>
    <t>40-167</t>
  </si>
  <si>
    <t>នួន សុភា</t>
  </si>
  <si>
    <t>40-196</t>
  </si>
  <si>
    <t>កេត ផាន</t>
  </si>
  <si>
    <t>40-206</t>
  </si>
  <si>
    <t>វ៉ាត វ៉ាន់ថា</t>
  </si>
  <si>
    <t>34-068</t>
  </si>
  <si>
    <t>យូម ធារ៉ា</t>
  </si>
  <si>
    <t>34-137</t>
  </si>
  <si>
    <t>10-150</t>
  </si>
  <si>
    <t>តឹង សាវ៉ាន់</t>
  </si>
  <si>
    <t>22-330</t>
  </si>
  <si>
    <t>រី ថុល</t>
  </si>
  <si>
    <t>30-502</t>
  </si>
  <si>
    <t>អួង ណារ៉ុម</t>
  </si>
  <si>
    <t>24-221</t>
  </si>
  <si>
    <t>ស៊ន សាវី</t>
  </si>
  <si>
    <t>32-093</t>
  </si>
  <si>
    <t>ទឹម ហ៊ុច</t>
  </si>
  <si>
    <t>34-070</t>
  </si>
  <si>
    <t>34-069</t>
  </si>
  <si>
    <t>ឡាច  វឌ្ឍនៈ</t>
  </si>
  <si>
    <t>34-229</t>
  </si>
  <si>
    <t>រួម រ៉ាត់</t>
  </si>
  <si>
    <t>42-054</t>
  </si>
  <si>
    <t>ទ៉ុត សារ៉ាន់</t>
  </si>
  <si>
    <t>36-011</t>
  </si>
  <si>
    <t>ទ្រី វុត្ថា</t>
  </si>
  <si>
    <t>34-110</t>
  </si>
  <si>
    <t>ញឹក ឃុន្នី</t>
  </si>
  <si>
    <t>34-153</t>
  </si>
  <si>
    <t>គឿង សុផាត</t>
  </si>
  <si>
    <t>22-365</t>
  </si>
  <si>
    <t>ម៉ាស់ ម៉ាត់សេត</t>
  </si>
  <si>
    <t>26-153</t>
  </si>
  <si>
    <t>ហៀន រ៉េត</t>
  </si>
  <si>
    <t>42-345</t>
  </si>
  <si>
    <t>រ៉េត កក្កដា</t>
  </si>
  <si>
    <t>42-338</t>
  </si>
  <si>
    <t>អៀម ស៊ីណា</t>
  </si>
  <si>
    <t>42-347</t>
  </si>
  <si>
    <t>ឡាច ផាត</t>
  </si>
  <si>
    <t>42-337</t>
  </si>
  <si>
    <t>សេង ណាវី</t>
  </si>
  <si>
    <t>10-160</t>
  </si>
  <si>
    <t>ម៉ាក់ ចំរើន</t>
  </si>
  <si>
    <t>30-491</t>
  </si>
  <si>
    <t>ទួច សារឿត</t>
  </si>
  <si>
    <t>38-470</t>
  </si>
  <si>
    <t>សាម ម៉ាត់ស</t>
  </si>
  <si>
    <t>10-182</t>
  </si>
  <si>
    <t>ថាក់ សេងយូ</t>
  </si>
  <si>
    <t>30-584</t>
  </si>
  <si>
    <t>វឿន វី</t>
  </si>
  <si>
    <t>42-313</t>
  </si>
  <si>
    <t>ឆាន់ សូភី</t>
  </si>
  <si>
    <t>24-268</t>
  </si>
  <si>
    <t>នឿន សារ៉េត</t>
  </si>
  <si>
    <t>42-299</t>
  </si>
  <si>
    <t>វ៉ឹង សុផុស</t>
  </si>
  <si>
    <t>38-283</t>
  </si>
  <si>
    <t>ម៉េង ដារ៉ា</t>
  </si>
  <si>
    <t>42-065</t>
  </si>
  <si>
    <t>ហេង ចាន់ថន</t>
  </si>
  <si>
    <t>24-245</t>
  </si>
  <si>
    <t>ហោ លុច</t>
  </si>
  <si>
    <t>42-058</t>
  </si>
  <si>
    <t>ប៉ាត ភូម៉ារិទ្ធ</t>
  </si>
  <si>
    <t>42-458</t>
  </si>
  <si>
    <t>ចឹក ជុងហុង</t>
  </si>
  <si>
    <t>26-542</t>
  </si>
  <si>
    <t>ហ៊ុន ហៀន</t>
  </si>
  <si>
    <t>06-020</t>
  </si>
  <si>
    <t>06-021</t>
  </si>
  <si>
    <t>អ៊ី ធី</t>
  </si>
  <si>
    <t>30-249</t>
  </si>
  <si>
    <t>ធឿន សាវឿន</t>
  </si>
  <si>
    <t>16-042</t>
  </si>
  <si>
    <t>គុណ ឆាយ</t>
  </si>
  <si>
    <t>30-095</t>
  </si>
  <si>
    <t>សេន អេសអារី</t>
  </si>
  <si>
    <t>36-201</t>
  </si>
  <si>
    <t>ច័ន្ទ ប៊ុនថន</t>
  </si>
  <si>
    <t>26-595</t>
  </si>
  <si>
    <t>ធី សារ៉ាត់</t>
  </si>
  <si>
    <t>24-256</t>
  </si>
  <si>
    <t xml:space="preserve">រាជ  សុវណ្ណារិទ្ធ </t>
  </si>
  <si>
    <t>16-491</t>
  </si>
  <si>
    <t>រាជ សុវណ្ណារិទ្ធ</t>
  </si>
  <si>
    <t>40-164</t>
  </si>
  <si>
    <t>ហែម ភីរម្យ</t>
  </si>
  <si>
    <t>36-257</t>
  </si>
  <si>
    <t>គីន ចំរ៉ុង</t>
  </si>
  <si>
    <t>36-128</t>
  </si>
  <si>
    <t>សៀន សេន</t>
  </si>
  <si>
    <t>06-032</t>
  </si>
  <si>
    <t>យូ គីមហួន</t>
  </si>
  <si>
    <t>36-145</t>
  </si>
  <si>
    <t>កាន  សុធា</t>
  </si>
  <si>
    <t>32-568</t>
  </si>
  <si>
    <t>អាប ឈុនអេង</t>
  </si>
  <si>
    <t>42-390</t>
  </si>
  <si>
    <t>ប៉ុន សេដ្ឋា</t>
  </si>
  <si>
    <t>26-083</t>
  </si>
  <si>
    <t>ម៉េង ប្រាកដ</t>
  </si>
  <si>
    <t>30-375</t>
  </si>
  <si>
    <t>លន់ វ៉ង់</t>
  </si>
  <si>
    <t>04-295</t>
  </si>
  <si>
    <t>ហឿន បុផ្ផា</t>
  </si>
  <si>
    <t>30-416</t>
  </si>
  <si>
    <t>ឆេង ឆាន់</t>
  </si>
  <si>
    <t>32-060</t>
  </si>
  <si>
    <t xml:space="preserve">លឹម  សារុន </t>
  </si>
  <si>
    <t>32-592</t>
  </si>
  <si>
    <t>វ៉ាន់ ចាន់នី</t>
  </si>
  <si>
    <t>10-327</t>
  </si>
  <si>
    <t>ទូច វុន</t>
  </si>
  <si>
    <t>30-532</t>
  </si>
  <si>
    <t>ភាច វែង</t>
  </si>
  <si>
    <t>30-215</t>
  </si>
  <si>
    <t>30-534</t>
  </si>
  <si>
    <t>ស៊ុម ភូង</t>
  </si>
  <si>
    <t>24-467</t>
  </si>
  <si>
    <t>24-468</t>
  </si>
  <si>
    <t>ណុច ម៉ៅ</t>
  </si>
  <si>
    <t>24-048</t>
  </si>
  <si>
    <t xml:space="preserve">ម៉ៅ  ចាម  </t>
  </si>
  <si>
    <t>06-555</t>
  </si>
  <si>
    <t xml:space="preserve">ឆម  លី  </t>
  </si>
  <si>
    <t>06-486</t>
  </si>
  <si>
    <t>ឌុច សំណាង</t>
  </si>
  <si>
    <t>30-190</t>
  </si>
  <si>
    <t>30-533</t>
  </si>
  <si>
    <t>ទូច សុឃឿត</t>
  </si>
  <si>
    <t>30-214</t>
  </si>
  <si>
    <t>ឈ ឈឿត</t>
  </si>
  <si>
    <t>30-574</t>
  </si>
  <si>
    <t>ចាប ថុល</t>
  </si>
  <si>
    <t>30-040</t>
  </si>
  <si>
    <t>កាន់ វិសេដ្ឋ</t>
  </si>
  <si>
    <t>40-024</t>
  </si>
  <si>
    <t>ម៉ៅទឹម សុវណ្ណារិទ្ធ</t>
  </si>
  <si>
    <t>06-325</t>
  </si>
  <si>
    <t>យុន   រ៉ាអ៊ូល</t>
  </si>
  <si>
    <t>10-444</t>
  </si>
  <si>
    <t>សឹង  គឹមលន់</t>
  </si>
  <si>
    <t>34-235</t>
  </si>
  <si>
    <t>ពេជ្រ សាង</t>
  </si>
  <si>
    <t>22-320</t>
  </si>
  <si>
    <t>សុច សេដ្ឋា</t>
  </si>
  <si>
    <t>30-570</t>
  </si>
  <si>
    <t>ប៉ុក ចាន់រស្មី</t>
  </si>
  <si>
    <t>34-039</t>
  </si>
  <si>
    <t>សំ ចន្តិា</t>
  </si>
  <si>
    <t>36-504</t>
  </si>
  <si>
    <t>ហង្ស ហេង</t>
  </si>
  <si>
    <t>36-367</t>
  </si>
  <si>
    <t>ចាន់ មករា</t>
  </si>
  <si>
    <t>40-243</t>
  </si>
  <si>
    <t>ស្ដើង ឌី</t>
  </si>
  <si>
    <t>44-055</t>
  </si>
  <si>
    <t>ស៊ុយ សុភាព</t>
  </si>
  <si>
    <t>04-099</t>
  </si>
  <si>
    <t>អូរ វ៉ាន់ណុំ</t>
  </si>
  <si>
    <t>30-514</t>
  </si>
  <si>
    <t>ងន សំអុស</t>
  </si>
  <si>
    <t>06-192</t>
  </si>
  <si>
    <t>សៅ សឺន</t>
  </si>
  <si>
    <t>38-334</t>
  </si>
  <si>
    <t>សែម ប៊ុនសេង</t>
  </si>
  <si>
    <t>38-236</t>
  </si>
  <si>
    <t>យឿន ជឿង</t>
  </si>
  <si>
    <t>38-237</t>
  </si>
  <si>
    <t>ហ៊ូ ហេង</t>
  </si>
  <si>
    <t>36-096</t>
  </si>
  <si>
    <t>ប្រិម សារិន</t>
  </si>
  <si>
    <t>38-354</t>
  </si>
  <si>
    <t>ទួន សីហា</t>
  </si>
  <si>
    <t>42-380</t>
  </si>
  <si>
    <t>សួន ស្រីល័ក្ខ</t>
  </si>
  <si>
    <t>32-026</t>
  </si>
  <si>
    <t>លី  ខ្លឿន</t>
  </si>
  <si>
    <t>34-458</t>
  </si>
  <si>
    <t>ឧប កែវផល្លី</t>
  </si>
  <si>
    <t>26-007</t>
  </si>
  <si>
    <t>24-298</t>
  </si>
  <si>
    <t>យិន រឿន</t>
  </si>
  <si>
    <t>04-447</t>
  </si>
  <si>
    <t>តឹក  សាវង្ស</t>
  </si>
  <si>
    <t>34-459</t>
  </si>
  <si>
    <t>ង៉ោ ម៉ាន់</t>
  </si>
  <si>
    <t>30-594</t>
  </si>
  <si>
    <t xml:space="preserve">ញ៉ែម  នឿយ  </t>
  </si>
  <si>
    <t>06-576</t>
  </si>
  <si>
    <t>ឆាត គាន</t>
  </si>
  <si>
    <t>38-439</t>
  </si>
  <si>
    <t>ហាយ ហួត</t>
  </si>
  <si>
    <t>24-140</t>
  </si>
  <si>
    <t>ផុន វណ្ណនិត</t>
  </si>
  <si>
    <t>24-395</t>
  </si>
  <si>
    <t>ប៊ូ ហេង</t>
  </si>
  <si>
    <t>42-133</t>
  </si>
  <si>
    <t>វ៉ឹង សាន</t>
  </si>
  <si>
    <t>38-284</t>
  </si>
  <si>
    <t>ឡុន ស៊ីណាត</t>
  </si>
  <si>
    <t>32-303</t>
  </si>
  <si>
    <t>ទីំម ឆេងអាន</t>
  </si>
  <si>
    <t>42-043</t>
  </si>
  <si>
    <t>ង៉ែត ម៉េងទ្រី</t>
  </si>
  <si>
    <t>22-518</t>
  </si>
  <si>
    <t>ហេង លឹមសេង</t>
  </si>
  <si>
    <t>06-290</t>
  </si>
  <si>
    <t>ឡុង ហាក់</t>
  </si>
  <si>
    <t>42-349</t>
  </si>
  <si>
    <t>ម៉ក់ កុសល</t>
  </si>
  <si>
    <t>42-116</t>
  </si>
  <si>
    <t>សុខ ញ៉ាញ់</t>
  </si>
  <si>
    <t>24-037</t>
  </si>
  <si>
    <t>ដេត សារ៉េត</t>
  </si>
  <si>
    <t>42-182</t>
  </si>
  <si>
    <t>ង៉ែត រ៉ែម</t>
  </si>
  <si>
    <t>26-170</t>
  </si>
  <si>
    <t>ព្រំ ឈឺន</t>
  </si>
  <si>
    <t>24-309</t>
  </si>
  <si>
    <t>នាក ណាន់</t>
  </si>
  <si>
    <t>06-246</t>
  </si>
  <si>
    <t>40-120</t>
  </si>
  <si>
    <t xml:space="preserve">សែត  សុរិយា  </t>
  </si>
  <si>
    <t>06-573</t>
  </si>
  <si>
    <t>ព្រហ្ម វិចិត្រ</t>
  </si>
  <si>
    <t>38-084</t>
  </si>
  <si>
    <t>សី សាខន</t>
  </si>
  <si>
    <t>06-034</t>
  </si>
  <si>
    <t xml:space="preserve">បួន  រស្មី  </t>
  </si>
  <si>
    <t>06-500</t>
  </si>
  <si>
    <t>បួន តារ៉ា</t>
  </si>
  <si>
    <t>30-572</t>
  </si>
  <si>
    <t>បួន យ៉ាដា</t>
  </si>
  <si>
    <t>30-581</t>
  </si>
  <si>
    <t>អយ សុភាព</t>
  </si>
  <si>
    <t>42-038</t>
  </si>
  <si>
    <t>គង់ ជុនដា</t>
  </si>
  <si>
    <t>24-217</t>
  </si>
  <si>
    <t>ឡោ  ស៊ីនួន</t>
  </si>
  <si>
    <t>34-372</t>
  </si>
  <si>
    <t>ឃឹម ពិសី</t>
  </si>
  <si>
    <t>30-387</t>
  </si>
  <si>
    <t xml:space="preserve">ព្រឿង  ពេជ្រ  </t>
  </si>
  <si>
    <t>06-518</t>
  </si>
  <si>
    <t>សំ សុផានិត្យ</t>
  </si>
  <si>
    <t>30-526</t>
  </si>
  <si>
    <t>ហួត សុជាតិ</t>
  </si>
  <si>
    <t>40-094</t>
  </si>
  <si>
    <t>មឿន សុគន្ឋា</t>
  </si>
  <si>
    <t>30-441</t>
  </si>
  <si>
    <t>ឈិត ពៅ</t>
  </si>
  <si>
    <t>30-443</t>
  </si>
  <si>
    <t>មឿន ថេត</t>
  </si>
  <si>
    <t>30-444</t>
  </si>
  <si>
    <t>ថុក កៀត</t>
  </si>
  <si>
    <t>06-006</t>
  </si>
  <si>
    <t>ភឿក រៀត</t>
  </si>
  <si>
    <t>42-048</t>
  </si>
  <si>
    <t>ណ ណាវ</t>
  </si>
  <si>
    <t>36-557</t>
  </si>
  <si>
    <t>ជុំ ស្រីជឿត</t>
  </si>
  <si>
    <t>30-521</t>
  </si>
  <si>
    <t>សឿន ហ៊ីង</t>
  </si>
  <si>
    <t>36-104</t>
  </si>
  <si>
    <t>លឿង លឿប</t>
  </si>
  <si>
    <t>36-106</t>
  </si>
  <si>
    <t>អៀវ នី</t>
  </si>
  <si>
    <t>30-198</t>
  </si>
  <si>
    <t>អៀវ យ៉ា</t>
  </si>
  <si>
    <t>06-233</t>
  </si>
  <si>
    <t>ភោគ វង្ស</t>
  </si>
  <si>
    <t>36-016</t>
  </si>
  <si>
    <t>សួន ឧត្តម</t>
  </si>
  <si>
    <t>06-259</t>
  </si>
  <si>
    <t>ជា ដារ៉ា</t>
  </si>
  <si>
    <t>40-058</t>
  </si>
  <si>
    <t>ម៉ៅ ប៊ុនឈឿង</t>
  </si>
  <si>
    <t>24-212</t>
  </si>
  <si>
    <t>06-301</t>
  </si>
  <si>
    <t>ជា លក្ខិណា</t>
  </si>
  <si>
    <t>36-067</t>
  </si>
  <si>
    <t>យោម ណារិន</t>
  </si>
  <si>
    <t>30-212</t>
  </si>
  <si>
    <t xml:space="preserve">ឌុក  រ៉ាវនី </t>
  </si>
  <si>
    <t>32-595</t>
  </si>
  <si>
    <t>36-179</t>
  </si>
  <si>
    <t>តាន់ មីសស្សែល ២៣០</t>
  </si>
  <si>
    <t>26-126</t>
  </si>
  <si>
    <t>តាន់ មីសស្សែល ២៤១</t>
  </si>
  <si>
    <t>26-116</t>
  </si>
  <si>
    <t>តាន់ មីសស្សែល ២៥២</t>
  </si>
  <si>
    <t>26-137</t>
  </si>
  <si>
    <t>តាន់ មីសស្សែល ២១៨</t>
  </si>
  <si>
    <t>26-422</t>
  </si>
  <si>
    <t>តាន់ មីសស្សែល ២៤៧</t>
  </si>
  <si>
    <t>26-119</t>
  </si>
  <si>
    <t>42-005</t>
  </si>
  <si>
    <t>គា ពេជ្រមេត្រី</t>
  </si>
  <si>
    <t>30-365</t>
  </si>
  <si>
    <t>អ៊ិន សុធី</t>
  </si>
  <si>
    <t>04-369</t>
  </si>
  <si>
    <t>ហ៊ីន  រ៉ែម</t>
  </si>
  <si>
    <t>34-377</t>
  </si>
  <si>
    <t>ណុះ  គុំម៉ារី</t>
  </si>
  <si>
    <t>32-034</t>
  </si>
  <si>
    <t>ជួន ឆុត</t>
  </si>
  <si>
    <t>40-053</t>
  </si>
  <si>
    <t>អ៊ុយ ហួន</t>
  </si>
  <si>
    <t>36-273</t>
  </si>
  <si>
    <t>ហង់ វាសនា</t>
  </si>
  <si>
    <t>04-214</t>
  </si>
  <si>
    <t>ចាន ស៊ីថា</t>
  </si>
  <si>
    <t>24-138</t>
  </si>
  <si>
    <t>ចាន់ សំអុល</t>
  </si>
  <si>
    <t>42-440</t>
  </si>
  <si>
    <t xml:space="preserve">ឈៀង  តូ  </t>
  </si>
  <si>
    <t>06-528</t>
  </si>
  <si>
    <t>ហួន បណ្ឌិត</t>
  </si>
  <si>
    <t>38-148</t>
  </si>
  <si>
    <t>36-387</t>
  </si>
  <si>
    <t>បាន សល់</t>
  </si>
  <si>
    <t>36-199</t>
  </si>
  <si>
    <t>ប៊ុន លឹមអេង</t>
  </si>
  <si>
    <t>34-138</t>
  </si>
  <si>
    <t>លាង ឆ្លាត</t>
  </si>
  <si>
    <t>42-098</t>
  </si>
  <si>
    <t>សយ សានី</t>
  </si>
  <si>
    <t>24-460</t>
  </si>
  <si>
    <t>ជា ហឿន</t>
  </si>
  <si>
    <t>30-407</t>
  </si>
  <si>
    <t>យោគ ធី</t>
  </si>
  <si>
    <t>36-113</t>
  </si>
  <si>
    <t>16-180</t>
  </si>
  <si>
    <t>24-336</t>
  </si>
  <si>
    <t xml:space="preserve">សៀង  កុសល  </t>
  </si>
  <si>
    <t>06-550</t>
  </si>
  <si>
    <t>ឈឿន  ភេង</t>
  </si>
  <si>
    <t>34-293</t>
  </si>
  <si>
    <t>ថៃ ប៊ុនណៃ</t>
  </si>
  <si>
    <t>40-134</t>
  </si>
  <si>
    <t>យោក ហ៊ុន</t>
  </si>
  <si>
    <t>44-049</t>
  </si>
  <si>
    <t>យោក ធី</t>
  </si>
  <si>
    <t>44-050</t>
  </si>
  <si>
    <t>ឆាយ សេងឌឿម</t>
  </si>
  <si>
    <t>42-252</t>
  </si>
  <si>
    <t>ចាន់ រ៉ូឡែន</t>
  </si>
  <si>
    <t>42-253</t>
  </si>
  <si>
    <t>ផុក  សុក</t>
  </si>
  <si>
    <t>32-244</t>
  </si>
  <si>
    <t>ឃុន អេង</t>
  </si>
  <si>
    <t>04-393</t>
  </si>
  <si>
    <t>គឹម ចាន់ស៊ីថុន</t>
  </si>
  <si>
    <t>42-169</t>
  </si>
  <si>
    <t>ឆឹង  ថន</t>
  </si>
  <si>
    <t>06-382</t>
  </si>
  <si>
    <t>ហ្វង់ ឌ័រ</t>
  </si>
  <si>
    <t>10-024</t>
  </si>
  <si>
    <t>យ៉ាន់ យឿន</t>
  </si>
  <si>
    <t>26-288</t>
  </si>
  <si>
    <t>កែវ សុខុម</t>
  </si>
  <si>
    <t>32-204</t>
  </si>
  <si>
    <t>ឌុក បូរ៉ុម</t>
  </si>
  <si>
    <t>38-187</t>
  </si>
  <si>
    <t>អ៊ឹង ម៉ាលី</t>
  </si>
  <si>
    <t>38-186</t>
  </si>
  <si>
    <t>តិ  ហុង</t>
  </si>
  <si>
    <t>34-395</t>
  </si>
  <si>
    <t>ម៉ារិន ឧត្តមឆៃ</t>
  </si>
  <si>
    <t>36-377</t>
  </si>
  <si>
    <t>ឈិត បុទុម</t>
  </si>
  <si>
    <t>30-391</t>
  </si>
  <si>
    <t>កង សារៀប</t>
  </si>
  <si>
    <t>34-018</t>
  </si>
  <si>
    <t>ហយ មនោ</t>
  </si>
  <si>
    <t>32-159</t>
  </si>
  <si>
    <t xml:space="preserve">នាង ពៅ </t>
  </si>
  <si>
    <t>34-496</t>
  </si>
  <si>
    <t>សេក វណ្ណឌី</t>
  </si>
  <si>
    <t>06-092</t>
  </si>
  <si>
    <t>ឃី សុខុម</t>
  </si>
  <si>
    <t>32-298</t>
  </si>
  <si>
    <t>ឆាត់ សុធា</t>
  </si>
  <si>
    <t>40-082</t>
  </si>
  <si>
    <t>អាន រ៉េត</t>
  </si>
  <si>
    <t>10-467</t>
  </si>
  <si>
    <t>ដួង ត្រា</t>
  </si>
  <si>
    <t>04-050</t>
  </si>
  <si>
    <t>ហុង ប៊ុនឡេង</t>
  </si>
  <si>
    <t>04-061</t>
  </si>
  <si>
    <t>វ៉ាន់ គឹមហាក់</t>
  </si>
  <si>
    <t>22-332</t>
  </si>
  <si>
    <t>មុត ស៊ីណា</t>
  </si>
  <si>
    <t>36-521</t>
  </si>
  <si>
    <t>ឡាយ វ៉ិត</t>
  </si>
  <si>
    <t>24-381</t>
  </si>
  <si>
    <t>យឹន  ឃុន</t>
  </si>
  <si>
    <t>34-357</t>
  </si>
  <si>
    <t>សេង តូយ</t>
  </si>
  <si>
    <t>32-165</t>
  </si>
  <si>
    <t>ជា ប៊ុនលី</t>
  </si>
  <si>
    <t>36-471</t>
  </si>
  <si>
    <t>ជាង ហេង</t>
  </si>
  <si>
    <t>26-451</t>
  </si>
  <si>
    <t>ភួង   សុភាព</t>
  </si>
  <si>
    <t>06-181</t>
  </si>
  <si>
    <t>ភាព រតនា</t>
  </si>
  <si>
    <t>36-172</t>
  </si>
  <si>
    <t>សុខ ប៊ុនរិទ្ធ</t>
  </si>
  <si>
    <t>10-043</t>
  </si>
  <si>
    <t>សាលសហគមន័</t>
  </si>
  <si>
    <t>24-071</t>
  </si>
  <si>
    <t>អ៊ាន  ហាក់លី</t>
  </si>
  <si>
    <t>06-421</t>
  </si>
  <si>
    <t>វង់ សាវុន</t>
  </si>
  <si>
    <t>24-506</t>
  </si>
  <si>
    <t>អូច ទូច</t>
  </si>
  <si>
    <t>44-056</t>
  </si>
  <si>
    <t>យឹម ណាន</t>
  </si>
  <si>
    <t>22-319</t>
  </si>
  <si>
    <t>សាង គឹមសាយ</t>
  </si>
  <si>
    <t>06-308</t>
  </si>
  <si>
    <t xml:space="preserve">ស៊ូ  ភិជិត </t>
  </si>
  <si>
    <t>06-586</t>
  </si>
  <si>
    <t>ស៊ុម ស៊ន</t>
  </si>
  <si>
    <t>30-519</t>
  </si>
  <si>
    <t>អង្គការខ្មែរជំនាន់ថ្មី</t>
  </si>
  <si>
    <t>30-412</t>
  </si>
  <si>
    <t>យិន ទី</t>
  </si>
  <si>
    <t>36-063</t>
  </si>
  <si>
    <t>កែវ គឹមអេង</t>
  </si>
  <si>
    <t>06-378</t>
  </si>
  <si>
    <t>ខៀវ សុផាន</t>
  </si>
  <si>
    <t>36-486</t>
  </si>
  <si>
    <t>ស៊ុម រៀម</t>
  </si>
  <si>
    <t>06-375</t>
  </si>
  <si>
    <t>គីង ចាន់ឡាយ</t>
  </si>
  <si>
    <t>22-310</t>
  </si>
  <si>
    <t>តាង ម៉ារីន</t>
  </si>
  <si>
    <t>24-324</t>
  </si>
  <si>
    <t>លី ថារ៉ា</t>
  </si>
  <si>
    <t>38-104</t>
  </si>
  <si>
    <t>នង វ៉ាន់ថន</t>
  </si>
  <si>
    <t>42-389</t>
  </si>
  <si>
    <t>កែវ ស៊ត</t>
  </si>
  <si>
    <t>26-506</t>
  </si>
  <si>
    <t>វត្ត  បច្ឆា</t>
  </si>
  <si>
    <t>06-312</t>
  </si>
  <si>
    <t>ដួង លឹម</t>
  </si>
  <si>
    <t>38-490</t>
  </si>
  <si>
    <t>យឹន ចាន់ណា</t>
  </si>
  <si>
    <t>34-358</t>
  </si>
  <si>
    <t>ជីវ គឹមសាន្ត</t>
  </si>
  <si>
    <t>04-359</t>
  </si>
  <si>
    <t>04-336</t>
  </si>
  <si>
    <t>ទ្រី ហាក់</t>
  </si>
  <si>
    <t>04-335</t>
  </si>
  <si>
    <t>ឆយ សារ៉ាត</t>
  </si>
  <si>
    <t>42-344</t>
  </si>
  <si>
    <t>អៀង សារិទ្ធ</t>
  </si>
  <si>
    <t>04-041</t>
  </si>
  <si>
    <t>លន់ វ៉ា</t>
  </si>
  <si>
    <t>36-411</t>
  </si>
  <si>
    <t>ញឹក ឈុនហាង</t>
  </si>
  <si>
    <t>30-439</t>
  </si>
  <si>
    <t>យ៉ាន់ សម័យ</t>
  </si>
  <si>
    <t>06-314</t>
  </si>
  <si>
    <t xml:space="preserve">សុវណ្ណ អក្ខរា  </t>
  </si>
  <si>
    <t>06-495</t>
  </si>
  <si>
    <t>ប៊ូច សុងហេង</t>
  </si>
  <si>
    <t>04-151</t>
  </si>
  <si>
    <t>10-173</t>
  </si>
  <si>
    <t>តិច សារ៉ាវុធ</t>
  </si>
  <si>
    <t>38-050</t>
  </si>
  <si>
    <t>ហង្ស ញ្ច៉ុក</t>
  </si>
  <si>
    <t>10-174</t>
  </si>
  <si>
    <t>ហោង ផាន</t>
  </si>
  <si>
    <t>42-307</t>
  </si>
  <si>
    <t>ពៅ ហ៊ុច</t>
  </si>
  <si>
    <t>24-094</t>
  </si>
  <si>
    <t>24-180</t>
  </si>
  <si>
    <t>អរ រ៉ាន់</t>
  </si>
  <si>
    <t>06-024</t>
  </si>
  <si>
    <t>ទីន ហាន</t>
  </si>
  <si>
    <t>30-067</t>
  </si>
  <si>
    <t>កែវ  វិចិត្រ</t>
  </si>
  <si>
    <t>06-294</t>
  </si>
  <si>
    <t>សេង មុំ</t>
  </si>
  <si>
    <t>32-449</t>
  </si>
  <si>
    <t>ហេង ឈុនលី</t>
  </si>
  <si>
    <t>42-010</t>
  </si>
  <si>
    <t>អន សំអាត</t>
  </si>
  <si>
    <t>06-470</t>
  </si>
  <si>
    <t>លី រតនៈ</t>
  </si>
  <si>
    <t>24-423</t>
  </si>
  <si>
    <t xml:space="preserve">ឆាន  ឆិ  </t>
  </si>
  <si>
    <t>06-519</t>
  </si>
  <si>
    <t>ប៊ុត សុធី</t>
  </si>
  <si>
    <t>04-453</t>
  </si>
  <si>
    <t>ម៉ែន សំបូរ</t>
  </si>
  <si>
    <t>24-147</t>
  </si>
  <si>
    <t xml:space="preserve">ដំ ដូយ </t>
  </si>
  <si>
    <t>34-535</t>
  </si>
  <si>
    <t>អ៊ុំ អង</t>
  </si>
  <si>
    <t>24-157</t>
  </si>
  <si>
    <t>រ៉ែម  វីរៈ</t>
  </si>
  <si>
    <t>32-172</t>
  </si>
  <si>
    <t xml:space="preserve">វែង  សុភាព  </t>
  </si>
  <si>
    <t>06-546</t>
  </si>
  <si>
    <t>ឆុល សុភ័ណ</t>
  </si>
  <si>
    <t>32-120</t>
  </si>
  <si>
    <t xml:space="preserve">យ៉ាន សំណាង </t>
  </si>
  <si>
    <t>34-492</t>
  </si>
  <si>
    <t>វង្ស វ៉ា</t>
  </si>
  <si>
    <t>04-386</t>
  </si>
  <si>
    <t>ទួម ជាតិ</t>
  </si>
  <si>
    <t>42-071</t>
  </si>
  <si>
    <t>ទោ លឿត</t>
  </si>
  <si>
    <t>42-243</t>
  </si>
  <si>
    <t>ឈឹម សារ៉ាយ</t>
  </si>
  <si>
    <t>36-424</t>
  </si>
  <si>
    <t>សាមី សាវ៉ែង</t>
  </si>
  <si>
    <t>34-102</t>
  </si>
  <si>
    <t>លី  សៀប</t>
  </si>
  <si>
    <t>06-183</t>
  </si>
  <si>
    <t>មឿន  ពុយ ២</t>
  </si>
  <si>
    <t>34-249</t>
  </si>
  <si>
    <t>ឈិត ចន្ថា</t>
  </si>
  <si>
    <t>34-008</t>
  </si>
  <si>
    <t>លីវ សារ៉ូ</t>
  </si>
  <si>
    <t>36-336</t>
  </si>
  <si>
    <t>លី ណាំ</t>
  </si>
  <si>
    <t>កង ប៊ន</t>
  </si>
  <si>
    <t>30-394</t>
  </si>
  <si>
    <t>សូត ពឿន</t>
  </si>
  <si>
    <t>42-300</t>
  </si>
  <si>
    <t>អ៊ឹង ឈុនទ្រី</t>
  </si>
  <si>
    <t>36-075</t>
  </si>
  <si>
    <t>អឿន វឿទ</t>
  </si>
  <si>
    <t>42-070</t>
  </si>
  <si>
    <t>សារួន</t>
  </si>
  <si>
    <t>36-220</t>
  </si>
  <si>
    <t>ហេង ចាន់រើន</t>
  </si>
  <si>
    <t>30-237</t>
  </si>
  <si>
    <t>30-440</t>
  </si>
  <si>
    <t>ម៊ុយ</t>
  </si>
  <si>
    <t>34-145</t>
  </si>
  <si>
    <t>ហ៊ាន  ម៉ុនសុវណ្ណ</t>
  </si>
  <si>
    <t>34-307</t>
  </si>
  <si>
    <t>ហួ រដ្ឋា</t>
  </si>
  <si>
    <t>40-057</t>
  </si>
  <si>
    <t>ព្រុយ ហ៊ីង</t>
  </si>
  <si>
    <t>24-429</t>
  </si>
  <si>
    <t>ប៊ុន សំនៀង</t>
  </si>
  <si>
    <t>36-592</t>
  </si>
  <si>
    <t>គឹម វ៉ាន់ធី</t>
  </si>
  <si>
    <t>32-436</t>
  </si>
  <si>
    <t>ស៊ី រឿន</t>
  </si>
  <si>
    <t>04-231</t>
  </si>
  <si>
    <t>ឌួង វណ្ណា ១</t>
  </si>
  <si>
    <t>26-380</t>
  </si>
  <si>
    <t>រដ្ឋ ធានី</t>
  </si>
  <si>
    <t>36-460</t>
  </si>
  <si>
    <t>រស់ សុខុម</t>
  </si>
  <si>
    <t>សូត ឆឿត</t>
  </si>
  <si>
    <t>42-301</t>
  </si>
  <si>
    <t xml:space="preserve">ទុយ  ណារិន ២ </t>
  </si>
  <si>
    <t>16-555</t>
  </si>
  <si>
    <t xml:space="preserve">ទុយ  ណារិន ១ </t>
  </si>
  <si>
    <t>16-554</t>
  </si>
  <si>
    <t>ហ៊ន ធី</t>
  </si>
  <si>
    <t>42-361</t>
  </si>
  <si>
    <t>ឡុង ខុន</t>
  </si>
  <si>
    <t>24-097</t>
  </si>
  <si>
    <t>លី ចាន់ណា</t>
  </si>
  <si>
    <t>44-034</t>
  </si>
  <si>
    <t>ម៉ី សាអ៊ឹម</t>
  </si>
  <si>
    <t>30-467</t>
  </si>
  <si>
    <t>ជិន យ៉េន</t>
  </si>
  <si>
    <t>06-054</t>
  </si>
  <si>
    <t>ឃុន សាមិត្ត</t>
  </si>
  <si>
    <t>30-143</t>
  </si>
  <si>
    <t>កើង ស្រីយ៉ា</t>
  </si>
  <si>
    <t>24-389</t>
  </si>
  <si>
    <t>ឃួន ឃឿប</t>
  </si>
  <si>
    <t>06-105</t>
  </si>
  <si>
    <t>អឿ ណាន់</t>
  </si>
  <si>
    <t>42-415</t>
  </si>
  <si>
    <t>សូ ចាន់ថា</t>
  </si>
  <si>
    <t>24-103</t>
  </si>
  <si>
    <t>ជា ភ័ណ្ឌ</t>
  </si>
  <si>
    <t>16-279</t>
  </si>
  <si>
    <t>យូ ហយ</t>
  </si>
  <si>
    <t>06-322</t>
  </si>
  <si>
    <t>តាយ គឹមអាន</t>
  </si>
  <si>
    <t>22-347</t>
  </si>
  <si>
    <t>សុខ សុផុន</t>
  </si>
  <si>
    <t>24-264</t>
  </si>
  <si>
    <t>ហាក់ ឃី</t>
  </si>
  <si>
    <t>38-042</t>
  </si>
  <si>
    <t>អឿង ខេង</t>
  </si>
  <si>
    <t>30-241</t>
  </si>
  <si>
    <t>លឹម ស៊ីថន</t>
  </si>
  <si>
    <t>06-082</t>
  </si>
  <si>
    <t>36-593</t>
  </si>
  <si>
    <t xml:space="preserve">ទុយ  ណារិន ៣ </t>
  </si>
  <si>
    <t>16-556</t>
  </si>
  <si>
    <t>យូ ចាន់ធារី</t>
  </si>
  <si>
    <t>30-372</t>
  </si>
  <si>
    <t>ផែន សុធា</t>
  </si>
  <si>
    <t>36-158</t>
  </si>
  <si>
    <t>ញាន កុឡាប</t>
  </si>
  <si>
    <t>26-414</t>
  </si>
  <si>
    <t xml:space="preserve">ទៀង  វណ្ណី  </t>
  </si>
  <si>
    <t>06-527</t>
  </si>
  <si>
    <t>សែប សុផល</t>
  </si>
  <si>
    <t>24-404</t>
  </si>
  <si>
    <t>យី ជាល</t>
  </si>
  <si>
    <t>36-325</t>
  </si>
  <si>
    <t>មេត សុធី</t>
  </si>
  <si>
    <t>36-324</t>
  </si>
  <si>
    <t>នន់ ណង់</t>
  </si>
  <si>
    <t>36-326</t>
  </si>
  <si>
    <t>មឿង រិន</t>
  </si>
  <si>
    <t>16-027</t>
  </si>
  <si>
    <t>ង៉ិន ព្រឿន</t>
  </si>
  <si>
    <t>32-305</t>
  </si>
  <si>
    <t>ព្រឿង សាវុន</t>
  </si>
  <si>
    <t>40-202</t>
  </si>
  <si>
    <t>ស៊ុំ សុវត្ថាយ</t>
  </si>
  <si>
    <t>30-306</t>
  </si>
  <si>
    <t>ម៉ា  ទីនេ</t>
  </si>
  <si>
    <t>34-433</t>
  </si>
  <si>
    <t>30-360</t>
  </si>
  <si>
    <t>សេង សុរ៉ាន់ឌី</t>
  </si>
  <si>
    <t>38-532</t>
  </si>
  <si>
    <t>តាំង ប៉េងហុង</t>
  </si>
  <si>
    <t>06-377</t>
  </si>
  <si>
    <t>30-356</t>
  </si>
  <si>
    <t>គឹម សោភ័ណ</t>
  </si>
  <si>
    <t>22-467</t>
  </si>
  <si>
    <t>36-231</t>
  </si>
  <si>
    <t>ហូន លន់សីហា</t>
  </si>
  <si>
    <t>30-426</t>
  </si>
  <si>
    <t>អ៊ាន សម័យ</t>
  </si>
  <si>
    <t>38-577</t>
  </si>
  <si>
    <t>តូច សូភី</t>
  </si>
  <si>
    <t>06-039</t>
  </si>
  <si>
    <t>ជូម ប៊ុនទៀង</t>
  </si>
  <si>
    <t>34-141</t>
  </si>
  <si>
    <t>មួង ស៊ីផាន់</t>
  </si>
  <si>
    <t>06-468</t>
  </si>
  <si>
    <t xml:space="preserve">យូ  សាវន  </t>
  </si>
  <si>
    <t>06-493</t>
  </si>
  <si>
    <t>ហួត នរា</t>
  </si>
  <si>
    <t>24-316</t>
  </si>
  <si>
    <t>តុល សុផល</t>
  </si>
  <si>
    <t>30-093</t>
  </si>
  <si>
    <t>តឹក ជ័យមង្គល</t>
  </si>
  <si>
    <t>30-062</t>
  </si>
  <si>
    <t>គីវ គឹមផា</t>
  </si>
  <si>
    <t>24-451</t>
  </si>
  <si>
    <t>យាន ឡងឌី</t>
  </si>
  <si>
    <t>34-087</t>
  </si>
  <si>
    <t>អ៊ី សីហា</t>
  </si>
  <si>
    <t>36-009</t>
  </si>
  <si>
    <t>ភៀន សុផល</t>
  </si>
  <si>
    <t>26-208</t>
  </si>
  <si>
    <t>លី កែវ</t>
  </si>
  <si>
    <t>26-344</t>
  </si>
  <si>
    <t>ជិន បូរ៉ា</t>
  </si>
  <si>
    <t>10-415</t>
  </si>
  <si>
    <t>ប្រាក់ យ៉ា</t>
  </si>
  <si>
    <t>24-100</t>
  </si>
  <si>
    <t>សុខ បូ</t>
  </si>
  <si>
    <t>42-155</t>
  </si>
  <si>
    <t>វ៉ាន់ ដាលីន</t>
  </si>
  <si>
    <t>06-040</t>
  </si>
  <si>
    <t>សួន បុប្ផា</t>
  </si>
  <si>
    <t>06-323</t>
  </si>
  <si>
    <t>ផាច់ ផូរ</t>
  </si>
  <si>
    <t>06-079</t>
  </si>
  <si>
    <t>នង ចាន់នី</t>
  </si>
  <si>
    <t>34-052</t>
  </si>
  <si>
    <t>ជ រ៉ែន</t>
  </si>
  <si>
    <t>34-011</t>
  </si>
  <si>
    <t>ឡេង ទូច</t>
  </si>
  <si>
    <t>30-422</t>
  </si>
  <si>
    <t>ភុំ លាភ</t>
  </si>
  <si>
    <t>36-095</t>
  </si>
  <si>
    <t>សន រិត</t>
  </si>
  <si>
    <t>38-129</t>
  </si>
  <si>
    <t>ម៉ៅ សារ៉ាត់</t>
  </si>
  <si>
    <t>36-131</t>
  </si>
  <si>
    <t>លុយ សុវណ្ណ</t>
  </si>
  <si>
    <t>36-285</t>
  </si>
  <si>
    <t xml:space="preserve">ឡេក  លាងអេង </t>
  </si>
  <si>
    <t>04-534</t>
  </si>
  <si>
    <t>ស្រី ឈឿន</t>
  </si>
  <si>
    <t>10-416</t>
  </si>
  <si>
    <t>ង៉ុយ ផុត</t>
  </si>
  <si>
    <t>38-514</t>
  </si>
  <si>
    <t>វ៉ាន សុខផេង</t>
  </si>
  <si>
    <t>30-546</t>
  </si>
  <si>
    <t>ហូ នរ៉ា</t>
  </si>
  <si>
    <t>34-016</t>
  </si>
  <si>
    <t xml:space="preserve">អៀង  ស៊ីណា </t>
  </si>
  <si>
    <t>04-547</t>
  </si>
  <si>
    <t>រ៉ុម រី</t>
  </si>
  <si>
    <t>30-303</t>
  </si>
  <si>
    <t>ស៊ាន ពៅ</t>
  </si>
  <si>
    <t>30-188</t>
  </si>
  <si>
    <t>ញ៉ែម តិច</t>
  </si>
  <si>
    <t>26-479</t>
  </si>
  <si>
    <t>ឆេង សោភណ័</t>
  </si>
  <si>
    <t>30-199</t>
  </si>
  <si>
    <t>វ៉ែន ពីង</t>
  </si>
  <si>
    <t>24-354</t>
  </si>
  <si>
    <t>លី ហ៊ួន</t>
  </si>
  <si>
    <t>04-062</t>
  </si>
  <si>
    <t>អាន សារាយ</t>
  </si>
  <si>
    <t>24-012</t>
  </si>
  <si>
    <t>ពេជ្រ វណ្ណា ៤</t>
  </si>
  <si>
    <t>30-125</t>
  </si>
  <si>
    <t>សៀង ហេង</t>
  </si>
  <si>
    <t>30-362</t>
  </si>
  <si>
    <t>ផន ផៃ</t>
  </si>
  <si>
    <t>36-084</t>
  </si>
  <si>
    <t>ងី វណ្ណៈ</t>
  </si>
  <si>
    <t>24-585</t>
  </si>
  <si>
    <t>អឿន ឆៃយ៉ា</t>
  </si>
  <si>
    <t>42-488</t>
  </si>
  <si>
    <t>សៀវ រដ្ឋា</t>
  </si>
  <si>
    <t>30-494</t>
  </si>
  <si>
    <t>លាម សុឃឿម</t>
  </si>
  <si>
    <t>24-238</t>
  </si>
  <si>
    <t>កែវ យើ</t>
  </si>
  <si>
    <t>36-436</t>
  </si>
  <si>
    <t>សួន វុត្ថា</t>
  </si>
  <si>
    <t>06-210</t>
  </si>
  <si>
    <t>នូ ប៊ុន</t>
  </si>
  <si>
    <t>04-103</t>
  </si>
  <si>
    <t>អុំ រ៉ា</t>
  </si>
  <si>
    <t>36-371</t>
  </si>
  <si>
    <t>ម៉ាច  មុយ</t>
  </si>
  <si>
    <t>06-062</t>
  </si>
  <si>
    <t>ទឹម តារាខេមរិត្យ</t>
  </si>
  <si>
    <t>30-189</t>
  </si>
  <si>
    <t>នុត ប្រណិត</t>
  </si>
  <si>
    <t>34-156</t>
  </si>
  <si>
    <t>យ៉ាំ ឡាន់</t>
  </si>
  <si>
    <t>04-410</t>
  </si>
  <si>
    <t>ប្រឹង យើន</t>
  </si>
  <si>
    <t>42-341</t>
  </si>
  <si>
    <t>ចាន់ ថេន</t>
  </si>
  <si>
    <t>42-342</t>
  </si>
  <si>
    <t>ស៊ុន សំបូរ</t>
  </si>
  <si>
    <t>30-048</t>
  </si>
  <si>
    <t>16-208</t>
  </si>
  <si>
    <t>អនុវិទ្យាល័យ អូរដំបង ១</t>
  </si>
  <si>
    <t>34-223</t>
  </si>
  <si>
    <t>តាន់ មីសស្សែល ២៣៩</t>
  </si>
  <si>
    <t>26-115</t>
  </si>
  <si>
    <t>យិន ហ៊ាប</t>
  </si>
  <si>
    <t>24-428</t>
  </si>
  <si>
    <t>តាន់ សៅដេត</t>
  </si>
  <si>
    <t>26-471</t>
  </si>
  <si>
    <t>ឆិល សុផល</t>
  </si>
  <si>
    <t>24-564</t>
  </si>
  <si>
    <t>នង ហូវ</t>
  </si>
  <si>
    <t>38-177</t>
  </si>
  <si>
    <t>រ៉ង ហ៊ត</t>
  </si>
  <si>
    <t>24-552</t>
  </si>
  <si>
    <t>តាន់ មីសស្សែល ២៣៧</t>
  </si>
  <si>
    <t>26-114</t>
  </si>
  <si>
    <t>លឹម ភីន</t>
  </si>
  <si>
    <t>30-213</t>
  </si>
  <si>
    <t>ឈុំ ឈុន</t>
  </si>
  <si>
    <t>30-089</t>
  </si>
  <si>
    <t>ស៊ិន សុគី</t>
  </si>
  <si>
    <t>32-054</t>
  </si>
  <si>
    <t>ស៊  គឹមហាក់</t>
  </si>
  <si>
    <t>10-367</t>
  </si>
  <si>
    <t>ឡោះ ហ៊ឺ</t>
  </si>
  <si>
    <t>36-228</t>
  </si>
  <si>
    <t>ហ្វារ៉ុម មីយ៉ាន</t>
  </si>
  <si>
    <t>36-227</t>
  </si>
  <si>
    <t>ឈា ឈាន</t>
  </si>
  <si>
    <t>32-439</t>
  </si>
  <si>
    <t>យឹន វុតធី</t>
  </si>
  <si>
    <t>34-210</t>
  </si>
  <si>
    <t xml:space="preserve">ហេង កុសល </t>
  </si>
  <si>
    <t>34-550</t>
  </si>
  <si>
    <t>ឈុត ណាលីន</t>
  </si>
  <si>
    <t>24-415</t>
  </si>
  <si>
    <t>សុធី គីរី</t>
  </si>
  <si>
    <t>26-372</t>
  </si>
  <si>
    <t>អៀម ផាន់ណា</t>
  </si>
  <si>
    <t>06-163</t>
  </si>
  <si>
    <t>ស៊ុន រ៉ែម</t>
  </si>
  <si>
    <t>34-169</t>
  </si>
  <si>
    <t>ជែ  ជង់</t>
  </si>
  <si>
    <t>34-221</t>
  </si>
  <si>
    <t>ហេង ប៊ុនធឿន</t>
  </si>
  <si>
    <t>30-010</t>
  </si>
  <si>
    <t>ស៊ីម សីវគីម</t>
  </si>
  <si>
    <t>42-367</t>
  </si>
  <si>
    <t>រ៉ាយ នូរ</t>
  </si>
  <si>
    <t>30-012</t>
  </si>
  <si>
    <t>ស្រី ពិសី</t>
  </si>
  <si>
    <t>42-207</t>
  </si>
  <si>
    <t>ហេង កាវជា</t>
  </si>
  <si>
    <t>24-361</t>
  </si>
  <si>
    <t>ភុំ តឹក</t>
  </si>
  <si>
    <t>34-403</t>
  </si>
  <si>
    <t>សាន់  ចិត្ត</t>
  </si>
  <si>
    <t>34-411</t>
  </si>
  <si>
    <t>លី លឿត</t>
  </si>
  <si>
    <t>30-242</t>
  </si>
  <si>
    <t>អ៊ឹម ឌីណា</t>
  </si>
  <si>
    <t>42-366</t>
  </si>
  <si>
    <t>06-341</t>
  </si>
  <si>
    <t>បឿន ភាព</t>
  </si>
  <si>
    <t>36-301</t>
  </si>
  <si>
    <t>ចន សុទ្ធថា</t>
  </si>
  <si>
    <t>22-402</t>
  </si>
  <si>
    <t>ថៃ ស្រីប៉ូច</t>
  </si>
  <si>
    <t>42-376</t>
  </si>
  <si>
    <t>ឈិន សាមឿន</t>
  </si>
  <si>
    <t>36-091</t>
  </si>
  <si>
    <t>កេវ  រីជុំ</t>
  </si>
  <si>
    <t>34-220</t>
  </si>
  <si>
    <t>ឌុក  ដារ៉ារិទ្ធ</t>
  </si>
  <si>
    <t>06-426</t>
  </si>
  <si>
    <t>យ៉ែម សាវី</t>
  </si>
  <si>
    <t>36-539</t>
  </si>
  <si>
    <t>ណូ</t>
  </si>
  <si>
    <t>06-227</t>
  </si>
  <si>
    <t>16-314</t>
  </si>
  <si>
    <t>ទឹង អាង</t>
  </si>
  <si>
    <t>10-409</t>
  </si>
  <si>
    <t>ណម គង់</t>
  </si>
  <si>
    <t>34-189</t>
  </si>
  <si>
    <t>ធឿន សាវេត</t>
  </si>
  <si>
    <t>30-299</t>
  </si>
  <si>
    <t>ពេញ បាំង</t>
  </si>
  <si>
    <t>04-164</t>
  </si>
  <si>
    <t>ប៉ោ វ៉ាត</t>
  </si>
  <si>
    <t>24-279</t>
  </si>
  <si>
    <t>សេង មឿន</t>
  </si>
  <si>
    <t>38-306</t>
  </si>
  <si>
    <t>ឆៃ វណ្ណរិទ្ធ</t>
  </si>
  <si>
    <t>34-053</t>
  </si>
  <si>
    <t>ធៀម ប៊ុនរិទ្ធ</t>
  </si>
  <si>
    <t>34-036</t>
  </si>
  <si>
    <t>ភាជ សំបូរ</t>
  </si>
  <si>
    <t>36-537</t>
  </si>
  <si>
    <t>តាន់ មីសស្សែល ២២៩</t>
  </si>
  <si>
    <t>26-110</t>
  </si>
  <si>
    <t>មិល សាវិន</t>
  </si>
  <si>
    <t>34-100</t>
  </si>
  <si>
    <t>ឌុង  វិបុល</t>
  </si>
  <si>
    <t>06-285</t>
  </si>
  <si>
    <t>កោ សេរីវឌ្ឍន៍</t>
  </si>
  <si>
    <t>36-547</t>
  </si>
  <si>
    <t>សេង ផានី</t>
  </si>
  <si>
    <t>22-431</t>
  </si>
  <si>
    <t>សឿង សឿម ២</t>
  </si>
  <si>
    <t>22-388</t>
  </si>
  <si>
    <t>ជុំ សំណាង</t>
  </si>
  <si>
    <t>វ៉ាន  តារ៉ា</t>
  </si>
  <si>
    <t>34-441</t>
  </si>
  <si>
    <t>សឿ សាវ៉ុង</t>
  </si>
  <si>
    <t>36-173</t>
  </si>
  <si>
    <t>34-423</t>
  </si>
  <si>
    <t>មាស  សំអឿន</t>
  </si>
  <si>
    <t>34-421</t>
  </si>
  <si>
    <t>ហ៊ុន  ធើន</t>
  </si>
  <si>
    <t>34-422</t>
  </si>
  <si>
    <t>សើ  ប៊ុននឿន</t>
  </si>
  <si>
    <t>34-424</t>
  </si>
  <si>
    <t>រូម  រុន</t>
  </si>
  <si>
    <t>06-298</t>
  </si>
  <si>
    <t>ផាន ចន្ទ័សុផា</t>
  </si>
  <si>
    <t>26-482</t>
  </si>
  <si>
    <t>អ៊ុយ យូន</t>
  </si>
  <si>
    <t>36-360</t>
  </si>
  <si>
    <t>នួន គឹមឡេង</t>
  </si>
  <si>
    <t>04-293</t>
  </si>
  <si>
    <t>ហ៊ីម ប៊ុនថន</t>
  </si>
  <si>
    <t>04-294</t>
  </si>
  <si>
    <t>22-344</t>
  </si>
  <si>
    <t>វ៉ែន ជុន</t>
  </si>
  <si>
    <t>04-351</t>
  </si>
  <si>
    <t>កាន ផល្លា</t>
  </si>
  <si>
    <t>24-494</t>
  </si>
  <si>
    <t>កែវ សុខលាង</t>
  </si>
  <si>
    <t>42-013</t>
  </si>
  <si>
    <t>ឃឺ សុផល</t>
  </si>
  <si>
    <t>32-286</t>
  </si>
  <si>
    <t>សេង លី</t>
  </si>
  <si>
    <t>36-073</t>
  </si>
  <si>
    <t>ហ៊ូ ង៉ុយ</t>
  </si>
  <si>
    <t>32-338</t>
  </si>
  <si>
    <t>ទស់ ធឿត</t>
  </si>
  <si>
    <t>30-414</t>
  </si>
  <si>
    <t>24-301</t>
  </si>
  <si>
    <t>ជន សារ៉េត</t>
  </si>
  <si>
    <t>36-262</t>
  </si>
  <si>
    <t>ខ្លូត ប៉ាន</t>
  </si>
  <si>
    <t>38-242</t>
  </si>
  <si>
    <t>ឡុង  ឈួយ</t>
  </si>
  <si>
    <t>16-142</t>
  </si>
  <si>
    <t>ឡុង ឈឿន</t>
  </si>
  <si>
    <t>16-143</t>
  </si>
  <si>
    <t>សៅ សារេត</t>
  </si>
  <si>
    <t>16-139</t>
  </si>
  <si>
    <t>សៀង ហៃ</t>
  </si>
  <si>
    <t>16-190</t>
  </si>
  <si>
    <t>កៅ  គឹមហៃ</t>
  </si>
  <si>
    <t>16-260</t>
  </si>
  <si>
    <t>សេង ទ្រូ</t>
  </si>
  <si>
    <t>16-257</t>
  </si>
  <si>
    <t>16-250</t>
  </si>
  <si>
    <t>អ៊ា សាង</t>
  </si>
  <si>
    <t>16-244</t>
  </si>
  <si>
    <t>ទី មេសា</t>
  </si>
  <si>
    <t>16-266</t>
  </si>
  <si>
    <t>ជា ភី</t>
  </si>
  <si>
    <t>16-341</t>
  </si>
  <si>
    <t>16-337</t>
  </si>
  <si>
    <t>ភោគ សុខន</t>
  </si>
  <si>
    <t>16-229</t>
  </si>
  <si>
    <t>ឌី ឈុន</t>
  </si>
  <si>
    <t>16-211</t>
  </si>
  <si>
    <t>យី ហួរ</t>
  </si>
  <si>
    <t>16-221</t>
  </si>
  <si>
    <t>ពឹង ឈួន</t>
  </si>
  <si>
    <t>16-241</t>
  </si>
  <si>
    <t>ទឹម ភិរុណ</t>
  </si>
  <si>
    <t>30-351</t>
  </si>
  <si>
    <t>ខេង ទី</t>
  </si>
  <si>
    <t>40-066</t>
  </si>
  <si>
    <t>16-465</t>
  </si>
  <si>
    <t>ញឹម ជេដ្ឋា</t>
  </si>
  <si>
    <t>30-217</t>
  </si>
  <si>
    <t>រើយ ថារត៊្ន</t>
  </si>
  <si>
    <t>42-325</t>
  </si>
  <si>
    <t xml:space="preserve">ឡិប  តស់ </t>
  </si>
  <si>
    <t>32-597</t>
  </si>
  <si>
    <t>លាង ផាងហេង</t>
  </si>
  <si>
    <t>38-277</t>
  </si>
  <si>
    <t>ប៊ូ វត្តា</t>
  </si>
  <si>
    <t>42-006</t>
  </si>
  <si>
    <t>វ៉ាន់ ដារ៉ា</t>
  </si>
  <si>
    <t>06-237</t>
  </si>
  <si>
    <t>ចៅ កាំចាន់</t>
  </si>
  <si>
    <t>34-195</t>
  </si>
  <si>
    <t>សៀង សាឯម</t>
  </si>
  <si>
    <t>22-331</t>
  </si>
  <si>
    <t>គង់ ចាន់ធី</t>
  </si>
  <si>
    <t>36-483</t>
  </si>
  <si>
    <t>ពិន ព្រែក</t>
  </si>
  <si>
    <t>36-489</t>
  </si>
  <si>
    <t>ប៉ា សុហេង</t>
  </si>
  <si>
    <t>36-508</t>
  </si>
  <si>
    <t>អ៊ុក លន់</t>
  </si>
  <si>
    <t>06-139</t>
  </si>
  <si>
    <t>វ៉ាត ហឹង</t>
  </si>
  <si>
    <t>34-067</t>
  </si>
  <si>
    <t>ហ្គូវ លាងគា</t>
  </si>
  <si>
    <t>26-038</t>
  </si>
  <si>
    <t>អោប អ៊ឹម</t>
  </si>
  <si>
    <t>42-310</t>
  </si>
  <si>
    <t>ទុំ ស៊ីណាត</t>
  </si>
  <si>
    <t>24-410</t>
  </si>
  <si>
    <t>ហាច សុខុម</t>
  </si>
  <si>
    <t>42-311</t>
  </si>
  <si>
    <t>ហ៊ី ស៊ីថា</t>
  </si>
  <si>
    <t>26-296</t>
  </si>
  <si>
    <t>ពិន សារ៉ែត</t>
  </si>
  <si>
    <t>34-026</t>
  </si>
  <si>
    <t>ពិន សំបូររាសី</t>
  </si>
  <si>
    <t>34-027</t>
  </si>
  <si>
    <t>ឈុន ប៊ុនសុវណ្ណ</t>
  </si>
  <si>
    <t>36-354</t>
  </si>
  <si>
    <t>ទូច គុណណែ</t>
  </si>
  <si>
    <t>34-080</t>
  </si>
  <si>
    <t>និល  ហ៊ីង</t>
  </si>
  <si>
    <t>32-171</t>
  </si>
  <si>
    <t>ឯល សាឡឹម</t>
  </si>
  <si>
    <t>42-082</t>
  </si>
  <si>
    <t>ញៅ យៀត</t>
  </si>
  <si>
    <t>42-306</t>
  </si>
  <si>
    <t>វាត សារី</t>
  </si>
  <si>
    <t>30-449</t>
  </si>
  <si>
    <t>30-480</t>
  </si>
  <si>
    <t>ចន រចនា</t>
  </si>
  <si>
    <t>36-087</t>
  </si>
  <si>
    <t>យ៉ត ធឿន</t>
  </si>
  <si>
    <t>42-051</t>
  </si>
  <si>
    <t>ប៉ែន ចន្ទ័រត្ន័</t>
  </si>
  <si>
    <t>34-495</t>
  </si>
  <si>
    <t>សៀន វើន</t>
  </si>
  <si>
    <t>34-124</t>
  </si>
  <si>
    <t>យ៉ុត យ៉ុន</t>
  </si>
  <si>
    <t>44-018</t>
  </si>
  <si>
    <t>ឆាយ សារិ</t>
  </si>
  <si>
    <t>32-108</t>
  </si>
  <si>
    <t>ប៉ែន ខឿង២</t>
  </si>
  <si>
    <t>36-119</t>
  </si>
  <si>
    <t>ហម សំណុំ</t>
  </si>
  <si>
    <t>44-026</t>
  </si>
  <si>
    <t>សុខ ធីតា</t>
  </si>
  <si>
    <t>40-150</t>
  </si>
  <si>
    <t>16-115</t>
  </si>
  <si>
    <t>នី ភើយ</t>
  </si>
  <si>
    <t>42-323</t>
  </si>
  <si>
    <t>គឹម ហូរ</t>
  </si>
  <si>
    <t>42-332</t>
  </si>
  <si>
    <t>26-181</t>
  </si>
  <si>
    <t>យ៉ុង យី</t>
  </si>
  <si>
    <t>26-295</t>
  </si>
  <si>
    <t>សុខ វុទ្ធី</t>
  </si>
  <si>
    <t>38-162</t>
  </si>
  <si>
    <t xml:space="preserve">យឿន  សុខារត្ន័ </t>
  </si>
  <si>
    <t>32-565</t>
  </si>
  <si>
    <t>ប៉ែន ខែមរ៉ាត់</t>
  </si>
  <si>
    <t>22-535</t>
  </si>
  <si>
    <t>លឹម ខេងសែ</t>
  </si>
  <si>
    <t>16-338</t>
  </si>
  <si>
    <t>សុន សាវឿន</t>
  </si>
  <si>
    <t>26-227</t>
  </si>
  <si>
    <t>ស៊ីម ផល្លីន</t>
  </si>
  <si>
    <t>30-564</t>
  </si>
  <si>
    <t>ហេង ប៊ុនថៃ</t>
  </si>
  <si>
    <t>42-046</t>
  </si>
  <si>
    <t>ណែម ស្រៀង</t>
  </si>
  <si>
    <t>30-541</t>
  </si>
  <si>
    <t>ព្រហ្ម ស៊ីដេត</t>
  </si>
  <si>
    <t>42-333</t>
  </si>
  <si>
    <t>ឆុម វិុត</t>
  </si>
  <si>
    <t>44-019</t>
  </si>
  <si>
    <t>សាយ សៀន</t>
  </si>
  <si>
    <t>24-036</t>
  </si>
  <si>
    <t>កែវ នាង</t>
  </si>
  <si>
    <t>42-053</t>
  </si>
  <si>
    <t>ទឹម គឹមឈីង</t>
  </si>
  <si>
    <t>22-338</t>
  </si>
  <si>
    <t>កៀន យឿង</t>
  </si>
  <si>
    <t>38-150</t>
  </si>
  <si>
    <t>ស ឡូញ</t>
  </si>
  <si>
    <t>26-218</t>
  </si>
  <si>
    <t>ព្រិល ឆោម</t>
  </si>
  <si>
    <t>30-475</t>
  </si>
  <si>
    <t>សុង គឹមសួរ២</t>
  </si>
  <si>
    <t>32-447</t>
  </si>
  <si>
    <t>យ៉ាន់ យូន</t>
  </si>
  <si>
    <t>30-221</t>
  </si>
  <si>
    <t>ហួត ចំរើន</t>
  </si>
  <si>
    <t>42-036</t>
  </si>
  <si>
    <t>ហ៊ុត  ឆៃ</t>
  </si>
  <si>
    <t>32-148</t>
  </si>
  <si>
    <t xml:space="preserve">ណយ  នី </t>
  </si>
  <si>
    <t>32-566</t>
  </si>
  <si>
    <t>ទេព សំណាង</t>
  </si>
  <si>
    <t>24-198</t>
  </si>
  <si>
    <t>យ៉ម សារិន</t>
  </si>
  <si>
    <t>36-473</t>
  </si>
  <si>
    <t>គុយ ស្រីណូ</t>
  </si>
  <si>
    <t>44-062</t>
  </si>
  <si>
    <t>24-325</t>
  </si>
  <si>
    <t>ដូត យន់</t>
  </si>
  <si>
    <t>42-121</t>
  </si>
  <si>
    <t>ធី ដូណ</t>
  </si>
  <si>
    <t>42-405</t>
  </si>
  <si>
    <t>សំ ប៊ុនណាត</t>
  </si>
  <si>
    <t>42-196</t>
  </si>
  <si>
    <t>ភាជ សំពណ៌</t>
  </si>
  <si>
    <t>06-099</t>
  </si>
  <si>
    <t>06-269</t>
  </si>
  <si>
    <t>អៀ វេងម៉ុង</t>
  </si>
  <si>
    <t>42-542</t>
  </si>
  <si>
    <t>តាំង ជាវសែ</t>
  </si>
  <si>
    <t>30-036</t>
  </si>
  <si>
    <t>កង ផល្លា</t>
  </si>
  <si>
    <t>30-398</t>
  </si>
  <si>
    <t>សយ វិបុល</t>
  </si>
  <si>
    <t>24-485</t>
  </si>
  <si>
    <t>ទេព វឌ្ឍនា</t>
  </si>
  <si>
    <t>30-525</t>
  </si>
  <si>
    <t>ម៉ែន ផល្លី</t>
  </si>
  <si>
    <t>24-453</t>
  </si>
  <si>
    <t>30-333</t>
  </si>
  <si>
    <t>ម៉ូ ចន្ទ័កុសល</t>
  </si>
  <si>
    <t>42-444</t>
  </si>
  <si>
    <t>ប៉ាត់ សុខែម</t>
  </si>
  <si>
    <t>32-411</t>
  </si>
  <si>
    <t>ភូ អេង</t>
  </si>
  <si>
    <t>42-064</t>
  </si>
  <si>
    <t>ប៉ែន ទិព្វ</t>
  </si>
  <si>
    <t>ម៉ៅ ហៀក</t>
  </si>
  <si>
    <t>30-230</t>
  </si>
  <si>
    <t>អេ ភាព</t>
  </si>
  <si>
    <t>36-255</t>
  </si>
  <si>
    <t>ទូច សំអឿន</t>
  </si>
  <si>
    <t>38-344</t>
  </si>
  <si>
    <t>ទូច អឿម</t>
  </si>
  <si>
    <t>38-345</t>
  </si>
  <si>
    <t>ផាន លីហុង</t>
  </si>
  <si>
    <t>30-021</t>
  </si>
  <si>
    <t>40-216</t>
  </si>
  <si>
    <r>
      <rPr>
        <sz val="10"/>
        <rFont val="FreeSans"/>
        <family val="2"/>
      </rPr>
      <t xml:space="preserve">លី ហ៊ាង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ឈិម សារុំ</t>
    </r>
    <r>
      <rPr>
        <sz val="11"/>
        <color theme="1"/>
        <rFont val="Calibri"/>
        <family val="2"/>
        <scheme val="minor"/>
      </rPr>
      <t>)</t>
    </r>
  </si>
  <si>
    <t>ឈៀង សាវុធ</t>
  </si>
  <si>
    <t>30-437</t>
  </si>
  <si>
    <t>លឹម ហុង</t>
  </si>
  <si>
    <t>06-292</t>
  </si>
  <si>
    <t>ឌុក ស្រីសក្ខ</t>
  </si>
  <si>
    <t>32-453</t>
  </si>
  <si>
    <t>យឿន ពៅ</t>
  </si>
  <si>
    <t>30-436</t>
  </si>
  <si>
    <t>ស្វាយ ឈុនលឿន</t>
  </si>
  <si>
    <t>32-465</t>
  </si>
  <si>
    <t>សឹង សុវណ្ណ</t>
  </si>
  <si>
    <t>30-399</t>
  </si>
  <si>
    <t>លី  គឹមបឿន</t>
  </si>
  <si>
    <t>32-011</t>
  </si>
  <si>
    <t>រស់ វាសនា</t>
  </si>
  <si>
    <t>16-017</t>
  </si>
  <si>
    <t>អែវ សុជា</t>
  </si>
  <si>
    <t>42-420</t>
  </si>
  <si>
    <t>សុង វ៉ាន់ស៊ិញ</t>
  </si>
  <si>
    <t>38-486</t>
  </si>
  <si>
    <t>ស៊ុយ លីម</t>
  </si>
  <si>
    <t>មៀន ប៉ិច</t>
  </si>
  <si>
    <t>ឌិម ចន្ថា</t>
  </si>
  <si>
    <t>30-327</t>
  </si>
  <si>
    <t>ហេង ហឿម</t>
  </si>
  <si>
    <t>42-154</t>
  </si>
  <si>
    <t>រឿន សារុំ</t>
  </si>
  <si>
    <t>40-103</t>
  </si>
  <si>
    <t>ជុំ ចាន់ហ៊ន</t>
  </si>
  <si>
    <t>36-208</t>
  </si>
  <si>
    <t xml:space="preserve">ស៊ូ  ឈន </t>
  </si>
  <si>
    <t>16-577</t>
  </si>
  <si>
    <t>រឿម សុផល</t>
  </si>
  <si>
    <t>30-401</t>
  </si>
  <si>
    <t>ញៀវ សាអង</t>
  </si>
  <si>
    <t>30-400</t>
  </si>
  <si>
    <t>ផល សុភាព</t>
  </si>
  <si>
    <t>30-402</t>
  </si>
  <si>
    <t xml:space="preserve">លី សម្ឃត្តិ  </t>
  </si>
  <si>
    <t>32-543</t>
  </si>
  <si>
    <t>ឡុង ប៊ុនសេង</t>
  </si>
  <si>
    <t>24-053</t>
  </si>
  <si>
    <t>ទុំ ចាន់លៀប</t>
  </si>
  <si>
    <t>24-523</t>
  </si>
  <si>
    <t>សុខ ហ៊ុន</t>
  </si>
  <si>
    <t>44-059</t>
  </si>
  <si>
    <t>ស្តើង សាវ៉េត</t>
  </si>
  <si>
    <t>22-348</t>
  </si>
  <si>
    <t>យិន លីនដា</t>
  </si>
  <si>
    <t>30-060</t>
  </si>
  <si>
    <t>ជា លែងហួត</t>
  </si>
  <si>
    <t>26-148</t>
  </si>
  <si>
    <t>តាន់ មីសស្សែល ២០៦</t>
  </si>
  <si>
    <t>26-428</t>
  </si>
  <si>
    <t>អ៊ុន សឿង</t>
  </si>
  <si>
    <t>38-231</t>
  </si>
  <si>
    <t>ឡាយ ច័ន្ទរិទ្ធ</t>
  </si>
  <si>
    <t>26-346</t>
  </si>
  <si>
    <t>ឡុច   សន្តិករ</t>
  </si>
  <si>
    <t>32-232</t>
  </si>
  <si>
    <t>គុយ វិចិត្រ</t>
  </si>
  <si>
    <t>ខឹម វឿត</t>
  </si>
  <si>
    <t>34-073</t>
  </si>
  <si>
    <t>ឡៅ  ហុង</t>
  </si>
  <si>
    <t>34-264</t>
  </si>
  <si>
    <t>ឡុច  ឆុន</t>
  </si>
  <si>
    <t>34-260</t>
  </si>
  <si>
    <t>ស៊ុយ ផេង</t>
  </si>
  <si>
    <t>32-300</t>
  </si>
  <si>
    <t>ពេជ្រ ថុល</t>
  </si>
  <si>
    <t>30-557</t>
  </si>
  <si>
    <t>ង៉ែត ផារិន</t>
  </si>
  <si>
    <t>24-331</t>
  </si>
  <si>
    <t>យស់ សម្បត្តិ</t>
  </si>
  <si>
    <t>06-247</t>
  </si>
  <si>
    <t>ទូច សូភី</t>
  </si>
  <si>
    <t>24-412</t>
  </si>
  <si>
    <t>ហួត ឆេងលី</t>
  </si>
  <si>
    <t>24-434</t>
  </si>
  <si>
    <t>លួង ប្រាថ្នា</t>
  </si>
  <si>
    <t>24-292</t>
  </si>
  <si>
    <t>សាន គឹមស៊ត</t>
  </si>
  <si>
    <t>សាន គឹម ស៊ត</t>
  </si>
  <si>
    <t xml:space="preserve">គង់  ពិសិទ្ធ  </t>
  </si>
  <si>
    <t>06-504</t>
  </si>
  <si>
    <t>ថោង រី</t>
  </si>
  <si>
    <t>36-394</t>
  </si>
  <si>
    <t>ខៀវ វ៉ាន់ស៊ី</t>
  </si>
  <si>
    <t>30-423</t>
  </si>
  <si>
    <t>រឿន  ទីវន្ត័</t>
  </si>
  <si>
    <t>32-145</t>
  </si>
  <si>
    <t>សុខ សេរី</t>
  </si>
  <si>
    <t>30-463</t>
  </si>
  <si>
    <t>ញ៉ែម  សំណាង</t>
  </si>
  <si>
    <t>34-465</t>
  </si>
  <si>
    <t xml:space="preserve">ស្ងួន វើន </t>
  </si>
  <si>
    <t>34-487</t>
  </si>
  <si>
    <t xml:space="preserve">ភូង ផាន </t>
  </si>
  <si>
    <t>34-489</t>
  </si>
  <si>
    <t>នី អេង</t>
  </si>
  <si>
    <t>34-472</t>
  </si>
  <si>
    <t>36-085</t>
  </si>
  <si>
    <t>ប៊ុន យាន</t>
  </si>
  <si>
    <t>06-081</t>
  </si>
  <si>
    <t>សាន្ត សារិន</t>
  </si>
  <si>
    <t>24-255</t>
  </si>
  <si>
    <t>តាំង សេក</t>
  </si>
  <si>
    <t>42-183</t>
  </si>
  <si>
    <t>36-209</t>
  </si>
  <si>
    <t>ស៊ុត រ៉ូន</t>
  </si>
  <si>
    <t>36-212</t>
  </si>
  <si>
    <t>លួត លី</t>
  </si>
  <si>
    <t>42-334</t>
  </si>
  <si>
    <t>ម៉ម លីន</t>
  </si>
  <si>
    <t>44-007</t>
  </si>
  <si>
    <t>ឆោម ឡុងឌី</t>
  </si>
  <si>
    <t>44-006</t>
  </si>
  <si>
    <t>នុត ប៊ុណ្ណា</t>
  </si>
  <si>
    <t>12-534</t>
  </si>
  <si>
    <t>ស៊ាន ឆវី</t>
  </si>
  <si>
    <t>42-240</t>
  </si>
  <si>
    <t xml:space="preserve">សឹម សាវន័ </t>
  </si>
  <si>
    <t>34-508</t>
  </si>
  <si>
    <t xml:space="preserve">ភឿន ធឿន </t>
  </si>
  <si>
    <t>34-518</t>
  </si>
  <si>
    <t>ជឺ ហ៊ង</t>
  </si>
  <si>
    <t>06-458</t>
  </si>
  <si>
    <t>កាន ចោម</t>
  </si>
  <si>
    <t>06-429</t>
  </si>
  <si>
    <t>ជុំ ប្រុស</t>
  </si>
  <si>
    <t>42-512</t>
  </si>
  <si>
    <t>គឹម កុយ</t>
  </si>
  <si>
    <t>06-338</t>
  </si>
  <si>
    <t>វ៉ាន់ ចាន់រិទ្ធ</t>
  </si>
  <si>
    <t>42-031</t>
  </si>
  <si>
    <t>ប៉ូច ភិរម្យ</t>
  </si>
  <si>
    <t>42-205</t>
  </si>
  <si>
    <t>ហេង ស៊ត</t>
  </si>
  <si>
    <t>42-204</t>
  </si>
  <si>
    <t>ប៉ិច សុខុម</t>
  </si>
  <si>
    <t>38-274</t>
  </si>
  <si>
    <t>កែវ សាវី</t>
  </si>
  <si>
    <t>16-282</t>
  </si>
  <si>
    <t>ជុំ ទៀត</t>
  </si>
  <si>
    <t>42-242</t>
  </si>
  <si>
    <t xml:space="preserve">គង់  វុត្ថា ១ </t>
  </si>
  <si>
    <t>16-579</t>
  </si>
  <si>
    <t>រឹត យី</t>
  </si>
  <si>
    <t>42-270</t>
  </si>
  <si>
    <t>វុធ គន្ធា</t>
  </si>
  <si>
    <t>42-271</t>
  </si>
  <si>
    <t>ព្រំ មន្និរិទ្ធ</t>
  </si>
  <si>
    <t>38-145</t>
  </si>
  <si>
    <t>អិន វីរ៉ា</t>
  </si>
  <si>
    <t>36-313</t>
  </si>
  <si>
    <t>រស់ គង់</t>
  </si>
  <si>
    <t>42-176</t>
  </si>
  <si>
    <t>រស់ ចាន់រ៉ា</t>
  </si>
  <si>
    <t>30-471</t>
  </si>
  <si>
    <t>អង ព្រឿន</t>
  </si>
  <si>
    <t>42-563</t>
  </si>
  <si>
    <t>គឹម សឿម</t>
  </si>
  <si>
    <t>42-564</t>
  </si>
  <si>
    <t>ប៊ុន សួលាងសុង</t>
  </si>
  <si>
    <t>24-340</t>
  </si>
  <si>
    <t>ស៊ីន ស៊ីន</t>
  </si>
  <si>
    <t>06-096</t>
  </si>
  <si>
    <t>អ៊ុំ ខុន</t>
  </si>
  <si>
    <t>16-461</t>
  </si>
  <si>
    <t>ទេស ស៊ីន</t>
  </si>
  <si>
    <t>30-207</t>
  </si>
  <si>
    <t>ហ៊ាង ឡេង</t>
  </si>
  <si>
    <t>30-298</t>
  </si>
  <si>
    <t>ថេត នារ័ត្ត</t>
  </si>
  <si>
    <t>24-276</t>
  </si>
  <si>
    <t>សេង ជ័យវុទ្ធី</t>
  </si>
  <si>
    <t>30-314</t>
  </si>
  <si>
    <t>ឈិន សុភៈ</t>
  </si>
  <si>
    <t>30-313</t>
  </si>
  <si>
    <t>ចេម វាំង</t>
  </si>
  <si>
    <t>42-062</t>
  </si>
  <si>
    <t>សៀក ពិសិដ្ខ</t>
  </si>
  <si>
    <t>34-159</t>
  </si>
  <si>
    <t>លឹម ពេងគា</t>
  </si>
  <si>
    <t>42-191</t>
  </si>
  <si>
    <t>ឡឹង វ៉ាត់</t>
  </si>
  <si>
    <t>42-302</t>
  </si>
  <si>
    <t>ភិត ទុន</t>
  </si>
  <si>
    <t>24-277</t>
  </si>
  <si>
    <t>30-591</t>
  </si>
  <si>
    <t>ឡុង ដារ៉ា</t>
  </si>
  <si>
    <t>32-186</t>
  </si>
  <si>
    <t>12-079</t>
  </si>
  <si>
    <t>30-083</t>
  </si>
  <si>
    <t>ជា សារ៉ាត់</t>
  </si>
  <si>
    <t>38-219</t>
  </si>
  <si>
    <t>នៅ សារឿង</t>
  </si>
  <si>
    <t>38-218</t>
  </si>
  <si>
    <t>តឿ តាឡាប់</t>
  </si>
  <si>
    <t>36-141</t>
  </si>
  <si>
    <t>ប៉ុក វ៉ុង</t>
  </si>
  <si>
    <t>26-408</t>
  </si>
  <si>
    <t>ប៊ុតចាន់ ធី</t>
  </si>
  <si>
    <t>24-364</t>
  </si>
  <si>
    <t>បាន ម៉ី</t>
  </si>
  <si>
    <t>42-456</t>
  </si>
  <si>
    <t>38-539</t>
  </si>
  <si>
    <t>ភេ ស៊ុន</t>
  </si>
  <si>
    <t>38-553</t>
  </si>
  <si>
    <t>ហុង គឹមឡុង</t>
  </si>
  <si>
    <t>32-189</t>
  </si>
  <si>
    <t>ប្រឹង បី</t>
  </si>
  <si>
    <t>36-402</t>
  </si>
  <si>
    <t xml:space="preserve">វឿង ជុំ </t>
  </si>
  <si>
    <t>34-512</t>
  </si>
  <si>
    <t>ជា សុហួត</t>
  </si>
  <si>
    <t>24-353</t>
  </si>
  <si>
    <t>កៅ ហួរ</t>
  </si>
  <si>
    <t>42-441</t>
  </si>
  <si>
    <t>មាស សាអែម</t>
  </si>
  <si>
    <t>34-119</t>
  </si>
  <si>
    <t>តូច សុខុម</t>
  </si>
  <si>
    <t>34-120</t>
  </si>
  <si>
    <t>រ៉ម យ៉ឹង</t>
  </si>
  <si>
    <t>34-121</t>
  </si>
  <si>
    <t xml:space="preserve">ខៃ ឡាយ </t>
  </si>
  <si>
    <t>34-573</t>
  </si>
  <si>
    <t>ណុប សុខុន</t>
  </si>
  <si>
    <t>38-176</t>
  </si>
  <si>
    <t>នង ចិន្តា</t>
  </si>
  <si>
    <t>38-174</t>
  </si>
  <si>
    <t>ទិត្យ តែម</t>
  </si>
  <si>
    <t>40-118</t>
  </si>
  <si>
    <t>ហា សាន់</t>
  </si>
  <si>
    <t>38-121</t>
  </si>
  <si>
    <t xml:space="preserve">ហេង  រដ្ឋា </t>
  </si>
  <si>
    <t>32-577</t>
  </si>
  <si>
    <t xml:space="preserve">ហេង  ផល្លា </t>
  </si>
  <si>
    <t>32-579</t>
  </si>
  <si>
    <t>ខន សុផាត</t>
  </si>
  <si>
    <t>32-474</t>
  </si>
  <si>
    <t>ភឿន វ៉ាន់ដា</t>
  </si>
  <si>
    <t>32-475</t>
  </si>
  <si>
    <t>អ៊ឹង សុខុម</t>
  </si>
  <si>
    <t>36-008</t>
  </si>
  <si>
    <t>ប្រាក់ ឃុន</t>
  </si>
  <si>
    <t>06-075</t>
  </si>
  <si>
    <t>ស ហេង</t>
  </si>
  <si>
    <t>06-460</t>
  </si>
  <si>
    <t>ឆម  ឈុន</t>
  </si>
  <si>
    <t>32-432</t>
  </si>
  <si>
    <t>ប៊ុន រីន</t>
  </si>
  <si>
    <t>30-039</t>
  </si>
  <si>
    <t>ហេង ឌីណា</t>
  </si>
  <si>
    <t>06-011</t>
  </si>
  <si>
    <t>ឈូក ចំរើនរត័្ន</t>
  </si>
  <si>
    <t>38-158</t>
  </si>
  <si>
    <t>32-040</t>
  </si>
  <si>
    <t>ផាត់ តុង</t>
  </si>
  <si>
    <t>ញ៉ែម សុវណ្ណ</t>
  </si>
  <si>
    <t>32-130</t>
  </si>
  <si>
    <t>ម៉ៅ ប៊ុនធី</t>
  </si>
  <si>
    <t>42-225</t>
  </si>
  <si>
    <t>ចយ ជឿន</t>
  </si>
  <si>
    <t>32-397</t>
  </si>
  <si>
    <t>ហ៊ឹម ប៉េងគា</t>
  </si>
  <si>
    <t>38-010</t>
  </si>
  <si>
    <t>ភឹម ថង</t>
  </si>
  <si>
    <t>38-030</t>
  </si>
  <si>
    <t>ហម សមរំ</t>
  </si>
  <si>
    <t>38-019</t>
  </si>
  <si>
    <t>ហួត រី</t>
  </si>
  <si>
    <t>38-038</t>
  </si>
  <si>
    <t>រឿង មិត្ត</t>
  </si>
  <si>
    <t>38-021</t>
  </si>
  <si>
    <t>ហម លាង</t>
  </si>
  <si>
    <t>38-018</t>
  </si>
  <si>
    <t>ឡុញ សុវណ្ណ</t>
  </si>
  <si>
    <t>38-017</t>
  </si>
  <si>
    <t>សាយ អួម</t>
  </si>
  <si>
    <t>38-036</t>
  </si>
  <si>
    <t>ខ្វាត ភាព</t>
  </si>
  <si>
    <t>42-275</t>
  </si>
  <si>
    <t>អ៊ឺង គឹមស៊ន</t>
  </si>
  <si>
    <t>36-465</t>
  </si>
  <si>
    <t>យ៉ម ពៅ</t>
  </si>
  <si>
    <t>36-463</t>
  </si>
  <si>
    <t xml:space="preserve">ត្រា ណាត  </t>
  </si>
  <si>
    <t>32-488</t>
  </si>
  <si>
    <t xml:space="preserve">ឡេង កញ្ញា  </t>
  </si>
  <si>
    <t>32-484</t>
  </si>
  <si>
    <t xml:space="preserve">ម៉ៃ  លឿត  </t>
  </si>
  <si>
    <t>32-500</t>
  </si>
  <si>
    <t>ខាន់ សារុន</t>
  </si>
  <si>
    <t>32-499</t>
  </si>
  <si>
    <t>កេត ឈឺយ</t>
  </si>
  <si>
    <t>32-492</t>
  </si>
  <si>
    <t>ចិន ដារ៉ា</t>
  </si>
  <si>
    <t>42-282</t>
  </si>
  <si>
    <t>ទិត សុខ</t>
  </si>
  <si>
    <t>អ៊ុំ ជីម</t>
  </si>
  <si>
    <t>38-170</t>
  </si>
  <si>
    <t>រស់ គឹមឡេង</t>
  </si>
  <si>
    <t>38-171</t>
  </si>
  <si>
    <t>អុំ សារ៉ឹម</t>
  </si>
  <si>
    <t>38-169</t>
  </si>
  <si>
    <t>និត ស៊ីនៀត</t>
  </si>
  <si>
    <t>38-596</t>
  </si>
  <si>
    <t xml:space="preserve">រ៉ុម  ប៊ុនរើត  </t>
  </si>
  <si>
    <t>06-513</t>
  </si>
  <si>
    <t>គឹម សារិទ្ធ</t>
  </si>
  <si>
    <t>16-371</t>
  </si>
  <si>
    <t>ហម សាឃឿន</t>
  </si>
  <si>
    <t>24-084</t>
  </si>
  <si>
    <t>ឃុត សាឡន</t>
  </si>
  <si>
    <t>36-174</t>
  </si>
  <si>
    <t>លី សំប្បូណ៍</t>
  </si>
  <si>
    <t>26-486</t>
  </si>
  <si>
    <t>ម៉ែន សុខ</t>
  </si>
  <si>
    <t>24-571</t>
  </si>
  <si>
    <t>ហុង សុវណ្ណ</t>
  </si>
  <si>
    <t>30-275</t>
  </si>
  <si>
    <t xml:space="preserve">ព្រុយ សូវ </t>
  </si>
  <si>
    <t>34-559</t>
  </si>
  <si>
    <t>ឆាន សុភី</t>
  </si>
  <si>
    <t>42-132</t>
  </si>
  <si>
    <t>ហ៊ីង បូរ</t>
  </si>
  <si>
    <t>16-382</t>
  </si>
  <si>
    <t>តឿ រ៉ុង</t>
  </si>
  <si>
    <t>44-048</t>
  </si>
  <si>
    <t>ស៊ុន ភឿត</t>
  </si>
  <si>
    <t>44-047</t>
  </si>
  <si>
    <t xml:space="preserve">ខាន់ យ៉ាត </t>
  </si>
  <si>
    <t>34-582</t>
  </si>
  <si>
    <t>វង្ស ចាន់ថុនា</t>
  </si>
  <si>
    <t>42-236</t>
  </si>
  <si>
    <t>24-457</t>
  </si>
  <si>
    <t>អឿន សារឿន</t>
  </si>
  <si>
    <t>32-448</t>
  </si>
  <si>
    <t>លី សូរិយា</t>
  </si>
  <si>
    <t>40-258</t>
  </si>
  <si>
    <t>ឈឹម កូយ</t>
  </si>
  <si>
    <t>16-107</t>
  </si>
  <si>
    <t>សែម សាន្ត</t>
  </si>
  <si>
    <t>30-107</t>
  </si>
  <si>
    <t>រ៉ុម ម៉ៅ</t>
  </si>
  <si>
    <t>30-506</t>
  </si>
  <si>
    <t>ហូន សារីម</t>
  </si>
  <si>
    <t>30-505</t>
  </si>
  <si>
    <t>នី ស្រីម៉ៅ</t>
  </si>
  <si>
    <t>24-005</t>
  </si>
  <si>
    <t>42-597</t>
  </si>
  <si>
    <t xml:space="preserve">អ៊ុំ  វណ្ណា  </t>
  </si>
  <si>
    <t>06-584</t>
  </si>
  <si>
    <t>ហ៊ុន គឹមសួក៍</t>
  </si>
  <si>
    <t>32-283</t>
  </si>
  <si>
    <t>កែន ហ៊ុន</t>
  </si>
  <si>
    <t>42-222</t>
  </si>
  <si>
    <t>ស៊ុន រតនា</t>
  </si>
  <si>
    <t>34-149</t>
  </si>
  <si>
    <t>គឹម ហាំង ១</t>
  </si>
  <si>
    <t>22-576</t>
  </si>
  <si>
    <t>តា លឿង</t>
  </si>
  <si>
    <t>42-251</t>
  </si>
  <si>
    <t>ញឹក ចំរើន</t>
  </si>
  <si>
    <t>44-060</t>
  </si>
  <si>
    <t>ព្រឿង  ពៅ</t>
  </si>
  <si>
    <t>34-247</t>
  </si>
  <si>
    <t xml:space="preserve">ថាវ ឈាងហួត </t>
  </si>
  <si>
    <t>34-513</t>
  </si>
  <si>
    <t>យ៉ាន ណារ៉ា</t>
  </si>
  <si>
    <t>38-565</t>
  </si>
  <si>
    <t>12-262</t>
  </si>
  <si>
    <t>ធុច សំណាង</t>
  </si>
  <si>
    <t>30-225</t>
  </si>
  <si>
    <t xml:space="preserve">មៀច  សម្បត្តិ  </t>
  </si>
  <si>
    <t>06-533</t>
  </si>
  <si>
    <t>ប៉ាង គឹមស៊ា</t>
  </si>
  <si>
    <t>24-393</t>
  </si>
  <si>
    <t>ស្រេង ស៊ីនួ ១</t>
  </si>
  <si>
    <t>30-024</t>
  </si>
  <si>
    <t>ស្រេង ស៊ីនួន ២</t>
  </si>
  <si>
    <t>30-025</t>
  </si>
  <si>
    <t>គង ណូ</t>
  </si>
  <si>
    <t>42-427</t>
  </si>
  <si>
    <t>គង់  សុលី</t>
  </si>
  <si>
    <t>06-319</t>
  </si>
  <si>
    <t>រួម ចេង</t>
  </si>
  <si>
    <t>30-435</t>
  </si>
  <si>
    <t>រ៉ុន សារឿត</t>
  </si>
  <si>
    <t>42-289</t>
  </si>
  <si>
    <t>ឆាយ លាង</t>
  </si>
  <si>
    <t>42-268</t>
  </si>
  <si>
    <t>ជោត ដារ៉ា</t>
  </si>
  <si>
    <t>30-385</t>
  </si>
  <si>
    <t>សូ វ៉ាឌីណា</t>
  </si>
  <si>
    <t>42-143</t>
  </si>
  <si>
    <t>ចៅ ហ្វឹង ២</t>
  </si>
  <si>
    <t>44-053</t>
  </si>
  <si>
    <t>ចំរើន បញ្ញា</t>
  </si>
  <si>
    <t>42-383</t>
  </si>
  <si>
    <t>អ៊ុង យឿន</t>
  </si>
  <si>
    <t>24-399</t>
  </si>
  <si>
    <t>មុយ សាលិត</t>
  </si>
  <si>
    <t>22-363</t>
  </si>
  <si>
    <t>សាលាបឋមសិក្សាអណ្តូងចេញ</t>
  </si>
  <si>
    <t>32-220</t>
  </si>
  <si>
    <t>ទ្រីវ  ធី</t>
  </si>
  <si>
    <t>32-217</t>
  </si>
  <si>
    <t>ពេញ  សំបូរ</t>
  </si>
  <si>
    <t>32-219</t>
  </si>
  <si>
    <t>ជា  ប៊ុនថា</t>
  </si>
  <si>
    <t>32-218</t>
  </si>
  <si>
    <t>សាំង សុធារិទ្ធ</t>
  </si>
  <si>
    <t>24-441</t>
  </si>
  <si>
    <t>សឿង សឿម</t>
  </si>
  <si>
    <t>06-284</t>
  </si>
  <si>
    <t>ទុយ ស្រស់</t>
  </si>
  <si>
    <t>44-052</t>
  </si>
  <si>
    <t>32-202</t>
  </si>
  <si>
    <t xml:space="preserve">សួន  ឡុំ </t>
  </si>
  <si>
    <t>32-598</t>
  </si>
  <si>
    <t>ពេជ្រ ស្រីអូន</t>
  </si>
  <si>
    <t>32-203</t>
  </si>
  <si>
    <t>32-198</t>
  </si>
  <si>
    <t>សូ ភីយ៉ា</t>
  </si>
  <si>
    <t>06-311</t>
  </si>
  <si>
    <t>ចេង សំណាង</t>
  </si>
  <si>
    <t>24-345</t>
  </si>
  <si>
    <t>អោ ផេង</t>
  </si>
  <si>
    <t>26-565</t>
  </si>
  <si>
    <t>គឹម ឌឿន</t>
  </si>
  <si>
    <t>32-483</t>
  </si>
  <si>
    <t>ឈួន សារឿត</t>
  </si>
  <si>
    <t>30-585</t>
  </si>
  <si>
    <t>រស់ លី</t>
  </si>
  <si>
    <t>06-204</t>
  </si>
  <si>
    <t>ហេង ឆេង</t>
  </si>
  <si>
    <t>22-361</t>
  </si>
  <si>
    <t xml:space="preserve">ខៃ  សូដា  </t>
  </si>
  <si>
    <t>06-544</t>
  </si>
  <si>
    <t>រស វិចិត្រ</t>
  </si>
  <si>
    <t>24-127</t>
  </si>
  <si>
    <t>យ៉ាន សាលីន</t>
  </si>
  <si>
    <t>42-531</t>
  </si>
  <si>
    <t>យ៉ាន រ៉ហ្វាន់</t>
  </si>
  <si>
    <t>38-109</t>
  </si>
  <si>
    <t>ម៉េត  សាឡេះ</t>
  </si>
  <si>
    <t>32-062</t>
  </si>
  <si>
    <t xml:space="preserve">សុង  ម៉ាលីគី </t>
  </si>
  <si>
    <t>32-596</t>
  </si>
  <si>
    <t>ខឹម ភាព</t>
  </si>
  <si>
    <t>38-116</t>
  </si>
  <si>
    <t>38-124</t>
  </si>
  <si>
    <t>ថៃ សាវី</t>
  </si>
  <si>
    <t>38-106</t>
  </si>
  <si>
    <t>យិប ចំរើន</t>
  </si>
  <si>
    <t>38-094</t>
  </si>
  <si>
    <t>សៀង សុធឿន</t>
  </si>
  <si>
    <t>06-380</t>
  </si>
  <si>
    <t>យឿម ដារ៉ៃ</t>
  </si>
  <si>
    <t>30-068</t>
  </si>
  <si>
    <t>ស៊ុយ ជិត</t>
  </si>
  <si>
    <t>38-359</t>
  </si>
  <si>
    <t>អ៊ុច យឿត</t>
  </si>
  <si>
    <t>38-360</t>
  </si>
  <si>
    <t>ស៊ូ សុភាវី</t>
  </si>
  <si>
    <t>30-149</t>
  </si>
  <si>
    <t>ផា ស៊ីណា</t>
  </si>
  <si>
    <t>40-205</t>
  </si>
  <si>
    <t>ស៊្រាន ពៅ</t>
  </si>
  <si>
    <t>42-394</t>
  </si>
  <si>
    <t>ឈៀង សំអាត</t>
  </si>
  <si>
    <t>06-094</t>
  </si>
  <si>
    <t>ហ៊ាន ស៊ុំ</t>
  </si>
  <si>
    <t>32-052</t>
  </si>
  <si>
    <t>សោ ពិសិទ្ឋ</t>
  </si>
  <si>
    <t>26-559</t>
  </si>
  <si>
    <t>ធុច វ៉ា</t>
  </si>
  <si>
    <t>26-395</t>
  </si>
  <si>
    <t>ព្រាប ពុធសានឿន</t>
  </si>
  <si>
    <t>16-084</t>
  </si>
  <si>
    <t>រៀង រ៉ាឌី</t>
  </si>
  <si>
    <t>42-329</t>
  </si>
  <si>
    <t>ប៉ែន ឃាង</t>
  </si>
  <si>
    <t>42-328</t>
  </si>
  <si>
    <t>គង់ រុំ</t>
  </si>
  <si>
    <t>24-296</t>
  </si>
  <si>
    <t>ស៊ាន អ៊ន</t>
  </si>
  <si>
    <t>42-330</t>
  </si>
  <si>
    <t>សាន វាសនា</t>
  </si>
  <si>
    <t>42-449</t>
  </si>
  <si>
    <t>គីម ចំរើន</t>
  </si>
  <si>
    <t>40-065</t>
  </si>
  <si>
    <t>សេត សាវុធ</t>
  </si>
  <si>
    <t>42-074</t>
  </si>
  <si>
    <t>ម៉ាច វណ្ណះ</t>
  </si>
  <si>
    <t>42-072</t>
  </si>
  <si>
    <t>ម៉ៅ  វណ្ណនី</t>
  </si>
  <si>
    <t>34-401</t>
  </si>
  <si>
    <t>ទូច ចានណារី</t>
  </si>
  <si>
    <t>24-311</t>
  </si>
  <si>
    <t>គឹម សង្ហា</t>
  </si>
  <si>
    <t>24-403</t>
  </si>
  <si>
    <t>ង៉ា ដៀប</t>
  </si>
  <si>
    <t>30-250</t>
  </si>
  <si>
    <t>វ៉ាន់ នៅ</t>
  </si>
  <si>
    <t>36-316</t>
  </si>
  <si>
    <t>សាង សាវុធ</t>
  </si>
  <si>
    <t>06-435</t>
  </si>
  <si>
    <r>
      <rPr>
        <sz val="10"/>
        <rFont val="FreeSans"/>
        <family val="2"/>
      </rPr>
      <t>អោម  ភឿ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១៨១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៦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</si>
  <si>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06-507</t>
  </si>
  <si>
    <t>លាង ហាក់</t>
  </si>
  <si>
    <t>26-330</t>
  </si>
  <si>
    <t>ថា វុទ្ធី</t>
  </si>
  <si>
    <t>42-412</t>
  </si>
  <si>
    <t>អ៊ុំ ថា</t>
  </si>
  <si>
    <t>42-068</t>
  </si>
  <si>
    <t>ស៊ុម ចន្ថា</t>
  </si>
  <si>
    <t>30-466</t>
  </si>
  <si>
    <t>ជួន ឌឿន</t>
  </si>
  <si>
    <t>22-324</t>
  </si>
  <si>
    <t>ប៉ាវ សៀ</t>
  </si>
  <si>
    <t>36-078</t>
  </si>
  <si>
    <t>ហម រដ្ឋ</t>
  </si>
  <si>
    <t>38-016</t>
  </si>
  <si>
    <t>40-107</t>
  </si>
  <si>
    <t>សាលាបឋមសិក្សាអន្លង់វិល</t>
  </si>
  <si>
    <t>24-422</t>
  </si>
  <si>
    <t>អូច ញឹម</t>
  </si>
  <si>
    <t>30-265</t>
  </si>
  <si>
    <t>ឡុង សារុន</t>
  </si>
  <si>
    <t>38-108</t>
  </si>
  <si>
    <t>កើង សុខខេង</t>
  </si>
  <si>
    <t>06-214</t>
  </si>
  <si>
    <t>ឡុង អ៊ីដារ៉ូ</t>
  </si>
  <si>
    <t>30-258</t>
  </si>
  <si>
    <t>ស៊ីម សាខន</t>
  </si>
  <si>
    <t>38-027</t>
  </si>
  <si>
    <t>សុខ មុត</t>
  </si>
  <si>
    <t>42-159</t>
  </si>
  <si>
    <t>ទិត្យ បូភី</t>
  </si>
  <si>
    <t>42-119</t>
  </si>
  <si>
    <t>មិន  ណូយ</t>
  </si>
  <si>
    <t>34-323</t>
  </si>
  <si>
    <t>យួម វ៉ាគី</t>
  </si>
  <si>
    <t>38-452</t>
  </si>
  <si>
    <t>វ៉ាន់ សុភ័ណ</t>
  </si>
  <si>
    <t>30-283</t>
  </si>
  <si>
    <t>ពេជ្រ សុផារី</t>
  </si>
  <si>
    <t>32-227</t>
  </si>
  <si>
    <t>សាលាឃុំ អូរចារ</t>
  </si>
  <si>
    <t>16-174</t>
  </si>
  <si>
    <t>លឹម ផៃ</t>
  </si>
  <si>
    <t>30-096</t>
  </si>
  <si>
    <t>ម៉ិល បោះ</t>
  </si>
  <si>
    <t>34-162</t>
  </si>
  <si>
    <t>ឈុន ឡេង</t>
  </si>
  <si>
    <t>16-336</t>
  </si>
  <si>
    <t>ឈីវ ស្រេង</t>
  </si>
  <si>
    <t>36-127</t>
  </si>
  <si>
    <t>ហៀង  សាវ៉ន</t>
  </si>
  <si>
    <t>34-254</t>
  </si>
  <si>
    <t>អួង សាវឿត</t>
  </si>
  <si>
    <t>30-510</t>
  </si>
  <si>
    <t>លី ចំរើន</t>
  </si>
  <si>
    <t>26-271</t>
  </si>
  <si>
    <t>ឡុង ផន</t>
  </si>
  <si>
    <t>26-385</t>
  </si>
  <si>
    <t>ឡុង គឹមងួន</t>
  </si>
  <si>
    <t>32-038</t>
  </si>
  <si>
    <t>អ៊ុប  ភីឡាយ</t>
  </si>
  <si>
    <t>32-249</t>
  </si>
  <si>
    <t>ធី ចាន់ភា</t>
  </si>
  <si>
    <t>36-343</t>
  </si>
  <si>
    <t>ស្រី ឃីវសុខុម</t>
  </si>
  <si>
    <t>30-470</t>
  </si>
  <si>
    <t>ចាន់ សាមឿន</t>
  </si>
  <si>
    <t>32-479</t>
  </si>
  <si>
    <t>បប សាវ៉ើន</t>
  </si>
  <si>
    <t>24-495</t>
  </si>
  <si>
    <t>ឆយ ជា</t>
  </si>
  <si>
    <t>06-336</t>
  </si>
  <si>
    <t>សុខ សុភាព</t>
  </si>
  <si>
    <t>24-231</t>
  </si>
  <si>
    <t>ស៊ុំ សុវណ្ណា</t>
  </si>
  <si>
    <t>40-199</t>
  </si>
  <si>
    <t>ជុំ សំអឿន</t>
  </si>
  <si>
    <t>06-098</t>
  </si>
  <si>
    <t>ពិន ធានា</t>
  </si>
  <si>
    <t>30-464</t>
  </si>
  <si>
    <t>ដួង ណាគ្រី</t>
  </si>
  <si>
    <t>30-381</t>
  </si>
  <si>
    <t>អ៊ូរ ម៉ាល័យ</t>
  </si>
  <si>
    <t>42-164</t>
  </si>
  <si>
    <t xml:space="preserve">លន ព្រីដា </t>
  </si>
  <si>
    <t>34-516</t>
  </si>
  <si>
    <t>ឆេង  គីម</t>
  </si>
  <si>
    <t>32-266</t>
  </si>
  <si>
    <t>ទុំ ក្លឹង</t>
  </si>
  <si>
    <t>44-031</t>
  </si>
  <si>
    <t>យឿង ផាត</t>
  </si>
  <si>
    <t>38-496</t>
  </si>
  <si>
    <t>សឿត សារត្ន័</t>
  </si>
  <si>
    <t>38-494</t>
  </si>
  <si>
    <t xml:space="preserve">គា សារ៉េន </t>
  </si>
  <si>
    <t>34-507</t>
  </si>
  <si>
    <t>ភាជ ម៉ិ</t>
  </si>
  <si>
    <t>38-305</t>
  </si>
  <si>
    <t>ភាជ ចំរើន</t>
  </si>
  <si>
    <t>38-303</t>
  </si>
  <si>
    <t>សុំ ចាន់សេរី</t>
  </si>
  <si>
    <t>38-302</t>
  </si>
  <si>
    <t>មៀច ផល្លី</t>
  </si>
  <si>
    <t>06-326</t>
  </si>
  <si>
    <t xml:space="preserve">ឌិន ប៉េងអាន </t>
  </si>
  <si>
    <t>34-528</t>
  </si>
  <si>
    <t>ស៊ីន ស៊ីធួន</t>
  </si>
  <si>
    <t>42-014</t>
  </si>
  <si>
    <t>សុខ សេង</t>
  </si>
  <si>
    <t>24-007</t>
  </si>
  <si>
    <t>អ៊ឹម វ៉ាន់ឌី</t>
  </si>
  <si>
    <t>32-477</t>
  </si>
  <si>
    <t>ពក វណ្ណា</t>
  </si>
  <si>
    <t>30-232</t>
  </si>
  <si>
    <t>ឡេង សារីម</t>
  </si>
  <si>
    <t>42-515</t>
  </si>
  <si>
    <t>យ៉ែម ឈឿប</t>
  </si>
  <si>
    <t>38-455</t>
  </si>
  <si>
    <t>ឈឹម វជិរ៉ា</t>
  </si>
  <si>
    <t>06-337</t>
  </si>
  <si>
    <t>ឈៀង  ស្រេង</t>
  </si>
  <si>
    <t>06-120</t>
  </si>
  <si>
    <t>ពៅ ទិញ</t>
  </si>
  <si>
    <t>26-406</t>
  </si>
  <si>
    <t>បណ្ណាគារសន្តិភាព</t>
  </si>
  <si>
    <t>40-046</t>
  </si>
  <si>
    <t>វី វិចិត្រ</t>
  </si>
  <si>
    <t>42-104</t>
  </si>
  <si>
    <t>ឌី សុភាវី</t>
  </si>
  <si>
    <t>44-051</t>
  </si>
  <si>
    <t>ហាយ  សំណាង</t>
  </si>
  <si>
    <t>34-467</t>
  </si>
  <si>
    <t>26-570</t>
  </si>
  <si>
    <t>ប៉ោ  ចិន្តា</t>
  </si>
  <si>
    <t>06-212</t>
  </si>
  <si>
    <t>26-219</t>
  </si>
  <si>
    <t>ម៉ម សារឿង</t>
  </si>
  <si>
    <t>30-508</t>
  </si>
  <si>
    <t>អ៊ឹម សម្បត្តិ</t>
  </si>
  <si>
    <t>30-509</t>
  </si>
  <si>
    <t>ហឿត ផល្លី</t>
  </si>
  <si>
    <t>30-589</t>
  </si>
  <si>
    <t>30-559</t>
  </si>
  <si>
    <t>សេង  ហ៊ត</t>
  </si>
  <si>
    <t>34-306</t>
  </si>
  <si>
    <t>ញឹក  ផល្លា</t>
  </si>
  <si>
    <t>34-304</t>
  </si>
  <si>
    <t>ដា ស៊ីដេត</t>
  </si>
  <si>
    <t>24-232</t>
  </si>
  <si>
    <t>សុខ សំណាង</t>
  </si>
  <si>
    <t>40-023</t>
  </si>
  <si>
    <t>ហង្ស សីហា</t>
  </si>
  <si>
    <t>40-022</t>
  </si>
  <si>
    <t>ទុយ សាវ៉ាត</t>
  </si>
  <si>
    <t>24-069</t>
  </si>
  <si>
    <t>សៀង វ៉ាន់</t>
  </si>
  <si>
    <t>30-270</t>
  </si>
  <si>
    <t>ហែល សុធី</t>
  </si>
  <si>
    <t>42-263</t>
  </si>
  <si>
    <t>កែប ប៊ុនធឿន</t>
  </si>
  <si>
    <t>30-243</t>
  </si>
  <si>
    <t>ង៉ែត ប្រម</t>
  </si>
  <si>
    <t>24-039</t>
  </si>
  <si>
    <t>សៀម ភក្តី</t>
  </si>
  <si>
    <t>06-441</t>
  </si>
  <si>
    <t>ញឹក សំណាង</t>
  </si>
  <si>
    <t>34-154</t>
  </si>
  <si>
    <t>យូ  មេត្តា</t>
  </si>
  <si>
    <t>34-331</t>
  </si>
  <si>
    <t>ស សារិទ្ធ</t>
  </si>
  <si>
    <t>42-189</t>
  </si>
  <si>
    <t>សំ សៀន</t>
  </si>
  <si>
    <t>32-184</t>
  </si>
  <si>
    <t>ចាន់ ថន</t>
  </si>
  <si>
    <t>26-379</t>
  </si>
  <si>
    <t>ចេង គ្រឹះស្នា</t>
  </si>
  <si>
    <t>30-193</t>
  </si>
  <si>
    <t>សឺន  ដានី</t>
  </si>
  <si>
    <t>06-002</t>
  </si>
  <si>
    <t>គា សុគន្ធី</t>
  </si>
  <si>
    <t>40-231</t>
  </si>
  <si>
    <t>ឡាំ ញឹក</t>
  </si>
  <si>
    <t>30-344</t>
  </si>
  <si>
    <t>ឡោ រុណ</t>
  </si>
  <si>
    <t>42-177</t>
  </si>
  <si>
    <t>តែ គី</t>
  </si>
  <si>
    <t>44-054</t>
  </si>
  <si>
    <t>42-407</t>
  </si>
  <si>
    <t>បឹង កូឡាប</t>
  </si>
  <si>
    <t>24-394</t>
  </si>
  <si>
    <t>ឈួត បូរី</t>
  </si>
  <si>
    <t>24-070</t>
  </si>
  <si>
    <t>ស៊ូ៊ សារុំ</t>
  </si>
  <si>
    <t>22-352</t>
  </si>
  <si>
    <t>30-364</t>
  </si>
  <si>
    <t>សែម ចាន់លាភា</t>
  </si>
  <si>
    <t>42-049</t>
  </si>
  <si>
    <t>ឡេង  បូរ៉ា</t>
  </si>
  <si>
    <t>34-371</t>
  </si>
  <si>
    <t>សេង  ណៃ</t>
  </si>
  <si>
    <t>06-060</t>
  </si>
  <si>
    <t>ស្រី រត្ន័</t>
  </si>
  <si>
    <t>42-438</t>
  </si>
  <si>
    <t>26-410</t>
  </si>
  <si>
    <t>ផាត សុផល</t>
  </si>
  <si>
    <t>38-075</t>
  </si>
  <si>
    <t>06-271</t>
  </si>
  <si>
    <t>វឿន  សុផុន</t>
  </si>
  <si>
    <t>34-241</t>
  </si>
  <si>
    <t xml:space="preserve">អិន  អេង  </t>
  </si>
  <si>
    <t>06-501</t>
  </si>
  <si>
    <t>ចុង ជួយ</t>
  </si>
  <si>
    <t>34-201</t>
  </si>
  <si>
    <t>ជឹង ជីវន័្ត</t>
  </si>
  <si>
    <t>34-125</t>
  </si>
  <si>
    <t>ឡុង ឈន</t>
  </si>
  <si>
    <t>42-315</t>
  </si>
  <si>
    <t>ឡុង លន់</t>
  </si>
  <si>
    <t>42-308</t>
  </si>
  <si>
    <t>តន ចាន់នឿន</t>
  </si>
  <si>
    <t>42-260</t>
  </si>
  <si>
    <t>ធ្យូង ទូច</t>
  </si>
  <si>
    <t>36-045</t>
  </si>
  <si>
    <t>វ៉ាន់ គឹមហុង</t>
  </si>
  <si>
    <t>30-382</t>
  </si>
  <si>
    <t>ជួ លាប</t>
  </si>
  <si>
    <t>30-492</t>
  </si>
  <si>
    <t>ស៊ឹង ហួត</t>
  </si>
  <si>
    <t>26-597</t>
  </si>
  <si>
    <t>ដាញ់ បុប្ជា</t>
  </si>
  <si>
    <t>42-153</t>
  </si>
  <si>
    <t>ខេង ពិសិដ្ឋ</t>
  </si>
  <si>
    <t>24-240</t>
  </si>
  <si>
    <t>មាស ឆេង</t>
  </si>
  <si>
    <t>30-284</t>
  </si>
  <si>
    <t>រ៉ាន់ រ៉ឿត</t>
  </si>
  <si>
    <t>36-587</t>
  </si>
  <si>
    <t>អ៊ឹម រិន</t>
  </si>
  <si>
    <t>22-385</t>
  </si>
  <si>
    <t>អ៊ឹម សុទ្ធ</t>
  </si>
  <si>
    <t>40-070</t>
  </si>
  <si>
    <t>ចត សុផានី</t>
  </si>
  <si>
    <t>24-470</t>
  </si>
  <si>
    <t>វឿត ណាសៀត</t>
  </si>
  <si>
    <t>38-125</t>
  </si>
  <si>
    <t>វឿន ស៊ីវឿត</t>
  </si>
  <si>
    <t>16-016</t>
  </si>
  <si>
    <t>អ៊ូច ស៊ីវត្ថា</t>
  </si>
  <si>
    <t>30-278</t>
  </si>
  <si>
    <t>រស្មី គឹមហេង</t>
  </si>
  <si>
    <t>30-130</t>
  </si>
  <si>
    <t>សុខ សាវឿន</t>
  </si>
  <si>
    <t>42-209</t>
  </si>
  <si>
    <t>42-392</t>
  </si>
  <si>
    <t>គឹម ផន</t>
  </si>
  <si>
    <t>42-292</t>
  </si>
  <si>
    <t>ជន ចាន់ស្រី</t>
  </si>
  <si>
    <t>40-257</t>
  </si>
  <si>
    <t>ហេង  ហម</t>
  </si>
  <si>
    <t>34-418</t>
  </si>
  <si>
    <t>វេង ស៊្រុន</t>
  </si>
  <si>
    <t>42-134</t>
  </si>
  <si>
    <t>តាន់  ហុងលឹម</t>
  </si>
  <si>
    <t>34-428</t>
  </si>
  <si>
    <t xml:space="preserve">សម្បត្តិ  </t>
  </si>
  <si>
    <t>06-536</t>
  </si>
  <si>
    <t>24-386</t>
  </si>
  <si>
    <t>ប៉ាល គីណាត</t>
  </si>
  <si>
    <t>42-035</t>
  </si>
  <si>
    <t>ឡាច ធឿប</t>
  </si>
  <si>
    <t>42-395</t>
  </si>
  <si>
    <t>លី  រដ្ឋា</t>
  </si>
  <si>
    <t>34-405</t>
  </si>
  <si>
    <t>យ៉ាត  ជឿត</t>
  </si>
  <si>
    <t>34-406</t>
  </si>
  <si>
    <t>រីន សុភាព</t>
  </si>
  <si>
    <t>42-374</t>
  </si>
  <si>
    <t>អ៊ុំ សុភ័ក្រ</t>
  </si>
  <si>
    <t>24-105</t>
  </si>
  <si>
    <t>កុច សារ៉ូន</t>
  </si>
  <si>
    <t>38-558</t>
  </si>
  <si>
    <t>ផល សុភឿត</t>
  </si>
  <si>
    <t>32-020</t>
  </si>
  <si>
    <t>ម៉ាត់ សារីហាស់</t>
  </si>
  <si>
    <t>36-440</t>
  </si>
  <si>
    <t>ភោគ  ចាន់លា</t>
  </si>
  <si>
    <t>32-149</t>
  </si>
  <si>
    <t xml:space="preserve">ញៀន  ដានី  </t>
  </si>
  <si>
    <t>06-540</t>
  </si>
  <si>
    <t>ហាន សីហា</t>
  </si>
  <si>
    <t>42-580</t>
  </si>
  <si>
    <t>ហម ថៃ</t>
  </si>
  <si>
    <t>24-064</t>
  </si>
  <si>
    <t>ជុំ សុឃីម</t>
  </si>
  <si>
    <t>06-043</t>
  </si>
  <si>
    <t xml:space="preserve">ថោង  សារិទ្ធ </t>
  </si>
  <si>
    <t>32-567</t>
  </si>
  <si>
    <t>ផ្លុង  ឆៃ</t>
  </si>
  <si>
    <t>06-118</t>
  </si>
  <si>
    <t>ច្រឹង មនោរម្យ</t>
  </si>
  <si>
    <t>38-599</t>
  </si>
  <si>
    <t>ឡិប ណាវី</t>
  </si>
  <si>
    <t>26-009</t>
  </si>
  <si>
    <t>ឯក សំអេង</t>
  </si>
  <si>
    <t>42-510</t>
  </si>
  <si>
    <t xml:space="preserve">លឿង  សំ  </t>
  </si>
  <si>
    <t>06-564</t>
  </si>
  <si>
    <t>សុត បញ្ញា</t>
  </si>
  <si>
    <t>44-008</t>
  </si>
  <si>
    <t>ទេស  សុរតនី</t>
  </si>
  <si>
    <t>32-223</t>
  </si>
  <si>
    <t>ពៅ លក្ខិណា</t>
  </si>
  <si>
    <t>42-418</t>
  </si>
  <si>
    <t>លឹម ស៊ីវហ្គិច</t>
  </si>
  <si>
    <t>26-012</t>
  </si>
  <si>
    <t>លឹម យ៉ុង</t>
  </si>
  <si>
    <t>40-245</t>
  </si>
  <si>
    <t xml:space="preserve">ឈិន  សុផល </t>
  </si>
  <si>
    <t>16-594</t>
  </si>
  <si>
    <t>ហេង ទ្រី</t>
  </si>
  <si>
    <t>36-529</t>
  </si>
  <si>
    <t>ពៅ លកក្រូច</t>
  </si>
  <si>
    <t>42-185</t>
  </si>
  <si>
    <t>រ៉ុង គង់</t>
  </si>
  <si>
    <t>38-590</t>
  </si>
  <si>
    <t>វ៉ន ជៀន</t>
  </si>
  <si>
    <t>24-110</t>
  </si>
  <si>
    <t>វិន រៀម</t>
  </si>
  <si>
    <t>38-386</t>
  </si>
  <si>
    <t>ឆាយ ចាន់រដ្ឋា</t>
  </si>
  <si>
    <t>38-536</t>
  </si>
  <si>
    <t>ទឹម ដែន</t>
  </si>
  <si>
    <t>32-413</t>
  </si>
  <si>
    <t>សេក អូន</t>
  </si>
  <si>
    <t>30-593</t>
  </si>
  <si>
    <t xml:space="preserve">អាង  សុភឿន  </t>
  </si>
  <si>
    <t>06-567</t>
  </si>
  <si>
    <t>តាត សុភី</t>
  </si>
  <si>
    <t>24-473</t>
  </si>
  <si>
    <t>ស្រែ ធី</t>
  </si>
  <si>
    <t>30-244</t>
  </si>
  <si>
    <t>នូ អេងសំរិទ្ធ</t>
  </si>
  <si>
    <t>40-145</t>
  </si>
  <si>
    <t>សុខ លាងហ៊ីម</t>
  </si>
  <si>
    <t>22-562</t>
  </si>
  <si>
    <t>36-019</t>
  </si>
  <si>
    <t>នាក ណន</t>
  </si>
  <si>
    <t>06-245</t>
  </si>
  <si>
    <t>ថាំង សុផា</t>
  </si>
  <si>
    <t>36-260</t>
  </si>
  <si>
    <t>មាស ឡងឌី</t>
  </si>
  <si>
    <t>42-511</t>
  </si>
  <si>
    <t>តាំង សុខកាង</t>
  </si>
  <si>
    <t>24-139</t>
  </si>
  <si>
    <t>កែវ សុវណ្ណ</t>
  </si>
  <si>
    <t>26-190</t>
  </si>
  <si>
    <t>វង្ស ផាន់</t>
  </si>
  <si>
    <t xml:space="preserve">ណាង  ស៊ីថា  </t>
  </si>
  <si>
    <t>06-510</t>
  </si>
  <si>
    <t>សារុំ  ចាន់ថា</t>
  </si>
  <si>
    <t>34-398</t>
  </si>
  <si>
    <t>ខិល លឿ</t>
  </si>
  <si>
    <t>34-477</t>
  </si>
  <si>
    <t>មឿន សិត</t>
  </si>
  <si>
    <t>34-478</t>
  </si>
  <si>
    <t>រ៉ម គុំ</t>
  </si>
  <si>
    <t>38-502</t>
  </si>
  <si>
    <t>ព្រំ ពេញបូរី</t>
  </si>
  <si>
    <t>អែម អៀង</t>
  </si>
  <si>
    <t>42-066</t>
  </si>
  <si>
    <t>យ៉ុម ឡាត</t>
  </si>
  <si>
    <t>42-293</t>
  </si>
  <si>
    <t>ប៊ន សារឹម</t>
  </si>
  <si>
    <t>06-248</t>
  </si>
  <si>
    <t>ឡាំ   វ៉ាន់</t>
  </si>
  <si>
    <t>06-047</t>
  </si>
  <si>
    <t>សំ ជ័យវិបុល</t>
  </si>
  <si>
    <t>42-167</t>
  </si>
  <si>
    <t>ភួង ផល្លា</t>
  </si>
  <si>
    <t>06-115</t>
  </si>
  <si>
    <t xml:space="preserve">គង់  វុត្ថា ៥ </t>
  </si>
  <si>
    <t>16-583</t>
  </si>
  <si>
    <t xml:space="preserve">អ៊ុំ  សុខា </t>
  </si>
  <si>
    <t>18-555</t>
  </si>
  <si>
    <t>ឡាយ ប៊ុននេត</t>
  </si>
  <si>
    <t>16-008</t>
  </si>
  <si>
    <t>ហួន ចិត្រា</t>
  </si>
  <si>
    <t>24-383</t>
  </si>
  <si>
    <t>ម៉ម ពៅ</t>
  </si>
  <si>
    <t>06-432</t>
  </si>
  <si>
    <t>នី វុទ្ធី</t>
  </si>
  <si>
    <t>32-185</t>
  </si>
  <si>
    <t>ចាន់ សុភា</t>
  </si>
  <si>
    <t>42-558</t>
  </si>
  <si>
    <t>យ៉ុន ធី</t>
  </si>
  <si>
    <t>42-559</t>
  </si>
  <si>
    <t>លឿប ម៉ៅ</t>
  </si>
  <si>
    <t>42-305</t>
  </si>
  <si>
    <t>ឡាច ចន្ថា</t>
  </si>
  <si>
    <t>30-326</t>
  </si>
  <si>
    <t>នឿន ចាន់ថន</t>
  </si>
  <si>
    <t>30-563</t>
  </si>
  <si>
    <t>ស៊ឹម សុភា</t>
  </si>
  <si>
    <t>30-181</t>
  </si>
  <si>
    <t xml:space="preserve">សៅ គឹមឡេង  </t>
  </si>
  <si>
    <t>32-511</t>
  </si>
  <si>
    <t xml:space="preserve">រ៉ុម សារេត  </t>
  </si>
  <si>
    <t>32-489</t>
  </si>
  <si>
    <t>រិន រចនា</t>
  </si>
  <si>
    <t>36-396</t>
  </si>
  <si>
    <t>ជា សុគន្ធា</t>
  </si>
  <si>
    <t>38-273</t>
  </si>
  <si>
    <t>អ៊ិត វុទ្ធីរិទ្ធ</t>
  </si>
  <si>
    <t>32-209</t>
  </si>
  <si>
    <t>ហេង សាលី</t>
  </si>
  <si>
    <t>32-429</t>
  </si>
  <si>
    <t>ប៊ូ សាលីម</t>
  </si>
  <si>
    <t>32-430</t>
  </si>
  <si>
    <t>គីម  ចាន់ឡាយ</t>
  </si>
  <si>
    <t>32-192</t>
  </si>
  <si>
    <t>ស៊ី សុភាព</t>
  </si>
  <si>
    <t>22-315</t>
  </si>
  <si>
    <t>24-121</t>
  </si>
  <si>
    <t>ជា  ម៉េង</t>
  </si>
  <si>
    <t>34-456</t>
  </si>
  <si>
    <t>អេង សាវឿន ២</t>
  </si>
  <si>
    <t>ទួន សុខជា</t>
  </si>
  <si>
    <t>16-251</t>
  </si>
  <si>
    <t>រ៉ាវុធ អូលិវីយ៉េ</t>
  </si>
  <si>
    <t>36-568</t>
  </si>
  <si>
    <t>ជួន ណាន</t>
  </si>
  <si>
    <t>32-593</t>
  </si>
  <si>
    <t>ឡំ ឡី</t>
  </si>
  <si>
    <t>30-518</t>
  </si>
  <si>
    <t>លឹម សុខហេង</t>
  </si>
  <si>
    <t>32-308</t>
  </si>
  <si>
    <t>06-516</t>
  </si>
  <si>
    <t>ម៉ែន កំរ៉ង</t>
  </si>
  <si>
    <t>24-518</t>
  </si>
  <si>
    <t xml:space="preserve">ជា  ហេង </t>
  </si>
  <si>
    <t>34-230</t>
  </si>
  <si>
    <t>ណន  ម៉ៅ</t>
  </si>
  <si>
    <t>34-468</t>
  </si>
  <si>
    <t>ប៉េង សុខេង</t>
  </si>
  <si>
    <t>32-061</t>
  </si>
  <si>
    <t>អ៊ន ប៊ុនធឿន</t>
  </si>
  <si>
    <t>30-001</t>
  </si>
  <si>
    <t>មុត វឿត</t>
  </si>
  <si>
    <t>42-504</t>
  </si>
  <si>
    <t>ចំរើន សុខឃឿន</t>
  </si>
  <si>
    <t>24-507</t>
  </si>
  <si>
    <t>លី ហួង</t>
  </si>
  <si>
    <t>22-477</t>
  </si>
  <si>
    <t>ប៊ុត តៃហេង</t>
  </si>
  <si>
    <t>42-170</t>
  </si>
  <si>
    <t>ឈាង គង់</t>
  </si>
  <si>
    <t>42-480</t>
  </si>
  <si>
    <t>រ៉ាយ ភីរម្យ</t>
  </si>
  <si>
    <t>34-432</t>
  </si>
  <si>
    <t>រិន អាន</t>
  </si>
  <si>
    <t>22-488</t>
  </si>
  <si>
    <t>សុខ សុខុន</t>
  </si>
  <si>
    <t>30-369</t>
  </si>
  <si>
    <t>សឹង ពុទ្ធារ៉ា</t>
  </si>
  <si>
    <t>24-183</t>
  </si>
  <si>
    <t>សេង ម៉ាប់</t>
  </si>
  <si>
    <t>16-323</t>
  </si>
  <si>
    <t>យ៉ែម សុផល</t>
  </si>
  <si>
    <t>42-375</t>
  </si>
  <si>
    <t>ជា ប៊ុនលៀង</t>
  </si>
  <si>
    <t>06-078</t>
  </si>
  <si>
    <t>គង់  ស៊ីនិត</t>
  </si>
  <si>
    <t>06-487</t>
  </si>
  <si>
    <t>ធី ហួរ</t>
  </si>
  <si>
    <t>42-517</t>
  </si>
  <si>
    <t>42-372</t>
  </si>
  <si>
    <t>38-535</t>
  </si>
  <si>
    <t>ធឿន ប៊ុនធី</t>
  </si>
  <si>
    <t>38-541</t>
  </si>
  <si>
    <t>នី អាស់ម៉ាត់</t>
  </si>
  <si>
    <t>36-441</t>
  </si>
  <si>
    <t>អ៊ុយ ង៉ក់</t>
  </si>
  <si>
    <t>16-479</t>
  </si>
  <si>
    <t>រ៉ែម សារិន</t>
  </si>
  <si>
    <t>42-291</t>
  </si>
  <si>
    <t>24-357</t>
  </si>
  <si>
    <t>សាត គឹមសាន្ត</t>
  </si>
  <si>
    <t>06-065</t>
  </si>
  <si>
    <t>យឿង សាវី</t>
  </si>
  <si>
    <t>34-449</t>
  </si>
  <si>
    <t>យៀង វាសនា</t>
  </si>
  <si>
    <t>42-156</t>
  </si>
  <si>
    <t xml:space="preserve">ម៉ៅ  ម៉េង  </t>
  </si>
  <si>
    <t>06-509</t>
  </si>
  <si>
    <t>ចឹក ធី</t>
  </si>
  <si>
    <t>32-117</t>
  </si>
  <si>
    <t>យូ សាវ៉ន</t>
  </si>
  <si>
    <t>32-423</t>
  </si>
  <si>
    <t>ទិត សេដ្ឋា</t>
  </si>
  <si>
    <t>24-397</t>
  </si>
  <si>
    <t>សឿង មិត</t>
  </si>
  <si>
    <t>24-596</t>
  </si>
  <si>
    <t xml:space="preserve">អ៊ឹង  សាម៉េត </t>
  </si>
  <si>
    <t>32-572</t>
  </si>
  <si>
    <t>លុត ផល្លា</t>
  </si>
  <si>
    <t>34-061</t>
  </si>
  <si>
    <t>ឌី វណ្ណៈ</t>
  </si>
  <si>
    <t>42-130</t>
  </si>
  <si>
    <t xml:space="preserve">ញ៉ឹក  ប្រកប </t>
  </si>
  <si>
    <t>32-578</t>
  </si>
  <si>
    <t>ណាត វណ្ណដូ</t>
  </si>
  <si>
    <t>30-300</t>
  </si>
  <si>
    <t>ឡេង  ឃីម</t>
  </si>
  <si>
    <t>06-297</t>
  </si>
  <si>
    <t>ម៉ៅ  មឿត</t>
  </si>
  <si>
    <t>34-394</t>
  </si>
  <si>
    <t>តាំង ឡាយហ៊ាង</t>
  </si>
  <si>
    <t>40-165</t>
  </si>
  <si>
    <t>ឆន  សាវ៉ន</t>
  </si>
  <si>
    <t>32-224</t>
  </si>
  <si>
    <t>ងួន អេង</t>
  </si>
  <si>
    <t>42-279</t>
  </si>
  <si>
    <t>សា ចន្ថា</t>
  </si>
  <si>
    <t>38-299</t>
  </si>
  <si>
    <t>យិង  កាង</t>
  </si>
  <si>
    <t>34-226</t>
  </si>
  <si>
    <t xml:space="preserve">កែវ  សំអាត  </t>
  </si>
  <si>
    <t>06-485</t>
  </si>
  <si>
    <t>ណូត យ៉ារី</t>
  </si>
  <si>
    <t>32-115</t>
  </si>
  <si>
    <t>វាន់ នាង</t>
  </si>
  <si>
    <t>42-146</t>
  </si>
  <si>
    <t>24-326</t>
  </si>
  <si>
    <t>ហឹម ភឿត</t>
  </si>
  <si>
    <t>36-482</t>
  </si>
  <si>
    <t>ឆេង កុជលាង</t>
  </si>
  <si>
    <t>42-295</t>
  </si>
  <si>
    <t>សុខ សុវណ្ណរ៉ា</t>
  </si>
  <si>
    <t>42-408</t>
  </si>
  <si>
    <t>សម្បត្តិ រ៉ា</t>
  </si>
  <si>
    <t>36-480</t>
  </si>
  <si>
    <t>តុប សួរ</t>
  </si>
  <si>
    <t>30-515</t>
  </si>
  <si>
    <t>វិន រស់</t>
  </si>
  <si>
    <t>36-223</t>
  </si>
  <si>
    <t xml:space="preserve">តា មាំង  </t>
  </si>
  <si>
    <t>32-522</t>
  </si>
  <si>
    <t>មុត សំណាង</t>
  </si>
  <si>
    <t>38-225</t>
  </si>
  <si>
    <t>សៀង ថូ</t>
  </si>
  <si>
    <t>38-347</t>
  </si>
  <si>
    <t>រិន ផល្លាភ</t>
  </si>
  <si>
    <t>42-277</t>
  </si>
  <si>
    <t>វី  លីហួង</t>
  </si>
  <si>
    <t>06-169</t>
  </si>
  <si>
    <t xml:space="preserve">តឿ  សាវុន </t>
  </si>
  <si>
    <t>34-469</t>
  </si>
  <si>
    <t>ឈួរ ម៉េងឆ័រ</t>
  </si>
  <si>
    <t>24-213</t>
  </si>
  <si>
    <t>ហង្ស សុធារ័ត្ន</t>
  </si>
  <si>
    <t>26-398</t>
  </si>
  <si>
    <t>ភឿក រស្មី</t>
  </si>
  <si>
    <t>34-591</t>
  </si>
  <si>
    <t xml:space="preserve">អូរ  គិនស៊ីនផាន  </t>
  </si>
  <si>
    <t>06-535</t>
  </si>
  <si>
    <r>
      <rPr>
        <sz val="10"/>
        <rFont val="FreeSans"/>
        <family val="2"/>
      </rPr>
      <t>ហេង  ចន្ថា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រំចេក</t>
    </r>
  </si>
  <si>
    <t>06-582</t>
  </si>
  <si>
    <t>ស ហ៊ួន</t>
  </si>
  <si>
    <t>32-339</t>
  </si>
  <si>
    <t>ប៉ែន  អឿន</t>
  </si>
  <si>
    <t>32-065</t>
  </si>
  <si>
    <t>សោម សុខលី</t>
  </si>
  <si>
    <t>42-278</t>
  </si>
  <si>
    <t>សួស ម៉ន</t>
  </si>
  <si>
    <t>30-231</t>
  </si>
  <si>
    <t>យី សារ៉ូ</t>
  </si>
  <si>
    <t>42-386</t>
  </si>
  <si>
    <t>ងឿន ប៊ុនថន</t>
  </si>
  <si>
    <t>42-181</t>
  </si>
  <si>
    <t>ង៉ា ភាព</t>
  </si>
  <si>
    <t>30-507</t>
  </si>
  <si>
    <t>ប៊ុន សាវី</t>
  </si>
  <si>
    <t>32-434</t>
  </si>
  <si>
    <t>ចាន់ ឈឹមសុវណ្ណរិទ្ធ</t>
  </si>
  <si>
    <t>36-211</t>
  </si>
  <si>
    <r>
      <rPr>
        <sz val="10"/>
        <rFont val="FreeSans"/>
        <family val="2"/>
      </rPr>
      <t>តោ  ច័ន្ទដារ៉ុង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៤៥២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១៨ ភ</t>
    </r>
    <r>
      <rPr>
        <sz val="11"/>
        <color theme="1"/>
        <rFont val="Calibri"/>
        <family val="2"/>
        <scheme val="minor"/>
      </rPr>
      <t>.</t>
    </r>
  </si>
  <si>
    <t>06-563</t>
  </si>
  <si>
    <t>ទុចូ ម៉ៅ</t>
  </si>
  <si>
    <t>22-465</t>
  </si>
  <si>
    <t>សេង នី ៣</t>
  </si>
  <si>
    <t>22-472</t>
  </si>
  <si>
    <t>ម៉ៅ សុឃីម</t>
  </si>
  <si>
    <t>22-475</t>
  </si>
  <si>
    <t>ភោគ ប៊ុននី</t>
  </si>
  <si>
    <t>16-218</t>
  </si>
  <si>
    <t>ជឹង ភ័ក្រត្រា</t>
  </si>
  <si>
    <t>06-083</t>
  </si>
  <si>
    <t>ហុង លីណា</t>
  </si>
  <si>
    <t>30-041</t>
  </si>
  <si>
    <t>ថ្លាង ផល្គុន</t>
  </si>
  <si>
    <t>32-307</t>
  </si>
  <si>
    <t>គង់  ស៊ីយ៉ូន</t>
  </si>
  <si>
    <t>34-407</t>
  </si>
  <si>
    <t xml:space="preserve">សាំង  គា </t>
  </si>
  <si>
    <t>32-599</t>
  </si>
  <si>
    <t>ហេង សារឿត</t>
  </si>
  <si>
    <t>34-023</t>
  </si>
  <si>
    <t>លាង វិច្ឆិកា</t>
  </si>
  <si>
    <t>34-024</t>
  </si>
  <si>
    <t>សុខ ឈុន</t>
  </si>
  <si>
    <t>42-489</t>
  </si>
  <si>
    <t>យូ  ហា</t>
  </si>
  <si>
    <t>32-225</t>
  </si>
  <si>
    <t>វណ្ណ ចន្លី</t>
  </si>
  <si>
    <t>30-122</t>
  </si>
  <si>
    <t>សឿន សោម</t>
  </si>
  <si>
    <t>42-018</t>
  </si>
  <si>
    <t xml:space="preserve">ដាំ  សីហា  </t>
  </si>
  <si>
    <t>06-559</t>
  </si>
  <si>
    <t>នេតា លៀង</t>
  </si>
  <si>
    <t>38-374</t>
  </si>
  <si>
    <t>ហែម ថាលីកា</t>
  </si>
  <si>
    <t>30-268</t>
  </si>
  <si>
    <t>អាន គឹមឡាយ</t>
  </si>
  <si>
    <t>44-024</t>
  </si>
  <si>
    <t>តាន់ មីសស្សែល ២៤៦</t>
  </si>
  <si>
    <t>26-134</t>
  </si>
  <si>
    <t>វ៉ាន សុឃីម</t>
  </si>
  <si>
    <t>24-358</t>
  </si>
  <si>
    <t>ប៊ុន រ័ត្ន</t>
  </si>
  <si>
    <t>06-445</t>
  </si>
  <si>
    <t>ឡោ រង់</t>
  </si>
  <si>
    <t>34-204</t>
  </si>
  <si>
    <t>លៀង សំអុល</t>
  </si>
  <si>
    <t>38-370</t>
  </si>
  <si>
    <t>រី រ័ត្ន</t>
  </si>
  <si>
    <t>24-252</t>
  </si>
  <si>
    <t>ណន អុន</t>
  </si>
  <si>
    <t>24-387</t>
  </si>
  <si>
    <t>ឈឹម គីមស្រីម</t>
  </si>
  <si>
    <t>38-063</t>
  </si>
  <si>
    <t>ឃីម ប៊ុនផេង</t>
  </si>
  <si>
    <t>24-294</t>
  </si>
  <si>
    <t>ឌួង សោភណ្ឌ័</t>
  </si>
  <si>
    <t>42-450</t>
  </si>
  <si>
    <t>ចាន់ គឹមអន</t>
  </si>
  <si>
    <t>34-208</t>
  </si>
  <si>
    <t>ប៉ែន ចាន់ថន</t>
  </si>
  <si>
    <t>16-074</t>
  </si>
  <si>
    <t>ឃឿង  សាវី</t>
  </si>
  <si>
    <t>32-183</t>
  </si>
  <si>
    <t>មៀច មុន្នីរដ្ឋ</t>
  </si>
  <si>
    <t>30-133</t>
  </si>
  <si>
    <t>26-320</t>
  </si>
  <si>
    <t>ផុន សារ៉ាន់</t>
  </si>
  <si>
    <t>16-161</t>
  </si>
  <si>
    <t>ម៉ាង សុទ្ធ ២</t>
  </si>
  <si>
    <t>06-474</t>
  </si>
  <si>
    <t>ឌី ស្រីល័ក្ខ</t>
  </si>
  <si>
    <t>42-396</t>
  </si>
  <si>
    <t>ប៉ែន  ថាញ់</t>
  </si>
  <si>
    <t>32-009</t>
  </si>
  <si>
    <r>
      <rPr>
        <sz val="10"/>
        <rFont val="FreeSans"/>
        <family val="2"/>
      </rPr>
      <t>វត្តសាមគ្គីរស្មី ហៅវត្ត ទួលដូនប៉ុក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</si>
  <si>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22-423</t>
  </si>
  <si>
    <t>ទូច សាវេត</t>
  </si>
  <si>
    <t>42-067</t>
  </si>
  <si>
    <t>06-244</t>
  </si>
  <si>
    <t>រុន រតនា</t>
  </si>
  <si>
    <t>42-166</t>
  </si>
  <si>
    <t>អុក គីមឡា</t>
  </si>
  <si>
    <t>24-174</t>
  </si>
  <si>
    <t>សុខ វណ្ណា</t>
  </si>
  <si>
    <t>42-136</t>
  </si>
  <si>
    <t>សួ សុវណ្ណ</t>
  </si>
  <si>
    <t>30-555</t>
  </si>
  <si>
    <t>ទិន យ៉េក</t>
  </si>
  <si>
    <t>42-397</t>
  </si>
  <si>
    <t>អឿ ភាព</t>
  </si>
  <si>
    <t>36-225</t>
  </si>
  <si>
    <t>មិត្ត សាខន</t>
  </si>
  <si>
    <t>36-222</t>
  </si>
  <si>
    <t>ចេក លួង</t>
  </si>
  <si>
    <t>36-321</t>
  </si>
  <si>
    <t>ព្រឿង រើន</t>
  </si>
  <si>
    <t>30-488</t>
  </si>
  <si>
    <t>កេត   អ័កតីដេ</t>
  </si>
  <si>
    <t>06-222</t>
  </si>
  <si>
    <t>ឡោះ  សាវុធ</t>
  </si>
  <si>
    <t>34-361</t>
  </si>
  <si>
    <t>កុយ ស៊ីជូ</t>
  </si>
  <si>
    <t>32-542</t>
  </si>
  <si>
    <t>សុខ សូល័ក្ខណ៍</t>
  </si>
  <si>
    <t>26-198</t>
  </si>
  <si>
    <t>ប៉ូ ពៅ</t>
  </si>
  <si>
    <t>44-020</t>
  </si>
  <si>
    <t>មឿ យឿត</t>
  </si>
  <si>
    <t>42-285</t>
  </si>
  <si>
    <t>ព្រឿង ប្រឹម</t>
  </si>
  <si>
    <t>42-267</t>
  </si>
  <si>
    <t>ឈិន ហ៊ន</t>
  </si>
  <si>
    <t>30-408</t>
  </si>
  <si>
    <t>ប៉ែន នាង</t>
  </si>
  <si>
    <t>38-369</t>
  </si>
  <si>
    <t>សុខ សាមន្នី៦</t>
  </si>
  <si>
    <t>32-007</t>
  </si>
  <si>
    <t>ទេស រតនា</t>
  </si>
  <si>
    <t>32-222</t>
  </si>
  <si>
    <t>ទេស  សាវុធធីយ៉ា</t>
  </si>
  <si>
    <t>32-221</t>
  </si>
  <si>
    <t>អ៊ុំ  មៀន</t>
  </si>
  <si>
    <t>34-397</t>
  </si>
  <si>
    <t xml:space="preserve">ហោ  ឃឿន </t>
  </si>
  <si>
    <t>16-589</t>
  </si>
  <si>
    <t xml:space="preserve">យ៉ាន រឺប </t>
  </si>
  <si>
    <t>34-503</t>
  </si>
  <si>
    <t>ញឹក ពន្លឹ</t>
  </si>
  <si>
    <t>34-155</t>
  </si>
  <si>
    <t xml:space="preserve">ប៊ុន  ចាន់ថា </t>
  </si>
  <si>
    <t>16-569</t>
  </si>
  <si>
    <t xml:space="preserve">កាយ  ប៊ុនធី </t>
  </si>
  <si>
    <t>16-533</t>
  </si>
  <si>
    <t>ទួន សុភាវី</t>
  </si>
  <si>
    <t>24-528</t>
  </si>
  <si>
    <t>ណក់ ជឿន</t>
  </si>
  <si>
    <t>38-499</t>
  </si>
  <si>
    <t>24-480</t>
  </si>
  <si>
    <t>វត្តដំរីសកុដិលេខ១០</t>
  </si>
  <si>
    <t>40-260</t>
  </si>
  <si>
    <t>30-405</t>
  </si>
  <si>
    <t>សឿម គឹមអេង</t>
  </si>
  <si>
    <t>38-317</t>
  </si>
  <si>
    <t>ម៉ៅ រុន</t>
  </si>
  <si>
    <t>30-392</t>
  </si>
  <si>
    <t>លើម ពោដេត</t>
  </si>
  <si>
    <t>30-393</t>
  </si>
  <si>
    <t>ហេង  ជួង</t>
  </si>
  <si>
    <t>16-427</t>
  </si>
  <si>
    <t>32-003</t>
  </si>
  <si>
    <t>ឈឿត សំអុល</t>
  </si>
  <si>
    <t>42-226</t>
  </si>
  <si>
    <t>លន់ ប៉ោហួយ</t>
  </si>
  <si>
    <t>22-395</t>
  </si>
  <si>
    <t>វន សម្បត្តិ</t>
  </si>
  <si>
    <t>30-126</t>
  </si>
  <si>
    <t>គី ជុនអេង</t>
  </si>
  <si>
    <t>40-178</t>
  </si>
  <si>
    <t>ឆោម សារើ</t>
  </si>
  <si>
    <t>42-320</t>
  </si>
  <si>
    <t>ហម ថារី</t>
  </si>
  <si>
    <t>42-417</t>
  </si>
  <si>
    <t>កែវ អ៊ីម</t>
  </si>
  <si>
    <t>32-125</t>
  </si>
  <si>
    <t>ព្រាប  យ៉ុន</t>
  </si>
  <si>
    <t>32-017</t>
  </si>
  <si>
    <t xml:space="preserve">អ៊ុំ សឿម   </t>
  </si>
  <si>
    <t>32-538</t>
  </si>
  <si>
    <t>30-431</t>
  </si>
  <si>
    <t>ទូច មឿន</t>
  </si>
  <si>
    <t>38-390</t>
  </si>
  <si>
    <t>ហែម លឹម</t>
  </si>
  <si>
    <t>30-513</t>
  </si>
  <si>
    <t>ឆាយ ម៉ូវ</t>
  </si>
  <si>
    <t>38-526</t>
  </si>
  <si>
    <t>ផាត់ សុភណ័</t>
  </si>
  <si>
    <t>42-237</t>
  </si>
  <si>
    <t>តន ចាន់ណង</t>
  </si>
  <si>
    <t>42-540</t>
  </si>
  <si>
    <t>ឈៀង គឹមឈួន</t>
  </si>
  <si>
    <t>24-271</t>
  </si>
  <si>
    <t xml:space="preserve">ឆែម  សុឃីម  </t>
  </si>
  <si>
    <t>06-494</t>
  </si>
  <si>
    <t xml:space="preserve">ស៊ូ  រ័ត្នសាវ័ន  </t>
  </si>
  <si>
    <t>32-534</t>
  </si>
  <si>
    <t xml:space="preserve">ស៊ូ រត្នសាវណ្ណារ៉ា  </t>
  </si>
  <si>
    <t>32-536</t>
  </si>
  <si>
    <t>អាង គឹមឈាន</t>
  </si>
  <si>
    <t>34-072</t>
  </si>
  <si>
    <t>អែម សុខា</t>
  </si>
  <si>
    <t>36-282</t>
  </si>
  <si>
    <t>គុម សុខុម</t>
  </si>
  <si>
    <t>30-100</t>
  </si>
  <si>
    <t>ថង ថានីរ៉ា</t>
  </si>
  <si>
    <t>42-077</t>
  </si>
  <si>
    <t>ញឹក ឈៀត</t>
  </si>
  <si>
    <t>30-496</t>
  </si>
  <si>
    <t>គង់ ចន្ថា</t>
  </si>
  <si>
    <t>30-397</t>
  </si>
  <si>
    <t>32-400</t>
  </si>
  <si>
    <t>តាំង សៀកគង់</t>
  </si>
  <si>
    <t>30-271</t>
  </si>
  <si>
    <t>លឿម សំខាន់</t>
  </si>
  <si>
    <t>42-452</t>
  </si>
  <si>
    <t>ប្រាក់ ស្រ៊ូ</t>
  </si>
  <si>
    <t>38-088</t>
  </si>
  <si>
    <t>38-092</t>
  </si>
  <si>
    <t>ហម ប៉ែត</t>
  </si>
  <si>
    <t>42-521</t>
  </si>
  <si>
    <t>ឆុំ សម្បត្តិ</t>
  </si>
  <si>
    <t>42-524</t>
  </si>
  <si>
    <t>ពុំ ចាន់</t>
  </si>
  <si>
    <t>06-217</t>
  </si>
  <si>
    <t>កេត  សារិទ្ធ</t>
  </si>
  <si>
    <t>34-430</t>
  </si>
  <si>
    <t>សួន ស៊ាន</t>
  </si>
  <si>
    <t>42-284</t>
  </si>
  <si>
    <t>ហឿង សុឃាង</t>
  </si>
  <si>
    <t>38-122</t>
  </si>
  <si>
    <t>ណុប រ៉ាវុធ</t>
  </si>
  <si>
    <t>30-023</t>
  </si>
  <si>
    <t xml:space="preserve">ឈួន គឹមហេង </t>
  </si>
  <si>
    <t>34-558</t>
  </si>
  <si>
    <t>ឆេង ឃេង</t>
  </si>
  <si>
    <t>30-420</t>
  </si>
  <si>
    <t>ឆេង ខេង</t>
  </si>
  <si>
    <t>42-499</t>
  </si>
  <si>
    <t>អ៊ូច សារៀង</t>
  </si>
  <si>
    <t>36-111</t>
  </si>
  <si>
    <t>អ៊ុំ ឡុញ</t>
  </si>
  <si>
    <t>24-168</t>
  </si>
  <si>
    <t>វ៉ាន់ សុភា</t>
  </si>
  <si>
    <t>38-221</t>
  </si>
  <si>
    <t>ហម  រដ្ឋា</t>
  </si>
  <si>
    <t>34-250</t>
  </si>
  <si>
    <t>អ៊ុំ ប៊ុនធឿន</t>
  </si>
  <si>
    <t>38-080</t>
  </si>
  <si>
    <t>គឹម ម៉ាណែត</t>
  </si>
  <si>
    <t>42-131</t>
  </si>
  <si>
    <t>វ៉ាយ  យ៉ឹង</t>
  </si>
  <si>
    <t>06-072</t>
  </si>
  <si>
    <t>ទន ចាន់ទី</t>
  </si>
  <si>
    <t>30-321</t>
  </si>
  <si>
    <t>ព្រំ ស្រីមុំ</t>
  </si>
  <si>
    <t>30-320</t>
  </si>
  <si>
    <t>សេន ហ៊ូយ</t>
  </si>
  <si>
    <t>30-137</t>
  </si>
  <si>
    <t>សឿន ម៉េងទ្រី</t>
  </si>
  <si>
    <t>24-063</t>
  </si>
  <si>
    <t>ជិន យ៉ុម</t>
  </si>
  <si>
    <t>06-051</t>
  </si>
  <si>
    <t>តាំង រួម</t>
  </si>
  <si>
    <t>38-586</t>
  </si>
  <si>
    <t>វ៉ន សុខវេង</t>
  </si>
  <si>
    <t>38-587</t>
  </si>
  <si>
    <t>ជឿម រដ្ឋា</t>
  </si>
  <si>
    <t>30-338</t>
  </si>
  <si>
    <t>លី វិចិត្រ</t>
  </si>
  <si>
    <t>42-228</t>
  </si>
  <si>
    <t>ជឺ សំណាង</t>
  </si>
  <si>
    <t>24-219</t>
  </si>
  <si>
    <t>ឆែម  ប៊ុនឈឹន</t>
  </si>
  <si>
    <t>34-359</t>
  </si>
  <si>
    <t>សៅ ម៉េងសែ</t>
  </si>
  <si>
    <t>30-379</t>
  </si>
  <si>
    <t>សៅ ម៉េងសែ២</t>
  </si>
  <si>
    <t>30-380</t>
  </si>
  <si>
    <t>ទុយ ឆេង</t>
  </si>
  <si>
    <t>42-056</t>
  </si>
  <si>
    <t>អែម ធី</t>
  </si>
  <si>
    <t>42-057</t>
  </si>
  <si>
    <t>ប៉ុក ប៊ុនធឿន</t>
  </si>
  <si>
    <t>06-469</t>
  </si>
  <si>
    <t>ស៊ឹម សាឡី</t>
  </si>
  <si>
    <t>32-422</t>
  </si>
  <si>
    <t>ឡុញ  ឌឿន</t>
  </si>
  <si>
    <t>34-363</t>
  </si>
  <si>
    <t>ព្រាប ចិន្តា</t>
  </si>
  <si>
    <t>30-200</t>
  </si>
  <si>
    <t>ជុំ សូនីតា</t>
  </si>
  <si>
    <t>42-471</t>
  </si>
  <si>
    <t>ទេព ស៊ឹម</t>
  </si>
  <si>
    <t>36-291</t>
  </si>
  <si>
    <t>ហុក កុសល២</t>
  </si>
  <si>
    <t>26-298</t>
  </si>
  <si>
    <t>ឈឿន សេរីវុឌ្ឍ</t>
  </si>
  <si>
    <t>06-129</t>
  </si>
  <si>
    <t>អាន់ ផល្លា</t>
  </si>
  <si>
    <t>38-571</t>
  </si>
  <si>
    <t>ហ៊ុល  ឆាង</t>
  </si>
  <si>
    <t>32-088</t>
  </si>
  <si>
    <t>ឆន សុផន</t>
  </si>
  <si>
    <t>24-483</t>
  </si>
  <si>
    <t>រិន ហោ</t>
  </si>
  <si>
    <t>06-109</t>
  </si>
  <si>
    <t xml:space="preserve">អ៊ាម  ពៅ  </t>
  </si>
  <si>
    <t>06-547</t>
  </si>
  <si>
    <t>លេង វណ្ណៈ</t>
  </si>
  <si>
    <t>42-445</t>
  </si>
  <si>
    <t>រើន សាវុធ</t>
  </si>
  <si>
    <t>38-020</t>
  </si>
  <si>
    <t>អ៊ឹម វាចា</t>
  </si>
  <si>
    <t>42-023</t>
  </si>
  <si>
    <t>រឿម រ៉ើន</t>
  </si>
  <si>
    <t>38-550</t>
  </si>
  <si>
    <t>ហ៊ឹម  យ៉ាន់</t>
  </si>
  <si>
    <t>34-386</t>
  </si>
  <si>
    <t>កៅ សាវិន</t>
  </si>
  <si>
    <t>40-195</t>
  </si>
  <si>
    <t>ភោគ សំអ៊ុន</t>
  </si>
  <si>
    <t>36-083</t>
  </si>
  <si>
    <t>ឡុច  វន</t>
  </si>
  <si>
    <t>34-419</t>
  </si>
  <si>
    <t>វឿត  សម្ផស្ស</t>
  </si>
  <si>
    <t>34-420</t>
  </si>
  <si>
    <t>យ៉ន វុទ្ធី</t>
  </si>
  <si>
    <t>38-051</t>
  </si>
  <si>
    <t>លឹម ចាន់ដារ៉ា</t>
  </si>
  <si>
    <t>34-437</t>
  </si>
  <si>
    <t>លឹម  ហឿម</t>
  </si>
  <si>
    <t>34-429</t>
  </si>
  <si>
    <t>សៀក សាមឌី</t>
  </si>
  <si>
    <t>06-019</t>
  </si>
  <si>
    <t>អ៊ុក សារិន</t>
  </si>
  <si>
    <t>06-110</t>
  </si>
  <si>
    <t>ខៀវ ហួន</t>
  </si>
  <si>
    <t>34-093</t>
  </si>
  <si>
    <t>សុខ នឿន</t>
  </si>
  <si>
    <t>24-380</t>
  </si>
  <si>
    <t>កែវ សាម៉ុន</t>
  </si>
  <si>
    <t>30-146</t>
  </si>
  <si>
    <t>ម៉ឹង ញឹម</t>
  </si>
  <si>
    <t>42-598</t>
  </si>
  <si>
    <t>កែវ ចាន់ថុល</t>
  </si>
  <si>
    <t>26-264</t>
  </si>
  <si>
    <t>ម៉ៅ គន្ធា</t>
  </si>
  <si>
    <t>36-110</t>
  </si>
  <si>
    <t>ធឿម  ធឿន</t>
  </si>
  <si>
    <t>34-309</t>
  </si>
  <si>
    <t>សំ  សុភ័ក្រ</t>
  </si>
  <si>
    <t>32-005</t>
  </si>
  <si>
    <t>សឹម កំណត់</t>
  </si>
  <si>
    <t>34-190</t>
  </si>
  <si>
    <t>អ៊ិត ប៉ូន</t>
  </si>
  <si>
    <t>32-376</t>
  </si>
  <si>
    <t>គឹម ស៊ុង</t>
  </si>
  <si>
    <t>42-148</t>
  </si>
  <si>
    <t>ប៉ាង នួន</t>
  </si>
  <si>
    <t>06-199</t>
  </si>
  <si>
    <t>ម៉ៅ សារ៉ាត២</t>
  </si>
  <si>
    <t>44-016</t>
  </si>
  <si>
    <t>ម៉ៅ សារ៉ាត</t>
  </si>
  <si>
    <t>44-001</t>
  </si>
  <si>
    <t>សេង ប៉ោឡាយ</t>
  </si>
  <si>
    <t>26-354</t>
  </si>
  <si>
    <t>រួម ផន</t>
  </si>
  <si>
    <t>40-006</t>
  </si>
  <si>
    <t>ស៊ាន សេត</t>
  </si>
  <si>
    <t>40-005</t>
  </si>
  <si>
    <t>វ៉ែន សុផាត</t>
  </si>
  <si>
    <t>06-339</t>
  </si>
  <si>
    <r>
      <rPr>
        <sz val="10"/>
        <rFont val="FreeSans"/>
        <family val="2"/>
      </rPr>
      <t>វ៉ុន  សាវីន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១៦៨ ក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១៥ 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អន្លង់វិល</t>
    </r>
  </si>
  <si>
    <t>06-506</t>
  </si>
  <si>
    <t>24-446</t>
  </si>
  <si>
    <t>តាន់ មីសស្សែល ២៥៥</t>
  </si>
  <si>
    <t>26-123</t>
  </si>
  <si>
    <t>សំ ចាន់រិទ្ធ</t>
  </si>
  <si>
    <t>38-235</t>
  </si>
  <si>
    <t>សេង  សុវណ្ណ</t>
  </si>
  <si>
    <t>34-370</t>
  </si>
  <si>
    <t>ទូច ផានី</t>
  </si>
  <si>
    <t>24-390</t>
  </si>
  <si>
    <t>38-076</t>
  </si>
  <si>
    <t>ផន ផា</t>
  </si>
  <si>
    <t>38-077</t>
  </si>
  <si>
    <t xml:space="preserve">ឡាក់ ហ៊ន   </t>
  </si>
  <si>
    <t>32-521</t>
  </si>
  <si>
    <t>ឈួន គឹមលៀន</t>
  </si>
  <si>
    <t>18-410</t>
  </si>
  <si>
    <t>ជន សុភក្រ័</t>
  </si>
  <si>
    <t>36-580</t>
  </si>
  <si>
    <t>មឿន លក</t>
  </si>
  <si>
    <t>38-314</t>
  </si>
  <si>
    <t>វ៉ន សាវ័ន្ត</t>
  </si>
  <si>
    <t>40-037</t>
  </si>
  <si>
    <t xml:space="preserve">ទុំ  សម្បត្តិ </t>
  </si>
  <si>
    <t>18-590</t>
  </si>
  <si>
    <t>ប៉ែន សាវឿន</t>
  </si>
  <si>
    <t>30-312</t>
  </si>
  <si>
    <t>ឌុល ជា</t>
  </si>
  <si>
    <t>32-162</t>
  </si>
  <si>
    <t>និត ចាន់រ៉ា</t>
  </si>
  <si>
    <t>38-373</t>
  </si>
  <si>
    <t>ម៉ែន សៀវនូ</t>
  </si>
  <si>
    <t>24-567</t>
  </si>
  <si>
    <t>សោម ភក្រតា</t>
  </si>
  <si>
    <t>42-548</t>
  </si>
  <si>
    <t>ណែម រិទ្ទ</t>
  </si>
  <si>
    <t>38-454</t>
  </si>
  <si>
    <t>នូ សាណាល់</t>
  </si>
  <si>
    <t>24-133</t>
  </si>
  <si>
    <t>កុយ សាន</t>
  </si>
  <si>
    <t>38-267</t>
  </si>
  <si>
    <t>តាន់ មីសស្សែល ៣១</t>
  </si>
  <si>
    <t>26-343</t>
  </si>
  <si>
    <t>យឹម ស្រស់</t>
  </si>
  <si>
    <t>44-041</t>
  </si>
  <si>
    <t>យឹម សម្រស់</t>
  </si>
  <si>
    <t>24-144</t>
  </si>
  <si>
    <t>សួ ឃាង</t>
  </si>
  <si>
    <t>42-102</t>
  </si>
  <si>
    <t>ថៃ ហ៊ុយ</t>
  </si>
  <si>
    <t>26-509</t>
  </si>
  <si>
    <t>ជីយ សំណាង</t>
  </si>
  <si>
    <t>34-002</t>
  </si>
  <si>
    <t>ឆម ឡឹម</t>
  </si>
  <si>
    <t>42-331</t>
  </si>
  <si>
    <t>ឆាន់ ឈួន</t>
  </si>
  <si>
    <t>42-122</t>
  </si>
  <si>
    <t>យ៉ាល សំអ៊ុល</t>
  </si>
  <si>
    <t>24-392</t>
  </si>
  <si>
    <t>ទួត ហៃ</t>
  </si>
  <si>
    <t>42-536</t>
  </si>
  <si>
    <t xml:space="preserve">ជា  ឡេង  </t>
  </si>
  <si>
    <t>06-539</t>
  </si>
  <si>
    <t>ណុប មករា</t>
  </si>
  <si>
    <t>36-130</t>
  </si>
  <si>
    <t>ហម ប៉ាង</t>
  </si>
  <si>
    <t>លាង អេង</t>
  </si>
  <si>
    <t>30-179</t>
  </si>
  <si>
    <t>ឡូវ តេកហេង</t>
  </si>
  <si>
    <t>24-018</t>
  </si>
  <si>
    <t>សាម មាន</t>
  </si>
  <si>
    <t>24-321</t>
  </si>
  <si>
    <t>ឈឹម សុភ័ណ្ណា</t>
  </si>
  <si>
    <t>40-139</t>
  </si>
  <si>
    <t>ហ៊ូ មេងស៊ាន</t>
  </si>
  <si>
    <t>42-360</t>
  </si>
  <si>
    <t>អ៊ុន សុផាត</t>
  </si>
  <si>
    <t>42-416</t>
  </si>
  <si>
    <t>06-234</t>
  </si>
  <si>
    <t>ឆូត រ៉ម</t>
  </si>
  <si>
    <t>42-126</t>
  </si>
  <si>
    <t>ធួត រឿម</t>
  </si>
  <si>
    <t>42-124</t>
  </si>
  <si>
    <t>ឈុត សាឃូម</t>
  </si>
  <si>
    <t>34-012</t>
  </si>
  <si>
    <t>ចាន់ ចិន្ថា</t>
  </si>
  <si>
    <t>24-342</t>
  </si>
  <si>
    <t>តាវ ឈរត</t>
  </si>
  <si>
    <t>30-550</t>
  </si>
  <si>
    <t>កើត មុំ</t>
  </si>
  <si>
    <t>42-080</t>
  </si>
  <si>
    <t>ឈុត  សំណាង</t>
  </si>
  <si>
    <t>34-324</t>
  </si>
  <si>
    <t>អ៊ូ វ៉ាន់ធឿន</t>
  </si>
  <si>
    <t>24-113</t>
  </si>
  <si>
    <t>ប៊ុន គន្ធា</t>
  </si>
  <si>
    <t>38-243</t>
  </si>
  <si>
    <t>ជនពិការឡាប៉ាឡូម៉ា</t>
  </si>
  <si>
    <t>42-401</t>
  </si>
  <si>
    <t>ជៀម ផារុំ</t>
  </si>
  <si>
    <t>24-365</t>
  </si>
  <si>
    <t>តាន់ ប៊ុនធឿន</t>
  </si>
  <si>
    <t>30-205</t>
  </si>
  <si>
    <t>ហ៊ុន សុភក្រ័</t>
  </si>
  <si>
    <t>42-118</t>
  </si>
  <si>
    <t>សែ សំអឿន</t>
  </si>
  <si>
    <t>42-120</t>
  </si>
  <si>
    <t>ហ៊ុន ពុត្រា</t>
  </si>
  <si>
    <t>42-117</t>
  </si>
  <si>
    <t>ឃុន យោន</t>
  </si>
  <si>
    <t>42-115</t>
  </si>
  <si>
    <t>វ៉ន ពេជ្រ</t>
  </si>
  <si>
    <t>42-288</t>
  </si>
  <si>
    <t>ម៉ៅ វ៉ាន់</t>
  </si>
  <si>
    <t>36-082</t>
  </si>
  <si>
    <t>ជឺ ពុំ ១</t>
  </si>
  <si>
    <t>26-173</t>
  </si>
  <si>
    <t>ឆ អ៊ឹង</t>
  </si>
  <si>
    <t>26-204</t>
  </si>
  <si>
    <t>ឆ អ៊ីង</t>
  </si>
  <si>
    <t>40-185</t>
  </si>
  <si>
    <t>សយ សារ៉ាក់</t>
  </si>
  <si>
    <t>30-548</t>
  </si>
  <si>
    <t>ដួង បញ្ញា</t>
  </si>
  <si>
    <t>42-140</t>
  </si>
  <si>
    <t>ពៅ អមរ៉ា</t>
  </si>
  <si>
    <t>42-526</t>
  </si>
  <si>
    <t>ឈិត សុខ</t>
  </si>
  <si>
    <t>32-045</t>
  </si>
  <si>
    <t>កើត  សារិន</t>
  </si>
  <si>
    <t>34-349</t>
  </si>
  <si>
    <t>ដូ ម៉េងអង់</t>
  </si>
  <si>
    <t>34-175</t>
  </si>
  <si>
    <t>តុង  សុគុណ</t>
  </si>
  <si>
    <t>06-315</t>
  </si>
  <si>
    <t>វ៉ាន់ ពន្លីរិទ្ធ</t>
  </si>
  <si>
    <t>38-324</t>
  </si>
  <si>
    <t>នួន វៃ</t>
  </si>
  <si>
    <t>38-066</t>
  </si>
  <si>
    <t xml:space="preserve">រ៉េន  សុគន្ធា </t>
  </si>
  <si>
    <t>32-586</t>
  </si>
  <si>
    <t>សឿន សីម៉ា</t>
  </si>
  <si>
    <t>32-140</t>
  </si>
  <si>
    <t xml:space="preserve">ថោ ផាន </t>
  </si>
  <si>
    <t>34-523</t>
  </si>
  <si>
    <t xml:space="preserve">ឡម គឿង </t>
  </si>
  <si>
    <t>34-527</t>
  </si>
  <si>
    <t>ប៉ន យើន</t>
  </si>
  <si>
    <t>34-150</t>
  </si>
  <si>
    <t>នូម ចក់</t>
  </si>
  <si>
    <t>34-144</t>
  </si>
  <si>
    <t>យូ ចន្ថា</t>
  </si>
  <si>
    <t>34-192</t>
  </si>
  <si>
    <t>មឿន  ពុយ ៣</t>
  </si>
  <si>
    <t>34-248</t>
  </si>
  <si>
    <t>42-474</t>
  </si>
  <si>
    <t>ស៊ុន សេរីរតនា</t>
  </si>
  <si>
    <t>42-496</t>
  </si>
  <si>
    <t>ទ្រី  គឹមសួន</t>
  </si>
  <si>
    <t>34-360</t>
  </si>
  <si>
    <t>ម៉ក់ សាវុធ</t>
  </si>
  <si>
    <t>40-132</t>
  </si>
  <si>
    <t>ម៉ិល សាវ៉ុន</t>
  </si>
  <si>
    <t>30-425</t>
  </si>
  <si>
    <t xml:space="preserve">ឆេង  កេង  </t>
  </si>
  <si>
    <t>06-599</t>
  </si>
  <si>
    <t>អ៊ឹង សឿត</t>
  </si>
  <si>
    <t>38-435</t>
  </si>
  <si>
    <t>ជឿន ចិន្តា</t>
  </si>
  <si>
    <t>06-318</t>
  </si>
  <si>
    <t>សោះ អាពីឌះ</t>
  </si>
  <si>
    <t>36-453</t>
  </si>
  <si>
    <t>ប៊ន សុវណ្ណ</t>
  </si>
  <si>
    <t>30-003</t>
  </si>
  <si>
    <t>ស្រី បេង</t>
  </si>
  <si>
    <t>34-194</t>
  </si>
  <si>
    <t>វុិត សុខុម</t>
  </si>
  <si>
    <t>42-585</t>
  </si>
  <si>
    <t>មូល ជីវ័ន្ត</t>
  </si>
  <si>
    <t>42-015</t>
  </si>
  <si>
    <t>ឡៃ ឡាត់</t>
  </si>
  <si>
    <t>44-046</t>
  </si>
  <si>
    <t>ទាវ សុផល</t>
  </si>
  <si>
    <t>44-044</t>
  </si>
  <si>
    <t>លឹម ឈន</t>
  </si>
  <si>
    <t>ហូរ  ឈុន</t>
  </si>
  <si>
    <t>34-404</t>
  </si>
  <si>
    <t>ទេព តាល់</t>
  </si>
  <si>
    <t>32-109</t>
  </si>
  <si>
    <t>តាំង យ៉ាវ</t>
  </si>
  <si>
    <t>26-209</t>
  </si>
  <si>
    <t>អ៊ុយ ម៉ៃ</t>
  </si>
  <si>
    <t>24-091</t>
  </si>
  <si>
    <t>ទិញ ហៀង</t>
  </si>
  <si>
    <t>30-336</t>
  </si>
  <si>
    <t>ខាត់ សុខនីម</t>
  </si>
  <si>
    <t>30-538</t>
  </si>
  <si>
    <t>សុខ វណ្ណី</t>
  </si>
  <si>
    <t>30-050</t>
  </si>
  <si>
    <t>ស៊ាន សាវឿត</t>
  </si>
  <si>
    <t>38-328</t>
  </si>
  <si>
    <t>ហាង សាវឿន</t>
  </si>
  <si>
    <t>30-499</t>
  </si>
  <si>
    <t>អ៊ុំ ស៊ុនឌី</t>
  </si>
  <si>
    <t>42-090</t>
  </si>
  <si>
    <t>ហម ជុំ</t>
  </si>
  <si>
    <t>42-101</t>
  </si>
  <si>
    <t>ប៊ុន សឌីណែត</t>
  </si>
  <si>
    <t>30-484</t>
  </si>
  <si>
    <t>ឈិត សាលឿន</t>
  </si>
  <si>
    <t>30-442</t>
  </si>
  <si>
    <t>ប្រិម លេង</t>
  </si>
  <si>
    <t>38-355</t>
  </si>
  <si>
    <t>គុច សារ៉ូ</t>
  </si>
  <si>
    <t>38-540</t>
  </si>
  <si>
    <t>ម៉ា ប៉ូ</t>
  </si>
  <si>
    <t>32-106</t>
  </si>
  <si>
    <t>តាន់ ស៊ុនលាង</t>
  </si>
  <si>
    <t>24-202</t>
  </si>
  <si>
    <t>ឆាយ បូរ៉ា</t>
  </si>
  <si>
    <t>40-180</t>
  </si>
  <si>
    <t>38-151</t>
  </si>
  <si>
    <t>ម៉ាត កូប</t>
  </si>
  <si>
    <t>42-079</t>
  </si>
  <si>
    <t>អំ សំអុន</t>
  </si>
  <si>
    <t>34-203</t>
  </si>
  <si>
    <t>ឈឿង សំណាង</t>
  </si>
  <si>
    <t>34-202</t>
  </si>
  <si>
    <t>នីរត័្ន</t>
  </si>
  <si>
    <t>34-126</t>
  </si>
  <si>
    <t>ហេង អៀន</t>
  </si>
  <si>
    <t>06-031</t>
  </si>
  <si>
    <t>អ៊ុច សាវន</t>
  </si>
  <si>
    <t>24-433</t>
  </si>
  <si>
    <t>ម៉ុត សារួន</t>
  </si>
  <si>
    <t>06-463</t>
  </si>
  <si>
    <t>វើន វ័ន្ត</t>
  </si>
  <si>
    <t>30-569</t>
  </si>
  <si>
    <t>គល់ លីនិត</t>
  </si>
  <si>
    <t>38-567</t>
  </si>
  <si>
    <t>ភិត ឈួ</t>
  </si>
  <si>
    <t>38-568</t>
  </si>
  <si>
    <t>សៀង ហ៊ាង</t>
  </si>
  <si>
    <t>សាំង ប៊ុនលី</t>
  </si>
  <si>
    <t>32-077</t>
  </si>
  <si>
    <t>ហ៊ឺ  ហាន</t>
  </si>
  <si>
    <t>32-257</t>
  </si>
  <si>
    <t>ស៊ិន  ង៉ុន</t>
  </si>
  <si>
    <t>32-250</t>
  </si>
  <si>
    <t>សាន ស៊ា</t>
  </si>
  <si>
    <t>38-410</t>
  </si>
  <si>
    <t>ឡុង ស៊ីណារ៉េត</t>
  </si>
  <si>
    <t>38-412</t>
  </si>
  <si>
    <t>ហាប់ ចិត្រា</t>
  </si>
  <si>
    <t>42-581</t>
  </si>
  <si>
    <t>ក្រាន់ ដូប</t>
  </si>
  <si>
    <t>38-351</t>
  </si>
  <si>
    <t xml:space="preserve">រ៉ាន ឆាវរ៉ាត </t>
  </si>
  <si>
    <t>34-491</t>
  </si>
  <si>
    <t>ជៀម  មន្ថា</t>
  </si>
  <si>
    <t>32-050</t>
  </si>
  <si>
    <t>ឡាយ  លួម</t>
  </si>
  <si>
    <t>32-066</t>
  </si>
  <si>
    <t>30-059</t>
  </si>
  <si>
    <t>សៀង ណេង</t>
  </si>
  <si>
    <t>24-206</t>
  </si>
  <si>
    <t>សឿម ឌីណា</t>
  </si>
  <si>
    <t>42-045</t>
  </si>
  <si>
    <t>លី  គីនឃុន</t>
  </si>
  <si>
    <t>32-048</t>
  </si>
  <si>
    <t>លោភ សំអាង</t>
  </si>
  <si>
    <t>24-119</t>
  </si>
  <si>
    <t>ធនាគារវឌ្ឍនៈ</t>
  </si>
  <si>
    <t>26-060</t>
  </si>
  <si>
    <t>ល័ក្ខ ផល្លីន</t>
  </si>
  <si>
    <t>30-339</t>
  </si>
  <si>
    <t>ស៊ីវ ជុយ</t>
  </si>
  <si>
    <t>ថាន់ ចន្តា</t>
  </si>
  <si>
    <t>06-275</t>
  </si>
  <si>
    <t>ស៊ឹម សុផល</t>
  </si>
  <si>
    <t>ឆាំ សុភាព</t>
  </si>
  <si>
    <t>24-248</t>
  </si>
  <si>
    <t>កង់  ចានី</t>
  </si>
  <si>
    <t>06-419</t>
  </si>
  <si>
    <t>រិន  មុន្នីវណ្ណ</t>
  </si>
  <si>
    <t>06-102</t>
  </si>
  <si>
    <t>ចាន់ នី</t>
  </si>
  <si>
    <t>36-505</t>
  </si>
  <si>
    <t>ម៉ូ ចាន់ថង</t>
  </si>
  <si>
    <t>38-209</t>
  </si>
  <si>
    <t>ម៉ូ សឿម</t>
  </si>
  <si>
    <t>38-217</t>
  </si>
  <si>
    <t>ឌី រិត</t>
  </si>
  <si>
    <t>38-208</t>
  </si>
  <si>
    <t>ម៉ុក សុវណ្ណឌី</t>
  </si>
  <si>
    <t>26-201</t>
  </si>
  <si>
    <t>ស សុវណ្ណ</t>
  </si>
  <si>
    <t>34-206</t>
  </si>
  <si>
    <t xml:space="preserve">យ៉ែម ង៉ា </t>
  </si>
  <si>
    <t>34-569</t>
  </si>
  <si>
    <t>ប៉ន សាវុន</t>
  </si>
  <si>
    <t>36-512</t>
  </si>
  <si>
    <t>រ៉ាយ ចិន្តា</t>
  </si>
  <si>
    <t>36-507</t>
  </si>
  <si>
    <t>សយ សារេម</t>
  </si>
  <si>
    <t>36-509</t>
  </si>
  <si>
    <t>មឿន ឡេង</t>
  </si>
  <si>
    <t>34-592</t>
  </si>
  <si>
    <t xml:space="preserve">វ៉ាន រ៉េត </t>
  </si>
  <si>
    <t>34-589</t>
  </si>
  <si>
    <t>លីន គុយហេង</t>
  </si>
  <si>
    <t>30-168</t>
  </si>
  <si>
    <t>ហុង  គង់</t>
  </si>
  <si>
    <t>34-245</t>
  </si>
  <si>
    <t>ហុង ហ៊</t>
  </si>
  <si>
    <t>24-011</t>
  </si>
  <si>
    <t>មុត សោភ័ណ្ឌ</t>
  </si>
  <si>
    <t>38-057</t>
  </si>
  <si>
    <t>32-019</t>
  </si>
  <si>
    <t xml:space="preserve">ប៊ូ លឿត </t>
  </si>
  <si>
    <t>34-533</t>
  </si>
  <si>
    <t xml:space="preserve">ជិ ណារ៉ូត </t>
  </si>
  <si>
    <t>34-534</t>
  </si>
  <si>
    <t>រួម ហេង</t>
  </si>
  <si>
    <t>34-045</t>
  </si>
  <si>
    <t>អ៊ឹង ចាន់សុខា</t>
  </si>
  <si>
    <t>38-008</t>
  </si>
  <si>
    <t>ធុច វណ្ណារ៉ាត់</t>
  </si>
  <si>
    <t>26-278</t>
  </si>
  <si>
    <r>
      <rPr>
        <sz val="10"/>
        <rFont val="FreeSans"/>
        <family val="2"/>
      </rPr>
      <t>គាត  ខឿន  ផ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១៧៣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១៣មករា</t>
    </r>
  </si>
  <si>
    <t>06-571</t>
  </si>
  <si>
    <t>សែន គីមស៊ន</t>
  </si>
  <si>
    <t>26-386</t>
  </si>
  <si>
    <t>សោ និយមរ័ត្ន</t>
  </si>
  <si>
    <t>24-420</t>
  </si>
  <si>
    <t>ម៉ាត សាលីន</t>
  </si>
  <si>
    <t>42-078</t>
  </si>
  <si>
    <t>ទន់ សូលីណែត</t>
  </si>
  <si>
    <t>42-388</t>
  </si>
  <si>
    <t>ខៀវ សុផាន់ណា</t>
  </si>
  <si>
    <t>42-017</t>
  </si>
  <si>
    <t>ឌី  តុលា</t>
  </si>
  <si>
    <t>34-282</t>
  </si>
  <si>
    <t>ឌី  ចិន្តា</t>
  </si>
  <si>
    <t>34-294</t>
  </si>
  <si>
    <t>គង់ ទឺ</t>
  </si>
  <si>
    <t>06-168</t>
  </si>
  <si>
    <t>យស់ សុខន</t>
  </si>
  <si>
    <t>06-052</t>
  </si>
  <si>
    <t>ខែម សារ៉ុម</t>
  </si>
  <si>
    <t>24-170</t>
  </si>
  <si>
    <t>គង់ សុខុន</t>
  </si>
  <si>
    <t>42-321</t>
  </si>
  <si>
    <t>26-085</t>
  </si>
  <si>
    <t>ម៉ៅ មឿង</t>
  </si>
  <si>
    <t>18-300</t>
  </si>
  <si>
    <t>ឡាក សុភី</t>
  </si>
  <si>
    <t>38-185</t>
  </si>
  <si>
    <t>មឿន ឡា</t>
  </si>
  <si>
    <t>38-256</t>
  </si>
  <si>
    <t>នូ ចិន្តា</t>
  </si>
  <si>
    <t>36-029</t>
  </si>
  <si>
    <t>ទៀង ពត</t>
  </si>
  <si>
    <t>34-022</t>
  </si>
  <si>
    <t>ជិន សុរត័្ន</t>
  </si>
  <si>
    <t>42-523</t>
  </si>
  <si>
    <t>មើ ផល្លា</t>
  </si>
  <si>
    <t>12-498</t>
  </si>
  <si>
    <t>ហូប៊ុន ណារឿន</t>
  </si>
  <si>
    <t>42-193</t>
  </si>
  <si>
    <t>ងួន ភីរុណ</t>
  </si>
  <si>
    <t>32-306</t>
  </si>
  <si>
    <t>ង៉ូវ ប៉ែត</t>
  </si>
  <si>
    <t>42-003</t>
  </si>
  <si>
    <t>ឈុន សម្បត្តិ</t>
  </si>
  <si>
    <t>24-161</t>
  </si>
  <si>
    <t>តូច ស៊ិនណារ៉ា</t>
  </si>
  <si>
    <t>គង់  ឈួន</t>
  </si>
  <si>
    <t>34-373</t>
  </si>
  <si>
    <t>យ៉ាន់ ជីម៉ុយ</t>
  </si>
  <si>
    <t>38-224</t>
  </si>
  <si>
    <t>ណុប សុខុនណី</t>
  </si>
  <si>
    <t>38-175</t>
  </si>
  <si>
    <t>លី ស៊ីណា</t>
  </si>
  <si>
    <t>24-474</t>
  </si>
  <si>
    <t>តឹក ស៊ីណា</t>
  </si>
  <si>
    <t>32-191</t>
  </si>
  <si>
    <t>សេន  សុធី</t>
  </si>
  <si>
    <t>34-389</t>
  </si>
  <si>
    <t xml:space="preserve">ងួន សារ៉េត </t>
  </si>
  <si>
    <t>34-577</t>
  </si>
  <si>
    <t>ឃួន កំសាន</t>
  </si>
  <si>
    <t>42-454</t>
  </si>
  <si>
    <t>ភូង សុ</t>
  </si>
  <si>
    <t>24-592</t>
  </si>
  <si>
    <t>យឹម ច្រែង</t>
  </si>
  <si>
    <t>38-492</t>
  </si>
  <si>
    <t>ម៉ាត់ ស្មាន់</t>
  </si>
  <si>
    <t>06-387</t>
  </si>
  <si>
    <t>ព្រំ សាឃឿន</t>
  </si>
  <si>
    <t>30-352</t>
  </si>
  <si>
    <t>អោម ស៊ីវេត</t>
  </si>
  <si>
    <t>30-554</t>
  </si>
  <si>
    <t>រ៉ូន ម៉ៅ</t>
  </si>
  <si>
    <t>38-115</t>
  </si>
  <si>
    <t xml:space="preserve">ថាច់  វិបុល  </t>
  </si>
  <si>
    <t>06-534</t>
  </si>
  <si>
    <t>ថាច់ សុខពិសី</t>
  </si>
  <si>
    <t>24-476</t>
  </si>
  <si>
    <t>ផែន វេត</t>
  </si>
  <si>
    <t>40-177</t>
  </si>
  <si>
    <t>អួម សុភាព</t>
  </si>
  <si>
    <t>24-096</t>
  </si>
  <si>
    <t>18-034</t>
  </si>
  <si>
    <t>សើរ និល</t>
  </si>
  <si>
    <t>38-110</t>
  </si>
  <si>
    <t>ស៊ត ម៉ាត់ឃីត</t>
  </si>
  <si>
    <t>38-111</t>
  </si>
  <si>
    <t>រិទ្ធ បុណ្ណា</t>
  </si>
  <si>
    <t>36-277</t>
  </si>
  <si>
    <t>គុយ គឹមហេង</t>
  </si>
  <si>
    <t>06-147</t>
  </si>
  <si>
    <t>ចែ  សៀកគីម</t>
  </si>
  <si>
    <t>34-417</t>
  </si>
  <si>
    <t>អ៊ិត អាន</t>
  </si>
  <si>
    <t>30-032</t>
  </si>
  <si>
    <t>ឆាន ថេត</t>
  </si>
  <si>
    <t>30-254</t>
  </si>
  <si>
    <t>ឆន យ៉េត</t>
  </si>
  <si>
    <t>38-380</t>
  </si>
  <si>
    <t>សុង ម៉ុន</t>
  </si>
  <si>
    <t>38-478</t>
  </si>
  <si>
    <t>ចេស សាវុធ</t>
  </si>
  <si>
    <t>សេន នាង</t>
  </si>
  <si>
    <t>42-083</t>
  </si>
  <si>
    <t>គូ សាឡន</t>
  </si>
  <si>
    <t>38-413</t>
  </si>
  <si>
    <t>សូ សារិទ្ធ</t>
  </si>
  <si>
    <t>24-536</t>
  </si>
  <si>
    <t>ភួ  វាសនា</t>
  </si>
  <si>
    <t>32-074</t>
  </si>
  <si>
    <t xml:space="preserve">ធួន លាង </t>
  </si>
  <si>
    <t>34-557</t>
  </si>
  <si>
    <t>លឹម វ៉ានណែត</t>
  </si>
  <si>
    <t>06-279</t>
  </si>
  <si>
    <t>ឆឹង សេរីវឌ្ឍន៍</t>
  </si>
  <si>
    <t>06-360</t>
  </si>
  <si>
    <t>យូ វុទ្ធី</t>
  </si>
  <si>
    <t>30-245</t>
  </si>
  <si>
    <t>ណាវ អមរិណ</t>
  </si>
  <si>
    <t>36-500</t>
  </si>
  <si>
    <t>អ៊ុច វណ្ណះ</t>
  </si>
  <si>
    <t>38-126</t>
  </si>
  <si>
    <t>វង្ស ស៊យ</t>
  </si>
  <si>
    <t>លី ហ៊ាង</t>
  </si>
  <si>
    <t>30-029</t>
  </si>
  <si>
    <t>មាឃ សាមិត្ត</t>
  </si>
  <si>
    <t>30-220</t>
  </si>
  <si>
    <t>ជុង ស៊ុងតេត</t>
  </si>
  <si>
    <t>42-264</t>
  </si>
  <si>
    <t xml:space="preserve">ចាន់់ សារ៉ា </t>
  </si>
  <si>
    <t>34-505</t>
  </si>
  <si>
    <t>ហេង វិសាល</t>
  </si>
  <si>
    <t>30-489</t>
  </si>
  <si>
    <t>ឈឿន សុខឃឿន</t>
  </si>
  <si>
    <t>42-434</t>
  </si>
  <si>
    <t>ហ៊ុល  គឹមហៀង</t>
  </si>
  <si>
    <t>34-325</t>
  </si>
  <si>
    <t>យ៉ន ពៅ</t>
  </si>
  <si>
    <t>38-044</t>
  </si>
  <si>
    <t>ផន  សឿន</t>
  </si>
  <si>
    <t>06-114</t>
  </si>
  <si>
    <t>24-575</t>
  </si>
  <si>
    <t>យ៉ា សាវណ័ ១</t>
  </si>
  <si>
    <t>38-485</t>
  </si>
  <si>
    <t>គង់ ស</t>
  </si>
  <si>
    <t>38-483</t>
  </si>
  <si>
    <t>សុខ ភាង</t>
  </si>
  <si>
    <t>44-061</t>
  </si>
  <si>
    <t>ផុន ដារ៉ារដ្ឋ</t>
  </si>
  <si>
    <t>06-085</t>
  </si>
  <si>
    <t>រស់ ម៉ារី</t>
  </si>
  <si>
    <t>36-442</t>
  </si>
  <si>
    <t>យ៉ន ស៊ីនួន</t>
  </si>
  <si>
    <t>42-029</t>
  </si>
  <si>
    <t>រៀន សម្បត្តិ</t>
  </si>
  <si>
    <t>34-091</t>
  </si>
  <si>
    <t>ផេង  កុសល់</t>
  </si>
  <si>
    <t>32-256</t>
  </si>
  <si>
    <t>លី ចាន់ថន</t>
  </si>
  <si>
    <t>36-120</t>
  </si>
  <si>
    <t>ហ៊ឺម ចន្ទធី</t>
  </si>
  <si>
    <t>34-006</t>
  </si>
  <si>
    <t>32-010</t>
  </si>
  <si>
    <t>សំ សារ៉ុម</t>
  </si>
  <si>
    <t>42-151</t>
  </si>
  <si>
    <t>អៀប ប៊ុន</t>
  </si>
  <si>
    <t>44-039</t>
  </si>
  <si>
    <t>នាប ហ៊ន</t>
  </si>
  <si>
    <t>26-503</t>
  </si>
  <si>
    <t>36-382</t>
  </si>
  <si>
    <t>គុណ ឆើត</t>
  </si>
  <si>
    <t>42-485</t>
  </si>
  <si>
    <t>តាំង សៀងហៃ</t>
  </si>
  <si>
    <t>24-267</t>
  </si>
  <si>
    <t>ផៃ មិថុនា</t>
  </si>
  <si>
    <t>38-289</t>
  </si>
  <si>
    <t>គ្រុយ ចាន់រិទ្ធិ</t>
  </si>
  <si>
    <t>34-041</t>
  </si>
  <si>
    <t>យាន់ ចាន់ឡេង</t>
  </si>
  <si>
    <t>42-206</t>
  </si>
  <si>
    <t>ទៀង សុផាន់ណា</t>
  </si>
  <si>
    <t>38-336</t>
  </si>
  <si>
    <t>ជិន  ចាន់រស្មី</t>
  </si>
  <si>
    <t>34-224</t>
  </si>
  <si>
    <t>អោម សាវិន</t>
  </si>
  <si>
    <t>42-157</t>
  </si>
  <si>
    <t>សុខ ហេន</t>
  </si>
  <si>
    <t>40-115</t>
  </si>
  <si>
    <t>ឯក វណ្ណៈ</t>
  </si>
  <si>
    <t>30-108</t>
  </si>
  <si>
    <t>វ៉ាន ថន</t>
  </si>
  <si>
    <t>24-109</t>
  </si>
  <si>
    <t>សម្បត្តិ សោភ័ណ្ឌ</t>
  </si>
  <si>
    <t>40-159</t>
  </si>
  <si>
    <t>អប់ ឡៃហុង</t>
  </si>
  <si>
    <t>42-274</t>
  </si>
  <si>
    <t>ហួត សេរីវុឌ្ឍ</t>
  </si>
  <si>
    <t>42-261</t>
  </si>
  <si>
    <t>ប្រាក់ សុភាព</t>
  </si>
  <si>
    <t>24-233</t>
  </si>
  <si>
    <t>ហែម សាវ៉ាត</t>
  </si>
  <si>
    <t>ឡោះ រី</t>
  </si>
  <si>
    <t>38-120</t>
  </si>
  <si>
    <t>មាឃ ណារី</t>
  </si>
  <si>
    <t>42-352</t>
  </si>
  <si>
    <t>ថាច់ រដើយ</t>
  </si>
  <si>
    <t>30-246</t>
  </si>
  <si>
    <t>រឿន វីរៈ</t>
  </si>
  <si>
    <t>24-319</t>
  </si>
  <si>
    <t>36-481</t>
  </si>
  <si>
    <t>ហួរ សុវឌ្ឍនៈ</t>
  </si>
  <si>
    <t>42-103</t>
  </si>
  <si>
    <t>ស៊ា ចាន់</t>
  </si>
  <si>
    <t>42-016</t>
  </si>
  <si>
    <t>ពីវ ហូយ</t>
  </si>
  <si>
    <t>32-420</t>
  </si>
  <si>
    <t xml:space="preserve">សឺង សុធារិន  </t>
  </si>
  <si>
    <t>32-490</t>
  </si>
  <si>
    <t>ថន សុភារម្យ</t>
  </si>
  <si>
    <t>24-275</t>
  </si>
  <si>
    <t>យ៉ាត  ស្រីមុំ</t>
  </si>
  <si>
    <t>06-481</t>
  </si>
  <si>
    <t>សិត រិត</t>
  </si>
  <si>
    <t>34-164</t>
  </si>
  <si>
    <t>គង់ ប៊ុន្នី</t>
  </si>
  <si>
    <t>42-491</t>
  </si>
  <si>
    <t>សុង សុភ័ក្រ្ត</t>
  </si>
  <si>
    <t>34-030</t>
  </si>
  <si>
    <t>លី មន្នី</t>
  </si>
  <si>
    <t>24-247</t>
  </si>
  <si>
    <t>ឈួន សុវណ្ណារី</t>
  </si>
  <si>
    <t>30-424</t>
  </si>
  <si>
    <t>ខយ វៀន</t>
  </si>
  <si>
    <t>42-506</t>
  </si>
  <si>
    <t>ឆាយ  កុសល</t>
  </si>
  <si>
    <t>34-416</t>
  </si>
  <si>
    <t>ពៅ លាង</t>
  </si>
  <si>
    <t>30-167</t>
  </si>
  <si>
    <t>06-302</t>
  </si>
  <si>
    <t>ណាត  ចិន្តា</t>
  </si>
  <si>
    <t>34-447</t>
  </si>
  <si>
    <t>ឡុង លឿង</t>
  </si>
  <si>
    <t>38-427</t>
  </si>
  <si>
    <t>ហួត ចក្រី</t>
  </si>
  <si>
    <t>30-110</t>
  </si>
  <si>
    <t>វង់ វី</t>
  </si>
  <si>
    <t>06-332</t>
  </si>
  <si>
    <t>ហឿង សាវុធ</t>
  </si>
  <si>
    <t>42-280</t>
  </si>
  <si>
    <t>ចាប លី</t>
  </si>
  <si>
    <t>06-320</t>
  </si>
  <si>
    <t>តេង សំអាត</t>
  </si>
  <si>
    <t>06-267</t>
  </si>
  <si>
    <t>សួន  ហឿង</t>
  </si>
  <si>
    <t>34-262</t>
  </si>
  <si>
    <t>លឹម  ស៊ីណា</t>
  </si>
  <si>
    <t>34-269</t>
  </si>
  <si>
    <t>សឿត ពិសាក់</t>
  </si>
  <si>
    <t>32-321</t>
  </si>
  <si>
    <t>42-200</t>
  </si>
  <si>
    <t>42-355</t>
  </si>
  <si>
    <t>រឿន ទឿម</t>
  </si>
  <si>
    <t>34-475</t>
  </si>
  <si>
    <t>ប៉េង តុលា</t>
  </si>
  <si>
    <t>42-453</t>
  </si>
  <si>
    <t>សំ អាងសត្យា</t>
  </si>
  <si>
    <t>44-028</t>
  </si>
  <si>
    <t>អ៊ន ឌី</t>
  </si>
  <si>
    <t>38-101</t>
  </si>
  <si>
    <t>អឿន សុឡេង</t>
  </si>
  <si>
    <t>24-356</t>
  </si>
  <si>
    <t>កោ  សុថា</t>
  </si>
  <si>
    <t>34-213</t>
  </si>
  <si>
    <t>រ៉ែម ឈឿត</t>
  </si>
  <si>
    <t>42-364</t>
  </si>
  <si>
    <t>អ៊ឹង ស៊ីណា</t>
  </si>
  <si>
    <t>42-550</t>
  </si>
  <si>
    <t>ភោ សម្បត្តិ</t>
  </si>
  <si>
    <t>34-471</t>
  </si>
  <si>
    <t>ខូវ វួតហៀង</t>
  </si>
  <si>
    <t>40-056</t>
  </si>
  <si>
    <t>ឆាំ មារ៉ា</t>
  </si>
  <si>
    <t>44-027</t>
  </si>
  <si>
    <t>តាន់ មីសស្សែល ២៣៦</t>
  </si>
  <si>
    <t>26-129</t>
  </si>
  <si>
    <t>យ៉ាន់ សេរីរត្ន័</t>
  </si>
  <si>
    <t>38-431</t>
  </si>
  <si>
    <t>42-063</t>
  </si>
  <si>
    <t xml:space="preserve">ឃឿម ហឿត </t>
  </si>
  <si>
    <t>34-586</t>
  </si>
  <si>
    <t>ទេន  ប៊ុនហឹង</t>
  </si>
  <si>
    <t>34-453</t>
  </si>
  <si>
    <t>ជួន រិទ្ធី</t>
  </si>
  <si>
    <t>06-236</t>
  </si>
  <si>
    <t>បាន រដ្ឋ</t>
  </si>
  <si>
    <t>30-144</t>
  </si>
  <si>
    <t>ទី ចាន់ដារ៉ា</t>
  </si>
  <si>
    <t>40-137</t>
  </si>
  <si>
    <t>ជោត សំណាង</t>
  </si>
  <si>
    <t>30-384</t>
  </si>
  <si>
    <t>ប៉ាក់ មករា</t>
  </si>
  <si>
    <t>30-568</t>
  </si>
  <si>
    <t>សុះ មីន</t>
  </si>
  <si>
    <t>36-378</t>
  </si>
  <si>
    <t>លឿង សល់</t>
  </si>
  <si>
    <t>36-121</t>
  </si>
  <si>
    <t>ភោ ស៊ីថា</t>
  </si>
  <si>
    <t>34-470</t>
  </si>
  <si>
    <t>ចាន់ សារ៉េន</t>
  </si>
  <si>
    <t>38-436</t>
  </si>
  <si>
    <t>ជី សៀន</t>
  </si>
  <si>
    <t>38-437</t>
  </si>
  <si>
    <r>
      <rPr>
        <sz val="10"/>
        <rFont val="FreeSans"/>
        <family val="2"/>
      </rPr>
      <t>ផា  លឿម ផ</t>
    </r>
    <r>
      <rPr>
        <sz val="11"/>
        <color theme="1"/>
        <rFont val="Calibri"/>
        <family val="2"/>
        <scheme val="minor"/>
      </rPr>
      <t xml:space="preserve">.  </t>
    </r>
    <r>
      <rPr>
        <sz val="10"/>
        <rFont val="FreeSans"/>
        <family val="2"/>
      </rPr>
      <t>ក</t>
    </r>
    <r>
      <rPr>
        <sz val="11"/>
        <color theme="1"/>
        <rFont val="Calibri"/>
        <family val="2"/>
        <scheme val="minor"/>
      </rPr>
      <t xml:space="preserve">. 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</si>
  <si>
    <t>06-316</t>
  </si>
  <si>
    <t>ញេប គឹមឈឿន</t>
  </si>
  <si>
    <t>ឈាវ តែម</t>
  </si>
  <si>
    <t>30-056</t>
  </si>
  <si>
    <t>វង វៀត</t>
  </si>
  <si>
    <t>42-560</t>
  </si>
  <si>
    <t>ឈាង សែម</t>
  </si>
  <si>
    <t>26-319</t>
  </si>
  <si>
    <t>38-488</t>
  </si>
  <si>
    <t xml:space="preserve">ហូ សុភឿន </t>
  </si>
  <si>
    <t>34-539</t>
  </si>
  <si>
    <t xml:space="preserve">ស្ទើង សុផាត  </t>
  </si>
  <si>
    <t>32-539</t>
  </si>
  <si>
    <t>ឈី  គឹមឆៃ</t>
  </si>
  <si>
    <t>34-274</t>
  </si>
  <si>
    <t>អ៊ុំ សាវែន</t>
  </si>
  <si>
    <t>38-246</t>
  </si>
  <si>
    <t>ងូវ  ឈាង</t>
  </si>
  <si>
    <t>18-418</t>
  </si>
  <si>
    <t>គុណ សីហា</t>
  </si>
  <si>
    <t>42-262</t>
  </si>
  <si>
    <t>ឆឹង ឆែម</t>
  </si>
  <si>
    <t>42-596</t>
  </si>
  <si>
    <t>មាស  សាវឿត</t>
  </si>
  <si>
    <t>34-261</t>
  </si>
  <si>
    <t>យួន ចាន់យ៉ា</t>
  </si>
  <si>
    <t>34-033</t>
  </si>
  <si>
    <t>ស្មាន់ ប៉ិច</t>
  </si>
  <si>
    <t>ញឹម សុខ</t>
  </si>
  <si>
    <t>42-069</t>
  </si>
  <si>
    <t>យឹម ឌឿន</t>
  </si>
  <si>
    <t>32-177</t>
  </si>
  <si>
    <t>ឈួន ឈឿត</t>
  </si>
  <si>
    <t>42-256</t>
  </si>
  <si>
    <t>វុន សាវើន</t>
  </si>
  <si>
    <t>38-440</t>
  </si>
  <si>
    <t>យាំង សុវណ្ណារា</t>
  </si>
  <si>
    <t>34-109</t>
  </si>
  <si>
    <t>ម៉ុក  យឿម</t>
  </si>
  <si>
    <t>34-326</t>
  </si>
  <si>
    <t>ម៉ៅ វិញ</t>
  </si>
  <si>
    <t>06-145</t>
  </si>
  <si>
    <t>ឡាំ ម៉ី ២</t>
  </si>
  <si>
    <t>38-512</t>
  </si>
  <si>
    <t>គុជ ស៊ីណា</t>
  </si>
  <si>
    <t>18-255</t>
  </si>
  <si>
    <t>ផូ សុវណ្ណរិទ្ធ</t>
  </si>
  <si>
    <t>34-015</t>
  </si>
  <si>
    <t>រស់ សុខឿន</t>
  </si>
  <si>
    <t>36-171</t>
  </si>
  <si>
    <t>ម៉ិត សាមុត</t>
  </si>
  <si>
    <t>42-179</t>
  </si>
  <si>
    <t>អោ ធូ២</t>
  </si>
  <si>
    <t>42-575</t>
  </si>
  <si>
    <t>តាន់ យូរ៉ា</t>
  </si>
  <si>
    <t>38-456</t>
  </si>
  <si>
    <t>សែម ជន</t>
  </si>
  <si>
    <t>38-453</t>
  </si>
  <si>
    <t>យិម  ប៊ុនឆប</t>
  </si>
  <si>
    <t>34-252</t>
  </si>
  <si>
    <t xml:space="preserve">ភោ ហុំ </t>
  </si>
  <si>
    <t>34-498</t>
  </si>
  <si>
    <t>សុខ ធឹមហ៊ាង</t>
  </si>
  <si>
    <t>24-025</t>
  </si>
  <si>
    <t>នន់ វណ្ណះ</t>
  </si>
  <si>
    <t>30-164</t>
  </si>
  <si>
    <t>អ៊ឹម ឈត</t>
  </si>
  <si>
    <t>38-013</t>
  </si>
  <si>
    <t>សំ សុខហួន</t>
  </si>
  <si>
    <t>36-143</t>
  </si>
  <si>
    <t>ឆាន សាវន</t>
  </si>
  <si>
    <t>42-457</t>
  </si>
  <si>
    <t>កង់ ខេង</t>
  </si>
  <si>
    <t>42-322</t>
  </si>
  <si>
    <t xml:space="preserve">សឿន  ថា  </t>
  </si>
  <si>
    <t>06-542</t>
  </si>
  <si>
    <t>នឿន  សាវឿន</t>
  </si>
  <si>
    <t>32-080</t>
  </si>
  <si>
    <t>ឡុង ពិសី</t>
  </si>
  <si>
    <t>40-071</t>
  </si>
  <si>
    <t xml:space="preserve">លឿត ថន </t>
  </si>
  <si>
    <t>34-563</t>
  </si>
  <si>
    <t>ឡាំ  មឿន</t>
  </si>
  <si>
    <t>34-353</t>
  </si>
  <si>
    <t>ឌី សុវណ្ណា</t>
  </si>
  <si>
    <t>42-566</t>
  </si>
  <si>
    <t>ខុន នារី</t>
  </si>
  <si>
    <t>32-174</t>
  </si>
  <si>
    <t>សេក សាន្ត</t>
  </si>
  <si>
    <t>40-226</t>
  </si>
  <si>
    <t>ឆៃ ដារ៉ា</t>
  </si>
  <si>
    <t>32-175</t>
  </si>
  <si>
    <t>ឡុញ សាម៉ុន</t>
  </si>
  <si>
    <t>42-527</t>
  </si>
  <si>
    <t>តាំង គង់</t>
  </si>
  <si>
    <t>06-305</t>
  </si>
  <si>
    <t>ប្រិម ភឿត</t>
  </si>
  <si>
    <t>38-353</t>
  </si>
  <si>
    <t>វ៉ាត សុហេង</t>
  </si>
  <si>
    <t>34-479</t>
  </si>
  <si>
    <t>ជូប  ប៊ុនទៀង</t>
  </si>
  <si>
    <t>34-342</t>
  </si>
  <si>
    <t>សយ បូនិត</t>
  </si>
  <si>
    <t>06-157</t>
  </si>
  <si>
    <t>ញ៉ែម  សុធា</t>
  </si>
  <si>
    <t>06-331</t>
  </si>
  <si>
    <t>សួ លី១</t>
  </si>
  <si>
    <t>26-367</t>
  </si>
  <si>
    <t>ភួង អេង</t>
  </si>
  <si>
    <t>30-226</t>
  </si>
  <si>
    <t>ឡែន ចិត្ត្រា</t>
  </si>
  <si>
    <t>30-310</t>
  </si>
  <si>
    <t>ផាត់ សុភី</t>
  </si>
  <si>
    <t>42-113</t>
  </si>
  <si>
    <t>អុំ សារិន</t>
  </si>
  <si>
    <t>30-114</t>
  </si>
  <si>
    <t>លុច អាន</t>
  </si>
  <si>
    <t>30-576</t>
  </si>
  <si>
    <t>សម លក្ខិណា</t>
  </si>
  <si>
    <t>42-509</t>
  </si>
  <si>
    <t xml:space="preserve">សេង ស៊ីម </t>
  </si>
  <si>
    <t>34-526</t>
  </si>
  <si>
    <t>ម៉ៅ រ៉ាម៉ន</t>
  </si>
  <si>
    <t>30-066</t>
  </si>
  <si>
    <t>ប៉ាន ស៊ីថា</t>
  </si>
  <si>
    <t>30-565</t>
  </si>
  <si>
    <t>សិទ្ធិ ហុងស៊ិន</t>
  </si>
  <si>
    <t>24-465</t>
  </si>
  <si>
    <t>ម៉ើ ប៉ែល</t>
  </si>
  <si>
    <t>38-127</t>
  </si>
  <si>
    <t>គង់ ឡុច</t>
  </si>
  <si>
    <t>30-138</t>
  </si>
  <si>
    <t>ភិន ណៃ</t>
  </si>
  <si>
    <t>24-479</t>
  </si>
  <si>
    <t>បន៉ា  សុខ</t>
  </si>
  <si>
    <t>32-092</t>
  </si>
  <si>
    <t>គង់ រ៉ាវី</t>
  </si>
  <si>
    <t>06-203</t>
  </si>
  <si>
    <t>38-028</t>
  </si>
  <si>
    <t>ញឹក ធៀង</t>
  </si>
  <si>
    <t>42-127</t>
  </si>
  <si>
    <t>លន់ វិទូ</t>
  </si>
  <si>
    <t>30-419</t>
  </si>
  <si>
    <t>កុច ផន</t>
  </si>
  <si>
    <t>06-235</t>
  </si>
  <si>
    <t>វ៉ាន់  ចាន់</t>
  </si>
  <si>
    <t>32-049</t>
  </si>
  <si>
    <t>30-329</t>
  </si>
  <si>
    <t>ហេង ប៉ិច</t>
  </si>
  <si>
    <t>36-253</t>
  </si>
  <si>
    <t>សឿង  ទី</t>
  </si>
  <si>
    <t>34-352</t>
  </si>
  <si>
    <t>ជី យិន</t>
  </si>
  <si>
    <t>24-272</t>
  </si>
  <si>
    <t>ខៀវ ផាត់ជិន្នី</t>
  </si>
  <si>
    <t>26-325</t>
  </si>
  <si>
    <t>ចន្ទ័ ហេង</t>
  </si>
  <si>
    <t>26-435</t>
  </si>
  <si>
    <t>ឈើត ប៉ារ៉ាឌី</t>
  </si>
  <si>
    <t>42-402</t>
  </si>
  <si>
    <t>សុខ លាងហ៊ាប</t>
  </si>
  <si>
    <t>06-242</t>
  </si>
  <si>
    <t>24-092</t>
  </si>
  <si>
    <t>មាឃ សុគន្ធី</t>
  </si>
  <si>
    <t>42-258</t>
  </si>
  <si>
    <t>មាស កក្កដា</t>
  </si>
  <si>
    <t>30-582</t>
  </si>
  <si>
    <t>ទូច  សំអុល</t>
  </si>
  <si>
    <t>32-095</t>
  </si>
  <si>
    <t>ភោគ សុផុន</t>
  </si>
  <si>
    <t>24-543</t>
  </si>
  <si>
    <t>ឡាយ ឃុនឌី</t>
  </si>
  <si>
    <t>42-158</t>
  </si>
  <si>
    <t>ឈិញ លយ</t>
  </si>
  <si>
    <t>38-047</t>
  </si>
  <si>
    <t>ឥន្ទ សុគន្ធា</t>
  </si>
  <si>
    <t>24-503</t>
  </si>
  <si>
    <t xml:space="preserve">ស៊ូ រត្នសាវឿន </t>
  </si>
  <si>
    <t>32-535</t>
  </si>
  <si>
    <t>ពៅ វិត</t>
  </si>
  <si>
    <t>30-347</t>
  </si>
  <si>
    <t>អ៊ុំ សារី</t>
  </si>
  <si>
    <t>06-191</t>
  </si>
  <si>
    <t>ទឺត សុខ</t>
  </si>
  <si>
    <t>42-553</t>
  </si>
  <si>
    <t>34-355</t>
  </si>
  <si>
    <t>ពៅ វិរៈ ២</t>
  </si>
  <si>
    <t>24-177</t>
  </si>
  <si>
    <t>ជា បូរី</t>
  </si>
  <si>
    <t>30-368</t>
  </si>
  <si>
    <t>អ៊ុំ   សារិទ្ធ</t>
  </si>
  <si>
    <t>06-161</t>
  </si>
  <si>
    <t>តូច ចេវ</t>
  </si>
  <si>
    <t>30-119</t>
  </si>
  <si>
    <t>ម៉ៅ សុផល</t>
  </si>
  <si>
    <t>វិន ឈៀប</t>
  </si>
  <si>
    <t>42-463</t>
  </si>
  <si>
    <t>ម៉ៅ ឡុង</t>
  </si>
  <si>
    <t>32-041</t>
  </si>
  <si>
    <t>ឆាត​ ស៊ីដេត</t>
  </si>
  <si>
    <t>42-518</t>
  </si>
  <si>
    <t>គីង វ៉ាត</t>
  </si>
  <si>
    <t>42-197</t>
  </si>
  <si>
    <t>អម រ៉េត</t>
  </si>
  <si>
    <t>06-171</t>
  </si>
  <si>
    <t>គង់ ដារ៉ា</t>
  </si>
  <si>
    <t>42-533</t>
  </si>
  <si>
    <t>ឌី ស៊ីណា</t>
  </si>
  <si>
    <t>38-269</t>
  </si>
  <si>
    <t>ធឿន ហេង</t>
  </si>
  <si>
    <t>រុន សារិទ្ធ</t>
  </si>
  <si>
    <t>42-365</t>
  </si>
  <si>
    <t>ហ៊ីង គឹមហឿន</t>
  </si>
  <si>
    <t>24-045</t>
  </si>
  <si>
    <t>ព្រេង ចិន្តា</t>
  </si>
  <si>
    <t>38-159</t>
  </si>
  <si>
    <t>ចាប សាមឿន</t>
  </si>
  <si>
    <t>38-161</t>
  </si>
  <si>
    <t xml:space="preserve">ស្វាយ  វុត្ថា  </t>
  </si>
  <si>
    <t>06-511</t>
  </si>
  <si>
    <t>ញេប គង់</t>
  </si>
  <si>
    <t>24-148</t>
  </si>
  <si>
    <t>ឌី សុខលឹម</t>
  </si>
  <si>
    <t>06-303</t>
  </si>
  <si>
    <t>ខួញ  សាម៉េត</t>
  </si>
  <si>
    <t>34-464</t>
  </si>
  <si>
    <t>តាំង សាន់</t>
  </si>
  <si>
    <t>ខឹម ស៊ីណាន</t>
  </si>
  <si>
    <t>06-223</t>
  </si>
  <si>
    <t>ថែ  ឡាន់</t>
  </si>
  <si>
    <t>34-211</t>
  </si>
  <si>
    <t>ព្រំ វី</t>
  </si>
  <si>
    <t>38-268</t>
  </si>
  <si>
    <t>រ៉ាយ នី</t>
  </si>
  <si>
    <t>24-023</t>
  </si>
  <si>
    <t>12-487</t>
  </si>
  <si>
    <t xml:space="preserve">ឈឿ ម៉ៅ </t>
  </si>
  <si>
    <t>34-566</t>
  </si>
  <si>
    <t>ធូ ចាន់ថា</t>
  </si>
  <si>
    <t>24-352</t>
  </si>
  <si>
    <t>ងួន កិត្យា</t>
  </si>
  <si>
    <t>30-086</t>
  </si>
  <si>
    <t>ជឹម គង្គា</t>
  </si>
  <si>
    <t>24-165</t>
  </si>
  <si>
    <t>អ៊ុន វើន</t>
  </si>
  <si>
    <t>42-336</t>
  </si>
  <si>
    <t>ហម គឹមអាន</t>
  </si>
  <si>
    <t>08-557</t>
  </si>
  <si>
    <t>អ៊ាប ឈិន</t>
  </si>
  <si>
    <t>08-556</t>
  </si>
  <si>
    <t>អុំ ធី</t>
  </si>
  <si>
    <t>38-559</t>
  </si>
  <si>
    <t>ជិម មុនី</t>
  </si>
  <si>
    <t>30-135</t>
  </si>
  <si>
    <t>ឌួង វាសនា២</t>
  </si>
  <si>
    <t>44-003</t>
  </si>
  <si>
    <t>ឌួង វាសនា១</t>
  </si>
  <si>
    <t>44-002</t>
  </si>
  <si>
    <t>រិន វ៉ាន់ថា</t>
  </si>
  <si>
    <t>38-071</t>
  </si>
  <si>
    <t>អ៊ុង ចាន់ផល</t>
  </si>
  <si>
    <t>38-072</t>
  </si>
  <si>
    <t>ម៉ែន ឆាយ</t>
  </si>
  <si>
    <t>24-086</t>
  </si>
  <si>
    <t>មាស សៅវ៉ារ៉ា</t>
  </si>
  <si>
    <t>42-551</t>
  </si>
  <si>
    <t>ម៉ៅ ថេត</t>
  </si>
  <si>
    <t>32-276</t>
  </si>
  <si>
    <t>ស  សារ៉ុន</t>
  </si>
  <si>
    <t>34-393</t>
  </si>
  <si>
    <t>គីវ គឹមតាំង</t>
  </si>
  <si>
    <t>42-486</t>
  </si>
  <si>
    <t>ពេជ្រ គន្ធា</t>
  </si>
  <si>
    <t>44-029</t>
  </si>
  <si>
    <t>ឆាន់ ពៅ</t>
  </si>
  <si>
    <t>40-181</t>
  </si>
  <si>
    <t>ឈ  សាវ៉ុន</t>
  </si>
  <si>
    <t>34-436</t>
  </si>
  <si>
    <t>វ៉ាន់ សម្បត្តិ</t>
  </si>
  <si>
    <t>36-279</t>
  </si>
  <si>
    <t>តាន់ គឹមទៀង</t>
  </si>
  <si>
    <t>38-149</t>
  </si>
  <si>
    <t>គ្រុយ  ប៉ាមុន្នី</t>
  </si>
  <si>
    <t>32-002</t>
  </si>
  <si>
    <t>ផូ វណ្ណ</t>
  </si>
  <si>
    <t>34-063</t>
  </si>
  <si>
    <t>30-097</t>
  </si>
  <si>
    <t>ម៉េង សុខម៉ាន់</t>
  </si>
  <si>
    <t>06-345</t>
  </si>
  <si>
    <t>ចៅ សម្បត្តិ</t>
  </si>
  <si>
    <t>38-128</t>
  </si>
  <si>
    <t>ផាត ភូន</t>
  </si>
  <si>
    <t>24-027</t>
  </si>
  <si>
    <t>ញ៉ែម  ជាបឡេង</t>
  </si>
  <si>
    <t>34-402</t>
  </si>
  <si>
    <t xml:space="preserve">គឹម  ប៊ុនឈៀប ២ </t>
  </si>
  <si>
    <t>34-368</t>
  </si>
  <si>
    <t>គិវ  គឹមហឿង</t>
  </si>
  <si>
    <t>06-252</t>
  </si>
  <si>
    <t xml:space="preserve">ហាក់ វណ្ណារី </t>
  </si>
  <si>
    <t>34-532</t>
  </si>
  <si>
    <t xml:space="preserve">ភា មុយ </t>
  </si>
  <si>
    <t>34-531</t>
  </si>
  <si>
    <t>គង់ រតនៈសម្បត្តិ</t>
  </si>
  <si>
    <t>36-591</t>
  </si>
  <si>
    <t>ស៊ីន វិរុន</t>
  </si>
  <si>
    <t>30-493</t>
  </si>
  <si>
    <t>ផាវ សុផានី</t>
  </si>
  <si>
    <t>34-074</t>
  </si>
  <si>
    <t>ឌុច សៀង</t>
  </si>
  <si>
    <t>ទេព ហ៊ឹម</t>
  </si>
  <si>
    <t>ម៉ូវ សម្បត្តិ</t>
  </si>
  <si>
    <t>ហេង  ប៊ុនសួរ</t>
  </si>
  <si>
    <t>32-230</t>
  </si>
  <si>
    <t>អៀប រដ្ឋា</t>
  </si>
  <si>
    <t>24-207</t>
  </si>
  <si>
    <t>អ៊ី គីមគួន</t>
  </si>
  <si>
    <t>42-373</t>
  </si>
  <si>
    <t>ផាន  រ៉ា</t>
  </si>
  <si>
    <t>34-443</t>
  </si>
  <si>
    <t>មឿត  ស្រីមុំ</t>
  </si>
  <si>
    <t>34-392</t>
  </si>
  <si>
    <t>ផាន  សំណាង</t>
  </si>
  <si>
    <t>34-442</t>
  </si>
  <si>
    <t>សូត្រ វៃ</t>
  </si>
  <si>
    <t>42-187</t>
  </si>
  <si>
    <t>ឆាត់ ចាន់ឌី</t>
  </si>
  <si>
    <t>30-293</t>
  </si>
  <si>
    <t>ពី សារ៉ាត់</t>
  </si>
  <si>
    <t>42-276</t>
  </si>
  <si>
    <t>ថើន  ដួងចន្ទ័</t>
  </si>
  <si>
    <t>34-448</t>
  </si>
  <si>
    <t xml:space="preserve">អឿន  អេង  </t>
  </si>
  <si>
    <t>06-538</t>
  </si>
  <si>
    <t>ឈុំ វ័ន</t>
  </si>
  <si>
    <t>34-088</t>
  </si>
  <si>
    <t>ម៉ូ ចាន់ថន</t>
  </si>
  <si>
    <t>38-531</t>
  </si>
  <si>
    <t>ហម  គឹមឈួយ</t>
  </si>
  <si>
    <t>34-236</t>
  </si>
  <si>
    <t>24-505</t>
  </si>
  <si>
    <t>មឿន សាវន</t>
  </si>
  <si>
    <t>38-403</t>
  </si>
  <si>
    <t>ឌុច  គន្ធា</t>
  </si>
  <si>
    <t>34-258</t>
  </si>
  <si>
    <t>យឿត  ប៊ុនយីម</t>
  </si>
  <si>
    <t>34-308</t>
  </si>
  <si>
    <t xml:space="preserve">ហ៊ុច ចិន </t>
  </si>
  <si>
    <t>34-482</t>
  </si>
  <si>
    <t>ថន ស្រីរ៊ត្ន</t>
  </si>
  <si>
    <t>30-427</t>
  </si>
  <si>
    <t>នូវ ឆេន</t>
  </si>
  <si>
    <t>36-197</t>
  </si>
  <si>
    <t>ជា សង្វាម៉ាលតី</t>
  </si>
  <si>
    <t>26-243</t>
  </si>
  <si>
    <t>អ៊ុច សាវង</t>
  </si>
  <si>
    <t>34-151</t>
  </si>
  <si>
    <t>រុំ ប៊ុនតុល</t>
  </si>
  <si>
    <t>30-517</t>
  </si>
  <si>
    <t>លឹម សុខយ៉ែម</t>
  </si>
  <si>
    <t>38-442</t>
  </si>
  <si>
    <t>ហ៊ត   ចាន់</t>
  </si>
  <si>
    <t>02-580</t>
  </si>
  <si>
    <t>យឹង សេរីរត្ន័</t>
  </si>
  <si>
    <t>42-163</t>
  </si>
  <si>
    <t>ទាម ម៉េងហុក</t>
  </si>
  <si>
    <t>30-418</t>
  </si>
  <si>
    <t>30-417</t>
  </si>
  <si>
    <t>ភឹម ឌី</t>
  </si>
  <si>
    <t>30-105</t>
  </si>
  <si>
    <t>ពុធ ឈឿត</t>
  </si>
  <si>
    <t>38-552</t>
  </si>
  <si>
    <t>ឈួម ពុធ</t>
  </si>
  <si>
    <t>06-152</t>
  </si>
  <si>
    <t>ប៉ុក គឹមលៀម</t>
  </si>
  <si>
    <t>24-236</t>
  </si>
  <si>
    <t>រ៉ែម បូរ៉ា</t>
  </si>
  <si>
    <t>24-194</t>
  </si>
  <si>
    <t>ដាង ចាន់ណា</t>
  </si>
  <si>
    <t>32-346</t>
  </si>
  <si>
    <t>អ៊ូ សារឿន</t>
  </si>
  <si>
    <t>30-317</t>
  </si>
  <si>
    <t>យ៉ា សារិន</t>
  </si>
  <si>
    <t>38-481</t>
  </si>
  <si>
    <t>ឈឿង សុធីម</t>
  </si>
  <si>
    <t>38-480</t>
  </si>
  <si>
    <t>ងួន ពិសិដ្ឋ</t>
  </si>
  <si>
    <t>42-537</t>
  </si>
  <si>
    <t>វ៉ាន់  ខេម៉ា</t>
  </si>
  <si>
    <t>32-135</t>
  </si>
  <si>
    <t>ជី ស៊ាន</t>
  </si>
  <si>
    <t>38-441</t>
  </si>
  <si>
    <t>ប៉េង ប៉ូរ៉ា</t>
  </si>
  <si>
    <t>06-437</t>
  </si>
  <si>
    <t>24-519</t>
  </si>
  <si>
    <t>ជិន ប៊ុនធឿន</t>
  </si>
  <si>
    <t>32-069</t>
  </si>
  <si>
    <t xml:space="preserve">គា  ថាវី </t>
  </si>
  <si>
    <t>18-489</t>
  </si>
  <si>
    <t>អេង សេស</t>
  </si>
  <si>
    <t>42-178</t>
  </si>
  <si>
    <t>ផល ភក្តី</t>
  </si>
  <si>
    <t>26-568</t>
  </si>
  <si>
    <t>លី សឿប</t>
  </si>
  <si>
    <t>42-227</t>
  </si>
  <si>
    <t>ឆោម ឆដា</t>
  </si>
  <si>
    <t>24-030</t>
  </si>
  <si>
    <t>ជិវ  គឹមសាន</t>
  </si>
  <si>
    <t>06-104</t>
  </si>
  <si>
    <t>ស្មាន់ វីរ៉ូ</t>
  </si>
  <si>
    <t>35-116</t>
  </si>
  <si>
    <t>41-518</t>
  </si>
  <si>
    <t xml:space="preserve">យ៉ាង   ស៊ីវសេង ២ </t>
  </si>
  <si>
    <t>15-520</t>
  </si>
  <si>
    <t>ឡុង កាន</t>
  </si>
  <si>
    <t>25-316</t>
  </si>
  <si>
    <t>ទួន ផល</t>
  </si>
  <si>
    <t>23-305</t>
  </si>
  <si>
    <t>រត័្ន សាវី</t>
  </si>
  <si>
    <t>39-127</t>
  </si>
  <si>
    <t>ជា ហ្សីម</t>
  </si>
  <si>
    <t>17-390</t>
  </si>
  <si>
    <t>05-312</t>
  </si>
  <si>
    <t>ម៉ាត់ រ៉ូនី</t>
  </si>
  <si>
    <t>21-600</t>
  </si>
  <si>
    <t>វ៉ាន់ ធីតា</t>
  </si>
  <si>
    <t>23-525</t>
  </si>
  <si>
    <t>43-012</t>
  </si>
  <si>
    <t>អែតហ្វូត ២៦</t>
  </si>
  <si>
    <t>29-184</t>
  </si>
  <si>
    <t>ឡៅ ឡេត</t>
  </si>
  <si>
    <t>21-329</t>
  </si>
  <si>
    <t>ចក់ ចន្ថា</t>
  </si>
  <si>
    <t>39-003</t>
  </si>
  <si>
    <t>ឌុក ប៉ោះ</t>
  </si>
  <si>
    <t>11-358</t>
  </si>
  <si>
    <t>លី ស្មាន</t>
  </si>
  <si>
    <t>21-472</t>
  </si>
  <si>
    <t>សុខ ភារ៉ា</t>
  </si>
  <si>
    <t>05-075</t>
  </si>
  <si>
    <t>ណែម រ៉េត</t>
  </si>
  <si>
    <t>21-299</t>
  </si>
  <si>
    <t>ឌុំ សារ៉ាត់</t>
  </si>
  <si>
    <t>23-395</t>
  </si>
  <si>
    <t>23-317</t>
  </si>
  <si>
    <t>អ៊ុគ គឹមលន់</t>
  </si>
  <si>
    <t>05-147</t>
  </si>
  <si>
    <t>សុខ វិន</t>
  </si>
  <si>
    <t>33-578</t>
  </si>
  <si>
    <t>យី សេមម៉ូស្លីម</t>
  </si>
  <si>
    <t>25-041</t>
  </si>
  <si>
    <t>ស៊ា ប៊ុនឃុន</t>
  </si>
  <si>
    <t>17-323</t>
  </si>
  <si>
    <t>សុង សួ</t>
  </si>
  <si>
    <t>17-322</t>
  </si>
  <si>
    <t>ផឹក ផាន់នេ</t>
  </si>
  <si>
    <t>39-382</t>
  </si>
  <si>
    <t>ហ៊ុល ស៊ីម</t>
  </si>
  <si>
    <t>41-108</t>
  </si>
  <si>
    <t>ទេស សាវេត</t>
  </si>
  <si>
    <t>25-317</t>
  </si>
  <si>
    <t>ឈួន ហ៊ាប</t>
  </si>
  <si>
    <t>27-007</t>
  </si>
  <si>
    <t>អាន សំណាង</t>
  </si>
  <si>
    <t>31-050</t>
  </si>
  <si>
    <t>គៀង ប៊ុនលី</t>
  </si>
  <si>
    <t>31-051</t>
  </si>
  <si>
    <t>គៀង ចាន់ណា</t>
  </si>
  <si>
    <t>31-056</t>
  </si>
  <si>
    <t>គង់ គូររុន</t>
  </si>
  <si>
    <t>39-323</t>
  </si>
  <si>
    <t>ជួង ណារ៉ែន</t>
  </si>
  <si>
    <t>41-081</t>
  </si>
  <si>
    <t>ចង់ រឿត</t>
  </si>
  <si>
    <t>37-360</t>
  </si>
  <si>
    <t>បៀច សុផល</t>
  </si>
  <si>
    <t>33-407</t>
  </si>
  <si>
    <t>សាយ វណ្ណះ</t>
  </si>
  <si>
    <t>39-072</t>
  </si>
  <si>
    <t>យន យេន</t>
  </si>
  <si>
    <t>27-025</t>
  </si>
  <si>
    <t>ស ស៊ីម</t>
  </si>
  <si>
    <t>31-011</t>
  </si>
  <si>
    <t>យ៉ាង ឈួម</t>
  </si>
  <si>
    <t>31-180</t>
  </si>
  <si>
    <t>រ៉ាត ស៊ុនណារី</t>
  </si>
  <si>
    <t>31-397</t>
  </si>
  <si>
    <t>ឡេង ប៊ុនឆន</t>
  </si>
  <si>
    <t>17-337</t>
  </si>
  <si>
    <t>ញ៉ក ភាន</t>
  </si>
  <si>
    <t>39-366</t>
  </si>
  <si>
    <t>ទ័រ ការីម</t>
  </si>
  <si>
    <t>21-152</t>
  </si>
  <si>
    <t>សំ ឡុង</t>
  </si>
  <si>
    <t>33-410</t>
  </si>
  <si>
    <t xml:space="preserve">សេង  លាភ </t>
  </si>
  <si>
    <t>17-579</t>
  </si>
  <si>
    <t>អុំ ឌិន</t>
  </si>
  <si>
    <t>27-297</t>
  </si>
  <si>
    <t>ញ៉ែម ប៊ុនសេង</t>
  </si>
  <si>
    <t>15-233</t>
  </si>
  <si>
    <t>យស យឿន</t>
  </si>
  <si>
    <t>31-004</t>
  </si>
  <si>
    <t>ហេង សំអាត</t>
  </si>
  <si>
    <t>17-468</t>
  </si>
  <si>
    <t>ហេង ឃន</t>
  </si>
  <si>
    <t>31-222</t>
  </si>
  <si>
    <t>ប៉ែន មី</t>
  </si>
  <si>
    <t>31-220</t>
  </si>
  <si>
    <t>ដួង រតនា</t>
  </si>
  <si>
    <t>17-036</t>
  </si>
  <si>
    <t>ហួត តាំង</t>
  </si>
  <si>
    <t>17-035</t>
  </si>
  <si>
    <t>ម៉ាត ថាន់</t>
  </si>
  <si>
    <t>37-461</t>
  </si>
  <si>
    <t>ផា សុភាវី</t>
  </si>
  <si>
    <t>37-082</t>
  </si>
  <si>
    <t>ហេង ហ៊ាង</t>
  </si>
  <si>
    <t>31-072</t>
  </si>
  <si>
    <t>ម៉ៅ សារ៉ាវុធ</t>
  </si>
  <si>
    <t>43-093</t>
  </si>
  <si>
    <t>ទូច ឆេង</t>
  </si>
  <si>
    <t>33-256</t>
  </si>
  <si>
    <t>ណម ផល្លា</t>
  </si>
  <si>
    <t>27-384</t>
  </si>
  <si>
    <t>ហ៊ុយ គឹមហៀក</t>
  </si>
  <si>
    <t>37-510</t>
  </si>
  <si>
    <t>17-267</t>
  </si>
  <si>
    <t>ឃុំ ជ្រា</t>
  </si>
  <si>
    <t>31-016</t>
  </si>
  <si>
    <t>ឌឿប រិទ្វី</t>
  </si>
  <si>
    <t>27-403</t>
  </si>
  <si>
    <t>ហេង ចន្ថា</t>
  </si>
  <si>
    <t>41-055</t>
  </si>
  <si>
    <t>សោម សុខា</t>
  </si>
  <si>
    <t>21-333</t>
  </si>
  <si>
    <t>ម៉ាត់ ស្រលីហ្វីន</t>
  </si>
  <si>
    <t>41-536</t>
  </si>
  <si>
    <t>ឯល រ៉ៃយ៉ា</t>
  </si>
  <si>
    <t>21-597</t>
  </si>
  <si>
    <t>ថោង សុឃឿត</t>
  </si>
  <si>
    <t>41-278</t>
  </si>
  <si>
    <t>កង ភាព</t>
  </si>
  <si>
    <t>41-064</t>
  </si>
  <si>
    <t>ម៉េង សាវ៉េត</t>
  </si>
  <si>
    <t>21-546</t>
  </si>
  <si>
    <t>ជួន ហ៊ួរ</t>
  </si>
  <si>
    <t>27-065</t>
  </si>
  <si>
    <t>ដិប គឹមនី</t>
  </si>
  <si>
    <t>35-036</t>
  </si>
  <si>
    <t>ប្រង់ វល័ក្ខ</t>
  </si>
  <si>
    <t>41-074</t>
  </si>
  <si>
    <t>អ៊ិត ហ៊ុំ</t>
  </si>
  <si>
    <t>31-233</t>
  </si>
  <si>
    <t>ធួន ភី</t>
  </si>
  <si>
    <t>31-568</t>
  </si>
  <si>
    <t>ឡាត់ សុជាតិ</t>
  </si>
  <si>
    <t>37-538</t>
  </si>
  <si>
    <t>ជា ជិនណារី</t>
  </si>
  <si>
    <t>11-300</t>
  </si>
  <si>
    <t>ឡត ប៊ុនថុន១</t>
  </si>
  <si>
    <t>35-412</t>
  </si>
  <si>
    <t>ហែម សារ៉េត</t>
  </si>
  <si>
    <t>35-409</t>
  </si>
  <si>
    <t>ម៉ាស្ទីនឌីយ៉ាសុទី្ទន</t>
  </si>
  <si>
    <t>27-381</t>
  </si>
  <si>
    <t>សា ម៉ាត់ស</t>
  </si>
  <si>
    <t>11-384</t>
  </si>
  <si>
    <t>សៀង កាំងហ៊ុន</t>
  </si>
  <si>
    <t>31-228</t>
  </si>
  <si>
    <t>ហេង គឹម</t>
  </si>
  <si>
    <t>31-223</t>
  </si>
  <si>
    <t>សៀង ម៉ាប់</t>
  </si>
  <si>
    <t>31-229</t>
  </si>
  <si>
    <t>ខោល មីឌី</t>
  </si>
  <si>
    <t>35-069</t>
  </si>
  <si>
    <t>នូវ សំណាង</t>
  </si>
  <si>
    <t>39-269</t>
  </si>
  <si>
    <t>ណៃ ណាម</t>
  </si>
  <si>
    <t>39-180</t>
  </si>
  <si>
    <t>តាំង ម៉ី</t>
  </si>
  <si>
    <t>11-418</t>
  </si>
  <si>
    <t>ទី អៀក</t>
  </si>
  <si>
    <t>25-517</t>
  </si>
  <si>
    <t>ឡាយ សុខឡេង</t>
  </si>
  <si>
    <t>27-315</t>
  </si>
  <si>
    <t>ហេង ស្រីរ័ត្ន</t>
  </si>
  <si>
    <t>39-080</t>
  </si>
  <si>
    <t>ប៉ិល វិសារ</t>
  </si>
  <si>
    <t>35-118</t>
  </si>
  <si>
    <t>សុខ ប៊ិន</t>
  </si>
  <si>
    <t>35-119</t>
  </si>
  <si>
    <t>ហម សុធី</t>
  </si>
  <si>
    <t>35-123</t>
  </si>
  <si>
    <t>លី ហេងណាំអេង</t>
  </si>
  <si>
    <t>35-121</t>
  </si>
  <si>
    <t>ម៉ី ជា</t>
  </si>
  <si>
    <t>31-105</t>
  </si>
  <si>
    <t>ក្រេម សាវ៉ាង</t>
  </si>
  <si>
    <t>31-305</t>
  </si>
  <si>
    <t>ធម្ម សុផល</t>
  </si>
  <si>
    <t>05-417</t>
  </si>
  <si>
    <t>ជួន នី</t>
  </si>
  <si>
    <t>05-435</t>
  </si>
  <si>
    <t>05-438</t>
  </si>
  <si>
    <t>មឿន សាម៉ុន</t>
  </si>
  <si>
    <t>41-397</t>
  </si>
  <si>
    <t>ខុំ ភឿយ</t>
  </si>
  <si>
    <t>41-390</t>
  </si>
  <si>
    <t>សុខ សុភ័ណ</t>
  </si>
  <si>
    <t>25-184</t>
  </si>
  <si>
    <t>ជួន សាវង្ស</t>
  </si>
  <si>
    <t>35-131</t>
  </si>
  <si>
    <t>ជួប សាវង្ស</t>
  </si>
  <si>
    <t>27-430</t>
  </si>
  <si>
    <t>ទុយ ហាន</t>
  </si>
  <si>
    <t>37-434</t>
  </si>
  <si>
    <t>សុខ ពឿន</t>
  </si>
  <si>
    <t>37-467</t>
  </si>
  <si>
    <t>តាត់ ហ៊ន</t>
  </si>
  <si>
    <t>31-242</t>
  </si>
  <si>
    <t>ផាត់ ភីវីរៈ</t>
  </si>
  <si>
    <t>31-241</t>
  </si>
  <si>
    <t>គឹម ហៀង</t>
  </si>
  <si>
    <t>23-408</t>
  </si>
  <si>
    <t>ស៊ឹម មួយគង់</t>
  </si>
  <si>
    <t>23-248</t>
  </si>
  <si>
    <t>លេង ណែត</t>
  </si>
  <si>
    <t>29-336</t>
  </si>
  <si>
    <t>ហង្ស វណ្ណសុទ្ធ</t>
  </si>
  <si>
    <t>37-145</t>
  </si>
  <si>
    <t>ហួត ភ័ណ្ឌ</t>
  </si>
  <si>
    <t>37-144</t>
  </si>
  <si>
    <t>វណ្ណ យន</t>
  </si>
  <si>
    <t>39-222</t>
  </si>
  <si>
    <t>ហម សុភក្រ័</t>
  </si>
  <si>
    <t>27-121</t>
  </si>
  <si>
    <t>ផល ផន</t>
  </si>
  <si>
    <t>25-131</t>
  </si>
  <si>
    <t>អន រឿត</t>
  </si>
  <si>
    <t>25-143</t>
  </si>
  <si>
    <t>សេង ញឹម</t>
  </si>
  <si>
    <t>35-338</t>
  </si>
  <si>
    <t>ជី សុជាតិ</t>
  </si>
  <si>
    <t>35-341</t>
  </si>
  <si>
    <t>ម៉ូត សេរី</t>
  </si>
  <si>
    <t>35-340</t>
  </si>
  <si>
    <t>រ៉ើន ជាក់</t>
  </si>
  <si>
    <t>35-595</t>
  </si>
  <si>
    <t>ម៉ង សុធី</t>
  </si>
  <si>
    <t>35-337</t>
  </si>
  <si>
    <t>ហាក់ ឈឿន</t>
  </si>
  <si>
    <t>35-336</t>
  </si>
  <si>
    <t>សួន ម៉ាប់</t>
  </si>
  <si>
    <t>35-334</t>
  </si>
  <si>
    <t>សំ ចាន់</t>
  </si>
  <si>
    <t>35-333</t>
  </si>
  <si>
    <t>ហាក់ សន</t>
  </si>
  <si>
    <t>35-321</t>
  </si>
  <si>
    <t>ហ៊ន យក់ហៀប</t>
  </si>
  <si>
    <t>35-320</t>
  </si>
  <si>
    <t>ឈឹម ម៉ារឌី</t>
  </si>
  <si>
    <t>33-425</t>
  </si>
  <si>
    <t>សាន ពលៈ</t>
  </si>
  <si>
    <t>17-474</t>
  </si>
  <si>
    <t>លី ហ៊ើស</t>
  </si>
  <si>
    <t>39-145</t>
  </si>
  <si>
    <t>លី ប៊ិត</t>
  </si>
  <si>
    <t>39-146</t>
  </si>
  <si>
    <t>យិន យ៉ុន</t>
  </si>
  <si>
    <t>41-030</t>
  </si>
  <si>
    <t>ញឹក ធា</t>
  </si>
  <si>
    <t>41-028</t>
  </si>
  <si>
    <t>លី ខន</t>
  </si>
  <si>
    <t>43-190</t>
  </si>
  <si>
    <t>43-191</t>
  </si>
  <si>
    <t>បាន ឡង</t>
  </si>
  <si>
    <t>35-077</t>
  </si>
  <si>
    <t>បាន ឡង២</t>
  </si>
  <si>
    <t>43-092</t>
  </si>
  <si>
    <t>យ៉ុន កិល</t>
  </si>
  <si>
    <t>21-531</t>
  </si>
  <si>
    <t>ស៊ុង បូរាត់</t>
  </si>
  <si>
    <t>21-532</t>
  </si>
  <si>
    <t>ទិត្យ  ប៊ុនតូ</t>
  </si>
  <si>
    <t>11-438</t>
  </si>
  <si>
    <t>ប៉ាង រីម</t>
  </si>
  <si>
    <t>21-081</t>
  </si>
  <si>
    <t>រ៉េះ យ៉ើ</t>
  </si>
  <si>
    <t>27-100</t>
  </si>
  <si>
    <t>ស៊ុន សុះ</t>
  </si>
  <si>
    <t>27-438</t>
  </si>
  <si>
    <t>សួន ចាន់ណា</t>
  </si>
  <si>
    <t>21-158</t>
  </si>
  <si>
    <t>ឈួន សាវិន</t>
  </si>
  <si>
    <t>21-141</t>
  </si>
  <si>
    <t>លី យ៉ាមី</t>
  </si>
  <si>
    <t>27-097</t>
  </si>
  <si>
    <t>ទី អេង</t>
  </si>
  <si>
    <t>21-274</t>
  </si>
  <si>
    <t>21-470</t>
  </si>
  <si>
    <t>ស៊ុន សុរីយ៉ា</t>
  </si>
  <si>
    <t>21-167</t>
  </si>
  <si>
    <t>21-510</t>
  </si>
  <si>
    <t>លី ខា</t>
  </si>
  <si>
    <t>21-155</t>
  </si>
  <si>
    <t>លី អាឡាប៉ីន</t>
  </si>
  <si>
    <t>21-581</t>
  </si>
  <si>
    <t>សាន គឹមសាត</t>
  </si>
  <si>
    <t>21-080</t>
  </si>
  <si>
    <t>ទុយ ប៊ុនហៀង</t>
  </si>
  <si>
    <t>41-042</t>
  </si>
  <si>
    <t>គិត ដាវិត</t>
  </si>
  <si>
    <t>41-043</t>
  </si>
  <si>
    <t>គុយ គា</t>
  </si>
  <si>
    <t>39-109</t>
  </si>
  <si>
    <t>39-108</t>
  </si>
  <si>
    <t>សឿ សុភា</t>
  </si>
  <si>
    <t>31-465</t>
  </si>
  <si>
    <t>សឿ សុភ័ណ</t>
  </si>
  <si>
    <t>31-466</t>
  </si>
  <si>
    <t>សេម សុផល</t>
  </si>
  <si>
    <t>25-107</t>
  </si>
  <si>
    <t>ផាត សោភា</t>
  </si>
  <si>
    <t>21-579</t>
  </si>
  <si>
    <t>តុល ថុល</t>
  </si>
  <si>
    <t>35-417</t>
  </si>
  <si>
    <t>សំ សាវុធ</t>
  </si>
  <si>
    <t>33-567</t>
  </si>
  <si>
    <t>ឈឿត ឈឿត</t>
  </si>
  <si>
    <t>23-419</t>
  </si>
  <si>
    <t>ម៉ម មួន</t>
  </si>
  <si>
    <t>45-037</t>
  </si>
  <si>
    <t>ផាត ចាន់រិទ្ធ</t>
  </si>
  <si>
    <t>45-067</t>
  </si>
  <si>
    <t>បេង សុគន្ធា</t>
  </si>
  <si>
    <t>39-077</t>
  </si>
  <si>
    <t>ចំរើន កុសល</t>
  </si>
  <si>
    <t>35-571</t>
  </si>
  <si>
    <t>ភួង អឿន</t>
  </si>
  <si>
    <t>43-040</t>
  </si>
  <si>
    <t>សូន សារិន</t>
  </si>
  <si>
    <t>43-031</t>
  </si>
  <si>
    <t>លឹម ចន័្ទ</t>
  </si>
  <si>
    <t>39-148</t>
  </si>
  <si>
    <t>ទី</t>
  </si>
  <si>
    <t>43-147</t>
  </si>
  <si>
    <t>នង មាសរិទ្ធិ</t>
  </si>
  <si>
    <t>35-030</t>
  </si>
  <si>
    <t>39-576</t>
  </si>
  <si>
    <t>27-440</t>
  </si>
  <si>
    <t>ទិត្យ សុខុម</t>
  </si>
  <si>
    <t>35-416</t>
  </si>
  <si>
    <t>អ៊ឹង រស្មី</t>
  </si>
  <si>
    <t>27-228</t>
  </si>
  <si>
    <t>កា ឃីន</t>
  </si>
  <si>
    <t>41-263</t>
  </si>
  <si>
    <t>ព្រំ ក្រាញ់</t>
  </si>
  <si>
    <t>37-076</t>
  </si>
  <si>
    <t>និន គឹមឡា</t>
  </si>
  <si>
    <t>41-496</t>
  </si>
  <si>
    <t>ថៃ ចិន្តា</t>
  </si>
  <si>
    <t>27-306</t>
  </si>
  <si>
    <t>ទូច មុន្នី</t>
  </si>
  <si>
    <t>21-022</t>
  </si>
  <si>
    <t>ហង្ថ វណ្ណា</t>
  </si>
  <si>
    <t>33-460</t>
  </si>
  <si>
    <t>17-385</t>
  </si>
  <si>
    <t>សេង សុខឃាង</t>
  </si>
  <si>
    <t>33-094</t>
  </si>
  <si>
    <t>ជឺ តុងសួរ</t>
  </si>
  <si>
    <t>43-098</t>
  </si>
  <si>
    <t>ប៊ុត ប៊ុនធឿង</t>
  </si>
  <si>
    <t>41-550</t>
  </si>
  <si>
    <t>ឆាត ផត់</t>
  </si>
  <si>
    <t>21-223</t>
  </si>
  <si>
    <t>ឯម សាវណ្ណ</t>
  </si>
  <si>
    <t>31-577</t>
  </si>
  <si>
    <t>នង ចាន់ថាល់</t>
  </si>
  <si>
    <t>31-449</t>
  </si>
  <si>
    <t>ម៉ែន អ៊ីម</t>
  </si>
  <si>
    <t>37-486</t>
  </si>
  <si>
    <t>ម៉ុត ស្រីរដ្ឋ</t>
  </si>
  <si>
    <t>43-075</t>
  </si>
  <si>
    <t>ឆាយ រិទ្វី</t>
  </si>
  <si>
    <t>37-081</t>
  </si>
  <si>
    <t>នី ណុះ</t>
  </si>
  <si>
    <t>41-208</t>
  </si>
  <si>
    <t>លី ការីម</t>
  </si>
  <si>
    <t>27-548</t>
  </si>
  <si>
    <t>ងួន ហៃ</t>
  </si>
  <si>
    <t>05-237</t>
  </si>
  <si>
    <t>ឱ សាវ៉ាត</t>
  </si>
  <si>
    <t>21-386</t>
  </si>
  <si>
    <t>យ៉ូន យ៉ាន២</t>
  </si>
  <si>
    <t>45-012</t>
  </si>
  <si>
    <t>គូរ ខ្លា</t>
  </si>
  <si>
    <t>39-138</t>
  </si>
  <si>
    <t>ម៉ៃ អ៊ាន</t>
  </si>
  <si>
    <t>33-136</t>
  </si>
  <si>
    <t>ងឿន ចាន់សុជាតិ</t>
  </si>
  <si>
    <t>31-143</t>
  </si>
  <si>
    <t>ស៊ូ បិន</t>
  </si>
  <si>
    <t>41-145</t>
  </si>
  <si>
    <t>ឆែម សាវន្ត័</t>
  </si>
  <si>
    <t>37-014</t>
  </si>
  <si>
    <t>ថូ ប៊ុនរ៉េត</t>
  </si>
  <si>
    <t>41-197</t>
  </si>
  <si>
    <t>គឹម រតនៈ</t>
  </si>
  <si>
    <t>17-266</t>
  </si>
  <si>
    <t>អ៊ឹត ភឿន</t>
  </si>
  <si>
    <t>37-217</t>
  </si>
  <si>
    <t>41-563</t>
  </si>
  <si>
    <t>ម៉ម សាន</t>
  </si>
  <si>
    <t>21-527</t>
  </si>
  <si>
    <t>ហុក រៀង</t>
  </si>
  <si>
    <t>37-180</t>
  </si>
  <si>
    <t>ញ៉ែម សារឿន</t>
  </si>
  <si>
    <t>37-459</t>
  </si>
  <si>
    <t>វ៉ាន់ ង៉ែត</t>
  </si>
  <si>
    <t>31-459</t>
  </si>
  <si>
    <t>សំ ហេង</t>
  </si>
  <si>
    <t>27-196</t>
  </si>
  <si>
    <t>ឃុត មុត</t>
  </si>
  <si>
    <t>05-430</t>
  </si>
  <si>
    <t>តាន់ ជូឈៀង</t>
  </si>
  <si>
    <t>21-389</t>
  </si>
  <si>
    <t>ពឹង ហ៊ុយលាង ៣</t>
  </si>
  <si>
    <t>31-592</t>
  </si>
  <si>
    <t>ជួន វ៉ាន់លី ២</t>
  </si>
  <si>
    <t>23-575</t>
  </si>
  <si>
    <t>ភួង ញ៉ន</t>
  </si>
  <si>
    <t>23-230</t>
  </si>
  <si>
    <t>ព្រឿង ឆៀប</t>
  </si>
  <si>
    <t>31-032</t>
  </si>
  <si>
    <t>ស៊ូ សារី</t>
  </si>
  <si>
    <t>21-004</t>
  </si>
  <si>
    <t>ស៊ិន វ៉ាត</t>
  </si>
  <si>
    <t>17-467</t>
  </si>
  <si>
    <t>ជា ញាន</t>
  </si>
  <si>
    <t>35-367</t>
  </si>
  <si>
    <t>ឌុល អេសស្អារី</t>
  </si>
  <si>
    <t>21-481</t>
  </si>
  <si>
    <t>សណ្តែក ម៉ុច</t>
  </si>
  <si>
    <t>35-370</t>
  </si>
  <si>
    <t>លួម ជ័យ</t>
  </si>
  <si>
    <t>41-480</t>
  </si>
  <si>
    <t>សែម សុខអេង</t>
  </si>
  <si>
    <t>39-511</t>
  </si>
  <si>
    <t>សែម ហុន</t>
  </si>
  <si>
    <t>39-514</t>
  </si>
  <si>
    <t>ហ៊ុយ សុងហេង</t>
  </si>
  <si>
    <t>31-503</t>
  </si>
  <si>
    <t>ចៅ ធន់</t>
  </si>
  <si>
    <t>33-195</t>
  </si>
  <si>
    <t>ថន វិណេត</t>
  </si>
  <si>
    <t>27-174</t>
  </si>
  <si>
    <t>ណោះ ឡាលីន</t>
  </si>
  <si>
    <t>39-519</t>
  </si>
  <si>
    <t>ហង ម៉ាន់</t>
  </si>
  <si>
    <t>35-084</t>
  </si>
  <si>
    <t>កៅ ជប៉ុន</t>
  </si>
  <si>
    <t>25-043</t>
  </si>
  <si>
    <t>រស់ សានិត</t>
  </si>
  <si>
    <t>39-335</t>
  </si>
  <si>
    <t>គង់​ ស៊ីថា</t>
  </si>
  <si>
    <t>25-127</t>
  </si>
  <si>
    <t>05-295</t>
  </si>
  <si>
    <t>05-229</t>
  </si>
  <si>
    <t>ទេស សុន</t>
  </si>
  <si>
    <t>33-130</t>
  </si>
  <si>
    <t>ហួច ចន្នី</t>
  </si>
  <si>
    <t>31-149</t>
  </si>
  <si>
    <t>ម៉េត ដាវុធ</t>
  </si>
  <si>
    <t>25-039</t>
  </si>
  <si>
    <t>ទិត្យ សុភាព</t>
  </si>
  <si>
    <t>41-429</t>
  </si>
  <si>
    <t>អ៊ឹម អ៊ាម</t>
  </si>
  <si>
    <t>27-303</t>
  </si>
  <si>
    <t>ឆាត កាម៉ាច</t>
  </si>
  <si>
    <t>31-152</t>
  </si>
  <si>
    <t>សឹម សុខ</t>
  </si>
  <si>
    <t>39-300</t>
  </si>
  <si>
    <t>កែវ វណ្ណារី</t>
  </si>
  <si>
    <t>37-441</t>
  </si>
  <si>
    <t>តាំ ម៉ាស់</t>
  </si>
  <si>
    <t>25-097</t>
  </si>
  <si>
    <t>អៀវ សារឿន</t>
  </si>
  <si>
    <t>31-477</t>
  </si>
  <si>
    <t>រ៉ឺន ណាវី</t>
  </si>
  <si>
    <t>27-481</t>
  </si>
  <si>
    <t>ថន ថេរ</t>
  </si>
  <si>
    <t>29-444</t>
  </si>
  <si>
    <t>លឹម ហូង</t>
  </si>
  <si>
    <t>37-243</t>
  </si>
  <si>
    <t>អៀម  សុខហឿន</t>
  </si>
  <si>
    <t>17-438</t>
  </si>
  <si>
    <t>ជៀប ឆេងហ៊ួរ</t>
  </si>
  <si>
    <t>11-261</t>
  </si>
  <si>
    <t>ម៉ៅ ប៊ុនហោ</t>
  </si>
  <si>
    <t>27-521</t>
  </si>
  <si>
    <t>ផាន់ វុទ្ទី</t>
  </si>
  <si>
    <t>43-129</t>
  </si>
  <si>
    <t>ជា យ៉ាន</t>
  </si>
  <si>
    <t>43-135</t>
  </si>
  <si>
    <t>ព្រំ កាយ</t>
  </si>
  <si>
    <t>25-588</t>
  </si>
  <si>
    <t>អ៊ឹង ងួនហាក់</t>
  </si>
  <si>
    <t>11-297</t>
  </si>
  <si>
    <t>ហ៊ន សាមិត</t>
  </si>
  <si>
    <t>33-116</t>
  </si>
  <si>
    <t>33-097</t>
  </si>
  <si>
    <t>គឹម សុឃី</t>
  </si>
  <si>
    <t>39-016</t>
  </si>
  <si>
    <t>សាប់ សារេត</t>
  </si>
  <si>
    <t>35-124</t>
  </si>
  <si>
    <t>វង់ វឿត</t>
  </si>
  <si>
    <t>21-233</t>
  </si>
  <si>
    <t>ជួន សារឿន</t>
  </si>
  <si>
    <t>23-182</t>
  </si>
  <si>
    <t>ឡោះ អ៊ីសើ</t>
  </si>
  <si>
    <t>35-090</t>
  </si>
  <si>
    <t>ឡោះ តាំ</t>
  </si>
  <si>
    <t>39-394</t>
  </si>
  <si>
    <t>សែម ពន្លក</t>
  </si>
  <si>
    <t>35-165</t>
  </si>
  <si>
    <t>ម៉ី សារ៉ាក់</t>
  </si>
  <si>
    <t>27-593</t>
  </si>
  <si>
    <t>កែន ប៊ុនយ៉េង</t>
  </si>
  <si>
    <t>33-156</t>
  </si>
  <si>
    <t>ទេព​ សាមុន</t>
  </si>
  <si>
    <t>45-103</t>
  </si>
  <si>
    <t>យូ ភីរុន</t>
  </si>
  <si>
    <t>29-229</t>
  </si>
  <si>
    <t>មួន ម៉ាប់</t>
  </si>
  <si>
    <t>31-388</t>
  </si>
  <si>
    <t>ឈៀរ ងី</t>
  </si>
  <si>
    <t>05-167</t>
  </si>
  <si>
    <t>ត ស៊ីនួន</t>
  </si>
  <si>
    <t>29-545</t>
  </si>
  <si>
    <t>ឡុច ចន្ទ័រឿត</t>
  </si>
  <si>
    <t>45-087</t>
  </si>
  <si>
    <t>ឈួន រិទ្ធា</t>
  </si>
  <si>
    <t>25-500</t>
  </si>
  <si>
    <t>ទេព វណ្ណា</t>
  </si>
  <si>
    <t>29-128</t>
  </si>
  <si>
    <t>11-460</t>
  </si>
  <si>
    <t>នួន សំណាង</t>
  </si>
  <si>
    <t>37-487</t>
  </si>
  <si>
    <t>ម៉ម វណ្ណា</t>
  </si>
  <si>
    <t>39-100</t>
  </si>
  <si>
    <t>រ៉ឺន វីរះ</t>
  </si>
  <si>
    <t>27-482</t>
  </si>
  <si>
    <t>ឌី សុខ</t>
  </si>
  <si>
    <t>27-480</t>
  </si>
  <si>
    <t>យ៉ក់ តាំងលី</t>
  </si>
  <si>
    <t>31-240</t>
  </si>
  <si>
    <t>យ៉ត សាវឿត១</t>
  </si>
  <si>
    <t>31-446</t>
  </si>
  <si>
    <t>មាស ទឿម</t>
  </si>
  <si>
    <t>05-082</t>
  </si>
  <si>
    <t>ចិន ឡាវ</t>
  </si>
  <si>
    <t>27-345</t>
  </si>
  <si>
    <t>ឈួន សំណាង</t>
  </si>
  <si>
    <t>37-265</t>
  </si>
  <si>
    <t>ហ៊ុន ចាន់ដារ៉ា</t>
  </si>
  <si>
    <t>21-084</t>
  </si>
  <si>
    <t>ភឿក សុភ័ក្ត</t>
  </si>
  <si>
    <t>25-494</t>
  </si>
  <si>
    <t>ឆម ឆវី</t>
  </si>
  <si>
    <t>11-072</t>
  </si>
  <si>
    <t>ឡុង ខុនវណ្ឌី</t>
  </si>
  <si>
    <t>25-173</t>
  </si>
  <si>
    <t>សេង សុផាន់នី</t>
  </si>
  <si>
    <t>41-475</t>
  </si>
  <si>
    <t>យឿម ចាន់ធី</t>
  </si>
  <si>
    <t>33-349</t>
  </si>
  <si>
    <t>េឃ្លាក មុន្នី</t>
  </si>
  <si>
    <t>33-154</t>
  </si>
  <si>
    <t>ហួត កប</t>
  </si>
  <si>
    <t>31-362</t>
  </si>
  <si>
    <t>យ៉ូន យាន</t>
  </si>
  <si>
    <t>45-011</t>
  </si>
  <si>
    <t>សាន់ សាន</t>
  </si>
  <si>
    <t>33-170</t>
  </si>
  <si>
    <t>លឹម ប៉ិច</t>
  </si>
  <si>
    <t>05-102</t>
  </si>
  <si>
    <t>មួង សុខវាសនា</t>
  </si>
  <si>
    <t>39-423</t>
  </si>
  <si>
    <t>សឿន អឿន</t>
  </si>
  <si>
    <t>39-063</t>
  </si>
  <si>
    <t>ថុល ចាន់ណា</t>
  </si>
  <si>
    <t>39-062</t>
  </si>
  <si>
    <t>39-064</t>
  </si>
  <si>
    <t>05-539</t>
  </si>
  <si>
    <t>តាំង ទៀង</t>
  </si>
  <si>
    <t>05-392</t>
  </si>
  <si>
    <t>ទូច សុខុម</t>
  </si>
  <si>
    <t>41-220</t>
  </si>
  <si>
    <t>យ៉ុន រ៉ាមី</t>
  </si>
  <si>
    <t>27-571</t>
  </si>
  <si>
    <t>នាង យីម</t>
  </si>
  <si>
    <t>33-505</t>
  </si>
  <si>
    <t>ព្រាប ម៉ៅ</t>
  </si>
  <si>
    <t>33-509</t>
  </si>
  <si>
    <t>ម៉ោយ សុភាព</t>
  </si>
  <si>
    <t>27-569</t>
  </si>
  <si>
    <t>31-281</t>
  </si>
  <si>
    <t>វ៉ាន់ សារិទ្ធិ</t>
  </si>
  <si>
    <t>31-043</t>
  </si>
  <si>
    <r>
      <rPr>
        <sz val="10"/>
        <rFont val="FreeSans"/>
        <family val="2"/>
      </rPr>
      <t>ពង្ស រតន</t>
    </r>
    <r>
      <rPr>
        <sz val="11"/>
        <color theme="1"/>
        <rFont val="Calibri"/>
        <family val="2"/>
        <scheme val="minor"/>
      </rPr>
      <t>:</t>
    </r>
  </si>
  <si>
    <t>33-294</t>
  </si>
  <si>
    <t>វង់ សាវ៉ុង</t>
  </si>
  <si>
    <t>31-286</t>
  </si>
  <si>
    <t>អ៊ឹម ឆែរ៉ាត់</t>
  </si>
  <si>
    <t>23-145</t>
  </si>
  <si>
    <t>មឿន ពុយ</t>
  </si>
  <si>
    <t>31-295</t>
  </si>
  <si>
    <t>37-424</t>
  </si>
  <si>
    <t>គ្រូ រ័ត្ន</t>
  </si>
  <si>
    <t>27-448</t>
  </si>
  <si>
    <t>ជុំ នឿម</t>
  </si>
  <si>
    <t>35-418</t>
  </si>
  <si>
    <t>ម៉ៅ កំសាន្ត</t>
  </si>
  <si>
    <t>21-236</t>
  </si>
  <si>
    <t>និល ណារ៉ាន់</t>
  </si>
  <si>
    <t>27-392</t>
  </si>
  <si>
    <t>ហៀង ហ៊ុច</t>
  </si>
  <si>
    <t>35-066</t>
  </si>
  <si>
    <t>គង់  ចំរើន</t>
  </si>
  <si>
    <t>11-372</t>
  </si>
  <si>
    <t>លិញ រតនា</t>
  </si>
  <si>
    <t>39-551</t>
  </si>
  <si>
    <t>លិញ ម៉ារ៉ាឌី</t>
  </si>
  <si>
    <t>39-552</t>
  </si>
  <si>
    <t>ផល ភួន</t>
  </si>
  <si>
    <t>25-080</t>
  </si>
  <si>
    <t>ឈឿត ចន្ថា</t>
  </si>
  <si>
    <t>41-380</t>
  </si>
  <si>
    <t>ខ្លូត សៀក</t>
  </si>
  <si>
    <t>39-379</t>
  </si>
  <si>
    <t>គ្រួច សារើយ</t>
  </si>
  <si>
    <t>33-275</t>
  </si>
  <si>
    <t>វ៉ាយ គឹមហៀក</t>
  </si>
  <si>
    <t>05-302</t>
  </si>
  <si>
    <t>អ៊ុង សុផានី</t>
  </si>
  <si>
    <t>39-533</t>
  </si>
  <si>
    <t>ដាំ សារឿត</t>
  </si>
  <si>
    <t>11-364</t>
  </si>
  <si>
    <t xml:space="preserve">អ៊ុន  សារ៉េត  </t>
  </si>
  <si>
    <t>05-561</t>
  </si>
  <si>
    <t>វឿន សុណន់</t>
  </si>
  <si>
    <t>25-427</t>
  </si>
  <si>
    <t>មឿត សុគន្ធ</t>
  </si>
  <si>
    <t>31-475</t>
  </si>
  <si>
    <t>ស៊េន សុះ</t>
  </si>
  <si>
    <t>21-567</t>
  </si>
  <si>
    <t>ង៉ាន់ វណ្ណនី</t>
  </si>
  <si>
    <t>37-519</t>
  </si>
  <si>
    <t>ជ័យ ចក់២</t>
  </si>
  <si>
    <t>39-187</t>
  </si>
  <si>
    <t>តាំង ថន</t>
  </si>
  <si>
    <t>21-279</t>
  </si>
  <si>
    <t>និល យឿត</t>
  </si>
  <si>
    <t>27-357</t>
  </si>
  <si>
    <t>គ្រួច សំអឿន</t>
  </si>
  <si>
    <t>45-095</t>
  </si>
  <si>
    <t>ប៉ាវ តុលា</t>
  </si>
  <si>
    <t>23-600</t>
  </si>
  <si>
    <t>ម៉ិត ឃន</t>
  </si>
  <si>
    <t>31-015</t>
  </si>
  <si>
    <t>ទេស សារឿន</t>
  </si>
  <si>
    <t>31-452</t>
  </si>
  <si>
    <t>ហួត សំបាន</t>
  </si>
  <si>
    <t>31-190</t>
  </si>
  <si>
    <t>27-221</t>
  </si>
  <si>
    <t>ជួន ប៊ុនរិទ្ធិ</t>
  </si>
  <si>
    <t>27-587</t>
  </si>
  <si>
    <t>ជុំ កូយ</t>
  </si>
  <si>
    <t>11-368</t>
  </si>
  <si>
    <t>រ៉ូ សារ៉ាន់</t>
  </si>
  <si>
    <t>23-210</t>
  </si>
  <si>
    <t>ឃួន សុខណា</t>
  </si>
  <si>
    <t>23-213</t>
  </si>
  <si>
    <t>29-322</t>
  </si>
  <si>
    <t>គឹម យ៉យ</t>
  </si>
  <si>
    <t>17-215</t>
  </si>
  <si>
    <t>វ៉ន កំសត់</t>
  </si>
  <si>
    <t>37-245</t>
  </si>
  <si>
    <t>ហ៊ី ហៃ</t>
  </si>
  <si>
    <t>41-016</t>
  </si>
  <si>
    <t>តន់ ណាវ</t>
  </si>
  <si>
    <t>25-119</t>
  </si>
  <si>
    <t>ង៉ែត សារ៉េត</t>
  </si>
  <si>
    <t>11-075</t>
  </si>
  <si>
    <t>ណុះ ផាត់ទីម៉ាស់</t>
  </si>
  <si>
    <t>21-350</t>
  </si>
  <si>
    <t>ស៊ិន កុសល</t>
  </si>
  <si>
    <t>41-225</t>
  </si>
  <si>
    <t>ដោក ហេង</t>
  </si>
  <si>
    <t>29-236</t>
  </si>
  <si>
    <t>យុន ឡៅស៊ិត</t>
  </si>
  <si>
    <t>35-428</t>
  </si>
  <si>
    <t>ម៉ាង សាវ៉ាត</t>
  </si>
  <si>
    <t>33-591</t>
  </si>
  <si>
    <t>គ្រី ប្រានី</t>
  </si>
  <si>
    <t>41-201</t>
  </si>
  <si>
    <t>ប្រាក់ ស៊ុន</t>
  </si>
  <si>
    <t>39-206</t>
  </si>
  <si>
    <t>ចាន់ ឈុនលីកា</t>
  </si>
  <si>
    <t>23-103</t>
  </si>
  <si>
    <t>សៅ សុភឿន</t>
  </si>
  <si>
    <t>39-156</t>
  </si>
  <si>
    <t>ផេង ឡា</t>
  </si>
  <si>
    <t>21-463</t>
  </si>
  <si>
    <t>ណាស់ ឡោះ</t>
  </si>
  <si>
    <t>39-204</t>
  </si>
  <si>
    <t>ម៉ី យ៉ានឈឿន</t>
  </si>
  <si>
    <t>27-098</t>
  </si>
  <si>
    <t>យ៉ែម ម៉េង</t>
  </si>
  <si>
    <t>05-045</t>
  </si>
  <si>
    <t xml:space="preserve">វៀង  សារ៉េត  </t>
  </si>
  <si>
    <t>05-588</t>
  </si>
  <si>
    <r>
      <rPr>
        <sz val="10"/>
        <rFont val="FreeSans"/>
        <family val="2"/>
      </rPr>
      <t>ប៉ោ សុវណ្ណ</t>
    </r>
    <r>
      <rPr>
        <sz val="11"/>
        <color theme="1"/>
        <rFont val="Calibri"/>
        <family val="2"/>
        <scheme val="minor"/>
      </rPr>
      <t>:</t>
    </r>
  </si>
  <si>
    <t>37-151</t>
  </si>
  <si>
    <t>ប៉ែន ធីម</t>
  </si>
  <si>
    <t>37-166</t>
  </si>
  <si>
    <t>ហុង កុសល</t>
  </si>
  <si>
    <t>33-078</t>
  </si>
  <si>
    <t>ខឹង សំណាង</t>
  </si>
  <si>
    <t>37-370</t>
  </si>
  <si>
    <t>លុយ ឡី</t>
  </si>
  <si>
    <t>33-219</t>
  </si>
  <si>
    <t>ភិន ផុន</t>
  </si>
  <si>
    <t>41-274</t>
  </si>
  <si>
    <t>ភ័ក្រ លំអង</t>
  </si>
  <si>
    <t>21-582</t>
  </si>
  <si>
    <t>ឆោម សុធារី</t>
  </si>
  <si>
    <t>23-320</t>
  </si>
  <si>
    <t>ទឹតលី ចំរើន</t>
  </si>
  <si>
    <t>31-106</t>
  </si>
  <si>
    <t>សួន សុវណ្ណរ៉ា</t>
  </si>
  <si>
    <t>17-067</t>
  </si>
  <si>
    <t>សារិន ចន្ធី</t>
  </si>
  <si>
    <t>39-589</t>
  </si>
  <si>
    <t>ប៊ួ សៅ</t>
  </si>
  <si>
    <t>41-109</t>
  </si>
  <si>
    <t>ចេង សុខហៀង</t>
  </si>
  <si>
    <t>37-083</t>
  </si>
  <si>
    <t>ម៉ូត ពេជ្រ</t>
  </si>
  <si>
    <t>21-083</t>
  </si>
  <si>
    <t>កា ចាន់ធី</t>
  </si>
  <si>
    <t>41-264</t>
  </si>
  <si>
    <t>រើន ម៉ាឡា</t>
  </si>
  <si>
    <t>37-352</t>
  </si>
  <si>
    <t>មឿក សាវីន</t>
  </si>
  <si>
    <t>11-552</t>
  </si>
  <si>
    <t>ហ៊ីម ប៊ុនទិត្យ</t>
  </si>
  <si>
    <t>37-327</t>
  </si>
  <si>
    <t>ម៉ី វាសនា</t>
  </si>
  <si>
    <t>31-313</t>
  </si>
  <si>
    <t>ម៉េត មករា</t>
  </si>
  <si>
    <t>31-309</t>
  </si>
  <si>
    <t>ម៉េង ផល្លីន</t>
  </si>
  <si>
    <t>37-476</t>
  </si>
  <si>
    <t>ទិវ ផាវី</t>
  </si>
  <si>
    <t>05-362</t>
  </si>
  <si>
    <t xml:space="preserve">ផូ  ស៊ាន </t>
  </si>
  <si>
    <t>15-571</t>
  </si>
  <si>
    <t>27-262</t>
  </si>
  <si>
    <t>ពិន ចាន់ឡា</t>
  </si>
  <si>
    <t>39-339</t>
  </si>
  <si>
    <t>ពិន ថាវរិន</t>
  </si>
  <si>
    <t>39-340</t>
  </si>
  <si>
    <t>ឈឿន ឈឿត</t>
  </si>
  <si>
    <t>39-368</t>
  </si>
  <si>
    <t>ហម មឿន</t>
  </si>
  <si>
    <t>39-367</t>
  </si>
  <si>
    <t>អ៊ិត ដាវុធ</t>
  </si>
  <si>
    <t>31-128</t>
  </si>
  <si>
    <t>ជា សុទ្ធា</t>
  </si>
  <si>
    <t>17-065</t>
  </si>
  <si>
    <t>ស សំណាង</t>
  </si>
  <si>
    <t>21-325</t>
  </si>
  <si>
    <t>ប៉េង សាវី</t>
  </si>
  <si>
    <t>27-273</t>
  </si>
  <si>
    <t>29-245</t>
  </si>
  <si>
    <t>ម៉ុម សឿន</t>
  </si>
  <si>
    <t>35-047</t>
  </si>
  <si>
    <t>ស៊ុន គង់</t>
  </si>
  <si>
    <t>35-048</t>
  </si>
  <si>
    <t>ហាស់ មុនី</t>
  </si>
  <si>
    <t>39-505</t>
  </si>
  <si>
    <t>ដាំ ពៅ</t>
  </si>
  <si>
    <t>39-504</t>
  </si>
  <si>
    <t>ភាជ រ៉ាន់</t>
  </si>
  <si>
    <t>39-506</t>
  </si>
  <si>
    <t>ឆន សុវណ្ណគីរី</t>
  </si>
  <si>
    <t>27-468</t>
  </si>
  <si>
    <t>25-066</t>
  </si>
  <si>
    <t>ផន សាវឿង</t>
  </si>
  <si>
    <t>31-047</t>
  </si>
  <si>
    <t>សេង ប៊ុនសុង</t>
  </si>
  <si>
    <t>39-391</t>
  </si>
  <si>
    <t>ផុន សំ</t>
  </si>
  <si>
    <t>35-023</t>
  </si>
  <si>
    <t>ជា ង៉ា</t>
  </si>
  <si>
    <t>11-122</t>
  </si>
  <si>
    <t>រ៉េន ដារត្ន័</t>
  </si>
  <si>
    <t>31-164</t>
  </si>
  <si>
    <t>ស៊ុន រិទ្ធ</t>
  </si>
  <si>
    <t>33-228</t>
  </si>
  <si>
    <t>យឿម វិចិត្រ</t>
  </si>
  <si>
    <t>37-584</t>
  </si>
  <si>
    <t>វ៉ាន ធៀវ</t>
  </si>
  <si>
    <t>37-406</t>
  </si>
  <si>
    <t>ផន វិចិត្រ</t>
  </si>
  <si>
    <t>27-293</t>
  </si>
  <si>
    <t>33-458</t>
  </si>
  <si>
    <t>ឡោះ សាត</t>
  </si>
  <si>
    <t>21-431</t>
  </si>
  <si>
    <t>ស៊ូ ហ្វីយ៉ាន</t>
  </si>
  <si>
    <t>21-430</t>
  </si>
  <si>
    <t>ហុង ស៊ីថា</t>
  </si>
  <si>
    <t>29-223</t>
  </si>
  <si>
    <t>25-081</t>
  </si>
  <si>
    <t>ឯក កាន</t>
  </si>
  <si>
    <t>33-290</t>
  </si>
  <si>
    <t>សោម ថន</t>
  </si>
  <si>
    <t>25-475</t>
  </si>
  <si>
    <t>វ៉ាត់ សឺត</t>
  </si>
  <si>
    <t>39-386</t>
  </si>
  <si>
    <t>អ៊ុក ឆវ័ន្ត</t>
  </si>
  <si>
    <t>41-077</t>
  </si>
  <si>
    <t>លួន សុថារី</t>
  </si>
  <si>
    <t>21-397</t>
  </si>
  <si>
    <t>ចាន់ ស៊ីថា</t>
  </si>
  <si>
    <t>43-279</t>
  </si>
  <si>
    <t>ធី ហួយ</t>
  </si>
  <si>
    <t>11-428</t>
  </si>
  <si>
    <t>ថាប់ ចាន់ដាវី</t>
  </si>
  <si>
    <t>31-165</t>
  </si>
  <si>
    <t>អ៊ុក ឆនន្ត័</t>
  </si>
  <si>
    <t>37-068</t>
  </si>
  <si>
    <t>តន់ សារិន</t>
  </si>
  <si>
    <t>21-513</t>
  </si>
  <si>
    <t>អ៊ឹម សូត្រ</t>
  </si>
  <si>
    <t>17-289</t>
  </si>
  <si>
    <t>ប៉ា សារ៉ា</t>
  </si>
  <si>
    <t>37-098</t>
  </si>
  <si>
    <t>ឌុច ឌួង</t>
  </si>
  <si>
    <t>21-311</t>
  </si>
  <si>
    <t>សុខ នរិន្ទ</t>
  </si>
  <si>
    <t>37-255</t>
  </si>
  <si>
    <t>វឿន ដាវី</t>
  </si>
  <si>
    <t>29-097</t>
  </si>
  <si>
    <t>គង់ សំរិត</t>
  </si>
  <si>
    <t>05-321</t>
  </si>
  <si>
    <t>យ៉ម សុភក្រ័</t>
  </si>
  <si>
    <t>27-578</t>
  </si>
  <si>
    <t>ភូ សុខជា</t>
  </si>
  <si>
    <t>29-357</t>
  </si>
  <si>
    <t>29-004</t>
  </si>
  <si>
    <t>វី ចំរើន</t>
  </si>
  <si>
    <t>45-066</t>
  </si>
  <si>
    <t>សាយ ចំនាន</t>
  </si>
  <si>
    <t>31-474</t>
  </si>
  <si>
    <t>ទុំ ឡៃហួយ</t>
  </si>
  <si>
    <t>05-365</t>
  </si>
  <si>
    <t>មួង ភក្តី</t>
  </si>
  <si>
    <t>27-532</t>
  </si>
  <si>
    <t>37-273</t>
  </si>
  <si>
    <t>សឿម ស៊ុន</t>
  </si>
  <si>
    <t>25-203</t>
  </si>
  <si>
    <t>លន់  ចាន់រី</t>
  </si>
  <si>
    <t>41-329</t>
  </si>
  <si>
    <t>គង់ សម្ជស្ស</t>
  </si>
  <si>
    <t>31-351</t>
  </si>
  <si>
    <t>ឡាវ វួចង៉ោ</t>
  </si>
  <si>
    <t>25-558</t>
  </si>
  <si>
    <t>ម៉ៃ សុឃុល</t>
  </si>
  <si>
    <t>25-357</t>
  </si>
  <si>
    <t>25-575</t>
  </si>
  <si>
    <t>ចាន់ បូរ៉ា</t>
  </si>
  <si>
    <t>27-452</t>
  </si>
  <si>
    <t>ទេព​ ចាន់និច</t>
  </si>
  <si>
    <t>41-005</t>
  </si>
  <si>
    <t>សួស ភីរុន</t>
  </si>
  <si>
    <t>33-095</t>
  </si>
  <si>
    <t>ភឿក រ៉ោយ</t>
  </si>
  <si>
    <t>37-590</t>
  </si>
  <si>
    <t>រិន រ៉ា</t>
  </si>
  <si>
    <t>33-371</t>
  </si>
  <si>
    <t>យិន សង់</t>
  </si>
  <si>
    <t>33-193</t>
  </si>
  <si>
    <t>ម៉ឹង វិត្ត</t>
  </si>
  <si>
    <t>37-442</t>
  </si>
  <si>
    <t>ព្រូ ដា</t>
  </si>
  <si>
    <t>31-332</t>
  </si>
  <si>
    <t>ហុង តូមា</t>
  </si>
  <si>
    <t>41-212</t>
  </si>
  <si>
    <t>ជា លីឆេង</t>
  </si>
  <si>
    <t>27-567</t>
  </si>
  <si>
    <t>សើន ចំរើន</t>
  </si>
  <si>
    <t>27-342</t>
  </si>
  <si>
    <t>ទេព កែវចាន់ដារ៉ា</t>
  </si>
  <si>
    <t>25-451</t>
  </si>
  <si>
    <t>ហាក់ ណាក់</t>
  </si>
  <si>
    <t>31-544</t>
  </si>
  <si>
    <t>វិទ្យាល័យក្តុលដូនទាវ</t>
  </si>
  <si>
    <t>35-241</t>
  </si>
  <si>
    <t>ស៊ី សំប៊ុន</t>
  </si>
  <si>
    <t>39-228</t>
  </si>
  <si>
    <t>ចាន់ សុផៃ</t>
  </si>
  <si>
    <t>11-198</t>
  </si>
  <si>
    <t>អ៊ុល ហ៊ួន</t>
  </si>
  <si>
    <t>23-449</t>
  </si>
  <si>
    <t>រិន  រ៉ា</t>
  </si>
  <si>
    <t>17-152</t>
  </si>
  <si>
    <t>ថុក ហ៊ឺ</t>
  </si>
  <si>
    <t>31-349</t>
  </si>
  <si>
    <t>សៅ វ៉ាន់ឌី</t>
  </si>
  <si>
    <t>27-223</t>
  </si>
  <si>
    <t>ស៊ា សុគន្ធ</t>
  </si>
  <si>
    <t>17-277</t>
  </si>
  <si>
    <t>ជួត សឿន</t>
  </si>
  <si>
    <t>41-144</t>
  </si>
  <si>
    <t>ឆាយ ប៊ុនរី</t>
  </si>
  <si>
    <t>41-382</t>
  </si>
  <si>
    <t>ឆេង សម្បត្តិ</t>
  </si>
  <si>
    <t>17-245</t>
  </si>
  <si>
    <r>
      <rPr>
        <sz val="10"/>
        <rFont val="FreeSans"/>
        <family val="2"/>
      </rPr>
      <t xml:space="preserve">ហួន ប៊ុនហាន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វត្តដំរីស</t>
    </r>
    <r>
      <rPr>
        <sz val="11"/>
        <color theme="1"/>
        <rFont val="Calibri"/>
        <family val="2"/>
        <scheme val="minor"/>
      </rPr>
      <t>)</t>
    </r>
  </si>
  <si>
    <t>17-204</t>
  </si>
  <si>
    <t>នី លីដា</t>
  </si>
  <si>
    <t>41-095</t>
  </si>
  <si>
    <r>
      <rPr>
        <sz val="10"/>
        <rFont val="FreeSans"/>
        <family val="2"/>
      </rPr>
      <t>យីវ វណ្ណ</t>
    </r>
    <r>
      <rPr>
        <sz val="11"/>
        <color theme="1"/>
        <rFont val="Calibri"/>
        <family val="2"/>
        <scheme val="minor"/>
      </rPr>
      <t>:</t>
    </r>
  </si>
  <si>
    <t>43-007</t>
  </si>
  <si>
    <t>គីម សយ</t>
  </si>
  <si>
    <t>27-122</t>
  </si>
  <si>
    <t>ឌី សាលឿប</t>
  </si>
  <si>
    <t>35-498</t>
  </si>
  <si>
    <t>ប៊ូ សុគុណ</t>
  </si>
  <si>
    <t>33-230</t>
  </si>
  <si>
    <t>មាស រិទ្ធ</t>
  </si>
  <si>
    <t>15-248</t>
  </si>
  <si>
    <t>បួ ផានិត</t>
  </si>
  <si>
    <t>31-172</t>
  </si>
  <si>
    <t>កឹម ឆែម</t>
  </si>
  <si>
    <t>41-265</t>
  </si>
  <si>
    <t xml:space="preserve">សុខ ពេញជាង  </t>
  </si>
  <si>
    <t>17-594</t>
  </si>
  <si>
    <t>ផែន ហ៊ីម</t>
  </si>
  <si>
    <t>31-014</t>
  </si>
  <si>
    <t>អ៊ុក យ៉េន</t>
  </si>
  <si>
    <t>27-437</t>
  </si>
  <si>
    <t>31-485</t>
  </si>
  <si>
    <t>ខា វណ្ណ</t>
  </si>
  <si>
    <t>05-215</t>
  </si>
  <si>
    <t>ថោង សាេវត</t>
  </si>
  <si>
    <t>31-059</t>
  </si>
  <si>
    <t>អឿន រឿប</t>
  </si>
  <si>
    <t>41-313</t>
  </si>
  <si>
    <t>សៅ ប៊ុនឡា</t>
  </si>
  <si>
    <t>33-395</t>
  </si>
  <si>
    <t>ញឹក សាវ៉ង</t>
  </si>
  <si>
    <t>31-536</t>
  </si>
  <si>
    <t>ណាត ហឿន</t>
  </si>
  <si>
    <t>37-104</t>
  </si>
  <si>
    <t>ហម ប៊ុនរិទ្ឋ</t>
  </si>
  <si>
    <t>31-368</t>
  </si>
  <si>
    <t>លី ថារត្ន័</t>
  </si>
  <si>
    <t>35-530</t>
  </si>
  <si>
    <t>29-137</t>
  </si>
  <si>
    <t>អឿន សុវណ្ណរ៉ា</t>
  </si>
  <si>
    <t>39-259</t>
  </si>
  <si>
    <t>ស៊្រី ម៉េង</t>
  </si>
  <si>
    <t>27-254</t>
  </si>
  <si>
    <t>ផាន់ ស្រីផុន</t>
  </si>
  <si>
    <t>33-176</t>
  </si>
  <si>
    <t>អេង ចរិយា</t>
  </si>
  <si>
    <t>35-570</t>
  </si>
  <si>
    <t>ម៉ៅ ម៉ាន់</t>
  </si>
  <si>
    <t>25-378</t>
  </si>
  <si>
    <t>វ៉ាន ណាវី</t>
  </si>
  <si>
    <t>45-057</t>
  </si>
  <si>
    <t>ទិត្យ មុន្នីការ</t>
  </si>
  <si>
    <t>23-263</t>
  </si>
  <si>
    <t>ទ្រិញ អាន</t>
  </si>
  <si>
    <t>27-059</t>
  </si>
  <si>
    <t>អ៊ុល សុផល</t>
  </si>
  <si>
    <t>31-263</t>
  </si>
  <si>
    <t>កូយ សុខរត្ន័</t>
  </si>
  <si>
    <t>39-547</t>
  </si>
  <si>
    <t>តុក ចាន់ផល្លា ២</t>
  </si>
  <si>
    <t>37-058</t>
  </si>
  <si>
    <t>អ៊ឹង សៀកឡេង</t>
  </si>
  <si>
    <t>05-244</t>
  </si>
  <si>
    <t>វឿន វ៉ាន់</t>
  </si>
  <si>
    <t>37-048</t>
  </si>
  <si>
    <t>ជា សូរិយា</t>
  </si>
  <si>
    <t>39-271</t>
  </si>
  <si>
    <t>លឹម ប៉ោហុង</t>
  </si>
  <si>
    <t>25-128</t>
  </si>
  <si>
    <t>នៅ ភឿន</t>
  </si>
  <si>
    <t>25-589</t>
  </si>
  <si>
    <t>សុខ សេរីឃីម</t>
  </si>
  <si>
    <t>23-021</t>
  </si>
  <si>
    <t>ទួត   សំអាង</t>
  </si>
  <si>
    <t>17-406</t>
  </si>
  <si>
    <t>គល់ សាគុណ</t>
  </si>
  <si>
    <t>21-523</t>
  </si>
  <si>
    <t>យ៉ែម ផុន</t>
  </si>
  <si>
    <t>29-561</t>
  </si>
  <si>
    <t>តឿ លីន</t>
  </si>
  <si>
    <t>41-297</t>
  </si>
  <si>
    <t>23-323</t>
  </si>
  <si>
    <t>សេង សុទិន</t>
  </si>
  <si>
    <t>11-179</t>
  </si>
  <si>
    <t>សេង សុភិន</t>
  </si>
  <si>
    <t>11-222</t>
  </si>
  <si>
    <t>ភិន សុវណ្ណ</t>
  </si>
  <si>
    <t>05-401</t>
  </si>
  <si>
    <t>ស្រូច លឹម២</t>
  </si>
  <si>
    <t>31-417</t>
  </si>
  <si>
    <t>សោម អៀ</t>
  </si>
  <si>
    <t>27-383</t>
  </si>
  <si>
    <t>ថ្លាង ឡឹង</t>
  </si>
  <si>
    <t>25-581</t>
  </si>
  <si>
    <t>ឡូង ហ្វា</t>
  </si>
  <si>
    <t>21-534</t>
  </si>
  <si>
    <t>សេន ប៉ើក</t>
  </si>
  <si>
    <t>35-555</t>
  </si>
  <si>
    <t>27-172</t>
  </si>
  <si>
    <t>សរ សារិទ្ឋ</t>
  </si>
  <si>
    <t>41-251</t>
  </si>
  <si>
    <t>មុំ គីរី</t>
  </si>
  <si>
    <t>11-378</t>
  </si>
  <si>
    <t>មិន សាមិ</t>
  </si>
  <si>
    <t>11-345</t>
  </si>
  <si>
    <t>ភុំ រក្សា ​</t>
  </si>
  <si>
    <t>31-301</t>
  </si>
  <si>
    <t>ឡី ឡា</t>
  </si>
  <si>
    <t>45-046</t>
  </si>
  <si>
    <t>អ៊ំ ម៉ាញ</t>
  </si>
  <si>
    <t>45-045</t>
  </si>
  <si>
    <t>ឆន ឡី</t>
  </si>
  <si>
    <t>45-047</t>
  </si>
  <si>
    <t>មួន គង់</t>
  </si>
  <si>
    <t>27-419</t>
  </si>
  <si>
    <t>31-583</t>
  </si>
  <si>
    <t>ឌុក សារឿត</t>
  </si>
  <si>
    <t>45-109</t>
  </si>
  <si>
    <t>នួន សុវណ្ណ</t>
  </si>
  <si>
    <t>41-239</t>
  </si>
  <si>
    <t>ប៊ុននាង សុនន្ទ</t>
  </si>
  <si>
    <t>37-129</t>
  </si>
  <si>
    <t>ម៉ៅ ឃីន</t>
  </si>
  <si>
    <t>17-034</t>
  </si>
  <si>
    <t>ផាត់ ម៉ូវ</t>
  </si>
  <si>
    <t>37-021</t>
  </si>
  <si>
    <t>នួន វេន</t>
  </si>
  <si>
    <t>31-438</t>
  </si>
  <si>
    <t>ឈុត ណារ៉ា</t>
  </si>
  <si>
    <t>39-594</t>
  </si>
  <si>
    <t>សួន ចិត្រ</t>
  </si>
  <si>
    <t>37-015</t>
  </si>
  <si>
    <t>យឹម ទ្រី</t>
  </si>
  <si>
    <t>37-059</t>
  </si>
  <si>
    <t>មៃ ខេម</t>
  </si>
  <si>
    <t>39-270</t>
  </si>
  <si>
    <t>នឹប ណេរ៉ា</t>
  </si>
  <si>
    <t>05-354</t>
  </si>
  <si>
    <t>ពី ណា</t>
  </si>
  <si>
    <t>25-549</t>
  </si>
  <si>
    <t>គង់ ពីណា</t>
  </si>
  <si>
    <t>37-080</t>
  </si>
  <si>
    <t>សុច ក្រួច</t>
  </si>
  <si>
    <t>25-005</t>
  </si>
  <si>
    <t>គ្រូ ភីរម្យ</t>
  </si>
  <si>
    <t>27-450</t>
  </si>
  <si>
    <t>27-038</t>
  </si>
  <si>
    <t>វង្ស ម៉េង</t>
  </si>
  <si>
    <t>27-570</t>
  </si>
  <si>
    <t>ជា គឹមហួយ</t>
  </si>
  <si>
    <t>27-551</t>
  </si>
  <si>
    <t>ស៊ី វ៉ូន</t>
  </si>
  <si>
    <t>27-037</t>
  </si>
  <si>
    <t>ឈិន សឿន</t>
  </si>
  <si>
    <t>27-173</t>
  </si>
  <si>
    <t>ដំ រ៉ាឌី</t>
  </si>
  <si>
    <t>27-260</t>
  </si>
  <si>
    <t>ប៉ុក ស៊ិប</t>
  </si>
  <si>
    <t>39-160</t>
  </si>
  <si>
    <t>គឹម ផងអាន</t>
  </si>
  <si>
    <t>43-249</t>
  </si>
  <si>
    <t>ប៉ិច ញ៉ាក់</t>
  </si>
  <si>
    <t>39-151</t>
  </si>
  <si>
    <t>27-132</t>
  </si>
  <si>
    <t>ឡាំ ណើយ</t>
  </si>
  <si>
    <t>31-451</t>
  </si>
  <si>
    <t>រឿន សាវីន</t>
  </si>
  <si>
    <t>25-122</t>
  </si>
  <si>
    <t>ជា ប៉ូឡូ</t>
  </si>
  <si>
    <t>37-383</t>
  </si>
  <si>
    <t>អ៊ុំ​ ឡ្ញុញ</t>
  </si>
  <si>
    <t>27-349</t>
  </si>
  <si>
    <t>យ៉េង កុសល់</t>
  </si>
  <si>
    <t>39-256</t>
  </si>
  <si>
    <t>27-013</t>
  </si>
  <si>
    <t>ឌួង សាវុធ</t>
  </si>
  <si>
    <t>39-430</t>
  </si>
  <si>
    <t>កែវ រ៉ិច</t>
  </si>
  <si>
    <t>41-096</t>
  </si>
  <si>
    <t>ជិន ធារី</t>
  </si>
  <si>
    <t>31-061</t>
  </si>
  <si>
    <t>ឈុំ ថន</t>
  </si>
  <si>
    <t>41-293</t>
  </si>
  <si>
    <t>ចេវ ជឿន</t>
  </si>
  <si>
    <t>41-473</t>
  </si>
  <si>
    <t>ឆែម សុគន្ធ</t>
  </si>
  <si>
    <t>11-313</t>
  </si>
  <si>
    <t>នូវ  យូណា</t>
  </si>
  <si>
    <t>17-184</t>
  </si>
  <si>
    <t>ទេព គឹមសា</t>
  </si>
  <si>
    <t>31-355</t>
  </si>
  <si>
    <t>ជុន សុខុន</t>
  </si>
  <si>
    <t>41-510</t>
  </si>
  <si>
    <t>ឡុង ប៊ុនរិទ្ធ</t>
  </si>
  <si>
    <t>21-116</t>
  </si>
  <si>
    <t>ណុះ ម៉ាត់លី</t>
  </si>
  <si>
    <t>11-522</t>
  </si>
  <si>
    <t>សុខ ឈៀន</t>
  </si>
  <si>
    <t>31-276</t>
  </si>
  <si>
    <t>សៀម សុន</t>
  </si>
  <si>
    <t>31-275</t>
  </si>
  <si>
    <t>សៅ មិនាអង្គារ៉ា</t>
  </si>
  <si>
    <t>27-229</t>
  </si>
  <si>
    <t>សឿន ចាន់ណា</t>
  </si>
  <si>
    <t>33-183</t>
  </si>
  <si>
    <t>សោម ស៊ាន</t>
  </si>
  <si>
    <t>31-136</t>
  </si>
  <si>
    <t>ផុន មុំ</t>
  </si>
  <si>
    <t>31-250</t>
  </si>
  <si>
    <t>ជៀម ចិន្តា</t>
  </si>
  <si>
    <t>37-066</t>
  </si>
  <si>
    <t>វុន សំណាង</t>
  </si>
  <si>
    <t>39-387</t>
  </si>
  <si>
    <t>ងួន ឃាន</t>
  </si>
  <si>
    <t>35-127</t>
  </si>
  <si>
    <t>ងួន ចិន្តា</t>
  </si>
  <si>
    <t>35-210</t>
  </si>
  <si>
    <t>ភាជ ឆុន</t>
  </si>
  <si>
    <t>33-319</t>
  </si>
  <si>
    <t>ស៊ុយ សូវៀត</t>
  </si>
  <si>
    <t>37-140</t>
  </si>
  <si>
    <t>ណន នី</t>
  </si>
  <si>
    <t>35-032</t>
  </si>
  <si>
    <t>ឈិត ឆោម</t>
  </si>
  <si>
    <t>35-031</t>
  </si>
  <si>
    <t>ខាន ប្រហ៊ីម</t>
  </si>
  <si>
    <t>21-079</t>
  </si>
  <si>
    <t>យ៉ាន់ វីរៈ</t>
  </si>
  <si>
    <t>41-401</t>
  </si>
  <si>
    <t>ដៀង វ៉ាន់ធៀង</t>
  </si>
  <si>
    <t>41-400</t>
  </si>
  <si>
    <t>សំ វីរះ</t>
  </si>
  <si>
    <t>25-050</t>
  </si>
  <si>
    <t>ឈុំ សិទ្ឋិ</t>
  </si>
  <si>
    <t>27-363</t>
  </si>
  <si>
    <t>ប៊យ ពូន</t>
  </si>
  <si>
    <t>31-062</t>
  </si>
  <si>
    <t>រឹម សារុំ</t>
  </si>
  <si>
    <t>31-457</t>
  </si>
  <si>
    <t>វ៉ិត កំសាន្ត</t>
  </si>
  <si>
    <t>31-064</t>
  </si>
  <si>
    <t>ហ៊ុន យ៉ត</t>
  </si>
  <si>
    <t>31-063</t>
  </si>
  <si>
    <t>យួម ស៊ីយ៉េត</t>
  </si>
  <si>
    <t>31-065</t>
  </si>
  <si>
    <t>មីន ហឿន</t>
  </si>
  <si>
    <t>31-499</t>
  </si>
  <si>
    <t>តាំង ណាំសែ</t>
  </si>
  <si>
    <t>31-268</t>
  </si>
  <si>
    <t>សួន សារុំ</t>
  </si>
  <si>
    <t>27-464</t>
  </si>
  <si>
    <t>ទុយ អារ៉ាម</t>
  </si>
  <si>
    <t>27-182</t>
  </si>
  <si>
    <t>ឯល លីណា</t>
  </si>
  <si>
    <t>27-017</t>
  </si>
  <si>
    <t>សាន សម្បត្តិ</t>
  </si>
  <si>
    <t>31-307</t>
  </si>
  <si>
    <t>គ្រី អ៊ាងហេង</t>
  </si>
  <si>
    <t>31-381</t>
  </si>
  <si>
    <t>អ៊ីវ វេងម៉ុង</t>
  </si>
  <si>
    <t>31-267</t>
  </si>
  <si>
    <t>31-264</t>
  </si>
  <si>
    <t>ហម សៀកឡាយ</t>
  </si>
  <si>
    <t>17-240</t>
  </si>
  <si>
    <t>កង សុផានី</t>
  </si>
  <si>
    <t>33-279</t>
  </si>
  <si>
    <t>ងិន សុខុន</t>
  </si>
  <si>
    <t>33-304</t>
  </si>
  <si>
    <t>កែវ តាំង</t>
  </si>
  <si>
    <t>31-010</t>
  </si>
  <si>
    <t>ជួប រិទ្ធី</t>
  </si>
  <si>
    <t>39-113</t>
  </si>
  <si>
    <t>ឈុត វត្ថា</t>
  </si>
  <si>
    <t>31-502</t>
  </si>
  <si>
    <t>ហួន ថូយ</t>
  </si>
  <si>
    <t>37-445</t>
  </si>
  <si>
    <t>ឃួន ខូឌីន</t>
  </si>
  <si>
    <t>33-284</t>
  </si>
  <si>
    <t>ឡេង សានឿត</t>
  </si>
  <si>
    <t>33-281</t>
  </si>
  <si>
    <t>ឃួន ឆិកា</t>
  </si>
  <si>
    <t>33-286</t>
  </si>
  <si>
    <t>គង់ គឿត</t>
  </si>
  <si>
    <t>37-196</t>
  </si>
  <si>
    <t>37-072</t>
  </si>
  <si>
    <t>មុត សម្បត្តិ</t>
  </si>
  <si>
    <t>37-416</t>
  </si>
  <si>
    <t>អៀ គីមហ៊ុន</t>
  </si>
  <si>
    <t>27-183</t>
  </si>
  <si>
    <t>អ៊ុន ចិន្តា</t>
  </si>
  <si>
    <t>21-183</t>
  </si>
  <si>
    <t>កិៈ ចិន្តា</t>
  </si>
  <si>
    <t>31-342</t>
  </si>
  <si>
    <t>ថាប់ ឆម</t>
  </si>
  <si>
    <t>39-057</t>
  </si>
  <si>
    <t>ចៅ ថូង</t>
  </si>
  <si>
    <t>39-597</t>
  </si>
  <si>
    <t>ផៃ ដា</t>
  </si>
  <si>
    <t>39-503</t>
  </si>
  <si>
    <t>មឿក វឿត</t>
  </si>
  <si>
    <t>39-513</t>
  </si>
  <si>
    <t>ញឹម សាវី</t>
  </si>
  <si>
    <t>27-374</t>
  </si>
  <si>
    <t>សឿង សម្បត្តិ</t>
  </si>
  <si>
    <t>27-308</t>
  </si>
  <si>
    <t>យ៉ាន ចាន់ថាវ</t>
  </si>
  <si>
    <t>41-413</t>
  </si>
  <si>
    <t>រើយ រើន</t>
  </si>
  <si>
    <t>41-336</t>
  </si>
  <si>
    <t>ជុំ ចាន់ដារ៉ារិទ្ធ</t>
  </si>
  <si>
    <t>25-204</t>
  </si>
  <si>
    <t>យ៉ុង យ៉ាន់</t>
  </si>
  <si>
    <t>31-380</t>
  </si>
  <si>
    <t>សឿម លឿ</t>
  </si>
  <si>
    <t>31-482</t>
  </si>
  <si>
    <t>ឆាន់ ឈឿយ</t>
  </si>
  <si>
    <t>37-488</t>
  </si>
  <si>
    <t>ពៅ ដាលីយ៉ា</t>
  </si>
  <si>
    <t>41-044</t>
  </si>
  <si>
    <t>បាន់  លៀប</t>
  </si>
  <si>
    <t>17-142</t>
  </si>
  <si>
    <t>ឆូ នៅ</t>
  </si>
  <si>
    <t>25-579</t>
  </si>
  <si>
    <t>អ៊ី សំណាង</t>
  </si>
  <si>
    <t>25-217</t>
  </si>
  <si>
    <t>25-165</t>
  </si>
  <si>
    <t>25-522</t>
  </si>
  <si>
    <t>យុទ្ធ ពន្លក</t>
  </si>
  <si>
    <t>25-054</t>
  </si>
  <si>
    <t>ពិន ចាន់នៀត</t>
  </si>
  <si>
    <t>25-007</t>
  </si>
  <si>
    <t>នុន វីរៈ</t>
  </si>
  <si>
    <t>25-550</t>
  </si>
  <si>
    <t>ភួង សាមុត</t>
  </si>
  <si>
    <t>25-009</t>
  </si>
  <si>
    <t>ហ៊ាង គឹមងិន</t>
  </si>
  <si>
    <t>25-483</t>
  </si>
  <si>
    <t>កៀត សុជាតិ</t>
  </si>
  <si>
    <t>39-432</t>
  </si>
  <si>
    <t>សាំង សុវត្តិ</t>
  </si>
  <si>
    <t>35-474</t>
  </si>
  <si>
    <t>រិន ខាតណា</t>
  </si>
  <si>
    <t>11-174</t>
  </si>
  <si>
    <t>ហេង ឈឿ</t>
  </si>
  <si>
    <t>31-069</t>
  </si>
  <si>
    <t>ព្រីង យ៉េត</t>
  </si>
  <si>
    <t>31-079</t>
  </si>
  <si>
    <t>រិទ្ឋ សុផល</t>
  </si>
  <si>
    <t>41-246</t>
  </si>
  <si>
    <t>យ៉ត សំបូរ</t>
  </si>
  <si>
    <t>25-188</t>
  </si>
  <si>
    <t>ហឿន ហឿម</t>
  </si>
  <si>
    <t>41-472</t>
  </si>
  <si>
    <t>យ៉ា រ៉ុមមាលី</t>
  </si>
  <si>
    <t>41-440</t>
  </si>
  <si>
    <t>កង ស៊ិន</t>
  </si>
  <si>
    <t>27-320</t>
  </si>
  <si>
    <t>នួន នារី</t>
  </si>
  <si>
    <t>17-442</t>
  </si>
  <si>
    <t>ជី វុត</t>
  </si>
  <si>
    <t>41-164</t>
  </si>
  <si>
    <t>ទាវ អុំមី</t>
  </si>
  <si>
    <t>25-103</t>
  </si>
  <si>
    <t>លី ស៊ូ</t>
  </si>
  <si>
    <t>11-589</t>
  </si>
  <si>
    <t>41-484</t>
  </si>
  <si>
    <t>ឡេះ ម៉ាត់តែម</t>
  </si>
  <si>
    <t>35-102</t>
  </si>
  <si>
    <t>លុច អេរ</t>
  </si>
  <si>
    <t>31-498</t>
  </si>
  <si>
    <t>ស៊ឹម ហែមី</t>
  </si>
  <si>
    <t>21-451</t>
  </si>
  <si>
    <t>លឹម ឃុនឃាង</t>
  </si>
  <si>
    <t>17-391</t>
  </si>
  <si>
    <t>ឈាង វីរៈ</t>
  </si>
  <si>
    <t>17-355</t>
  </si>
  <si>
    <t>17-206</t>
  </si>
  <si>
    <t>ម៉ម  សុភាព ១</t>
  </si>
  <si>
    <t>17-159</t>
  </si>
  <si>
    <t>ហ៊ត តាំងវែង</t>
  </si>
  <si>
    <t>17-399</t>
  </si>
  <si>
    <t>ឡាច សុភាព</t>
  </si>
  <si>
    <t>17-401</t>
  </si>
  <si>
    <t>សុខ ភាព</t>
  </si>
  <si>
    <t>17-403</t>
  </si>
  <si>
    <t>ឡៅ ទី</t>
  </si>
  <si>
    <t>17-420</t>
  </si>
  <si>
    <t>17-470</t>
  </si>
  <si>
    <t xml:space="preserve">ជា សម្ជស្ស </t>
  </si>
  <si>
    <t>17-496</t>
  </si>
  <si>
    <t xml:space="preserve">លី  សារ៉ន </t>
  </si>
  <si>
    <t>17-517</t>
  </si>
  <si>
    <t xml:space="preserve">ចាន់  នួន </t>
  </si>
  <si>
    <t>17-524</t>
  </si>
  <si>
    <t xml:space="preserve">សឿ  រតនា </t>
  </si>
  <si>
    <t>17-571</t>
  </si>
  <si>
    <t xml:space="preserve">ថេ  ដារ៉ា </t>
  </si>
  <si>
    <t>17-574</t>
  </si>
  <si>
    <t xml:space="preserve">អោក   សៅរ័ត្ន  </t>
  </si>
  <si>
    <t>05-564</t>
  </si>
  <si>
    <t>យ៉ែម គឹមស៊ុន</t>
  </si>
  <si>
    <t>31-191</t>
  </si>
  <si>
    <t>អាន ប៊ុនធៀង</t>
  </si>
  <si>
    <t>41-326</t>
  </si>
  <si>
    <t>តេង ថុល</t>
  </si>
  <si>
    <t>41-321</t>
  </si>
  <si>
    <t>ហួន  ហៀង</t>
  </si>
  <si>
    <t>17-185</t>
  </si>
  <si>
    <t>តន សុខា</t>
  </si>
  <si>
    <t>31-454</t>
  </si>
  <si>
    <t>អ៊ួន ចាន់រួន</t>
  </si>
  <si>
    <t>21-331</t>
  </si>
  <si>
    <t>យាយ មួន</t>
  </si>
  <si>
    <t>21-551</t>
  </si>
  <si>
    <t xml:space="preserve">ញឹម  ជេដ្ឋា  </t>
  </si>
  <si>
    <t>05-582</t>
  </si>
  <si>
    <t>កូន ផល្លា</t>
  </si>
  <si>
    <t>37-114</t>
  </si>
  <si>
    <t>43-185</t>
  </si>
  <si>
    <t>សុខា សុវឿន</t>
  </si>
  <si>
    <t>25-509</t>
  </si>
  <si>
    <t>សុខ សុវណ្ណារិទ្ធ</t>
  </si>
  <si>
    <t>43-184</t>
  </si>
  <si>
    <t>ស្រេង សេងហ៊ា</t>
  </si>
  <si>
    <t>37-312</t>
  </si>
  <si>
    <t>សុខ គៀង</t>
  </si>
  <si>
    <t>05-094</t>
  </si>
  <si>
    <t>អ៊ន សារិទ្ឋិ</t>
  </si>
  <si>
    <t>31-395</t>
  </si>
  <si>
    <t>ស៊ុយ សុវណ្ណា</t>
  </si>
  <si>
    <t>37-175</t>
  </si>
  <si>
    <t>ស៊ាន វណ្ណះ</t>
  </si>
  <si>
    <t>37-523</t>
  </si>
  <si>
    <t>រត្ន័ សាវី</t>
  </si>
  <si>
    <t>33-144</t>
  </si>
  <si>
    <t>ជា ជួម</t>
  </si>
  <si>
    <t>31-013</t>
  </si>
  <si>
    <t>21-459</t>
  </si>
  <si>
    <t>តេន ឡេន</t>
  </si>
  <si>
    <t>31-008</t>
  </si>
  <si>
    <t>កែវ ស្រី</t>
  </si>
  <si>
    <t>33-218</t>
  </si>
  <si>
    <t>ប៉ុក រុន</t>
  </si>
  <si>
    <t>33-397</t>
  </si>
  <si>
    <t>យ៉ា ម៉ៅ</t>
  </si>
  <si>
    <t>33-386</t>
  </si>
  <si>
    <t>យ៉ុង ចិន</t>
  </si>
  <si>
    <t>33-385</t>
  </si>
  <si>
    <t>ភួន ឃឿន</t>
  </si>
  <si>
    <t>33-325</t>
  </si>
  <si>
    <t>ហាច យ៉ា</t>
  </si>
  <si>
    <t>33-315</t>
  </si>
  <si>
    <t>វ៉ា ចន្ទ័ពិសិដ្ឋ</t>
  </si>
  <si>
    <t>33-168</t>
  </si>
  <si>
    <t>ព្រិល វាសនា</t>
  </si>
  <si>
    <t>33-155</t>
  </si>
  <si>
    <t>រើន ភាព</t>
  </si>
  <si>
    <t>33-146</t>
  </si>
  <si>
    <t>អឿន គីណាល់</t>
  </si>
  <si>
    <t>33-145</t>
  </si>
  <si>
    <t>តាន់ ឃឿន</t>
  </si>
  <si>
    <t>33-143</t>
  </si>
  <si>
    <t>ហាន សំអាត</t>
  </si>
  <si>
    <t>33-141</t>
  </si>
  <si>
    <t>ហេង សូវៀត</t>
  </si>
  <si>
    <t>33-140</t>
  </si>
  <si>
    <t>រឿង ឌេតតេជពល</t>
  </si>
  <si>
    <t>33-139</t>
  </si>
  <si>
    <t>ម៉ុក សាលៀម</t>
  </si>
  <si>
    <t>33-138</t>
  </si>
  <si>
    <t>ឆឹង វ៉ន</t>
  </si>
  <si>
    <t>33-137</t>
  </si>
  <si>
    <t>ត្រេស សាវឿង</t>
  </si>
  <si>
    <t>33-135</t>
  </si>
  <si>
    <t>នួន ឡាំ</t>
  </si>
  <si>
    <t>33-132</t>
  </si>
  <si>
    <t>សៅ សំណាង</t>
  </si>
  <si>
    <t>33-129</t>
  </si>
  <si>
    <t>ផាន់ សារិ</t>
  </si>
  <si>
    <t>33-128</t>
  </si>
  <si>
    <t>យ៉ា គឹ់មលី</t>
  </si>
  <si>
    <t>33-127</t>
  </si>
  <si>
    <t>មាឃ ឆាយ</t>
  </si>
  <si>
    <t>33-126</t>
  </si>
  <si>
    <t>33-125</t>
  </si>
  <si>
    <t>ស្រី ពេញ</t>
  </si>
  <si>
    <t>33-124</t>
  </si>
  <si>
    <t>ច័ន្ទ សុថុន</t>
  </si>
  <si>
    <t>33-112</t>
  </si>
  <si>
    <t>ពិន ចាន់ធី</t>
  </si>
  <si>
    <t>33-111</t>
  </si>
  <si>
    <t>ជ្រិន សុភស្ត័</t>
  </si>
  <si>
    <t>33-101</t>
  </si>
  <si>
    <t>ឆយ ចាន់ណា</t>
  </si>
  <si>
    <t>33-099</t>
  </si>
  <si>
    <t>33-092</t>
  </si>
  <si>
    <t>33-072</t>
  </si>
  <si>
    <t>តែល នុច</t>
  </si>
  <si>
    <t>35-122</t>
  </si>
  <si>
    <t>សិម សេន</t>
  </si>
  <si>
    <t>41-157</t>
  </si>
  <si>
    <t>ម៉ាត់ ចំរើន</t>
  </si>
  <si>
    <t>41-156</t>
  </si>
  <si>
    <t>មិត្ត ឆើន</t>
  </si>
  <si>
    <t>31-338</t>
  </si>
  <si>
    <t>គី ឡុង</t>
  </si>
  <si>
    <t>31-225</t>
  </si>
  <si>
    <t>ទៀវ គឹមវ៉ាន់</t>
  </si>
  <si>
    <t>31-224</t>
  </si>
  <si>
    <t>ទៀវ យូហឿល</t>
  </si>
  <si>
    <t>31-218</t>
  </si>
  <si>
    <t>លួង  ឆែម</t>
  </si>
  <si>
    <t>11-371</t>
  </si>
  <si>
    <t>រួន វណ្ណះ</t>
  </si>
  <si>
    <t>37-346</t>
  </si>
  <si>
    <t>ឈន វៃ</t>
  </si>
  <si>
    <t>33-002</t>
  </si>
  <si>
    <t>37-041</t>
  </si>
  <si>
    <t>អ៊ិន រស្មី</t>
  </si>
  <si>
    <t>25-562</t>
  </si>
  <si>
    <t>27-385</t>
  </si>
  <si>
    <t>វ៉ែន វ៉ូ</t>
  </si>
  <si>
    <t>25-187</t>
  </si>
  <si>
    <t>ង៉ូវ សុខ</t>
  </si>
  <si>
    <t>43-318</t>
  </si>
  <si>
    <t>អន មិនា</t>
  </si>
  <si>
    <t>35-246</t>
  </si>
  <si>
    <t>ឈុន គឹមហេង</t>
  </si>
  <si>
    <t>27-576</t>
  </si>
  <si>
    <t>ម៉ៅ សុខា</t>
  </si>
  <si>
    <t>41-462</t>
  </si>
  <si>
    <t>ឆែម សារឿត</t>
  </si>
  <si>
    <t>37-373</t>
  </si>
  <si>
    <t>ឆែត សៀង</t>
  </si>
  <si>
    <t>05-073</t>
  </si>
  <si>
    <t>មាន នី</t>
  </si>
  <si>
    <t>37-317</t>
  </si>
  <si>
    <t>មឿន រ័នណា</t>
  </si>
  <si>
    <t>35-172</t>
  </si>
  <si>
    <t>ប៊ូ គឹមឈាន</t>
  </si>
  <si>
    <t>17-003</t>
  </si>
  <si>
    <t>ធា ចិន</t>
  </si>
  <si>
    <t>27-142</t>
  </si>
  <si>
    <t>31-026</t>
  </si>
  <si>
    <t>ឆម ធឿន</t>
  </si>
  <si>
    <t>31-031</t>
  </si>
  <si>
    <t>អៀវ វ៉ាន់ដេត</t>
  </si>
  <si>
    <t>31-041</t>
  </si>
  <si>
    <t>ងើយ សំបូរ</t>
  </si>
  <si>
    <t>31-200</t>
  </si>
  <si>
    <t>តុល គីម</t>
  </si>
  <si>
    <t>31-461</t>
  </si>
  <si>
    <t>លឹម ដារ៉ា</t>
  </si>
  <si>
    <t>31-202</t>
  </si>
  <si>
    <t>តុល ចាប</t>
  </si>
  <si>
    <t>31-334</t>
  </si>
  <si>
    <t>ហែល ហម</t>
  </si>
  <si>
    <t>31-336</t>
  </si>
  <si>
    <t>ផន សុខុម</t>
  </si>
  <si>
    <t>31-204</t>
  </si>
  <si>
    <t>ហុង ហេង</t>
  </si>
  <si>
    <t>31-203</t>
  </si>
  <si>
    <t>ង៉ុល ងួន</t>
  </si>
  <si>
    <t>31-199</t>
  </si>
  <si>
    <t>ម៉េត រី</t>
  </si>
  <si>
    <t>39-203</t>
  </si>
  <si>
    <t>ឯល យើ</t>
  </si>
  <si>
    <t>39-211</t>
  </si>
  <si>
    <t>ប៉ោ គឹមសុង</t>
  </si>
  <si>
    <t>39-068</t>
  </si>
  <si>
    <t>គឹម សុភារម្យ</t>
  </si>
  <si>
    <t>39-066</t>
  </si>
  <si>
    <t>គង់ ម៉េង</t>
  </si>
  <si>
    <t>41-105</t>
  </si>
  <si>
    <t>ហ៊ាង គង់</t>
  </si>
  <si>
    <t>11-523</t>
  </si>
  <si>
    <t>ស៊ូ រឿន</t>
  </si>
  <si>
    <t>31-405</t>
  </si>
  <si>
    <t>ហង់ រស់</t>
  </si>
  <si>
    <t>43-262</t>
  </si>
  <si>
    <t>អេង ភីរុណ</t>
  </si>
  <si>
    <t>11-302</t>
  </si>
  <si>
    <t>ម៉ុត ចន្ជី</t>
  </si>
  <si>
    <t>37-296</t>
  </si>
  <si>
    <t>សេង វិន</t>
  </si>
  <si>
    <t>37-543</t>
  </si>
  <si>
    <t>ឈិត ពីវ</t>
  </si>
  <si>
    <t>31-420</t>
  </si>
  <si>
    <t>ទូច សុភា</t>
  </si>
  <si>
    <t>31-549</t>
  </si>
  <si>
    <t>ខ្លូត សារ៉ាត់</t>
  </si>
  <si>
    <t>35-117</t>
  </si>
  <si>
    <t>27-508</t>
  </si>
  <si>
    <t>គីម សំអុល</t>
  </si>
  <si>
    <t>43-041</t>
  </si>
  <si>
    <t>ស្វាយ យ៉េន</t>
  </si>
  <si>
    <t>45-123</t>
  </si>
  <si>
    <t>ផល វាសនា</t>
  </si>
  <si>
    <t>45-137</t>
  </si>
  <si>
    <t>រឿម ឈន</t>
  </si>
  <si>
    <t>45-140</t>
  </si>
  <si>
    <t>ឡាច ខន</t>
  </si>
  <si>
    <t>45-138</t>
  </si>
  <si>
    <t>សត់ ឡី</t>
  </si>
  <si>
    <t>45-139</t>
  </si>
  <si>
    <t>សឿន ស៊ាប</t>
  </si>
  <si>
    <t>45-125</t>
  </si>
  <si>
    <t>សឿន សឿម</t>
  </si>
  <si>
    <t>45-134</t>
  </si>
  <si>
    <t>ឯក ស៊ន</t>
  </si>
  <si>
    <t>45-128</t>
  </si>
  <si>
    <t>យុត ប្រុស</t>
  </si>
  <si>
    <t>45-122</t>
  </si>
  <si>
    <t>ឡុង បូរ៉ា</t>
  </si>
  <si>
    <t>11-517</t>
  </si>
  <si>
    <t>ឡុង ហូ</t>
  </si>
  <si>
    <t>27-305</t>
  </si>
  <si>
    <t>នួន ផាត</t>
  </si>
  <si>
    <t>31-255</t>
  </si>
  <si>
    <t>ង៉ាត់ នឿត</t>
  </si>
  <si>
    <t>31-085</t>
  </si>
  <si>
    <t>សោម សឺនឺ</t>
  </si>
  <si>
    <t>31-071</t>
  </si>
  <si>
    <t>ហេង ថុល</t>
  </si>
  <si>
    <t>31-081</t>
  </si>
  <si>
    <t>ឡាត់ លី</t>
  </si>
  <si>
    <t>31-087</t>
  </si>
  <si>
    <t>31-088</t>
  </si>
  <si>
    <t>ប៉យ សាវ៉ាន</t>
  </si>
  <si>
    <t>35-276</t>
  </si>
  <si>
    <t>ម៉ ចាន់</t>
  </si>
  <si>
    <t>35-302</t>
  </si>
  <si>
    <t>ភាព សុផាត</t>
  </si>
  <si>
    <t>35-258</t>
  </si>
  <si>
    <t>ណៃ ប៊ុននីន</t>
  </si>
  <si>
    <t>39-018</t>
  </si>
  <si>
    <t>លៀប ប៊ុនជឿន</t>
  </si>
  <si>
    <t>39-019</t>
  </si>
  <si>
    <t>សួស មករា</t>
  </si>
  <si>
    <t>39-020</t>
  </si>
  <si>
    <t>35-243</t>
  </si>
  <si>
    <t>សាត សាវ៉ាត់</t>
  </si>
  <si>
    <t>31-550</t>
  </si>
  <si>
    <t>លី ចិត្រា</t>
  </si>
  <si>
    <t>31-546</t>
  </si>
  <si>
    <t>សូរ​ សុភក្ត្រា</t>
  </si>
  <si>
    <t>37-350</t>
  </si>
  <si>
    <t>បាន ប៊ុននី</t>
  </si>
  <si>
    <t>31-581</t>
  </si>
  <si>
    <t>កែវ ចំចន្ទ័</t>
  </si>
  <si>
    <t>31-266</t>
  </si>
  <si>
    <t>នៅ សេដ្ឋា</t>
  </si>
  <si>
    <t>37-385</t>
  </si>
  <si>
    <t>ហុង ចរិយា</t>
  </si>
  <si>
    <t>31-514</t>
  </si>
  <si>
    <t>ពឹង ហ៊ុយលាង ១</t>
  </si>
  <si>
    <t>31-590</t>
  </si>
  <si>
    <t>ទុយ ពៅ</t>
  </si>
  <si>
    <t>37-432</t>
  </si>
  <si>
    <t>37-349</t>
  </si>
  <si>
    <t>ភ័ក្រ</t>
  </si>
  <si>
    <t>31-260</t>
  </si>
  <si>
    <t>ម៉ន ផាន់ណា</t>
  </si>
  <si>
    <t>37-365</t>
  </si>
  <si>
    <t>វ៉ាន់ ថា</t>
  </si>
  <si>
    <t>27-191</t>
  </si>
  <si>
    <t>ឡឹម ឈាន</t>
  </si>
  <si>
    <t>27-135</t>
  </si>
  <si>
    <t>សុខ សឿន</t>
  </si>
  <si>
    <t>35-062</t>
  </si>
  <si>
    <t>សំ សំណាង</t>
  </si>
  <si>
    <t>39-178</t>
  </si>
  <si>
    <t>ម៉ៅ សាមឿន</t>
  </si>
  <si>
    <t>45-115</t>
  </si>
  <si>
    <t>សុស សាវន្ត័</t>
  </si>
  <si>
    <t>45-111</t>
  </si>
  <si>
    <t>សុស សុវណ្ណ</t>
  </si>
  <si>
    <t>45-113</t>
  </si>
  <si>
    <t>លៀម ហ៊ុន</t>
  </si>
  <si>
    <t>45-118</t>
  </si>
  <si>
    <t>ស៊ិន កីនី</t>
  </si>
  <si>
    <t>35-166</t>
  </si>
  <si>
    <t>ផាត់ ទៀង</t>
  </si>
  <si>
    <t>39-086</t>
  </si>
  <si>
    <t>គង់ សុខ</t>
  </si>
  <si>
    <t>35-155</t>
  </si>
  <si>
    <t>39-396</t>
  </si>
  <si>
    <t>តាំង ប៊ុនណាន</t>
  </si>
  <si>
    <t>39-274</t>
  </si>
  <si>
    <t>ឈូក ឆុន</t>
  </si>
  <si>
    <t>35-202</t>
  </si>
  <si>
    <t>ផាន់ សុផុន</t>
  </si>
  <si>
    <t>35-201</t>
  </si>
  <si>
    <t>ទត ហ្វា</t>
  </si>
  <si>
    <t>39-095</t>
  </si>
  <si>
    <t>ឡេង ខេង</t>
  </si>
  <si>
    <t>27-099</t>
  </si>
  <si>
    <t>ប៉ោក ចាន់ថន</t>
  </si>
  <si>
    <t>43-259</t>
  </si>
  <si>
    <t>ឯម សំអឿន</t>
  </si>
  <si>
    <t>35-174</t>
  </si>
  <si>
    <t>ឃឿប បូរិន</t>
  </si>
  <si>
    <t>43-027</t>
  </si>
  <si>
    <t>តឿង តុន</t>
  </si>
  <si>
    <t>39-202</t>
  </si>
  <si>
    <t>រិន សារ៉ន</t>
  </si>
  <si>
    <t>39-395</t>
  </si>
  <si>
    <t>លី ចាន់ថា</t>
  </si>
  <si>
    <t>39-397</t>
  </si>
  <si>
    <t>ឡាយ គីរីន</t>
  </si>
  <si>
    <t>39-579</t>
  </si>
  <si>
    <t>ហេង ស៊ីឌឿន</t>
  </si>
  <si>
    <t>27-145</t>
  </si>
  <si>
    <t>ស៊ុប សារី</t>
  </si>
  <si>
    <t>27-069</t>
  </si>
  <si>
    <t>ហ៊ួ ម៉ុងហួត</t>
  </si>
  <si>
    <t>27-144</t>
  </si>
  <si>
    <t>ជួន ចំណាប់</t>
  </si>
  <si>
    <t>27-330</t>
  </si>
  <si>
    <t>ឃុន ថាវ</t>
  </si>
  <si>
    <t>35-145</t>
  </si>
  <si>
    <t>ហុង លី</t>
  </si>
  <si>
    <t>27-047</t>
  </si>
  <si>
    <t>សែ ធារិទ្ធ</t>
  </si>
  <si>
    <t>43-182</t>
  </si>
  <si>
    <t>សាន មករា</t>
  </si>
  <si>
    <t>39-308</t>
  </si>
  <si>
    <t>ស្រី​ សុភី</t>
  </si>
  <si>
    <t>39-348</t>
  </si>
  <si>
    <t>ឡោក ហឿត</t>
  </si>
  <si>
    <t>39-325</t>
  </si>
  <si>
    <t>ឡោក ហឿម</t>
  </si>
  <si>
    <t>39-302</t>
  </si>
  <si>
    <t>ទូច សំបូរ</t>
  </si>
  <si>
    <t>31-177</t>
  </si>
  <si>
    <t>31-176</t>
  </si>
  <si>
    <t>ទូច រំចេក</t>
  </si>
  <si>
    <t>31-178</t>
  </si>
  <si>
    <t>សៀវ មន្ថា</t>
  </si>
  <si>
    <t>31-399</t>
  </si>
  <si>
    <t>ឡេង ណារី</t>
  </si>
  <si>
    <t>45-020</t>
  </si>
  <si>
    <t>ពយ ឈាន</t>
  </si>
  <si>
    <t>37-181</t>
  </si>
  <si>
    <t>ទេព ហុង</t>
  </si>
  <si>
    <t>37-470</t>
  </si>
  <si>
    <t>ជឿម ពុធហេង</t>
  </si>
  <si>
    <t>45-021</t>
  </si>
  <si>
    <t>រុំ ឈាងលី</t>
  </si>
  <si>
    <t>37-178</t>
  </si>
  <si>
    <t>សោម វុទ្ធី</t>
  </si>
  <si>
    <t>45-008</t>
  </si>
  <si>
    <t>រ៉េត ឆុន</t>
  </si>
  <si>
    <t>45-015</t>
  </si>
  <si>
    <t>សេក ណារ៉េត</t>
  </si>
  <si>
    <t>37-143</t>
  </si>
  <si>
    <t>វ៉ែន វួច</t>
  </si>
  <si>
    <t>27-031</t>
  </si>
  <si>
    <t>ទ្រី ជួរ</t>
  </si>
  <si>
    <t>21-271</t>
  </si>
  <si>
    <t>អ៊ិន តន</t>
  </si>
  <si>
    <t>33-226</t>
  </si>
  <si>
    <t>មួង មន៉</t>
  </si>
  <si>
    <t>31-249</t>
  </si>
  <si>
    <t>ហ៊ត ពឿត</t>
  </si>
  <si>
    <t>31-321</t>
  </si>
  <si>
    <t>ជា សាវៀង</t>
  </si>
  <si>
    <t>31-324</t>
  </si>
  <si>
    <t>វ័រ វ៉ាត</t>
  </si>
  <si>
    <t>31-323</t>
  </si>
  <si>
    <t>តូច ធីណូ</t>
  </si>
  <si>
    <t>31-238</t>
  </si>
  <si>
    <t>ឈៀន សុភាព</t>
  </si>
  <si>
    <t>31-325</t>
  </si>
  <si>
    <t>ទូត កក្កដា</t>
  </si>
  <si>
    <t>31-322</t>
  </si>
  <si>
    <t>តូច ប៊ុនធី</t>
  </si>
  <si>
    <t>31-237</t>
  </si>
  <si>
    <t>វឹង មួច</t>
  </si>
  <si>
    <t>31-244</t>
  </si>
  <si>
    <t>រ៉ន ណាន</t>
  </si>
  <si>
    <t>31-248</t>
  </si>
  <si>
    <t>រ៉េន វឿន</t>
  </si>
  <si>
    <t>31-246</t>
  </si>
  <si>
    <t>វិត មូណូ</t>
  </si>
  <si>
    <t>31-247</t>
  </si>
  <si>
    <t>ឡាន់ យូសុះ</t>
  </si>
  <si>
    <t>41-039</t>
  </si>
  <si>
    <t>យុន ខ្ចៅ</t>
  </si>
  <si>
    <t>39-406</t>
  </si>
  <si>
    <t>នួរ សារ៉ាត់ធី</t>
  </si>
  <si>
    <t>37-209</t>
  </si>
  <si>
    <t>ព្រឿន ចាន់វ៉ន</t>
  </si>
  <si>
    <t>25-124</t>
  </si>
  <si>
    <t>ឈួយ សុធី</t>
  </si>
  <si>
    <t>37-241</t>
  </si>
  <si>
    <t>ឃ្លាំង អៀន</t>
  </si>
  <si>
    <t>37-107</t>
  </si>
  <si>
    <t>21-260</t>
  </si>
  <si>
    <t>អឿន អេង២</t>
  </si>
  <si>
    <t>41-533</t>
  </si>
  <si>
    <t>រុំ វ៉ាន់ធី</t>
  </si>
  <si>
    <t>31-372</t>
  </si>
  <si>
    <t>ទេព ហ៊ីំម</t>
  </si>
  <si>
    <t>39-058</t>
  </si>
  <si>
    <t>សេន ផល្លា</t>
  </si>
  <si>
    <t>31-403</t>
  </si>
  <si>
    <t>ពិន ឆែម</t>
  </si>
  <si>
    <t>41-286</t>
  </si>
  <si>
    <t>វង្ស ចំរើន</t>
  </si>
  <si>
    <t>35-038</t>
  </si>
  <si>
    <t>ឈុំ ស្រីអូន</t>
  </si>
  <si>
    <t>37-056</t>
  </si>
  <si>
    <t>ប៊ុន រើន</t>
  </si>
  <si>
    <t>37-057</t>
  </si>
  <si>
    <t>អុំ រដ្ធា</t>
  </si>
  <si>
    <t>35-388</t>
  </si>
  <si>
    <t>មាស់ សារ៉េត</t>
  </si>
  <si>
    <t>41-558</t>
  </si>
  <si>
    <t>យៀង ចាន់វិរៈ</t>
  </si>
  <si>
    <t>41-141</t>
  </si>
  <si>
    <t>ហែម សំអាត</t>
  </si>
  <si>
    <t>33-227</t>
  </si>
  <si>
    <t>ធរ សុវណ្ណឌី</t>
  </si>
  <si>
    <t>27-506</t>
  </si>
  <si>
    <t>រស់ សាវ៉ុន</t>
  </si>
  <si>
    <t>27-382</t>
  </si>
  <si>
    <t>ជី ស៊ង</t>
  </si>
  <si>
    <t>37-046</t>
  </si>
  <si>
    <t>តោ សម្បត្តិ</t>
  </si>
  <si>
    <t>39-542</t>
  </si>
  <si>
    <t>រិន រ៉ាត់</t>
  </si>
  <si>
    <t>33-005</t>
  </si>
  <si>
    <t>ម៉ៅ រើន</t>
  </si>
  <si>
    <t>31-213</t>
  </si>
  <si>
    <t>លី វ៉ាន់ជឿន</t>
  </si>
  <si>
    <t>41-485</t>
  </si>
  <si>
    <t>ប៉ែន សុផល</t>
  </si>
  <si>
    <t>31-211</t>
  </si>
  <si>
    <t>ខ្លុយ ហឿន</t>
  </si>
  <si>
    <t>37-539</t>
  </si>
  <si>
    <t>រិទ្ធ ប៊ុនថន</t>
  </si>
  <si>
    <t>37-575</t>
  </si>
  <si>
    <t>37-589</t>
  </si>
  <si>
    <t>ហៃ សាខន</t>
  </si>
  <si>
    <t>33-406</t>
  </si>
  <si>
    <t>នាក់ ជា ២</t>
  </si>
  <si>
    <t>21-218</t>
  </si>
  <si>
    <t>33-254</t>
  </si>
  <si>
    <t>ផុន សុផល</t>
  </si>
  <si>
    <t>05-070</t>
  </si>
  <si>
    <t>05-069</t>
  </si>
  <si>
    <t>អ៊ុល ចំរើន</t>
  </si>
  <si>
    <t>41-178</t>
  </si>
  <si>
    <t>ឆំ ជី</t>
  </si>
  <si>
    <t>37-431</t>
  </si>
  <si>
    <t>តាន់ បូណា</t>
  </si>
  <si>
    <t>05-310</t>
  </si>
  <si>
    <t>មុត ចាន់ថុល</t>
  </si>
  <si>
    <t>11-551</t>
  </si>
  <si>
    <t>មុំ សុឃឿន</t>
  </si>
  <si>
    <t>41-393</t>
  </si>
  <si>
    <t>គឹម សាង</t>
  </si>
  <si>
    <t>25-543</t>
  </si>
  <si>
    <t>រស វណ្ណរ៉ា</t>
  </si>
  <si>
    <t>37-413</t>
  </si>
  <si>
    <t>ឈុន សាវើន</t>
  </si>
  <si>
    <t>37-235</t>
  </si>
  <si>
    <t>37-011</t>
  </si>
  <si>
    <t>ម៉ាង គា</t>
  </si>
  <si>
    <t>39-159</t>
  </si>
  <si>
    <t>31-288</t>
  </si>
  <si>
    <t>ឈុន ណាវី</t>
  </si>
  <si>
    <t>11-366</t>
  </si>
  <si>
    <t>ចាន់ សុគុណ</t>
  </si>
  <si>
    <t>41-121</t>
  </si>
  <si>
    <t>ជៀម រ៉ាន់</t>
  </si>
  <si>
    <t>43-006</t>
  </si>
  <si>
    <t>យិន គិន</t>
  </si>
  <si>
    <t>25-463</t>
  </si>
  <si>
    <t>25-529</t>
  </si>
  <si>
    <t>រស់ ណារ៉ុង</t>
  </si>
  <si>
    <t>27-176</t>
  </si>
  <si>
    <t>មុត សុធា</t>
  </si>
  <si>
    <t>27-175</t>
  </si>
  <si>
    <t>កែវ សារ៉ា</t>
  </si>
  <si>
    <t>45-136</t>
  </si>
  <si>
    <t>11-029</t>
  </si>
  <si>
    <t>ហម ផារី</t>
  </si>
  <si>
    <t>31-401</t>
  </si>
  <si>
    <t>05-117</t>
  </si>
  <si>
    <t>ឈឹម រ៉ៃម៉ុង</t>
  </si>
  <si>
    <t>39-104</t>
  </si>
  <si>
    <t>អៀង លួត</t>
  </si>
  <si>
    <t>37-240</t>
  </si>
  <si>
    <t>សេង ខី</t>
  </si>
  <si>
    <t>27-479</t>
  </si>
  <si>
    <t>គឹម ចន្ធូ</t>
  </si>
  <si>
    <t>25-572</t>
  </si>
  <si>
    <t>វ៉ាន់ ឡុង</t>
  </si>
  <si>
    <t>35-599</t>
  </si>
  <si>
    <t>លឹម វណ្ណា</t>
  </si>
  <si>
    <t>35-598</t>
  </si>
  <si>
    <t>លឹម វណ្ណះ</t>
  </si>
  <si>
    <t>35-597</t>
  </si>
  <si>
    <t>ម៉ន រឿត</t>
  </si>
  <si>
    <t>35-331</t>
  </si>
  <si>
    <t>ងួន ភារម្យ</t>
  </si>
  <si>
    <t>27-277</t>
  </si>
  <si>
    <t>ហួត ស៊្រុន</t>
  </si>
  <si>
    <t>35-583</t>
  </si>
  <si>
    <t>គឹម  រ៉ា</t>
  </si>
  <si>
    <t>17-144</t>
  </si>
  <si>
    <t>ឌុក ផល្លី</t>
  </si>
  <si>
    <t>11-078</t>
  </si>
  <si>
    <t>ផា សំផេន១</t>
  </si>
  <si>
    <t>41-198</t>
  </si>
  <si>
    <t>អ៊ឹម សាម៉ុត</t>
  </si>
  <si>
    <t>39-561</t>
  </si>
  <si>
    <t>ពៅ សុជិន</t>
  </si>
  <si>
    <t>27-380</t>
  </si>
  <si>
    <t>មាន ចិន្តាមុន្នី</t>
  </si>
  <si>
    <t>37-447</t>
  </si>
  <si>
    <t>រ៉េះ ជា</t>
  </si>
  <si>
    <t>35-095</t>
  </si>
  <si>
    <t>37-293</t>
  </si>
  <si>
    <t>រឿន សុឃឿន</t>
  </si>
  <si>
    <t>43-214</t>
  </si>
  <si>
    <t>គួន មុំ</t>
  </si>
  <si>
    <t>35-546</t>
  </si>
  <si>
    <t>ដេន ណាត</t>
  </si>
  <si>
    <t>41-069</t>
  </si>
  <si>
    <t>ង៉ា ចិន្តា</t>
  </si>
  <si>
    <t>27-546</t>
  </si>
  <si>
    <t>រឿង ឆាន</t>
  </si>
  <si>
    <t>37-053</t>
  </si>
  <si>
    <t>ឡោ អង</t>
  </si>
  <si>
    <t>27-042</t>
  </si>
  <si>
    <t>ង៉ា ចាន់ថា</t>
  </si>
  <si>
    <t>37-552</t>
  </si>
  <si>
    <t>លិញ សុផល</t>
  </si>
  <si>
    <t>37-054</t>
  </si>
  <si>
    <t>ស្រស់ គីមហាក់</t>
  </si>
  <si>
    <t>37-052</t>
  </si>
  <si>
    <t xml:space="preserve">ស៊ុន  វណ្ណា </t>
  </si>
  <si>
    <t>05-490</t>
  </si>
  <si>
    <t>ផា សំផេន២</t>
  </si>
  <si>
    <t>41-199</t>
  </si>
  <si>
    <t>39-402</t>
  </si>
  <si>
    <t>លឹម ឡេង</t>
  </si>
  <si>
    <t>05-086</t>
  </si>
  <si>
    <t>គា សុខ</t>
  </si>
  <si>
    <t>37-061</t>
  </si>
  <si>
    <t>ដោ ដារ៉ាវី</t>
  </si>
  <si>
    <t>37-213</t>
  </si>
  <si>
    <t>ធៀម  ប៊ុនធឿន</t>
  </si>
  <si>
    <t>17-444</t>
  </si>
  <si>
    <t>សួង យ៉ាន់</t>
  </si>
  <si>
    <t>39-167</t>
  </si>
  <si>
    <t>តុប ឌឿន</t>
  </si>
  <si>
    <t>33-246</t>
  </si>
  <si>
    <t>ទូច សារុន</t>
  </si>
  <si>
    <t>27-519</t>
  </si>
  <si>
    <t>សួស សុផល</t>
  </si>
  <si>
    <t>39-155</t>
  </si>
  <si>
    <t>ម៉ាន លី</t>
  </si>
  <si>
    <t>39-282</t>
  </si>
  <si>
    <t>សួស សុខន</t>
  </si>
  <si>
    <t>27-243</t>
  </si>
  <si>
    <t>សឹង ចំរើន</t>
  </si>
  <si>
    <t>39-242</t>
  </si>
  <si>
    <t>ខុម បូរ៉ា</t>
  </si>
  <si>
    <t>37-502</t>
  </si>
  <si>
    <t>ហេង រ៉ា</t>
  </si>
  <si>
    <t>39-120</t>
  </si>
  <si>
    <t>មុំ ណូក</t>
  </si>
  <si>
    <t>37-077</t>
  </si>
  <si>
    <t>អាត់ ​សាឌី</t>
  </si>
  <si>
    <t>43-302</t>
  </si>
  <si>
    <t>តាន់ ទេវី</t>
  </si>
  <si>
    <t>05-128</t>
  </si>
  <si>
    <t>ភិន សារ៉ុន</t>
  </si>
  <si>
    <t>31-162</t>
  </si>
  <si>
    <t>កាន់ កង</t>
  </si>
  <si>
    <t>35-140</t>
  </si>
  <si>
    <t>ម៉េង សុផៃ</t>
  </si>
  <si>
    <t>31-391</t>
  </si>
  <si>
    <t>សែម សំ</t>
  </si>
  <si>
    <t>17-265</t>
  </si>
  <si>
    <t>អ៊ឹម ផារ៉ា</t>
  </si>
  <si>
    <t>37-018</t>
  </si>
  <si>
    <t>យីវ ម៉ូវ</t>
  </si>
  <si>
    <t>37-550</t>
  </si>
  <si>
    <t>ឡាយ គីមឡុង</t>
  </si>
  <si>
    <t>41-004</t>
  </si>
  <si>
    <t>តែម គឹមសួង</t>
  </si>
  <si>
    <t>37-134</t>
  </si>
  <si>
    <t>ប៉ិច ម៉េង</t>
  </si>
  <si>
    <t>37-549</t>
  </si>
  <si>
    <t>ឡេង គីមអ៊ាង</t>
  </si>
  <si>
    <t>39-531</t>
  </si>
  <si>
    <t>ឌុក ផល្លី ២</t>
  </si>
  <si>
    <t>25-495</t>
  </si>
  <si>
    <t>មុំ អ៊ួន</t>
  </si>
  <si>
    <t>41-124</t>
  </si>
  <si>
    <t>រិទ្ធ រ៉ានី</t>
  </si>
  <si>
    <t>41-070</t>
  </si>
  <si>
    <t>សុទ ញឹប</t>
  </si>
  <si>
    <t>45-077</t>
  </si>
  <si>
    <t>ម៉ៅ ម៉ន</t>
  </si>
  <si>
    <t>27-446</t>
  </si>
  <si>
    <t>កា គឺមឡែន</t>
  </si>
  <si>
    <t>41-262</t>
  </si>
  <si>
    <t>សាំង សុគន្ធារិទ្ធ</t>
  </si>
  <si>
    <t>37-105</t>
  </si>
  <si>
    <t>ម៉ាត ម៉ារីយ៉ង</t>
  </si>
  <si>
    <t>37-395</t>
  </si>
  <si>
    <t>កាយ ចាន់ថន់</t>
  </si>
  <si>
    <t>31-262</t>
  </si>
  <si>
    <t>ហូវ ហៀប</t>
  </si>
  <si>
    <t>45-069</t>
  </si>
  <si>
    <t>ប៊ុត ទឺ</t>
  </si>
  <si>
    <t>17-230</t>
  </si>
  <si>
    <t>ស៊ុន គីមអូន</t>
  </si>
  <si>
    <t>31-021</t>
  </si>
  <si>
    <t>យិន ញ៉ាង</t>
  </si>
  <si>
    <t>05-005</t>
  </si>
  <si>
    <t>រាជ វណ្ណារិទ្ធ</t>
  </si>
  <si>
    <t>17-006</t>
  </si>
  <si>
    <t>នឹម សោភា</t>
  </si>
  <si>
    <t>35-208</t>
  </si>
  <si>
    <t>សំរិទ្ធ លុច</t>
  </si>
  <si>
    <t>43-042</t>
  </si>
  <si>
    <t>វ៉ា ភ្សេម</t>
  </si>
  <si>
    <t>17-464</t>
  </si>
  <si>
    <t>ហេង ចាន់ផលលីកា</t>
  </si>
  <si>
    <t>41-559</t>
  </si>
  <si>
    <t>មុំ ចាន់នីតា</t>
  </si>
  <si>
    <t>37-455</t>
  </si>
  <si>
    <t>ធូ មុន្នីរិទ្ធិ</t>
  </si>
  <si>
    <t>31-009</t>
  </si>
  <si>
    <t>ស៊ុយ វត្ថារា</t>
  </si>
  <si>
    <t>31-504</t>
  </si>
  <si>
    <t>ហ៊ីម រូដូវ៉ាន់</t>
  </si>
  <si>
    <t>27-539</t>
  </si>
  <si>
    <t>ឈិន សុចិត្រា</t>
  </si>
  <si>
    <t>45-075</t>
  </si>
  <si>
    <t>វ៉ុង សារុន</t>
  </si>
  <si>
    <t>31-456</t>
  </si>
  <si>
    <t>ប៉ុល រ៉ុត</t>
  </si>
  <si>
    <t>41-516</t>
  </si>
  <si>
    <t>ប៉ែន សយ</t>
  </si>
  <si>
    <t>31-437</t>
  </si>
  <si>
    <t>ឆោម រ៉ាន់</t>
  </si>
  <si>
    <t>37-257</t>
  </si>
  <si>
    <t>សេក លាត</t>
  </si>
  <si>
    <t>11-030</t>
  </si>
  <si>
    <t>រ៉េត សត្តារតន៏</t>
  </si>
  <si>
    <t>37-323</t>
  </si>
  <si>
    <t>ញ៉ុក យ៉េន</t>
  </si>
  <si>
    <t>35-423</t>
  </si>
  <si>
    <t>គុំ គឹមយ៉េត</t>
  </si>
  <si>
    <t>31-595</t>
  </si>
  <si>
    <t>ជៀវ រ៉ាមី</t>
  </si>
  <si>
    <t>31-571</t>
  </si>
  <si>
    <t>ជោតិ ច័ន្ទចរិយា</t>
  </si>
  <si>
    <t>33-270</t>
  </si>
  <si>
    <t>ប៉េង ឆម</t>
  </si>
  <si>
    <t>35-558</t>
  </si>
  <si>
    <t>បេង សុខ ណា</t>
  </si>
  <si>
    <t>39-099</t>
  </si>
  <si>
    <t>ផាត រតនា</t>
  </si>
  <si>
    <t>11-043</t>
  </si>
  <si>
    <t>តេង ឆាវយិន</t>
  </si>
  <si>
    <t>41-002</t>
  </si>
  <si>
    <t>45-071</t>
  </si>
  <si>
    <t>សឹម ចន្នី</t>
  </si>
  <si>
    <t>39-420</t>
  </si>
  <si>
    <t>អ៊ឹម កេន</t>
  </si>
  <si>
    <t>27-554</t>
  </si>
  <si>
    <t>សៀក ស៊ីណយ</t>
  </si>
  <si>
    <t>37-429</t>
  </si>
  <si>
    <t>ចេវ នាង</t>
  </si>
  <si>
    <t>43-236</t>
  </si>
  <si>
    <t>យ៉ែម មឿន</t>
  </si>
  <si>
    <t>27-003</t>
  </si>
  <si>
    <t>នួន ភារ៉ា</t>
  </si>
  <si>
    <t>41-512</t>
  </si>
  <si>
    <t>កែវ អូន</t>
  </si>
  <si>
    <t>31-195</t>
  </si>
  <si>
    <t>ឌុក ឆវ័ន្ត</t>
  </si>
  <si>
    <t>11-226</t>
  </si>
  <si>
    <t>យឿន យឺត</t>
  </si>
  <si>
    <t>41-415</t>
  </si>
  <si>
    <t>សឿម សឿង</t>
  </si>
  <si>
    <t>27-117</t>
  </si>
  <si>
    <t>25-240</t>
  </si>
  <si>
    <t>ឃឿន សំ</t>
  </si>
  <si>
    <t>35-018</t>
  </si>
  <si>
    <t>ប៉ែន ម៉ាន</t>
  </si>
  <si>
    <t>33-426</t>
  </si>
  <si>
    <t>ស៊ឺម ដាវី</t>
  </si>
  <si>
    <t>41-519</t>
  </si>
  <si>
    <t>ស៊ិន ប៊ុនលី</t>
  </si>
  <si>
    <t>25-410</t>
  </si>
  <si>
    <t>មិន នាង</t>
  </si>
  <si>
    <t>27-307</t>
  </si>
  <si>
    <t xml:space="preserve">ស្រេង  សុផល  </t>
  </si>
  <si>
    <t>05-528</t>
  </si>
  <si>
    <t>វណ សង្ហា</t>
  </si>
  <si>
    <t>27-159</t>
  </si>
  <si>
    <t>លុច លី</t>
  </si>
  <si>
    <t>31-186</t>
  </si>
  <si>
    <t>ឈុត ប៊ុនលឿត</t>
  </si>
  <si>
    <t>37-237</t>
  </si>
  <si>
    <t>គង់ សុជាតា</t>
  </si>
  <si>
    <t>35-591</t>
  </si>
  <si>
    <t>ឡាន ប៊ូន២</t>
  </si>
  <si>
    <t>41-022</t>
  </si>
  <si>
    <t>ជិន ជួប</t>
  </si>
  <si>
    <t>11-380</t>
  </si>
  <si>
    <t>31-194</t>
  </si>
  <si>
    <t>ទុំ សុខាន</t>
  </si>
  <si>
    <t>41-187</t>
  </si>
  <si>
    <t>គឹម ចាន់ធី</t>
  </si>
  <si>
    <t>43-314</t>
  </si>
  <si>
    <t>ពៅ ម៉ាលី</t>
  </si>
  <si>
    <t>41-193</t>
  </si>
  <si>
    <t>25-508</t>
  </si>
  <si>
    <t>ជុន ហាន</t>
  </si>
  <si>
    <t>11-465</t>
  </si>
  <si>
    <t>27-056</t>
  </si>
  <si>
    <t>ប៊ុត លីម</t>
  </si>
  <si>
    <t>39-249</t>
  </si>
  <si>
    <t>ស្វាយ សុខុម</t>
  </si>
  <si>
    <t>39-570</t>
  </si>
  <si>
    <t>ងឺ ម៉ារឌី</t>
  </si>
  <si>
    <t>27-455</t>
  </si>
  <si>
    <t>ហាក់ ហៀប</t>
  </si>
  <si>
    <t>31-481</t>
  </si>
  <si>
    <t>ញ៉ឹក សាគុណ</t>
  </si>
  <si>
    <t>35-024</t>
  </si>
  <si>
    <t>ទឹម សុភា</t>
  </si>
  <si>
    <t>43-238</t>
  </si>
  <si>
    <t>ទុំ ខ្លេត</t>
  </si>
  <si>
    <t>31-470</t>
  </si>
  <si>
    <t>ចែម សៀន</t>
  </si>
  <si>
    <t>37-182</t>
  </si>
  <si>
    <t>រស់ ថន</t>
  </si>
  <si>
    <t>27-394</t>
  </si>
  <si>
    <t>អ៊ិត មាលា</t>
  </si>
  <si>
    <t>31-371</t>
  </si>
  <si>
    <t>កែង គឹមតេង</t>
  </si>
  <si>
    <t>37-043</t>
  </si>
  <si>
    <t>អឿន ឈឹន</t>
  </si>
  <si>
    <t>41-236</t>
  </si>
  <si>
    <t>ឡុង សាលីំម</t>
  </si>
  <si>
    <t>39-453</t>
  </si>
  <si>
    <t>ងួន សារឿប</t>
  </si>
  <si>
    <t>33-163</t>
  </si>
  <si>
    <t>ជា អាន</t>
  </si>
  <si>
    <t>39-301</t>
  </si>
  <si>
    <t>យូ លីន</t>
  </si>
  <si>
    <t>31-181</t>
  </si>
  <si>
    <t xml:space="preserve">វី  សាវ៉ិច </t>
  </si>
  <si>
    <t>17-509</t>
  </si>
  <si>
    <t>លុយ សារុន</t>
  </si>
  <si>
    <t>27-102</t>
  </si>
  <si>
    <t>ឈិន សារុំ</t>
  </si>
  <si>
    <t>31-012</t>
  </si>
  <si>
    <t>ខ្លូត សុខុម</t>
  </si>
  <si>
    <t>25-252</t>
  </si>
  <si>
    <t>ថាច់ ដុក</t>
  </si>
  <si>
    <t>31-183</t>
  </si>
  <si>
    <t>ស្រី ណឹង</t>
  </si>
  <si>
    <t>27-353</t>
  </si>
  <si>
    <t>សុច សូនី</t>
  </si>
  <si>
    <t>31-302</t>
  </si>
  <si>
    <t>ទេស ចំរើន</t>
  </si>
  <si>
    <t>33-237</t>
  </si>
  <si>
    <t>ប្រាក់ គីណា</t>
  </si>
  <si>
    <t>31-369</t>
  </si>
  <si>
    <t>សែម បូរ៉ា</t>
  </si>
  <si>
    <t>27-495</t>
  </si>
  <si>
    <t>ព្រហ្ម ស៊ីណាត់</t>
  </si>
  <si>
    <t>37-404</t>
  </si>
  <si>
    <t xml:space="preserve">អឿន  គុណភារម្យ  </t>
  </si>
  <si>
    <t>17-596</t>
  </si>
  <si>
    <t>ស៊ុក វាសនា</t>
  </si>
  <si>
    <t>43-289</t>
  </si>
  <si>
    <t>សួន នឹម</t>
  </si>
  <si>
    <t>35-339</t>
  </si>
  <si>
    <t>39-500</t>
  </si>
  <si>
    <t>គង់ សុជឿន</t>
  </si>
  <si>
    <t>27-332</t>
  </si>
  <si>
    <t>17-367</t>
  </si>
  <si>
    <t>ស៊ុន រ៉ាវឿត</t>
  </si>
  <si>
    <t>31-545</t>
  </si>
  <si>
    <t>វង្ស ស៊ីណុល</t>
  </si>
  <si>
    <t>41-075</t>
  </si>
  <si>
    <t>ម៉ុក ដារ៉ាឌីកា</t>
  </si>
  <si>
    <t>45-041</t>
  </si>
  <si>
    <t>ឈុន សារ៉ន</t>
  </si>
  <si>
    <t>39-404</t>
  </si>
  <si>
    <t>គង់ សោមភ័ណ</t>
  </si>
  <si>
    <t>37-516</t>
  </si>
  <si>
    <t>មឿក ឡា</t>
  </si>
  <si>
    <t>27-540</t>
  </si>
  <si>
    <t>ត្រឹង សែនសុធី</t>
  </si>
  <si>
    <t>21-300</t>
  </si>
  <si>
    <t>យី សៀកហាន</t>
  </si>
  <si>
    <t>25-365</t>
  </si>
  <si>
    <t>ឡាក់ រស់</t>
  </si>
  <si>
    <t>25-264</t>
  </si>
  <si>
    <t>សៅ លឹមស្រៀង</t>
  </si>
  <si>
    <t>43-166</t>
  </si>
  <si>
    <t>ស៊ូ យ៉ាន</t>
  </si>
  <si>
    <t>41-517</t>
  </si>
  <si>
    <t>លី គៀតគី</t>
  </si>
  <si>
    <t>21-136</t>
  </si>
  <si>
    <t>ហង្ស សីណា</t>
  </si>
  <si>
    <t>33-088</t>
  </si>
  <si>
    <t>ប៉ែន សុខា</t>
  </si>
  <si>
    <t>31-131</t>
  </si>
  <si>
    <t>គង់ សាម៉ុន</t>
  </si>
  <si>
    <t>11-507</t>
  </si>
  <si>
    <t>31-024</t>
  </si>
  <si>
    <t>រួត ញង</t>
  </si>
  <si>
    <t>41-296</t>
  </si>
  <si>
    <t>ហៀក គ្រី</t>
  </si>
  <si>
    <t>43-226</t>
  </si>
  <si>
    <r>
      <rPr>
        <sz val="10"/>
        <rFont val="FreeSans"/>
        <family val="2"/>
      </rPr>
      <t>ផ្ទះ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៣៣០ ក</t>
    </r>
    <r>
      <rPr>
        <sz val="11"/>
        <color theme="1"/>
        <rFont val="Calibri"/>
        <family val="2"/>
        <scheme val="minor"/>
      </rPr>
      <t xml:space="preserve">. </t>
    </r>
    <r>
      <rPr>
        <sz val="10"/>
        <rFont val="FreeSans"/>
        <family val="2"/>
      </rPr>
      <t>ភ</t>
    </r>
    <r>
      <rPr>
        <sz val="11"/>
        <color theme="1"/>
        <rFont val="Calibri"/>
        <family val="2"/>
        <scheme val="minor"/>
      </rPr>
      <t>.</t>
    </r>
    <r>
      <rPr>
        <sz val="10"/>
        <rFont val="FreeSans"/>
        <family val="2"/>
      </rPr>
      <t>តាព្រួច</t>
    </r>
  </si>
  <si>
    <t>39-493</t>
  </si>
  <si>
    <t>យឹម ង៉ែត</t>
  </si>
  <si>
    <t>05-144</t>
  </si>
  <si>
    <t>ម៉ៅ សាម៉ុយ</t>
  </si>
  <si>
    <t>35-013</t>
  </si>
  <si>
    <t>ឈ ហ៊ូ</t>
  </si>
  <si>
    <t>39-232</t>
  </si>
  <si>
    <t>ស៊ីម ស៊ាន</t>
  </si>
  <si>
    <t>31-289</t>
  </si>
  <si>
    <t>បូ មុំ</t>
  </si>
  <si>
    <t>39-341</t>
  </si>
  <si>
    <t>រស់ ដារ៉ា</t>
  </si>
  <si>
    <t>05-110</t>
  </si>
  <si>
    <t>ប៊ុន ពៅ</t>
  </si>
  <si>
    <t>05-227</t>
  </si>
  <si>
    <t>សន ប៊ុនណា</t>
  </si>
  <si>
    <t>05-194</t>
  </si>
  <si>
    <t>នូ គីម</t>
  </si>
  <si>
    <t>25-175</t>
  </si>
  <si>
    <t>សុប ឡេស</t>
  </si>
  <si>
    <t>21-216</t>
  </si>
  <si>
    <t>ពេជ្រ ឆោមឆវណ្ណ</t>
  </si>
  <si>
    <t>31-293</t>
  </si>
  <si>
    <t>សារី សុគ្រី</t>
  </si>
  <si>
    <t>25-546</t>
  </si>
  <si>
    <t>សេង សុដានី</t>
  </si>
  <si>
    <t>27-333</t>
  </si>
  <si>
    <t>ជិន សុផានី</t>
  </si>
  <si>
    <t>41-327</t>
  </si>
  <si>
    <t>បូ ភី២</t>
  </si>
  <si>
    <t>35-075</t>
  </si>
  <si>
    <t>មាស សារុន</t>
  </si>
  <si>
    <t>33-266</t>
  </si>
  <si>
    <t>35-178</t>
  </si>
  <si>
    <t>វ៉ាត សិម៉ឹ</t>
  </si>
  <si>
    <t>21-356</t>
  </si>
  <si>
    <t>មាន់ សំណាងហ៊ាន</t>
  </si>
  <si>
    <t>45-141</t>
  </si>
  <si>
    <t>ស៊ុម វុធ</t>
  </si>
  <si>
    <t>37-283</t>
  </si>
  <si>
    <t>ឡោ ឈៀង</t>
  </si>
  <si>
    <t>35-253</t>
  </si>
  <si>
    <t>យក់ រ៉េន</t>
  </si>
  <si>
    <t>43-036</t>
  </si>
  <si>
    <t>លី ឡាយ</t>
  </si>
  <si>
    <t>43-033</t>
  </si>
  <si>
    <t>31-114</t>
  </si>
  <si>
    <t>សុខ រួម</t>
  </si>
  <si>
    <t>39-522</t>
  </si>
  <si>
    <t>ហ៊ុន ធ្នូ</t>
  </si>
  <si>
    <t>25-353</t>
  </si>
  <si>
    <t>សុខ សុវណ្ណសឿន</t>
  </si>
  <si>
    <t>37-412</t>
  </si>
  <si>
    <t>ជេត ស៊ន</t>
  </si>
  <si>
    <t>45-084</t>
  </si>
  <si>
    <t>ទេព ចាន់ដារ៉ា</t>
  </si>
  <si>
    <t>31-476</t>
  </si>
  <si>
    <t>សោ ពិសិដ្ឋ</t>
  </si>
  <si>
    <t>35-043</t>
  </si>
  <si>
    <t>មាស ពិសិទ្ធ</t>
  </si>
  <si>
    <t>11-410</t>
  </si>
  <si>
    <t>ហុង ហោ</t>
  </si>
  <si>
    <t>45-073</t>
  </si>
  <si>
    <t>ជឹម ឈន</t>
  </si>
  <si>
    <t>37-389</t>
  </si>
  <si>
    <t>លន ស៊ីចែម</t>
  </si>
  <si>
    <t>45-104</t>
  </si>
  <si>
    <t>ភាជ សុខុម</t>
  </si>
  <si>
    <t>43-022</t>
  </si>
  <si>
    <t>អ៊ឹម សារម្យ</t>
  </si>
  <si>
    <t>21-265</t>
  </si>
  <si>
    <t>ម៉ាត់ យូសុះ</t>
  </si>
  <si>
    <t>35-533</t>
  </si>
  <si>
    <t>ឆែម សូត្រ</t>
  </si>
  <si>
    <t>35-522</t>
  </si>
  <si>
    <t>សួរ ហ៊ត</t>
  </si>
  <si>
    <t>35-521</t>
  </si>
  <si>
    <t>35-516</t>
  </si>
  <si>
    <t>សាង រ៉ាឌី</t>
  </si>
  <si>
    <t>35-523</t>
  </si>
  <si>
    <t>យ៉ា ការីមខាត</t>
  </si>
  <si>
    <t>21-511</t>
  </si>
  <si>
    <t>អ៊ូច សាវុធ</t>
  </si>
  <si>
    <t>31-174</t>
  </si>
  <si>
    <t>ចាន់ ស៊ត</t>
  </si>
  <si>
    <t>31-175</t>
  </si>
  <si>
    <t>ទូច ស៊ីណាត</t>
  </si>
  <si>
    <t>31-048</t>
  </si>
  <si>
    <t>ទូច</t>
  </si>
  <si>
    <t>31-049</t>
  </si>
  <si>
    <t>ស៊ុំ សំអ៊ុល</t>
  </si>
  <si>
    <t>31-095</t>
  </si>
  <si>
    <t>ថ្លាំង ហេង</t>
  </si>
  <si>
    <t>31-569</t>
  </si>
  <si>
    <t>ឃុន លក្ខិណា</t>
  </si>
  <si>
    <t>31-234</t>
  </si>
  <si>
    <t>ជា មឿត</t>
  </si>
  <si>
    <t>31-320</t>
  </si>
  <si>
    <t>គៀង យ៉ា</t>
  </si>
  <si>
    <t>31-094</t>
  </si>
  <si>
    <t>ស៊ុន គឹមឈឺន</t>
  </si>
  <si>
    <t>35-161</t>
  </si>
  <si>
    <t>ស៊ុត សុវណ្ណ</t>
  </si>
  <si>
    <t>35-160</t>
  </si>
  <si>
    <t>សំ  ណារិន</t>
  </si>
  <si>
    <t>17-170</t>
  </si>
  <si>
    <t>ស៊ិន  សំប៊ូន</t>
  </si>
  <si>
    <t>17-172</t>
  </si>
  <si>
    <t>ហ៊ាង  គឹមលាភ</t>
  </si>
  <si>
    <t>17-163</t>
  </si>
  <si>
    <t>តឹក សារ៉េត</t>
  </si>
  <si>
    <t>43-203</t>
  </si>
  <si>
    <t>ឯក សុផល</t>
  </si>
  <si>
    <t>43-207</t>
  </si>
  <si>
    <t xml:space="preserve">ជុំ  សារ៉េត  </t>
  </si>
  <si>
    <t>05-525</t>
  </si>
  <si>
    <t>លឹម មួយហ៊ាង</t>
  </si>
  <si>
    <t>05-258</t>
  </si>
  <si>
    <t>សម្បត្តិ សោភា</t>
  </si>
  <si>
    <t>05-263</t>
  </si>
  <si>
    <t>សៀង ខុន</t>
  </si>
  <si>
    <t>31-230</t>
  </si>
  <si>
    <t>សៀង ប៊ុនរិទ្ធ</t>
  </si>
  <si>
    <t>31-231</t>
  </si>
  <si>
    <t>ជា ពត</t>
  </si>
  <si>
    <t>35-551</t>
  </si>
  <si>
    <t>ឈឿង សែន</t>
  </si>
  <si>
    <t>35-553</t>
  </si>
  <si>
    <t>យ៉ើ សោហ្វី</t>
  </si>
  <si>
    <t>45-063</t>
  </si>
  <si>
    <t>រេះ យាកតូប</t>
  </si>
  <si>
    <t>45-064</t>
  </si>
  <si>
    <t>យ៉ាន ឧស្មាន</t>
  </si>
  <si>
    <t>45-062</t>
  </si>
  <si>
    <t>វ៉ាន់ សុផាត</t>
  </si>
  <si>
    <t>39-436</t>
  </si>
  <si>
    <t>ស៊ត ឡុង</t>
  </si>
  <si>
    <t>39-439</t>
  </si>
  <si>
    <t>អ៊ីត ម៉ុន</t>
  </si>
  <si>
    <t>39-435</t>
  </si>
  <si>
    <t>វិន វ៉ិត</t>
  </si>
  <si>
    <t>39-442</t>
  </si>
  <si>
    <t>ឆឹង ឆុន</t>
  </si>
  <si>
    <t>43-303</t>
  </si>
  <si>
    <t>ឯល យ៉ាន</t>
  </si>
  <si>
    <t>25-135</t>
  </si>
  <si>
    <t>ស៊ូ សាទ្រី</t>
  </si>
  <si>
    <t>25-083</t>
  </si>
  <si>
    <t>លាលាបឋមសិក្សាជំនីក</t>
  </si>
  <si>
    <t>45-110</t>
  </si>
  <si>
    <t>រៀម ធាត់</t>
  </si>
  <si>
    <t>37-154</t>
  </si>
  <si>
    <t>យឿន សុជាតិ</t>
  </si>
  <si>
    <t>37-153</t>
  </si>
  <si>
    <t>ឆើត កន្យាណ</t>
  </si>
  <si>
    <t>31-145</t>
  </si>
  <si>
    <t>ស្រី សុភក្រ័</t>
  </si>
  <si>
    <t>31-151</t>
  </si>
  <si>
    <t>សាវ៉ាត ទីណា</t>
  </si>
  <si>
    <t>37-381</t>
  </si>
  <si>
    <t>ទុយ សាមឿន</t>
  </si>
  <si>
    <t>25-512</t>
  </si>
  <si>
    <t>ប៉ិច មាឌ</t>
  </si>
  <si>
    <t>37-551</t>
  </si>
  <si>
    <t>សេង ហឺ</t>
  </si>
  <si>
    <t>37-282</t>
  </si>
  <si>
    <t>ហាប់ ស្រីមុំ</t>
  </si>
  <si>
    <t>27-189</t>
  </si>
  <si>
    <t>សាក់ ស៊ុន</t>
  </si>
  <si>
    <t>37-295</t>
  </si>
  <si>
    <t>ហឿន ភឹមលាង</t>
  </si>
  <si>
    <t>37-554</t>
  </si>
  <si>
    <t>ឈាត សុភើយ</t>
  </si>
  <si>
    <t>41-387</t>
  </si>
  <si>
    <t>ហាង គឺមឹសាន</t>
  </si>
  <si>
    <t>41-386</t>
  </si>
  <si>
    <t>ម៉ៅ  សុខុម</t>
  </si>
  <si>
    <t>17-433</t>
  </si>
  <si>
    <t>យ៉េម អែល</t>
  </si>
  <si>
    <t>45-102</t>
  </si>
  <si>
    <t>ខឹម សាម៉ុន</t>
  </si>
  <si>
    <t>05-026</t>
  </si>
  <si>
    <t>នាង ធី</t>
  </si>
  <si>
    <t>05-030</t>
  </si>
  <si>
    <t>ឡាច វ៉ុង</t>
  </si>
  <si>
    <t>37-372</t>
  </si>
  <si>
    <t>ឆឺន ណាន់</t>
  </si>
  <si>
    <t>37-375</t>
  </si>
  <si>
    <t>ម៉ា វ៉ុង</t>
  </si>
  <si>
    <t>37-371</t>
  </si>
  <si>
    <t>31-101</t>
  </si>
  <si>
    <t>ហួរ ហួន</t>
  </si>
  <si>
    <t>45-006</t>
  </si>
  <si>
    <t>ម៉ាត់ អ៊ីសើ</t>
  </si>
  <si>
    <t>35-101</t>
  </si>
  <si>
    <t>សាយ ចន្ថា</t>
  </si>
  <si>
    <t>31-045</t>
  </si>
  <si>
    <t>យិ ល្មម</t>
  </si>
  <si>
    <t>37-281</t>
  </si>
  <si>
    <t>ប៉ែន វុទ្ធី</t>
  </si>
  <si>
    <t>39-365</t>
  </si>
  <si>
    <t>ហេង ប៊ុនឡាយ</t>
  </si>
  <si>
    <t>37-291</t>
  </si>
  <si>
    <t>សែម សារ៉ាត់</t>
  </si>
  <si>
    <t>27-276</t>
  </si>
  <si>
    <t>មីន ខ្លឹង</t>
  </si>
  <si>
    <t>21-343</t>
  </si>
  <si>
    <t>ស៊ូ វិចិត្រ</t>
  </si>
  <si>
    <t>05-361</t>
  </si>
  <si>
    <t>ងិន ផល្លា</t>
  </si>
  <si>
    <t>25-375</t>
  </si>
  <si>
    <t>ប៉ិច យូហាប់</t>
  </si>
  <si>
    <t>39-393</t>
  </si>
  <si>
    <t>ឡុញ សុភក្រ័</t>
  </si>
  <si>
    <t>41-568</t>
  </si>
  <si>
    <t>43-227</t>
  </si>
  <si>
    <t>ស៊ីន យ៉ែម</t>
  </si>
  <si>
    <t>33-060</t>
  </si>
  <si>
    <t>សុខ សាមន្នី៤</t>
  </si>
  <si>
    <t>27-237</t>
  </si>
  <si>
    <t>ធឹម សុគន្ធ</t>
  </si>
  <si>
    <t>17-249</t>
  </si>
  <si>
    <t>ហឿត សុដារី</t>
  </si>
  <si>
    <t>39-405</t>
  </si>
  <si>
    <t>លឹម លីណា</t>
  </si>
  <si>
    <t>43-256</t>
  </si>
  <si>
    <t>ជុំ ចាន់ថន</t>
  </si>
  <si>
    <t>33-040</t>
  </si>
  <si>
    <t>ញ៉ែម ផល្លី</t>
  </si>
  <si>
    <t>25-398</t>
  </si>
  <si>
    <t>ឈុំ សោហ៉ា</t>
  </si>
  <si>
    <t>35-247</t>
  </si>
  <si>
    <t>សៀង សំ</t>
  </si>
  <si>
    <t>39-065</t>
  </si>
  <si>
    <t>មាន រឿត</t>
  </si>
  <si>
    <t>39-546</t>
  </si>
  <si>
    <t>គង់ លន</t>
  </si>
  <si>
    <t>25-174</t>
  </si>
  <si>
    <t>គុំ វង្សមុន្នី</t>
  </si>
  <si>
    <t>27-043</t>
  </si>
  <si>
    <t>សំ រិន</t>
  </si>
  <si>
    <t>39-344</t>
  </si>
  <si>
    <t>លាប ឡាង</t>
  </si>
  <si>
    <t>45-027</t>
  </si>
  <si>
    <t>លៀប លឿម</t>
  </si>
  <si>
    <t>45-028</t>
  </si>
  <si>
    <t>រ៉ឹម ញ៉ឹប</t>
  </si>
  <si>
    <t>11-590</t>
  </si>
  <si>
    <t>សឿត សុជាតិ</t>
  </si>
  <si>
    <t>27-533</t>
  </si>
  <si>
    <t>ម៉ឹង សាវ៉ាត់</t>
  </si>
  <si>
    <t>31-090</t>
  </si>
  <si>
    <t>ព្រំ ចានថន</t>
  </si>
  <si>
    <t>05-322</t>
  </si>
  <si>
    <t>ប៊ូ ភាន</t>
  </si>
  <si>
    <t>41-094</t>
  </si>
  <si>
    <t>ខៀវ វិត្ត</t>
  </si>
  <si>
    <t>45-074</t>
  </si>
  <si>
    <t>កៅ ចំរើន</t>
  </si>
  <si>
    <t>31-416</t>
  </si>
  <si>
    <t>សាវី ម៉ូហាំម៉ាត</t>
  </si>
  <si>
    <t>35-088</t>
  </si>
  <si>
    <t>វ៉ន សុផា</t>
  </si>
  <si>
    <t>21-464</t>
  </si>
  <si>
    <t>មាន ញ៉ាន</t>
  </si>
  <si>
    <t>45-025</t>
  </si>
  <si>
    <t>ស៊ន ចាន់ដារ៉ា</t>
  </si>
  <si>
    <t>21-345</t>
  </si>
  <si>
    <t>ស៊ិន វណ្ណា</t>
  </si>
  <si>
    <t>27-325</t>
  </si>
  <si>
    <t>ចៅ ធៀង</t>
  </si>
  <si>
    <t>27-138</t>
  </si>
  <si>
    <t>យ៉ុង វុធ</t>
  </si>
  <si>
    <t>31-066</t>
  </si>
  <si>
    <t>សាម រិទ្ឋ</t>
  </si>
  <si>
    <t>31-436</t>
  </si>
  <si>
    <t>ណាម ឆាន់</t>
  </si>
  <si>
    <t>កែន ឆើយ</t>
  </si>
  <si>
    <t>37-359</t>
  </si>
  <si>
    <t>ហ៊ុន ចៅសម្បត្តិ</t>
  </si>
  <si>
    <t>39-316</t>
  </si>
  <si>
    <t>ឃឿន ខឿត</t>
  </si>
  <si>
    <t>39-321</t>
  </si>
  <si>
    <t>ហ៊ួត សុផល</t>
  </si>
  <si>
    <t>39-322</t>
  </si>
  <si>
    <t>រ៉ិល សាន់</t>
  </si>
  <si>
    <t>21-357</t>
  </si>
  <si>
    <t>បឿន សឹន</t>
  </si>
  <si>
    <t>21-315</t>
  </si>
  <si>
    <t>សន សៅ</t>
  </si>
  <si>
    <t>41-090</t>
  </si>
  <si>
    <t>ច័ន្ទ ហ៊ាញ</t>
  </si>
  <si>
    <t>41-091</t>
  </si>
  <si>
    <t>វ៉ន លឿត</t>
  </si>
  <si>
    <t>31-235</t>
  </si>
  <si>
    <t>រៀម ឌុង</t>
  </si>
  <si>
    <t>41-248</t>
  </si>
  <si>
    <t>អ៊ឹង ទី</t>
  </si>
  <si>
    <t>25-224</t>
  </si>
  <si>
    <t>27-418</t>
  </si>
  <si>
    <t>រ៉េត ប៊ុនធឿន</t>
  </si>
  <si>
    <t>27-219</t>
  </si>
  <si>
    <t>សន គីរី</t>
  </si>
  <si>
    <t>27-318</t>
  </si>
  <si>
    <t>39-116</t>
  </si>
  <si>
    <t>ហ៊ួត សំបូរ</t>
  </si>
  <si>
    <t>39-311</t>
  </si>
  <si>
    <t>អៀម រិននឿត</t>
  </si>
  <si>
    <t>37-071</t>
  </si>
  <si>
    <t>ឡម ផាន</t>
  </si>
  <si>
    <t>43-034</t>
  </si>
  <si>
    <t>ម៉ែន សុភ័ក្ត្រ</t>
  </si>
  <si>
    <t>21-173</t>
  </si>
  <si>
    <t>ហម ចំប៉ា</t>
  </si>
  <si>
    <t>39-329</t>
  </si>
  <si>
    <t>39-143</t>
  </si>
  <si>
    <t>ឡាម សារ៉ុម</t>
  </si>
  <si>
    <t>39-133</t>
  </si>
  <si>
    <t>អុង ពិទូ</t>
  </si>
  <si>
    <t>27-470</t>
  </si>
  <si>
    <t>សុខ ប៊ុនដារ៉ា ២</t>
  </si>
  <si>
    <t>17-374</t>
  </si>
  <si>
    <t>ឈឿម ផល្លី</t>
  </si>
  <si>
    <t>25-477</t>
  </si>
  <si>
    <t>ប៊ុន វ៉ាន់ថា</t>
  </si>
  <si>
    <t>25-345</t>
  </si>
  <si>
    <t>35-434</t>
  </si>
  <si>
    <t>ណូ សេន</t>
  </si>
  <si>
    <t>35-137</t>
  </si>
  <si>
    <t>មុំ ចាន់ធី</t>
  </si>
  <si>
    <t>41-486</t>
  </si>
  <si>
    <t>វ័ន  ពន</t>
  </si>
  <si>
    <t>07-012</t>
  </si>
  <si>
    <t>ដែង សុវណ្ណរ៉ា</t>
  </si>
  <si>
    <t>31-365</t>
  </si>
  <si>
    <t>ហ៊ន ហឿន</t>
  </si>
  <si>
    <t>35-470</t>
  </si>
  <si>
    <t>មាស សុជាតិ</t>
  </si>
  <si>
    <t>27-422</t>
  </si>
  <si>
    <t>ផន រឿម</t>
  </si>
  <si>
    <t>39-356</t>
  </si>
  <si>
    <t>39-332</t>
  </si>
  <si>
    <t>ម៉ន សារ៉ង</t>
  </si>
  <si>
    <t>39-357</t>
  </si>
  <si>
    <t>សឿន សុខា</t>
  </si>
  <si>
    <t>39-355</t>
  </si>
  <si>
    <t>25-547</t>
  </si>
  <si>
    <t>ឡម មៀង</t>
  </si>
  <si>
    <t>31-144</t>
  </si>
  <si>
    <t>យ៉ាត ពៅ</t>
  </si>
  <si>
    <t>35-056</t>
  </si>
  <si>
    <t>យ៉ា ហ្វាហ្ស៊ី</t>
  </si>
  <si>
    <t>21-045</t>
  </si>
  <si>
    <t>ស៊ាន ជីលាង</t>
  </si>
  <si>
    <t>31-541</t>
  </si>
  <si>
    <t>តុក ស៊ីវគៀង</t>
  </si>
  <si>
    <t>43-003</t>
  </si>
  <si>
    <t>ឈុន សាខុម</t>
  </si>
  <si>
    <t>37-236</t>
  </si>
  <si>
    <t>អៀង ឌឿន</t>
  </si>
  <si>
    <t>41-421</t>
  </si>
  <si>
    <t>ចាន់ សុផាវី</t>
  </si>
  <si>
    <t>43-037</t>
  </si>
  <si>
    <t>វ៉ាន់ សឿន២</t>
  </si>
  <si>
    <t>31-501</t>
  </si>
  <si>
    <t>រុន វុទ្ទី</t>
  </si>
  <si>
    <t>43-050</t>
  </si>
  <si>
    <t>សៀន ជុំ</t>
  </si>
  <si>
    <t>31-216</t>
  </si>
  <si>
    <t>មាស សាវ៉ន</t>
  </si>
  <si>
    <t>45-048</t>
  </si>
  <si>
    <t>សៀន សំបូរ</t>
  </si>
  <si>
    <t>31-594</t>
  </si>
  <si>
    <t>27-278</t>
  </si>
  <si>
    <t>41-438</t>
  </si>
  <si>
    <t>ព្រំ សាខន</t>
  </si>
  <si>
    <t>05-317</t>
  </si>
  <si>
    <t>27-171</t>
  </si>
  <si>
    <t>ណា លី</t>
  </si>
  <si>
    <t>11-163</t>
  </si>
  <si>
    <t>តាន់ ឈុនហុង</t>
  </si>
  <si>
    <t>11-458</t>
  </si>
  <si>
    <t>ណុម រ៉េត</t>
  </si>
  <si>
    <t>43-051</t>
  </si>
  <si>
    <t>ឈិត ប៊ុនទ្រី</t>
  </si>
  <si>
    <t>21-393</t>
  </si>
  <si>
    <t>ខៀវ ម៉ាលី</t>
  </si>
  <si>
    <t>39-075</t>
  </si>
  <si>
    <t>ម៉ាន់ អ៊ុំមី</t>
  </si>
  <si>
    <t>31-385</t>
  </si>
  <si>
    <t>ម៉ាន់ អ៊ុលឡាវី</t>
  </si>
  <si>
    <t>31-386</t>
  </si>
  <si>
    <t>នួន គឹមសួរ</t>
  </si>
  <si>
    <t>27-207</t>
  </si>
  <si>
    <t>សោម សុចិត្ត</t>
  </si>
  <si>
    <t>27-020</t>
  </si>
  <si>
    <t>មល់ បុប្ជា</t>
  </si>
  <si>
    <t>35-182</t>
  </si>
  <si>
    <t>ប្រាក់ ថា</t>
  </si>
  <si>
    <t>31-261</t>
  </si>
  <si>
    <t xml:space="preserve">ថោង  ណាង </t>
  </si>
  <si>
    <t>17-516</t>
  </si>
  <si>
    <t>ទុំ ឈឿត</t>
  </si>
  <si>
    <t>31-428</t>
  </si>
  <si>
    <t>ជិត សៀក</t>
  </si>
  <si>
    <t>11-175</t>
  </si>
  <si>
    <t xml:space="preserve">វិន   ជិន  </t>
  </si>
  <si>
    <t>05-544</t>
  </si>
  <si>
    <t>ជា ច័ន្ទស្ធារ៉ាត់</t>
  </si>
  <si>
    <t>41-266</t>
  </si>
  <si>
    <t>ស្រស់ មៃសុំ</t>
  </si>
  <si>
    <t>39-398</t>
  </si>
  <si>
    <t>27-242</t>
  </si>
  <si>
    <t xml:space="preserve">ហំ  ស្រីណា </t>
  </si>
  <si>
    <t>17-544</t>
  </si>
  <si>
    <t>កុច រីណា</t>
  </si>
  <si>
    <t>27-180</t>
  </si>
  <si>
    <t>ឈឺន សារឿន</t>
  </si>
  <si>
    <t>43-009</t>
  </si>
  <si>
    <t>យឹម ប៉ូលីន</t>
  </si>
  <si>
    <t>37-215</t>
  </si>
  <si>
    <t>11-305</t>
  </si>
  <si>
    <t>ឌួង សុខុម</t>
  </si>
  <si>
    <t>27-472</t>
  </si>
  <si>
    <t>ញៀវ សឿត</t>
  </si>
  <si>
    <t>27-473</t>
  </si>
  <si>
    <t>ខួច ស៊ុនហេង</t>
  </si>
  <si>
    <t>17-356</t>
  </si>
  <si>
    <t>27-156</t>
  </si>
  <si>
    <t>មឿន សារ៉ន់</t>
  </si>
  <si>
    <t>33-363</t>
  </si>
  <si>
    <t>សុក រតនះ</t>
  </si>
  <si>
    <t>31-038</t>
  </si>
  <si>
    <t>ស្ងួន សឿម</t>
  </si>
  <si>
    <t>31-127</t>
  </si>
  <si>
    <t>រៀង ប៊ុនធាម</t>
  </si>
  <si>
    <t>41-376</t>
  </si>
  <si>
    <t>ឈីវ ខុម</t>
  </si>
  <si>
    <t>37-148</t>
  </si>
  <si>
    <t>វន អេននី</t>
  </si>
  <si>
    <t>27-398</t>
  </si>
  <si>
    <t>ធិន ចន្ទ័សុធី</t>
  </si>
  <si>
    <t>45-038</t>
  </si>
  <si>
    <t>ឡិប វណ្ណរូ</t>
  </si>
  <si>
    <t>21-161</t>
  </si>
  <si>
    <t>25-168</t>
  </si>
  <si>
    <t>ឈួយ យ៉ុន</t>
  </si>
  <si>
    <t>37-191</t>
  </si>
  <si>
    <t>គីម ផល្លា</t>
  </si>
  <si>
    <t>27-150</t>
  </si>
  <si>
    <t>លឿត ឈួង</t>
  </si>
  <si>
    <t>27-488</t>
  </si>
  <si>
    <t>ក្រង់ ចាន់លី</t>
  </si>
  <si>
    <t>27-364</t>
  </si>
  <si>
    <t>អ៊ុំ គុំភឿន</t>
  </si>
  <si>
    <t>31-161</t>
  </si>
  <si>
    <t>លក ឆាយលី</t>
  </si>
  <si>
    <t>39-231</t>
  </si>
  <si>
    <t>សុន សុភាព</t>
  </si>
  <si>
    <t>25-182</t>
  </si>
  <si>
    <t>សុះ ហាស់លី</t>
  </si>
  <si>
    <t>41-062</t>
  </si>
  <si>
    <t>សេង សុខា</t>
  </si>
  <si>
    <t>11-021</t>
  </si>
  <si>
    <t>ម៉ង់ សេដ្ឋា</t>
  </si>
  <si>
    <t>27-496</t>
  </si>
  <si>
    <t>ភី ចាន់ដារ៉ា</t>
  </si>
  <si>
    <t>39-388</t>
  </si>
  <si>
    <t>ខៀវ ពេជ្ររស្មីសុវណ្ណ</t>
  </si>
  <si>
    <t>27-016</t>
  </si>
  <si>
    <t>តូច ណម</t>
  </si>
  <si>
    <t>37-307</t>
  </si>
  <si>
    <t>ស៊ាន ខុំ</t>
  </si>
  <si>
    <t>41-560</t>
  </si>
  <si>
    <t>ឃូ លីមជីវ</t>
  </si>
  <si>
    <t>39-291</t>
  </si>
  <si>
    <t>នង ឃីម</t>
  </si>
  <si>
    <t>17-288</t>
  </si>
  <si>
    <t>ម៉ៅ គី</t>
  </si>
  <si>
    <t>21-390</t>
  </si>
  <si>
    <t>ពេជ្រ សុផៃ</t>
  </si>
  <si>
    <t>27-471</t>
  </si>
  <si>
    <t>ប្រាក់ ដារ៉ា</t>
  </si>
  <si>
    <t>35-061</t>
  </si>
  <si>
    <t>05-048</t>
  </si>
  <si>
    <t>សំ សុន</t>
  </si>
  <si>
    <t>25-023</t>
  </si>
  <si>
    <t xml:space="preserve">ស៊ុន  ឡាយ  </t>
  </si>
  <si>
    <t>05-545</t>
  </si>
  <si>
    <t>31-308</t>
  </si>
  <si>
    <t>កូវ សុឃឿន</t>
  </si>
  <si>
    <t>41-167</t>
  </si>
  <si>
    <t>គឹម វុទ្ធី</t>
  </si>
  <si>
    <t>05-313</t>
  </si>
  <si>
    <t>សុខ ថេង</t>
  </si>
  <si>
    <t>05-200</t>
  </si>
  <si>
    <t>យ៉ែប ស្លាម៉ាស់</t>
  </si>
  <si>
    <t>21-062</t>
  </si>
  <si>
    <t>ប្រាក់ កូណាល់ ២</t>
  </si>
  <si>
    <t>31-506</t>
  </si>
  <si>
    <r>
      <rPr>
        <sz val="10"/>
        <rFont val="FreeSans"/>
        <family val="2"/>
      </rPr>
      <t xml:space="preserve">ទាវ កៅ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២</t>
    </r>
    <r>
      <rPr>
        <sz val="11"/>
        <color theme="1"/>
        <rFont val="Calibri"/>
        <family val="2"/>
        <scheme val="minor"/>
      </rPr>
      <t>)</t>
    </r>
  </si>
  <si>
    <t>11-041</t>
  </si>
  <si>
    <t>វ៉ាន់ សឿន</t>
  </si>
  <si>
    <t>37-369</t>
  </si>
  <si>
    <t>ទីន ប្រុស</t>
  </si>
  <si>
    <t>21-440</t>
  </si>
  <si>
    <t>ទិន ស្ម័នអ័ល</t>
  </si>
  <si>
    <t>41-037</t>
  </si>
  <si>
    <t>និត សោភា</t>
  </si>
  <si>
    <t>37-326</t>
  </si>
  <si>
    <t>11-229</t>
  </si>
  <si>
    <r>
      <rPr>
        <sz val="10"/>
        <rFont val="FreeSans"/>
        <family val="2"/>
      </rPr>
      <t xml:space="preserve">គង់ ឆាយ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ខាងក្នុង</t>
    </r>
    <r>
      <rPr>
        <sz val="11"/>
        <color theme="1"/>
        <rFont val="Calibri"/>
        <family val="2"/>
        <scheme val="minor"/>
      </rPr>
      <t>)</t>
    </r>
  </si>
  <si>
    <t>17-296</t>
  </si>
  <si>
    <t>គឹម  សុផល</t>
  </si>
  <si>
    <t>11-394</t>
  </si>
  <si>
    <t>ឡេង ស៊ីណា៥</t>
  </si>
  <si>
    <t>41-493</t>
  </si>
  <si>
    <t>ព្រំ ភូរ៉ាត់</t>
  </si>
  <si>
    <t>39-131</t>
  </si>
  <si>
    <t>អ៊ូ សាវ័ន្ត</t>
  </si>
  <si>
    <t>31-006</t>
  </si>
  <si>
    <t>ជិន សាវ៉ុង</t>
  </si>
  <si>
    <t>31-578</t>
  </si>
  <si>
    <t>11-411</t>
  </si>
  <si>
    <t>ពេជ្រ សុផល</t>
  </si>
  <si>
    <t>39-532</t>
  </si>
  <si>
    <t>សេក ភី</t>
  </si>
  <si>
    <t>31-169</t>
  </si>
  <si>
    <t>សំ រីណា</t>
  </si>
  <si>
    <t>31-168</t>
  </si>
  <si>
    <t>ស៊ុន សែម</t>
  </si>
  <si>
    <t>45-049</t>
  </si>
  <si>
    <t>យ៉ិន ចាន់ម៉ូនីកា</t>
  </si>
  <si>
    <t>27-241</t>
  </si>
  <si>
    <t>ត្រាំង ចាន់ទួង</t>
  </si>
  <si>
    <t>33-411</t>
  </si>
  <si>
    <t>បួន ស៊ីណាត</t>
  </si>
  <si>
    <t>41-065</t>
  </si>
  <si>
    <t>ជួប ជឿន</t>
  </si>
  <si>
    <t>37-544</t>
  </si>
  <si>
    <t>ឈន វឿន</t>
  </si>
  <si>
    <t>39-558</t>
  </si>
  <si>
    <t>សៀងអែម មរកត</t>
  </si>
  <si>
    <t>37-222</t>
  </si>
  <si>
    <t>សួស ហួត</t>
  </si>
  <si>
    <t>05-131</t>
  </si>
  <si>
    <t>ហួត គឺមណារី</t>
  </si>
  <si>
    <t>41-330</t>
  </si>
  <si>
    <t>ផាត សូភាព</t>
  </si>
  <si>
    <t>31-593</t>
  </si>
  <si>
    <t xml:space="preserve">ភន  ភៀន  </t>
  </si>
  <si>
    <t>05-555</t>
  </si>
  <si>
    <t>ឌី សំបូរ</t>
  </si>
  <si>
    <t>27-377</t>
  </si>
  <si>
    <t>អ៊ុយ សុង</t>
  </si>
  <si>
    <t>27-432</t>
  </si>
  <si>
    <t>សាន់ វ៉ុន</t>
  </si>
  <si>
    <t>31-170</t>
  </si>
  <si>
    <t>សឺន ម៉ៅ</t>
  </si>
  <si>
    <t>43-157</t>
  </si>
  <si>
    <t>ប៊ូរ វណ្ណនី</t>
  </si>
  <si>
    <t>45-070</t>
  </si>
  <si>
    <t>អ៊ុក ណន</t>
  </si>
  <si>
    <t>41-323</t>
  </si>
  <si>
    <t>នៅ រតនា</t>
  </si>
  <si>
    <t>37-103</t>
  </si>
  <si>
    <t>ឆឺត នេត</t>
  </si>
  <si>
    <t>37-262</t>
  </si>
  <si>
    <t>លី ម៉ា</t>
  </si>
  <si>
    <t>41-192</t>
  </si>
  <si>
    <t>ជួន ចំរើន</t>
  </si>
  <si>
    <t>27-366</t>
  </si>
  <si>
    <t>ជួន វ៉ាន់ឌី</t>
  </si>
  <si>
    <t>11-483</t>
  </si>
  <si>
    <t>ចាន់ សុភាវី</t>
  </si>
  <si>
    <t>37-484</t>
  </si>
  <si>
    <t>ពុំ វណ្ណ</t>
  </si>
  <si>
    <t>25-222</t>
  </si>
  <si>
    <t>ឈន ឆាន</t>
  </si>
  <si>
    <t>43-066</t>
  </si>
  <si>
    <t>ហុង ដាវុធ</t>
  </si>
  <si>
    <t>27-113</t>
  </si>
  <si>
    <t>វើយ ថា</t>
  </si>
  <si>
    <t>31-163</t>
  </si>
  <si>
    <r>
      <rPr>
        <sz val="10"/>
        <rFont val="FreeSans"/>
        <family val="2"/>
      </rPr>
      <t xml:space="preserve">ឌួង លី </t>
    </r>
    <r>
      <rPr>
        <sz val="11"/>
        <color theme="1"/>
        <rFont val="Calibri"/>
        <family val="2"/>
        <scheme val="minor"/>
      </rPr>
      <t>III</t>
    </r>
  </si>
  <si>
    <t>41-479</t>
  </si>
  <si>
    <t>ទូច ចន្ថា</t>
  </si>
  <si>
    <t>37-124</t>
  </si>
  <si>
    <t>ប្លុង សេដ្ឋា</t>
  </si>
  <si>
    <t>45-009</t>
  </si>
  <si>
    <t>25-109</t>
  </si>
  <si>
    <t>រិទ្ថ សារី</t>
  </si>
  <si>
    <t>35-301</t>
  </si>
  <si>
    <t>ផាន ហ៊ុន</t>
  </si>
  <si>
    <t>35-436</t>
  </si>
  <si>
    <t>យឿង យ៉េត</t>
  </si>
  <si>
    <t>25-206</t>
  </si>
  <si>
    <t>មឿន ពៅ</t>
  </si>
  <si>
    <t>37-246</t>
  </si>
  <si>
    <t>ប៉ូច វឌ្ឍនា</t>
  </si>
  <si>
    <t>43-237</t>
  </si>
  <si>
    <t>មួន រីហ្វីន</t>
  </si>
  <si>
    <t>27-328</t>
  </si>
  <si>
    <t>ឡស់ លីម</t>
  </si>
  <si>
    <t>39-205</t>
  </si>
  <si>
    <t>ថេត សុធា</t>
  </si>
  <si>
    <t>31-100</t>
  </si>
  <si>
    <t>សួម ចាន់រស្មី</t>
  </si>
  <si>
    <t>43-290</t>
  </si>
  <si>
    <t>អាង អានីតា</t>
  </si>
  <si>
    <t>31-158</t>
  </si>
  <si>
    <t>ង៉ែត វ៉ាន់នី</t>
  </si>
  <si>
    <t>43-307</t>
  </si>
  <si>
    <t>ស្វាយ សារិន</t>
  </si>
  <si>
    <t>31-543</t>
  </si>
  <si>
    <t>សុខ សុម៉ាលី</t>
  </si>
  <si>
    <t>17-286</t>
  </si>
  <si>
    <t>ឈុត សុគន្ធ</t>
  </si>
  <si>
    <t>31-524</t>
  </si>
  <si>
    <t>ថាប់ មុនីដាវណ្ណ</t>
  </si>
  <si>
    <t>31-540</t>
  </si>
  <si>
    <t>ប៉ែន សុគន្ធី</t>
  </si>
  <si>
    <t>17-460</t>
  </si>
  <si>
    <t>គង់ ទុំ</t>
  </si>
  <si>
    <t>31-424</t>
  </si>
  <si>
    <t>ល័ក្ខ ចាន់</t>
  </si>
  <si>
    <t>27-586</t>
  </si>
  <si>
    <t>ឈឿត សារឿត</t>
  </si>
  <si>
    <t>45-050</t>
  </si>
  <si>
    <t>គីម សម្បត្តិ</t>
  </si>
  <si>
    <t>39-136</t>
  </si>
  <si>
    <t>ប៊ុន រិទ្ធលួន</t>
  </si>
  <si>
    <t>37-427</t>
  </si>
  <si>
    <t>ឈៀង សៅលីន</t>
  </si>
  <si>
    <t>39-441</t>
  </si>
  <si>
    <t>ភី សុខ</t>
  </si>
  <si>
    <t>43-317</t>
  </si>
  <si>
    <t>ឈួយ ធួក</t>
  </si>
  <si>
    <t>35-506</t>
  </si>
  <si>
    <t>37-533</t>
  </si>
  <si>
    <t>41-547</t>
  </si>
  <si>
    <t xml:space="preserve">ហ៊ីង  សារឿន </t>
  </si>
  <si>
    <t>17-506</t>
  </si>
  <si>
    <t>ខេង ពិសី</t>
  </si>
  <si>
    <t>37-374</t>
  </si>
  <si>
    <t>ចិន ឡៃប៉ាល់</t>
  </si>
  <si>
    <t>43-204</t>
  </si>
  <si>
    <t>ជា វណ្ណី</t>
  </si>
  <si>
    <t>17-441</t>
  </si>
  <si>
    <t>សៀវ គឹមសាន្ត</t>
  </si>
  <si>
    <t>37-023</t>
  </si>
  <si>
    <t>ផ្លុង ដារ៉ា</t>
  </si>
  <si>
    <t>39-224</t>
  </si>
  <si>
    <t>អ៊ួន ចំរើន</t>
  </si>
  <si>
    <t>33-208</t>
  </si>
  <si>
    <t>27-509</t>
  </si>
  <si>
    <t>បាន សាវ៉េត</t>
  </si>
  <si>
    <t>27-269</t>
  </si>
  <si>
    <t>គង់ ដារ័ត្ន</t>
  </si>
  <si>
    <t>27-230</t>
  </si>
  <si>
    <t>សុខ លុច</t>
  </si>
  <si>
    <t>27-066</t>
  </si>
  <si>
    <t>ម៉ា ស៊ីថា</t>
  </si>
  <si>
    <t>45-092</t>
  </si>
  <si>
    <t>ព្រាប សារឿន</t>
  </si>
  <si>
    <t>45-010</t>
  </si>
  <si>
    <t>ជ័យ ឆាយ</t>
  </si>
  <si>
    <t>37-163</t>
  </si>
  <si>
    <t>អឿម ជីម</t>
  </si>
  <si>
    <t>37-422</t>
  </si>
  <si>
    <t>យ៉ាន អេង ២</t>
  </si>
  <si>
    <t>35-505</t>
  </si>
  <si>
    <t>សាង ចិន្តា</t>
  </si>
  <si>
    <t>35-524</t>
  </si>
  <si>
    <t>ហៃ ហាន់</t>
  </si>
  <si>
    <t>35-513</t>
  </si>
  <si>
    <t>សឿន រ៉េត</t>
  </si>
  <si>
    <t>35-535</t>
  </si>
  <si>
    <t>លុយ សាលី</t>
  </si>
  <si>
    <t>41-309</t>
  </si>
  <si>
    <t>យ៉ក ថា</t>
  </si>
  <si>
    <t>41-458</t>
  </si>
  <si>
    <t>41-542</t>
  </si>
  <si>
    <t>ម៉ៅ សុខុម</t>
  </si>
  <si>
    <t>41-543</t>
  </si>
  <si>
    <t>41-261</t>
  </si>
  <si>
    <t>វឿង សៅយ៉េត</t>
  </si>
  <si>
    <t>41-460</t>
  </si>
  <si>
    <t>ឃុន ឃួន</t>
  </si>
  <si>
    <t>41-272</t>
  </si>
  <si>
    <t>សួន ណារ៉ុង</t>
  </si>
  <si>
    <t>41-269</t>
  </si>
  <si>
    <t>ពេជ្រ ណារ៉ាន់</t>
  </si>
  <si>
    <t>35-408</t>
  </si>
  <si>
    <t>ពៅ ប៊ុនថា</t>
  </si>
  <si>
    <t>35-405</t>
  </si>
  <si>
    <t>មាន សារ៉ាត់</t>
  </si>
  <si>
    <t>27-120</t>
  </si>
  <si>
    <t>យ៉ុន ស៊ីយ៉ាន</t>
  </si>
  <si>
    <t>45-089</t>
  </si>
  <si>
    <t>លុយ ដារ៉ា</t>
  </si>
  <si>
    <t>45-090</t>
  </si>
  <si>
    <t>យឿន យ៉ុន</t>
  </si>
  <si>
    <t>45-088</t>
  </si>
  <si>
    <t>មាង ឡែន</t>
  </si>
  <si>
    <t>43-164</t>
  </si>
  <si>
    <t>អឿន ចាន់នី</t>
  </si>
  <si>
    <t>39-088</t>
  </si>
  <si>
    <t>ប៊ន ខន</t>
  </si>
  <si>
    <t>39-089</t>
  </si>
  <si>
    <t>ប៉ុច សុឃឿន</t>
  </si>
  <si>
    <t>37-200</t>
  </si>
  <si>
    <t>កេន សាវី</t>
  </si>
  <si>
    <t>37-199</t>
  </si>
  <si>
    <t>អ៊ាន សុខអេង</t>
  </si>
  <si>
    <t>37-197</t>
  </si>
  <si>
    <t>សាវណ្ណ សុខា</t>
  </si>
  <si>
    <t>31-538</t>
  </si>
  <si>
    <t>ដាំ សារុន</t>
  </si>
  <si>
    <t>35-029</t>
  </si>
  <si>
    <t>វង្ស ឆេង</t>
  </si>
  <si>
    <t>41-139</t>
  </si>
  <si>
    <t>សៅ វន្នា</t>
  </si>
  <si>
    <t>37-531</t>
  </si>
  <si>
    <t>ឡុង ស៊ីថា</t>
  </si>
  <si>
    <t>39-437</t>
  </si>
  <si>
    <t>ម៉ៅ ស្រស់</t>
  </si>
  <si>
    <t>37-335</t>
  </si>
  <si>
    <t>37-334</t>
  </si>
  <si>
    <t>ធឿន ចេក</t>
  </si>
  <si>
    <t>43-133</t>
  </si>
  <si>
    <t>សុក ហ៊</t>
  </si>
  <si>
    <t>43-134</t>
  </si>
  <si>
    <t>ឈុំ ឈួម</t>
  </si>
  <si>
    <t>35-267</t>
  </si>
  <si>
    <t>ម៉ៅ ឡា</t>
  </si>
  <si>
    <t>43-136</t>
  </si>
  <si>
    <t>ញឹម ប្រាង</t>
  </si>
  <si>
    <t>35-260</t>
  </si>
  <si>
    <t>ហ៊ុន សាម៉េត</t>
  </si>
  <si>
    <t>31-067</t>
  </si>
  <si>
    <t>ម៉ែន ភារុណ</t>
  </si>
  <si>
    <t>37-277</t>
  </si>
  <si>
    <t>ឈិត គន្ធី</t>
  </si>
  <si>
    <t>31-099</t>
  </si>
  <si>
    <t>ជា វ៉ាន់ណូ</t>
  </si>
  <si>
    <t>31-098</t>
  </si>
  <si>
    <t>ប៉េង លីគឹមឡាយ</t>
  </si>
  <si>
    <t>43-296</t>
  </si>
  <si>
    <t>ស គ្រីម៉ុត</t>
  </si>
  <si>
    <t>37-248</t>
  </si>
  <si>
    <t>ទីង ហាកហ៊ុច</t>
  </si>
  <si>
    <t>37-089</t>
  </si>
  <si>
    <t>ចេត យី</t>
  </si>
  <si>
    <t>31-299</t>
  </si>
  <si>
    <t>សឹង សុផាត</t>
  </si>
  <si>
    <t>31-007</t>
  </si>
  <si>
    <t>ថៃ យ៉ុន</t>
  </si>
  <si>
    <t>31-029</t>
  </si>
  <si>
    <t>តាំង ហ័ត</t>
  </si>
  <si>
    <t>31-036</t>
  </si>
  <si>
    <t>សេង ហៃ</t>
  </si>
  <si>
    <t>27-063</t>
  </si>
  <si>
    <t>គុជ ជ័រ</t>
  </si>
  <si>
    <t>25-207</t>
  </si>
  <si>
    <t>25-514</t>
  </si>
  <si>
    <t>31-142</t>
  </si>
  <si>
    <t>ចន្ទ្រា</t>
  </si>
  <si>
    <t>39-550</t>
  </si>
  <si>
    <t>យ៉ៅ អូន</t>
  </si>
  <si>
    <t>43-144</t>
  </si>
  <si>
    <t>ធឿន សារិន</t>
  </si>
  <si>
    <t>39-045</t>
  </si>
  <si>
    <t>ស៊ីម ប៉ន</t>
  </si>
  <si>
    <t>39-043</t>
  </si>
  <si>
    <t>ហ៊ន ហូ</t>
  </si>
  <si>
    <t>39-042</t>
  </si>
  <si>
    <t>ឃួន ប៊ុនធឿន</t>
  </si>
  <si>
    <t>41-160</t>
  </si>
  <si>
    <t>ឆា ឆួប</t>
  </si>
  <si>
    <t>27-433</t>
  </si>
  <si>
    <t>37-419</t>
  </si>
  <si>
    <t>រើយ រឿត</t>
  </si>
  <si>
    <t>37-415</t>
  </si>
  <si>
    <t>ឡយ លី</t>
  </si>
  <si>
    <t>37-099</t>
  </si>
  <si>
    <t>ឈឿម ឆៃយ៉ា</t>
  </si>
  <si>
    <t>37-085</t>
  </si>
  <si>
    <t>ជៀម ប៉ិ</t>
  </si>
  <si>
    <t>37-446</t>
  </si>
  <si>
    <t>គង់ ថេត</t>
  </si>
  <si>
    <t>43-121</t>
  </si>
  <si>
    <t>ហាត ហាក់</t>
  </si>
  <si>
    <t>43-253</t>
  </si>
  <si>
    <t>ភួ ពុយ</t>
  </si>
  <si>
    <t>27-227</t>
  </si>
  <si>
    <t>43-320</t>
  </si>
  <si>
    <r>
      <rPr>
        <sz val="10"/>
        <rFont val="FreeSans"/>
        <family val="2"/>
      </rPr>
      <t xml:space="preserve">យឹម សន្រ្ទីណ៍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១</t>
    </r>
    <r>
      <rPr>
        <sz val="11"/>
        <color theme="1"/>
        <rFont val="Calibri"/>
        <family val="2"/>
        <scheme val="minor"/>
      </rPr>
      <t>)</t>
    </r>
  </si>
  <si>
    <r>
      <rPr>
        <sz val="10"/>
        <rFont val="FreeSans"/>
        <family val="2"/>
      </rPr>
      <t xml:space="preserve">យឹម សន្រ្ទីណ៍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២</t>
    </r>
    <r>
      <rPr>
        <sz val="11"/>
        <color theme="1"/>
        <rFont val="Calibri"/>
        <family val="2"/>
        <scheme val="minor"/>
      </rPr>
      <t>)</t>
    </r>
  </si>
  <si>
    <t>ឃុត ចាន់ថន</t>
  </si>
  <si>
    <t>27-326</t>
  </si>
  <si>
    <t>ស្រី យ៉ាត</t>
  </si>
  <si>
    <t>43-017</t>
  </si>
  <si>
    <t>35-014</t>
  </si>
  <si>
    <t>សែម សំអាត</t>
  </si>
  <si>
    <t>35-011</t>
  </si>
  <si>
    <t>លី រ៉ាសាត</t>
  </si>
  <si>
    <t>35-015</t>
  </si>
  <si>
    <t>35-093</t>
  </si>
  <si>
    <t>ម៉ូត សារីយ៉ា</t>
  </si>
  <si>
    <t>35-171</t>
  </si>
  <si>
    <t>វិន សុឃីម</t>
  </si>
  <si>
    <t>41-385</t>
  </si>
  <si>
    <t>មូល ឡូញ</t>
  </si>
  <si>
    <t>37-541</t>
  </si>
  <si>
    <t>វង៉ ថាជឹង</t>
  </si>
  <si>
    <t>01-041</t>
  </si>
  <si>
    <t>01-042</t>
  </si>
  <si>
    <t>សៅ ស៊ីថា</t>
  </si>
  <si>
    <t>19-203</t>
  </si>
  <si>
    <t>សួ មិញ</t>
  </si>
  <si>
    <t>31-132</t>
  </si>
  <si>
    <t>សឿ ដាវី</t>
  </si>
  <si>
    <t>41-572</t>
  </si>
  <si>
    <t>តា កួយ</t>
  </si>
  <si>
    <t>45-004</t>
  </si>
  <si>
    <t>ស៊ុយ សឿប</t>
  </si>
  <si>
    <t>45-003</t>
  </si>
  <si>
    <t>អ៊ុច យួម</t>
  </si>
  <si>
    <t>43-285</t>
  </si>
  <si>
    <t>អ៊នជ្រី សៅរ៍មណ្ឌល</t>
  </si>
  <si>
    <t>39-553</t>
  </si>
  <si>
    <t>គឹម ស៊ីវ</t>
  </si>
  <si>
    <t>19-471</t>
  </si>
  <si>
    <t>ប៉ិច ប៉ូ</t>
  </si>
  <si>
    <t>31-258</t>
  </si>
  <si>
    <t>ឌុល ពុជ</t>
  </si>
  <si>
    <t>27-584</t>
  </si>
  <si>
    <t>ហួ ចាន់យ៉ា</t>
  </si>
  <si>
    <t>41-303</t>
  </si>
  <si>
    <t>រាជ ឈិន</t>
  </si>
  <si>
    <t>31-167</t>
  </si>
  <si>
    <t>ម៉ប់ សាមេត</t>
  </si>
  <si>
    <t>41-302</t>
  </si>
  <si>
    <t>អ៊ុុំ ខឿនបញ្ញាឫទ្ធិ</t>
  </si>
  <si>
    <t>31-586</t>
  </si>
  <si>
    <t>វែន សុខុម</t>
  </si>
  <si>
    <t>31-283</t>
  </si>
  <si>
    <t>ដែង វិជ្ជា</t>
  </si>
  <si>
    <t>25-533</t>
  </si>
  <si>
    <t>រឿន ប្រាថ្មា</t>
  </si>
  <si>
    <t>25-209</t>
  </si>
  <si>
    <t>សុខ សាវ៉ាត</t>
  </si>
  <si>
    <t>35-080</t>
  </si>
  <si>
    <t>ហ៊ាង សុចាន់</t>
  </si>
  <si>
    <t>27-130</t>
  </si>
  <si>
    <t>សុខ រឿម</t>
  </si>
  <si>
    <t>25-090</t>
  </si>
  <si>
    <t>ជាំ ចាន់</t>
  </si>
  <si>
    <t>31-376</t>
  </si>
  <si>
    <t>ម៉ក់ ឈួន</t>
  </si>
  <si>
    <t>39-059</t>
  </si>
  <si>
    <t>អឹម ដារ៉ៅ</t>
  </si>
  <si>
    <t>43-162</t>
  </si>
  <si>
    <t>ភួង សុនិតា</t>
  </si>
  <si>
    <t>31-443</t>
  </si>
  <si>
    <t>ផល ភឿន</t>
  </si>
  <si>
    <t>31-570</t>
  </si>
  <si>
    <t>ជៀប រីណា</t>
  </si>
  <si>
    <t>37-055</t>
  </si>
  <si>
    <t>35-070</t>
  </si>
  <si>
    <t>ឯក សេង</t>
  </si>
  <si>
    <t>45-029</t>
  </si>
  <si>
    <t xml:space="preserve">នូ  រឺន </t>
  </si>
  <si>
    <t>17-565</t>
  </si>
  <si>
    <t>សុខ ស៊ីណាត</t>
  </si>
  <si>
    <t>25-014</t>
  </si>
  <si>
    <t>នី រស្មី</t>
  </si>
  <si>
    <t>45-044</t>
  </si>
  <si>
    <t>សៀង ដេវ៉ិត</t>
  </si>
  <si>
    <t>37-517</t>
  </si>
  <si>
    <t>ស៊ុយ អ៊ឹង</t>
  </si>
  <si>
    <t>31-212</t>
  </si>
  <si>
    <t>អួន ឡាត់</t>
  </si>
  <si>
    <t>43-029</t>
  </si>
  <si>
    <t>43-295</t>
  </si>
  <si>
    <t>វត្តស្លាកែត</t>
  </si>
  <si>
    <t>39-600</t>
  </si>
  <si>
    <t>យី សារឿត</t>
  </si>
  <si>
    <t>35-220</t>
  </si>
  <si>
    <t>កែវ សារ៉េត</t>
  </si>
  <si>
    <t>35-207</t>
  </si>
  <si>
    <t>ប៊ី ហន</t>
  </si>
  <si>
    <t>45-068</t>
  </si>
  <si>
    <t>ពេជ្រ ចាន់ដារ៉ា</t>
  </si>
  <si>
    <t>35-026</t>
  </si>
  <si>
    <t>រស់ មឿត</t>
  </si>
  <si>
    <t>39-263</t>
  </si>
  <si>
    <t>39-052</t>
  </si>
  <si>
    <t>ជួន សារ៉ូ</t>
  </si>
  <si>
    <t>25-578</t>
  </si>
  <si>
    <t>37-313</t>
  </si>
  <si>
    <t>តែ ឈុន</t>
  </si>
  <si>
    <t>45-101</t>
  </si>
  <si>
    <t>ប៉ុន សំអាត</t>
  </si>
  <si>
    <t>39-070</t>
  </si>
  <si>
    <t>ទិត្យ ផេង</t>
  </si>
  <si>
    <t>35-454</t>
  </si>
  <si>
    <t>ញ៊ឹក សុខា</t>
  </si>
  <si>
    <t>35-073</t>
  </si>
  <si>
    <t>តែង ឡឹម</t>
  </si>
  <si>
    <t>37-189</t>
  </si>
  <si>
    <t xml:space="preserve">លាង  សុធី </t>
  </si>
  <si>
    <t>19-560</t>
  </si>
  <si>
    <t>កុក ហាន</t>
  </si>
  <si>
    <t>35-033</t>
  </si>
  <si>
    <t>ហេង វែងឈាន</t>
  </si>
  <si>
    <t>27-246</t>
  </si>
  <si>
    <t>ងួន រដ្ឋា</t>
  </si>
  <si>
    <t>37-328</t>
  </si>
  <si>
    <t>ស្រី ម៉ៃ</t>
  </si>
  <si>
    <t>25-441</t>
  </si>
  <si>
    <t>នុត នាង ៣</t>
  </si>
  <si>
    <t>37-407</t>
  </si>
  <si>
    <t>វឿន សំអឿន</t>
  </si>
  <si>
    <t>41-418</t>
  </si>
  <si>
    <t>ស៊ិន ឈុនលី</t>
  </si>
  <si>
    <t>39-137</t>
  </si>
  <si>
    <t>ស ច្រិប</t>
  </si>
  <si>
    <t>39-358</t>
  </si>
  <si>
    <t>ប៉ា ពូន</t>
  </si>
  <si>
    <t>07-065</t>
  </si>
  <si>
    <t>ចេង សុផល</t>
  </si>
  <si>
    <t>39-067</t>
  </si>
  <si>
    <t>ខេង សំនៀង</t>
  </si>
  <si>
    <t>39-345</t>
  </si>
  <si>
    <t>ស៊ុន សារី</t>
  </si>
  <si>
    <t>37-102</t>
  </si>
  <si>
    <t>ឱ ចំរ៉ុង ២</t>
  </si>
  <si>
    <t>27-284</t>
  </si>
  <si>
    <t>ជួនណារ៉េត</t>
  </si>
  <si>
    <t>27-426</t>
  </si>
  <si>
    <t>សាន សោភា</t>
  </si>
  <si>
    <t>43-083</t>
  </si>
  <si>
    <t>ឌិន វ៉ាន់ឌី</t>
  </si>
  <si>
    <t>39-305</t>
  </si>
  <si>
    <t>គុណ សុវណ្ណដា</t>
  </si>
  <si>
    <t>39-200</t>
  </si>
  <si>
    <t>យិប សុខុម</t>
  </si>
  <si>
    <t>27-499</t>
  </si>
  <si>
    <t>ផាន់ ផល្លី</t>
  </si>
  <si>
    <t>31-052</t>
  </si>
  <si>
    <t>យ៉េន យឿត</t>
  </si>
  <si>
    <t>31-053</t>
  </si>
  <si>
    <t>ញឹម គន្ធា</t>
  </si>
  <si>
    <t>39-192</t>
  </si>
  <si>
    <t>ឡេះ ឯល</t>
  </si>
  <si>
    <t>27-329</t>
  </si>
  <si>
    <t>វង្ស សារឿន</t>
  </si>
  <si>
    <t>27-421</t>
  </si>
  <si>
    <t>លី សារី</t>
  </si>
  <si>
    <t>39-288</t>
  </si>
  <si>
    <t>មេត កុសល់</t>
  </si>
  <si>
    <t>41-276</t>
  </si>
  <si>
    <t>មេត ប៊ុនថន</t>
  </si>
  <si>
    <t>41-275</t>
  </si>
  <si>
    <t>មាន ផាវ</t>
  </si>
  <si>
    <t>31-103</t>
  </si>
  <si>
    <t>មាន សុភ័ក្រ</t>
  </si>
  <si>
    <t>31-102</t>
  </si>
  <si>
    <t>សៀវ រតនា</t>
  </si>
  <si>
    <t>43-278</t>
  </si>
  <si>
    <t>កែម កាក់</t>
  </si>
  <si>
    <t>39-457</t>
  </si>
  <si>
    <t>ឆាយ សំណាង</t>
  </si>
  <si>
    <t>39-458</t>
  </si>
  <si>
    <t>ហម ឆាត</t>
  </si>
  <si>
    <t>39-073</t>
  </si>
  <si>
    <t>ខន សារឿន</t>
  </si>
  <si>
    <t>39-465</t>
  </si>
  <si>
    <t>ឈឿន ញ៉ិល</t>
  </si>
  <si>
    <t>43-265</t>
  </si>
  <si>
    <t>ខន មករា</t>
  </si>
  <si>
    <t>39-466</t>
  </si>
  <si>
    <t>ធូ សុខណា</t>
  </si>
  <si>
    <t>31-265</t>
  </si>
  <si>
    <t>ប៉ិញ ឈាងហាក់</t>
  </si>
  <si>
    <t>43-173</t>
  </si>
  <si>
    <t>ប្រាក់ សុខេន</t>
  </si>
  <si>
    <t>41-249</t>
  </si>
  <si>
    <t>ក្រួច ឈួន</t>
  </si>
  <si>
    <t>37-008</t>
  </si>
  <si>
    <t>ភុន ហ៊ួង</t>
  </si>
  <si>
    <t>39-183</t>
  </si>
  <si>
    <t>ចេវ ឈឿយ</t>
  </si>
  <si>
    <t>45-099</t>
  </si>
  <si>
    <t>ហុង ឃឿត</t>
  </si>
  <si>
    <t>37-135</t>
  </si>
  <si>
    <t>ឡឹក ស្រីលក្ខ័</t>
  </si>
  <si>
    <t>37-347</t>
  </si>
  <si>
    <t>រួន រិត</t>
  </si>
  <si>
    <t>39-444</t>
  </si>
  <si>
    <t>ទ្រិញ សម្បត្តិ</t>
  </si>
  <si>
    <t>43-087</t>
  </si>
  <si>
    <t>គង់ សុឃន</t>
  </si>
  <si>
    <t>39-158</t>
  </si>
  <si>
    <t>​ប្រាក់ សុទ្ទដារ៉ា</t>
  </si>
  <si>
    <t>35-052</t>
  </si>
  <si>
    <t>ឈយ រុន</t>
  </si>
  <si>
    <t>45-091</t>
  </si>
  <si>
    <t xml:space="preserve">ហ៊ឹម  ពុធសុវណ្ណ </t>
  </si>
  <si>
    <t>13-493</t>
  </si>
  <si>
    <t>រ៉េន វឌ្ឍនៈ</t>
  </si>
  <si>
    <t>27-029</t>
  </si>
  <si>
    <t>37-507</t>
  </si>
  <si>
    <t>សាន្ត សារ៉ា</t>
  </si>
  <si>
    <t>31-460</t>
  </si>
  <si>
    <t>ប៉ីច ថងនី</t>
  </si>
  <si>
    <t>35-167</t>
  </si>
  <si>
    <t>35-169</t>
  </si>
  <si>
    <t>ឯក ជីវ័ន</t>
  </si>
  <si>
    <t>39-194</t>
  </si>
  <si>
    <t>ឯក គេន</t>
  </si>
  <si>
    <t>43-280</t>
  </si>
  <si>
    <t>ស្មី</t>
  </si>
  <si>
    <t>39-470</t>
  </si>
  <si>
    <t>ជាស សម្បត្តិ</t>
  </si>
  <si>
    <t>31-093</t>
  </si>
  <si>
    <t>ឈៀង ឆវន្ត័</t>
  </si>
  <si>
    <t>31-092</t>
  </si>
  <si>
    <t>ចិន ទុំ</t>
  </si>
  <si>
    <t>37-583</t>
  </si>
  <si>
    <t>អ៊ុក សុផល</t>
  </si>
  <si>
    <t>31-350</t>
  </si>
  <si>
    <t>សាំង សុខា</t>
  </si>
  <si>
    <t>31-219</t>
  </si>
  <si>
    <t>ចេង ទ្រី</t>
  </si>
  <si>
    <t>37-164</t>
  </si>
  <si>
    <t>លឿង លុយ</t>
  </si>
  <si>
    <t>31-074</t>
  </si>
  <si>
    <t>លឹម វ៉េងគៀង</t>
  </si>
  <si>
    <t>39-223</t>
  </si>
  <si>
    <t>ព្រហ្ម សេរីបុត្រ</t>
  </si>
  <si>
    <t>35-042</t>
  </si>
  <si>
    <t>សុត សុជាតិ</t>
  </si>
  <si>
    <t>45-079</t>
  </si>
  <si>
    <t>បូ វឿត</t>
  </si>
  <si>
    <t>39-097</t>
  </si>
  <si>
    <t>ហេង លី</t>
  </si>
  <si>
    <t>43-105</t>
  </si>
  <si>
    <t>វិន វីឆៃ</t>
  </si>
  <si>
    <t>39-213</t>
  </si>
  <si>
    <t>សុប គីន</t>
  </si>
  <si>
    <t>27-597</t>
  </si>
  <si>
    <t>ម៉ៅ វែង</t>
  </si>
  <si>
    <t>27-341</t>
  </si>
  <si>
    <t>ភន វង្ស</t>
  </si>
  <si>
    <t>37-548</t>
  </si>
  <si>
    <t>កាង វណ្ណៈ</t>
  </si>
  <si>
    <t>41-188</t>
  </si>
  <si>
    <t>ឈុន សុវណ្ណះ</t>
  </si>
  <si>
    <t>37-566</t>
  </si>
  <si>
    <t>ចែត្រ ឌឿន</t>
  </si>
  <si>
    <t>39-327</t>
  </si>
  <si>
    <t>ហ៊ន ឈុនលី</t>
  </si>
  <si>
    <t>39-326</t>
  </si>
  <si>
    <t>ឌឹម រិទ្ធិ</t>
  </si>
  <si>
    <t>43-089</t>
  </si>
  <si>
    <t>មឿន សុម៉ាត្រា</t>
  </si>
  <si>
    <t>35-173</t>
  </si>
  <si>
    <t>ណាន់ ចិន្តា</t>
  </si>
  <si>
    <t>37-363</t>
  </si>
  <si>
    <t>សាត គឿន</t>
  </si>
  <si>
    <t>39-349</t>
  </si>
  <si>
    <t>អាន សុឡេង</t>
  </si>
  <si>
    <t>31-598</t>
  </si>
  <si>
    <t>អុង ដារ៉ា</t>
  </si>
  <si>
    <t>31-217</t>
  </si>
  <si>
    <t>ស៊ិន  នឿប</t>
  </si>
  <si>
    <t>13-344</t>
  </si>
  <si>
    <t>លិម ផៃអេង</t>
  </si>
  <si>
    <t>43-230</t>
  </si>
  <si>
    <t>សាត សារ៉ាយ</t>
  </si>
  <si>
    <t>25-386</t>
  </si>
  <si>
    <t>អ៊ូរ សាវ៉ុង</t>
  </si>
  <si>
    <t>37-254</t>
  </si>
  <si>
    <t>ឈួន ឈូរ៉ា</t>
  </si>
  <si>
    <t>31-140</t>
  </si>
  <si>
    <t>សាលាបឋមសិក្សាបាឡាត់</t>
  </si>
  <si>
    <t>41-040</t>
  </si>
  <si>
    <t>ក្លឹង បាន់នឿត</t>
  </si>
  <si>
    <t>43-313</t>
  </si>
  <si>
    <t>លឹម រីណា</t>
  </si>
  <si>
    <t>31-497</t>
  </si>
  <si>
    <t>ឡោះ អាស្សីហ្សាស់</t>
  </si>
  <si>
    <t>27-152</t>
  </si>
  <si>
    <t>ម៉ា ការីន</t>
  </si>
  <si>
    <t>25-070</t>
  </si>
  <si>
    <t>គី សាវិញ</t>
  </si>
  <si>
    <t>43-150</t>
  </si>
  <si>
    <t>វ៉ាន អូន</t>
  </si>
  <si>
    <t>37-483</t>
  </si>
  <si>
    <t>ប៉ាវ សារឿន</t>
  </si>
  <si>
    <t>37-482</t>
  </si>
  <si>
    <t>ញៀប សារុន</t>
  </si>
  <si>
    <t>35-310</t>
  </si>
  <si>
    <t>ពឹង ប៊ុនថន</t>
  </si>
  <si>
    <t>35-542</t>
  </si>
  <si>
    <t>នង បណ្ណា</t>
  </si>
  <si>
    <t>37-264</t>
  </si>
  <si>
    <t>សឿន សុបាល</t>
  </si>
  <si>
    <t>27-008</t>
  </si>
  <si>
    <t>37-190</t>
  </si>
  <si>
    <t>ហេង វិច្ឆ័យ</t>
  </si>
  <si>
    <t>41-267</t>
  </si>
  <si>
    <t>ហាប់ គឹមហាក់</t>
  </si>
  <si>
    <t>43-167</t>
  </si>
  <si>
    <t>ឌុក ឈូក</t>
  </si>
  <si>
    <t>25-454</t>
  </si>
  <si>
    <t>ចាន់ ត្រា</t>
  </si>
  <si>
    <t>43-139</t>
  </si>
  <si>
    <t>ឯក សោភណ្ឌ័</t>
  </si>
  <si>
    <t>39-502</t>
  </si>
  <si>
    <t>វ៉ុត ធី</t>
  </si>
  <si>
    <t>37-509</t>
  </si>
  <si>
    <t>ចាន់ តូ</t>
  </si>
  <si>
    <t>37-525</t>
  </si>
  <si>
    <t>សារ ភក្តី</t>
  </si>
  <si>
    <t>35-065</t>
  </si>
  <si>
    <t>បាន ឃន</t>
  </si>
  <si>
    <t>41-092</t>
  </si>
  <si>
    <t>ឡោះ ម៉ាស់</t>
  </si>
  <si>
    <t>27-015</t>
  </si>
  <si>
    <t>ប៉ុង សុផាត</t>
  </si>
  <si>
    <t>31-121</t>
  </si>
  <si>
    <t>ឯល រ៉ូហ្សាត</t>
  </si>
  <si>
    <t>27-188</t>
  </si>
  <si>
    <t>សំ រ៉ាត់</t>
  </si>
  <si>
    <t>35-175</t>
  </si>
  <si>
    <t>កៅ ធារ៉ា</t>
  </si>
  <si>
    <t>37-287</t>
  </si>
  <si>
    <t>អ៊ួច ឪរ៉ាល់</t>
  </si>
  <si>
    <t>35-019</t>
  </si>
  <si>
    <t>តូស សុផុន</t>
  </si>
  <si>
    <t>37-364</t>
  </si>
  <si>
    <t>35-099</t>
  </si>
  <si>
    <t>ឌឿក តឿ</t>
  </si>
  <si>
    <t>39-587</t>
  </si>
  <si>
    <t>ឃិន អឿន</t>
  </si>
  <si>
    <t>39-189</t>
  </si>
  <si>
    <t>45-018</t>
  </si>
  <si>
    <t>យូ គឹមហៀប</t>
  </si>
  <si>
    <t>35-584</t>
  </si>
  <si>
    <t>ហឿន ធា</t>
  </si>
  <si>
    <t>39-456</t>
  </si>
  <si>
    <t>ចាន់ សារ៉ន</t>
  </si>
  <si>
    <t>43-291</t>
  </si>
  <si>
    <t>ស្រស់ ផល្លី</t>
  </si>
  <si>
    <t>31-551</t>
  </si>
  <si>
    <t>17-180</t>
  </si>
  <si>
    <t>យឹម ចិត្រា</t>
  </si>
  <si>
    <t>33-084</t>
  </si>
  <si>
    <t>សន ជឿត</t>
  </si>
  <si>
    <t>37-574</t>
  </si>
  <si>
    <t>45-059</t>
  </si>
  <si>
    <t>កេតុ ម៉ានី</t>
  </si>
  <si>
    <t>41-052</t>
  </si>
  <si>
    <t>ឆាយ ណារី</t>
  </si>
  <si>
    <t>45-093</t>
  </si>
  <si>
    <t>អុំ សៅរ៉ានី</t>
  </si>
  <si>
    <t>37-380</t>
  </si>
  <si>
    <t>ចក សុខុម</t>
  </si>
  <si>
    <t>37-298</t>
  </si>
  <si>
    <t>មាស់ ភាព</t>
  </si>
  <si>
    <t>41-374</t>
  </si>
  <si>
    <t>ឯល ដារ៉េះ</t>
  </si>
  <si>
    <t>27-074</t>
  </si>
  <si>
    <t>ឈិត សំអាង</t>
  </si>
  <si>
    <t>39-595</t>
  </si>
  <si>
    <t xml:space="preserve">ទូច  សំភោត </t>
  </si>
  <si>
    <t>19-487</t>
  </si>
  <si>
    <t>41-147</t>
  </si>
  <si>
    <t>លឹម សន្ទនា</t>
  </si>
  <si>
    <t>37-007</t>
  </si>
  <si>
    <t>វង់ ពិដោ</t>
  </si>
  <si>
    <t>27-299</t>
  </si>
  <si>
    <t xml:space="preserve">សួង  គ្រុយ </t>
  </si>
  <si>
    <t>17-486</t>
  </si>
  <si>
    <t>អាង សំអ៊ុន</t>
  </si>
  <si>
    <t>37-226</t>
  </si>
  <si>
    <t>ខាវ អ៊ាង</t>
  </si>
  <si>
    <t>37-228</t>
  </si>
  <si>
    <t>ហ៊ិន វ៉ាន់នាងសូលីដា</t>
  </si>
  <si>
    <t>39-320</t>
  </si>
  <si>
    <t>អៀង សារឿន</t>
  </si>
  <si>
    <t>37-227</t>
  </si>
  <si>
    <t>ជា ពិសិទ្ធ</t>
  </si>
  <si>
    <t>31-273</t>
  </si>
  <si>
    <t>វឹង រ័ត្ន</t>
  </si>
  <si>
    <t>43-138</t>
  </si>
  <si>
    <t>សុខ យ៉េត</t>
  </si>
  <si>
    <t>31-359</t>
  </si>
  <si>
    <t>អ៊ុក ស៊ីនួន</t>
  </si>
  <si>
    <t>45-058</t>
  </si>
  <si>
    <t>យាន សារ៉េត</t>
  </si>
  <si>
    <t>31-566</t>
  </si>
  <si>
    <t>25-205</t>
  </si>
  <si>
    <t>លួត ចាន់ថុល</t>
  </si>
  <si>
    <t>43-056</t>
  </si>
  <si>
    <t>35-575</t>
  </si>
  <si>
    <t>ទឺ ទាវី</t>
  </si>
  <si>
    <t>41-149</t>
  </si>
  <si>
    <t>សី សារី</t>
  </si>
  <si>
    <t>39-144</t>
  </si>
  <si>
    <t>31-589</t>
  </si>
  <si>
    <t>ម៉ុច កាំងរី</t>
  </si>
  <si>
    <t>31-582</t>
  </si>
  <si>
    <t>ឃុន មិនា</t>
  </si>
  <si>
    <t>25-267</t>
  </si>
  <si>
    <t>ឃួន ពុជ</t>
  </si>
  <si>
    <t>07-375</t>
  </si>
  <si>
    <t>ចេង  សាវិត</t>
  </si>
  <si>
    <t>17-190</t>
  </si>
  <si>
    <t>លឿន ម៉ាទីនី</t>
  </si>
  <si>
    <t>35-085</t>
  </si>
  <si>
    <t>ឯក សុវណ្ណ២</t>
  </si>
  <si>
    <t>37-020</t>
  </si>
  <si>
    <t>ហៀក ឆែក</t>
  </si>
  <si>
    <t>27-599</t>
  </si>
  <si>
    <t>ហ៊ុន ហាន់ថា</t>
  </si>
  <si>
    <t>41-422</t>
  </si>
  <si>
    <t>39-006</t>
  </si>
  <si>
    <t>ស៊ិន វិឆ័យ</t>
  </si>
  <si>
    <t>25-537</t>
  </si>
  <si>
    <t>25-560</t>
  </si>
  <si>
    <t>លី ជីអ៊ី</t>
  </si>
  <si>
    <t>37-133</t>
  </si>
  <si>
    <t>ឯក បូរ៉ា</t>
  </si>
  <si>
    <t>39-450</t>
  </si>
  <si>
    <t>អ៊ុង សុវណ្ណ</t>
  </si>
  <si>
    <t>31-354</t>
  </si>
  <si>
    <t>ជន រី</t>
  </si>
  <si>
    <t>37-396</t>
  </si>
  <si>
    <t>ឌឿន ណាវី</t>
  </si>
  <si>
    <t>37-251</t>
  </si>
  <si>
    <t>ម៉ុត ម៉ាន់</t>
  </si>
  <si>
    <t>41-132</t>
  </si>
  <si>
    <r>
      <rPr>
        <sz val="10"/>
        <rFont val="FreeSans"/>
        <family val="2"/>
      </rPr>
      <t xml:space="preserve">គង់ ឆាយ </t>
    </r>
    <r>
      <rPr>
        <sz val="11"/>
        <color theme="1"/>
        <rFont val="Calibri"/>
        <family val="2"/>
        <scheme val="minor"/>
      </rPr>
      <t>(</t>
    </r>
    <r>
      <rPr>
        <sz val="10"/>
        <rFont val="FreeSans"/>
        <family val="2"/>
      </rPr>
      <t>ខាងក្រៅ</t>
    </r>
    <r>
      <rPr>
        <sz val="11"/>
        <color theme="1"/>
        <rFont val="Calibri"/>
        <family val="2"/>
        <scheme val="minor"/>
      </rPr>
      <t>)</t>
    </r>
  </si>
  <si>
    <t>17-297</t>
  </si>
  <si>
    <t>អ៊ុក ស៊ីផាន់</t>
  </si>
  <si>
    <t>17-305</t>
  </si>
  <si>
    <t>សារ៉ូ សាលី</t>
  </si>
  <si>
    <t>35-092</t>
  </si>
  <si>
    <t>រស់ រីម</t>
  </si>
  <si>
    <t>39-135</t>
  </si>
  <si>
    <t>ឆាន ស៊ីភន</t>
  </si>
  <si>
    <t>31-159</t>
  </si>
  <si>
    <t>រ៉េត ប៊ុនថង</t>
  </si>
  <si>
    <t>31-157</t>
  </si>
  <si>
    <t>ចាន់ សុវណ្ណ</t>
  </si>
  <si>
    <t>31-129</t>
  </si>
  <si>
    <t>ផេង សាវឹង</t>
  </si>
  <si>
    <t>31-479</t>
  </si>
  <si>
    <t>ហេង គឹមលាង</t>
  </si>
  <si>
    <t>43-248</t>
  </si>
  <si>
    <t>សៀវ យី</t>
  </si>
  <si>
    <t>37-452</t>
  </si>
  <si>
    <t>ព្រើន សាវុធ</t>
  </si>
  <si>
    <t>31-519</t>
  </si>
  <si>
    <t>ផាត ស្រីរដ្ឋ</t>
  </si>
  <si>
    <t>41-184</t>
  </si>
  <si>
    <t>សុះ ហុង</t>
  </si>
  <si>
    <t>43-025</t>
  </si>
  <si>
    <t>41-474</t>
  </si>
  <si>
    <t>ហ៊ួ ផុនវិចិត្រ</t>
  </si>
  <si>
    <t>39-079</t>
  </si>
  <si>
    <t>ផ្សារទំនើបភួ ពុយ</t>
  </si>
  <si>
    <t>27-226</t>
  </si>
  <si>
    <t>ទុំ លីដា</t>
  </si>
  <si>
    <t>37-456</t>
  </si>
  <si>
    <t>អោម សារឿន</t>
  </si>
  <si>
    <t>45-072</t>
  </si>
  <si>
    <t>ញ៉ែម សុជាតិ</t>
  </si>
  <si>
    <t>27-252</t>
  </si>
  <si>
    <t>តាំង គឹមហៀក</t>
  </si>
  <si>
    <t>39-560</t>
  </si>
  <si>
    <t>គឹម ប្រុស</t>
  </si>
  <si>
    <t>41-122</t>
  </si>
  <si>
    <t>មិ សាមឿត</t>
  </si>
  <si>
    <t>45-085</t>
  </si>
  <si>
    <t>រស់ ចាន់កុសល</t>
  </si>
  <si>
    <t>27-203</t>
  </si>
  <si>
    <t>ខាន់ ផល្លា</t>
  </si>
  <si>
    <t>45-040</t>
  </si>
  <si>
    <t>វ៉ាន និមល</t>
  </si>
  <si>
    <t>45-086</t>
  </si>
  <si>
    <t>ប៉ែន សោភ័ណ្ឌ</t>
  </si>
  <si>
    <t>37-453</t>
  </si>
  <si>
    <t>ង៉ែត សុខ</t>
  </si>
  <si>
    <t>37-106</t>
  </si>
  <si>
    <t>នួរ លីណា</t>
  </si>
  <si>
    <t>45-100</t>
  </si>
  <si>
    <t>ប៉ុល សុភេង</t>
  </si>
  <si>
    <t>37-286</t>
  </si>
  <si>
    <t>មុត ម៉ុច</t>
  </si>
  <si>
    <t>35-348</t>
  </si>
  <si>
    <t>នាង សុភក្ត្រ</t>
  </si>
  <si>
    <t>27-093</t>
  </si>
  <si>
    <t>ជា ឆុន</t>
  </si>
  <si>
    <t>39-346</t>
  </si>
  <si>
    <t>អ៊ឹង តាំងហេង</t>
  </si>
  <si>
    <t>37-141</t>
  </si>
  <si>
    <t>មល់ ផារី</t>
  </si>
  <si>
    <t>39-548</t>
  </si>
  <si>
    <t>កាំ ស៊ាន</t>
  </si>
  <si>
    <t>45-016</t>
  </si>
  <si>
    <t>ចាយ អាន</t>
  </si>
  <si>
    <t>37-358</t>
  </si>
  <si>
    <t>ឡោ ប៊ុនទួន</t>
  </si>
  <si>
    <t>37-294</t>
  </si>
  <si>
    <t>ណាយ ទិត្យ</t>
  </si>
  <si>
    <t>39-509</t>
  </si>
  <si>
    <t>ញឹក ឆាត</t>
  </si>
  <si>
    <t>45-014</t>
  </si>
  <si>
    <t>យី សាវឿន</t>
  </si>
  <si>
    <t>35-205</t>
  </si>
  <si>
    <t>លីន ស៊ីណាត</t>
  </si>
  <si>
    <t>31-407</t>
  </si>
  <si>
    <t>ជា វន្ថា</t>
  </si>
  <si>
    <t>43-130</t>
  </si>
  <si>
    <t>ប៊ូ ពៅ</t>
  </si>
  <si>
    <t>41-010</t>
  </si>
  <si>
    <t>ទុយ ពិន</t>
  </si>
  <si>
    <t>27-573</t>
  </si>
  <si>
    <t>សំ រិតកង</t>
  </si>
  <si>
    <t>31-122</t>
  </si>
  <si>
    <t>ស្មោញ ម៉ាន</t>
  </si>
  <si>
    <t>35-536</t>
  </si>
  <si>
    <t>គឹម សុង</t>
  </si>
  <si>
    <t>45-013</t>
  </si>
  <si>
    <t>ឈឹង រតនៈ</t>
  </si>
  <si>
    <t>27-323</t>
  </si>
  <si>
    <t>ហ៊ុំ ព្រេន</t>
  </si>
  <si>
    <t>27-072</t>
  </si>
  <si>
    <t>ប៊ុ​ន ជ្រឹង</t>
  </si>
  <si>
    <t>37-454</t>
  </si>
  <si>
    <t>អ៊ុំ នឿន</t>
  </si>
  <si>
    <t>31-528</t>
  </si>
  <si>
    <t>ជុំ រិទ្ធិ</t>
  </si>
  <si>
    <t>45-105</t>
  </si>
  <si>
    <t>ថ្លាង សឹម</t>
  </si>
  <si>
    <t>39-362</t>
  </si>
  <si>
    <t>ប្លង់ សុជាតិ</t>
  </si>
  <si>
    <t>37-026</t>
  </si>
  <si>
    <t>ប៊ុត សាមេត</t>
  </si>
  <si>
    <t>43-067</t>
  </si>
  <si>
    <t>សួស រ៉ន</t>
  </si>
  <si>
    <t>39-217</t>
  </si>
  <si>
    <t>ខេង បញ្ញា</t>
  </si>
  <si>
    <t>39-083</t>
  </si>
  <si>
    <t>បឋមសិក្សាក្តុល</t>
  </si>
  <si>
    <t>39-285</t>
  </si>
  <si>
    <t>ប៊ុនឈឿយ សុម៉ាលី</t>
  </si>
  <si>
    <t>37-169</t>
  </si>
  <si>
    <t>រ៉ុង ប៊ុនរិទ្ធ</t>
  </si>
  <si>
    <t>31-532</t>
  </si>
  <si>
    <t>យូ ថៃ</t>
  </si>
  <si>
    <t>35-002</t>
  </si>
  <si>
    <t>ធឿន សំណាង</t>
  </si>
  <si>
    <t>39-336</t>
  </si>
  <si>
    <t>ព្រំ សុផល</t>
  </si>
  <si>
    <t>17-387</t>
  </si>
  <si>
    <t>ហេង វាសនា</t>
  </si>
  <si>
    <t>35-332</t>
  </si>
  <si>
    <t>រ័ត្ន សោភ័ណ្ឌ</t>
  </si>
  <si>
    <t>27-218</t>
  </si>
  <si>
    <t>ផន ផល្លី</t>
  </si>
  <si>
    <t>37-311</t>
  </si>
  <si>
    <t>ភោគ កិត្យា</t>
  </si>
  <si>
    <t>31-486</t>
  </si>
  <si>
    <t>សារី សេត</t>
  </si>
  <si>
    <t>41-021</t>
  </si>
  <si>
    <t>ឈុន អូន</t>
  </si>
  <si>
    <t>39-188</t>
  </si>
  <si>
    <t>25-232</t>
  </si>
  <si>
    <t>ផ្លោក សាវ៉ាង</t>
  </si>
  <si>
    <t>35-146</t>
  </si>
  <si>
    <t>មុត វ៉ាន់</t>
  </si>
  <si>
    <t>35-147</t>
  </si>
  <si>
    <t>សន សុធី</t>
  </si>
  <si>
    <t>27-348</t>
  </si>
  <si>
    <t>ម៉ៅ លន់</t>
  </si>
  <si>
    <t>39-101</t>
  </si>
  <si>
    <t>ជ័យ សុភាព</t>
  </si>
  <si>
    <t>25-079</t>
  </si>
  <si>
    <t>ភឿន សម្ជស្ស</t>
  </si>
  <si>
    <t>39-214</t>
  </si>
  <si>
    <t>លក ចេក</t>
  </si>
  <si>
    <t>39-069</t>
  </si>
  <si>
    <t>25-424</t>
  </si>
  <si>
    <t>វ៉ាន សៅរិទ្ទ</t>
  </si>
  <si>
    <t>37-118</t>
  </si>
  <si>
    <t>អ៊ី សាវៃ</t>
  </si>
  <si>
    <t>27-469</t>
  </si>
  <si>
    <t>ស៊ីវ សុផល</t>
  </si>
  <si>
    <t>43-026</t>
  </si>
  <si>
    <t>ភូ ចេង</t>
  </si>
  <si>
    <t>07-278</t>
  </si>
  <si>
    <t>លឹម គុយហេង</t>
  </si>
  <si>
    <t>17-397</t>
  </si>
  <si>
    <t>ហ៊ួន ឃុត</t>
  </si>
  <si>
    <t>35-008</t>
  </si>
  <si>
    <t>ម៉ី ដារ៉ា</t>
  </si>
  <si>
    <t>37-263</t>
  </si>
  <si>
    <t>ឌិន វណ្ណា</t>
  </si>
  <si>
    <t>39-304</t>
  </si>
  <si>
    <t>43-021</t>
  </si>
  <si>
    <t>ឌិន វ៉ាន់ដា</t>
  </si>
  <si>
    <t>39-307</t>
  </si>
  <si>
    <t>39-306</t>
  </si>
  <si>
    <t>ឈូក សុភាព</t>
  </si>
  <si>
    <t>39-334</t>
  </si>
  <si>
    <t>ប៊ី ម៉េងស៊</t>
  </si>
  <si>
    <t>37-278</t>
  </si>
  <si>
    <t>ស្រន់ វិរៈ</t>
  </si>
  <si>
    <t>37-506</t>
  </si>
  <si>
    <t>ទិត្យ សេរីយស</t>
  </si>
  <si>
    <t>37-131</t>
  </si>
  <si>
    <t>យ៉ឹម យ៉ុង</t>
  </si>
  <si>
    <t>27-415</t>
  </si>
  <si>
    <t>សុផានី</t>
  </si>
  <si>
    <t>31-367</t>
  </si>
  <si>
    <t>39-124</t>
  </si>
  <si>
    <t>ឆេង ឌី</t>
  </si>
  <si>
    <t>31-108</t>
  </si>
  <si>
    <t>សុះ សុខគី</t>
  </si>
  <si>
    <t>35-082</t>
  </si>
  <si>
    <t>សែម សុខុម</t>
  </si>
  <si>
    <t>35-383</t>
  </si>
  <si>
    <t>សាំង វួចគាង</t>
  </si>
  <si>
    <t>35-225</t>
  </si>
  <si>
    <t>អ៊ួង ម៉ានី</t>
  </si>
  <si>
    <t>39-125</t>
  </si>
  <si>
    <t>សួន ចាន់រ័ត្ន</t>
  </si>
  <si>
    <t>27-186</t>
  </si>
  <si>
    <t>ផាត់ ទីម៉ាស</t>
  </si>
  <si>
    <t>43-028</t>
  </si>
  <si>
    <t>យ៉ុន រឿត</t>
  </si>
  <si>
    <t>35-153</t>
  </si>
  <si>
    <t>ឃឹម សាវ៉ឺន</t>
  </si>
  <si>
    <t>39-480</t>
  </si>
  <si>
    <t>សួស សាលីន</t>
  </si>
  <si>
    <t>27-280</t>
  </si>
  <si>
    <t>មាស នឿន</t>
  </si>
  <si>
    <t>31-221</t>
  </si>
  <si>
    <t>ជំ ចំរើន</t>
  </si>
  <si>
    <t>45-098</t>
  </si>
  <si>
    <t>អោង វេត</t>
  </si>
  <si>
    <t>39-512</t>
  </si>
  <si>
    <t>ឡង វាសនា</t>
  </si>
  <si>
    <t>37-299</t>
  </si>
  <si>
    <t>ប៊ុន រុំ</t>
  </si>
  <si>
    <t>25-468</t>
  </si>
  <si>
    <t>លី សាលីម</t>
  </si>
  <si>
    <t>27-327</t>
  </si>
  <si>
    <t>ទូច អាស៊ីយ៉ាល់</t>
  </si>
  <si>
    <t>35-096</t>
  </si>
  <si>
    <t>ហ៊ីម ណារិទ្ធ</t>
  </si>
  <si>
    <t>39-221</t>
  </si>
  <si>
    <t>ជុំ សុខខេង</t>
  </si>
  <si>
    <t>33-235</t>
  </si>
  <si>
    <t>អងការក្តីសង្ឃឹមអាស៊ី</t>
  </si>
  <si>
    <t>37-499</t>
  </si>
  <si>
    <t>ផា បាណូ</t>
  </si>
  <si>
    <t>37-414</t>
  </si>
  <si>
    <t>ទេព ជឿន</t>
  </si>
  <si>
    <t>31-469</t>
  </si>
  <si>
    <t>ទន់ ប៊ុនលី</t>
  </si>
  <si>
    <t>17-237</t>
  </si>
  <si>
    <t>អាន បឿន</t>
  </si>
  <si>
    <t>37-204</t>
  </si>
  <si>
    <t>ថៃ វណ្ណារ៉ា</t>
  </si>
  <si>
    <t>25-194</t>
  </si>
  <si>
    <t>ឡោ ឈឿត</t>
  </si>
  <si>
    <t>31-078</t>
  </si>
  <si>
    <t>ទេព សាវឿន</t>
  </si>
  <si>
    <t>31-076</t>
  </si>
  <si>
    <t>31-077</t>
  </si>
  <si>
    <t>ភឿង សាវុធ</t>
  </si>
  <si>
    <t>37-193</t>
  </si>
  <si>
    <t>បឹង រាត្រី</t>
  </si>
  <si>
    <t>45-080</t>
  </si>
  <si>
    <t>សួន ដារ៉ា</t>
  </si>
  <si>
    <t>37-444</t>
  </si>
  <si>
    <t>បៀន សោភ័ណ</t>
  </si>
  <si>
    <t>35-581</t>
  </si>
  <si>
    <t>ញ៉ែ ឡាយ</t>
  </si>
  <si>
    <t>37-316</t>
  </si>
  <si>
    <t>សុខ នា</t>
  </si>
  <si>
    <t>43-201</t>
  </si>
  <si>
    <t>ជា ហេង</t>
  </si>
  <si>
    <t>37-162</t>
  </si>
  <si>
    <t>45-053</t>
  </si>
  <si>
    <t>ជុំ សារ័ត្ន</t>
  </si>
  <si>
    <t>43-154</t>
  </si>
  <si>
    <t>ប៉ូ ម៉ាប់</t>
  </si>
  <si>
    <t>43-251</t>
  </si>
  <si>
    <t>សួង សុភា</t>
  </si>
  <si>
    <t>37-028</t>
  </si>
  <si>
    <t>ស៊ូ ភល្លិយ៉ា</t>
  </si>
  <si>
    <t>37-343</t>
  </si>
  <si>
    <t>ពិន យ៉ា</t>
  </si>
  <si>
    <t>39-290</t>
  </si>
  <si>
    <t>ម៉ន ឌឿន</t>
  </si>
  <si>
    <t>33-268</t>
  </si>
  <si>
    <t>សាម ម៉ារិន</t>
  </si>
  <si>
    <t>37-238</t>
  </si>
  <si>
    <t>ជឿន ធី</t>
  </si>
  <si>
    <t>41-451</t>
  </si>
  <si>
    <t>លី លួម</t>
  </si>
  <si>
    <t>41-455</t>
  </si>
  <si>
    <t>ដួង សុភ័ក្រ</t>
  </si>
  <si>
    <t>43-125</t>
  </si>
  <si>
    <t>សុខ ហុង</t>
  </si>
  <si>
    <t>35-262</t>
  </si>
  <si>
    <t>43-235</t>
  </si>
  <si>
    <t>កុល សំណាង</t>
  </si>
  <si>
    <t>39-091</t>
  </si>
  <si>
    <t>ឈឹម សុំ</t>
  </si>
  <si>
    <t>35-076</t>
  </si>
  <si>
    <t>ធាអ៊ី ធៀន</t>
  </si>
  <si>
    <t>41-449</t>
  </si>
  <si>
    <t>គុំ សាន្តស៊ីម៉ន</t>
  </si>
  <si>
    <t>37-562</t>
  </si>
  <si>
    <t>27-258</t>
  </si>
  <si>
    <t>យ៉ុន ចាន់ថា</t>
  </si>
  <si>
    <t>41-370</t>
  </si>
  <si>
    <t>យឹម គា</t>
  </si>
  <si>
    <t>41-361</t>
  </si>
  <si>
    <t>គឿន សំរើប</t>
  </si>
  <si>
    <t>41-344</t>
  </si>
  <si>
    <t>មឿន សែប</t>
  </si>
  <si>
    <t>41-452</t>
  </si>
  <si>
    <t>អ៊ឹម ថៃ</t>
  </si>
  <si>
    <t>27-579</t>
  </si>
  <si>
    <t>ចាន់ ស៊ីណា</t>
  </si>
  <si>
    <t>45-097</t>
  </si>
  <si>
    <t>31-184</t>
  </si>
  <si>
    <t>ប៉ោ គីម</t>
  </si>
  <si>
    <t>27-257</t>
  </si>
  <si>
    <t>គឹម សាត</t>
  </si>
  <si>
    <t>37-504</t>
  </si>
  <si>
    <t>សេង ភាព</t>
  </si>
  <si>
    <t>27-409</t>
  </si>
  <si>
    <t>ឃឿម ឆេន</t>
  </si>
  <si>
    <t>41-511</t>
  </si>
  <si>
    <t>សឿប រដ្ឋា</t>
  </si>
  <si>
    <t>41-399</t>
  </si>
  <si>
    <t>សេង ហ៊ន</t>
  </si>
  <si>
    <t>41-502</t>
  </si>
  <si>
    <t>ឆាន់ កែម</t>
  </si>
  <si>
    <t>37-318</t>
  </si>
  <si>
    <t>ស៊ន ណារី</t>
  </si>
  <si>
    <t>31-576</t>
  </si>
  <si>
    <t>ទេព វុទ្ទី</t>
  </si>
  <si>
    <t>37-330</t>
  </si>
  <si>
    <t>នួន សុភឿន</t>
  </si>
  <si>
    <t>27-395</t>
  </si>
  <si>
    <t>លី ម៉ាល័យ</t>
  </si>
  <si>
    <t>27-356</t>
  </si>
  <si>
    <t>លី គឹមសាន្ត</t>
  </si>
  <si>
    <t>37-338</t>
  </si>
  <si>
    <t>ឆូយ  សុគន្ធ</t>
  </si>
  <si>
    <t>13-174</t>
  </si>
  <si>
    <t>សាម ខុន</t>
  </si>
  <si>
    <t>25-133</t>
  </si>
  <si>
    <t>ថាប់ ឡាំង</t>
  </si>
  <si>
    <t>41-206</t>
  </si>
  <si>
    <t>កូន ហ៊ិម</t>
  </si>
  <si>
    <t>39-264</t>
  </si>
  <si>
    <t>អ៊ូច ចាន់ថុន</t>
  </si>
  <si>
    <t>07-413</t>
  </si>
  <si>
    <t>កា រ៉េត</t>
  </si>
  <si>
    <t>01-236</t>
  </si>
  <si>
    <t>ជា ជឿន</t>
  </si>
  <si>
    <t>35-154</t>
  </si>
  <si>
    <t>ទិត យ៉ុម</t>
  </si>
  <si>
    <t>19-175</t>
  </si>
  <si>
    <t>31-441</t>
  </si>
  <si>
    <t>ទង់ ស៊ីម</t>
  </si>
  <si>
    <t>41-128</t>
  </si>
  <si>
    <t>ណក់ សារួង</t>
  </si>
  <si>
    <t>39-446</t>
  </si>
  <si>
    <t>ស៊ីន ស៊ីវន</t>
  </si>
  <si>
    <t>35-114</t>
  </si>
  <si>
    <t xml:space="preserve">ហង់  វណ្ណារ៉ា </t>
  </si>
  <si>
    <t>19-481</t>
  </si>
  <si>
    <t>សាវាត វេហា</t>
  </si>
  <si>
    <t>37-555</t>
  </si>
  <si>
    <t>ឈុន សម្ជស្ស</t>
  </si>
  <si>
    <t>39-591</t>
  </si>
  <si>
    <t>ចាយ សារៀន</t>
  </si>
  <si>
    <t>01-210</t>
  </si>
  <si>
    <t>មូល  សុង</t>
  </si>
  <si>
    <t>01-197</t>
  </si>
  <si>
    <t>ស្រស់ អូន</t>
  </si>
  <si>
    <t>37-261</t>
  </si>
  <si>
    <t>ទេព កុសល់</t>
  </si>
  <si>
    <t>31-444</t>
  </si>
  <si>
    <t>ប៊ុន បំណង</t>
  </si>
  <si>
    <t>41-346</t>
  </si>
  <si>
    <t>សេក អាយ</t>
  </si>
  <si>
    <t>45-032</t>
  </si>
  <si>
    <t>ពេជ្រ វណ្ណះ</t>
  </si>
  <si>
    <t>33-251</t>
  </si>
  <si>
    <t>អួង សង្ហា</t>
  </si>
  <si>
    <t>27-577</t>
  </si>
  <si>
    <t>សេង សុសាង</t>
  </si>
  <si>
    <t>39-454</t>
  </si>
  <si>
    <t>ឈឹម ដារ៉ា</t>
  </si>
  <si>
    <t>27-525</t>
  </si>
  <si>
    <t>ទេព នីន</t>
  </si>
  <si>
    <t>25-049</t>
  </si>
  <si>
    <t>យក់ សំអឿន</t>
  </si>
  <si>
    <t>27-001</t>
  </si>
  <si>
    <t>ម៉េត លី</t>
  </si>
  <si>
    <t>27-061</t>
  </si>
  <si>
    <t>ចុង ផែត</t>
  </si>
  <si>
    <t>27-083</t>
  </si>
  <si>
    <r>
      <rPr>
        <sz val="10"/>
        <rFont val="FreeSans"/>
        <family val="2"/>
      </rPr>
      <t xml:space="preserve">សាយ ប៊ុនធី </t>
    </r>
    <r>
      <rPr>
        <sz val="10"/>
        <rFont val="Arial"/>
        <family val="2"/>
      </rPr>
      <t>(</t>
    </r>
    <r>
      <rPr>
        <sz val="10"/>
        <rFont val="FreeSans"/>
        <family val="2"/>
      </rPr>
      <t>២</t>
    </r>
    <r>
      <rPr>
        <sz val="10"/>
        <rFont val="Arial"/>
        <family val="2"/>
      </rPr>
      <t>)</t>
    </r>
  </si>
  <si>
    <t>ភួង ផល្លី</t>
  </si>
  <si>
    <t>25-227</t>
  </si>
  <si>
    <t>41-152</t>
  </si>
  <si>
    <t>ប៉ាច ចិន្តា</t>
  </si>
  <si>
    <t>37-400</t>
  </si>
  <si>
    <t>អោក ភាព</t>
  </si>
  <si>
    <t>37-042</t>
  </si>
  <si>
    <t>អៀង ចិន្តា</t>
  </si>
  <si>
    <t>31-179</t>
  </si>
  <si>
    <t>ឆាន សារឿន</t>
  </si>
  <si>
    <t>31-160</t>
  </si>
  <si>
    <t>កើត ប៊ុនធៀង</t>
  </si>
  <si>
    <t>37-595</t>
  </si>
  <si>
    <t>ឆន សុផល</t>
  </si>
  <si>
    <t>39-053</t>
  </si>
  <si>
    <t>តង ចិន្តា</t>
  </si>
  <si>
    <t>37-351</t>
  </si>
  <si>
    <t>ស៊ាន នី</t>
  </si>
  <si>
    <t>37-179</t>
  </si>
  <si>
    <t>ឃ្ងិន សុម៉ាលី</t>
  </si>
  <si>
    <t>39-299</t>
  </si>
  <si>
    <t>ងិន សុវណ្ណ</t>
  </si>
  <si>
    <t>31-384</t>
  </si>
  <si>
    <t>ញ៉េប ភីរម្យ</t>
  </si>
  <si>
    <t>35-292</t>
  </si>
  <si>
    <t>ប៊ុត សៃ</t>
  </si>
  <si>
    <t>35-218</t>
  </si>
  <si>
    <t>ផែង សាវរី</t>
  </si>
  <si>
    <t>31-146</t>
  </si>
  <si>
    <t>សោម សាន្ត</t>
  </si>
  <si>
    <t>31-148</t>
  </si>
  <si>
    <t>ហួត ឈើយ</t>
  </si>
  <si>
    <t>31-215</t>
  </si>
  <si>
    <t>ផុន សុខ</t>
  </si>
  <si>
    <t>35-450</t>
  </si>
  <si>
    <t>ដឿប តុល</t>
  </si>
  <si>
    <t>31-526</t>
  </si>
  <si>
    <t>ង៉ែត សាវ៉ុន</t>
  </si>
  <si>
    <t>27-396</t>
  </si>
  <si>
    <t>ចាន់ សេន</t>
  </si>
  <si>
    <t>25-021</t>
  </si>
  <si>
    <t>កឹម រ៉េត</t>
  </si>
  <si>
    <t>39-416</t>
  </si>
  <si>
    <t>គឹម គិមអេង</t>
  </si>
  <si>
    <t>17-248</t>
  </si>
  <si>
    <t>35-587</t>
  </si>
  <si>
    <t>43-024</t>
  </si>
  <si>
    <t>ឆឹង វណ្ណះ</t>
  </si>
  <si>
    <t>25-585</t>
  </si>
  <si>
    <t>ព្រីង ចិន្តា</t>
  </si>
  <si>
    <t>39-562</t>
  </si>
  <si>
    <t>ងឿប ណាត</t>
  </si>
  <si>
    <t>35-179</t>
  </si>
  <si>
    <t>កែវ ណារត្ន័</t>
  </si>
  <si>
    <t>37-366</t>
  </si>
  <si>
    <t>ស្រី ម៉ាណេត</t>
  </si>
  <si>
    <t>45-081</t>
  </si>
  <si>
    <t>ជោក រស្មី</t>
  </si>
  <si>
    <t>37-344</t>
  </si>
  <si>
    <t>ឆាយ គឹមយឿន</t>
  </si>
  <si>
    <t>41-379</t>
  </si>
  <si>
    <t>ធឿម ប៊ុនធីម</t>
  </si>
  <si>
    <t>37-342</t>
  </si>
  <si>
    <t>ភទ្ធ មុន្នី</t>
  </si>
  <si>
    <t>31-292</t>
  </si>
  <si>
    <t>សម ម៉េត</t>
  </si>
  <si>
    <t>31-210</t>
  </si>
  <si>
    <t>ច្រឹង សាង</t>
  </si>
  <si>
    <t>39-572</t>
  </si>
  <si>
    <t>វៀង រ៉ាវី</t>
  </si>
  <si>
    <t>27-160</t>
  </si>
  <si>
    <t>រ៉ុម ចន្ទ័ដារី</t>
  </si>
  <si>
    <t>35-586</t>
  </si>
  <si>
    <t>ចាន់ វិច្ចិកា</t>
  </si>
  <si>
    <t>35-039</t>
  </si>
  <si>
    <t>នង  លីនណា</t>
  </si>
  <si>
    <t>17-430</t>
  </si>
  <si>
    <t>41-007</t>
  </si>
  <si>
    <t>អ៊ឹង ហេងគ្រុប២</t>
  </si>
  <si>
    <t>39-255</t>
  </si>
  <si>
    <t>សំ ពាន</t>
  </si>
  <si>
    <t>39-528</t>
  </si>
  <si>
    <t>ហាក់ សុផល</t>
  </si>
  <si>
    <t>41-133</t>
  </si>
  <si>
    <t>សឿន ធី</t>
  </si>
  <si>
    <t>31-304</t>
  </si>
  <si>
    <t>ស៊ឹម សំប៊ួ</t>
  </si>
  <si>
    <t>31-138</t>
  </si>
  <si>
    <t>ចិន រើត</t>
  </si>
  <si>
    <t>31-086</t>
  </si>
  <si>
    <t>សេង ចាន់</t>
  </si>
  <si>
    <t>31-379</t>
  </si>
  <si>
    <t>ឡោ ម៉ាប់</t>
  </si>
  <si>
    <t>27-476</t>
  </si>
  <si>
    <t xml:space="preserve">ឡូវ  ហេង </t>
  </si>
  <si>
    <t>07-563</t>
  </si>
  <si>
    <t>ហាត ម៉ាប់</t>
  </si>
  <si>
    <t>37-233</t>
  </si>
  <si>
    <t>ឈិន កក្កដា</t>
  </si>
  <si>
    <t>43-068</t>
  </si>
  <si>
    <t>កប គិន</t>
  </si>
  <si>
    <t>43-140</t>
  </si>
  <si>
    <t>ណុះ សារិទ្ធ</t>
  </si>
  <si>
    <t>25-042</t>
  </si>
  <si>
    <t>គង់ ផ្លសា</t>
  </si>
  <si>
    <t>39-385</t>
  </si>
  <si>
    <t>ជា យ៉ុង</t>
  </si>
  <si>
    <t>01-203</t>
  </si>
  <si>
    <t>ជា ឡេង</t>
  </si>
  <si>
    <t>37-126</t>
  </si>
  <si>
    <t>ប៉ាន យឿត</t>
  </si>
  <si>
    <t>39-359</t>
  </si>
  <si>
    <t>មល់ សក្ត័</t>
  </si>
  <si>
    <t>39-360</t>
  </si>
  <si>
    <t>ស៊ុន យូណាន</t>
  </si>
  <si>
    <t>31-082</t>
  </si>
  <si>
    <t>វាន់ សុខា</t>
  </si>
  <si>
    <t>31-083</t>
  </si>
  <si>
    <t>វ៉ាត សុខា</t>
  </si>
  <si>
    <t>31-091</t>
  </si>
  <si>
    <t xml:space="preserve">ស៊ុន  ចាន់នា </t>
  </si>
  <si>
    <t>19-505</t>
  </si>
  <si>
    <t>សា សើរ</t>
  </si>
  <si>
    <t>35-180</t>
  </si>
  <si>
    <t>ហេង បូរី</t>
  </si>
  <si>
    <t>43-155</t>
  </si>
  <si>
    <t>អុំ ស៊ីនួន</t>
  </si>
  <si>
    <t>27-010</t>
  </si>
  <si>
    <t>គឹម ចន្ថា</t>
  </si>
  <si>
    <t>27-248</t>
  </si>
  <si>
    <t>តូច តែម</t>
  </si>
  <si>
    <t>37-309</t>
  </si>
  <si>
    <t>ញឹក ពុំ</t>
  </si>
  <si>
    <t>31-070</t>
  </si>
  <si>
    <t>រុន ម៉ៅ</t>
  </si>
  <si>
    <t>39-577</t>
  </si>
  <si>
    <t>គីម សុខនី</t>
  </si>
  <si>
    <t>35-079</t>
  </si>
  <si>
    <t>31-534</t>
  </si>
  <si>
    <t>37-219</t>
  </si>
  <si>
    <t>ថាច់ កូដាវី</t>
  </si>
  <si>
    <t>31-107</t>
  </si>
  <si>
    <t>រុន សុភាព</t>
  </si>
  <si>
    <t>37-218</t>
  </si>
  <si>
    <t>ទុយ សានិត</t>
  </si>
  <si>
    <t>45-094</t>
  </si>
  <si>
    <t>ទ្រឿង រដ្ខតេវី</t>
  </si>
  <si>
    <t>37-399</t>
  </si>
  <si>
    <t>ជួន ស៊ីវន្ថា</t>
  </si>
  <si>
    <t>43-198</t>
  </si>
  <si>
    <t>31-296</t>
  </si>
  <si>
    <t>ប៉ឹង ឈុននី</t>
  </si>
  <si>
    <t>17-044</t>
  </si>
  <si>
    <t xml:space="preserve">យ៉ន  រិទ្ធី </t>
  </si>
  <si>
    <t>17-543</t>
  </si>
  <si>
    <t>ស៊ាន ខ</t>
  </si>
  <si>
    <t>17-016</t>
  </si>
  <si>
    <t>37-513</t>
  </si>
  <si>
    <t>ខ្វែក ផាត់</t>
  </si>
  <si>
    <t>01-347</t>
  </si>
  <si>
    <t>ម៉ ឈៀប</t>
  </si>
  <si>
    <t>31-377</t>
  </si>
  <si>
    <t>ម៉ម ឈន</t>
  </si>
  <si>
    <t>37-149</t>
  </si>
  <si>
    <t>ស៊ីនម៉ុម</t>
  </si>
  <si>
    <t>27-166</t>
  </si>
  <si>
    <t>សៀ ចំរើន</t>
  </si>
  <si>
    <t>27-086</t>
  </si>
  <si>
    <t>លឹម គឹមហេង</t>
  </si>
  <si>
    <t>37-176</t>
  </si>
  <si>
    <t>សួន ឆុន</t>
  </si>
  <si>
    <t>35-309</t>
  </si>
  <si>
    <t>យ៉េត យឺន</t>
  </si>
  <si>
    <t>33-497</t>
  </si>
  <si>
    <t>ឡុក គន្ធា</t>
  </si>
  <si>
    <t>33-595</t>
  </si>
  <si>
    <t>សាម ភិត</t>
  </si>
  <si>
    <t>19-321</t>
  </si>
  <si>
    <t>តិច គឹមស៊ា</t>
  </si>
  <si>
    <t>31-383</t>
  </si>
  <si>
    <t xml:space="preserve">អ៊ឹង  គៀត </t>
  </si>
  <si>
    <t>17-580</t>
  </si>
  <si>
    <t>ជូ ចាន់សុភ័ក្រ្ត ២</t>
  </si>
  <si>
    <t>17-379</t>
  </si>
  <si>
    <t>លាង គឹមជ្រៀ</t>
  </si>
  <si>
    <t>39-559</t>
  </si>
  <si>
    <t>សៅ ឆម</t>
  </si>
  <si>
    <t>43-115</t>
  </si>
  <si>
    <t>គីម សុខវណ្ណា</t>
  </si>
  <si>
    <t>39-374</t>
  </si>
  <si>
    <t>ហ៊រ ជួប</t>
  </si>
  <si>
    <t>39-376</t>
  </si>
  <si>
    <t>ហ៊រ យ៉ៃ</t>
  </si>
  <si>
    <t>39-375</t>
  </si>
  <si>
    <t xml:space="preserve">ចេង  ផានី </t>
  </si>
  <si>
    <t>19-515</t>
  </si>
  <si>
    <t>25-016</t>
  </si>
  <si>
    <t>ឌី សុខលីម</t>
  </si>
  <si>
    <t>37-212</t>
  </si>
  <si>
    <t>លឹម ខេ</t>
  </si>
  <si>
    <t>35-257</t>
  </si>
  <si>
    <t>យុន កិត្យា</t>
  </si>
  <si>
    <t>27-552</t>
  </si>
  <si>
    <t>ម៉ោញ ណាល់</t>
  </si>
  <si>
    <t>35-120</t>
  </si>
  <si>
    <t>ហ៊ា កង់</t>
  </si>
  <si>
    <t>37-049</t>
  </si>
  <si>
    <t>ឡាង ហឿន</t>
  </si>
  <si>
    <t>43-312</t>
  </si>
  <si>
    <t>ឆេង នឿត</t>
  </si>
  <si>
    <t>45-119</t>
  </si>
  <si>
    <t>ទន់ ខេន</t>
  </si>
  <si>
    <t>35-290</t>
  </si>
  <si>
    <t>សាតា​ ហ៊រ</t>
  </si>
  <si>
    <t>37-331</t>
  </si>
  <si>
    <t>គុំ សុខុម ១</t>
  </si>
  <si>
    <t>41-046</t>
  </si>
  <si>
    <t>យាន យុន</t>
  </si>
  <si>
    <t>43-131</t>
  </si>
  <si>
    <t>តាំង ស៊ូគៀវ</t>
  </si>
  <si>
    <t>39-168</t>
  </si>
  <si>
    <t>អ៊ុក រ៉ាន់</t>
  </si>
  <si>
    <t>35-003</t>
  </si>
  <si>
    <t>ច្រែង ឈឿម</t>
  </si>
  <si>
    <t>35-318</t>
  </si>
  <si>
    <t>37-274</t>
  </si>
  <si>
    <t>ធូគឹម លន់</t>
  </si>
  <si>
    <t>37-285</t>
  </si>
  <si>
    <t>កុយ សុម៉ាលី</t>
  </si>
  <si>
    <t>41-217</t>
  </si>
  <si>
    <t>ម៉ៅ ប៊ុនថន</t>
  </si>
  <si>
    <t>37-289</t>
  </si>
  <si>
    <t>វុធ ធាន</t>
  </si>
  <si>
    <t>33-213</t>
  </si>
  <si>
    <t>នូ រ៉ាវីន</t>
  </si>
  <si>
    <t>27-591</t>
  </si>
  <si>
    <t>អ្នកគ្រូណារី</t>
  </si>
  <si>
    <t>41-222</t>
  </si>
  <si>
    <t>អ៊ុក គឹមហេង</t>
  </si>
  <si>
    <t>35-223</t>
  </si>
  <si>
    <t>យោក សាញឿម</t>
  </si>
  <si>
    <t>37-573</t>
  </si>
  <si>
    <t>ហ៊ាន ធឿន</t>
  </si>
  <si>
    <t>45-031</t>
  </si>
  <si>
    <t>វ៉ាន ស៊ីនួន</t>
  </si>
  <si>
    <t>45-030</t>
  </si>
  <si>
    <t>សុក បូរាភិន</t>
  </si>
  <si>
    <t>27-510</t>
  </si>
  <si>
    <t>ណុប រស្មី</t>
  </si>
  <si>
    <t>31-587</t>
  </si>
  <si>
    <t>ចាន់ រី</t>
  </si>
  <si>
    <t>31-054</t>
  </si>
  <si>
    <t>មុត ភារម្យ</t>
  </si>
  <si>
    <t>31-150</t>
  </si>
  <si>
    <t>33-007</t>
  </si>
  <si>
    <t>គី យូឡុង</t>
  </si>
  <si>
    <t>35-041</t>
  </si>
  <si>
    <t>កោ ចិត្ត្រា</t>
  </si>
  <si>
    <t>31-370</t>
  </si>
  <si>
    <t>គឹម  ហួរ</t>
  </si>
  <si>
    <t>07-288</t>
  </si>
  <si>
    <t>អ៊ុន វណ្ណា</t>
  </si>
  <si>
    <t>37-259</t>
  </si>
  <si>
    <t>ដួង ចាន់ថន</t>
  </si>
  <si>
    <t>39-121</t>
  </si>
  <si>
    <t>ប៉ិច   សុខុម</t>
  </si>
  <si>
    <t>01-529</t>
  </si>
  <si>
    <t>លី ឃុនរ៉ាត់</t>
  </si>
  <si>
    <t>39-261</t>
  </si>
  <si>
    <t>គឹម សុឃឿម</t>
  </si>
  <si>
    <t>39-488</t>
  </si>
  <si>
    <t>ឌួង វាសនា</t>
  </si>
  <si>
    <t>37-279</t>
  </si>
  <si>
    <t>ទេព សុខុម</t>
  </si>
  <si>
    <t>37-426</t>
  </si>
  <si>
    <t>ឌុល ពេជ្រ</t>
  </si>
  <si>
    <t>01-159</t>
  </si>
  <si>
    <t>តាំង  ម៉េងអាន ២</t>
  </si>
  <si>
    <t>01-196</t>
  </si>
  <si>
    <t>តាំង  ម៉េងអាន ១</t>
  </si>
  <si>
    <t>01-194</t>
  </si>
  <si>
    <t>លឹម ឃុនហួត</t>
  </si>
  <si>
    <t>33-598</t>
  </si>
  <si>
    <t>ថោង សារឿន</t>
  </si>
  <si>
    <t>39-347</t>
  </si>
  <si>
    <t>ជុក ឯក</t>
  </si>
  <si>
    <t>27-027</t>
  </si>
  <si>
    <t>លី ទូច</t>
  </si>
  <si>
    <t>43-030</t>
  </si>
  <si>
    <t>ស៊ន ពីង</t>
  </si>
  <si>
    <t>41-358</t>
  </si>
  <si>
    <t>ពេជ្រ រើន</t>
  </si>
  <si>
    <t>45-142</t>
  </si>
  <si>
    <t>ហ៊ុន ផាន់ណា</t>
  </si>
  <si>
    <t>37-184</t>
  </si>
  <si>
    <t>វ៉ាន់ ម៉ម</t>
  </si>
  <si>
    <t>01-278</t>
  </si>
  <si>
    <t>បួន ពៅ</t>
  </si>
  <si>
    <t>39-040</t>
  </si>
  <si>
    <t>01-017</t>
  </si>
  <si>
    <t>ថាត រុន</t>
  </si>
  <si>
    <t>35-306</t>
  </si>
  <si>
    <t>ហែម ចំរើន</t>
  </si>
  <si>
    <t>33-289</t>
  </si>
  <si>
    <t>ខា ផាន</t>
  </si>
  <si>
    <t>37-348</t>
  </si>
  <si>
    <t>នូ ណាត</t>
  </si>
  <si>
    <t>39-521</t>
  </si>
  <si>
    <t>យូ  សាម៉េត ១</t>
  </si>
  <si>
    <t>13-293</t>
  </si>
  <si>
    <t>លាង ឡា</t>
  </si>
  <si>
    <t>27-128</t>
  </si>
  <si>
    <t>សឿង ប៊ុនធឿន</t>
  </si>
  <si>
    <t>37-451</t>
  </si>
  <si>
    <t>ថាវ ឌឿក</t>
  </si>
  <si>
    <t>43-063</t>
  </si>
  <si>
    <t>ខែម សារ៉ាត់</t>
  </si>
  <si>
    <t>27-048</t>
  </si>
  <si>
    <t>ឃឹម ម៉ន</t>
  </si>
  <si>
    <t>39-191</t>
  </si>
  <si>
    <r>
      <rPr>
        <sz val="10"/>
        <rFont val="FreeSans"/>
        <family val="2"/>
      </rPr>
      <t>ទីសត្តឃាតស</t>
    </r>
    <r>
      <rPr>
        <sz val="10"/>
        <rFont val="Arial"/>
        <family val="2"/>
      </rPr>
      <t>/</t>
    </r>
    <r>
      <rPr>
        <sz val="10"/>
        <rFont val="FreeSans"/>
        <family val="2"/>
      </rPr>
      <t>សង្កែ</t>
    </r>
  </si>
  <si>
    <t>45-116</t>
  </si>
  <si>
    <t>ទី ម៉ារីសា</t>
  </si>
  <si>
    <t>35-100</t>
  </si>
  <si>
    <t>គង់ រដ្ឋា</t>
  </si>
  <si>
    <t>39-185</t>
  </si>
  <si>
    <t>យ៉ែម ចាន់ថន</t>
  </si>
  <si>
    <t>07-318</t>
  </si>
  <si>
    <t>ព្រំ​ ផន</t>
  </si>
  <si>
    <t>39-257</t>
  </si>
  <si>
    <t>ទួន ចំរើន</t>
  </si>
  <si>
    <t>43-186</t>
  </si>
  <si>
    <t>សក់ ជេម</t>
  </si>
  <si>
    <t>39-297</t>
  </si>
  <si>
    <t>37-556</t>
  </si>
  <si>
    <t>ឡេង បាន</t>
  </si>
  <si>
    <t>37-269</t>
  </si>
  <si>
    <t>ជា ឡង់</t>
  </si>
  <si>
    <t>35-242</t>
  </si>
  <si>
    <t>យិន ប៊ុនតេន</t>
  </si>
  <si>
    <t>39-132</t>
  </si>
  <si>
    <t>ង៉ូវ ឌៀប</t>
  </si>
  <si>
    <t>37-247</t>
  </si>
  <si>
    <t>សំ វុន</t>
  </si>
  <si>
    <t>45-083</t>
  </si>
  <si>
    <t>ឈុន ប៊ុនឈួង</t>
  </si>
  <si>
    <t>31-335</t>
  </si>
  <si>
    <t>ឈុន សៅយ៉ុត</t>
  </si>
  <si>
    <t>31-201</t>
  </si>
  <si>
    <t>ទិត សៅរី</t>
  </si>
  <si>
    <t>25-466</t>
  </si>
  <si>
    <t>រ័ត្ន វាន់យ៉ា</t>
  </si>
  <si>
    <t>39-384</t>
  </si>
  <si>
    <t>ណាក សាវ៉ាត</t>
  </si>
  <si>
    <t>27-111</t>
  </si>
  <si>
    <t>ពុធ  សឿង</t>
  </si>
  <si>
    <t>17-143</t>
  </si>
  <si>
    <t>43-240</t>
  </si>
  <si>
    <t xml:space="preserve">ហុង  រ៉េន </t>
  </si>
  <si>
    <t>17-487</t>
  </si>
  <si>
    <t>ឆាំ កុសល់</t>
  </si>
  <si>
    <t>25-431</t>
  </si>
  <si>
    <t>ឈិត លំអង</t>
  </si>
  <si>
    <t>37-319</t>
  </si>
  <si>
    <t>សោ ចន្ទ័រី</t>
  </si>
  <si>
    <t>31-227</t>
  </si>
  <si>
    <t>គឹម  ផល្លា</t>
  </si>
  <si>
    <t>35-111</t>
  </si>
  <si>
    <t>រ៉ត សិទ្ធ</t>
  </si>
  <si>
    <t>39-563</t>
  </si>
  <si>
    <t>ហ៊ីម ហ្វារីត</t>
  </si>
  <si>
    <t>39-094</t>
  </si>
  <si>
    <t>លី ដា</t>
  </si>
  <si>
    <t>35-163</t>
  </si>
  <si>
    <t>ហេង មុន្នីចិន្តា</t>
  </si>
  <si>
    <t>37-150</t>
  </si>
  <si>
    <t>ហួត  ហួន</t>
  </si>
  <si>
    <t>01-551</t>
  </si>
  <si>
    <t>ភិន ប៊ុនណ្ណាត</t>
  </si>
  <si>
    <t>31-290</t>
  </si>
  <si>
    <t>ណាង ថង</t>
  </si>
  <si>
    <t>39-034</t>
  </si>
  <si>
    <t>យឿត ហ៊ាង</t>
  </si>
  <si>
    <t>35-464</t>
  </si>
  <si>
    <t xml:space="preserve">នាក់  ឌីណា </t>
  </si>
  <si>
    <t>17-576</t>
  </si>
  <si>
    <t>សំ សារិន</t>
  </si>
  <si>
    <t>01-050</t>
  </si>
  <si>
    <t>ម៉ៅ  ផាត់</t>
  </si>
  <si>
    <t>01-496</t>
  </si>
  <si>
    <t>ហួត ចន្ថា</t>
  </si>
  <si>
    <t>39-313</t>
  </si>
  <si>
    <t>ហ៊ួត ចាន់ឌី</t>
  </si>
  <si>
    <t>39-314</t>
  </si>
  <si>
    <t>ហ៊ួត ចាន់ដេត</t>
  </si>
  <si>
    <t>39-315</t>
  </si>
  <si>
    <r>
      <rPr>
        <sz val="10"/>
        <rFont val="FreeSans"/>
        <family val="2"/>
      </rPr>
      <t>ផ្ទះ</t>
    </r>
    <r>
      <rPr>
        <sz val="10"/>
        <rFont val="Arial"/>
        <family val="2"/>
      </rPr>
      <t>.</t>
    </r>
    <r>
      <rPr>
        <sz val="10"/>
        <rFont val="FreeSans"/>
        <family val="2"/>
      </rPr>
      <t>៣១៩ ក</t>
    </r>
    <r>
      <rPr>
        <sz val="10"/>
        <rFont val="Arial"/>
        <family val="2"/>
      </rPr>
      <t xml:space="preserve">. </t>
    </r>
    <r>
      <rPr>
        <sz val="10"/>
        <rFont val="FreeSans"/>
        <family val="2"/>
      </rPr>
      <t>ភ</t>
    </r>
    <r>
      <rPr>
        <sz val="10"/>
        <rFont val="Arial"/>
        <family val="2"/>
      </rPr>
      <t>.</t>
    </r>
    <r>
      <rPr>
        <sz val="10"/>
        <rFont val="FreeSans"/>
        <family val="2"/>
      </rPr>
      <t>តាព្រួច</t>
    </r>
  </si>
  <si>
    <t>39-486</t>
  </si>
  <si>
    <t>ហេង គុណ</t>
  </si>
  <si>
    <t>43-153</t>
  </si>
  <si>
    <t>ម៉ាលីស</t>
  </si>
  <si>
    <t>43-080</t>
  </si>
  <si>
    <r>
      <rPr>
        <sz val="10"/>
        <rFont val="FreeSans"/>
        <family val="2"/>
      </rPr>
      <t>ផ្ទះលេខ</t>
    </r>
    <r>
      <rPr>
        <sz val="10"/>
        <rFont val="Arial"/>
        <family val="2"/>
      </rPr>
      <t>214</t>
    </r>
  </si>
  <si>
    <t>43-078</t>
  </si>
  <si>
    <t>អតិថិជនថ្មី</t>
  </si>
  <si>
    <t>39-473</t>
  </si>
  <si>
    <r>
      <rPr>
        <sz val="10"/>
        <rFont val="FreeSans"/>
        <family val="2"/>
      </rPr>
      <t>ផ្ទះ</t>
    </r>
    <r>
      <rPr>
        <sz val="10"/>
        <rFont val="Arial"/>
        <family val="2"/>
      </rPr>
      <t xml:space="preserve">. </t>
    </r>
    <r>
      <rPr>
        <sz val="10"/>
        <rFont val="FreeSans"/>
        <family val="2"/>
      </rPr>
      <t>២៣០ ក</t>
    </r>
    <r>
      <rPr>
        <sz val="10"/>
        <rFont val="Arial"/>
        <family val="2"/>
      </rPr>
      <t xml:space="preserve">. </t>
    </r>
    <r>
      <rPr>
        <sz val="10"/>
        <rFont val="FreeSans"/>
        <family val="2"/>
      </rPr>
      <t>ភ</t>
    </r>
    <r>
      <rPr>
        <sz val="10"/>
        <rFont val="Arial"/>
        <family val="2"/>
      </rPr>
      <t>.</t>
    </r>
    <r>
      <rPr>
        <sz val="10"/>
        <rFont val="FreeSans"/>
        <family val="2"/>
      </rPr>
      <t>តាព្រួច</t>
    </r>
  </si>
  <si>
    <t>39-484</t>
  </si>
  <si>
    <t>39-498</t>
  </si>
  <si>
    <t>ម៉ន ខន</t>
  </si>
  <si>
    <t>27-557</t>
  </si>
  <si>
    <t>33-259</t>
  </si>
  <si>
    <t>អ៊ិន នៅ</t>
  </si>
  <si>
    <t>39-216</t>
  </si>
  <si>
    <t>ជិន វីរៈ</t>
  </si>
  <si>
    <t>37-324</t>
  </si>
  <si>
    <t>ជឹង ម៉ុយលី</t>
  </si>
  <si>
    <t>27-451</t>
  </si>
  <si>
    <t>គឹម ចំរើន</t>
  </si>
  <si>
    <t>27-524</t>
  </si>
  <si>
    <t>ជឿន សុជា</t>
  </si>
  <si>
    <t>37-088</t>
  </si>
  <si>
    <t>ប៊ន ម៉ានី</t>
  </si>
  <si>
    <t>27-368</t>
  </si>
  <si>
    <t>អ៊ុក ហឿន</t>
  </si>
  <si>
    <t>33-184</t>
  </si>
  <si>
    <t>ជុំ លក្ខណា</t>
  </si>
  <si>
    <t>35-291</t>
  </si>
  <si>
    <t>យិន ថាវ</t>
  </si>
  <si>
    <t>27-177</t>
  </si>
  <si>
    <t>17-097</t>
  </si>
  <si>
    <t>ឆាត ញីង</t>
  </si>
  <si>
    <t>41-508</t>
  </si>
  <si>
    <t>យួក យ៉េត</t>
  </si>
  <si>
    <t>41-545</t>
  </si>
  <si>
    <t>ប៉ឺង រៀម</t>
  </si>
  <si>
    <t>41-506</t>
  </si>
  <si>
    <t>ឆែម ឆន</t>
  </si>
  <si>
    <t>35-461</t>
  </si>
  <si>
    <t>រឿន ឈូក</t>
  </si>
  <si>
    <t>35-462</t>
  </si>
  <si>
    <t>ប្រាក់ យស់ផា</t>
  </si>
  <si>
    <t>35-435</t>
  </si>
  <si>
    <t>វិញ ហង់</t>
  </si>
  <si>
    <t>37-302</t>
  </si>
  <si>
    <t>ហឿង ពៅ</t>
  </si>
  <si>
    <t>33-122</t>
  </si>
  <si>
    <t>ងិន ខេមរិទ្ធ</t>
  </si>
  <si>
    <t>45-039</t>
  </si>
  <si>
    <t>01-378</t>
  </si>
  <si>
    <t>កៅ ប៊ួយ</t>
  </si>
  <si>
    <t>45-019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</si>
</sst>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mm\-yyyy"/>
    <numFmt numFmtId="166" formatCode="dd\-mm\-yyyy"/>
    <numFmt numFmtId="167" formatCode="00"/>
    <numFmt numFmtId="168" formatCode="00000"/>
    <numFmt numFmtId="169" formatCode="0000"/>
    <numFmt numFmtId="170" formatCode="000"/>
    <numFmt numFmtId="171" formatCode="[$-12000425]0"/>
    <numFmt numFmtId="172" formatCode="_(* #,##0_);_(* \(#,##0\);_(* &quot;-&quot;??_);_(@_)"/>
    <numFmt numFmtId="173" formatCode="mm\-yy"/>
    <numFmt numFmtId="174" formatCode="dd\-mm\-yy"/>
    <numFmt numFmtId="175" formatCode="\៛_(* #,##0_);_(* \(#,##0\);_(* &quot;-&quot;??_);_(@_)"/>
    <numFmt numFmtId="176" formatCode="\៛_(* #,##0_);_(* \(#,##0\)"/>
    <numFmt numFmtId="177" formatCode="_(\៛* #,##0_);_(\៛* \-\ #,##0\ \ ;_(\៛* &quot;-&quot;??_);_(@_)"/>
    <numFmt numFmtId="178" formatCode="_-* #,##0_-;\-* #,##0_-;_-* &quot;-&quot;??_-;_-@_-"/>
    <numFmt numFmtId="179" formatCode="[$-10409]#,##0.00###"/>
    <numFmt numFmtId="180" formatCode="[$-10409]#,##0.00"/>
  </numFmts>
  <fonts count="1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6"/>
      <name val="Khmer OS Siemreap"/>
    </font>
    <font>
      <b/>
      <sz val="16"/>
      <name val="Khmer Kolab"/>
    </font>
    <font>
      <sz val="16"/>
      <name val="Khmer OS Niroth"/>
    </font>
    <font>
      <sz val="16"/>
      <name val="Khmer OS Bokor"/>
    </font>
    <font>
      <b/>
      <sz val="16"/>
      <name val="Khmer OS Kien Svay"/>
    </font>
    <font>
      <sz val="16"/>
      <name val="Khmer OS Classic"/>
    </font>
    <font>
      <sz val="12"/>
      <name val="Khmer OS Siemreap"/>
    </font>
    <font>
      <sz val="14"/>
      <name val="Khmer OS Siemreap"/>
    </font>
    <font>
      <sz val="12"/>
      <name val="Khmer OS Bokor"/>
    </font>
    <font>
      <sz val="12"/>
      <name val="Khmer OS Muol Light"/>
    </font>
    <font>
      <shadow/>
      <sz val="11"/>
      <color theme="4" tint="-0.249977111117893"/>
      <name val="Khmer OS Fasthand"/>
    </font>
    <font>
      <sz val="11"/>
      <color theme="1"/>
      <name val="Khmer OS Siemreap"/>
    </font>
    <font>
      <sz val="11"/>
      <color rgb="FF7030A0"/>
      <name val="Khmer OS Siemreap"/>
    </font>
    <font>
      <sz val="11"/>
      <color rgb="FFFF0000"/>
      <name val="Khmer OS Siemreap"/>
    </font>
    <font>
      <b/>
      <sz val="11"/>
      <color theme="1"/>
      <name val="Khmer OS Siemreap"/>
    </font>
    <font>
      <sz val="11"/>
      <color theme="5"/>
      <name val="Khmer OS Siemreap"/>
    </font>
    <font>
      <sz val="11"/>
      <color theme="4"/>
      <name val="Khmer OS Siemreap"/>
    </font>
    <font>
      <b/>
      <sz val="11"/>
      <color theme="0"/>
      <name val="Khmer OS Siemreap"/>
    </font>
    <font>
      <sz val="11"/>
      <color theme="0"/>
      <name val="Khmer OS Bokor"/>
    </font>
    <font>
      <sz val="11"/>
      <color theme="0"/>
      <name val="Khmer OS Niroth"/>
    </font>
    <font>
      <sz val="10"/>
      <color theme="1"/>
      <name val="Khmer OS Siemreap"/>
    </font>
    <font>
      <sz val="10"/>
      <color theme="0"/>
      <name val="Khmer OS Niroth"/>
    </font>
    <font>
      <sz val="11"/>
      <color theme="9"/>
      <name val="Khmer OS Siemreap"/>
    </font>
    <font>
      <sz val="11"/>
      <color theme="1"/>
      <name val="Khmer OS Niroth"/>
    </font>
    <font>
      <sz val="11"/>
      <color theme="1"/>
      <name val="Khmer OS Bokor"/>
    </font>
    <font>
      <u/>
      <sz val="12"/>
      <color theme="1"/>
      <name val="Khmer OS Niroth"/>
    </font>
    <font>
      <b/>
      <sz val="10"/>
      <color theme="1"/>
      <name val="Khmer OS Siemreap"/>
    </font>
    <font>
      <sz val="9"/>
      <color theme="1"/>
      <name val="Khmer OS Siemreap"/>
    </font>
    <font>
      <sz val="8"/>
      <color theme="1"/>
      <name val="Khmer OS Siemreap"/>
    </font>
    <font>
      <sz val="7"/>
      <color rgb="FFFF0000"/>
      <name val="Khmer OS Siemreap"/>
    </font>
    <font>
      <sz val="7"/>
      <color rgb="FF7030A0"/>
      <name val="Khmer OS Siemreap"/>
    </font>
    <font>
      <sz val="7"/>
      <color rgb="FF00B0F0"/>
      <name val="Khmer OS Siemreap"/>
    </font>
    <font>
      <sz val="7"/>
      <color rgb="FF00B050"/>
      <name val="Khmer OS Siemreap"/>
    </font>
    <font>
      <sz val="7"/>
      <color theme="8"/>
      <name val="Khmer OS Siemreap"/>
    </font>
    <font>
      <sz val="7"/>
      <color theme="1"/>
      <name val="Khmer OS Siemreap"/>
    </font>
    <font>
      <sz val="10"/>
      <color theme="1"/>
      <name val="Khmer OS Niroth"/>
    </font>
    <font>
      <sz val="9"/>
      <color theme="1"/>
      <name val="Khmer OS Muol Light"/>
    </font>
    <font>
      <sz val="10"/>
      <color theme="1"/>
      <name val="Khmer OS Muol Light"/>
    </font>
    <font>
      <sz val="9"/>
      <color theme="1"/>
      <name val="Calibri"/>
      <family val="2"/>
      <scheme val="minor"/>
    </font>
    <font>
      <sz val="8"/>
      <color rgb="FFFF0000"/>
      <name val="Khmer OS Siemreap"/>
    </font>
    <font>
      <b/>
      <sz val="11"/>
      <color rgb="FF00B050"/>
      <name val="Khmer OS Siemreap"/>
    </font>
    <font>
      <b/>
      <sz val="11"/>
      <color rgb="FF0000FF"/>
      <name val="Khmer OS Siemreap"/>
    </font>
    <font>
      <b/>
      <sz val="10"/>
      <color rgb="FF0000FF"/>
      <name val="Khmer OS Siemreap"/>
    </font>
    <font>
      <sz val="7"/>
      <color rgb="FF0000FF"/>
      <name val="Khmer OS Siemreap"/>
    </font>
    <font>
      <sz val="12"/>
      <name val="Tacteing"/>
    </font>
    <font>
      <sz val="28"/>
      <name val="Tacteing"/>
    </font>
    <font>
      <sz val="10"/>
      <color rgb="FF00A1DA"/>
      <name val="Khmer OS Niroth"/>
    </font>
    <font>
      <sz val="9"/>
      <color rgb="FF00A1DA"/>
      <name val="Khmer OS Siemreap"/>
    </font>
    <font>
      <u val="double"/>
      <sz val="9"/>
      <color rgb="FF00A1DA"/>
      <name val="Khmer OS Muol Light"/>
    </font>
    <font>
      <sz val="9"/>
      <color rgb="FF00A1DA"/>
      <name val="Khmer OS Muol Light"/>
    </font>
    <font>
      <sz val="8"/>
      <color rgb="FF00A1DA"/>
      <name val="Khmer OS Siemreap"/>
    </font>
    <font>
      <sz val="6"/>
      <color rgb="FF00A1DA"/>
      <name val="Khmer OS Siemreap"/>
    </font>
    <font>
      <vertAlign val="superscript"/>
      <sz val="8"/>
      <color rgb="FF00A1DA"/>
      <name val="Khmer OS Siemreap"/>
    </font>
    <font>
      <sz val="7"/>
      <color rgb="FF00A1DA"/>
      <name val="Khmer OS Siemreap"/>
    </font>
    <font>
      <vertAlign val="superscript"/>
      <sz val="7"/>
      <color rgb="FF00A1DA"/>
      <name val="Khmer OS Siemreap"/>
    </font>
    <font>
      <sz val="10"/>
      <color rgb="FF00A1DA"/>
      <name val="Khmer OS Siemreap"/>
    </font>
    <font>
      <sz val="10"/>
      <color rgb="FF00A1DA"/>
      <name val="Khmer OS Muol Light"/>
    </font>
    <font>
      <b/>
      <sz val="9"/>
      <color rgb="FF00A1DA"/>
      <name val="Khmer OS Siemreap"/>
    </font>
    <font>
      <sz val="8"/>
      <color rgb="FF00A1DA"/>
      <name val="Khmer OS Muol Light"/>
    </font>
    <font>
      <sz val="11"/>
      <color rgb="FF00A1DA"/>
      <name val="Khmer OS Niroth"/>
    </font>
    <font>
      <b/>
      <u/>
      <sz val="8"/>
      <color rgb="FF00A1DA"/>
      <name val="Khmer OS Siemreap"/>
    </font>
    <font>
      <sz val="8"/>
      <color rgb="FF00A1DA"/>
      <name val="Khmer OS Niroth"/>
    </font>
    <font>
      <b/>
      <sz val="8"/>
      <color rgb="FF00A1DA"/>
      <name val="Khmer OS Siemreap"/>
    </font>
    <font>
      <u/>
      <sz val="9"/>
      <color rgb="FF00A1DA"/>
      <name val="Khmer OS Muol Light"/>
    </font>
    <font>
      <u/>
      <sz val="7"/>
      <color rgb="FF00A1DA"/>
      <name val="Khmer OS Siemreap"/>
    </font>
    <font>
      <sz val="11"/>
      <color theme="1"/>
      <name val="Khmer OS Muol"/>
    </font>
    <font>
      <b/>
      <sz val="11"/>
      <color theme="1"/>
      <name val="Khmer OS Muol"/>
    </font>
    <font>
      <vertAlign val="superscript"/>
      <sz val="9"/>
      <color theme="1"/>
      <name val="Khmer OS Siemreap"/>
    </font>
    <font>
      <b/>
      <i/>
      <sz val="7"/>
      <color rgb="FF00A1DA"/>
      <name val="Khmer OS Siemreap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Khmer OS Siemreap"/>
    </font>
    <font>
      <sz val="8"/>
      <name val="Khmer OS Siemreap"/>
    </font>
    <font>
      <b/>
      <sz val="10"/>
      <name val="Khmer OS Siemreap"/>
    </font>
    <font>
      <sz val="10"/>
      <color theme="1"/>
      <name val="Calibri"/>
      <family val="2"/>
      <scheme val="minor"/>
    </font>
    <font>
      <sz val="11"/>
      <color rgb="FF00B050"/>
      <name val="Khmer Mool1"/>
    </font>
    <font>
      <sz val="10"/>
      <color theme="1"/>
      <name val="Khmer OS Muol"/>
    </font>
    <font>
      <sz val="10"/>
      <color theme="1"/>
      <name val="Khmer Muol"/>
    </font>
    <font>
      <sz val="9"/>
      <color theme="1"/>
      <name val="Khmer OS Muol"/>
    </font>
    <font>
      <sz val="16"/>
      <name val="IDAutomationSC128XS DEMO"/>
    </font>
    <font>
      <sz val="11"/>
      <color rgb="FF000000"/>
      <name val="Calibri"/>
      <family val="2"/>
      <scheme val="minor"/>
    </font>
    <font>
      <sz val="11"/>
      <name val="Calibri"/>
    </font>
    <font>
      <sz val="9"/>
      <color rgb="FF000000"/>
      <name val="Segoe UI"/>
    </font>
    <font>
      <sz val="9"/>
      <color rgb="FF000000"/>
      <name val="Khmer OS Muol Light"/>
    </font>
    <font>
      <b/>
      <sz val="9"/>
      <color rgb="FF000000"/>
      <name val="Segoe UI"/>
    </font>
    <font>
      <sz val="7"/>
      <color rgb="FF000000"/>
      <name val="Segoe UI"/>
    </font>
    <font>
      <sz val="7"/>
      <color rgb="FF000000"/>
      <name val="Khmer OS System"/>
    </font>
    <font>
      <sz val="8"/>
      <color rgb="FF000000"/>
      <name val="Segoe UI"/>
    </font>
    <font>
      <sz val="8"/>
      <color rgb="FF000000"/>
      <name val="Segoe UI"/>
      <family val="2"/>
    </font>
    <font>
      <sz val="8"/>
      <name val="Calibri"/>
      <family val="2"/>
    </font>
    <font>
      <sz val="9"/>
      <color rgb="FF000000"/>
      <name val="Segoe UI"/>
      <family val="2"/>
    </font>
    <font>
      <sz val="9"/>
      <name val="Calibri"/>
      <family val="2"/>
    </font>
    <font>
      <b/>
      <sz val="9"/>
      <color rgb="FF000000"/>
      <name val="Segoe UI"/>
      <family val="2"/>
    </font>
    <font>
      <b/>
      <sz val="9"/>
      <name val="Calibri"/>
      <family val="2"/>
    </font>
    <font>
      <b/>
      <sz val="10"/>
      <color rgb="FF000000"/>
      <name val="Segoe UI"/>
      <family val="2"/>
    </font>
    <font>
      <sz val="2"/>
      <name val="Segoe UI"/>
      <family val="2"/>
    </font>
    <font>
      <sz val="6"/>
      <color rgb="FF000000"/>
      <name val="Segoe UI"/>
      <family val="2"/>
    </font>
    <font>
      <sz val="5"/>
      <color rgb="FF000000"/>
      <name val="Segoe UI"/>
      <family val="2"/>
    </font>
    <font>
      <sz val="9"/>
      <name val="Khmer OS Muol Light"/>
    </font>
    <font>
      <sz val="9"/>
      <name val="Segoe UI"/>
      <family val="2"/>
    </font>
    <font>
      <sz val="8"/>
      <name val="Segoe UI"/>
      <family val="2"/>
    </font>
    <font>
      <b/>
      <sz val="9"/>
      <name val="Segoe UI"/>
      <family val="2"/>
    </font>
    <font>
      <sz val="20"/>
      <name val="IDAutomationSC128XS DEMO"/>
    </font>
    <font>
      <sz val="11"/>
      <name val="Code 39"/>
    </font>
    <font>
      <sz val="22"/>
      <name val="IDAutomationSC128XS DEMO"/>
    </font>
    <font>
      <sz val="10"/>
      <name val="Mangal"/>
      <family val="2"/>
    </font>
    <font>
      <sz val="11"/>
      <color theme="1"/>
      <name val="IDAutomationSC128XS DEMO"/>
    </font>
    <font>
      <sz val="12"/>
      <color theme="1"/>
      <name val="Calibri"/>
      <family val="2"/>
      <scheme val="minor"/>
    </font>
    <font>
      <sz val="12"/>
      <name val="Mang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1"/>
      <name val="IDAutomationSC128XS DEMO"/>
    </font>
    <font>
      <sz val="10"/>
      <name val="FreeSans"/>
      <family val="2"/>
    </font>
    <font>
      <sz val="10"/>
      <name val="Khmer OS Battambang"/>
    </font>
    <font>
      <b/>
      <sz val="10"/>
      <name val="Khmer OS Battambang"/>
    </font>
    <font>
      <sz val="16"/>
      <color theme="1"/>
      <name val="IDAutomationSC128XS DEMO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2B6ED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CCFF"/>
        <bgColor indexed="64"/>
      </patternFill>
    </fill>
  </fills>
  <borders count="115">
    <border>
      <left/>
      <right/>
      <top/>
      <bottom/>
      <diagonal/>
    </border>
    <border>
      <left style="double">
        <color theme="9"/>
      </left>
      <right/>
      <top style="double">
        <color theme="9"/>
      </top>
      <bottom/>
      <diagonal/>
    </border>
    <border>
      <left/>
      <right/>
      <top style="double">
        <color theme="9"/>
      </top>
      <bottom/>
      <diagonal/>
    </border>
    <border>
      <left/>
      <right style="double">
        <color theme="9"/>
      </right>
      <top style="double">
        <color theme="9"/>
      </top>
      <bottom/>
      <diagonal/>
    </border>
    <border>
      <left style="double">
        <color theme="9"/>
      </left>
      <right/>
      <top/>
      <bottom/>
      <diagonal/>
    </border>
    <border>
      <left style="slantDashDot">
        <color rgb="FF8D0D87"/>
      </left>
      <right/>
      <top style="slantDashDot">
        <color rgb="FF8D0D87"/>
      </top>
      <bottom style="slantDashDot">
        <color rgb="FF8D0D87"/>
      </bottom>
      <diagonal/>
    </border>
    <border>
      <left/>
      <right/>
      <top style="slantDashDot">
        <color rgb="FF8D0D87"/>
      </top>
      <bottom style="slantDashDot">
        <color rgb="FF8D0D87"/>
      </bottom>
      <diagonal/>
    </border>
    <border>
      <left/>
      <right style="slantDashDot">
        <color rgb="FF8D0D87"/>
      </right>
      <top style="slantDashDot">
        <color rgb="FF8D0D87"/>
      </top>
      <bottom style="slantDashDot">
        <color rgb="FF8D0D87"/>
      </bottom>
      <diagonal/>
    </border>
    <border>
      <left/>
      <right style="double">
        <color theme="9"/>
      </right>
      <top/>
      <bottom/>
      <diagonal/>
    </border>
    <border>
      <left style="slantDashDot">
        <color theme="4" tint="-0.24994659260841701"/>
      </left>
      <right/>
      <top style="slantDashDot">
        <color theme="4" tint="-0.24994659260841701"/>
      </top>
      <bottom/>
      <diagonal/>
    </border>
    <border>
      <left/>
      <right style="slantDashDot">
        <color theme="4" tint="-0.24994659260841701"/>
      </right>
      <top style="slantDashDot">
        <color theme="4" tint="-0.24994659260841701"/>
      </top>
      <bottom/>
      <diagonal/>
    </border>
    <border>
      <left/>
      <right/>
      <top style="slantDashDot">
        <color theme="4" tint="-0.24994659260841701"/>
      </top>
      <bottom/>
      <diagonal/>
    </border>
    <border>
      <left style="slantDashDot">
        <color theme="4" tint="-0.24994659260841701"/>
      </left>
      <right/>
      <top/>
      <bottom style="slantDashDot">
        <color theme="4" tint="-0.24994659260841701"/>
      </bottom>
      <diagonal/>
    </border>
    <border>
      <left/>
      <right style="slantDashDot">
        <color theme="4" tint="-0.24994659260841701"/>
      </right>
      <top/>
      <bottom style="slantDashDot">
        <color theme="4" tint="-0.24994659260841701"/>
      </bottom>
      <diagonal/>
    </border>
    <border>
      <left/>
      <right/>
      <top/>
      <bottom style="slantDashDot">
        <color theme="4" tint="-0.24994659260841701"/>
      </bottom>
      <diagonal/>
    </border>
    <border>
      <left style="mediumDashDot">
        <color rgb="FF7030A0"/>
      </left>
      <right style="mediumDashDot">
        <color rgb="FF7030A0"/>
      </right>
      <top style="mediumDashDot">
        <color rgb="FF7030A0"/>
      </top>
      <bottom style="mediumDashDot">
        <color rgb="FF7030A0"/>
      </bottom>
      <diagonal/>
    </border>
    <border>
      <left style="mediumDashDot">
        <color rgb="FF7030A0"/>
      </left>
      <right/>
      <top style="mediumDashDot">
        <color rgb="FF7030A0"/>
      </top>
      <bottom style="mediumDashDot">
        <color rgb="FF7030A0"/>
      </bottom>
      <diagonal/>
    </border>
    <border>
      <left/>
      <right style="mediumDashDot">
        <color rgb="FF7030A0"/>
      </right>
      <top style="mediumDashDot">
        <color rgb="FF7030A0"/>
      </top>
      <bottom style="mediumDashDot">
        <color rgb="FF7030A0"/>
      </bottom>
      <diagonal/>
    </border>
    <border>
      <left/>
      <right/>
      <top style="mediumDashDot">
        <color rgb="FF7030A0"/>
      </top>
      <bottom style="mediumDashDot">
        <color rgb="FF7030A0"/>
      </bottom>
      <diagonal/>
    </border>
    <border>
      <left style="medium">
        <color theme="7" tint="0.39994506668294322"/>
      </left>
      <right/>
      <top style="medium">
        <color theme="7" tint="0.39994506668294322"/>
      </top>
      <bottom/>
      <diagonal/>
    </border>
    <border>
      <left/>
      <right style="medium">
        <color theme="7" tint="0.39994506668294322"/>
      </right>
      <top style="medium">
        <color theme="7" tint="0.39994506668294322"/>
      </top>
      <bottom/>
      <diagonal/>
    </border>
    <border>
      <left style="medium">
        <color theme="7" tint="0.39994506668294322"/>
      </left>
      <right/>
      <top style="medium">
        <color theme="7" tint="0.39991454817346722"/>
      </top>
      <bottom style="medium">
        <color theme="7" tint="0.39991454817346722"/>
      </bottom>
      <diagonal/>
    </border>
    <border>
      <left/>
      <right style="medium">
        <color theme="7" tint="0.39991454817346722"/>
      </right>
      <top style="medium">
        <color theme="7" tint="0.39991454817346722"/>
      </top>
      <bottom style="medium">
        <color theme="7" tint="0.39991454817346722"/>
      </bottom>
      <diagonal/>
    </border>
    <border>
      <left style="medium">
        <color theme="7" tint="0.39991454817346722"/>
      </left>
      <right/>
      <top style="medium">
        <color theme="7" tint="0.39988402966399123"/>
      </top>
      <bottom style="medium">
        <color theme="7" tint="0.39988402966399123"/>
      </bottom>
      <diagonal/>
    </border>
    <border>
      <left/>
      <right style="medium">
        <color theme="7" tint="0.39988402966399123"/>
      </right>
      <top style="medium">
        <color theme="7" tint="0.39988402966399123"/>
      </top>
      <bottom style="medium">
        <color theme="7" tint="0.39988402966399123"/>
      </bottom>
      <diagonal/>
    </border>
    <border>
      <left style="medium">
        <color theme="7" tint="0.39988402966399123"/>
      </left>
      <right/>
      <top style="medium">
        <color theme="7" tint="0.39985351115451523"/>
      </top>
      <bottom style="medium">
        <color theme="7" tint="0.39985351115451523"/>
      </bottom>
      <diagonal/>
    </border>
    <border>
      <left/>
      <right style="medium">
        <color theme="7" tint="0.39985351115451523"/>
      </right>
      <top style="medium">
        <color theme="7" tint="0.39985351115451523"/>
      </top>
      <bottom style="medium">
        <color theme="7" tint="0.39985351115451523"/>
      </bottom>
      <diagonal/>
    </border>
    <border>
      <left/>
      <right style="medium">
        <color theme="7" tint="0.39994506668294322"/>
      </right>
      <top style="medium">
        <color theme="7" tint="0.39991454817346722"/>
      </top>
      <bottom style="medium">
        <color theme="7" tint="0.39991454817346722"/>
      </bottom>
      <diagonal/>
    </border>
    <border>
      <left style="medium">
        <color theme="7" tint="0.39994506668294322"/>
      </left>
      <right/>
      <top style="medium">
        <color theme="7" tint="0.39991454817346722"/>
      </top>
      <bottom style="medium">
        <color theme="7" tint="0.39994506668294322"/>
      </bottom>
      <diagonal/>
    </border>
    <border>
      <left/>
      <right style="medium">
        <color theme="7" tint="0.39994506668294322"/>
      </right>
      <top style="medium">
        <color theme="7" tint="0.39991454817346722"/>
      </top>
      <bottom style="medium">
        <color theme="7" tint="0.39994506668294322"/>
      </bottom>
      <diagonal/>
    </border>
    <border>
      <left style="slantDashDot">
        <color theme="7" tint="0.39994506668294322"/>
      </left>
      <right style="mediumDashed">
        <color theme="7" tint="0.39991454817346722"/>
      </right>
      <top style="mediumDashed">
        <color theme="7" tint="0.39991454817346722"/>
      </top>
      <bottom style="mediumDashed">
        <color theme="7" tint="0.39991454817346722"/>
      </bottom>
      <diagonal/>
    </border>
    <border>
      <left style="mediumDashed">
        <color theme="7" tint="0.39991454817346722"/>
      </left>
      <right style="mediumDashed">
        <color theme="7" tint="0.39991454817346722"/>
      </right>
      <top style="mediumDashed">
        <color theme="7" tint="0.39991454817346722"/>
      </top>
      <bottom style="mediumDashed">
        <color theme="7" tint="0.39991454817346722"/>
      </bottom>
      <diagonal/>
    </border>
    <border>
      <left style="mediumDashed">
        <color theme="7" tint="0.39991454817346722"/>
      </left>
      <right/>
      <top style="mediumDashed">
        <color theme="7" tint="0.39991454817346722"/>
      </top>
      <bottom style="mediumDashed">
        <color theme="7" tint="0.39991454817346722"/>
      </bottom>
      <diagonal/>
    </border>
    <border>
      <left/>
      <right style="mediumDashed">
        <color theme="7" tint="0.39991454817346722"/>
      </right>
      <top style="mediumDashed">
        <color theme="7" tint="0.39991454817346722"/>
      </top>
      <bottom style="mediumDashed">
        <color theme="7" tint="0.39991454817346722"/>
      </bottom>
      <diagonal/>
    </border>
    <border>
      <left style="mediumDashed">
        <color theme="7" tint="0.39991454817346722"/>
      </left>
      <right/>
      <top style="mediumDashed">
        <color theme="7" tint="0.39988402966399123"/>
      </top>
      <bottom style="mediumDashed">
        <color theme="7" tint="0.39988402966399123"/>
      </bottom>
      <diagonal/>
    </border>
    <border>
      <left/>
      <right style="mediumDashed">
        <color theme="7" tint="0.39988402966399123"/>
      </right>
      <top style="mediumDashed">
        <color theme="7" tint="0.39988402966399123"/>
      </top>
      <bottom style="mediumDashed">
        <color theme="7" tint="0.39988402966399123"/>
      </bottom>
      <diagonal/>
    </border>
    <border>
      <left/>
      <right/>
      <top style="mediumDashed">
        <color theme="7" tint="0.39991454817346722"/>
      </top>
      <bottom/>
      <diagonal/>
    </border>
    <border>
      <left style="mediumDashed">
        <color rgb="FF00B050"/>
      </left>
      <right/>
      <top style="mediumDashed">
        <color rgb="FF00B050"/>
      </top>
      <bottom style="mediumDashed">
        <color rgb="FF00B050"/>
      </bottom>
      <diagonal/>
    </border>
    <border>
      <left/>
      <right/>
      <top style="mediumDashed">
        <color rgb="FF00B050"/>
      </top>
      <bottom style="mediumDashed">
        <color rgb="FF00B050"/>
      </bottom>
      <diagonal/>
    </border>
    <border>
      <left/>
      <right style="mediumDashed">
        <color rgb="FF00B050"/>
      </right>
      <top style="mediumDashed">
        <color rgb="FF00B050"/>
      </top>
      <bottom style="mediumDashed">
        <color rgb="FF00B050"/>
      </bottom>
      <diagonal/>
    </border>
    <border>
      <left style="double">
        <color theme="9"/>
      </left>
      <right/>
      <top/>
      <bottom style="double">
        <color theme="9"/>
      </bottom>
      <diagonal/>
    </border>
    <border>
      <left/>
      <right/>
      <top/>
      <bottom style="double">
        <color theme="9"/>
      </bottom>
      <diagonal/>
    </border>
    <border>
      <left/>
      <right style="double">
        <color theme="9"/>
      </right>
      <top/>
      <bottom style="double">
        <color theme="9"/>
      </bottom>
      <diagonal/>
    </border>
    <border>
      <left style="slantDashDot">
        <color rgb="FF8D0D87"/>
      </left>
      <right style="double">
        <color theme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7"/>
      </bottom>
      <diagonal/>
    </border>
    <border>
      <left/>
      <right/>
      <top/>
      <bottom style="hair">
        <color rgb="FFFFFF00"/>
      </bottom>
      <diagonal/>
    </border>
    <border>
      <left style="mediumDashDotDot">
        <color rgb="FFFF0000"/>
      </left>
      <right style="mediumDashDotDot">
        <color rgb="FFFF0000"/>
      </right>
      <top style="mediumDashDotDot">
        <color rgb="FFFF0000"/>
      </top>
      <bottom/>
      <diagonal/>
    </border>
    <border>
      <left style="mediumDashDotDot">
        <color rgb="FFFF0000"/>
      </left>
      <right style="thin">
        <color auto="1"/>
      </right>
      <top style="mediumDashDotDot">
        <color rgb="FFFF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theme="7"/>
      </left>
      <right style="hair">
        <color theme="7"/>
      </right>
      <top style="hair">
        <color theme="7"/>
      </top>
      <bottom style="hair">
        <color theme="7"/>
      </bottom>
      <diagonal/>
    </border>
    <border>
      <left style="dashed">
        <color theme="9"/>
      </left>
      <right style="dashed">
        <color theme="9"/>
      </right>
      <top style="dashed">
        <color theme="9"/>
      </top>
      <bottom style="dashed">
        <color theme="9"/>
      </bottom>
      <diagonal/>
    </border>
    <border>
      <left style="mediumDashDotDot">
        <color rgb="FFFF0000"/>
      </left>
      <right style="mediumDashDotDot">
        <color rgb="FFFF0000"/>
      </right>
      <top/>
      <bottom style="mediumDashDotDot">
        <color rgb="FFFF0000"/>
      </bottom>
      <diagonal/>
    </border>
    <border>
      <left style="mediumDashDotDot">
        <color rgb="FFFF0000"/>
      </left>
      <right style="thin">
        <color auto="1"/>
      </right>
      <top/>
      <bottom style="mediumDashDotDot">
        <color rgb="FFFF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theme="7"/>
      </left>
      <right style="hair">
        <color rgb="FFFFFF00"/>
      </right>
      <top style="hair">
        <color theme="7"/>
      </top>
      <bottom style="hair">
        <color theme="7"/>
      </bottom>
      <diagonal/>
    </border>
    <border>
      <left style="hair">
        <color rgb="FFFFFF00"/>
      </left>
      <right style="hair">
        <color rgb="FFFFFF00"/>
      </right>
      <top style="hair">
        <color rgb="FFFFFF00"/>
      </top>
      <bottom style="hair">
        <color rgb="FFFFFF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A1DA"/>
      </left>
      <right style="thin">
        <color auto="1"/>
      </right>
      <top/>
      <bottom style="thin">
        <color rgb="FF00A1DA"/>
      </bottom>
      <diagonal/>
    </border>
    <border>
      <left style="thin">
        <color auto="1"/>
      </left>
      <right style="thin">
        <color rgb="FF00A1DA"/>
      </right>
      <top/>
      <bottom style="thin">
        <color rgb="FF00A1DA"/>
      </bottom>
      <diagonal/>
    </border>
    <border>
      <left style="thin">
        <color auto="1"/>
      </left>
      <right/>
      <top/>
      <bottom style="thin">
        <color rgb="FF00A1DA"/>
      </bottom>
      <diagonal/>
    </border>
    <border>
      <left/>
      <right style="thin">
        <color auto="1"/>
      </right>
      <top style="thin">
        <color rgb="FF00A1DA"/>
      </top>
      <bottom/>
      <diagonal/>
    </border>
    <border>
      <left style="thin">
        <color auto="1"/>
      </left>
      <right style="thin">
        <color rgb="FF00A1DA"/>
      </right>
      <top style="thin">
        <color rgb="FF00A1DA"/>
      </top>
      <bottom/>
      <diagonal/>
    </border>
    <border>
      <left style="thin">
        <color rgb="FF00A1DA"/>
      </left>
      <right style="thin">
        <color auto="1"/>
      </right>
      <top style="thin">
        <color rgb="FF00A1DA"/>
      </top>
      <bottom/>
      <diagonal/>
    </border>
    <border>
      <left/>
      <right style="thin">
        <color auto="1"/>
      </right>
      <top/>
      <bottom style="thin">
        <color rgb="FF00A1DA"/>
      </bottom>
      <diagonal/>
    </border>
    <border>
      <left style="thin">
        <color rgb="FF00A1DA"/>
      </left>
      <right style="thin">
        <color rgb="FF00A1DA"/>
      </right>
      <top/>
      <bottom style="thin">
        <color rgb="FF00A1DA"/>
      </bottom>
      <diagonal/>
    </border>
    <border>
      <left style="thin">
        <color rgb="FF00A1DA"/>
      </left>
      <right style="thin">
        <color rgb="FF00A1DA"/>
      </right>
      <top style="thin">
        <color rgb="FF00A1DA"/>
      </top>
      <bottom/>
      <diagonal/>
    </border>
    <border>
      <left style="thin">
        <color rgb="FF00A1DA"/>
      </left>
      <right/>
      <top style="thin">
        <color rgb="FF00A1DA"/>
      </top>
      <bottom style="thin">
        <color rgb="FF00A1DA"/>
      </bottom>
      <diagonal/>
    </border>
    <border>
      <left style="thin">
        <color rgb="FF00A1DA"/>
      </left>
      <right style="thin">
        <color auto="1"/>
      </right>
      <top/>
      <bottom/>
      <diagonal/>
    </border>
    <border>
      <left/>
      <right style="dashed">
        <color rgb="FF00A1DA"/>
      </right>
      <top style="dashed">
        <color rgb="FF00A1DA"/>
      </top>
      <bottom/>
      <diagonal/>
    </border>
    <border>
      <left/>
      <right/>
      <top style="dashed">
        <color rgb="FF00A1DA"/>
      </top>
      <bottom/>
      <diagonal/>
    </border>
    <border>
      <left style="dashed">
        <color rgb="FF00A1DA"/>
      </left>
      <right/>
      <top/>
      <bottom style="dashed">
        <color rgb="FF00A1DA"/>
      </bottom>
      <diagonal/>
    </border>
    <border>
      <left style="dashed">
        <color rgb="FF00A1DA"/>
      </left>
      <right/>
      <top/>
      <bottom/>
      <diagonal/>
    </border>
    <border>
      <left/>
      <right/>
      <top/>
      <bottom style="dashed">
        <color rgb="FF00A1DA"/>
      </bottom>
      <diagonal/>
    </border>
    <border>
      <left/>
      <right/>
      <top/>
      <bottom style="thin">
        <color rgb="FF00A1DA"/>
      </bottom>
      <diagonal/>
    </border>
    <border>
      <left/>
      <right/>
      <top style="thin">
        <color rgb="FF00A1DA"/>
      </top>
      <bottom/>
      <diagonal/>
    </border>
    <border>
      <left/>
      <right style="thin">
        <color rgb="FF00A1DA"/>
      </right>
      <top/>
      <bottom/>
      <diagonal/>
    </border>
    <border>
      <left style="thin">
        <color rgb="FF00A1DA"/>
      </left>
      <right/>
      <top/>
      <bottom style="thin">
        <color rgb="FF00A1DA"/>
      </bottom>
      <diagonal/>
    </border>
    <border>
      <left/>
      <right style="thin">
        <color rgb="FF00A1DA"/>
      </right>
      <top/>
      <bottom style="thin">
        <color rgb="FF00A1DA"/>
      </bottom>
      <diagonal/>
    </border>
    <border>
      <left/>
      <right style="thin">
        <color rgb="FF00A1DA"/>
      </right>
      <top style="thin">
        <color rgb="FF00A1DA"/>
      </top>
      <bottom/>
      <diagonal/>
    </border>
    <border>
      <left/>
      <right style="thin">
        <color rgb="FF00A1DA"/>
      </right>
      <top style="thin">
        <color rgb="FF00A1DA"/>
      </top>
      <bottom style="thin">
        <color rgb="FF00A1DA"/>
      </bottom>
      <diagonal/>
    </border>
    <border>
      <left style="thin">
        <color auto="1"/>
      </left>
      <right/>
      <top style="thin">
        <color rgb="FF00A1DA"/>
      </top>
      <bottom/>
      <diagonal/>
    </border>
    <border>
      <left/>
      <right/>
      <top style="thin">
        <color rgb="FF00A1DA"/>
      </top>
      <bottom style="thin">
        <color rgb="FF00A1DA"/>
      </bottom>
      <diagonal/>
    </border>
    <border>
      <left style="thin">
        <color rgb="FF00A1DA"/>
      </left>
      <right/>
      <top style="thin">
        <color rgb="FF00A1DA"/>
      </top>
      <bottom/>
      <diagonal/>
    </border>
    <border>
      <left style="thin">
        <color rgb="FF00A1DA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tted">
        <color rgb="FF00A1DA"/>
      </right>
      <top/>
      <bottom/>
      <diagonal/>
    </border>
    <border>
      <left style="thin">
        <color auto="1"/>
      </left>
      <right style="thin">
        <color rgb="FF00A1DA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44" fontId="1" fillId="0" borderId="0" applyFont="0" applyFill="0" applyBorder="0" applyAlignment="0" applyProtection="0"/>
    <xf numFmtId="0" fontId="83" fillId="0" borderId="0"/>
    <xf numFmtId="164" fontId="83" fillId="0" borderId="0" applyFont="0" applyFill="0" applyBorder="0" applyAlignment="0" applyProtection="0"/>
    <xf numFmtId="0" fontId="120" fillId="0" borderId="0"/>
  </cellStyleXfs>
  <cellXfs count="731">
    <xf numFmtId="0" fontId="0" fillId="0" borderId="0" xfId="0"/>
    <xf numFmtId="0" fontId="3" fillId="3" borderId="0" xfId="2" applyFont="1" applyFill="1" applyProtection="1">
      <protection hidden="1"/>
    </xf>
    <xf numFmtId="0" fontId="3" fillId="3" borderId="4" xfId="2" applyFont="1" applyFill="1" applyBorder="1" applyProtection="1">
      <protection hidden="1"/>
    </xf>
    <xf numFmtId="0" fontId="3" fillId="3" borderId="0" xfId="2" applyFont="1" applyFill="1" applyBorder="1" applyProtection="1">
      <protection hidden="1"/>
    </xf>
    <xf numFmtId="0" fontId="4" fillId="3" borderId="6" xfId="2" applyFont="1" applyFill="1" applyBorder="1" applyAlignment="1" applyProtection="1">
      <protection hidden="1"/>
    </xf>
    <xf numFmtId="0" fontId="3" fillId="3" borderId="0" xfId="2" applyFont="1" applyFill="1" applyBorder="1" applyAlignment="1" applyProtection="1">
      <alignment horizontal="center"/>
      <protection hidden="1"/>
    </xf>
    <xf numFmtId="0" fontId="3" fillId="3" borderId="0" xfId="2" applyFont="1" applyFill="1" applyBorder="1" applyAlignment="1" applyProtection="1">
      <protection hidden="1"/>
    </xf>
    <xf numFmtId="165" fontId="3" fillId="3" borderId="0" xfId="2" applyNumberFormat="1" applyFont="1" applyFill="1" applyBorder="1" applyAlignment="1" applyProtection="1">
      <alignment horizontal="center"/>
      <protection hidden="1"/>
    </xf>
    <xf numFmtId="0" fontId="3" fillId="3" borderId="21" xfId="2" applyFont="1" applyFill="1" applyBorder="1" applyAlignment="1" applyProtection="1">
      <alignment horizontal="center" vertical="center"/>
      <protection hidden="1"/>
    </xf>
    <xf numFmtId="0" fontId="3" fillId="3" borderId="27" xfId="2" applyFont="1" applyFill="1" applyBorder="1" applyProtection="1">
      <protection hidden="1"/>
    </xf>
    <xf numFmtId="0" fontId="3" fillId="3" borderId="22" xfId="2" applyFont="1" applyFill="1" applyBorder="1" applyProtection="1">
      <protection hidden="1"/>
    </xf>
    <xf numFmtId="0" fontId="3" fillId="3" borderId="24" xfId="2" applyFont="1" applyFill="1" applyBorder="1" applyProtection="1">
      <protection hidden="1"/>
    </xf>
    <xf numFmtId="0" fontId="3" fillId="3" borderId="26" xfId="2" applyFont="1" applyFill="1" applyBorder="1" applyProtection="1">
      <protection hidden="1"/>
    </xf>
    <xf numFmtId="0" fontId="3" fillId="3" borderId="28" xfId="2" applyFont="1" applyFill="1" applyBorder="1" applyAlignment="1" applyProtection="1">
      <alignment horizontal="center" vertical="center"/>
      <protection hidden="1"/>
    </xf>
    <xf numFmtId="0" fontId="3" fillId="3" borderId="29" xfId="2" applyFont="1" applyFill="1" applyBorder="1" applyProtection="1">
      <protection hidden="1"/>
    </xf>
    <xf numFmtId="0" fontId="3" fillId="3" borderId="0" xfId="2" applyFont="1" applyFill="1" applyBorder="1" applyAlignment="1" applyProtection="1">
      <alignment horizontal="center" vertical="center"/>
      <protection hidden="1"/>
    </xf>
    <xf numFmtId="0" fontId="10" fillId="3" borderId="0" xfId="2" applyFont="1" applyFill="1" applyBorder="1" applyAlignment="1" applyProtection="1">
      <alignment horizontal="center" vertical="center"/>
      <protection hidden="1"/>
    </xf>
    <xf numFmtId="0" fontId="3" fillId="3" borderId="36" xfId="2" applyFont="1" applyFill="1" applyBorder="1" applyAlignment="1" applyProtection="1">
      <alignment horizontal="right"/>
      <protection hidden="1"/>
    </xf>
    <xf numFmtId="0" fontId="3" fillId="3" borderId="0" xfId="2" applyFont="1" applyFill="1" applyBorder="1" applyAlignment="1" applyProtection="1">
      <alignment horizontal="left"/>
      <protection hidden="1"/>
    </xf>
    <xf numFmtId="0" fontId="3" fillId="3" borderId="37" xfId="2" applyFont="1" applyFill="1" applyBorder="1" applyAlignment="1" applyProtection="1">
      <alignment horizontal="right"/>
      <protection hidden="1"/>
    </xf>
    <xf numFmtId="0" fontId="3" fillId="3" borderId="40" xfId="2" applyFont="1" applyFill="1" applyBorder="1" applyProtection="1">
      <protection hidden="1"/>
    </xf>
    <xf numFmtId="0" fontId="3" fillId="3" borderId="41" xfId="2" applyFont="1" applyFill="1" applyBorder="1" applyProtection="1">
      <protection hidden="1"/>
    </xf>
    <xf numFmtId="0" fontId="3" fillId="3" borderId="41" xfId="2" applyFont="1" applyFill="1" applyBorder="1" applyAlignment="1" applyProtection="1">
      <protection hidden="1"/>
    </xf>
    <xf numFmtId="0" fontId="3" fillId="3" borderId="8" xfId="2" applyFont="1" applyFill="1" applyBorder="1" applyProtection="1">
      <protection hidden="1"/>
    </xf>
    <xf numFmtId="0" fontId="3" fillId="3" borderId="8" xfId="2" applyFont="1" applyFill="1" applyBorder="1" applyAlignment="1" applyProtection="1">
      <protection hidden="1"/>
    </xf>
    <xf numFmtId="0" fontId="3" fillId="3" borderId="42" xfId="2" applyFont="1" applyFill="1" applyBorder="1" applyProtection="1">
      <protection hidden="1"/>
    </xf>
    <xf numFmtId="0" fontId="4" fillId="3" borderId="7" xfId="2" applyFont="1" applyFill="1" applyBorder="1" applyAlignment="1" applyProtection="1">
      <protection hidden="1"/>
    </xf>
    <xf numFmtId="0" fontId="4" fillId="3" borderId="43" xfId="2" applyFont="1" applyFill="1" applyBorder="1" applyAlignment="1" applyProtection="1">
      <protection hidden="1"/>
    </xf>
    <xf numFmtId="0" fontId="3" fillId="3" borderId="6" xfId="2" applyFont="1" applyFill="1" applyBorder="1" applyProtection="1">
      <protection hidden="1"/>
    </xf>
    <xf numFmtId="0" fontId="3" fillId="3" borderId="5" xfId="2" applyFont="1" applyFill="1" applyBorder="1" applyProtection="1">
      <protection hidden="1"/>
    </xf>
    <xf numFmtId="0" fontId="9" fillId="3" borderId="1" xfId="2" applyFont="1" applyFill="1" applyBorder="1" applyProtection="1">
      <protection hidden="1"/>
    </xf>
    <xf numFmtId="0" fontId="9" fillId="3" borderId="2" xfId="2" applyFont="1" applyFill="1" applyBorder="1" applyProtection="1">
      <protection hidden="1"/>
    </xf>
    <xf numFmtId="0" fontId="9" fillId="3" borderId="3" xfId="2" applyFont="1" applyFill="1" applyBorder="1" applyProtection="1">
      <protection hidden="1"/>
    </xf>
    <xf numFmtId="0" fontId="9" fillId="3" borderId="4" xfId="2" applyFont="1" applyFill="1" applyBorder="1" applyProtection="1">
      <protection hidden="1"/>
    </xf>
    <xf numFmtId="0" fontId="9" fillId="3" borderId="0" xfId="2" applyFont="1" applyFill="1" applyBorder="1" applyProtection="1">
      <protection hidden="1"/>
    </xf>
    <xf numFmtId="0" fontId="9" fillId="3" borderId="8" xfId="2" applyFont="1" applyFill="1" applyBorder="1" applyProtection="1">
      <protection hidden="1"/>
    </xf>
    <xf numFmtId="0" fontId="12" fillId="3" borderId="0" xfId="2" applyFont="1" applyFill="1" applyBorder="1" applyAlignment="1" applyProtection="1">
      <alignment horizontal="center"/>
      <protection hidden="1"/>
    </xf>
    <xf numFmtId="0" fontId="13" fillId="0" borderId="6" xfId="0" applyFont="1" applyBorder="1" applyAlignment="1">
      <alignment horizontal="center" vertical="center"/>
    </xf>
    <xf numFmtId="0" fontId="14" fillId="3" borderId="0" xfId="0" applyFont="1" applyFill="1" applyAlignment="1">
      <alignment vertical="top"/>
    </xf>
    <xf numFmtId="169" fontId="14" fillId="3" borderId="0" xfId="0" applyNumberFormat="1" applyFont="1" applyFill="1" applyAlignment="1">
      <alignment horizontal="center" vertical="top"/>
    </xf>
    <xf numFmtId="168" fontId="15" fillId="3" borderId="0" xfId="0" applyNumberFormat="1" applyFont="1" applyFill="1" applyAlignment="1">
      <alignment vertical="top"/>
    </xf>
    <xf numFmtId="170" fontId="16" fillId="3" borderId="0" xfId="0" applyNumberFormat="1" applyFont="1" applyFill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NumberFormat="1" applyFont="1" applyAlignment="1">
      <alignment horizontal="right" vertical="top"/>
    </xf>
    <xf numFmtId="167" fontId="17" fillId="0" borderId="0" xfId="0" applyNumberFormat="1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19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14" fillId="3" borderId="0" xfId="0" applyFont="1" applyFill="1"/>
    <xf numFmtId="169" fontId="14" fillId="3" borderId="0" xfId="0" applyNumberFormat="1" applyFont="1" applyFill="1" applyAlignment="1">
      <alignment horizontal="center"/>
    </xf>
    <xf numFmtId="168" fontId="15" fillId="3" borderId="0" xfId="0" applyNumberFormat="1" applyFont="1" applyFill="1"/>
    <xf numFmtId="170" fontId="16" fillId="3" borderId="0" xfId="0" applyNumberFormat="1" applyFont="1" applyFill="1"/>
    <xf numFmtId="0" fontId="14" fillId="0" borderId="0" xfId="0" applyFont="1" applyAlignment="1"/>
    <xf numFmtId="0" fontId="14" fillId="0" borderId="0" xfId="0" applyFont="1"/>
    <xf numFmtId="0" fontId="14" fillId="0" borderId="0" xfId="0" applyNumberFormat="1" applyFont="1" applyAlignment="1">
      <alignment vertical="top"/>
    </xf>
    <xf numFmtId="0" fontId="18" fillId="0" borderId="0" xfId="0" applyFont="1"/>
    <xf numFmtId="0" fontId="19" fillId="0" borderId="0" xfId="0" applyFont="1"/>
    <xf numFmtId="169" fontId="16" fillId="0" borderId="0" xfId="0" applyNumberFormat="1" applyFont="1"/>
    <xf numFmtId="168" fontId="15" fillId="0" borderId="0" xfId="0" applyNumberFormat="1" applyFont="1"/>
    <xf numFmtId="0" fontId="14" fillId="0" borderId="0" xfId="0" applyFont="1" applyAlignment="1">
      <alignment horizontal="right" vertical="top"/>
    </xf>
    <xf numFmtId="0" fontId="14" fillId="0" borderId="44" xfId="0" applyFont="1" applyBorder="1" applyAlignment="1">
      <alignment horizontal="right" vertical="top"/>
    </xf>
    <xf numFmtId="0" fontId="14" fillId="0" borderId="0" xfId="0" applyNumberFormat="1" applyFont="1" applyBorder="1" applyAlignment="1">
      <alignment horizontal="center"/>
    </xf>
    <xf numFmtId="0" fontId="20" fillId="7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14" fillId="0" borderId="0" xfId="0" applyNumberFormat="1" applyFont="1"/>
    <xf numFmtId="0" fontId="22" fillId="10" borderId="0" xfId="0" applyFont="1" applyFill="1" applyAlignment="1">
      <alignment horizontal="center"/>
    </xf>
    <xf numFmtId="0" fontId="14" fillId="12" borderId="53" xfId="0" applyFont="1" applyFill="1" applyBorder="1" applyAlignment="1">
      <alignment horizontal="center" vertical="top"/>
    </xf>
    <xf numFmtId="0" fontId="14" fillId="0" borderId="44" xfId="0" applyFont="1" applyBorder="1" applyAlignment="1">
      <alignment horizontal="center" vertical="top"/>
    </xf>
    <xf numFmtId="0" fontId="24" fillId="10" borderId="0" xfId="0" applyFont="1" applyFill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12" borderId="53" xfId="0" applyFont="1" applyFill="1" applyBorder="1" applyAlignment="1">
      <alignment horizontal="center" vertical="top"/>
    </xf>
    <xf numFmtId="0" fontId="23" fillId="14" borderId="53" xfId="0" applyFont="1" applyFill="1" applyBorder="1" applyAlignment="1">
      <alignment horizontal="center" vertical="top"/>
    </xf>
    <xf numFmtId="0" fontId="23" fillId="14" borderId="61" xfId="0" applyFont="1" applyFill="1" applyBorder="1" applyAlignment="1">
      <alignment horizontal="center" vertical="top"/>
    </xf>
    <xf numFmtId="0" fontId="23" fillId="9" borderId="62" xfId="0" applyFont="1" applyFill="1" applyBorder="1" applyAlignment="1">
      <alignment horizontal="center" vertical="top"/>
    </xf>
    <xf numFmtId="0" fontId="23" fillId="0" borderId="44" xfId="0" applyFont="1" applyBorder="1" applyAlignment="1">
      <alignment horizontal="center" vertical="top"/>
    </xf>
    <xf numFmtId="169" fontId="14" fillId="0" borderId="0" xfId="0" applyNumberFormat="1" applyFont="1" applyAlignment="1">
      <alignment horizontal="center"/>
    </xf>
    <xf numFmtId="0" fontId="14" fillId="0" borderId="44" xfId="0" applyFont="1" applyBorder="1" applyAlignment="1">
      <alignment vertical="center"/>
    </xf>
    <xf numFmtId="170" fontId="16" fillId="0" borderId="0" xfId="0" applyNumberFormat="1" applyFont="1"/>
    <xf numFmtId="172" fontId="14" fillId="12" borderId="53" xfId="1" applyNumberFormat="1" applyFont="1" applyFill="1" applyBorder="1" applyAlignment="1">
      <alignment horizontal="center" vertical="top"/>
    </xf>
    <xf numFmtId="0" fontId="22" fillId="10" borderId="44" xfId="0" applyFont="1" applyFill="1" applyBorder="1" applyAlignment="1">
      <alignment horizontal="center" vertical="top"/>
    </xf>
    <xf numFmtId="0" fontId="24" fillId="10" borderId="44" xfId="0" applyFont="1" applyFill="1" applyBorder="1" applyAlignment="1">
      <alignment horizontal="center" vertical="top"/>
    </xf>
    <xf numFmtId="165" fontId="6" fillId="3" borderId="14" xfId="2" applyNumberFormat="1" applyFont="1" applyFill="1" applyBorder="1" applyAlignment="1" applyProtection="1">
      <alignment horizontal="center"/>
      <protection hidden="1"/>
    </xf>
    <xf numFmtId="172" fontId="14" fillId="0" borderId="0" xfId="1" applyNumberFormat="1" applyFont="1"/>
    <xf numFmtId="168" fontId="0" fillId="0" borderId="0" xfId="0" applyNumberFormat="1" applyAlignment="1" applyProtection="1">
      <alignment horizontal="center" vertical="top"/>
      <protection hidden="1"/>
    </xf>
    <xf numFmtId="172" fontId="0" fillId="0" borderId="0" xfId="1" applyNumberFormat="1" applyFont="1" applyAlignment="1" applyProtection="1">
      <alignment horizontal="center" vertical="top"/>
      <protection hidden="1"/>
    </xf>
    <xf numFmtId="3" fontId="0" fillId="0" borderId="0" xfId="0" applyNumberFormat="1" applyAlignment="1" applyProtection="1">
      <alignment horizontal="center" vertical="top"/>
      <protection hidden="1"/>
    </xf>
    <xf numFmtId="0" fontId="14" fillId="0" borderId="0" xfId="0" applyFont="1" applyAlignment="1" applyProtection="1">
      <alignment horizontal="center" vertical="top"/>
      <protection hidden="1"/>
    </xf>
    <xf numFmtId="168" fontId="14" fillId="0" borderId="0" xfId="0" applyNumberFormat="1" applyFont="1" applyAlignment="1" applyProtection="1">
      <alignment horizontal="center" vertical="top"/>
      <protection hidden="1"/>
    </xf>
    <xf numFmtId="172" fontId="14" fillId="0" borderId="0" xfId="1" applyNumberFormat="1" applyFont="1" applyAlignment="1" applyProtection="1">
      <alignment horizontal="center" vertical="top"/>
      <protection hidden="1"/>
    </xf>
    <xf numFmtId="3" fontId="14" fillId="0" borderId="0" xfId="0" applyNumberFormat="1" applyFont="1" applyAlignment="1" applyProtection="1">
      <alignment horizontal="center" vertical="top"/>
      <protection hidden="1"/>
    </xf>
    <xf numFmtId="3" fontId="14" fillId="0" borderId="0" xfId="0" applyNumberFormat="1" applyFont="1" applyAlignment="1" applyProtection="1">
      <alignment horizontal="right" vertical="top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left" vertical="top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3" fontId="32" fillId="0" borderId="0" xfId="0" applyNumberFormat="1" applyFont="1" applyAlignment="1" applyProtection="1">
      <alignment horizontal="center" vertical="top"/>
      <protection hidden="1"/>
    </xf>
    <xf numFmtId="3" fontId="33" fillId="0" borderId="0" xfId="0" applyNumberFormat="1" applyFont="1" applyAlignment="1" applyProtection="1">
      <alignment horizontal="center" vertical="top"/>
      <protection hidden="1"/>
    </xf>
    <xf numFmtId="3" fontId="34" fillId="0" borderId="0" xfId="0" applyNumberFormat="1" applyFont="1" applyAlignment="1" applyProtection="1">
      <alignment horizontal="center" vertical="top"/>
      <protection hidden="1"/>
    </xf>
    <xf numFmtId="3" fontId="35" fillId="0" borderId="0" xfId="0" applyNumberFormat="1" applyFont="1" applyAlignment="1" applyProtection="1">
      <alignment horizontal="center" vertical="top"/>
      <protection hidden="1"/>
    </xf>
    <xf numFmtId="3" fontId="36" fillId="0" borderId="0" xfId="0" applyNumberFormat="1" applyFont="1" applyAlignment="1" applyProtection="1">
      <alignment horizontal="center" vertical="top"/>
      <protection hidden="1"/>
    </xf>
    <xf numFmtId="0" fontId="30" fillId="0" borderId="68" xfId="0" applyFont="1" applyBorder="1" applyAlignment="1" applyProtection="1">
      <alignment horizontal="center" vertical="center"/>
      <protection hidden="1"/>
    </xf>
    <xf numFmtId="168" fontId="37" fillId="0" borderId="68" xfId="0" applyNumberFormat="1" applyFont="1" applyBorder="1" applyAlignment="1" applyProtection="1">
      <alignment horizontal="center" vertical="top"/>
      <protection hidden="1"/>
    </xf>
    <xf numFmtId="172" fontId="31" fillId="0" borderId="68" xfId="1" applyNumberFormat="1" applyFont="1" applyBorder="1" applyAlignment="1" applyProtection="1">
      <alignment horizontal="center" vertical="top"/>
      <protection hidden="1"/>
    </xf>
    <xf numFmtId="3" fontId="30" fillId="0" borderId="68" xfId="0" applyNumberFormat="1" applyFont="1" applyBorder="1" applyAlignment="1" applyProtection="1">
      <alignment horizontal="center" vertical="top"/>
      <protection hidden="1"/>
    </xf>
    <xf numFmtId="3" fontId="37" fillId="0" borderId="68" xfId="0" applyNumberFormat="1" applyFont="1" applyBorder="1" applyAlignment="1" applyProtection="1">
      <alignment horizontal="center" vertical="center"/>
      <protection hidden="1"/>
    </xf>
    <xf numFmtId="172" fontId="30" fillId="0" borderId="68" xfId="1" applyNumberFormat="1" applyFont="1" applyBorder="1" applyAlignment="1" applyProtection="1">
      <alignment horizontal="center" vertical="top"/>
      <protection hidden="1"/>
    </xf>
    <xf numFmtId="0" fontId="30" fillId="0" borderId="69" xfId="0" applyFont="1" applyBorder="1" applyAlignment="1" applyProtection="1">
      <alignment horizontal="center" vertical="top"/>
      <protection hidden="1"/>
    </xf>
    <xf numFmtId="0" fontId="30" fillId="0" borderId="71" xfId="0" applyFont="1" applyBorder="1" applyAlignment="1" applyProtection="1">
      <alignment horizontal="center" vertical="center"/>
      <protection hidden="1"/>
    </xf>
    <xf numFmtId="168" fontId="37" fillId="0" borderId="71" xfId="0" applyNumberFormat="1" applyFont="1" applyBorder="1" applyAlignment="1" applyProtection="1">
      <alignment horizontal="center" vertical="top"/>
      <protection hidden="1"/>
    </xf>
    <xf numFmtId="172" fontId="30" fillId="0" borderId="71" xfId="1" applyNumberFormat="1" applyFont="1" applyBorder="1" applyAlignment="1" applyProtection="1">
      <alignment horizontal="center" vertical="top"/>
      <protection hidden="1"/>
    </xf>
    <xf numFmtId="3" fontId="30" fillId="0" borderId="71" xfId="0" applyNumberFormat="1" applyFont="1" applyBorder="1" applyAlignment="1" applyProtection="1">
      <alignment horizontal="center" vertical="top"/>
      <protection hidden="1"/>
    </xf>
    <xf numFmtId="0" fontId="30" fillId="0" borderId="72" xfId="0" applyFont="1" applyBorder="1" applyAlignment="1" applyProtection="1">
      <alignment horizontal="center" vertical="top"/>
      <protection hidden="1"/>
    </xf>
    <xf numFmtId="172" fontId="23" fillId="0" borderId="75" xfId="1" applyNumberFormat="1" applyFont="1" applyBorder="1" applyAlignment="1" applyProtection="1">
      <alignment horizontal="center" vertical="top"/>
      <protection hidden="1"/>
    </xf>
    <xf numFmtId="0" fontId="23" fillId="0" borderId="76" xfId="0" applyFont="1" applyBorder="1" applyAlignment="1" applyProtection="1">
      <alignment horizontal="center" vertical="top"/>
      <protection hidden="1"/>
    </xf>
    <xf numFmtId="167" fontId="23" fillId="0" borderId="79" xfId="0" applyNumberFormat="1" applyFont="1" applyBorder="1" applyAlignment="1" applyProtection="1">
      <alignment horizontal="center" vertical="top"/>
      <protection hidden="1"/>
    </xf>
    <xf numFmtId="172" fontId="23" fillId="0" borderId="79" xfId="1" applyNumberFormat="1" applyFont="1" applyBorder="1" applyAlignment="1" applyProtection="1">
      <alignment horizontal="center" vertical="top"/>
      <protection hidden="1"/>
    </xf>
    <xf numFmtId="0" fontId="23" fillId="0" borderId="80" xfId="0" applyFont="1" applyBorder="1" applyAlignment="1" applyProtection="1">
      <alignment horizontal="center" vertical="top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left" vertical="center"/>
      <protection hidden="1"/>
    </xf>
    <xf numFmtId="168" fontId="23" fillId="0" borderId="0" xfId="0" applyNumberFormat="1" applyFont="1" applyAlignment="1" applyProtection="1">
      <alignment horizontal="center" vertical="center"/>
      <protection hidden="1"/>
    </xf>
    <xf numFmtId="172" fontId="23" fillId="0" borderId="0" xfId="1" applyNumberFormat="1" applyFont="1" applyAlignment="1" applyProtection="1">
      <alignment horizontal="center" vertical="center"/>
      <protection hidden="1"/>
    </xf>
    <xf numFmtId="3" fontId="23" fillId="0" borderId="0" xfId="0" applyNumberFormat="1" applyFont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left" vertical="center"/>
      <protection hidden="1"/>
    </xf>
    <xf numFmtId="0" fontId="23" fillId="0" borderId="0" xfId="0" applyFont="1" applyAlignment="1" applyProtection="1">
      <alignment horizontal="center" vertical="top"/>
      <protection hidden="1"/>
    </xf>
    <xf numFmtId="0" fontId="38" fillId="0" borderId="0" xfId="0" applyFont="1" applyAlignment="1" applyProtection="1">
      <alignment horizontal="left" vertical="top"/>
      <protection hidden="1"/>
    </xf>
    <xf numFmtId="168" fontId="23" fillId="0" borderId="0" xfId="0" applyNumberFormat="1" applyFont="1" applyAlignment="1" applyProtection="1">
      <alignment horizontal="center" vertical="top"/>
      <protection hidden="1"/>
    </xf>
    <xf numFmtId="172" fontId="23" fillId="0" borderId="0" xfId="1" applyNumberFormat="1" applyFont="1" applyAlignment="1" applyProtection="1">
      <alignment horizontal="center" vertical="top"/>
      <protection hidden="1"/>
    </xf>
    <xf numFmtId="0" fontId="38" fillId="0" borderId="0" xfId="0" applyFont="1" applyAlignment="1" applyProtection="1">
      <alignment horizontal="center" vertical="top"/>
      <protection hidden="1"/>
    </xf>
    <xf numFmtId="3" fontId="23" fillId="0" borderId="0" xfId="0" applyNumberFormat="1" applyFont="1" applyAlignment="1" applyProtection="1">
      <alignment horizontal="center" vertical="top"/>
      <protection hidden="1"/>
    </xf>
    <xf numFmtId="0" fontId="39" fillId="0" borderId="0" xfId="0" applyFont="1" applyAlignment="1" applyProtection="1">
      <alignment horizontal="center" vertical="top"/>
      <protection hidden="1"/>
    </xf>
    <xf numFmtId="0" fontId="40" fillId="0" borderId="0" xfId="0" applyFont="1" applyAlignment="1" applyProtection="1">
      <alignment horizontal="center" vertical="top"/>
      <protection hidden="1"/>
    </xf>
    <xf numFmtId="0" fontId="0" fillId="0" borderId="0" xfId="0" applyAlignment="1" applyProtection="1">
      <alignment horizontal="center" vertical="center"/>
      <protection hidden="1"/>
    </xf>
    <xf numFmtId="0" fontId="41" fillId="0" borderId="0" xfId="0" applyFont="1" applyAlignment="1" applyProtection="1">
      <alignment horizontal="left" vertical="top"/>
      <protection hidden="1"/>
    </xf>
    <xf numFmtId="0" fontId="31" fillId="0" borderId="68" xfId="0" applyFont="1" applyBorder="1" applyAlignment="1" applyProtection="1">
      <alignment horizontal="left" vertical="center"/>
      <protection hidden="1"/>
    </xf>
    <xf numFmtId="0" fontId="31" fillId="0" borderId="75" xfId="0" applyFont="1" applyBorder="1" applyAlignment="1" applyProtection="1">
      <alignment horizontal="left" vertical="center"/>
      <protection hidden="1"/>
    </xf>
    <xf numFmtId="168" fontId="42" fillId="0" borderId="68" xfId="0" applyNumberFormat="1" applyFont="1" applyBorder="1" applyAlignment="1" applyProtection="1">
      <alignment horizontal="center" vertical="center"/>
      <protection hidden="1"/>
    </xf>
    <xf numFmtId="168" fontId="42" fillId="0" borderId="75" xfId="0" applyNumberFormat="1" applyFont="1" applyBorder="1" applyAlignment="1" applyProtection="1">
      <alignment horizontal="center" vertical="center"/>
      <protection hidden="1"/>
    </xf>
    <xf numFmtId="172" fontId="23" fillId="0" borderId="68" xfId="1" applyNumberFormat="1" applyFont="1" applyBorder="1" applyAlignment="1" applyProtection="1">
      <alignment horizontal="center" vertical="top"/>
      <protection hidden="1"/>
    </xf>
    <xf numFmtId="0" fontId="23" fillId="0" borderId="69" xfId="0" applyFont="1" applyBorder="1" applyAlignment="1" applyProtection="1">
      <alignment horizontal="center" vertical="top"/>
      <protection hidden="1"/>
    </xf>
    <xf numFmtId="172" fontId="23" fillId="0" borderId="75" xfId="1" applyNumberFormat="1" applyFont="1" applyBorder="1" applyAlignment="1" applyProtection="1">
      <alignment horizontal="right" vertical="top"/>
      <protection hidden="1"/>
    </xf>
    <xf numFmtId="172" fontId="23" fillId="0" borderId="79" xfId="1" applyNumberFormat="1" applyFont="1" applyBorder="1" applyAlignment="1" applyProtection="1">
      <alignment horizontal="right" vertical="top"/>
      <protection hidden="1"/>
    </xf>
    <xf numFmtId="168" fontId="44" fillId="3" borderId="0" xfId="0" applyNumberFormat="1" applyFont="1" applyFill="1" applyAlignment="1" applyProtection="1">
      <alignment horizontal="center" vertical="top"/>
      <protection hidden="1"/>
    </xf>
    <xf numFmtId="0" fontId="45" fillId="3" borderId="0" xfId="0" applyFont="1" applyFill="1" applyAlignment="1" applyProtection="1">
      <alignment horizontal="center" vertical="top"/>
      <protection hidden="1"/>
    </xf>
    <xf numFmtId="173" fontId="43" fillId="3" borderId="0" xfId="0" applyNumberFormat="1" applyFont="1" applyFill="1" applyAlignment="1" applyProtection="1">
      <alignment horizontal="left" vertical="top"/>
      <protection hidden="1"/>
    </xf>
    <xf numFmtId="3" fontId="46" fillId="0" borderId="0" xfId="0" applyNumberFormat="1" applyFont="1" applyAlignment="1" applyProtection="1">
      <alignment horizontal="center" vertical="top"/>
      <protection hidden="1"/>
    </xf>
    <xf numFmtId="0" fontId="23" fillId="0" borderId="0" xfId="0" applyFont="1"/>
    <xf numFmtId="0" fontId="31" fillId="0" borderId="0" xfId="0" applyFont="1"/>
    <xf numFmtId="0" fontId="23" fillId="0" borderId="0" xfId="0" applyFont="1" applyAlignment="1">
      <alignment vertical="top"/>
    </xf>
    <xf numFmtId="0" fontId="2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1" fillId="0" borderId="0" xfId="0" applyFont="1" applyBorder="1" applyAlignment="1">
      <alignment vertical="center"/>
    </xf>
    <xf numFmtId="0" fontId="47" fillId="3" borderId="0" xfId="2" applyFont="1" applyFill="1" applyBorder="1" applyAlignment="1" applyProtection="1">
      <alignment vertical="center"/>
      <protection hidden="1"/>
    </xf>
    <xf numFmtId="0" fontId="14" fillId="0" borderId="0" xfId="0" applyFont="1" applyBorder="1"/>
    <xf numFmtId="172" fontId="14" fillId="0" borderId="0" xfId="1" applyNumberFormat="1" applyFont="1" applyAlignment="1">
      <alignment horizontal="center" vertical="top"/>
    </xf>
    <xf numFmtId="172" fontId="14" fillId="0" borderId="0" xfId="1" applyNumberFormat="1" applyFont="1" applyAlignment="1">
      <alignment horizontal="center"/>
    </xf>
    <xf numFmtId="0" fontId="3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8" fillId="0" borderId="0" xfId="0" applyFont="1" applyBorder="1" applyAlignment="1">
      <alignment vertical="center"/>
    </xf>
    <xf numFmtId="0" fontId="58" fillId="0" borderId="0" xfId="0" applyFont="1" applyBorder="1" applyAlignment="1">
      <alignment vertical="top"/>
    </xf>
    <xf numFmtId="0" fontId="53" fillId="0" borderId="0" xfId="0" applyFont="1" applyBorder="1" applyAlignment="1">
      <alignment vertical="center"/>
    </xf>
    <xf numFmtId="0" fontId="53" fillId="0" borderId="0" xfId="0" applyFont="1"/>
    <xf numFmtId="0" fontId="53" fillId="0" borderId="0" xfId="0" applyFont="1" applyBorder="1"/>
    <xf numFmtId="0" fontId="53" fillId="0" borderId="95" xfId="0" applyFont="1" applyBorder="1"/>
    <xf numFmtId="0" fontId="53" fillId="0" borderId="94" xfId="0" applyFont="1" applyBorder="1"/>
    <xf numFmtId="0" fontId="58" fillId="0" borderId="97" xfId="0" applyFont="1" applyBorder="1" applyAlignment="1">
      <alignment vertical="center"/>
    </xf>
    <xf numFmtId="0" fontId="58" fillId="0" borderId="97" xfId="0" applyFont="1" applyBorder="1" applyAlignment="1">
      <alignment vertical="top"/>
    </xf>
    <xf numFmtId="0" fontId="53" fillId="0" borderId="97" xfId="0" applyFont="1" applyBorder="1" applyAlignment="1">
      <alignment vertical="center"/>
    </xf>
    <xf numFmtId="0" fontId="53" fillId="0" borderId="97" xfId="0" applyFont="1" applyBorder="1"/>
    <xf numFmtId="0" fontId="53" fillId="0" borderId="96" xfId="0" applyFont="1" applyBorder="1"/>
    <xf numFmtId="0" fontId="53" fillId="0" borderId="98" xfId="0" applyFont="1" applyBorder="1"/>
    <xf numFmtId="0" fontId="53" fillId="0" borderId="0" xfId="0" applyFont="1" applyBorder="1" applyAlignment="1">
      <alignment vertical="top"/>
    </xf>
    <xf numFmtId="0" fontId="53" fillId="0" borderId="97" xfId="0" applyFont="1" applyBorder="1" applyAlignment="1">
      <alignment vertical="top"/>
    </xf>
    <xf numFmtId="0" fontId="31" fillId="0" borderId="0" xfId="0" applyFont="1" applyAlignment="1">
      <alignment vertical="top"/>
    </xf>
    <xf numFmtId="168" fontId="60" fillId="0" borderId="0" xfId="0" applyNumberFormat="1" applyFont="1" applyBorder="1" applyAlignment="1">
      <alignment horizontal="center" vertical="center"/>
    </xf>
    <xf numFmtId="0" fontId="60" fillId="0" borderId="0" xfId="0" applyFont="1" applyBorder="1" applyAlignment="1">
      <alignment horizontal="center" vertical="center"/>
    </xf>
    <xf numFmtId="174" fontId="60" fillId="0" borderId="0" xfId="0" applyNumberFormat="1" applyFont="1" applyBorder="1" applyAlignment="1">
      <alignment horizontal="center" vertical="center"/>
    </xf>
    <xf numFmtId="0" fontId="53" fillId="0" borderId="0" xfId="0" applyFont="1" applyBorder="1" applyAlignment="1">
      <alignment horizontal="right" vertical="center"/>
    </xf>
    <xf numFmtId="0" fontId="61" fillId="0" borderId="0" xfId="0" applyFont="1" applyBorder="1" applyAlignment="1">
      <alignment horizontal="right" vertical="center"/>
    </xf>
    <xf numFmtId="0" fontId="53" fillId="0" borderId="0" xfId="0" applyFont="1" applyAlignment="1">
      <alignment vertical="top"/>
    </xf>
    <xf numFmtId="174" fontId="60" fillId="0" borderId="0" xfId="0" applyNumberFormat="1" applyFont="1" applyBorder="1" applyAlignment="1">
      <alignment horizontal="center" vertical="top"/>
    </xf>
    <xf numFmtId="0" fontId="60" fillId="0" borderId="0" xfId="0" applyFont="1" applyBorder="1" applyAlignment="1">
      <alignment horizontal="center" vertical="top"/>
    </xf>
    <xf numFmtId="0" fontId="53" fillId="0" borderId="0" xfId="0" applyFont="1" applyBorder="1" applyAlignment="1">
      <alignment horizontal="center" vertical="top"/>
    </xf>
    <xf numFmtId="0" fontId="65" fillId="0" borderId="0" xfId="0" applyFont="1" applyBorder="1" applyAlignment="1">
      <alignment horizontal="center"/>
    </xf>
    <xf numFmtId="0" fontId="53" fillId="0" borderId="0" xfId="0" applyFont="1" applyBorder="1" applyAlignment="1">
      <alignment horizontal="center"/>
    </xf>
    <xf numFmtId="172" fontId="53" fillId="0" borderId="0" xfId="1" applyNumberFormat="1" applyFont="1" applyBorder="1" applyAlignment="1">
      <alignment horizontal="left"/>
    </xf>
    <xf numFmtId="172" fontId="65" fillId="0" borderId="0" xfId="1" applyNumberFormat="1" applyFont="1" applyBorder="1" applyAlignment="1">
      <alignment horizontal="center"/>
    </xf>
    <xf numFmtId="172" fontId="61" fillId="0" borderId="0" xfId="1" applyNumberFormat="1" applyFont="1" applyBorder="1" applyAlignment="1">
      <alignment horizontal="right"/>
    </xf>
    <xf numFmtId="175" fontId="65" fillId="0" borderId="0" xfId="1" applyNumberFormat="1" applyFont="1" applyBorder="1" applyAlignment="1">
      <alignment horizontal="center"/>
    </xf>
    <xf numFmtId="172" fontId="53" fillId="0" borderId="0" xfId="0" applyNumberFormat="1" applyFont="1" applyBorder="1" applyAlignment="1">
      <alignment horizontal="left"/>
    </xf>
    <xf numFmtId="172" fontId="53" fillId="0" borderId="0" xfId="1" applyNumberFormat="1" applyFont="1" applyBorder="1" applyAlignment="1">
      <alignment horizontal="right"/>
    </xf>
    <xf numFmtId="0" fontId="53" fillId="0" borderId="0" xfId="0" applyFont="1" applyAlignment="1">
      <alignment vertical="center"/>
    </xf>
    <xf numFmtId="172" fontId="56" fillId="0" borderId="0" xfId="1" applyNumberFormat="1" applyFont="1" applyBorder="1" applyAlignment="1">
      <alignment horizontal="center" vertical="center"/>
    </xf>
    <xf numFmtId="172" fontId="65" fillId="0" borderId="0" xfId="1" applyNumberFormat="1" applyFont="1" applyBorder="1" applyAlignment="1">
      <alignment horizontal="right" vertical="center"/>
    </xf>
    <xf numFmtId="175" fontId="60" fillId="0" borderId="0" xfId="1" applyNumberFormat="1" applyFont="1" applyBorder="1" applyAlignment="1">
      <alignment horizontal="center" vertical="top"/>
    </xf>
    <xf numFmtId="172" fontId="56" fillId="0" borderId="0" xfId="1" applyNumberFormat="1" applyFont="1" applyBorder="1" applyAlignment="1">
      <alignment vertical="center"/>
    </xf>
    <xf numFmtId="0" fontId="56" fillId="0" borderId="0" xfId="0" applyFont="1" applyBorder="1" applyAlignment="1">
      <alignment vertical="top"/>
    </xf>
    <xf numFmtId="0" fontId="56" fillId="0" borderId="97" xfId="0" applyFont="1" applyBorder="1" applyAlignment="1">
      <alignment vertical="top"/>
    </xf>
    <xf numFmtId="0" fontId="37" fillId="0" borderId="0" xfId="0" applyFont="1" applyAlignment="1">
      <alignment vertical="top"/>
    </xf>
    <xf numFmtId="0" fontId="9" fillId="3" borderId="0" xfId="2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0" fontId="0" fillId="0" borderId="0" xfId="0" applyAlignment="1" applyProtection="1">
      <alignment horizontal="center" vertical="top"/>
      <protection hidden="1"/>
    </xf>
    <xf numFmtId="167" fontId="3" fillId="6" borderId="14" xfId="2" applyNumberFormat="1" applyFont="1" applyFill="1" applyBorder="1" applyAlignment="1" applyProtection="1">
      <alignment horizontal="center"/>
      <protection hidden="1"/>
    </xf>
    <xf numFmtId="49" fontId="3" fillId="6" borderId="14" xfId="2" applyNumberFormat="1" applyFont="1" applyFill="1" applyBorder="1" applyAlignment="1" applyProtection="1">
      <alignment horizontal="center"/>
      <protection hidden="1"/>
    </xf>
    <xf numFmtId="0" fontId="3" fillId="6" borderId="21" xfId="2" applyFont="1" applyFill="1" applyBorder="1" applyAlignment="1" applyProtection="1">
      <alignment horizontal="center"/>
      <protection hidden="1"/>
    </xf>
    <xf numFmtId="0" fontId="3" fillId="6" borderId="23" xfId="2" applyFont="1" applyFill="1" applyBorder="1" applyAlignment="1" applyProtection="1">
      <alignment horizontal="center"/>
      <protection hidden="1"/>
    </xf>
    <xf numFmtId="0" fontId="3" fillId="6" borderId="25" xfId="2" applyFont="1" applyFill="1" applyBorder="1" applyAlignment="1" applyProtection="1">
      <alignment horizontal="center"/>
      <protection hidden="1"/>
    </xf>
    <xf numFmtId="0" fontId="68" fillId="0" borderId="0" xfId="0" applyFont="1" applyAlignment="1">
      <alignment vertical="top"/>
    </xf>
    <xf numFmtId="0" fontId="69" fillId="0" borderId="0" xfId="0" applyFont="1" applyAlignment="1">
      <alignment horizontal="left" vertical="top"/>
    </xf>
    <xf numFmtId="0" fontId="69" fillId="0" borderId="0" xfId="0" applyFont="1" applyAlignment="1">
      <alignment vertical="top"/>
    </xf>
    <xf numFmtId="0" fontId="23" fillId="0" borderId="49" xfId="0" applyFont="1" applyBorder="1" applyAlignment="1">
      <alignment horizontal="center" vertical="top"/>
    </xf>
    <xf numFmtId="0" fontId="23" fillId="0" borderId="52" xfId="0" applyFont="1" applyBorder="1" applyAlignment="1">
      <alignment horizontal="center" vertical="top"/>
    </xf>
    <xf numFmtId="0" fontId="23" fillId="0" borderId="52" xfId="0" applyNumberFormat="1" applyFont="1" applyBorder="1" applyAlignment="1">
      <alignment horizontal="center" vertical="top"/>
    </xf>
    <xf numFmtId="0" fontId="14" fillId="0" borderId="44" xfId="0" applyFont="1" applyBorder="1" applyAlignment="1">
      <alignment horizontal="center" vertical="center"/>
    </xf>
    <xf numFmtId="0" fontId="30" fillId="0" borderId="57" xfId="0" applyFont="1" applyBorder="1" applyAlignment="1">
      <alignment horizontal="center" vertical="top"/>
    </xf>
    <xf numFmtId="0" fontId="30" fillId="0" borderId="60" xfId="0" applyFont="1" applyBorder="1" applyAlignment="1">
      <alignment horizontal="center" vertical="top"/>
    </xf>
    <xf numFmtId="0" fontId="30" fillId="0" borderId="60" xfId="0" applyNumberFormat="1" applyFont="1" applyBorder="1" applyAlignment="1">
      <alignment horizontal="center" vertical="top"/>
    </xf>
    <xf numFmtId="49" fontId="23" fillId="3" borderId="44" xfId="0" applyNumberFormat="1" applyFont="1" applyFill="1" applyBorder="1" applyAlignment="1">
      <alignment horizontal="center" vertical="top"/>
    </xf>
    <xf numFmtId="168" fontId="31" fillId="0" borderId="68" xfId="0" applyNumberFormat="1" applyFont="1" applyBorder="1" applyAlignment="1" applyProtection="1">
      <alignment horizontal="center" vertical="top"/>
      <protection hidden="1"/>
    </xf>
    <xf numFmtId="3" fontId="31" fillId="0" borderId="68" xfId="0" applyNumberFormat="1" applyFont="1" applyBorder="1" applyAlignment="1" applyProtection="1">
      <alignment horizontal="center" vertical="center"/>
      <protection hidden="1"/>
    </xf>
    <xf numFmtId="0" fontId="23" fillId="0" borderId="0" xfId="0" applyFont="1" applyBorder="1" applyAlignment="1" applyProtection="1">
      <alignment horizontal="center" vertical="top"/>
      <protection hidden="1"/>
    </xf>
    <xf numFmtId="167" fontId="23" fillId="0" borderId="0" xfId="0" applyNumberFormat="1" applyFont="1" applyBorder="1" applyAlignment="1" applyProtection="1">
      <alignment horizontal="center" vertical="top"/>
      <protection hidden="1"/>
    </xf>
    <xf numFmtId="172" fontId="23" fillId="0" borderId="0" xfId="1" applyNumberFormat="1" applyFont="1" applyBorder="1" applyAlignment="1" applyProtection="1">
      <alignment horizontal="center" vertical="top"/>
      <protection hidden="1"/>
    </xf>
    <xf numFmtId="172" fontId="23" fillId="0" borderId="0" xfId="1" applyNumberFormat="1" applyFont="1" applyBorder="1" applyAlignment="1" applyProtection="1">
      <alignment horizontal="right" vertical="top"/>
      <protection hidden="1"/>
    </xf>
    <xf numFmtId="0" fontId="56" fillId="0" borderId="99" xfId="0" applyFont="1" applyBorder="1" applyAlignment="1">
      <alignment vertical="center"/>
    </xf>
    <xf numFmtId="0" fontId="56" fillId="0" borderId="103" xfId="0" applyFont="1" applyBorder="1" applyAlignment="1">
      <alignment vertical="center"/>
    </xf>
    <xf numFmtId="0" fontId="56" fillId="0" borderId="109" xfId="0" applyFont="1" applyBorder="1" applyAlignment="1">
      <alignment vertical="top"/>
    </xf>
    <xf numFmtId="0" fontId="56" fillId="0" borderId="101" xfId="0" applyFont="1" applyBorder="1" applyAlignment="1">
      <alignment vertical="top"/>
    </xf>
    <xf numFmtId="0" fontId="56" fillId="0" borderId="102" xfId="0" applyFont="1" applyBorder="1" applyAlignment="1">
      <alignment vertical="center"/>
    </xf>
    <xf numFmtId="0" fontId="56" fillId="0" borderId="97" xfId="0" applyFont="1" applyBorder="1" applyAlignment="1">
      <alignment vertical="center"/>
    </xf>
    <xf numFmtId="0" fontId="50" fillId="0" borderId="0" xfId="0" applyFont="1" applyBorder="1" applyAlignment="1">
      <alignment vertical="top"/>
    </xf>
    <xf numFmtId="172" fontId="23" fillId="0" borderId="110" xfId="1" applyNumberFormat="1" applyFont="1" applyBorder="1" applyAlignment="1" applyProtection="1">
      <alignment horizontal="right" vertical="top"/>
      <protection hidden="1"/>
    </xf>
    <xf numFmtId="0" fontId="31" fillId="0" borderId="110" xfId="0" applyFont="1" applyBorder="1" applyAlignment="1" applyProtection="1">
      <alignment horizontal="left" vertical="center"/>
      <protection hidden="1"/>
    </xf>
    <xf numFmtId="0" fontId="23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30" fillId="0" borderId="0" xfId="0" applyFont="1" applyAlignment="1" applyProtection="1">
      <alignment horizontal="left"/>
      <protection hidden="1"/>
    </xf>
    <xf numFmtId="0" fontId="23" fillId="0" borderId="0" xfId="0" applyFont="1" applyAlignment="1" applyProtection="1">
      <alignment horizontal="left"/>
      <protection hidden="1"/>
    </xf>
    <xf numFmtId="168" fontId="23" fillId="0" borderId="0" xfId="0" applyNumberFormat="1" applyFont="1" applyAlignment="1" applyProtection="1">
      <alignment horizontal="center"/>
      <protection hidden="1"/>
    </xf>
    <xf numFmtId="172" fontId="23" fillId="0" borderId="0" xfId="1" applyNumberFormat="1" applyFont="1" applyAlignment="1" applyProtection="1">
      <alignment horizontal="center"/>
      <protection hidden="1"/>
    </xf>
    <xf numFmtId="3" fontId="23" fillId="0" borderId="0" xfId="0" applyNumberFormat="1" applyFont="1" applyAlignment="1" applyProtection="1">
      <alignment horizontal="center"/>
      <protection hidden="1"/>
    </xf>
    <xf numFmtId="0" fontId="23" fillId="0" borderId="0" xfId="0" applyFont="1" applyAlignment="1" applyProtection="1">
      <alignment horizontal="right"/>
      <protection hidden="1"/>
    </xf>
    <xf numFmtId="0" fontId="14" fillId="0" borderId="0" xfId="0" applyNumberFormat="1" applyFont="1" applyAlignment="1">
      <alignment horizontal="center" vertical="top"/>
    </xf>
    <xf numFmtId="0" fontId="14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 vertical="top"/>
      <protection hidden="1"/>
    </xf>
    <xf numFmtId="0" fontId="56" fillId="0" borderId="109" xfId="0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56" fillId="0" borderId="101" xfId="0" applyFont="1" applyBorder="1" applyAlignment="1">
      <alignment horizontal="left" vertical="top"/>
    </xf>
    <xf numFmtId="0" fontId="23" fillId="0" borderId="67" xfId="0" applyFont="1" applyBorder="1" applyAlignment="1" applyProtection="1">
      <alignment horizontal="center" vertical="top"/>
      <protection hidden="1"/>
    </xf>
    <xf numFmtId="0" fontId="23" fillId="0" borderId="70" xfId="0" applyFont="1" applyBorder="1" applyAlignment="1" applyProtection="1">
      <alignment horizontal="center" vertical="top"/>
      <protection hidden="1"/>
    </xf>
    <xf numFmtId="0" fontId="23" fillId="0" borderId="73" xfId="0" applyFont="1" applyBorder="1" applyAlignment="1" applyProtection="1">
      <alignment horizontal="center" vertical="top"/>
      <protection hidden="1"/>
    </xf>
    <xf numFmtId="0" fontId="23" fillId="0" borderId="74" xfId="0" applyFont="1" applyBorder="1" applyAlignment="1" applyProtection="1">
      <alignment horizontal="center" vertical="top"/>
      <protection hidden="1"/>
    </xf>
    <xf numFmtId="0" fontId="23" fillId="0" borderId="111" xfId="0" applyFont="1" applyBorder="1" applyAlignment="1" applyProtection="1">
      <alignment horizontal="center" vertical="top"/>
      <protection hidden="1"/>
    </xf>
    <xf numFmtId="0" fontId="77" fillId="0" borderId="0" xfId="0" applyFont="1" applyAlignment="1" applyProtection="1">
      <alignment horizontal="center" vertical="top"/>
      <protection hidden="1"/>
    </xf>
    <xf numFmtId="0" fontId="61" fillId="0" borderId="109" xfId="0" applyFont="1" applyBorder="1" applyAlignment="1">
      <alignment vertical="center"/>
    </xf>
    <xf numFmtId="0" fontId="61" fillId="0" borderId="0" xfId="0" applyFont="1" applyBorder="1" applyAlignment="1">
      <alignment vertical="center"/>
    </xf>
    <xf numFmtId="0" fontId="56" fillId="0" borderId="109" xfId="0" applyFont="1" applyBorder="1" applyAlignment="1">
      <alignment vertical="center"/>
    </xf>
    <xf numFmtId="0" fontId="31" fillId="0" borderId="0" xfId="0" applyFont="1" applyBorder="1" applyAlignment="1">
      <alignment vertical="top"/>
    </xf>
    <xf numFmtId="0" fontId="79" fillId="0" borderId="0" xfId="0" applyFont="1" applyAlignment="1">
      <alignment vertical="top"/>
    </xf>
    <xf numFmtId="0" fontId="30" fillId="0" borderId="0" xfId="0" applyFont="1" applyAlignment="1">
      <alignment horizontal="center" vertical="top"/>
    </xf>
    <xf numFmtId="0" fontId="30" fillId="0" borderId="0" xfId="0" applyFont="1" applyAlignment="1">
      <alignment vertical="top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/>
    <xf numFmtId="0" fontId="30" fillId="0" borderId="52" xfId="0" applyFont="1" applyBorder="1" applyAlignment="1">
      <alignment horizontal="center" vertical="top"/>
    </xf>
    <xf numFmtId="0" fontId="31" fillId="0" borderId="59" xfId="0" applyFont="1" applyBorder="1" applyAlignment="1">
      <alignment horizontal="center" vertical="center"/>
    </xf>
    <xf numFmtId="0" fontId="31" fillId="0" borderId="60" xfId="0" applyFont="1" applyBorder="1" applyAlignment="1">
      <alignment horizontal="center" vertical="center"/>
    </xf>
    <xf numFmtId="0" fontId="79" fillId="0" borderId="0" xfId="0" applyFont="1" applyAlignment="1">
      <alignment vertical="center"/>
    </xf>
    <xf numFmtId="0" fontId="79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top"/>
    </xf>
    <xf numFmtId="0" fontId="30" fillId="0" borderId="51" xfId="0" applyFont="1" applyBorder="1" applyAlignment="1">
      <alignment horizontal="center" vertical="top"/>
    </xf>
    <xf numFmtId="0" fontId="30" fillId="0" borderId="63" xfId="0" applyFont="1" applyBorder="1" applyAlignment="1">
      <alignment horizontal="center" vertical="top"/>
    </xf>
    <xf numFmtId="0" fontId="30" fillId="3" borderId="64" xfId="0" applyFont="1" applyFill="1" applyBorder="1" applyAlignment="1">
      <alignment horizontal="center" vertical="top"/>
    </xf>
    <xf numFmtId="0" fontId="30" fillId="0" borderId="64" xfId="0" applyFont="1" applyBorder="1" applyAlignment="1" applyProtection="1">
      <alignment vertical="top"/>
      <protection locked="0"/>
    </xf>
    <xf numFmtId="0" fontId="30" fillId="0" borderId="64" xfId="0" applyNumberFormat="1" applyFont="1" applyBorder="1" applyAlignment="1">
      <alignment horizontal="center" vertical="top"/>
    </xf>
    <xf numFmtId="176" fontId="30" fillId="0" borderId="64" xfId="0" applyNumberFormat="1" applyFont="1" applyBorder="1" applyAlignment="1">
      <alignment vertical="top"/>
    </xf>
    <xf numFmtId="176" fontId="30" fillId="0" borderId="65" xfId="0" applyNumberFormat="1" applyFont="1" applyBorder="1" applyAlignment="1">
      <alignment vertical="top"/>
    </xf>
    <xf numFmtId="0" fontId="31" fillId="0" borderId="0" xfId="0" applyFont="1" applyAlignment="1">
      <alignment horizontal="center" vertical="center"/>
    </xf>
    <xf numFmtId="0" fontId="30" fillId="0" borderId="65" xfId="0" applyFont="1" applyBorder="1" applyAlignment="1">
      <alignment vertical="top"/>
    </xf>
    <xf numFmtId="0" fontId="81" fillId="0" borderId="0" xfId="0" applyFont="1" applyAlignment="1">
      <alignment vertical="top"/>
    </xf>
    <xf numFmtId="0" fontId="30" fillId="0" borderId="0" xfId="0" applyFont="1" applyBorder="1" applyAlignment="1">
      <alignment vertical="top"/>
    </xf>
    <xf numFmtId="0" fontId="30" fillId="0" borderId="51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0" fontId="30" fillId="0" borderId="63" xfId="0" applyFont="1" applyBorder="1" applyAlignment="1">
      <alignment horizontal="center"/>
    </xf>
    <xf numFmtId="0" fontId="30" fillId="3" borderId="64" xfId="0" applyFont="1" applyFill="1" applyBorder="1" applyAlignment="1">
      <alignment horizontal="center"/>
    </xf>
    <xf numFmtId="0" fontId="30" fillId="0" borderId="64" xfId="0" applyFont="1" applyBorder="1" applyProtection="1">
      <protection locked="0"/>
    </xf>
    <xf numFmtId="0" fontId="30" fillId="0" borderId="64" xfId="0" applyFont="1" applyBorder="1" applyAlignment="1" applyProtection="1">
      <alignment horizontal="center"/>
      <protection locked="0"/>
    </xf>
    <xf numFmtId="0" fontId="31" fillId="0" borderId="0" xfId="0" applyFont="1" applyAlignment="1">
      <alignment horizontal="center" vertical="top"/>
    </xf>
    <xf numFmtId="0" fontId="31" fillId="0" borderId="60" xfId="0" applyFont="1" applyBorder="1" applyAlignment="1">
      <alignment horizontal="center" vertical="top"/>
    </xf>
    <xf numFmtId="0" fontId="30" fillId="0" borderId="64" xfId="0" applyFont="1" applyBorder="1"/>
    <xf numFmtId="0" fontId="31" fillId="0" borderId="58" xfId="0" applyFont="1" applyBorder="1" applyAlignment="1">
      <alignment horizontal="center" vertical="top"/>
    </xf>
    <xf numFmtId="0" fontId="81" fillId="0" borderId="0" xfId="0" applyFont="1" applyAlignment="1">
      <alignment horizontal="center" vertical="center"/>
    </xf>
    <xf numFmtId="166" fontId="30" fillId="0" borderId="64" xfId="0" applyNumberFormat="1" applyFont="1" applyBorder="1" applyAlignment="1">
      <alignment horizontal="center"/>
    </xf>
    <xf numFmtId="0" fontId="30" fillId="0" borderId="65" xfId="0" applyFont="1" applyBorder="1" applyAlignment="1">
      <alignment horizontal="center"/>
    </xf>
    <xf numFmtId="0" fontId="23" fillId="15" borderId="0" xfId="0" applyFont="1" applyFill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68" fontId="15" fillId="16" borderId="0" xfId="0" applyNumberFormat="1" applyFont="1" applyFill="1" applyAlignment="1">
      <alignment vertical="center"/>
    </xf>
    <xf numFmtId="170" fontId="16" fillId="16" borderId="0" xfId="0" applyNumberFormat="1" applyFont="1" applyFill="1" applyAlignment="1">
      <alignment vertical="center"/>
    </xf>
    <xf numFmtId="0" fontId="14" fillId="3" borderId="44" xfId="0" applyFont="1" applyFill="1" applyBorder="1" applyAlignment="1">
      <alignment vertical="center"/>
    </xf>
    <xf numFmtId="0" fontId="14" fillId="0" borderId="63" xfId="0" applyFont="1" applyBorder="1" applyAlignment="1" applyProtection="1">
      <alignment vertical="center"/>
      <protection locked="0"/>
    </xf>
    <xf numFmtId="0" fontId="14" fillId="0" borderId="64" xfId="0" applyFont="1" applyBorder="1" applyAlignment="1" applyProtection="1">
      <alignment vertical="center"/>
      <protection locked="0"/>
    </xf>
    <xf numFmtId="0" fontId="14" fillId="0" borderId="65" xfId="0" applyFont="1" applyBorder="1" applyAlignment="1" applyProtection="1">
      <alignment vertical="center"/>
      <protection locked="0"/>
    </xf>
    <xf numFmtId="0" fontId="14" fillId="0" borderId="64" xfId="0" applyFont="1" applyBorder="1" applyAlignment="1" applyProtection="1">
      <alignment horizontal="center" vertical="center"/>
      <protection locked="0"/>
    </xf>
    <xf numFmtId="0" fontId="14" fillId="3" borderId="64" xfId="0" applyFont="1" applyFill="1" applyBorder="1" applyAlignment="1">
      <alignment horizontal="center" vertical="center"/>
    </xf>
    <xf numFmtId="0" fontId="14" fillId="0" borderId="63" xfId="0" applyNumberFormat="1" applyFont="1" applyBorder="1" applyAlignment="1">
      <alignment vertical="center"/>
    </xf>
    <xf numFmtId="0" fontId="14" fillId="0" borderId="64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169" fontId="16" fillId="0" borderId="0" xfId="0" applyNumberFormat="1" applyFont="1" applyAlignment="1">
      <alignment vertical="center"/>
    </xf>
    <xf numFmtId="168" fontId="15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12" borderId="53" xfId="0" applyFont="1" applyFill="1" applyBorder="1" applyAlignment="1">
      <alignment horizontal="center" vertical="center"/>
    </xf>
    <xf numFmtId="0" fontId="14" fillId="14" borderId="53" xfId="0" applyFont="1" applyFill="1" applyBorder="1" applyAlignment="1">
      <alignment horizontal="center" vertical="center"/>
    </xf>
    <xf numFmtId="0" fontId="14" fillId="14" borderId="61" xfId="0" applyFont="1" applyFill="1" applyBorder="1" applyAlignment="1">
      <alignment horizontal="center" vertical="center"/>
    </xf>
    <xf numFmtId="0" fontId="14" fillId="9" borderId="62" xfId="0" applyFont="1" applyFill="1" applyBorder="1" applyAlignment="1">
      <alignment horizontal="center" vertical="center"/>
    </xf>
    <xf numFmtId="0" fontId="14" fillId="17" borderId="54" xfId="0" applyFont="1" applyFill="1" applyBorder="1" applyAlignment="1">
      <alignment horizontal="center" vertical="center"/>
    </xf>
    <xf numFmtId="172" fontId="14" fillId="0" borderId="0" xfId="1" applyNumberFormat="1" applyFont="1" applyAlignment="1">
      <alignment horizontal="center" vertical="center"/>
    </xf>
    <xf numFmtId="0" fontId="14" fillId="5" borderId="44" xfId="0" applyFont="1" applyFill="1" applyBorder="1" applyAlignment="1">
      <alignment vertical="center"/>
    </xf>
    <xf numFmtId="1" fontId="14" fillId="0" borderId="44" xfId="0" applyNumberFormat="1" applyFont="1" applyBorder="1" applyAlignment="1">
      <alignment vertical="center"/>
    </xf>
    <xf numFmtId="0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vertical="center"/>
    </xf>
    <xf numFmtId="169" fontId="23" fillId="0" borderId="0" xfId="0" applyNumberFormat="1" applyFont="1" applyAlignment="1">
      <alignment horizontal="center" vertical="center"/>
    </xf>
    <xf numFmtId="0" fontId="14" fillId="18" borderId="54" xfId="0" applyFont="1" applyFill="1" applyBorder="1" applyAlignment="1">
      <alignment horizontal="center" vertical="center"/>
    </xf>
    <xf numFmtId="171" fontId="14" fillId="0" borderId="63" xfId="0" applyNumberFormat="1" applyFont="1" applyBorder="1" applyAlignment="1">
      <alignment vertical="center"/>
    </xf>
    <xf numFmtId="0" fontId="14" fillId="0" borderId="63" xfId="0" applyFont="1" applyBorder="1" applyAlignment="1">
      <alignment vertical="center"/>
    </xf>
    <xf numFmtId="170" fontId="16" fillId="0" borderId="0" xfId="0" applyNumberFormat="1" applyFont="1" applyAlignment="1">
      <alignment vertical="center"/>
    </xf>
    <xf numFmtId="0" fontId="14" fillId="0" borderId="0" xfId="0" applyNumberFormat="1" applyFont="1" applyAlignment="1">
      <alignment vertical="center"/>
    </xf>
    <xf numFmtId="0" fontId="53" fillId="0" borderId="0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top"/>
    </xf>
    <xf numFmtId="175" fontId="76" fillId="0" borderId="0" xfId="1" applyNumberFormat="1" applyFont="1" applyBorder="1" applyAlignment="1">
      <alignment horizontal="center" vertical="center"/>
    </xf>
    <xf numFmtId="172" fontId="65" fillId="0" borderId="0" xfId="1" applyNumberFormat="1" applyFont="1" applyBorder="1" applyAlignment="1">
      <alignment horizontal="right" vertical="center"/>
    </xf>
    <xf numFmtId="0" fontId="61" fillId="0" borderId="0" xfId="0" applyFont="1" applyBorder="1" applyAlignment="1">
      <alignment horizontal="right" vertical="center"/>
    </xf>
    <xf numFmtId="0" fontId="56" fillId="0" borderId="109" xfId="0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56" fillId="0" borderId="101" xfId="0" applyFont="1" applyBorder="1" applyAlignment="1">
      <alignment horizontal="left" vertical="top"/>
    </xf>
    <xf numFmtId="0" fontId="53" fillId="0" borderId="0" xfId="0" applyFont="1" applyBorder="1" applyAlignment="1">
      <alignment horizontal="right" vertical="center"/>
    </xf>
    <xf numFmtId="0" fontId="61" fillId="0" borderId="0" xfId="0" applyFont="1" applyBorder="1" applyAlignment="1">
      <alignment horizontal="right" vertical="center"/>
    </xf>
    <xf numFmtId="0" fontId="53" fillId="0" borderId="113" xfId="0" applyFont="1" applyBorder="1" applyAlignment="1">
      <alignment vertical="top"/>
    </xf>
    <xf numFmtId="0" fontId="56" fillId="0" borderId="113" xfId="0" applyFont="1" applyBorder="1" applyAlignment="1">
      <alignment vertical="top"/>
    </xf>
    <xf numFmtId="172" fontId="65" fillId="0" borderId="100" xfId="1" applyNumberFormat="1" applyFont="1" applyBorder="1" applyAlignment="1">
      <alignment horizontal="center" vertical="top"/>
    </xf>
    <xf numFmtId="172" fontId="61" fillId="0" borderId="100" xfId="1" applyNumberFormat="1" applyFont="1" applyBorder="1" applyAlignment="1">
      <alignment horizontal="right" vertical="top"/>
    </xf>
    <xf numFmtId="0" fontId="53" fillId="0" borderId="113" xfId="0" applyFont="1" applyBorder="1" applyAlignment="1">
      <alignment vertical="center"/>
    </xf>
    <xf numFmtId="172" fontId="60" fillId="0" borderId="108" xfId="1" applyNumberFormat="1" applyFont="1" applyBorder="1" applyAlignment="1">
      <alignment horizontal="center" vertical="top"/>
    </xf>
    <xf numFmtId="172" fontId="60" fillId="0" borderId="100" xfId="1" applyNumberFormat="1" applyFont="1" applyBorder="1" applyAlignment="1">
      <alignment horizontal="center" vertical="top"/>
    </xf>
    <xf numFmtId="172" fontId="65" fillId="0" borderId="0" xfId="1" applyNumberFormat="1" applyFont="1" applyBorder="1" applyAlignment="1">
      <alignment horizontal="center" vertical="top"/>
    </xf>
    <xf numFmtId="172" fontId="61" fillId="0" borderId="0" xfId="1" applyNumberFormat="1" applyFont="1" applyBorder="1" applyAlignment="1">
      <alignment horizontal="right" vertical="top"/>
    </xf>
    <xf numFmtId="0" fontId="56" fillId="0" borderId="0" xfId="0" applyFont="1" applyBorder="1" applyAlignment="1">
      <alignment vertical="center"/>
    </xf>
    <xf numFmtId="0" fontId="56" fillId="0" borderId="0" xfId="0" applyFont="1" applyFill="1" applyBorder="1" applyAlignment="1">
      <alignment horizontal="left" vertical="top"/>
    </xf>
    <xf numFmtId="0" fontId="56" fillId="0" borderId="0" xfId="0" applyFont="1" applyFill="1" applyBorder="1" applyAlignment="1">
      <alignment vertical="top"/>
    </xf>
    <xf numFmtId="0" fontId="56" fillId="0" borderId="0" xfId="0" applyFont="1" applyFill="1" applyBorder="1" applyAlignment="1">
      <alignment vertical="center"/>
    </xf>
    <xf numFmtId="0" fontId="63" fillId="0" borderId="0" xfId="0" applyFont="1" applyFill="1" applyBorder="1" applyAlignment="1">
      <alignment vertical="top"/>
    </xf>
    <xf numFmtId="0" fontId="56" fillId="0" borderId="0" xfId="0" applyFont="1" applyFill="1" applyBorder="1" applyAlignment="1">
      <alignment vertical="center" wrapText="1"/>
    </xf>
    <xf numFmtId="0" fontId="71" fillId="0" borderId="0" xfId="0" applyFont="1" applyFill="1" applyBorder="1" applyAlignment="1">
      <alignment vertical="top"/>
    </xf>
    <xf numFmtId="0" fontId="61" fillId="0" borderId="0" xfId="0" applyFont="1" applyBorder="1" applyAlignment="1"/>
    <xf numFmtId="0" fontId="23" fillId="0" borderId="0" xfId="0" applyFont="1" applyBorder="1" applyAlignment="1">
      <alignment vertical="center"/>
    </xf>
    <xf numFmtId="0" fontId="23" fillId="0" borderId="0" xfId="0" applyFont="1" applyBorder="1" applyAlignment="1">
      <alignment vertical="top"/>
    </xf>
    <xf numFmtId="0" fontId="31" fillId="0" borderId="0" xfId="0" applyFont="1" applyBorder="1"/>
    <xf numFmtId="172" fontId="60" fillId="0" borderId="0" xfId="1" applyNumberFormat="1" applyFont="1" applyBorder="1" applyAlignment="1">
      <alignment horizontal="center" vertical="top"/>
    </xf>
    <xf numFmtId="0" fontId="37" fillId="0" borderId="0" xfId="0" applyFont="1" applyBorder="1" applyAlignment="1">
      <alignment vertical="top"/>
    </xf>
    <xf numFmtId="0" fontId="37" fillId="0" borderId="0" xfId="0" applyFont="1" applyBorder="1" applyAlignment="1">
      <alignment vertical="center"/>
    </xf>
    <xf numFmtId="0" fontId="30" fillId="0" borderId="52" xfId="0" applyFont="1" applyBorder="1" applyAlignment="1">
      <alignment horizontal="center" vertical="top"/>
    </xf>
    <xf numFmtId="1" fontId="14" fillId="0" borderId="44" xfId="0" applyNumberFormat="1" applyFont="1" applyBorder="1" applyAlignment="1">
      <alignment horizontal="center" vertical="center"/>
    </xf>
    <xf numFmtId="3" fontId="14" fillId="0" borderId="0" xfId="1" applyNumberFormat="1" applyFont="1" applyAlignment="1">
      <alignment vertical="center"/>
    </xf>
    <xf numFmtId="3" fontId="14" fillId="0" borderId="0" xfId="0" applyNumberFormat="1" applyFont="1" applyAlignment="1">
      <alignment vertical="center"/>
    </xf>
    <xf numFmtId="177" fontId="14" fillId="0" borderId="0" xfId="3" applyNumberFormat="1" applyFont="1" applyAlignment="1">
      <alignment vertical="center"/>
    </xf>
    <xf numFmtId="0" fontId="84" fillId="0" borderId="0" xfId="4" applyFont="1" applyFill="1" applyBorder="1"/>
    <xf numFmtId="0" fontId="84" fillId="0" borderId="0" xfId="4" applyFont="1" applyFill="1" applyBorder="1" applyAlignment="1"/>
    <xf numFmtId="0" fontId="85" fillId="0" borderId="0" xfId="4" applyNumberFormat="1" applyFont="1" applyFill="1" applyBorder="1" applyAlignment="1">
      <alignment vertical="top" wrapText="1" readingOrder="1"/>
    </xf>
    <xf numFmtId="0" fontId="90" fillId="0" borderId="0" xfId="4" applyNumberFormat="1" applyFont="1" applyFill="1" applyBorder="1" applyAlignment="1">
      <alignment vertical="top" wrapText="1" readingOrder="1"/>
    </xf>
    <xf numFmtId="0" fontId="84" fillId="0" borderId="0" xfId="4" applyFont="1" applyFill="1" applyBorder="1" applyAlignment="1">
      <alignment vertical="center"/>
    </xf>
    <xf numFmtId="0" fontId="95" fillId="0" borderId="0" xfId="4" applyNumberFormat="1" applyFont="1" applyFill="1" applyBorder="1" applyAlignment="1">
      <alignment wrapText="1" readingOrder="1"/>
    </xf>
    <xf numFmtId="180" fontId="93" fillId="0" borderId="0" xfId="4" applyNumberFormat="1" applyFont="1" applyFill="1" applyBorder="1" applyAlignment="1">
      <alignment vertical="center" wrapText="1" readingOrder="1"/>
    </xf>
    <xf numFmtId="180" fontId="93" fillId="0" borderId="0" xfId="4" applyNumberFormat="1" applyFont="1" applyFill="1" applyBorder="1" applyAlignment="1">
      <alignment vertical="top" wrapText="1" readingOrder="1"/>
    </xf>
    <xf numFmtId="180" fontId="95" fillId="0" borderId="0" xfId="4" applyNumberFormat="1" applyFont="1" applyFill="1" applyBorder="1" applyAlignment="1">
      <alignment vertical="center" wrapText="1" readingOrder="1"/>
    </xf>
    <xf numFmtId="0" fontId="102" fillId="0" borderId="0" xfId="4" applyFont="1" applyFill="1" applyBorder="1" applyAlignment="1">
      <alignment vertical="center"/>
    </xf>
    <xf numFmtId="0" fontId="105" fillId="0" borderId="0" xfId="4" applyFont="1" applyFill="1" applyBorder="1" applyAlignment="1">
      <alignment vertical="center"/>
    </xf>
    <xf numFmtId="0" fontId="84" fillId="0" borderId="0" xfId="4" applyFont="1" applyFill="1" applyBorder="1"/>
    <xf numFmtId="180" fontId="93" fillId="0" borderId="0" xfId="4" applyNumberFormat="1" applyFont="1" applyFill="1" applyBorder="1" applyAlignment="1">
      <alignment vertical="center" wrapText="1" readingOrder="1"/>
    </xf>
    <xf numFmtId="180" fontId="95" fillId="0" borderId="0" xfId="4" applyNumberFormat="1" applyFont="1" applyFill="1" applyBorder="1" applyAlignment="1">
      <alignment vertical="center" wrapText="1" readingOrder="1"/>
    </xf>
    <xf numFmtId="0" fontId="85" fillId="0" borderId="0" xfId="4" applyNumberFormat="1" applyFont="1" applyFill="1" applyBorder="1" applyAlignment="1">
      <alignment vertical="top" wrapText="1" readingOrder="1"/>
    </xf>
    <xf numFmtId="0" fontId="106" fillId="0" borderId="0" xfId="4" applyFont="1" applyFill="1" applyBorder="1"/>
    <xf numFmtId="0" fontId="107" fillId="0" borderId="0" xfId="4" applyFont="1" applyFill="1" applyBorder="1" applyAlignment="1">
      <alignment vertical="center"/>
    </xf>
    <xf numFmtId="0" fontId="107" fillId="0" borderId="0" xfId="4" applyFont="1" applyFill="1" applyBorder="1" applyAlignment="1">
      <alignment horizontal="left" vertical="center"/>
    </xf>
    <xf numFmtId="0" fontId="104" fillId="0" borderId="0" xfId="4" applyFont="1" applyFill="1" applyBorder="1" applyAlignment="1">
      <alignment vertical="top"/>
    </xf>
    <xf numFmtId="0" fontId="101" fillId="0" borderId="0" xfId="4" applyFont="1" applyFill="1" applyBorder="1" applyAlignment="1">
      <alignment vertical="top"/>
    </xf>
    <xf numFmtId="0" fontId="102" fillId="0" borderId="0" xfId="4" applyFont="1" applyFill="1" applyBorder="1" applyAlignment="1">
      <alignment vertical="top"/>
    </xf>
    <xf numFmtId="0" fontId="103" fillId="0" borderId="0" xfId="4" applyFont="1" applyFill="1" applyBorder="1" applyAlignment="1">
      <alignment vertical="top"/>
    </xf>
    <xf numFmtId="180" fontId="93" fillId="0" borderId="0" xfId="4" applyNumberFormat="1" applyFont="1" applyFill="1" applyBorder="1" applyAlignment="1">
      <alignment horizontal="right" vertical="center" wrapText="1" readingOrder="1"/>
    </xf>
    <xf numFmtId="0" fontId="108" fillId="0" borderId="0" xfId="0" applyFont="1"/>
    <xf numFmtId="0" fontId="109" fillId="0" borderId="0" xfId="0" applyFont="1"/>
    <xf numFmtId="0" fontId="110" fillId="0" borderId="0" xfId="0" applyFont="1"/>
    <xf numFmtId="0" fontId="110" fillId="0" borderId="0" xfId="0" applyFont="1" applyAlignment="1">
      <alignment horizontal="left"/>
    </xf>
    <xf numFmtId="0" fontId="111" fillId="0" borderId="0" xfId="0" applyFont="1"/>
    <xf numFmtId="0" fontId="113" fillId="0" borderId="0" xfId="0" applyFont="1"/>
    <xf numFmtId="0" fontId="112" fillId="0" borderId="0" xfId="0" applyFont="1" applyAlignment="1">
      <alignment horizontal="right"/>
    </xf>
    <xf numFmtId="0" fontId="114" fillId="0" borderId="0" xfId="0" applyFont="1"/>
    <xf numFmtId="0" fontId="115" fillId="0" borderId="0" xfId="0" applyFont="1"/>
    <xf numFmtId="0" fontId="110" fillId="0" borderId="0" xfId="0" applyFont="1" applyAlignment="1">
      <alignment horizontal="right"/>
    </xf>
    <xf numFmtId="0" fontId="116" fillId="0" borderId="0" xfId="0" applyFont="1"/>
    <xf numFmtId="0" fontId="0" fillId="0" borderId="0" xfId="0" applyAlignment="1">
      <alignment horizontal="left"/>
    </xf>
    <xf numFmtId="0" fontId="116" fillId="5" borderId="0" xfId="0" applyFont="1" applyFill="1"/>
    <xf numFmtId="0" fontId="0" fillId="5" borderId="0" xfId="0" applyFill="1"/>
    <xf numFmtId="0" fontId="0" fillId="5" borderId="0" xfId="0" applyFill="1" applyAlignment="1">
      <alignment horizontal="left"/>
    </xf>
    <xf numFmtId="0" fontId="115" fillId="5" borderId="0" xfId="0" applyFont="1" applyFill="1"/>
    <xf numFmtId="0" fontId="117" fillId="0" borderId="44" xfId="0" applyFont="1" applyBorder="1" applyAlignment="1">
      <alignment horizontal="left" vertical="top"/>
    </xf>
    <xf numFmtId="0" fontId="117" fillId="0" borderId="44" xfId="0" applyFont="1" applyBorder="1" applyAlignment="1">
      <alignment horizontal="center" vertical="top"/>
    </xf>
    <xf numFmtId="0" fontId="0" fillId="0" borderId="44" xfId="0" applyFont="1" applyBorder="1" applyAlignment="1">
      <alignment horizontal="left"/>
    </xf>
    <xf numFmtId="0" fontId="0" fillId="0" borderId="44" xfId="0" applyFont="1" applyBorder="1"/>
    <xf numFmtId="178" fontId="0" fillId="0" borderId="44" xfId="1" applyNumberFormat="1" applyFont="1" applyBorder="1"/>
    <xf numFmtId="0" fontId="118" fillId="0" borderId="44" xfId="0" applyFont="1" applyBorder="1" applyAlignment="1">
      <alignment horizontal="left" vertical="top"/>
    </xf>
    <xf numFmtId="0" fontId="119" fillId="0" borderId="0" xfId="0" applyFont="1"/>
    <xf numFmtId="166" fontId="3" fillId="6" borderId="15" xfId="2" applyNumberFormat="1" applyFont="1" applyFill="1" applyBorder="1" applyAlignment="1" applyProtection="1">
      <alignment horizontal="center" vertical="center"/>
      <protection hidden="1"/>
    </xf>
    <xf numFmtId="166" fontId="3" fillId="6" borderId="16" xfId="2" applyNumberFormat="1" applyFont="1" applyFill="1" applyBorder="1" applyAlignment="1" applyProtection="1">
      <alignment horizontal="center"/>
      <protection hidden="1"/>
    </xf>
    <xf numFmtId="166" fontId="3" fillId="6" borderId="18" xfId="2" applyNumberFormat="1" applyFont="1" applyFill="1" applyBorder="1" applyAlignment="1" applyProtection="1">
      <alignment horizontal="center"/>
      <protection hidden="1"/>
    </xf>
    <xf numFmtId="166" fontId="3" fillId="6" borderId="17" xfId="2" applyNumberFormat="1" applyFont="1" applyFill="1" applyBorder="1" applyAlignment="1" applyProtection="1">
      <alignment horizontal="center"/>
      <protection hidden="1"/>
    </xf>
    <xf numFmtId="0" fontId="6" fillId="6" borderId="16" xfId="2" applyFont="1" applyFill="1" applyBorder="1" applyAlignment="1" applyProtection="1">
      <alignment horizontal="center"/>
      <protection hidden="1"/>
    </xf>
    <xf numFmtId="0" fontId="6" fillId="6" borderId="17" xfId="2" applyFont="1" applyFill="1" applyBorder="1" applyAlignment="1" applyProtection="1">
      <alignment horizontal="center"/>
      <protection hidden="1"/>
    </xf>
    <xf numFmtId="0" fontId="9" fillId="3" borderId="0" xfId="2" applyFont="1" applyFill="1" applyBorder="1" applyAlignment="1" applyProtection="1">
      <alignment horizontal="center"/>
      <protection hidden="1"/>
    </xf>
    <xf numFmtId="0" fontId="48" fillId="3" borderId="0" xfId="2" applyFont="1" applyFill="1" applyBorder="1" applyAlignment="1" applyProtection="1">
      <alignment horizontal="center" vertical="center"/>
      <protection hidden="1"/>
    </xf>
    <xf numFmtId="0" fontId="11" fillId="3" borderId="0" xfId="2" applyFont="1" applyFill="1" applyBorder="1" applyAlignment="1" applyProtection="1">
      <alignment horizontal="center"/>
      <protection hidden="1"/>
    </xf>
    <xf numFmtId="0" fontId="5" fillId="3" borderId="9" xfId="2" applyFont="1" applyFill="1" applyBorder="1" applyAlignment="1" applyProtection="1">
      <alignment horizontal="center"/>
      <protection hidden="1"/>
    </xf>
    <xf numFmtId="0" fontId="5" fillId="3" borderId="10" xfId="2" applyFont="1" applyFill="1" applyBorder="1" applyAlignment="1" applyProtection="1">
      <alignment horizontal="center"/>
      <protection hidden="1"/>
    </xf>
    <xf numFmtId="0" fontId="5" fillId="3" borderId="11" xfId="2" applyFont="1" applyFill="1" applyBorder="1" applyAlignment="1" applyProtection="1">
      <alignment horizontal="center"/>
      <protection hidden="1"/>
    </xf>
    <xf numFmtId="0" fontId="3" fillId="3" borderId="12" xfId="2" applyFont="1" applyFill="1" applyBorder="1" applyAlignment="1" applyProtection="1">
      <alignment horizontal="center"/>
      <protection hidden="1"/>
    </xf>
    <xf numFmtId="0" fontId="3" fillId="3" borderId="13" xfId="2" applyFont="1" applyFill="1" applyBorder="1" applyAlignment="1" applyProtection="1">
      <alignment horizontal="center"/>
      <protection hidden="1"/>
    </xf>
    <xf numFmtId="166" fontId="3" fillId="3" borderId="12" xfId="2" applyNumberFormat="1" applyFont="1" applyFill="1" applyBorder="1" applyAlignment="1" applyProtection="1">
      <alignment horizontal="center"/>
      <protection hidden="1"/>
    </xf>
    <xf numFmtId="166" fontId="3" fillId="3" borderId="14" xfId="2" applyNumberFormat="1" applyFont="1" applyFill="1" applyBorder="1" applyAlignment="1" applyProtection="1">
      <alignment horizontal="center"/>
      <protection hidden="1"/>
    </xf>
    <xf numFmtId="166" fontId="3" fillId="3" borderId="13" xfId="2" applyNumberFormat="1" applyFont="1" applyFill="1" applyBorder="1" applyAlignment="1" applyProtection="1">
      <alignment horizontal="center"/>
      <protection hidden="1"/>
    </xf>
    <xf numFmtId="0" fontId="6" fillId="3" borderId="15" xfId="2" applyFont="1" applyFill="1" applyBorder="1" applyAlignment="1" applyProtection="1">
      <alignment horizontal="center" vertical="center"/>
      <protection hidden="1"/>
    </xf>
    <xf numFmtId="0" fontId="6" fillId="3" borderId="15" xfId="2" applyFont="1" applyFill="1" applyBorder="1" applyAlignment="1" applyProtection="1">
      <alignment horizontal="center"/>
      <protection hidden="1"/>
    </xf>
    <xf numFmtId="0" fontId="6" fillId="3" borderId="16" xfId="2" applyFont="1" applyFill="1" applyBorder="1" applyAlignment="1" applyProtection="1">
      <alignment horizontal="center"/>
      <protection hidden="1"/>
    </xf>
    <xf numFmtId="0" fontId="6" fillId="3" borderId="17" xfId="2" applyFont="1" applyFill="1" applyBorder="1" applyAlignment="1" applyProtection="1">
      <alignment horizontal="center"/>
      <protection hidden="1"/>
    </xf>
    <xf numFmtId="0" fontId="7" fillId="3" borderId="19" xfId="2" applyFont="1" applyFill="1" applyBorder="1" applyAlignment="1" applyProtection="1">
      <alignment horizontal="center"/>
      <protection hidden="1"/>
    </xf>
    <xf numFmtId="0" fontId="7" fillId="3" borderId="20" xfId="2" applyFont="1" applyFill="1" applyBorder="1" applyAlignment="1" applyProtection="1">
      <alignment horizontal="center"/>
      <protection hidden="1"/>
    </xf>
    <xf numFmtId="0" fontId="7" fillId="3" borderId="21" xfId="2" applyFont="1" applyFill="1" applyBorder="1" applyAlignment="1" applyProtection="1">
      <alignment horizontal="center"/>
      <protection hidden="1"/>
    </xf>
    <xf numFmtId="0" fontId="7" fillId="3" borderId="22" xfId="2" applyFont="1" applyFill="1" applyBorder="1" applyAlignment="1" applyProtection="1">
      <alignment horizontal="center"/>
      <protection hidden="1"/>
    </xf>
    <xf numFmtId="0" fontId="7" fillId="3" borderId="23" xfId="2" applyFont="1" applyFill="1" applyBorder="1" applyAlignment="1" applyProtection="1">
      <alignment horizontal="center"/>
      <protection hidden="1"/>
    </xf>
    <xf numFmtId="0" fontId="7" fillId="3" borderId="24" xfId="2" applyFont="1" applyFill="1" applyBorder="1" applyAlignment="1" applyProtection="1">
      <alignment horizontal="center"/>
      <protection hidden="1"/>
    </xf>
    <xf numFmtId="0" fontId="7" fillId="3" borderId="25" xfId="2" applyFont="1" applyFill="1" applyBorder="1" applyAlignment="1" applyProtection="1">
      <alignment horizontal="center"/>
      <protection hidden="1"/>
    </xf>
    <xf numFmtId="0" fontId="7" fillId="3" borderId="26" xfId="2" applyFont="1" applyFill="1" applyBorder="1" applyAlignment="1" applyProtection="1">
      <alignment horizontal="center"/>
      <protection hidden="1"/>
    </xf>
    <xf numFmtId="0" fontId="8" fillId="3" borderId="30" xfId="2" applyFont="1" applyFill="1" applyBorder="1" applyAlignment="1" applyProtection="1">
      <alignment horizontal="center" vertical="center"/>
      <protection hidden="1"/>
    </xf>
    <xf numFmtId="0" fontId="8" fillId="3" borderId="31" xfId="2" applyFont="1" applyFill="1" applyBorder="1" applyAlignment="1" applyProtection="1">
      <alignment horizontal="center" vertical="center"/>
      <protection hidden="1"/>
    </xf>
    <xf numFmtId="0" fontId="8" fillId="3" borderId="32" xfId="2" applyFont="1" applyFill="1" applyBorder="1" applyAlignment="1" applyProtection="1">
      <alignment horizontal="center" vertical="center"/>
      <protection hidden="1"/>
    </xf>
    <xf numFmtId="0" fontId="8" fillId="3" borderId="33" xfId="2" applyFont="1" applyFill="1" applyBorder="1" applyAlignment="1" applyProtection="1">
      <alignment horizontal="center" vertical="center"/>
      <protection hidden="1"/>
    </xf>
    <xf numFmtId="0" fontId="8" fillId="3" borderId="34" xfId="2" applyFont="1" applyFill="1" applyBorder="1" applyAlignment="1" applyProtection="1">
      <alignment horizontal="center" vertical="center"/>
      <protection hidden="1"/>
    </xf>
    <xf numFmtId="0" fontId="8" fillId="3" borderId="35" xfId="2" applyFont="1" applyFill="1" applyBorder="1" applyAlignment="1" applyProtection="1">
      <alignment horizontal="center" vertical="center"/>
      <protection hidden="1"/>
    </xf>
    <xf numFmtId="0" fontId="9" fillId="6" borderId="30" xfId="2" applyFont="1" applyFill="1" applyBorder="1" applyAlignment="1" applyProtection="1">
      <alignment horizontal="center" vertical="center"/>
      <protection hidden="1"/>
    </xf>
    <xf numFmtId="0" fontId="9" fillId="6" borderId="31" xfId="2" applyFont="1" applyFill="1" applyBorder="1" applyAlignment="1" applyProtection="1">
      <alignment horizontal="center" vertical="center"/>
      <protection hidden="1"/>
    </xf>
    <xf numFmtId="168" fontId="3" fillId="6" borderId="32" xfId="2" applyNumberFormat="1" applyFont="1" applyFill="1" applyBorder="1" applyAlignment="1" applyProtection="1">
      <alignment horizontal="center" vertical="center"/>
      <protection hidden="1"/>
    </xf>
    <xf numFmtId="168" fontId="3" fillId="6" borderId="33" xfId="2" applyNumberFormat="1" applyFont="1" applyFill="1" applyBorder="1" applyAlignment="1" applyProtection="1">
      <alignment horizontal="center" vertical="center"/>
      <protection hidden="1"/>
    </xf>
    <xf numFmtId="168" fontId="3" fillId="6" borderId="34" xfId="2" applyNumberFormat="1" applyFont="1" applyFill="1" applyBorder="1" applyAlignment="1" applyProtection="1">
      <alignment horizontal="center" vertical="center"/>
      <protection hidden="1"/>
    </xf>
    <xf numFmtId="168" fontId="3" fillId="6" borderId="35" xfId="2" applyNumberFormat="1" applyFont="1" applyFill="1" applyBorder="1" applyAlignment="1" applyProtection="1">
      <alignment horizontal="center" vertical="center"/>
      <protection hidden="1"/>
    </xf>
    <xf numFmtId="0" fontId="3" fillId="6" borderId="38" xfId="2" applyNumberFormat="1" applyFont="1" applyFill="1" applyBorder="1" applyAlignment="1" applyProtection="1">
      <alignment horizontal="center"/>
      <protection hidden="1"/>
    </xf>
    <xf numFmtId="0" fontId="3" fillId="6" borderId="39" xfId="2" applyNumberFormat="1" applyFont="1" applyFill="1" applyBorder="1" applyAlignment="1" applyProtection="1">
      <alignment horizontal="center"/>
      <protection hidden="1"/>
    </xf>
    <xf numFmtId="0" fontId="3" fillId="6" borderId="38" xfId="2" applyFont="1" applyFill="1" applyBorder="1" applyAlignment="1" applyProtection="1">
      <alignment horizontal="center"/>
      <protection hidden="1"/>
    </xf>
    <xf numFmtId="0" fontId="3" fillId="6" borderId="39" xfId="2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0" fontId="78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top"/>
    </xf>
    <xf numFmtId="0" fontId="14" fillId="0" borderId="50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63" xfId="0" applyFont="1" applyBorder="1" applyAlignment="1">
      <alignment horizontal="right" vertical="top"/>
    </xf>
    <xf numFmtId="0" fontId="14" fillId="0" borderId="64" xfId="0" applyFont="1" applyBorder="1" applyAlignment="1">
      <alignment horizontal="right" vertical="top"/>
    </xf>
    <xf numFmtId="49" fontId="14" fillId="0" borderId="64" xfId="0" applyNumberFormat="1" applyFont="1" applyBorder="1" applyAlignment="1">
      <alignment horizontal="left" vertical="top"/>
    </xf>
    <xf numFmtId="0" fontId="14" fillId="0" borderId="64" xfId="0" applyFont="1" applyBorder="1" applyAlignment="1">
      <alignment horizontal="left" vertical="top"/>
    </xf>
    <xf numFmtId="0" fontId="14" fillId="0" borderId="65" xfId="0" applyFont="1" applyBorder="1" applyAlignment="1">
      <alignment horizontal="left" vertical="top"/>
    </xf>
    <xf numFmtId="169" fontId="22" fillId="10" borderId="0" xfId="0" applyNumberFormat="1" applyFont="1" applyFill="1" applyAlignment="1">
      <alignment horizontal="center" vertical="center"/>
    </xf>
    <xf numFmtId="0" fontId="14" fillId="0" borderId="0" xfId="0" applyNumberFormat="1" applyFont="1" applyAlignment="1">
      <alignment horizontal="center"/>
    </xf>
    <xf numFmtId="0" fontId="22" fillId="10" borderId="0" xfId="0" applyFont="1" applyFill="1" applyAlignment="1">
      <alignment horizontal="center" vertical="center"/>
    </xf>
    <xf numFmtId="0" fontId="21" fillId="9" borderId="47" xfId="0" applyFont="1" applyFill="1" applyBorder="1" applyAlignment="1">
      <alignment horizontal="center" vertical="center"/>
    </xf>
    <xf numFmtId="0" fontId="21" fillId="9" borderId="55" xfId="0" applyFont="1" applyFill="1" applyBorder="1" applyAlignment="1">
      <alignment horizontal="center" vertical="center"/>
    </xf>
    <xf numFmtId="168" fontId="21" fillId="9" borderId="47" xfId="0" applyNumberFormat="1" applyFont="1" applyFill="1" applyBorder="1" applyAlignment="1">
      <alignment horizontal="center" vertical="center"/>
    </xf>
    <xf numFmtId="168" fontId="21" fillId="9" borderId="55" xfId="0" applyNumberFormat="1" applyFont="1" applyFill="1" applyBorder="1" applyAlignment="1">
      <alignment horizontal="center" vertical="center"/>
    </xf>
    <xf numFmtId="170" fontId="21" fillId="9" borderId="48" xfId="0" applyNumberFormat="1" applyFont="1" applyFill="1" applyBorder="1" applyAlignment="1">
      <alignment horizontal="center" vertical="center"/>
    </xf>
    <xf numFmtId="170" fontId="21" fillId="9" borderId="56" xfId="0" applyNumberFormat="1" applyFont="1" applyFill="1" applyBorder="1" applyAlignment="1">
      <alignment horizontal="center" vertical="center"/>
    </xf>
    <xf numFmtId="0" fontId="14" fillId="0" borderId="49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top"/>
    </xf>
    <xf numFmtId="0" fontId="14" fillId="0" borderId="46" xfId="0" applyFont="1" applyBorder="1" applyAlignment="1">
      <alignment horizontal="center"/>
    </xf>
    <xf numFmtId="0" fontId="14" fillId="4" borderId="0" xfId="0" applyFont="1" applyFill="1" applyAlignment="1">
      <alignment horizontal="center" vertical="top"/>
    </xf>
    <xf numFmtId="0" fontId="22" fillId="11" borderId="0" xfId="0" applyFont="1" applyFill="1" applyAlignment="1">
      <alignment horizontal="center" vertical="center"/>
    </xf>
    <xf numFmtId="0" fontId="68" fillId="0" borderId="0" xfId="0" applyFont="1" applyAlignment="1">
      <alignment horizontal="right" vertical="top"/>
    </xf>
    <xf numFmtId="0" fontId="14" fillId="14" borderId="51" xfId="0" applyFont="1" applyFill="1" applyBorder="1" applyAlignment="1">
      <alignment horizontal="center"/>
    </xf>
    <xf numFmtId="0" fontId="14" fillId="14" borderId="59" xfId="0" applyFont="1" applyFill="1" applyBorder="1" applyAlignment="1">
      <alignment horizontal="center"/>
    </xf>
    <xf numFmtId="0" fontId="14" fillId="0" borderId="63" xfId="0" applyFont="1" applyBorder="1" applyAlignment="1">
      <alignment horizontal="center" vertical="top"/>
    </xf>
    <xf numFmtId="0" fontId="14" fillId="0" borderId="64" xfId="0" applyFont="1" applyBorder="1" applyAlignment="1">
      <alignment horizontal="center" vertical="top"/>
    </xf>
    <xf numFmtId="0" fontId="14" fillId="0" borderId="65" xfId="0" applyFont="1" applyBorder="1" applyAlignment="1">
      <alignment horizontal="center" vertical="top"/>
    </xf>
    <xf numFmtId="0" fontId="23" fillId="0" borderId="50" xfId="0" applyFont="1" applyBorder="1" applyAlignment="1">
      <alignment horizontal="center" vertical="top"/>
    </xf>
    <xf numFmtId="0" fontId="23" fillId="0" borderId="51" xfId="0" applyFont="1" applyBorder="1" applyAlignment="1">
      <alignment horizontal="center" vertical="top"/>
    </xf>
    <xf numFmtId="0" fontId="14" fillId="13" borderId="54" xfId="0" applyFont="1" applyFill="1" applyBorder="1" applyAlignment="1">
      <alignment horizontal="center"/>
    </xf>
    <xf numFmtId="172" fontId="14" fillId="14" borderId="49" xfId="1" applyNumberFormat="1" applyFont="1" applyFill="1" applyBorder="1" applyAlignment="1">
      <alignment horizontal="center"/>
    </xf>
    <xf numFmtId="172" fontId="14" fillId="14" borderId="57" xfId="1" applyNumberFormat="1" applyFont="1" applyFill="1" applyBorder="1" applyAlignment="1">
      <alignment horizontal="center"/>
    </xf>
    <xf numFmtId="168" fontId="22" fillId="10" borderId="0" xfId="0" applyNumberFormat="1" applyFont="1" applyFill="1" applyAlignment="1">
      <alignment horizontal="center" vertical="center"/>
    </xf>
    <xf numFmtId="0" fontId="14" fillId="0" borderId="45" xfId="0" applyFont="1" applyBorder="1" applyAlignment="1">
      <alignment horizontal="center"/>
    </xf>
    <xf numFmtId="0" fontId="30" fillId="0" borderId="57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top"/>
    </xf>
    <xf numFmtId="0" fontId="30" fillId="0" borderId="59" xfId="0" applyFont="1" applyBorder="1" applyAlignment="1">
      <alignment horizontal="center" vertical="top"/>
    </xf>
    <xf numFmtId="0" fontId="0" fillId="0" borderId="66" xfId="0" applyBorder="1" applyAlignment="1" applyProtection="1">
      <alignment horizontal="center" vertical="top"/>
      <protection hidden="1"/>
    </xf>
    <xf numFmtId="0" fontId="23" fillId="0" borderId="77" xfId="0" applyFont="1" applyBorder="1" applyAlignment="1" applyProtection="1">
      <alignment horizontal="center" vertical="top"/>
      <protection hidden="1"/>
    </xf>
    <xf numFmtId="0" fontId="23" fillId="0" borderId="78" xfId="0" applyFont="1" applyBorder="1" applyAlignment="1" applyProtection="1">
      <alignment horizontal="center" vertical="top"/>
      <protection hidden="1"/>
    </xf>
    <xf numFmtId="0" fontId="23" fillId="0" borderId="112" xfId="0" applyFont="1" applyBorder="1" applyAlignment="1" applyProtection="1">
      <alignment horizontal="center" vertical="top"/>
      <protection hidden="1"/>
    </xf>
    <xf numFmtId="3" fontId="29" fillId="0" borderId="0" xfId="0" applyNumberFormat="1" applyFont="1" applyAlignment="1" applyProtection="1">
      <alignment horizontal="center" vertical="top"/>
      <protection hidden="1"/>
    </xf>
    <xf numFmtId="3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center" vertical="top"/>
      <protection hidden="1"/>
    </xf>
    <xf numFmtId="0" fontId="27" fillId="0" borderId="0" xfId="0" applyFont="1" applyAlignment="1" applyProtection="1">
      <alignment horizontal="center" vertical="top"/>
      <protection hidden="1"/>
    </xf>
    <xf numFmtId="0" fontId="28" fillId="0" borderId="0" xfId="0" applyFont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center"/>
      <protection hidden="1"/>
    </xf>
    <xf numFmtId="0" fontId="81" fillId="0" borderId="0" xfId="0" applyFont="1" applyAlignment="1">
      <alignment horizontal="left" vertical="center"/>
    </xf>
    <xf numFmtId="0" fontId="30" fillId="0" borderId="52" xfId="0" applyFont="1" applyBorder="1" applyAlignment="1">
      <alignment horizontal="center" vertical="top"/>
    </xf>
    <xf numFmtId="0" fontId="30" fillId="0" borderId="50" xfId="0" applyFont="1" applyBorder="1" applyAlignment="1">
      <alignment horizontal="center" vertical="top"/>
    </xf>
    <xf numFmtId="0" fontId="30" fillId="0" borderId="60" xfId="0" applyFont="1" applyBorder="1" applyAlignment="1">
      <alignment horizontal="center" vertical="top"/>
    </xf>
    <xf numFmtId="0" fontId="81" fillId="0" borderId="0" xfId="0" applyFont="1" applyAlignment="1">
      <alignment horizontal="center" vertical="center"/>
    </xf>
    <xf numFmtId="0" fontId="80" fillId="0" borderId="0" xfId="0" applyFont="1" applyBorder="1" applyAlignment="1">
      <alignment horizontal="right" vertical="center"/>
    </xf>
    <xf numFmtId="0" fontId="30" fillId="0" borderId="65" xfId="0" applyFont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 vertical="top"/>
    </xf>
    <xf numFmtId="0" fontId="64" fillId="0" borderId="0" xfId="0" applyFont="1" applyBorder="1" applyAlignment="1">
      <alignment horizontal="center" vertical="center"/>
    </xf>
    <xf numFmtId="0" fontId="56" fillId="0" borderId="0" xfId="0" applyFont="1" applyBorder="1" applyAlignment="1">
      <alignment horizontal="right" vertical="center"/>
    </xf>
    <xf numFmtId="0" fontId="31" fillId="0" borderId="0" xfId="0" applyFont="1" applyBorder="1" applyAlignment="1">
      <alignment horizontal="left" vertical="top"/>
    </xf>
    <xf numFmtId="0" fontId="66" fillId="0" borderId="0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top"/>
    </xf>
    <xf numFmtId="0" fontId="3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horizontal="center" vertical="top"/>
    </xf>
    <xf numFmtId="0" fontId="56" fillId="0" borderId="0" xfId="0" applyFont="1" applyBorder="1" applyAlignment="1">
      <alignment horizontal="right" vertical="top"/>
    </xf>
    <xf numFmtId="0" fontId="52" fillId="0" borderId="0" xfId="0" applyFont="1" applyBorder="1" applyAlignment="1">
      <alignment horizontal="right" vertical="top"/>
    </xf>
    <xf numFmtId="0" fontId="74" fillId="0" borderId="0" xfId="0" applyFont="1" applyBorder="1" applyAlignment="1">
      <alignment horizontal="center" vertical="center"/>
    </xf>
    <xf numFmtId="0" fontId="53" fillId="0" borderId="0" xfId="0" applyFont="1" applyBorder="1" applyAlignment="1">
      <alignment horizontal="right" vertical="top"/>
    </xf>
    <xf numFmtId="174" fontId="74" fillId="0" borderId="0" xfId="0" applyNumberFormat="1" applyFont="1" applyBorder="1" applyAlignment="1">
      <alignment horizontal="center" vertical="center"/>
    </xf>
    <xf numFmtId="0" fontId="61" fillId="0" borderId="0" xfId="0" applyFont="1" applyBorder="1" applyAlignment="1">
      <alignment horizontal="right" vertical="center"/>
    </xf>
    <xf numFmtId="0" fontId="53" fillId="0" borderId="0" xfId="0" applyFont="1" applyBorder="1" applyAlignment="1">
      <alignment horizontal="right" vertical="center"/>
    </xf>
    <xf numFmtId="0" fontId="50" fillId="0" borderId="0" xfId="0" applyFont="1" applyBorder="1" applyAlignment="1">
      <alignment horizontal="left"/>
    </xf>
    <xf numFmtId="0" fontId="74" fillId="0" borderId="0" xfId="0" applyFont="1" applyBorder="1" applyAlignment="1">
      <alignment horizontal="left" vertical="center"/>
    </xf>
    <xf numFmtId="168" fontId="74" fillId="0" borderId="0" xfId="0" applyNumberFormat="1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top"/>
    </xf>
    <xf numFmtId="0" fontId="56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53" fillId="0" borderId="0" xfId="0" applyFont="1" applyBorder="1" applyAlignment="1">
      <alignment horizontal="right" vertical="top" wrapText="1"/>
    </xf>
    <xf numFmtId="0" fontId="75" fillId="0" borderId="0" xfId="0" applyFont="1" applyBorder="1" applyAlignment="1">
      <alignment horizontal="center" vertical="top"/>
    </xf>
    <xf numFmtId="172" fontId="74" fillId="0" borderId="0" xfId="1" applyNumberFormat="1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174" fontId="74" fillId="0" borderId="0" xfId="0" applyNumberFormat="1" applyFont="1" applyBorder="1" applyAlignment="1">
      <alignment horizontal="center" vertical="top"/>
    </xf>
    <xf numFmtId="172" fontId="53" fillId="0" borderId="0" xfId="1" applyNumberFormat="1" applyFont="1" applyBorder="1" applyAlignment="1">
      <alignment horizontal="right" vertical="top"/>
    </xf>
    <xf numFmtId="176" fontId="74" fillId="0" borderId="0" xfId="3" applyNumberFormat="1" applyFont="1" applyBorder="1" applyAlignment="1">
      <alignment horizontal="center" vertical="center"/>
    </xf>
    <xf numFmtId="172" fontId="61" fillId="0" borderId="0" xfId="1" applyNumberFormat="1" applyFont="1" applyBorder="1" applyAlignment="1">
      <alignment horizontal="right" vertical="top"/>
    </xf>
    <xf numFmtId="175" fontId="76" fillId="0" borderId="0" xfId="1" applyNumberFormat="1" applyFont="1" applyBorder="1" applyAlignment="1">
      <alignment horizontal="center" vertical="center"/>
    </xf>
    <xf numFmtId="0" fontId="61" fillId="0" borderId="0" xfId="0" applyFont="1" applyBorder="1" applyAlignment="1">
      <alignment horizontal="center" vertical="center"/>
    </xf>
    <xf numFmtId="172" fontId="56" fillId="0" borderId="0" xfId="1" applyNumberFormat="1" applyFont="1" applyBorder="1" applyAlignment="1">
      <alignment horizontal="right" vertical="center"/>
    </xf>
    <xf numFmtId="172" fontId="65" fillId="0" borderId="0" xfId="1" applyNumberFormat="1" applyFont="1" applyBorder="1" applyAlignment="1">
      <alignment horizontal="right" vertical="center"/>
    </xf>
    <xf numFmtId="0" fontId="61" fillId="0" borderId="0" xfId="0" applyFont="1" applyBorder="1" applyAlignment="1">
      <alignment horizontal="right"/>
    </xf>
    <xf numFmtId="176" fontId="74" fillId="0" borderId="0" xfId="0" applyNumberFormat="1" applyFont="1" applyBorder="1" applyAlignment="1">
      <alignment horizontal="center" vertical="center"/>
    </xf>
    <xf numFmtId="0" fontId="56" fillId="0" borderId="0" xfId="0" applyFont="1" applyBorder="1" applyAlignment="1">
      <alignment horizontal="center" vertical="top"/>
    </xf>
    <xf numFmtId="176" fontId="74" fillId="0" borderId="0" xfId="0" applyNumberFormat="1" applyFont="1" applyBorder="1" applyAlignment="1">
      <alignment horizontal="left"/>
    </xf>
    <xf numFmtId="0" fontId="53" fillId="0" borderId="0" xfId="0" applyFont="1" applyBorder="1" applyAlignment="1">
      <alignment horizontal="center" vertical="center"/>
    </xf>
    <xf numFmtId="0" fontId="53" fillId="0" borderId="88" xfId="0" applyFont="1" applyBorder="1" applyAlignment="1">
      <alignment horizontal="right" vertical="top"/>
    </xf>
    <xf numFmtId="0" fontId="53" fillId="0" borderId="106" xfId="0" applyFont="1" applyBorder="1" applyAlignment="1">
      <alignment horizontal="right" vertical="top"/>
    </xf>
    <xf numFmtId="0" fontId="74" fillId="0" borderId="100" xfId="0" applyFont="1" applyBorder="1" applyAlignment="1">
      <alignment horizontal="left" vertical="center"/>
    </xf>
    <xf numFmtId="0" fontId="74" fillId="0" borderId="104" xfId="0" applyFont="1" applyBorder="1" applyAlignment="1">
      <alignment horizontal="left" vertical="center"/>
    </xf>
    <xf numFmtId="0" fontId="74" fillId="0" borderId="99" xfId="0" applyFont="1" applyBorder="1" applyAlignment="1">
      <alignment horizontal="left" vertical="center"/>
    </xf>
    <xf numFmtId="0" fontId="74" fillId="0" borderId="103" xfId="0" applyFont="1" applyBorder="1" applyAlignment="1">
      <alignment horizontal="left" vertical="center"/>
    </xf>
    <xf numFmtId="0" fontId="53" fillId="0" borderId="102" xfId="0" applyFont="1" applyBorder="1" applyAlignment="1">
      <alignment horizontal="right" vertical="center"/>
    </xf>
    <xf numFmtId="0" fontId="53" fillId="0" borderId="99" xfId="0" applyFont="1" applyBorder="1" applyAlignment="1">
      <alignment horizontal="right" vertical="center"/>
    </xf>
    <xf numFmtId="0" fontId="53" fillId="0" borderId="86" xfId="0" applyFont="1" applyBorder="1" applyAlignment="1">
      <alignment horizontal="center" vertical="top"/>
    </xf>
    <xf numFmtId="0" fontId="53" fillId="0" borderId="106" xfId="0" applyFont="1" applyBorder="1" applyAlignment="1">
      <alignment horizontal="center" vertical="top"/>
    </xf>
    <xf numFmtId="0" fontId="74" fillId="0" borderId="100" xfId="0" applyFont="1" applyBorder="1" applyAlignment="1">
      <alignment horizontal="center" vertical="center"/>
    </xf>
    <xf numFmtId="0" fontId="74" fillId="0" borderId="104" xfId="0" applyFont="1" applyBorder="1" applyAlignment="1">
      <alignment horizontal="center" vertical="center"/>
    </xf>
    <xf numFmtId="0" fontId="74" fillId="0" borderId="99" xfId="0" applyFont="1" applyBorder="1" applyAlignment="1">
      <alignment horizontal="center" vertical="center"/>
    </xf>
    <xf numFmtId="0" fontId="74" fillId="0" borderId="103" xfId="0" applyFont="1" applyBorder="1" applyAlignment="1">
      <alignment horizontal="center" vertical="center"/>
    </xf>
    <xf numFmtId="0" fontId="56" fillId="0" borderId="102" xfId="0" applyFont="1" applyBorder="1" applyAlignment="1">
      <alignment horizontal="center" vertical="center"/>
    </xf>
    <xf numFmtId="0" fontId="56" fillId="0" borderId="99" xfId="0" applyFont="1" applyBorder="1" applyAlignment="1">
      <alignment horizontal="center" vertical="center"/>
    </xf>
    <xf numFmtId="0" fontId="56" fillId="0" borderId="102" xfId="0" applyFont="1" applyBorder="1" applyAlignment="1">
      <alignment horizontal="right" vertical="top"/>
    </xf>
    <xf numFmtId="0" fontId="56" fillId="0" borderId="99" xfId="0" applyFont="1" applyBorder="1" applyAlignment="1">
      <alignment horizontal="right" vertical="top"/>
    </xf>
    <xf numFmtId="0" fontId="31" fillId="0" borderId="99" xfId="0" applyFont="1" applyBorder="1" applyAlignment="1">
      <alignment horizontal="center" vertical="center"/>
    </xf>
    <xf numFmtId="0" fontId="31" fillId="0" borderId="103" xfId="0" applyFont="1" applyBorder="1" applyAlignment="1">
      <alignment horizontal="center" vertical="center"/>
    </xf>
    <xf numFmtId="0" fontId="56" fillId="0" borderId="102" xfId="0" applyFont="1" applyBorder="1" applyAlignment="1">
      <alignment horizontal="right" vertical="center"/>
    </xf>
    <xf numFmtId="0" fontId="56" fillId="0" borderId="99" xfId="0" applyFont="1" applyBorder="1" applyAlignment="1">
      <alignment horizontal="right" vertical="center"/>
    </xf>
    <xf numFmtId="0" fontId="53" fillId="0" borderId="108" xfId="0" applyFont="1" applyBorder="1" applyAlignment="1">
      <alignment horizontal="center" vertical="top"/>
    </xf>
    <xf numFmtId="0" fontId="53" fillId="0" borderId="100" xfId="0" applyFont="1" applyBorder="1" applyAlignment="1">
      <alignment horizontal="center" vertical="top"/>
    </xf>
    <xf numFmtId="0" fontId="53" fillId="0" borderId="92" xfId="0" applyFont="1" applyBorder="1" applyAlignment="1">
      <alignment horizontal="right" vertical="top" wrapText="1"/>
    </xf>
    <xf numFmtId="0" fontId="53" fillId="0" borderId="107" xfId="0" applyFont="1" applyBorder="1" applyAlignment="1">
      <alignment horizontal="right" vertical="top" wrapText="1"/>
    </xf>
    <xf numFmtId="0" fontId="75" fillId="0" borderId="107" xfId="0" applyFont="1" applyBorder="1" applyAlignment="1">
      <alignment horizontal="center" vertical="top"/>
    </xf>
    <xf numFmtId="0" fontId="75" fillId="0" borderId="105" xfId="0" applyFont="1" applyBorder="1" applyAlignment="1">
      <alignment horizontal="center" vertical="top"/>
    </xf>
    <xf numFmtId="0" fontId="53" fillId="0" borderId="88" xfId="0" applyFont="1" applyBorder="1" applyAlignment="1">
      <alignment horizontal="center" vertical="top"/>
    </xf>
    <xf numFmtId="172" fontId="74" fillId="0" borderId="100" xfId="1" applyNumberFormat="1" applyFont="1" applyBorder="1" applyAlignment="1">
      <alignment horizontal="center" vertical="center"/>
    </xf>
    <xf numFmtId="172" fontId="74" fillId="0" borderId="104" xfId="1" applyNumberFormat="1" applyFont="1" applyBorder="1" applyAlignment="1">
      <alignment horizontal="center" vertical="center"/>
    </xf>
    <xf numFmtId="172" fontId="74" fillId="0" borderId="99" xfId="1" applyNumberFormat="1" applyFont="1" applyBorder="1" applyAlignment="1">
      <alignment horizontal="center" vertical="center"/>
    </xf>
    <xf numFmtId="172" fontId="74" fillId="0" borderId="103" xfId="1" applyNumberFormat="1" applyFont="1" applyBorder="1" applyAlignment="1">
      <alignment horizontal="center" vertical="center"/>
    </xf>
    <xf numFmtId="0" fontId="53" fillId="0" borderId="81" xfId="0" applyFont="1" applyBorder="1" applyAlignment="1">
      <alignment horizontal="right" vertical="top"/>
    </xf>
    <xf numFmtId="0" fontId="53" fillId="0" borderId="82" xfId="0" applyFont="1" applyBorder="1" applyAlignment="1">
      <alignment horizontal="right" vertical="top"/>
    </xf>
    <xf numFmtId="0" fontId="54" fillId="0" borderId="91" xfId="0" applyFont="1" applyBorder="1" applyAlignment="1">
      <alignment horizontal="center" vertical="center"/>
    </xf>
    <xf numFmtId="0" fontId="53" fillId="0" borderId="91" xfId="0" applyFont="1" applyBorder="1" applyAlignment="1">
      <alignment horizontal="center" vertical="top"/>
    </xf>
    <xf numFmtId="0" fontId="56" fillId="0" borderId="90" xfId="0" applyFont="1" applyBorder="1" applyAlignment="1">
      <alignment horizontal="center" vertical="center"/>
    </xf>
    <xf numFmtId="0" fontId="56" fillId="0" borderId="83" xfId="0" applyFont="1" applyBorder="1" applyAlignment="1">
      <alignment horizontal="center" vertical="center"/>
    </xf>
    <xf numFmtId="0" fontId="56" fillId="0" borderId="85" xfId="0" applyFont="1" applyBorder="1" applyAlignment="1">
      <alignment horizontal="center" vertical="center"/>
    </xf>
    <xf numFmtId="0" fontId="56" fillId="0" borderId="84" xfId="0" applyFont="1" applyBorder="1" applyAlignment="1">
      <alignment horizontal="center" vertical="center"/>
    </xf>
    <xf numFmtId="0" fontId="54" fillId="0" borderId="90" xfId="0" applyFont="1" applyBorder="1" applyAlignment="1">
      <alignment horizontal="center" vertical="center"/>
    </xf>
    <xf numFmtId="0" fontId="53" fillId="0" borderId="93" xfId="0" applyFont="1" applyBorder="1" applyAlignment="1">
      <alignment horizontal="center" vertical="top"/>
    </xf>
    <xf numFmtId="0" fontId="53" fillId="0" borderId="82" xfId="0" applyFont="1" applyBorder="1" applyAlignment="1">
      <alignment horizontal="center" vertical="top"/>
    </xf>
    <xf numFmtId="0" fontId="53" fillId="0" borderId="87" xfId="0" applyFont="1" applyBorder="1" applyAlignment="1">
      <alignment horizontal="center" vertical="top"/>
    </xf>
    <xf numFmtId="0" fontId="54" fillId="0" borderId="86" xfId="0" applyFont="1" applyBorder="1" applyAlignment="1">
      <alignment horizontal="center" vertical="center"/>
    </xf>
    <xf numFmtId="0" fontId="54" fillId="0" borderId="87" xfId="0" applyFont="1" applyBorder="1" applyAlignment="1">
      <alignment horizontal="center" vertical="center"/>
    </xf>
    <xf numFmtId="0" fontId="56" fillId="0" borderId="92" xfId="0" applyFont="1" applyBorder="1" applyAlignment="1">
      <alignment horizontal="center" vertical="center"/>
    </xf>
    <xf numFmtId="0" fontId="56" fillId="0" borderId="105" xfId="0" applyFont="1" applyBorder="1" applyAlignment="1">
      <alignment horizontal="center" vertical="center"/>
    </xf>
    <xf numFmtId="0" fontId="54" fillId="0" borderId="89" xfId="0" applyFont="1" applyBorder="1" applyAlignment="1">
      <alignment horizontal="center" vertical="center"/>
    </xf>
    <xf numFmtId="0" fontId="54" fillId="0" borderId="84" xfId="0" applyFont="1" applyBorder="1" applyAlignment="1">
      <alignment horizontal="center" vertical="center"/>
    </xf>
    <xf numFmtId="0" fontId="56" fillId="0" borderId="81" xfId="0" applyFont="1" applyBorder="1" applyAlignment="1">
      <alignment horizontal="center" vertical="center"/>
    </xf>
    <xf numFmtId="0" fontId="56" fillId="0" borderId="114" xfId="0" applyFont="1" applyBorder="1" applyAlignment="1">
      <alignment horizontal="center" vertical="center"/>
    </xf>
    <xf numFmtId="0" fontId="74" fillId="0" borderId="91" xfId="0" applyFont="1" applyBorder="1" applyAlignment="1">
      <alignment horizontal="center" vertical="center"/>
    </xf>
    <xf numFmtId="172" fontId="74" fillId="0" borderId="91" xfId="1" applyNumberFormat="1" applyFont="1" applyBorder="1" applyAlignment="1">
      <alignment horizontal="center" vertical="center"/>
    </xf>
    <xf numFmtId="174" fontId="74" fillId="0" borderId="102" xfId="0" applyNumberFormat="1" applyFont="1" applyBorder="1" applyAlignment="1">
      <alignment horizontal="center" vertical="center"/>
    </xf>
    <xf numFmtId="174" fontId="74" fillId="0" borderId="103" xfId="0" applyNumberFormat="1" applyFont="1" applyBorder="1" applyAlignment="1">
      <alignment horizontal="center" vertical="center"/>
    </xf>
    <xf numFmtId="0" fontId="56" fillId="0" borderId="82" xfId="0" applyFont="1" applyBorder="1" applyAlignment="1">
      <alignment horizontal="center" vertical="center"/>
    </xf>
    <xf numFmtId="0" fontId="56" fillId="0" borderId="103" xfId="0" applyFont="1" applyBorder="1" applyAlignment="1">
      <alignment horizontal="center" vertical="center"/>
    </xf>
    <xf numFmtId="174" fontId="74" fillId="0" borderId="102" xfId="0" applyNumberFormat="1" applyFont="1" applyBorder="1" applyAlignment="1">
      <alignment horizontal="center" vertical="top"/>
    </xf>
    <xf numFmtId="174" fontId="74" fillId="0" borderId="103" xfId="0" applyNumberFormat="1" applyFont="1" applyBorder="1" applyAlignment="1">
      <alignment horizontal="center" vertical="top"/>
    </xf>
    <xf numFmtId="172" fontId="53" fillId="0" borderId="108" xfId="1" applyNumberFormat="1" applyFont="1" applyBorder="1" applyAlignment="1">
      <alignment horizontal="right" vertical="top"/>
    </xf>
    <xf numFmtId="172" fontId="53" fillId="0" borderId="100" xfId="1" applyNumberFormat="1" applyFont="1" applyBorder="1" applyAlignment="1">
      <alignment horizontal="right" vertical="top"/>
    </xf>
    <xf numFmtId="176" fontId="74" fillId="0" borderId="100" xfId="3" applyNumberFormat="1" applyFont="1" applyBorder="1" applyAlignment="1">
      <alignment horizontal="center" vertical="center"/>
    </xf>
    <xf numFmtId="176" fontId="74" fillId="0" borderId="104" xfId="3" applyNumberFormat="1" applyFont="1" applyBorder="1" applyAlignment="1">
      <alignment horizontal="center" vertical="center"/>
    </xf>
    <xf numFmtId="176" fontId="74" fillId="0" borderId="99" xfId="3" applyNumberFormat="1" applyFont="1" applyBorder="1" applyAlignment="1">
      <alignment horizontal="center" vertical="center"/>
    </xf>
    <xf numFmtId="176" fontId="74" fillId="0" borderId="103" xfId="3" applyNumberFormat="1" applyFont="1" applyBorder="1" applyAlignment="1">
      <alignment horizontal="center" vertical="center"/>
    </xf>
    <xf numFmtId="172" fontId="61" fillId="0" borderId="108" xfId="1" applyNumberFormat="1" applyFont="1" applyBorder="1" applyAlignment="1">
      <alignment horizontal="right" vertical="top"/>
    </xf>
    <xf numFmtId="172" fontId="61" fillId="0" borderId="100" xfId="1" applyNumberFormat="1" applyFont="1" applyBorder="1" applyAlignment="1">
      <alignment horizontal="right" vertical="top"/>
    </xf>
    <xf numFmtId="175" fontId="76" fillId="0" borderId="100" xfId="1" applyNumberFormat="1" applyFont="1" applyBorder="1" applyAlignment="1">
      <alignment horizontal="center" vertical="center"/>
    </xf>
    <xf numFmtId="175" fontId="76" fillId="0" borderId="104" xfId="1" applyNumberFormat="1" applyFont="1" applyBorder="1" applyAlignment="1">
      <alignment horizontal="center" vertical="center"/>
    </xf>
    <xf numFmtId="175" fontId="76" fillId="0" borderId="99" xfId="1" applyNumberFormat="1" applyFont="1" applyBorder="1" applyAlignment="1">
      <alignment horizontal="center" vertical="center"/>
    </xf>
    <xf numFmtId="175" fontId="76" fillId="0" borderId="103" xfId="1" applyNumberFormat="1" applyFont="1" applyBorder="1" applyAlignment="1">
      <alignment horizontal="center" vertical="center"/>
    </xf>
    <xf numFmtId="0" fontId="63" fillId="19" borderId="108" xfId="0" applyFont="1" applyFill="1" applyBorder="1" applyAlignment="1">
      <alignment horizontal="center" vertical="top"/>
    </xf>
    <xf numFmtId="0" fontId="63" fillId="19" borderId="100" xfId="0" applyFont="1" applyFill="1" applyBorder="1" applyAlignment="1">
      <alignment horizontal="center" vertical="top"/>
    </xf>
    <xf numFmtId="0" fontId="63" fillId="19" borderId="104" xfId="0" applyFont="1" applyFill="1" applyBorder="1" applyAlignment="1">
      <alignment horizontal="center" vertical="top"/>
    </xf>
    <xf numFmtId="0" fontId="61" fillId="0" borderId="109" xfId="0" applyFont="1" applyBorder="1" applyAlignment="1">
      <alignment horizontal="center" vertical="center"/>
    </xf>
    <xf numFmtId="0" fontId="56" fillId="0" borderId="109" xfId="0" applyFont="1" applyBorder="1" applyAlignment="1">
      <alignment horizontal="left" vertical="center" wrapText="1"/>
    </xf>
    <xf numFmtId="0" fontId="56" fillId="0" borderId="0" xfId="0" applyFont="1" applyBorder="1" applyAlignment="1">
      <alignment horizontal="left" vertical="center" wrapText="1"/>
    </xf>
    <xf numFmtId="0" fontId="56" fillId="0" borderId="101" xfId="0" applyFont="1" applyBorder="1" applyAlignment="1">
      <alignment horizontal="left" vertical="center" wrapText="1"/>
    </xf>
    <xf numFmtId="172" fontId="56" fillId="0" borderId="102" xfId="1" applyNumberFormat="1" applyFont="1" applyBorder="1" applyAlignment="1">
      <alignment horizontal="right" vertical="center"/>
    </xf>
    <xf numFmtId="172" fontId="56" fillId="0" borderId="99" xfId="1" applyNumberFormat="1" applyFont="1" applyBorder="1" applyAlignment="1">
      <alignment horizontal="right" vertical="center"/>
    </xf>
    <xf numFmtId="172" fontId="65" fillId="0" borderId="102" xfId="1" applyNumberFormat="1" applyFont="1" applyBorder="1" applyAlignment="1">
      <alignment horizontal="right" vertical="center"/>
    </xf>
    <xf numFmtId="172" fontId="65" fillId="0" borderId="99" xfId="1" applyNumberFormat="1" applyFont="1" applyBorder="1" applyAlignment="1">
      <alignment horizontal="right" vertical="center"/>
    </xf>
    <xf numFmtId="0" fontId="71" fillId="0" borderId="109" xfId="0" applyFont="1" applyBorder="1" applyAlignment="1">
      <alignment horizontal="center" vertical="top"/>
    </xf>
    <xf numFmtId="0" fontId="71" fillId="0" borderId="0" xfId="0" applyFont="1" applyBorder="1" applyAlignment="1">
      <alignment horizontal="center" vertical="top"/>
    </xf>
    <xf numFmtId="0" fontId="71" fillId="0" borderId="101" xfId="0" applyFont="1" applyBorder="1" applyAlignment="1">
      <alignment horizontal="center" vertical="top"/>
    </xf>
    <xf numFmtId="0" fontId="56" fillId="0" borderId="109" xfId="0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56" fillId="0" borderId="101" xfId="0" applyFont="1" applyBorder="1" applyAlignment="1">
      <alignment horizontal="left" vertical="top"/>
    </xf>
    <xf numFmtId="0" fontId="56" fillId="0" borderId="109" xfId="0" applyFont="1" applyBorder="1" applyAlignment="1">
      <alignment horizontal="left" vertical="center"/>
    </xf>
    <xf numFmtId="0" fontId="56" fillId="0" borderId="0" xfId="0" applyFont="1" applyBorder="1" applyAlignment="1">
      <alignment horizontal="left" vertical="center"/>
    </xf>
    <xf numFmtId="0" fontId="56" fillId="0" borderId="101" xfId="0" applyFont="1" applyBorder="1" applyAlignment="1">
      <alignment horizontal="left" vertical="center"/>
    </xf>
    <xf numFmtId="0" fontId="61" fillId="0" borderId="99" xfId="0" applyFont="1" applyBorder="1" applyAlignment="1">
      <alignment horizontal="right" vertical="center"/>
    </xf>
    <xf numFmtId="0" fontId="53" fillId="0" borderId="100" xfId="0" applyFont="1" applyBorder="1" applyAlignment="1">
      <alignment horizontal="right" vertical="top"/>
    </xf>
    <xf numFmtId="176" fontId="74" fillId="0" borderId="100" xfId="0" applyNumberFormat="1" applyFont="1" applyBorder="1" applyAlignment="1">
      <alignment horizontal="center" vertical="center"/>
    </xf>
    <xf numFmtId="176" fontId="74" fillId="0" borderId="104" xfId="0" applyNumberFormat="1" applyFont="1" applyBorder="1" applyAlignment="1">
      <alignment horizontal="center" vertical="center"/>
    </xf>
    <xf numFmtId="176" fontId="74" fillId="0" borderId="99" xfId="0" applyNumberFormat="1" applyFont="1" applyBorder="1" applyAlignment="1">
      <alignment horizontal="center" vertical="center"/>
    </xf>
    <xf numFmtId="176" fontId="74" fillId="0" borderId="103" xfId="0" applyNumberFormat="1" applyFont="1" applyBorder="1" applyAlignment="1">
      <alignment horizontal="center" vertical="center"/>
    </xf>
    <xf numFmtId="0" fontId="56" fillId="0" borderId="109" xfId="0" applyFont="1" applyBorder="1" applyAlignment="1">
      <alignment horizontal="right" vertical="center"/>
    </xf>
    <xf numFmtId="0" fontId="53" fillId="0" borderId="108" xfId="0" applyFont="1" applyBorder="1" applyAlignment="1">
      <alignment horizontal="right" vertical="top"/>
    </xf>
    <xf numFmtId="0" fontId="74" fillId="0" borderId="101" xfId="0" applyFont="1" applyBorder="1" applyAlignment="1">
      <alignment horizontal="left" vertical="center"/>
    </xf>
    <xf numFmtId="0" fontId="56" fillId="0" borderId="91" xfId="0" applyFont="1" applyBorder="1" applyAlignment="1">
      <alignment horizontal="center" vertical="top"/>
    </xf>
    <xf numFmtId="176" fontId="74" fillId="0" borderId="101" xfId="0" applyNumberFormat="1" applyFont="1" applyBorder="1" applyAlignment="1">
      <alignment horizontal="left"/>
    </xf>
    <xf numFmtId="0" fontId="53" fillId="0" borderId="90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top"/>
    </xf>
    <xf numFmtId="0" fontId="53" fillId="0" borderId="102" xfId="0" applyFont="1" applyBorder="1" applyAlignment="1">
      <alignment horizontal="center" vertical="top"/>
    </xf>
    <xf numFmtId="0" fontId="53" fillId="0" borderId="103" xfId="0" applyFont="1" applyBorder="1" applyAlignment="1">
      <alignment horizontal="center" vertical="top"/>
    </xf>
    <xf numFmtId="0" fontId="74" fillId="0" borderId="108" xfId="0" applyFont="1" applyBorder="1" applyAlignment="1">
      <alignment horizontal="center" vertical="center"/>
    </xf>
    <xf numFmtId="0" fontId="74" fillId="0" borderId="102" xfId="0" applyFont="1" applyBorder="1" applyAlignment="1">
      <alignment horizontal="center" vertical="center"/>
    </xf>
    <xf numFmtId="177" fontId="74" fillId="0" borderId="100" xfId="3" applyNumberFormat="1" applyFont="1" applyBorder="1" applyAlignment="1">
      <alignment horizontal="center" vertical="center"/>
    </xf>
    <xf numFmtId="177" fontId="74" fillId="0" borderId="104" xfId="3" applyNumberFormat="1" applyFont="1" applyBorder="1" applyAlignment="1">
      <alignment horizontal="center" vertical="center"/>
    </xf>
    <xf numFmtId="177" fontId="74" fillId="0" borderId="99" xfId="3" applyNumberFormat="1" applyFont="1" applyBorder="1" applyAlignment="1">
      <alignment horizontal="center" vertical="center"/>
    </xf>
    <xf numFmtId="177" fontId="74" fillId="0" borderId="103" xfId="3" applyNumberFormat="1" applyFont="1" applyBorder="1" applyAlignment="1">
      <alignment horizontal="center" vertical="center"/>
    </xf>
    <xf numFmtId="0" fontId="74" fillId="0" borderId="0" xfId="0" applyFont="1" applyBorder="1" applyAlignment="1">
      <alignment horizontal="left"/>
    </xf>
    <xf numFmtId="0" fontId="82" fillId="0" borderId="0" xfId="0" applyFont="1" applyBorder="1" applyAlignment="1">
      <alignment horizontal="center" vertical="center"/>
    </xf>
    <xf numFmtId="177" fontId="76" fillId="0" borderId="100" xfId="1" applyNumberFormat="1" applyFont="1" applyBorder="1" applyAlignment="1">
      <alignment horizontal="center" vertical="center"/>
    </xf>
    <xf numFmtId="177" fontId="76" fillId="0" borderId="104" xfId="1" applyNumberFormat="1" applyFont="1" applyBorder="1" applyAlignment="1">
      <alignment horizontal="center" vertical="center"/>
    </xf>
    <xf numFmtId="177" fontId="76" fillId="0" borderId="99" xfId="1" applyNumberFormat="1" applyFont="1" applyBorder="1" applyAlignment="1">
      <alignment horizontal="center" vertical="center"/>
    </xf>
    <xf numFmtId="177" fontId="76" fillId="0" borderId="103" xfId="1" applyNumberFormat="1" applyFont="1" applyBorder="1" applyAlignment="1">
      <alignment horizontal="center" vertical="center"/>
    </xf>
    <xf numFmtId="177" fontId="74" fillId="0" borderId="100" xfId="3" applyNumberFormat="1" applyFont="1" applyBorder="1" applyAlignment="1">
      <alignment horizontal="right" vertical="center"/>
    </xf>
    <xf numFmtId="177" fontId="74" fillId="0" borderId="104" xfId="3" applyNumberFormat="1" applyFont="1" applyBorder="1" applyAlignment="1">
      <alignment horizontal="right" vertical="center"/>
    </xf>
    <xf numFmtId="177" fontId="74" fillId="0" borderId="99" xfId="3" applyNumberFormat="1" applyFont="1" applyBorder="1" applyAlignment="1">
      <alignment horizontal="right" vertical="center"/>
    </xf>
    <xf numFmtId="177" fontId="74" fillId="0" borderId="103" xfId="3" applyNumberFormat="1" applyFont="1" applyBorder="1" applyAlignment="1">
      <alignment horizontal="right" vertical="center"/>
    </xf>
    <xf numFmtId="177" fontId="74" fillId="0" borderId="0" xfId="0" applyNumberFormat="1" applyFont="1" applyBorder="1" applyAlignment="1">
      <alignment horizontal="left"/>
    </xf>
    <xf numFmtId="177" fontId="74" fillId="0" borderId="101" xfId="0" applyNumberFormat="1" applyFont="1" applyBorder="1" applyAlignment="1">
      <alignment horizontal="left"/>
    </xf>
    <xf numFmtId="180" fontId="93" fillId="0" borderId="0" xfId="4" applyNumberFormat="1" applyFont="1" applyFill="1" applyBorder="1" applyAlignment="1">
      <alignment horizontal="right" vertical="center" wrapText="1" readingOrder="1"/>
    </xf>
    <xf numFmtId="180" fontId="95" fillId="0" borderId="0" xfId="4" applyNumberFormat="1" applyFont="1" applyFill="1" applyBorder="1" applyAlignment="1">
      <alignment horizontal="right" vertical="center" wrapText="1" readingOrder="1"/>
    </xf>
    <xf numFmtId="0" fontId="103" fillId="0" borderId="0" xfId="4" applyFont="1" applyFill="1" applyBorder="1" applyAlignment="1">
      <alignment horizontal="right" vertical="top"/>
    </xf>
    <xf numFmtId="0" fontId="102" fillId="0" borderId="0" xfId="4" applyFont="1" applyFill="1" applyBorder="1" applyAlignment="1">
      <alignment horizontal="center" vertical="center"/>
    </xf>
    <xf numFmtId="0" fontId="103" fillId="0" borderId="0" xfId="4" applyFont="1" applyFill="1" applyBorder="1" applyAlignment="1">
      <alignment horizontal="right"/>
    </xf>
    <xf numFmtId="0" fontId="98" fillId="0" borderId="0" xfId="4" applyFont="1" applyFill="1" applyBorder="1" applyAlignment="1">
      <alignment horizontal="left"/>
    </xf>
    <xf numFmtId="0" fontId="97" fillId="0" borderId="0" xfId="4" applyNumberFormat="1" applyFont="1" applyFill="1" applyBorder="1" applyAlignment="1">
      <alignment horizontal="center" wrapText="1" readingOrder="1"/>
    </xf>
    <xf numFmtId="0" fontId="98" fillId="0" borderId="0" xfId="4" applyFont="1" applyFill="1" applyBorder="1" applyAlignment="1">
      <alignment horizontal="left" vertical="center"/>
    </xf>
    <xf numFmtId="180" fontId="99" fillId="0" borderId="0" xfId="4" applyNumberFormat="1" applyFont="1" applyFill="1" applyBorder="1" applyAlignment="1">
      <alignment horizontal="right" vertical="center" wrapText="1" readingOrder="1"/>
    </xf>
    <xf numFmtId="180" fontId="100" fillId="0" borderId="0" xfId="4" applyNumberFormat="1" applyFont="1" applyFill="1" applyBorder="1" applyAlignment="1">
      <alignment horizontal="center" vertical="center" wrapText="1" readingOrder="1"/>
    </xf>
    <xf numFmtId="180" fontId="93" fillId="0" borderId="0" xfId="4" applyNumberFormat="1" applyFont="1" applyFill="1" applyBorder="1" applyAlignment="1">
      <alignment horizontal="center" vertical="center" wrapText="1" readingOrder="1"/>
    </xf>
    <xf numFmtId="0" fontId="102" fillId="0" borderId="0" xfId="4" applyFont="1" applyFill="1" applyBorder="1" applyAlignment="1">
      <alignment horizontal="center"/>
    </xf>
    <xf numFmtId="180" fontId="99" fillId="0" borderId="0" xfId="4" applyNumberFormat="1" applyFont="1" applyFill="1" applyBorder="1" applyAlignment="1">
      <alignment horizontal="left" vertical="center" wrapText="1" readingOrder="1"/>
    </xf>
    <xf numFmtId="0" fontId="101" fillId="0" borderId="0" xfId="4" applyFont="1" applyFill="1" applyBorder="1" applyAlignment="1">
      <alignment horizontal="center" vertical="top"/>
    </xf>
    <xf numFmtId="0" fontId="107" fillId="0" borderId="0" xfId="4" applyFont="1" applyFill="1" applyBorder="1" applyAlignment="1">
      <alignment horizontal="left" vertical="center"/>
    </xf>
    <xf numFmtId="0" fontId="89" fillId="0" borderId="0" xfId="4" applyNumberFormat="1" applyFont="1" applyFill="1" applyBorder="1" applyAlignment="1">
      <alignment horizontal="left" wrapText="1" readingOrder="1"/>
    </xf>
    <xf numFmtId="180" fontId="91" fillId="0" borderId="0" xfId="4" applyNumberFormat="1" applyFont="1" applyFill="1" applyBorder="1" applyAlignment="1">
      <alignment horizontal="left" vertical="center" wrapText="1" readingOrder="1"/>
    </xf>
    <xf numFmtId="0" fontId="92" fillId="0" borderId="0" xfId="4" applyFont="1" applyFill="1" applyBorder="1" applyAlignment="1">
      <alignment horizontal="left" vertical="center"/>
    </xf>
    <xf numFmtId="180" fontId="93" fillId="0" borderId="0" xfId="4" applyNumberFormat="1" applyFont="1" applyFill="1" applyBorder="1" applyAlignment="1">
      <alignment vertical="center" wrapText="1" readingOrder="1"/>
    </xf>
    <xf numFmtId="0" fontId="94" fillId="0" borderId="0" xfId="4" applyFont="1" applyFill="1" applyBorder="1" applyAlignment="1">
      <alignment vertical="center"/>
    </xf>
    <xf numFmtId="180" fontId="95" fillId="0" borderId="0" xfId="4" applyNumberFormat="1" applyFont="1" applyFill="1" applyBorder="1" applyAlignment="1">
      <alignment vertical="center" wrapText="1" readingOrder="1"/>
    </xf>
    <xf numFmtId="0" fontId="96" fillId="0" borderId="0" xfId="4" applyFont="1" applyFill="1" applyBorder="1" applyAlignment="1">
      <alignment vertical="center"/>
    </xf>
    <xf numFmtId="179" fontId="88" fillId="0" borderId="0" xfId="4" applyNumberFormat="1" applyFont="1" applyFill="1" applyBorder="1" applyAlignment="1">
      <alignment vertical="top" wrapText="1" readingOrder="1"/>
    </xf>
    <xf numFmtId="0" fontId="84" fillId="0" borderId="0" xfId="4" applyFont="1" applyFill="1" applyBorder="1"/>
    <xf numFmtId="180" fontId="88" fillId="0" borderId="0" xfId="4" applyNumberFormat="1" applyFont="1" applyFill="1" applyBorder="1" applyAlignment="1">
      <alignment vertical="top" wrapText="1" readingOrder="1"/>
    </xf>
    <xf numFmtId="0" fontId="88" fillId="0" borderId="0" xfId="4" applyNumberFormat="1" applyFont="1" applyFill="1" applyBorder="1" applyAlignment="1">
      <alignment vertical="top" wrapText="1" readingOrder="1"/>
    </xf>
    <xf numFmtId="0" fontId="89" fillId="0" borderId="0" xfId="4" applyNumberFormat="1" applyFont="1" applyFill="1" applyBorder="1" applyAlignment="1">
      <alignment vertical="top" wrapText="1" readingOrder="1"/>
    </xf>
    <xf numFmtId="178" fontId="88" fillId="0" borderId="0" xfId="5" applyNumberFormat="1" applyFont="1" applyFill="1" applyBorder="1" applyAlignment="1">
      <alignment horizontal="right" vertical="top" wrapText="1" readingOrder="1"/>
    </xf>
    <xf numFmtId="178" fontId="84" fillId="0" borderId="0" xfId="5" applyNumberFormat="1" applyFont="1" applyFill="1" applyBorder="1"/>
    <xf numFmtId="0" fontId="85" fillId="0" borderId="0" xfId="4" applyNumberFormat="1" applyFont="1" applyFill="1" applyBorder="1" applyAlignment="1">
      <alignment vertical="top" wrapText="1" readingOrder="1"/>
    </xf>
    <xf numFmtId="0" fontId="85" fillId="0" borderId="0" xfId="4" applyNumberFormat="1" applyFont="1" applyFill="1" applyBorder="1" applyAlignment="1">
      <alignment horizontal="center" vertical="top" wrapText="1" readingOrder="1"/>
    </xf>
    <xf numFmtId="0" fontId="85" fillId="0" borderId="0" xfId="4" applyNumberFormat="1" applyFont="1" applyFill="1" applyBorder="1" applyAlignment="1">
      <alignment horizontal="left" vertical="top" wrapText="1" readingOrder="1"/>
    </xf>
    <xf numFmtId="0" fontId="85" fillId="0" borderId="0" xfId="4" applyNumberFormat="1" applyFont="1" applyFill="1" applyBorder="1" applyAlignment="1">
      <alignment wrapText="1" readingOrder="1"/>
    </xf>
    <xf numFmtId="16" fontId="85" fillId="0" borderId="0" xfId="4" quotePrefix="1" applyNumberFormat="1" applyFont="1" applyFill="1" applyBorder="1" applyAlignment="1">
      <alignment wrapText="1" readingOrder="1"/>
    </xf>
    <xf numFmtId="0" fontId="86" fillId="0" borderId="0" xfId="4" applyNumberFormat="1" applyFont="1" applyFill="1" applyBorder="1" applyAlignment="1">
      <alignment vertical="top" wrapText="1" readingOrder="1"/>
    </xf>
    <xf numFmtId="0" fontId="84" fillId="0" borderId="0" xfId="4" applyFont="1" applyFill="1" applyBorder="1" applyAlignment="1">
      <alignment vertical="top"/>
    </xf>
    <xf numFmtId="0" fontId="85" fillId="0" borderId="0" xfId="4" applyNumberFormat="1" applyFont="1" applyFill="1" applyBorder="1" applyAlignment="1">
      <alignment horizontal="left" vertical="center" wrapText="1" readingOrder="1"/>
    </xf>
    <xf numFmtId="0" fontId="87" fillId="0" borderId="0" xfId="4" applyNumberFormat="1" applyFont="1" applyFill="1" applyBorder="1" applyAlignment="1">
      <alignment vertical="top" wrapText="1" readingOrder="1"/>
    </xf>
    <xf numFmtId="0" fontId="95" fillId="0" borderId="0" xfId="4" applyNumberFormat="1" applyFont="1" applyFill="1" applyBorder="1" applyAlignment="1">
      <alignment horizontal="center" vertical="top" wrapText="1" readingOrder="1"/>
    </xf>
    <xf numFmtId="0" fontId="120" fillId="0" borderId="0" xfId="6"/>
    <xf numFmtId="0" fontId="116" fillId="0" borderId="0" xfId="6" applyFont="1"/>
    <xf numFmtId="0" fontId="120" fillId="0" borderId="0" xfId="6" applyAlignment="1">
      <alignment horizontal="right"/>
    </xf>
    <xf numFmtId="0" fontId="0" fillId="0" borderId="0" xfId="0" applyAlignment="1">
      <alignment horizontal="right"/>
    </xf>
    <xf numFmtId="0" fontId="120" fillId="0" borderId="0" xfId="6" applyAlignment="1">
      <alignment horizontal="center"/>
    </xf>
    <xf numFmtId="0" fontId="11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7">
    <cellStyle name="Bad" xfId="2" builtinId="27"/>
    <cellStyle name="Comma" xfId="1" builtinId="3"/>
    <cellStyle name="Comma 2" xfId="5"/>
    <cellStyle name="Currency" xfId="3" builtinId="4"/>
    <cellStyle name="Normal" xfId="0" builtinId="0"/>
    <cellStyle name="Normal 2" xfId="4"/>
    <cellStyle name="Normal 3" xfId="6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A1DA"/>
      <color rgb="FF99CCFF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509953</xdr:colOff>
      <xdr:row>2</xdr:row>
      <xdr:rowOff>369277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461" y="720969"/>
          <a:ext cx="596739" cy="59671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341586</xdr:colOff>
      <xdr:row>0</xdr:row>
      <xdr:rowOff>0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876" y="0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41</xdr:row>
      <xdr:rowOff>21021</xdr:rowOff>
    </xdr:from>
    <xdr:ext cx="596739" cy="596710"/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449" y="10131973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80</xdr:row>
      <xdr:rowOff>21021</xdr:rowOff>
    </xdr:from>
    <xdr:ext cx="596739" cy="596710"/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6856" y="10131973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119</xdr:row>
      <xdr:rowOff>21021</xdr:rowOff>
    </xdr:from>
    <xdr:ext cx="596739" cy="596710"/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20279711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158</xdr:row>
      <xdr:rowOff>21021</xdr:rowOff>
    </xdr:from>
    <xdr:ext cx="596739" cy="596710"/>
    <xdr:pic>
      <xdr:nvPicPr>
        <xdr:cNvPr id="8" name="Picture 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30427449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197</xdr:row>
      <xdr:rowOff>21021</xdr:rowOff>
    </xdr:from>
    <xdr:ext cx="596739" cy="596710"/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40575187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236</xdr:row>
      <xdr:rowOff>21021</xdr:rowOff>
    </xdr:from>
    <xdr:ext cx="596739" cy="596710"/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50722924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275</xdr:row>
      <xdr:rowOff>21021</xdr:rowOff>
    </xdr:from>
    <xdr:ext cx="596739" cy="596710"/>
    <xdr:pic>
      <xdr:nvPicPr>
        <xdr:cNvPr id="11" name="Picture 1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60870662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314</xdr:row>
      <xdr:rowOff>21021</xdr:rowOff>
    </xdr:from>
    <xdr:ext cx="596739" cy="596710"/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71018400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353</xdr:row>
      <xdr:rowOff>21021</xdr:rowOff>
    </xdr:from>
    <xdr:ext cx="596739" cy="596710"/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71018400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392</xdr:row>
      <xdr:rowOff>21021</xdr:rowOff>
    </xdr:from>
    <xdr:ext cx="596739" cy="596710"/>
    <xdr:pic>
      <xdr:nvPicPr>
        <xdr:cNvPr id="14" name="Picture 1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81166138"/>
          <a:ext cx="596739" cy="596710"/>
        </a:xfrm>
        <a:prstGeom prst="rect">
          <a:avLst/>
        </a:prstGeom>
      </xdr:spPr>
    </xdr:pic>
    <xdr:clientData/>
  </xdr:oneCellAnchor>
  <xdr:oneCellAnchor>
    <xdr:from>
      <xdr:col>3</xdr:col>
      <xdr:colOff>415159</xdr:colOff>
      <xdr:row>431</xdr:row>
      <xdr:rowOff>21021</xdr:rowOff>
    </xdr:from>
    <xdr:ext cx="596739" cy="596710"/>
    <xdr:pic>
      <xdr:nvPicPr>
        <xdr:cNvPr id="17" name="Picture 1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83" y="91313876"/>
          <a:ext cx="596739" cy="59671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205156</xdr:colOff>
      <xdr:row>1</xdr:row>
      <xdr:rowOff>8794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856" y="46894"/>
          <a:ext cx="596739" cy="596710"/>
        </a:xfrm>
        <a:prstGeom prst="rect">
          <a:avLst/>
        </a:prstGeom>
      </xdr:spPr>
    </xdr:pic>
    <xdr:clientData/>
  </xdr:oneCellAnchor>
  <xdr:oneCellAnchor>
    <xdr:from>
      <xdr:col>19</xdr:col>
      <xdr:colOff>222739</xdr:colOff>
      <xdr:row>0</xdr:row>
      <xdr:rowOff>146538</xdr:rowOff>
    </xdr:from>
    <xdr:ext cx="596739" cy="596710"/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9159" y="39858"/>
          <a:ext cx="596739" cy="59671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205156</xdr:colOff>
      <xdr:row>1</xdr:row>
      <xdr:rowOff>8794</xdr:rowOff>
    </xdr:from>
    <xdr:ext cx="596739" cy="596710"/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2" y="108440"/>
          <a:ext cx="596739" cy="596710"/>
        </a:xfrm>
        <a:prstGeom prst="rect">
          <a:avLst/>
        </a:prstGeom>
      </xdr:spPr>
    </xdr:pic>
    <xdr:clientData/>
  </xdr:oneCellAnchor>
  <xdr:oneCellAnchor>
    <xdr:from>
      <xdr:col>19</xdr:col>
      <xdr:colOff>222739</xdr:colOff>
      <xdr:row>0</xdr:row>
      <xdr:rowOff>146538</xdr:rowOff>
    </xdr:from>
    <xdr:ext cx="596739" cy="596710"/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679" y="146538"/>
          <a:ext cx="596739" cy="59671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mph/Desktop/Book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w_paymentBlock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/>
      <sheetData sheetId="1">
        <row r="1">
          <cell r="A1" t="str">
            <v>street</v>
          </cell>
          <cell r="B1" t="str">
            <v>_id</v>
          </cell>
          <cell r="C1" t="str">
            <v>barcode</v>
          </cell>
          <cell r="D1" t="str">
            <v>name</v>
          </cell>
          <cell r="E1" t="str">
            <v>paidAmount</v>
          </cell>
          <cell r="F1" t="str">
            <v>streetNo</v>
          </cell>
          <cell r="G1" t="str">
            <v>subBarcode</v>
          </cell>
          <cell r="H1" t="str">
            <v>totalContributionFee</v>
          </cell>
          <cell r="I1" t="str">
            <v>totalMaintenanceFee</v>
          </cell>
          <cell r="J1" t="str">
            <v>totalWaterConsumption</v>
          </cell>
          <cell r="K1" t="str">
            <v>totalWaterUsage</v>
          </cell>
        </row>
        <row r="2">
          <cell r="A2" t="str">
            <v>22-216</v>
          </cell>
          <cell r="B2" t="str">
            <v>SZ2YTgfWYdFyf2gv7</v>
          </cell>
          <cell r="C2">
            <v>171177926</v>
          </cell>
          <cell r="D2" t="str">
            <v>ប៉ាត់ ផលបុត្រ</v>
          </cell>
          <cell r="E2">
            <v>525800</v>
          </cell>
          <cell r="F2">
            <v>216</v>
          </cell>
          <cell r="G2">
            <v>171116985</v>
          </cell>
          <cell r="H2">
            <v>32800</v>
          </cell>
          <cell r="I2">
            <v>1000</v>
          </cell>
          <cell r="J2">
            <v>328</v>
          </cell>
          <cell r="K2">
            <v>492000</v>
          </cell>
        </row>
        <row r="3">
          <cell r="A3" t="str">
            <v>22-172</v>
          </cell>
          <cell r="B3" t="str">
            <v>miuFt5WQkJFy2RJ8Q</v>
          </cell>
          <cell r="C3">
            <v>171177882</v>
          </cell>
          <cell r="D3" t="str">
            <v>ឌុក អៀក</v>
          </cell>
          <cell r="E3">
            <v>162600</v>
          </cell>
          <cell r="F3">
            <v>172</v>
          </cell>
          <cell r="G3">
            <v>171116945</v>
          </cell>
          <cell r="H3">
            <v>10100</v>
          </cell>
          <cell r="I3">
            <v>1000</v>
          </cell>
          <cell r="J3">
            <v>101</v>
          </cell>
          <cell r="K3">
            <v>151500</v>
          </cell>
        </row>
        <row r="4">
          <cell r="A4" t="str">
            <v>22-041</v>
          </cell>
          <cell r="B4" t="str">
            <v>yBKCStQu5SmpiNBZK</v>
          </cell>
          <cell r="C4">
            <v>171177751</v>
          </cell>
          <cell r="D4" t="str">
            <v>ឡេន រ៉ា លក់ពោះគោ២កន្លៈ</v>
          </cell>
          <cell r="E4">
            <v>164200</v>
          </cell>
          <cell r="F4">
            <v>41</v>
          </cell>
          <cell r="G4">
            <v>171116132</v>
          </cell>
          <cell r="H4">
            <v>10200</v>
          </cell>
          <cell r="I4">
            <v>1000</v>
          </cell>
          <cell r="J4">
            <v>102</v>
          </cell>
          <cell r="K4">
            <v>153000</v>
          </cell>
        </row>
        <row r="5">
          <cell r="A5" t="str">
            <v>22-048</v>
          </cell>
          <cell r="B5" t="str">
            <v>K2wwBoJD2uL8x5bBd</v>
          </cell>
          <cell r="C5">
            <v>171177758</v>
          </cell>
          <cell r="D5" t="str">
            <v>ពៅ គឹមហាន(លក់គុយទាវ)</v>
          </cell>
          <cell r="E5">
            <v>325800</v>
          </cell>
          <cell r="F5">
            <v>48</v>
          </cell>
          <cell r="G5">
            <v>171116139</v>
          </cell>
          <cell r="H5">
            <v>20300</v>
          </cell>
          <cell r="I5">
            <v>1000</v>
          </cell>
          <cell r="J5">
            <v>203</v>
          </cell>
          <cell r="K5">
            <v>304500</v>
          </cell>
        </row>
        <row r="6">
          <cell r="A6" t="str">
            <v>22-024</v>
          </cell>
          <cell r="B6" t="str">
            <v>PwSpN2TuD3MnL6nA9</v>
          </cell>
          <cell r="C6">
            <v>171177734</v>
          </cell>
          <cell r="D6" t="str">
            <v>សមាគមជនជាតិចិនលាងហួ</v>
          </cell>
          <cell r="E6">
            <v>317800</v>
          </cell>
          <cell r="F6">
            <v>24</v>
          </cell>
          <cell r="G6">
            <v>171116115</v>
          </cell>
          <cell r="H6">
            <v>19800</v>
          </cell>
          <cell r="I6">
            <v>1000</v>
          </cell>
          <cell r="J6">
            <v>198</v>
          </cell>
          <cell r="K6">
            <v>297000</v>
          </cell>
        </row>
        <row r="7">
          <cell r="A7" t="str">
            <v>22-130</v>
          </cell>
          <cell r="B7" t="str">
            <v>PSBppPmvHR3gCkBMe</v>
          </cell>
          <cell r="C7">
            <v>171177840</v>
          </cell>
          <cell r="D7" t="str">
            <v>លឹម ឆាយ ៤</v>
          </cell>
          <cell r="E7">
            <v>509800</v>
          </cell>
          <cell r="F7">
            <v>130</v>
          </cell>
          <cell r="G7">
            <v>171116215</v>
          </cell>
          <cell r="H7">
            <v>31800</v>
          </cell>
          <cell r="I7">
            <v>1000</v>
          </cell>
          <cell r="J7">
            <v>318</v>
          </cell>
          <cell r="K7">
            <v>477000</v>
          </cell>
        </row>
        <row r="8">
          <cell r="A8" t="str">
            <v>22-129</v>
          </cell>
          <cell r="B8" t="str">
            <v>DQvpt4iouB2vc2ETB</v>
          </cell>
          <cell r="C8">
            <v>171177839</v>
          </cell>
          <cell r="D8" t="str">
            <v>លឹម ឆាយ ៣</v>
          </cell>
          <cell r="E8">
            <v>613800</v>
          </cell>
          <cell r="F8">
            <v>129</v>
          </cell>
          <cell r="G8">
            <v>171116214</v>
          </cell>
          <cell r="H8">
            <v>38300</v>
          </cell>
          <cell r="I8">
            <v>1000</v>
          </cell>
          <cell r="J8">
            <v>383</v>
          </cell>
          <cell r="K8">
            <v>574500</v>
          </cell>
        </row>
        <row r="9">
          <cell r="A9" t="str">
            <v>22-128</v>
          </cell>
          <cell r="B9" t="str">
            <v>iQRW8Ecbo69EcTTg3</v>
          </cell>
          <cell r="C9">
            <v>171177838</v>
          </cell>
          <cell r="D9" t="str">
            <v>លឹម ឆាយ ២</v>
          </cell>
          <cell r="E9">
            <v>327400</v>
          </cell>
          <cell r="F9">
            <v>128</v>
          </cell>
          <cell r="G9">
            <v>171116213</v>
          </cell>
          <cell r="H9">
            <v>20400</v>
          </cell>
          <cell r="I9">
            <v>1000</v>
          </cell>
          <cell r="J9">
            <v>204</v>
          </cell>
          <cell r="K9">
            <v>306000</v>
          </cell>
        </row>
        <row r="10">
          <cell r="A10" t="str">
            <v>22-025</v>
          </cell>
          <cell r="B10" t="str">
            <v>gxTHBphAkAibLe9LJ</v>
          </cell>
          <cell r="C10">
            <v>171177735</v>
          </cell>
          <cell r="D10" t="str">
            <v>លឹម ឆាយ ១</v>
          </cell>
          <cell r="E10">
            <v>986600</v>
          </cell>
          <cell r="F10">
            <v>25</v>
          </cell>
          <cell r="G10">
            <v>171116116</v>
          </cell>
          <cell r="H10">
            <v>61600</v>
          </cell>
          <cell r="I10">
            <v>1000</v>
          </cell>
          <cell r="J10">
            <v>616</v>
          </cell>
          <cell r="K10">
            <v>924000</v>
          </cell>
        </row>
        <row r="11">
          <cell r="A11" t="str">
            <v>22-093</v>
          </cell>
          <cell r="B11" t="str">
            <v>Li3Lu9XhrLJxNJnJu</v>
          </cell>
          <cell r="C11">
            <v>171177803</v>
          </cell>
          <cell r="D11" t="str">
            <v>សមាគមគុយទាវ</v>
          </cell>
          <cell r="E11">
            <v>1333800</v>
          </cell>
          <cell r="F11">
            <v>93</v>
          </cell>
          <cell r="G11">
            <v>171116180</v>
          </cell>
          <cell r="H11">
            <v>83300</v>
          </cell>
          <cell r="I11">
            <v>1000</v>
          </cell>
          <cell r="J11">
            <v>833</v>
          </cell>
          <cell r="K11">
            <v>1249500</v>
          </cell>
        </row>
        <row r="12">
          <cell r="A12" t="str">
            <v>22-004</v>
          </cell>
          <cell r="B12" t="str">
            <v>jzc7hBt2MbbpQLBK4</v>
          </cell>
          <cell r="C12">
            <v>171177714</v>
          </cell>
          <cell r="D12" t="str">
            <v>សណ្ឋាគាររ៉ូយ៉ាល់</v>
          </cell>
          <cell r="E12">
            <v>217000</v>
          </cell>
          <cell r="F12">
            <v>4</v>
          </cell>
          <cell r="G12">
            <v>171116097</v>
          </cell>
          <cell r="H12">
            <v>13500</v>
          </cell>
          <cell r="I12">
            <v>1000</v>
          </cell>
          <cell r="J12">
            <v>135</v>
          </cell>
          <cell r="K12">
            <v>202500</v>
          </cell>
        </row>
        <row r="13">
          <cell r="A13" t="str">
            <v>22-005</v>
          </cell>
          <cell r="B13" t="str">
            <v>te95vpimuC6yMgLZA</v>
          </cell>
          <cell r="C13">
            <v>171177715</v>
          </cell>
          <cell r="D13" t="str">
            <v>សណ្ឋាគាររ៉ូយ៉ាល់</v>
          </cell>
          <cell r="E13">
            <v>245800</v>
          </cell>
          <cell r="F13">
            <v>5</v>
          </cell>
          <cell r="G13">
            <v>171116098</v>
          </cell>
          <cell r="H13">
            <v>15300</v>
          </cell>
          <cell r="I13">
            <v>1000</v>
          </cell>
          <cell r="J13">
            <v>153</v>
          </cell>
          <cell r="K13">
            <v>229500</v>
          </cell>
        </row>
        <row r="14">
          <cell r="A14" t="str">
            <v>22-168</v>
          </cell>
          <cell r="B14" t="str">
            <v>gfDm9e6vJv8qn9apE</v>
          </cell>
          <cell r="C14">
            <v>171177878</v>
          </cell>
          <cell r="D14" t="str">
            <v>សយ បូរ៉ា</v>
          </cell>
          <cell r="E14">
            <v>106600</v>
          </cell>
          <cell r="F14">
            <v>168</v>
          </cell>
          <cell r="G14">
            <v>171116942</v>
          </cell>
          <cell r="H14">
            <v>6600</v>
          </cell>
          <cell r="I14">
            <v>1000</v>
          </cell>
          <cell r="J14">
            <v>66</v>
          </cell>
          <cell r="K14">
            <v>99000</v>
          </cell>
        </row>
        <row r="15">
          <cell r="A15" t="str">
            <v>22-278</v>
          </cell>
          <cell r="B15" t="str">
            <v>NK8EL5ZT9htBv6zqA</v>
          </cell>
          <cell r="C15">
            <v>171177988</v>
          </cell>
          <cell r="D15" t="str">
            <v>ឃុន ងួនហុង</v>
          </cell>
          <cell r="E15">
            <v>612200</v>
          </cell>
          <cell r="F15">
            <v>278</v>
          </cell>
          <cell r="G15">
            <v>171117043</v>
          </cell>
          <cell r="H15">
            <v>38200</v>
          </cell>
          <cell r="I15">
            <v>1000</v>
          </cell>
          <cell r="J15">
            <v>382</v>
          </cell>
          <cell r="K15">
            <v>573000</v>
          </cell>
        </row>
        <row r="16">
          <cell r="A16" t="str">
            <v>22-160</v>
          </cell>
          <cell r="B16" t="str">
            <v>5SW4rEtL3N6Nk595B</v>
          </cell>
          <cell r="C16">
            <v>171177870</v>
          </cell>
          <cell r="D16" t="str">
            <v>វែង សុផល</v>
          </cell>
          <cell r="E16">
            <v>97000</v>
          </cell>
          <cell r="F16">
            <v>160</v>
          </cell>
          <cell r="G16">
            <v>171116935</v>
          </cell>
          <cell r="H16">
            <v>6000</v>
          </cell>
          <cell r="I16">
            <v>1000</v>
          </cell>
          <cell r="J16">
            <v>60</v>
          </cell>
          <cell r="K16">
            <v>90000</v>
          </cell>
        </row>
        <row r="17">
          <cell r="A17" t="str">
            <v>22-247</v>
          </cell>
          <cell r="B17" t="str">
            <v>97xkw76qninaPRy27</v>
          </cell>
          <cell r="C17">
            <v>171177957</v>
          </cell>
          <cell r="D17" t="str">
            <v>ឌុក ឆវេត</v>
          </cell>
          <cell r="E17">
            <v>84200</v>
          </cell>
          <cell r="F17">
            <v>247</v>
          </cell>
          <cell r="G17">
            <v>171117013</v>
          </cell>
          <cell r="H17">
            <v>5200</v>
          </cell>
          <cell r="I17">
            <v>1000</v>
          </cell>
          <cell r="J17">
            <v>52</v>
          </cell>
          <cell r="K17">
            <v>78000</v>
          </cell>
        </row>
        <row r="18">
          <cell r="A18" t="str">
            <v>22-194</v>
          </cell>
          <cell r="B18" t="str">
            <v>qe7DRexAGAKgwPaBx</v>
          </cell>
          <cell r="C18">
            <v>171177904</v>
          </cell>
          <cell r="D18" t="str">
            <v>លឹម ទៀហេង</v>
          </cell>
          <cell r="E18">
            <v>63400</v>
          </cell>
          <cell r="F18">
            <v>194</v>
          </cell>
          <cell r="G18">
            <v>171116965</v>
          </cell>
          <cell r="H18">
            <v>3900</v>
          </cell>
          <cell r="I18">
            <v>1000</v>
          </cell>
          <cell r="J18">
            <v>39</v>
          </cell>
          <cell r="K18">
            <v>58500</v>
          </cell>
        </row>
        <row r="19">
          <cell r="A19" t="str">
            <v>22-039</v>
          </cell>
          <cell r="B19" t="str">
            <v>KcCMvZWmHqGsQqjcH</v>
          </cell>
          <cell r="C19">
            <v>171177749</v>
          </cell>
          <cell r="D19" t="str">
            <v>សៀ ស៊ិន</v>
          </cell>
          <cell r="E19">
            <v>23400</v>
          </cell>
          <cell r="F19">
            <v>39</v>
          </cell>
          <cell r="G19">
            <v>171116130</v>
          </cell>
          <cell r="H19">
            <v>1400</v>
          </cell>
          <cell r="I19">
            <v>1000</v>
          </cell>
          <cell r="J19">
            <v>14</v>
          </cell>
          <cell r="K19">
            <v>21000</v>
          </cell>
        </row>
        <row r="20">
          <cell r="A20" t="str">
            <v>22-050</v>
          </cell>
          <cell r="B20" t="str">
            <v>vaoKJhJp8zXRQz2XQ</v>
          </cell>
          <cell r="C20">
            <v>171177760</v>
          </cell>
          <cell r="D20" t="str">
            <v>អ៊ុយ លីវ(ប្រេងឥន្ទនៈឡាអេ)</v>
          </cell>
          <cell r="E20">
            <v>82600</v>
          </cell>
          <cell r="F20">
            <v>50</v>
          </cell>
          <cell r="G20">
            <v>171116141</v>
          </cell>
          <cell r="H20">
            <v>5100</v>
          </cell>
          <cell r="I20">
            <v>1000</v>
          </cell>
          <cell r="J20">
            <v>51</v>
          </cell>
          <cell r="K20">
            <v>76500</v>
          </cell>
        </row>
        <row r="21">
          <cell r="A21" t="str">
            <v>22-059</v>
          </cell>
          <cell r="B21" t="str">
            <v>baNjxC3FkxvcycqBE</v>
          </cell>
          <cell r="C21">
            <v>171177769</v>
          </cell>
          <cell r="D21" t="str">
            <v>សណ្ឋាគារស្តារ អ៊ុន ផល្លា</v>
          </cell>
          <cell r="E21">
            <v>394600</v>
          </cell>
          <cell r="F21">
            <v>59</v>
          </cell>
          <cell r="G21">
            <v>171116149</v>
          </cell>
          <cell r="H21">
            <v>24600</v>
          </cell>
          <cell r="I21">
            <v>1000</v>
          </cell>
          <cell r="J21">
            <v>246</v>
          </cell>
          <cell r="K21">
            <v>369000</v>
          </cell>
        </row>
        <row r="22">
          <cell r="A22" t="str">
            <v>22-030</v>
          </cell>
          <cell r="B22" t="str">
            <v>AWvohJYB622a8uw2Z</v>
          </cell>
          <cell r="C22">
            <v>171177740</v>
          </cell>
          <cell r="D22" t="str">
            <v>អ៊ុន ម៉េង​ សណ្ឋាគារអាស៊ី</v>
          </cell>
          <cell r="E22">
            <v>364200</v>
          </cell>
          <cell r="F22">
            <v>30</v>
          </cell>
          <cell r="G22">
            <v>171116121</v>
          </cell>
          <cell r="H22">
            <v>22700</v>
          </cell>
          <cell r="I22">
            <v>1000</v>
          </cell>
          <cell r="J22">
            <v>227</v>
          </cell>
          <cell r="K22">
            <v>340500</v>
          </cell>
        </row>
        <row r="23">
          <cell r="A23" t="str">
            <v>22-038</v>
          </cell>
          <cell r="B23" t="str">
            <v>PqeZD7m3mqWcYFm9T</v>
          </cell>
          <cell r="C23">
            <v>171177748</v>
          </cell>
          <cell r="D23" t="str">
            <v>សុខ សុខុន ពីស៊ីនទឹក</v>
          </cell>
          <cell r="E23">
            <v>63400</v>
          </cell>
          <cell r="F23">
            <v>38</v>
          </cell>
          <cell r="G23">
            <v>171116129</v>
          </cell>
          <cell r="H23">
            <v>3900</v>
          </cell>
          <cell r="I23">
            <v>1000</v>
          </cell>
          <cell r="J23">
            <v>39</v>
          </cell>
          <cell r="K23">
            <v>58500</v>
          </cell>
        </row>
        <row r="24">
          <cell r="A24" t="str">
            <v>22-251</v>
          </cell>
          <cell r="B24" t="str">
            <v>N9zPuWn4vNfd8kXyD</v>
          </cell>
          <cell r="C24">
            <v>171177961</v>
          </cell>
          <cell r="D24" t="str">
            <v>ស៊ុន លីនណា</v>
          </cell>
          <cell r="E24">
            <v>28200</v>
          </cell>
          <cell r="F24">
            <v>251</v>
          </cell>
          <cell r="G24">
            <v>171117017</v>
          </cell>
          <cell r="H24">
            <v>1700</v>
          </cell>
          <cell r="I24">
            <v>1000</v>
          </cell>
          <cell r="J24">
            <v>17</v>
          </cell>
          <cell r="K24">
            <v>25500</v>
          </cell>
        </row>
        <row r="25">
          <cell r="A25" t="str">
            <v>22-008</v>
          </cell>
          <cell r="B25" t="str">
            <v>vxhCc4WR75KLW5KkT</v>
          </cell>
          <cell r="C25">
            <v>171177718</v>
          </cell>
          <cell r="D25" t="str">
            <v>សណ្ឋាគារតេអូ</v>
          </cell>
          <cell r="E25">
            <v>404200</v>
          </cell>
          <cell r="F25">
            <v>8</v>
          </cell>
          <cell r="G25">
            <v>171116100</v>
          </cell>
          <cell r="H25">
            <v>25200</v>
          </cell>
          <cell r="I25">
            <v>1000</v>
          </cell>
          <cell r="J25">
            <v>252</v>
          </cell>
          <cell r="K25">
            <v>378000</v>
          </cell>
        </row>
        <row r="26">
          <cell r="A26" t="str">
            <v>22-111</v>
          </cell>
          <cell r="B26" t="str">
            <v>B2xC2cgx962iSJc7J</v>
          </cell>
          <cell r="C26">
            <v>171177821</v>
          </cell>
          <cell r="D26" t="str">
            <v>ផ្សារលក់ត្រី</v>
          </cell>
          <cell r="E26">
            <v>357800</v>
          </cell>
          <cell r="F26">
            <v>111</v>
          </cell>
          <cell r="G26">
            <v>171116197</v>
          </cell>
          <cell r="H26">
            <v>22300</v>
          </cell>
          <cell r="I26">
            <v>1000</v>
          </cell>
          <cell r="J26">
            <v>223</v>
          </cell>
          <cell r="K26">
            <v>334500</v>
          </cell>
        </row>
        <row r="27">
          <cell r="A27" t="str">
            <v>22-244</v>
          </cell>
          <cell r="B27" t="str">
            <v>F8bigkGM5CqqmChwX</v>
          </cell>
          <cell r="C27">
            <v>171177954</v>
          </cell>
          <cell r="D27" t="str">
            <v>ស ឌឿ</v>
          </cell>
          <cell r="E27">
            <v>625000</v>
          </cell>
          <cell r="F27">
            <v>244</v>
          </cell>
          <cell r="G27">
            <v>171117010</v>
          </cell>
          <cell r="H27">
            <v>39000</v>
          </cell>
          <cell r="I27">
            <v>1000</v>
          </cell>
          <cell r="J27">
            <v>390</v>
          </cell>
          <cell r="K27">
            <v>585000</v>
          </cell>
        </row>
        <row r="28">
          <cell r="A28" t="str">
            <v>22-217</v>
          </cell>
          <cell r="B28" t="str">
            <v>fyQqzz7TaacBJk74D</v>
          </cell>
          <cell r="C28">
            <v>171177927</v>
          </cell>
          <cell r="D28" t="str">
            <v>ប៊ុន សុវណ្ណ</v>
          </cell>
          <cell r="E28">
            <v>905000</v>
          </cell>
          <cell r="F28">
            <v>217</v>
          </cell>
          <cell r="G28">
            <v>171116986</v>
          </cell>
          <cell r="H28">
            <v>56500</v>
          </cell>
          <cell r="I28">
            <v>1000</v>
          </cell>
          <cell r="J28">
            <v>565</v>
          </cell>
          <cell r="K28">
            <v>847500</v>
          </cell>
        </row>
        <row r="29">
          <cell r="A29" t="str">
            <v>22-026</v>
          </cell>
          <cell r="B29" t="str">
            <v>Tbr5u8S2gr69BT6ag</v>
          </cell>
          <cell r="C29">
            <v>171177736</v>
          </cell>
          <cell r="D29" t="str">
            <v>សាខាគយនិងរដ្ឋាករខេត្ត</v>
          </cell>
          <cell r="E29">
            <v>623400</v>
          </cell>
          <cell r="F29">
            <v>26</v>
          </cell>
          <cell r="G29">
            <v>171116117</v>
          </cell>
          <cell r="H29">
            <v>38900</v>
          </cell>
          <cell r="I29">
            <v>1000</v>
          </cell>
          <cell r="J29">
            <v>389</v>
          </cell>
          <cell r="K29">
            <v>583500</v>
          </cell>
        </row>
        <row r="30">
          <cell r="A30" t="str">
            <v>22-275</v>
          </cell>
          <cell r="B30" t="str">
            <v>STTeMtYXpSDqL9eZj</v>
          </cell>
          <cell r="C30">
            <v>171177985</v>
          </cell>
          <cell r="D30" t="str">
            <v>សួន វណ្ណនេត</v>
          </cell>
          <cell r="E30">
            <v>708200</v>
          </cell>
          <cell r="F30">
            <v>275</v>
          </cell>
          <cell r="G30">
            <v>171117040</v>
          </cell>
          <cell r="H30">
            <v>44200</v>
          </cell>
          <cell r="I30">
            <v>1000</v>
          </cell>
          <cell r="J30">
            <v>442</v>
          </cell>
          <cell r="K30">
            <v>663000</v>
          </cell>
        </row>
        <row r="31">
          <cell r="A31" t="str">
            <v>22-227</v>
          </cell>
          <cell r="B31" t="str">
            <v>SYbBCuFWpyXuzKabD</v>
          </cell>
          <cell r="C31">
            <v>171177937</v>
          </cell>
          <cell r="D31" t="str">
            <v>ឈឹម ស៊ួ</v>
          </cell>
          <cell r="E31">
            <v>130600</v>
          </cell>
          <cell r="F31">
            <v>227</v>
          </cell>
          <cell r="G31">
            <v>171116995</v>
          </cell>
          <cell r="H31">
            <v>8100</v>
          </cell>
          <cell r="I31">
            <v>1000</v>
          </cell>
          <cell r="J31">
            <v>81</v>
          </cell>
          <cell r="K31">
            <v>121500</v>
          </cell>
        </row>
        <row r="32">
          <cell r="A32" t="str">
            <v>22-202</v>
          </cell>
          <cell r="B32" t="str">
            <v>J7oGhc6d3t6FQa3Z4</v>
          </cell>
          <cell r="C32">
            <v>171177912</v>
          </cell>
          <cell r="D32" t="str">
            <v>សាឌុន សារិទ្ធ</v>
          </cell>
          <cell r="E32">
            <v>105000</v>
          </cell>
          <cell r="F32">
            <v>202</v>
          </cell>
          <cell r="G32">
            <v>171116972</v>
          </cell>
          <cell r="H32">
            <v>6500</v>
          </cell>
          <cell r="I32">
            <v>1000</v>
          </cell>
          <cell r="J32">
            <v>65</v>
          </cell>
          <cell r="K32">
            <v>97500</v>
          </cell>
        </row>
        <row r="33">
          <cell r="A33" t="str">
            <v>22-259</v>
          </cell>
          <cell r="B33" t="str">
            <v>jRQPM2BruqsaFtgNt</v>
          </cell>
          <cell r="C33">
            <v>171177969</v>
          </cell>
          <cell r="D33" t="str">
            <v>គឹម មុន្នី</v>
          </cell>
          <cell r="E33">
            <v>117800</v>
          </cell>
          <cell r="F33">
            <v>259</v>
          </cell>
          <cell r="G33">
            <v>171117025</v>
          </cell>
          <cell r="H33">
            <v>7300</v>
          </cell>
          <cell r="I33">
            <v>1000</v>
          </cell>
          <cell r="J33">
            <v>73</v>
          </cell>
          <cell r="K33">
            <v>109500</v>
          </cell>
        </row>
        <row r="34">
          <cell r="A34" t="str">
            <v>22-240</v>
          </cell>
          <cell r="B34" t="str">
            <v>TT4YgyuduEa3yMpbk</v>
          </cell>
          <cell r="C34">
            <v>171177950</v>
          </cell>
          <cell r="D34" t="str">
            <v>តុក សុងសួ</v>
          </cell>
          <cell r="E34">
            <v>130600</v>
          </cell>
          <cell r="F34">
            <v>240</v>
          </cell>
          <cell r="G34">
            <v>171117006</v>
          </cell>
          <cell r="H34">
            <v>8100</v>
          </cell>
          <cell r="I34">
            <v>1000</v>
          </cell>
          <cell r="J34">
            <v>81</v>
          </cell>
          <cell r="K34">
            <v>121500</v>
          </cell>
        </row>
        <row r="35">
          <cell r="A35" t="str">
            <v>22-105</v>
          </cell>
          <cell r="B35" t="str">
            <v>cqjnybiMDAgSavmzb</v>
          </cell>
          <cell r="C35">
            <v>171177815</v>
          </cell>
          <cell r="D35" t="str">
            <v>នូ ណូរ៉ា</v>
          </cell>
          <cell r="E35">
            <v>85800</v>
          </cell>
          <cell r="F35">
            <v>105</v>
          </cell>
          <cell r="G35">
            <v>171116191</v>
          </cell>
          <cell r="H35">
            <v>5300</v>
          </cell>
          <cell r="I35">
            <v>1000</v>
          </cell>
          <cell r="J35">
            <v>53</v>
          </cell>
          <cell r="K35">
            <v>79500</v>
          </cell>
        </row>
        <row r="36">
          <cell r="A36" t="str">
            <v>22-047</v>
          </cell>
          <cell r="B36" t="str">
            <v>kBskbSaeekjxKvhPa</v>
          </cell>
          <cell r="C36">
            <v>171177757</v>
          </cell>
          <cell r="D36" t="str">
            <v>ទូច លាងខេង</v>
          </cell>
          <cell r="E36">
            <v>33000</v>
          </cell>
          <cell r="F36">
            <v>47</v>
          </cell>
          <cell r="G36">
            <v>171116138</v>
          </cell>
          <cell r="H36">
            <v>2000</v>
          </cell>
          <cell r="I36">
            <v>1000</v>
          </cell>
          <cell r="J36">
            <v>20</v>
          </cell>
          <cell r="K36">
            <v>30000</v>
          </cell>
        </row>
        <row r="37">
          <cell r="A37" t="str">
            <v>22-171</v>
          </cell>
          <cell r="B37" t="str">
            <v>ALjoRHujYSWnxLETD</v>
          </cell>
          <cell r="C37">
            <v>171177881</v>
          </cell>
          <cell r="D37" t="str">
            <v>ហុង សារិន</v>
          </cell>
          <cell r="E37">
            <v>74600</v>
          </cell>
          <cell r="F37">
            <v>171</v>
          </cell>
          <cell r="G37">
            <v>171116944</v>
          </cell>
          <cell r="H37">
            <v>4600</v>
          </cell>
          <cell r="I37">
            <v>1000</v>
          </cell>
          <cell r="J37">
            <v>46</v>
          </cell>
          <cell r="K37">
            <v>69000</v>
          </cell>
        </row>
        <row r="38">
          <cell r="A38" t="str">
            <v>22-061</v>
          </cell>
          <cell r="B38" t="str">
            <v>4g6XyN94QygQKF9NC</v>
          </cell>
          <cell r="C38">
            <v>171177771</v>
          </cell>
          <cell r="D38" t="str">
            <v>ឡេង ហេង(សណ្ឋាគារ)</v>
          </cell>
          <cell r="E38">
            <v>991400</v>
          </cell>
          <cell r="F38">
            <v>61</v>
          </cell>
          <cell r="G38">
            <v>171116151</v>
          </cell>
          <cell r="H38">
            <v>61900</v>
          </cell>
          <cell r="I38">
            <v>1000</v>
          </cell>
          <cell r="J38">
            <v>619</v>
          </cell>
          <cell r="K38">
            <v>928500</v>
          </cell>
        </row>
        <row r="39">
          <cell r="A39" t="str">
            <v>22-245</v>
          </cell>
          <cell r="B39" t="str">
            <v>xNe2td52scLsLe4bD</v>
          </cell>
          <cell r="C39">
            <v>171177955</v>
          </cell>
          <cell r="D39" t="str">
            <v>អ៊ុំ ចំរើន</v>
          </cell>
          <cell r="E39">
            <v>121000</v>
          </cell>
          <cell r="F39">
            <v>245</v>
          </cell>
          <cell r="G39">
            <v>171117011</v>
          </cell>
          <cell r="H39">
            <v>7500</v>
          </cell>
          <cell r="I39">
            <v>1000</v>
          </cell>
          <cell r="J39">
            <v>75</v>
          </cell>
          <cell r="K39">
            <v>112500</v>
          </cell>
        </row>
        <row r="40">
          <cell r="A40" t="str">
            <v>22-167</v>
          </cell>
          <cell r="B40" t="str">
            <v>RvPSrCBK3tgiwhux5</v>
          </cell>
          <cell r="C40">
            <v>171177877</v>
          </cell>
          <cell r="D40" t="str">
            <v>នក់ ម៉ង់</v>
          </cell>
          <cell r="E40">
            <v>93800</v>
          </cell>
          <cell r="F40">
            <v>167</v>
          </cell>
          <cell r="G40">
            <v>171116941</v>
          </cell>
          <cell r="H40">
            <v>5800</v>
          </cell>
          <cell r="I40">
            <v>1000</v>
          </cell>
          <cell r="J40">
            <v>58</v>
          </cell>
          <cell r="K40">
            <v>87000</v>
          </cell>
        </row>
        <row r="41">
          <cell r="A41" t="str">
            <v>22-074</v>
          </cell>
          <cell r="B41" t="str">
            <v>tExrCJmkFAHe2Afuo</v>
          </cell>
          <cell r="C41">
            <v>171177784</v>
          </cell>
          <cell r="D41" t="str">
            <v>ជា ពលរិទ្ធ ខារ៉ាអូឃេ</v>
          </cell>
          <cell r="E41">
            <v>236200</v>
          </cell>
          <cell r="F41">
            <v>74</v>
          </cell>
          <cell r="G41">
            <v>171116163</v>
          </cell>
          <cell r="H41">
            <v>14700</v>
          </cell>
          <cell r="I41">
            <v>1000</v>
          </cell>
          <cell r="J41">
            <v>147</v>
          </cell>
          <cell r="K41">
            <v>220500</v>
          </cell>
        </row>
        <row r="42">
          <cell r="A42" t="str">
            <v>22-073</v>
          </cell>
          <cell r="B42" t="str">
            <v>zXdsaSmEq5roRSvkq</v>
          </cell>
          <cell r="C42">
            <v>171177783</v>
          </cell>
          <cell r="D42" t="str">
            <v>ប្រេងតេលា ផ្លូវលេខ៣</v>
          </cell>
          <cell r="E42">
            <v>333800</v>
          </cell>
          <cell r="F42">
            <v>73</v>
          </cell>
          <cell r="G42">
            <v>171116162</v>
          </cell>
          <cell r="H42">
            <v>20800</v>
          </cell>
          <cell r="I42">
            <v>1000</v>
          </cell>
          <cell r="J42">
            <v>208</v>
          </cell>
          <cell r="K42">
            <v>312000</v>
          </cell>
        </row>
        <row r="43">
          <cell r="A43" t="str">
            <v>22-223</v>
          </cell>
          <cell r="B43" t="str">
            <v>SHhk3xW99yXQQtdCc</v>
          </cell>
          <cell r="C43">
            <v>171177933</v>
          </cell>
          <cell r="D43" t="str">
            <v>អាហារដ្ឋានរីករាយ</v>
          </cell>
          <cell r="E43">
            <v>149800</v>
          </cell>
          <cell r="F43">
            <v>223</v>
          </cell>
          <cell r="G43">
            <v>171116992</v>
          </cell>
          <cell r="H43">
            <v>9300</v>
          </cell>
          <cell r="I43">
            <v>1000</v>
          </cell>
          <cell r="J43">
            <v>93</v>
          </cell>
          <cell r="K43">
            <v>139500</v>
          </cell>
        </row>
        <row r="44">
          <cell r="A44" t="str">
            <v>22-066</v>
          </cell>
          <cell r="B44" t="str">
            <v>Kocn4qjC8nWhiSKNa</v>
          </cell>
          <cell r="C44">
            <v>171177776</v>
          </cell>
          <cell r="D44" t="str">
            <v>ហូ លីដេ(ផ្ទះសំណាក់)</v>
          </cell>
          <cell r="E44">
            <v>247400</v>
          </cell>
          <cell r="F44">
            <v>66</v>
          </cell>
          <cell r="G44">
            <v>171116155</v>
          </cell>
          <cell r="H44">
            <v>15400</v>
          </cell>
          <cell r="I44">
            <v>1000</v>
          </cell>
          <cell r="J44">
            <v>154</v>
          </cell>
          <cell r="K44">
            <v>231000</v>
          </cell>
        </row>
        <row r="45">
          <cell r="A45" t="str">
            <v>22-145</v>
          </cell>
          <cell r="B45" t="str">
            <v>MpKkiHmXHzLNu7AJ4</v>
          </cell>
          <cell r="C45">
            <v>171177855</v>
          </cell>
          <cell r="D45" t="str">
            <v>ការ៉ាស់សាំង តេលា (អន្លង់វិល )</v>
          </cell>
          <cell r="E45">
            <v>509800</v>
          </cell>
          <cell r="F45">
            <v>145</v>
          </cell>
          <cell r="G45">
            <v>171116920</v>
          </cell>
          <cell r="H45">
            <v>31800</v>
          </cell>
          <cell r="I45">
            <v>1000</v>
          </cell>
          <cell r="J45">
            <v>318</v>
          </cell>
          <cell r="K45">
            <v>477000</v>
          </cell>
        </row>
        <row r="46">
          <cell r="A46" t="str">
            <v>22-156</v>
          </cell>
          <cell r="B46" t="str">
            <v>owKATmwk22tyYiMG4</v>
          </cell>
          <cell r="C46">
            <v>171177866</v>
          </cell>
          <cell r="D46" t="str">
            <v>ព្រឿន សឿត</v>
          </cell>
          <cell r="E46">
            <v>34600</v>
          </cell>
          <cell r="F46">
            <v>156</v>
          </cell>
          <cell r="G46">
            <v>171116931</v>
          </cell>
          <cell r="H46">
            <v>2100</v>
          </cell>
          <cell r="I46">
            <v>1000</v>
          </cell>
          <cell r="J46">
            <v>21</v>
          </cell>
          <cell r="K46">
            <v>31500</v>
          </cell>
        </row>
        <row r="47">
          <cell r="A47" t="str">
            <v>22-277</v>
          </cell>
          <cell r="B47" t="str">
            <v>YzrR4DNjrWBugv9nY</v>
          </cell>
          <cell r="C47">
            <v>171177987</v>
          </cell>
          <cell r="D47" t="str">
            <v>គាន ថៃ ១</v>
          </cell>
          <cell r="E47">
            <v>82600</v>
          </cell>
          <cell r="F47">
            <v>277</v>
          </cell>
          <cell r="G47">
            <v>171117042</v>
          </cell>
          <cell r="H47">
            <v>5100</v>
          </cell>
          <cell r="I47">
            <v>1000</v>
          </cell>
          <cell r="J47">
            <v>51</v>
          </cell>
          <cell r="K47">
            <v>76500</v>
          </cell>
        </row>
        <row r="48">
          <cell r="A48" t="str">
            <v>22-276</v>
          </cell>
          <cell r="B48" t="str">
            <v>52vFFko9KpyWQEXEQ</v>
          </cell>
          <cell r="C48">
            <v>171177986</v>
          </cell>
          <cell r="D48" t="str">
            <v>សៀ ស៊ិន ១</v>
          </cell>
          <cell r="E48">
            <v>349800</v>
          </cell>
          <cell r="F48">
            <v>276</v>
          </cell>
          <cell r="G48">
            <v>171117041</v>
          </cell>
          <cell r="H48">
            <v>21800</v>
          </cell>
          <cell r="I48">
            <v>1000</v>
          </cell>
          <cell r="J48">
            <v>218</v>
          </cell>
          <cell r="K48">
            <v>327000</v>
          </cell>
        </row>
        <row r="49">
          <cell r="A49" t="str">
            <v>22-231</v>
          </cell>
          <cell r="B49" t="str">
            <v>QNcNAKsZ9gfpWcvAL</v>
          </cell>
          <cell r="C49">
            <v>171177941</v>
          </cell>
          <cell r="D49" t="str">
            <v>លឹម សេងហ៊ួរ</v>
          </cell>
          <cell r="E49">
            <v>361000</v>
          </cell>
          <cell r="F49">
            <v>231</v>
          </cell>
          <cell r="G49">
            <v>171116999</v>
          </cell>
          <cell r="H49">
            <v>22500</v>
          </cell>
          <cell r="I49">
            <v>1000</v>
          </cell>
          <cell r="J49">
            <v>225</v>
          </cell>
          <cell r="K49">
            <v>337500</v>
          </cell>
        </row>
        <row r="50">
          <cell r="A50" t="str">
            <v>22-120</v>
          </cell>
          <cell r="B50" t="str">
            <v>APMwuM7wj3oBBknai</v>
          </cell>
          <cell r="C50">
            <v>171177830</v>
          </cell>
          <cell r="D50" t="str">
            <v>អង្កការ អេ អ អឹម</v>
          </cell>
          <cell r="E50">
            <v>657000</v>
          </cell>
          <cell r="F50">
            <v>120</v>
          </cell>
          <cell r="G50">
            <v>171116205</v>
          </cell>
          <cell r="H50">
            <v>41000</v>
          </cell>
          <cell r="I50">
            <v>1000</v>
          </cell>
          <cell r="J50">
            <v>410</v>
          </cell>
          <cell r="K50">
            <v>615000</v>
          </cell>
        </row>
        <row r="51">
          <cell r="A51" t="str">
            <v>22-163</v>
          </cell>
          <cell r="B51" t="str">
            <v>BYNG5qcurKJd5Mycd</v>
          </cell>
          <cell r="C51">
            <v>171177873</v>
          </cell>
          <cell r="D51" t="str">
            <v>ចាន់ សម្ជស្ស</v>
          </cell>
          <cell r="E51">
            <v>85800</v>
          </cell>
          <cell r="F51">
            <v>163</v>
          </cell>
          <cell r="G51">
            <v>171116937</v>
          </cell>
          <cell r="H51">
            <v>5300</v>
          </cell>
          <cell r="I51">
            <v>1000</v>
          </cell>
          <cell r="J51">
            <v>53</v>
          </cell>
          <cell r="K51">
            <v>79500</v>
          </cell>
        </row>
        <row r="52">
          <cell r="A52" t="str">
            <v>22-081</v>
          </cell>
          <cell r="B52" t="str">
            <v>JkqQ2GYMgbixnBTmp</v>
          </cell>
          <cell r="C52">
            <v>171177791</v>
          </cell>
          <cell r="D52" t="str">
            <v>នូវ សាវុធ មៃមៃ ភោជនីយដ្ឋាន</v>
          </cell>
          <cell r="E52">
            <v>9000</v>
          </cell>
          <cell r="F52">
            <v>81</v>
          </cell>
          <cell r="G52">
            <v>171116169</v>
          </cell>
          <cell r="H52">
            <v>500</v>
          </cell>
          <cell r="I52">
            <v>1000</v>
          </cell>
          <cell r="J52">
            <v>5</v>
          </cell>
          <cell r="K52">
            <v>7500</v>
          </cell>
        </row>
        <row r="53">
          <cell r="A53" t="str">
            <v>22-018</v>
          </cell>
          <cell r="B53" t="str">
            <v>4kZwcw3Tn62sxByBQ</v>
          </cell>
          <cell r="C53">
            <v>171177728</v>
          </cell>
          <cell r="D53" t="str">
            <v>សុខ សុខុន ពន្ឋនាគារ</v>
          </cell>
          <cell r="E53">
            <v>20200</v>
          </cell>
          <cell r="F53">
            <v>18</v>
          </cell>
          <cell r="G53">
            <v>171116109</v>
          </cell>
          <cell r="H53">
            <v>1200</v>
          </cell>
          <cell r="I53">
            <v>1000</v>
          </cell>
          <cell r="J53">
            <v>12</v>
          </cell>
          <cell r="K53">
            <v>18000</v>
          </cell>
        </row>
        <row r="54">
          <cell r="A54" t="str">
            <v>22-115</v>
          </cell>
          <cell r="B54" t="str">
            <v>LqExTNKv8HYpHrCCc</v>
          </cell>
          <cell r="C54">
            <v>171177825</v>
          </cell>
          <cell r="D54" t="str">
            <v>វែង ស៊្រុន</v>
          </cell>
          <cell r="E54">
            <v>394600</v>
          </cell>
          <cell r="F54">
            <v>115</v>
          </cell>
          <cell r="G54">
            <v>171116201</v>
          </cell>
          <cell r="H54">
            <v>24600</v>
          </cell>
          <cell r="I54">
            <v>1000</v>
          </cell>
          <cell r="J54">
            <v>246</v>
          </cell>
          <cell r="K54">
            <v>369000</v>
          </cell>
        </row>
        <row r="55">
          <cell r="A55" t="str">
            <v>22-139</v>
          </cell>
          <cell r="B55" t="str">
            <v>GHsXLcBvv5gb9M8Qu</v>
          </cell>
          <cell r="C55">
            <v>171177849</v>
          </cell>
          <cell r="D55" t="str">
            <v>វែង ស៊្រុន ២</v>
          </cell>
          <cell r="E55">
            <v>69800</v>
          </cell>
          <cell r="F55">
            <v>139</v>
          </cell>
          <cell r="G55">
            <v>171116914</v>
          </cell>
          <cell r="H55">
            <v>4300</v>
          </cell>
          <cell r="I55">
            <v>1000</v>
          </cell>
          <cell r="J55">
            <v>43</v>
          </cell>
          <cell r="K55">
            <v>64500</v>
          </cell>
        </row>
        <row r="56">
          <cell r="A56" t="str">
            <v>22-184</v>
          </cell>
          <cell r="B56" t="str">
            <v>WNvnzFQ2zkqd5TCjX</v>
          </cell>
          <cell r="C56">
            <v>171177894</v>
          </cell>
          <cell r="D56" t="str">
            <v>ងិន ឃន ៥</v>
          </cell>
          <cell r="E56">
            <v>77800</v>
          </cell>
          <cell r="F56">
            <v>184</v>
          </cell>
          <cell r="G56">
            <v>171116956</v>
          </cell>
          <cell r="H56">
            <v>4800</v>
          </cell>
          <cell r="I56">
            <v>1000</v>
          </cell>
          <cell r="J56">
            <v>48</v>
          </cell>
          <cell r="K56">
            <v>72000</v>
          </cell>
        </row>
        <row r="57">
          <cell r="A57" t="str">
            <v>22-027</v>
          </cell>
          <cell r="B57" t="str">
            <v>SXD8TeJsf9QWtjWwF</v>
          </cell>
          <cell r="C57">
            <v>171177737</v>
          </cell>
          <cell r="D57" t="str">
            <v>អង្គការ ឃែ រំចេក៤</v>
          </cell>
          <cell r="E57">
            <v>141800</v>
          </cell>
          <cell r="F57">
            <v>27</v>
          </cell>
          <cell r="G57">
            <v>171116118</v>
          </cell>
          <cell r="H57">
            <v>8800</v>
          </cell>
          <cell r="I57">
            <v>1000</v>
          </cell>
          <cell r="J57">
            <v>88</v>
          </cell>
          <cell r="K57">
            <v>132000</v>
          </cell>
        </row>
        <row r="58">
          <cell r="A58" t="str">
            <v>22-185</v>
          </cell>
          <cell r="B58" t="str">
            <v>qbLvTpn2kc8Mb72Yy</v>
          </cell>
          <cell r="C58">
            <v>171177895</v>
          </cell>
          <cell r="D58" t="str">
            <v>ងិន ឃន ៦</v>
          </cell>
          <cell r="E58">
            <v>105000</v>
          </cell>
          <cell r="F58">
            <v>185</v>
          </cell>
          <cell r="G58">
            <v>171116957</v>
          </cell>
          <cell r="H58">
            <v>6500</v>
          </cell>
          <cell r="I58">
            <v>1000</v>
          </cell>
          <cell r="J58">
            <v>65</v>
          </cell>
          <cell r="K58">
            <v>97500</v>
          </cell>
        </row>
        <row r="59">
          <cell r="A59" t="str">
            <v>22-199</v>
          </cell>
          <cell r="B59" t="str">
            <v>kSgo99fPhGewPFDFf</v>
          </cell>
          <cell r="C59">
            <v>171177909</v>
          </cell>
          <cell r="D59" t="str">
            <v>ហេង តុលា</v>
          </cell>
          <cell r="E59">
            <v>215400</v>
          </cell>
          <cell r="F59">
            <v>199</v>
          </cell>
          <cell r="G59">
            <v>171116970</v>
          </cell>
          <cell r="H59">
            <v>13400</v>
          </cell>
          <cell r="I59">
            <v>1000</v>
          </cell>
          <cell r="J59">
            <v>134</v>
          </cell>
          <cell r="K59">
            <v>201000</v>
          </cell>
        </row>
        <row r="60">
          <cell r="A60" t="str">
            <v>22-175</v>
          </cell>
          <cell r="B60" t="str">
            <v>3CSsZYCxNKt7zXCww</v>
          </cell>
          <cell r="C60">
            <v>171177885</v>
          </cell>
          <cell r="D60" t="str">
            <v>សេរី ចរិយា ២</v>
          </cell>
          <cell r="E60">
            <v>359400</v>
          </cell>
          <cell r="F60">
            <v>175</v>
          </cell>
          <cell r="G60">
            <v>171116947</v>
          </cell>
          <cell r="H60">
            <v>22400</v>
          </cell>
          <cell r="I60">
            <v>1000</v>
          </cell>
          <cell r="J60">
            <v>224</v>
          </cell>
          <cell r="K60">
            <v>336000</v>
          </cell>
        </row>
        <row r="61">
          <cell r="A61" t="str">
            <v>22-119</v>
          </cell>
          <cell r="B61" t="str">
            <v>w4o5DK2NwPLpYdNbQ</v>
          </cell>
          <cell r="C61">
            <v>171177829</v>
          </cell>
          <cell r="D61" t="str">
            <v>ប៊ុន សេង ១</v>
          </cell>
          <cell r="E61">
            <v>220200</v>
          </cell>
          <cell r="F61">
            <v>119</v>
          </cell>
          <cell r="G61">
            <v>171116204</v>
          </cell>
          <cell r="H61">
            <v>13700</v>
          </cell>
          <cell r="I61">
            <v>1000</v>
          </cell>
          <cell r="J61">
            <v>137</v>
          </cell>
          <cell r="K61">
            <v>205500</v>
          </cell>
        </row>
        <row r="62">
          <cell r="A62" t="str">
            <v>22-180</v>
          </cell>
          <cell r="B62" t="str">
            <v>S2YXxBv4eufqnyKY7</v>
          </cell>
          <cell r="C62">
            <v>171177890</v>
          </cell>
          <cell r="D62" t="str">
            <v>ជា តេកស្រេង (ជិប ស្រេង )</v>
          </cell>
          <cell r="E62">
            <v>41000</v>
          </cell>
          <cell r="F62">
            <v>180</v>
          </cell>
          <cell r="G62">
            <v>171116952</v>
          </cell>
          <cell r="H62">
            <v>2500</v>
          </cell>
          <cell r="I62">
            <v>1000</v>
          </cell>
          <cell r="J62">
            <v>25</v>
          </cell>
          <cell r="K62">
            <v>37500</v>
          </cell>
        </row>
        <row r="63">
          <cell r="A63" t="str">
            <v>22-019</v>
          </cell>
          <cell r="B63" t="str">
            <v>cd2MdtKYMLNAsBktM</v>
          </cell>
          <cell r="C63">
            <v>171178316</v>
          </cell>
          <cell r="D63" t="str">
            <v>រោងចក្រអគ្គិសនី(ក្រោមសាតូដូ)</v>
          </cell>
          <cell r="E63">
            <v>903400</v>
          </cell>
          <cell r="F63">
            <v>19</v>
          </cell>
          <cell r="G63">
            <v>171116110</v>
          </cell>
          <cell r="H63">
            <v>56400</v>
          </cell>
          <cell r="I63">
            <v>1000</v>
          </cell>
          <cell r="J63">
            <v>564</v>
          </cell>
          <cell r="K63">
            <v>846000</v>
          </cell>
        </row>
        <row r="64">
          <cell r="A64" t="str">
            <v>22-020</v>
          </cell>
          <cell r="B64" t="str">
            <v>pPSBKGbqydAtuhW4y</v>
          </cell>
          <cell r="C64">
            <v>171177730</v>
          </cell>
          <cell r="D64" t="str">
            <v>រោងចក្រអគ្គិសនី ២</v>
          </cell>
          <cell r="E64">
            <v>221800</v>
          </cell>
          <cell r="F64">
            <v>20</v>
          </cell>
          <cell r="G64">
            <v>171116111</v>
          </cell>
          <cell r="H64">
            <v>13800</v>
          </cell>
          <cell r="I64">
            <v>1000</v>
          </cell>
          <cell r="J64">
            <v>138</v>
          </cell>
          <cell r="K64">
            <v>207000</v>
          </cell>
        </row>
        <row r="65">
          <cell r="A65" t="str">
            <v>22-016</v>
          </cell>
          <cell r="B65" t="str">
            <v>YJLCXRPGBMhgWxq7H</v>
          </cell>
          <cell r="C65">
            <v>171177726</v>
          </cell>
          <cell r="D65" t="str">
            <v>យ៉ម ចំរើន ១</v>
          </cell>
          <cell r="E65">
            <v>356200</v>
          </cell>
          <cell r="F65">
            <v>16</v>
          </cell>
          <cell r="G65">
            <v>171116107</v>
          </cell>
          <cell r="H65">
            <v>22200</v>
          </cell>
          <cell r="I65">
            <v>1000</v>
          </cell>
          <cell r="J65">
            <v>222</v>
          </cell>
          <cell r="K65">
            <v>333000</v>
          </cell>
        </row>
        <row r="66">
          <cell r="A66" t="str">
            <v>22-153</v>
          </cell>
          <cell r="B66" t="str">
            <v>2jfEqv33ywRpdfuLd</v>
          </cell>
          <cell r="C66">
            <v>171177863</v>
          </cell>
          <cell r="D66" t="str">
            <v>ធា លឹម</v>
          </cell>
          <cell r="E66">
            <v>97000</v>
          </cell>
          <cell r="F66">
            <v>153</v>
          </cell>
          <cell r="G66">
            <v>171116928</v>
          </cell>
          <cell r="H66">
            <v>6000</v>
          </cell>
          <cell r="I66">
            <v>1000</v>
          </cell>
          <cell r="J66">
            <v>60</v>
          </cell>
          <cell r="K66">
            <v>90000</v>
          </cell>
        </row>
        <row r="67">
          <cell r="A67" t="str">
            <v>22-107</v>
          </cell>
          <cell r="B67" t="str">
            <v>Q6J6cAAgabhAappXu</v>
          </cell>
          <cell r="C67">
            <v>171177817</v>
          </cell>
          <cell r="D67" t="str">
            <v>គឹម សារី</v>
          </cell>
          <cell r="E67">
            <v>68200</v>
          </cell>
          <cell r="F67">
            <v>107</v>
          </cell>
          <cell r="G67">
            <v>171116193</v>
          </cell>
          <cell r="H67">
            <v>4200</v>
          </cell>
          <cell r="I67">
            <v>1000</v>
          </cell>
          <cell r="J67">
            <v>42</v>
          </cell>
          <cell r="K67">
            <v>63000</v>
          </cell>
        </row>
        <row r="68">
          <cell r="A68" t="str">
            <v>22-043</v>
          </cell>
          <cell r="B68" t="str">
            <v>e4oSAdnAivYs4whZo</v>
          </cell>
          <cell r="C68">
            <v>171177753</v>
          </cell>
          <cell r="D68" t="str">
            <v>ឈុន លីម</v>
          </cell>
          <cell r="E68">
            <v>63400</v>
          </cell>
          <cell r="F68">
            <v>43</v>
          </cell>
          <cell r="G68">
            <v>171116134</v>
          </cell>
          <cell r="H68">
            <v>3900</v>
          </cell>
          <cell r="I68">
            <v>1000</v>
          </cell>
          <cell r="J68">
            <v>39</v>
          </cell>
          <cell r="K68">
            <v>58500</v>
          </cell>
        </row>
        <row r="69">
          <cell r="A69" t="str">
            <v>22-064</v>
          </cell>
          <cell r="B69" t="str">
            <v>XHt9aGmA6GMkRHsAW</v>
          </cell>
          <cell r="C69">
            <v>171177774</v>
          </cell>
          <cell r="D69" t="str">
            <v>ជុក គឹមហ៊ាប់</v>
          </cell>
          <cell r="E69">
            <v>42600</v>
          </cell>
          <cell r="F69">
            <v>64</v>
          </cell>
          <cell r="G69">
            <v>171116154</v>
          </cell>
          <cell r="H69">
            <v>2600</v>
          </cell>
          <cell r="I69">
            <v>1000</v>
          </cell>
          <cell r="J69">
            <v>26</v>
          </cell>
          <cell r="K69">
            <v>39000</v>
          </cell>
        </row>
        <row r="70">
          <cell r="A70" t="str">
            <v>22-067</v>
          </cell>
          <cell r="B70" t="str">
            <v>XdFAj35itfdCR9iiK</v>
          </cell>
          <cell r="C70">
            <v>171177777</v>
          </cell>
          <cell r="D70" t="str">
            <v>គុយ ទ្រី</v>
          </cell>
          <cell r="E70">
            <v>93800</v>
          </cell>
          <cell r="F70">
            <v>67</v>
          </cell>
          <cell r="G70">
            <v>171116156</v>
          </cell>
          <cell r="H70">
            <v>5800</v>
          </cell>
          <cell r="I70">
            <v>1000</v>
          </cell>
          <cell r="J70">
            <v>58</v>
          </cell>
          <cell r="K70">
            <v>87000</v>
          </cell>
        </row>
        <row r="71">
          <cell r="A71" t="str">
            <v>22-207</v>
          </cell>
          <cell r="B71" t="str">
            <v>NuwfCA65LCCx5xG9s</v>
          </cell>
          <cell r="C71">
            <v>171177917</v>
          </cell>
          <cell r="D71" t="str">
            <v>យិន គិតឡេង</v>
          </cell>
          <cell r="E71">
            <v>12200</v>
          </cell>
          <cell r="F71">
            <v>207</v>
          </cell>
          <cell r="G71">
            <v>171116977</v>
          </cell>
          <cell r="H71">
            <v>700</v>
          </cell>
          <cell r="I71">
            <v>1000</v>
          </cell>
          <cell r="J71">
            <v>7</v>
          </cell>
          <cell r="K71">
            <v>10500</v>
          </cell>
        </row>
        <row r="72">
          <cell r="A72" t="str">
            <v>22-045</v>
          </cell>
          <cell r="B72" t="str">
            <v>nuKGHqc2TWhCQDbR3</v>
          </cell>
          <cell r="C72">
            <v>171177755</v>
          </cell>
          <cell r="D72" t="str">
            <v>ភោជនីយដ្ឋាន សួនយុវ័ន</v>
          </cell>
          <cell r="E72">
            <v>389800</v>
          </cell>
          <cell r="F72">
            <v>45</v>
          </cell>
          <cell r="G72">
            <v>171116136</v>
          </cell>
          <cell r="H72">
            <v>24300</v>
          </cell>
          <cell r="I72">
            <v>1000</v>
          </cell>
          <cell r="J72">
            <v>243</v>
          </cell>
          <cell r="K72">
            <v>364500</v>
          </cell>
        </row>
        <row r="73">
          <cell r="A73" t="str">
            <v>22-198</v>
          </cell>
          <cell r="B73" t="str">
            <v>TRWdzdhtbsRmPYBKf</v>
          </cell>
          <cell r="C73">
            <v>171177908</v>
          </cell>
          <cell r="D73" t="str">
            <v>តូ មិត</v>
          </cell>
          <cell r="E73">
            <v>103400</v>
          </cell>
          <cell r="F73">
            <v>198</v>
          </cell>
          <cell r="G73">
            <v>171116969</v>
          </cell>
          <cell r="H73">
            <v>6400</v>
          </cell>
          <cell r="I73">
            <v>1000</v>
          </cell>
          <cell r="J73">
            <v>64</v>
          </cell>
          <cell r="K73">
            <v>96000</v>
          </cell>
        </row>
        <row r="74">
          <cell r="A74" t="str">
            <v>22-102</v>
          </cell>
          <cell r="B74" t="str">
            <v>a8d5JnByxyPpqNBdF</v>
          </cell>
          <cell r="C74">
            <v>171177812</v>
          </cell>
          <cell r="D74" t="str">
            <v>កែវ វ៉ាន់ទី</v>
          </cell>
          <cell r="E74">
            <v>197800</v>
          </cell>
          <cell r="F74">
            <v>102</v>
          </cell>
          <cell r="G74">
            <v>171116188</v>
          </cell>
          <cell r="H74">
            <v>12300</v>
          </cell>
          <cell r="I74">
            <v>1000</v>
          </cell>
          <cell r="J74">
            <v>123</v>
          </cell>
          <cell r="K74">
            <v>184500</v>
          </cell>
        </row>
        <row r="75">
          <cell r="A75" t="str">
            <v>22-125</v>
          </cell>
          <cell r="B75" t="str">
            <v>LY79rYSCx33FjNyFX</v>
          </cell>
          <cell r="C75">
            <v>171177835</v>
          </cell>
          <cell r="D75" t="str">
            <v>សេង សុម៉ាឡៃ (ខារាអូខេហេបភី )</v>
          </cell>
          <cell r="E75">
            <v>228200</v>
          </cell>
          <cell r="F75">
            <v>125</v>
          </cell>
          <cell r="G75">
            <v>171116210</v>
          </cell>
          <cell r="H75">
            <v>14200</v>
          </cell>
          <cell r="I75">
            <v>1000</v>
          </cell>
          <cell r="J75">
            <v>142</v>
          </cell>
          <cell r="K75">
            <v>213000</v>
          </cell>
        </row>
        <row r="76">
          <cell r="A76" t="str">
            <v>22-241</v>
          </cell>
          <cell r="B76" t="str">
            <v>acPwAkvTHkDBnZf3z</v>
          </cell>
          <cell r="C76">
            <v>171177951</v>
          </cell>
          <cell r="D76" t="str">
            <v>សិប្បកម្មលូ</v>
          </cell>
          <cell r="E76">
            <v>698600</v>
          </cell>
          <cell r="F76">
            <v>241</v>
          </cell>
          <cell r="G76">
            <v>171117007</v>
          </cell>
          <cell r="H76">
            <v>43600</v>
          </cell>
          <cell r="I76">
            <v>1000</v>
          </cell>
          <cell r="J76">
            <v>436</v>
          </cell>
          <cell r="K76">
            <v>654000</v>
          </cell>
        </row>
        <row r="77">
          <cell r="A77" t="str">
            <v>22-063</v>
          </cell>
          <cell r="B77" t="str">
            <v>QDpYwq2gqMaErRxyS</v>
          </cell>
          <cell r="C77">
            <v>171177773</v>
          </cell>
          <cell r="D77" t="str">
            <v>ប៊ុន ពៅ រតនៈ(សណ្ឋាគារ)</v>
          </cell>
          <cell r="E77">
            <v>36200</v>
          </cell>
          <cell r="F77">
            <v>63</v>
          </cell>
          <cell r="G77">
            <v>171116153</v>
          </cell>
          <cell r="H77">
            <v>2200</v>
          </cell>
          <cell r="I77">
            <v>1000</v>
          </cell>
          <cell r="J77">
            <v>22</v>
          </cell>
          <cell r="K77">
            <v>33000</v>
          </cell>
        </row>
        <row r="78">
          <cell r="A78" t="str">
            <v>22-104</v>
          </cell>
          <cell r="B78" t="str">
            <v>XGez3B9LE8W5dZs7M</v>
          </cell>
          <cell r="C78">
            <v>171177814</v>
          </cell>
          <cell r="D78" t="str">
            <v>ខៀវ ផុន</v>
          </cell>
          <cell r="E78">
            <v>111400</v>
          </cell>
          <cell r="F78">
            <v>104</v>
          </cell>
          <cell r="G78">
            <v>171116190</v>
          </cell>
          <cell r="H78">
            <v>6900</v>
          </cell>
          <cell r="I78">
            <v>1000</v>
          </cell>
          <cell r="J78">
            <v>69</v>
          </cell>
          <cell r="K78">
            <v>103500</v>
          </cell>
        </row>
        <row r="79">
          <cell r="A79" t="str">
            <v>22-031</v>
          </cell>
          <cell r="B79" t="str">
            <v>wmNfusdDxfEz9BnkF</v>
          </cell>
          <cell r="C79">
            <v>171177741</v>
          </cell>
          <cell r="D79" t="str">
            <v>ស្ថានអគ្គកុងស៊ុលវៀតណាម</v>
          </cell>
          <cell r="E79">
            <v>730600</v>
          </cell>
          <cell r="F79">
            <v>31</v>
          </cell>
          <cell r="G79">
            <v>171116122</v>
          </cell>
          <cell r="H79">
            <v>45600</v>
          </cell>
          <cell r="I79">
            <v>1000</v>
          </cell>
          <cell r="J79">
            <v>456</v>
          </cell>
          <cell r="K79">
            <v>684000</v>
          </cell>
        </row>
        <row r="80">
          <cell r="A80" t="str">
            <v>22-140</v>
          </cell>
          <cell r="B80" t="str">
            <v>c4gmcSB7mRtmdt2YH</v>
          </cell>
          <cell r="C80">
            <v>171177850</v>
          </cell>
          <cell r="D80" t="str">
            <v>រិន វិសាល ១</v>
          </cell>
          <cell r="E80">
            <v>231400</v>
          </cell>
          <cell r="F80">
            <v>140</v>
          </cell>
          <cell r="G80">
            <v>171116915</v>
          </cell>
          <cell r="H80">
            <v>14400</v>
          </cell>
          <cell r="I80">
            <v>1000</v>
          </cell>
          <cell r="J80">
            <v>144</v>
          </cell>
          <cell r="K80">
            <v>216000</v>
          </cell>
        </row>
        <row r="81">
          <cell r="A81" t="str">
            <v>22-143</v>
          </cell>
          <cell r="B81" t="str">
            <v>zkyo6WpfuX4a359Qd</v>
          </cell>
          <cell r="C81">
            <v>171177853</v>
          </cell>
          <cell r="D81" t="str">
            <v>សាលារៀន យូ.អ៊ឹម.អ៊ី</v>
          </cell>
          <cell r="E81">
            <v>1085800</v>
          </cell>
          <cell r="F81">
            <v>143</v>
          </cell>
          <cell r="G81">
            <v>171116918</v>
          </cell>
          <cell r="H81">
            <v>67800</v>
          </cell>
          <cell r="I81">
            <v>1000</v>
          </cell>
          <cell r="J81">
            <v>678</v>
          </cell>
          <cell r="K81">
            <v>1017000</v>
          </cell>
        </row>
        <row r="82">
          <cell r="A82" t="str">
            <v>22-263</v>
          </cell>
          <cell r="B82" t="str">
            <v>gzasejHzeCugBkzoq</v>
          </cell>
          <cell r="C82">
            <v>171177973</v>
          </cell>
          <cell r="D82" t="str">
            <v>សេង ប៊ូ</v>
          </cell>
          <cell r="E82">
            <v>300200</v>
          </cell>
          <cell r="F82">
            <v>263</v>
          </cell>
          <cell r="G82">
            <v>171117029</v>
          </cell>
          <cell r="H82">
            <v>18700</v>
          </cell>
          <cell r="I82">
            <v>1000</v>
          </cell>
          <cell r="J82">
            <v>187</v>
          </cell>
          <cell r="K82">
            <v>280500</v>
          </cell>
        </row>
        <row r="83">
          <cell r="A83" t="str">
            <v>22-146</v>
          </cell>
          <cell r="B83" t="str">
            <v>EFBPAypTRqn9vZgMt</v>
          </cell>
          <cell r="C83">
            <v>171177856</v>
          </cell>
          <cell r="D83" t="str">
            <v>កុមារឥតព្រំដែន</v>
          </cell>
          <cell r="E83">
            <v>426600</v>
          </cell>
          <cell r="F83">
            <v>146</v>
          </cell>
          <cell r="G83">
            <v>171116921</v>
          </cell>
          <cell r="H83">
            <v>26600</v>
          </cell>
          <cell r="I83">
            <v>1000</v>
          </cell>
          <cell r="J83">
            <v>266</v>
          </cell>
          <cell r="K83">
            <v>399000</v>
          </cell>
        </row>
        <row r="84">
          <cell r="A84" t="str">
            <v>22-269</v>
          </cell>
          <cell r="B84" t="str">
            <v>9ymzacs7JFaWuBTHu</v>
          </cell>
          <cell r="C84">
            <v>171177979</v>
          </cell>
          <cell r="D84" t="str">
            <v>ក្រុមហ៊ុន អិលឌីអែស</v>
          </cell>
          <cell r="E84">
            <v>313000</v>
          </cell>
          <cell r="F84">
            <v>269</v>
          </cell>
          <cell r="G84">
            <v>171117034</v>
          </cell>
          <cell r="H84">
            <v>19500</v>
          </cell>
          <cell r="I84">
            <v>1000</v>
          </cell>
          <cell r="J84">
            <v>195</v>
          </cell>
          <cell r="K84">
            <v>292500</v>
          </cell>
        </row>
        <row r="85">
          <cell r="A85" t="str">
            <v>22-023</v>
          </cell>
          <cell r="B85" t="str">
            <v>ag4HRjqzoqRnmrzfq</v>
          </cell>
          <cell r="C85">
            <v>171177733</v>
          </cell>
          <cell r="D85" t="str">
            <v>អាជីវកម្មទឹកបរិសុទ្ធបន្ទាយស្រី</v>
          </cell>
          <cell r="E85">
            <v>140200</v>
          </cell>
          <cell r="F85">
            <v>23</v>
          </cell>
          <cell r="G85">
            <v>171116114</v>
          </cell>
          <cell r="H85">
            <v>8700</v>
          </cell>
          <cell r="I85">
            <v>1000</v>
          </cell>
          <cell r="J85">
            <v>87</v>
          </cell>
          <cell r="K85">
            <v>130500</v>
          </cell>
        </row>
        <row r="86">
          <cell r="A86" t="str">
            <v>22-266</v>
          </cell>
          <cell r="B86" t="str">
            <v>zRsjkhTQwiWvLe4Sn</v>
          </cell>
          <cell r="C86">
            <v>171177976</v>
          </cell>
          <cell r="D86" t="str">
            <v>តាំង ម៉េងគង់</v>
          </cell>
          <cell r="E86">
            <v>12200</v>
          </cell>
          <cell r="F86">
            <v>266</v>
          </cell>
          <cell r="G86">
            <v>171117031</v>
          </cell>
          <cell r="H86">
            <v>700</v>
          </cell>
          <cell r="I86">
            <v>1000</v>
          </cell>
          <cell r="J86">
            <v>7</v>
          </cell>
          <cell r="K86">
            <v>10500</v>
          </cell>
        </row>
        <row r="87">
          <cell r="A87" t="str">
            <v>22-230</v>
          </cell>
          <cell r="B87" t="str">
            <v>XYL4iS4C4omG6n5EB</v>
          </cell>
          <cell r="C87">
            <v>171177940</v>
          </cell>
          <cell r="D87" t="str">
            <v>សុខ ឡាវ</v>
          </cell>
          <cell r="E87">
            <v>90600</v>
          </cell>
          <cell r="F87">
            <v>230</v>
          </cell>
          <cell r="G87">
            <v>171116998</v>
          </cell>
          <cell r="H87">
            <v>5600</v>
          </cell>
          <cell r="I87">
            <v>1000</v>
          </cell>
          <cell r="J87">
            <v>56</v>
          </cell>
          <cell r="K87">
            <v>84000</v>
          </cell>
        </row>
        <row r="88">
          <cell r="A88" t="str">
            <v>22-108</v>
          </cell>
          <cell r="B88" t="str">
            <v>izYGw3uhbEHzSgTMv</v>
          </cell>
          <cell r="C88">
            <v>171177818</v>
          </cell>
          <cell r="D88" t="str">
            <v>ចំណតរថយន្ត</v>
          </cell>
          <cell r="E88">
            <v>105000</v>
          </cell>
          <cell r="F88">
            <v>108</v>
          </cell>
          <cell r="G88">
            <v>171116194</v>
          </cell>
          <cell r="H88">
            <v>6500</v>
          </cell>
          <cell r="I88">
            <v>1000</v>
          </cell>
          <cell r="J88">
            <v>65</v>
          </cell>
          <cell r="K88">
            <v>97500</v>
          </cell>
        </row>
        <row r="89">
          <cell r="A89" t="str">
            <v>22-195</v>
          </cell>
          <cell r="B89" t="str">
            <v>hL4pbbhLZDkkMQJ7i</v>
          </cell>
          <cell r="C89">
            <v>171177905</v>
          </cell>
          <cell r="D89" t="str">
            <v>បេង ភី ១</v>
          </cell>
          <cell r="E89">
            <v>116200</v>
          </cell>
          <cell r="F89">
            <v>195</v>
          </cell>
          <cell r="G89">
            <v>171116966</v>
          </cell>
          <cell r="H89">
            <v>7200</v>
          </cell>
          <cell r="I89">
            <v>1000</v>
          </cell>
          <cell r="J89">
            <v>72</v>
          </cell>
          <cell r="K89">
            <v>108000</v>
          </cell>
        </row>
        <row r="90">
          <cell r="A90" t="str">
            <v>22-017</v>
          </cell>
          <cell r="B90" t="str">
            <v>MvfpuDZzNQ29iBt8G</v>
          </cell>
          <cell r="C90">
            <v>171177727</v>
          </cell>
          <cell r="D90" t="str">
            <v>វែង ស៊្រុន ៣</v>
          </cell>
          <cell r="E90">
            <v>361000</v>
          </cell>
          <cell r="F90">
            <v>17</v>
          </cell>
          <cell r="G90">
            <v>171116108</v>
          </cell>
          <cell r="H90">
            <v>22500</v>
          </cell>
          <cell r="I90">
            <v>1000</v>
          </cell>
          <cell r="J90">
            <v>225</v>
          </cell>
          <cell r="K90">
            <v>337500</v>
          </cell>
        </row>
        <row r="91">
          <cell r="A91" t="str">
            <v>22-112</v>
          </cell>
          <cell r="B91" t="str">
            <v>F66wqDM6WdMPB6xcJ</v>
          </cell>
          <cell r="C91">
            <v>171178317</v>
          </cell>
          <cell r="D91" t="str">
            <v>អ៊ុង  សាមី</v>
          </cell>
          <cell r="E91">
            <v>116200</v>
          </cell>
          <cell r="F91">
            <v>112</v>
          </cell>
          <cell r="G91">
            <v>171116198</v>
          </cell>
          <cell r="H91">
            <v>7200</v>
          </cell>
          <cell r="I91">
            <v>1000</v>
          </cell>
          <cell r="J91">
            <v>72</v>
          </cell>
          <cell r="K91">
            <v>108000</v>
          </cell>
        </row>
        <row r="92">
          <cell r="A92" t="str">
            <v>22-204</v>
          </cell>
          <cell r="B92" t="str">
            <v>EgYEnb536SrtdwjK9</v>
          </cell>
          <cell r="C92">
            <v>171177914</v>
          </cell>
          <cell r="D92" t="str">
            <v>ម៉ៅ អេង</v>
          </cell>
          <cell r="E92">
            <v>50600</v>
          </cell>
          <cell r="F92">
            <v>204</v>
          </cell>
          <cell r="G92">
            <v>171116974</v>
          </cell>
          <cell r="H92">
            <v>3100</v>
          </cell>
          <cell r="I92">
            <v>1000</v>
          </cell>
          <cell r="J92">
            <v>31</v>
          </cell>
          <cell r="K92">
            <v>46500</v>
          </cell>
        </row>
        <row r="93">
          <cell r="A93" t="str">
            <v>22-281</v>
          </cell>
          <cell r="B93" t="str">
            <v>MXJQjmxXmP62ovAuW</v>
          </cell>
          <cell r="C93">
            <v>171177991</v>
          </cell>
          <cell r="D93" t="str">
            <v>ឡុង ចន្ថា</v>
          </cell>
          <cell r="E93">
            <v>121000</v>
          </cell>
          <cell r="F93">
            <v>281</v>
          </cell>
          <cell r="G93">
            <v>171117046</v>
          </cell>
          <cell r="H93">
            <v>7500</v>
          </cell>
          <cell r="I93">
            <v>1000</v>
          </cell>
          <cell r="J93">
            <v>75</v>
          </cell>
          <cell r="K93">
            <v>112500</v>
          </cell>
        </row>
        <row r="94">
          <cell r="A94" t="str">
            <v>22-055</v>
          </cell>
          <cell r="B94" t="str">
            <v>DLtrFAdCWenwvjPpL</v>
          </cell>
          <cell r="C94">
            <v>171177765</v>
          </cell>
          <cell r="D94" t="str">
            <v>សោម សាឃឿង</v>
          </cell>
          <cell r="E94">
            <v>170600</v>
          </cell>
          <cell r="F94">
            <v>55</v>
          </cell>
          <cell r="G94">
            <v>171116145</v>
          </cell>
          <cell r="H94">
            <v>10600</v>
          </cell>
          <cell r="I94">
            <v>1000</v>
          </cell>
          <cell r="J94">
            <v>106</v>
          </cell>
          <cell r="K94">
            <v>159000</v>
          </cell>
        </row>
        <row r="95">
          <cell r="A95" t="str">
            <v>22-029</v>
          </cell>
          <cell r="B95" t="str">
            <v>oXax2DCfGtyciXfJE</v>
          </cell>
          <cell r="C95">
            <v>171177739</v>
          </cell>
          <cell r="D95" t="str">
            <v>តែ តៃលី ផ្សារលើ</v>
          </cell>
          <cell r="E95">
            <v>724200</v>
          </cell>
          <cell r="F95">
            <v>29</v>
          </cell>
          <cell r="G95">
            <v>171116120</v>
          </cell>
          <cell r="H95">
            <v>45200</v>
          </cell>
          <cell r="I95">
            <v>1000</v>
          </cell>
          <cell r="J95">
            <v>452</v>
          </cell>
          <cell r="K95">
            <v>678000</v>
          </cell>
        </row>
        <row r="96">
          <cell r="A96" t="str">
            <v>22-214</v>
          </cell>
          <cell r="B96" t="str">
            <v>Y9XdLJtiDyphtQyme</v>
          </cell>
          <cell r="C96">
            <v>171177924</v>
          </cell>
          <cell r="D96" t="str">
            <v>រាជ សុវណ្ណារិទ្ធ (ហូលីដេ ២ )</v>
          </cell>
          <cell r="E96">
            <v>161000</v>
          </cell>
          <cell r="F96">
            <v>214</v>
          </cell>
          <cell r="G96">
            <v>171116983</v>
          </cell>
          <cell r="H96">
            <v>10000</v>
          </cell>
          <cell r="I96">
            <v>1000</v>
          </cell>
          <cell r="J96">
            <v>100</v>
          </cell>
          <cell r="K96">
            <v>150000</v>
          </cell>
        </row>
        <row r="97">
          <cell r="A97" t="str">
            <v>22-015</v>
          </cell>
          <cell r="B97" t="str">
            <v>JXs3DBhoJ6xe9XapD</v>
          </cell>
          <cell r="C97">
            <v>171177725</v>
          </cell>
          <cell r="D97" t="str">
            <v>ប៊ុត គឹមស៊ាន</v>
          </cell>
          <cell r="E97">
            <v>169000</v>
          </cell>
          <cell r="F97">
            <v>15</v>
          </cell>
          <cell r="G97">
            <v>171116106</v>
          </cell>
          <cell r="H97">
            <v>10500</v>
          </cell>
          <cell r="I97">
            <v>1000</v>
          </cell>
          <cell r="J97">
            <v>105</v>
          </cell>
          <cell r="K97">
            <v>157500</v>
          </cell>
        </row>
        <row r="98">
          <cell r="A98" t="str">
            <v>22-134</v>
          </cell>
          <cell r="B98" t="str">
            <v>AfjTvsQMjpRABEnTn</v>
          </cell>
          <cell r="C98">
            <v>171177844</v>
          </cell>
          <cell r="D98" t="str">
            <v>អេង សុខនេត</v>
          </cell>
          <cell r="E98">
            <v>405800</v>
          </cell>
          <cell r="F98">
            <v>134</v>
          </cell>
          <cell r="G98">
            <v>171116219</v>
          </cell>
          <cell r="H98">
            <v>25300</v>
          </cell>
          <cell r="I98">
            <v>1000</v>
          </cell>
          <cell r="J98">
            <v>253</v>
          </cell>
          <cell r="K98">
            <v>379500</v>
          </cell>
        </row>
        <row r="99">
          <cell r="A99" t="str">
            <v>22-179</v>
          </cell>
          <cell r="B99" t="str">
            <v>nbhLJdswRsXrajFPx</v>
          </cell>
          <cell r="C99">
            <v>171177889</v>
          </cell>
          <cell r="D99" t="str">
            <v>ប៊ន សោ ភ័ណ</v>
          </cell>
          <cell r="E99">
            <v>98600</v>
          </cell>
          <cell r="F99">
            <v>179</v>
          </cell>
          <cell r="G99">
            <v>171116951</v>
          </cell>
          <cell r="H99">
            <v>6100</v>
          </cell>
          <cell r="I99">
            <v>1000</v>
          </cell>
          <cell r="J99">
            <v>61</v>
          </cell>
          <cell r="K99">
            <v>91500</v>
          </cell>
        </row>
        <row r="100">
          <cell r="A100" t="str">
            <v>22-298</v>
          </cell>
          <cell r="B100" t="str">
            <v>phGTXdgcag3w9pZnb</v>
          </cell>
          <cell r="C100">
            <v>171178008</v>
          </cell>
          <cell r="D100" t="str">
            <v>ឌិត ជិន</v>
          </cell>
          <cell r="E100">
            <v>156200</v>
          </cell>
          <cell r="F100">
            <v>298</v>
          </cell>
          <cell r="G100">
            <v>171117061</v>
          </cell>
          <cell r="H100">
            <v>9700</v>
          </cell>
          <cell r="I100">
            <v>1000</v>
          </cell>
          <cell r="J100">
            <v>97</v>
          </cell>
          <cell r="K100">
            <v>145500</v>
          </cell>
        </row>
        <row r="101">
          <cell r="A101" t="str">
            <v>22-106</v>
          </cell>
          <cell r="B101" t="str">
            <v>Z8M65yPDuQFFXiKxu</v>
          </cell>
          <cell r="C101">
            <v>171177816</v>
          </cell>
          <cell r="D101" t="str">
            <v>ថាច់ សង្វាត</v>
          </cell>
          <cell r="E101">
            <v>25000</v>
          </cell>
          <cell r="F101">
            <v>106</v>
          </cell>
          <cell r="G101">
            <v>171116192</v>
          </cell>
          <cell r="H101">
            <v>1500</v>
          </cell>
          <cell r="I101">
            <v>1000</v>
          </cell>
          <cell r="J101">
            <v>15</v>
          </cell>
          <cell r="K101">
            <v>22500</v>
          </cell>
        </row>
        <row r="102">
          <cell r="A102" t="str">
            <v>22-123</v>
          </cell>
          <cell r="B102" t="str">
            <v>hkb2twDfBnFe64R5G</v>
          </cell>
          <cell r="C102">
            <v>171177833</v>
          </cell>
          <cell r="D102" t="str">
            <v>ផ្ទះ.សំណាក់ភ្នំខៀវ</v>
          </cell>
          <cell r="E102">
            <v>628200</v>
          </cell>
          <cell r="F102">
            <v>123</v>
          </cell>
          <cell r="G102">
            <v>171116208</v>
          </cell>
          <cell r="H102">
            <v>39200</v>
          </cell>
          <cell r="I102">
            <v>1000</v>
          </cell>
          <cell r="J102">
            <v>392</v>
          </cell>
          <cell r="K102">
            <v>588000</v>
          </cell>
        </row>
        <row r="103">
          <cell r="A103" t="str">
            <v>22-249</v>
          </cell>
          <cell r="B103" t="str">
            <v>qdzGkpFdkDfdQiHNJ</v>
          </cell>
          <cell r="C103">
            <v>171177959</v>
          </cell>
          <cell r="D103" t="str">
            <v>សាលា អ៊ី.ស៊ី.ស៊ី</v>
          </cell>
          <cell r="E103">
            <v>157800</v>
          </cell>
          <cell r="F103">
            <v>249</v>
          </cell>
          <cell r="G103">
            <v>171117015</v>
          </cell>
          <cell r="H103">
            <v>9800</v>
          </cell>
          <cell r="I103">
            <v>1000</v>
          </cell>
          <cell r="J103">
            <v>98</v>
          </cell>
          <cell r="K103">
            <v>147000</v>
          </cell>
        </row>
        <row r="104">
          <cell r="A104" t="str">
            <v>22-299</v>
          </cell>
          <cell r="B104" t="str">
            <v>Knbi2DgFEyNeqyiKe</v>
          </cell>
          <cell r="C104">
            <v>171178322</v>
          </cell>
          <cell r="D104" t="str">
            <v>ជួប យ៉ុម</v>
          </cell>
          <cell r="E104">
            <v>789800</v>
          </cell>
          <cell r="F104">
            <v>299</v>
          </cell>
          <cell r="G104">
            <v>171117062</v>
          </cell>
          <cell r="H104">
            <v>49300</v>
          </cell>
          <cell r="I104">
            <v>1000</v>
          </cell>
          <cell r="J104">
            <v>493</v>
          </cell>
          <cell r="K104">
            <v>739500</v>
          </cell>
        </row>
        <row r="105">
          <cell r="A105" t="str">
            <v>22-289</v>
          </cell>
          <cell r="B105" t="str">
            <v>kwQzgjgg9RitF79W8</v>
          </cell>
          <cell r="C105">
            <v>171177999</v>
          </cell>
          <cell r="D105" t="str">
            <v>លឹម ហូ</v>
          </cell>
          <cell r="E105">
            <v>172200</v>
          </cell>
          <cell r="F105">
            <v>289</v>
          </cell>
          <cell r="G105">
            <v>171117053</v>
          </cell>
          <cell r="H105">
            <v>10700</v>
          </cell>
          <cell r="I105">
            <v>1000</v>
          </cell>
          <cell r="J105">
            <v>107</v>
          </cell>
          <cell r="K105">
            <v>160500</v>
          </cell>
        </row>
        <row r="106">
          <cell r="A106" t="str">
            <v>22-010</v>
          </cell>
          <cell r="B106" t="str">
            <v>S2Xk8yTXw4mRQEyuo</v>
          </cell>
          <cell r="C106">
            <v>171177720</v>
          </cell>
          <cell r="D106" t="str">
            <v>គ្លីនិកបាត់ដំបង</v>
          </cell>
          <cell r="E106">
            <v>249000</v>
          </cell>
          <cell r="F106">
            <v>10</v>
          </cell>
          <cell r="G106">
            <v>171116102</v>
          </cell>
          <cell r="H106">
            <v>15500</v>
          </cell>
          <cell r="I106">
            <v>1000</v>
          </cell>
          <cell r="J106">
            <v>155</v>
          </cell>
          <cell r="K106">
            <v>232500</v>
          </cell>
        </row>
        <row r="107">
          <cell r="A107" t="str">
            <v>22-052</v>
          </cell>
          <cell r="B107" t="str">
            <v>2gjJ6YboC7eHZK9vX</v>
          </cell>
          <cell r="C107">
            <v>171177762</v>
          </cell>
          <cell r="D107" t="str">
            <v>អាជីវកម្មសាណាត់២ (សេងហ៊ួ)</v>
          </cell>
          <cell r="E107">
            <v>333800</v>
          </cell>
          <cell r="F107">
            <v>52</v>
          </cell>
          <cell r="G107">
            <v>171116142</v>
          </cell>
          <cell r="H107">
            <v>20800</v>
          </cell>
          <cell r="I107">
            <v>1000</v>
          </cell>
          <cell r="J107">
            <v>208</v>
          </cell>
          <cell r="K107">
            <v>312000</v>
          </cell>
        </row>
        <row r="108">
          <cell r="A108" t="str">
            <v>22-057</v>
          </cell>
          <cell r="B108" t="str">
            <v>JGuzmm37nyizC6oLf</v>
          </cell>
          <cell r="C108">
            <v>171177767</v>
          </cell>
          <cell r="D108" t="str">
            <v>ស្ថានីយ៏ តូតាល់</v>
          </cell>
          <cell r="E108">
            <v>935400</v>
          </cell>
          <cell r="F108">
            <v>57</v>
          </cell>
          <cell r="G108">
            <v>171116147</v>
          </cell>
          <cell r="H108">
            <v>58400</v>
          </cell>
          <cell r="I108">
            <v>1000</v>
          </cell>
          <cell r="J108">
            <v>584</v>
          </cell>
          <cell r="K108">
            <v>876000</v>
          </cell>
        </row>
        <row r="109">
          <cell r="A109" t="str">
            <v>22-201</v>
          </cell>
          <cell r="B109" t="str">
            <v>P8gQXwh2zqzG5ez3g</v>
          </cell>
          <cell r="C109">
            <v>171177911</v>
          </cell>
          <cell r="D109" t="str">
            <v>តូតាល់អន្លងវិល</v>
          </cell>
          <cell r="E109">
            <v>332200</v>
          </cell>
          <cell r="F109">
            <v>201</v>
          </cell>
          <cell r="G109">
            <v>171116971</v>
          </cell>
          <cell r="H109">
            <v>20700</v>
          </cell>
          <cell r="I109">
            <v>1000</v>
          </cell>
          <cell r="J109">
            <v>207</v>
          </cell>
          <cell r="K109">
            <v>310500</v>
          </cell>
        </row>
        <row r="110">
          <cell r="A110" t="str">
            <v>22-267</v>
          </cell>
          <cell r="B110" t="str">
            <v>Tp6Xjkt7KRtQwiqwp</v>
          </cell>
          <cell r="C110">
            <v>171177977</v>
          </cell>
          <cell r="D110" t="str">
            <v>វត្តផ្សារថ្មី</v>
          </cell>
          <cell r="E110">
            <v>196200</v>
          </cell>
          <cell r="F110">
            <v>267</v>
          </cell>
          <cell r="G110">
            <v>171117032</v>
          </cell>
          <cell r="H110">
            <v>12200</v>
          </cell>
          <cell r="I110">
            <v>1000</v>
          </cell>
          <cell r="J110">
            <v>122</v>
          </cell>
          <cell r="K110">
            <v>183000</v>
          </cell>
        </row>
        <row r="111">
          <cell r="A111" t="str">
            <v>22-164</v>
          </cell>
          <cell r="B111" t="str">
            <v>mQdSsFkZzHAEkX6fC</v>
          </cell>
          <cell r="C111">
            <v>171177874</v>
          </cell>
          <cell r="D111" t="str">
            <v>តាំង ជុងខេង</v>
          </cell>
          <cell r="E111">
            <v>180200</v>
          </cell>
          <cell r="F111">
            <v>164</v>
          </cell>
          <cell r="G111">
            <v>171116938</v>
          </cell>
          <cell r="H111">
            <v>11200</v>
          </cell>
          <cell r="I111">
            <v>1000</v>
          </cell>
          <cell r="J111">
            <v>112</v>
          </cell>
          <cell r="K111">
            <v>168000</v>
          </cell>
        </row>
        <row r="112">
          <cell r="A112" t="str">
            <v>22-280</v>
          </cell>
          <cell r="B112" t="str">
            <v>WoTzL4qRi6zwKEWXv</v>
          </cell>
          <cell r="C112">
            <v>171177990</v>
          </cell>
          <cell r="D112" t="str">
            <v>សន សុភ័ក្រ</v>
          </cell>
          <cell r="E112">
            <v>135400</v>
          </cell>
          <cell r="F112">
            <v>280</v>
          </cell>
          <cell r="G112">
            <v>171117045</v>
          </cell>
          <cell r="H112">
            <v>8400</v>
          </cell>
          <cell r="I112">
            <v>1000</v>
          </cell>
          <cell r="J112">
            <v>84</v>
          </cell>
          <cell r="K112">
            <v>126000</v>
          </cell>
        </row>
        <row r="113">
          <cell r="A113" t="str">
            <v>22-094</v>
          </cell>
          <cell r="B113" t="str">
            <v>e69qHYFjxQLCjfw24</v>
          </cell>
          <cell r="C113">
            <v>171177804</v>
          </cell>
          <cell r="D113" t="str">
            <v>វិញ សាន់</v>
          </cell>
          <cell r="E113">
            <v>687400</v>
          </cell>
          <cell r="F113">
            <v>94</v>
          </cell>
          <cell r="G113">
            <v>171116181</v>
          </cell>
          <cell r="H113">
            <v>42900</v>
          </cell>
          <cell r="I113">
            <v>1000</v>
          </cell>
          <cell r="J113">
            <v>429</v>
          </cell>
          <cell r="K113">
            <v>643500</v>
          </cell>
        </row>
        <row r="114">
          <cell r="A114" t="str">
            <v>22-083</v>
          </cell>
          <cell r="B114" t="str">
            <v>uYXkmD7TWTxzdLoZN</v>
          </cell>
          <cell r="C114">
            <v>171177793</v>
          </cell>
          <cell r="D114" t="str">
            <v>ញ៉ែម វណ្ណា លាង ឡាន</v>
          </cell>
          <cell r="E114">
            <v>172200</v>
          </cell>
          <cell r="F114">
            <v>83</v>
          </cell>
          <cell r="G114">
            <v>171116171</v>
          </cell>
          <cell r="H114">
            <v>10700</v>
          </cell>
          <cell r="I114">
            <v>1000</v>
          </cell>
          <cell r="J114">
            <v>107</v>
          </cell>
          <cell r="K114">
            <v>160500</v>
          </cell>
        </row>
        <row r="115">
          <cell r="A115" t="str">
            <v>22-096</v>
          </cell>
          <cell r="B115" t="str">
            <v>MrCEA4zkq7c7rF49Z</v>
          </cell>
          <cell r="C115">
            <v>171177806</v>
          </cell>
          <cell r="D115" t="str">
            <v>ណា ណៃ</v>
          </cell>
          <cell r="E115">
            <v>135400</v>
          </cell>
          <cell r="F115">
            <v>96</v>
          </cell>
          <cell r="G115">
            <v>171116183</v>
          </cell>
          <cell r="H115">
            <v>8400</v>
          </cell>
          <cell r="I115">
            <v>1000</v>
          </cell>
          <cell r="J115">
            <v>84</v>
          </cell>
          <cell r="K115">
            <v>126000</v>
          </cell>
        </row>
        <row r="116">
          <cell r="A116" t="str">
            <v>22-089</v>
          </cell>
          <cell r="B116" t="str">
            <v>2Kf3XYceuNjQuDP8G</v>
          </cell>
          <cell r="C116">
            <v>171177799</v>
          </cell>
          <cell r="D116" t="str">
            <v>ព្រៈវិហារកាតូលិក ១</v>
          </cell>
          <cell r="E116">
            <v>1487400</v>
          </cell>
          <cell r="F116">
            <v>89</v>
          </cell>
          <cell r="G116">
            <v>171116176</v>
          </cell>
          <cell r="H116">
            <v>92900</v>
          </cell>
          <cell r="I116">
            <v>1000</v>
          </cell>
          <cell r="J116">
            <v>929</v>
          </cell>
          <cell r="K116">
            <v>1393500</v>
          </cell>
        </row>
        <row r="117">
          <cell r="A117" t="str">
            <v>22-297</v>
          </cell>
          <cell r="B117" t="str">
            <v>MPvjMHeSRXbcQHqEw</v>
          </cell>
          <cell r="C117">
            <v>171178007</v>
          </cell>
          <cell r="D117" t="str">
            <v>វត្តកណ្តាល</v>
          </cell>
          <cell r="E117">
            <v>349800</v>
          </cell>
          <cell r="F117">
            <v>297</v>
          </cell>
          <cell r="G117">
            <v>171117060</v>
          </cell>
          <cell r="H117">
            <v>21800</v>
          </cell>
          <cell r="I117">
            <v>1000</v>
          </cell>
          <cell r="J117">
            <v>218</v>
          </cell>
          <cell r="K117">
            <v>327000</v>
          </cell>
        </row>
        <row r="118">
          <cell r="A118" t="str">
            <v>22-127</v>
          </cell>
          <cell r="B118" t="str">
            <v>PP7Dh6u7NgqfoPCkZ</v>
          </cell>
          <cell r="C118">
            <v>171177837</v>
          </cell>
          <cell r="D118" t="str">
            <v>លឹម ភិចហួរ</v>
          </cell>
          <cell r="E118">
            <v>585000</v>
          </cell>
          <cell r="F118">
            <v>127</v>
          </cell>
          <cell r="G118">
            <v>171116212</v>
          </cell>
          <cell r="H118">
            <v>36500</v>
          </cell>
          <cell r="I118">
            <v>1000</v>
          </cell>
          <cell r="J118">
            <v>365</v>
          </cell>
          <cell r="K118">
            <v>547500</v>
          </cell>
        </row>
        <row r="119">
          <cell r="A119" t="str">
            <v>22-032</v>
          </cell>
          <cell r="B119" t="str">
            <v>N2bBweD5ijtyHqZTv</v>
          </cell>
          <cell r="C119">
            <v>171177742</v>
          </cell>
          <cell r="D119" t="str">
            <v>ហម ចិត្រ</v>
          </cell>
          <cell r="E119">
            <v>196200</v>
          </cell>
          <cell r="F119">
            <v>32</v>
          </cell>
          <cell r="G119">
            <v>171116123</v>
          </cell>
          <cell r="H119">
            <v>12200</v>
          </cell>
          <cell r="I119">
            <v>1000</v>
          </cell>
          <cell r="J119">
            <v>122</v>
          </cell>
          <cell r="K119">
            <v>183000</v>
          </cell>
        </row>
        <row r="120">
          <cell r="A120" t="str">
            <v>22-242</v>
          </cell>
          <cell r="B120" t="str">
            <v>6jZjoyyq5g6AbssyP</v>
          </cell>
          <cell r="C120">
            <v>171177952</v>
          </cell>
          <cell r="D120" t="str">
            <v>បួន សៀ</v>
          </cell>
          <cell r="E120">
            <v>53800</v>
          </cell>
          <cell r="F120">
            <v>242</v>
          </cell>
          <cell r="G120">
            <v>171117008</v>
          </cell>
          <cell r="H120">
            <v>3300</v>
          </cell>
          <cell r="I120">
            <v>1000</v>
          </cell>
          <cell r="J120">
            <v>33</v>
          </cell>
          <cell r="K120">
            <v>49500</v>
          </cell>
        </row>
        <row r="121">
          <cell r="A121" t="str">
            <v>22-292</v>
          </cell>
          <cell r="B121" t="str">
            <v>pFSuuHPDdvNxEzrPY</v>
          </cell>
          <cell r="C121">
            <v>171178002</v>
          </cell>
          <cell r="D121" t="str">
            <v>សឹង លី</v>
          </cell>
          <cell r="E121">
            <v>74600</v>
          </cell>
          <cell r="F121">
            <v>292</v>
          </cell>
          <cell r="G121">
            <v>171117055</v>
          </cell>
          <cell r="H121">
            <v>4600</v>
          </cell>
          <cell r="I121">
            <v>1000</v>
          </cell>
          <cell r="J121">
            <v>46</v>
          </cell>
          <cell r="K121">
            <v>69000</v>
          </cell>
        </row>
        <row r="122">
          <cell r="A122" t="str">
            <v>22-109</v>
          </cell>
          <cell r="B122" t="str">
            <v>jg2aAp4zYbjGdEt9x</v>
          </cell>
          <cell r="C122">
            <v>171177819</v>
          </cell>
          <cell r="D122" t="str">
            <v>ប៊ុន សេង (គ្លីនិកសុខភាព)</v>
          </cell>
          <cell r="E122">
            <v>159400</v>
          </cell>
          <cell r="F122">
            <v>109</v>
          </cell>
          <cell r="G122">
            <v>171116195</v>
          </cell>
          <cell r="H122">
            <v>9900</v>
          </cell>
          <cell r="I122">
            <v>1000</v>
          </cell>
          <cell r="J122">
            <v>99</v>
          </cell>
          <cell r="K122">
            <v>148500</v>
          </cell>
        </row>
        <row r="123">
          <cell r="A123" t="str">
            <v>22-236</v>
          </cell>
          <cell r="B123" t="str">
            <v>X5ejFR4qENb6q29kJ</v>
          </cell>
          <cell r="C123">
            <v>171177946</v>
          </cell>
          <cell r="D123" t="str">
            <v>បេ សារឿន</v>
          </cell>
          <cell r="E123">
            <v>170600</v>
          </cell>
          <cell r="F123">
            <v>236</v>
          </cell>
          <cell r="G123">
            <v>171117003</v>
          </cell>
          <cell r="H123">
            <v>10600</v>
          </cell>
          <cell r="I123">
            <v>1000</v>
          </cell>
          <cell r="J123">
            <v>106</v>
          </cell>
          <cell r="K123">
            <v>159000</v>
          </cell>
        </row>
        <row r="124">
          <cell r="A124" t="str">
            <v>22-068</v>
          </cell>
          <cell r="B124" t="str">
            <v>usNLagLENJnftNrua</v>
          </cell>
          <cell r="C124">
            <v>171177778</v>
          </cell>
          <cell r="D124" t="str">
            <v>សោ ថាលី កូលាបស</v>
          </cell>
          <cell r="E124">
            <v>757800</v>
          </cell>
          <cell r="F124">
            <v>68</v>
          </cell>
          <cell r="G124">
            <v>171116157</v>
          </cell>
          <cell r="H124">
            <v>47300</v>
          </cell>
          <cell r="I124">
            <v>1000</v>
          </cell>
          <cell r="J124">
            <v>473</v>
          </cell>
          <cell r="K124">
            <v>709500</v>
          </cell>
        </row>
        <row r="125">
          <cell r="A125" t="str">
            <v>22-126</v>
          </cell>
          <cell r="B125" t="str">
            <v>FyznucJuLin9KwGcc</v>
          </cell>
          <cell r="C125">
            <v>171177836</v>
          </cell>
          <cell r="D125" t="str">
            <v>ណង ណារ័ត្ន</v>
          </cell>
          <cell r="E125">
            <v>65000</v>
          </cell>
          <cell r="F125">
            <v>126</v>
          </cell>
          <cell r="G125">
            <v>171116211</v>
          </cell>
          <cell r="H125">
            <v>4000</v>
          </cell>
          <cell r="I125">
            <v>1000</v>
          </cell>
          <cell r="J125">
            <v>40</v>
          </cell>
          <cell r="K125">
            <v>60000</v>
          </cell>
        </row>
        <row r="126">
          <cell r="A126" t="str">
            <v>22-085</v>
          </cell>
          <cell r="B126" t="str">
            <v>b6bm8sfaYbePKYDCt</v>
          </cell>
          <cell r="C126">
            <v>171177795</v>
          </cell>
          <cell r="D126" t="str">
            <v>សណ្ឋាគារ បាណន់</v>
          </cell>
          <cell r="E126">
            <v>1205800</v>
          </cell>
          <cell r="F126">
            <v>85</v>
          </cell>
          <cell r="G126">
            <v>171116173</v>
          </cell>
          <cell r="H126">
            <v>75300</v>
          </cell>
          <cell r="I126">
            <v>1000</v>
          </cell>
          <cell r="J126">
            <v>753</v>
          </cell>
          <cell r="K126">
            <v>1129500</v>
          </cell>
        </row>
        <row r="127">
          <cell r="A127" t="str">
            <v>22-136</v>
          </cell>
          <cell r="B127" t="str">
            <v>seEbjZwGKwWwY5B75</v>
          </cell>
          <cell r="C127">
            <v>171177846</v>
          </cell>
          <cell r="D127" t="str">
            <v>លឹម ឈួងសៀ</v>
          </cell>
          <cell r="E127">
            <v>861800</v>
          </cell>
          <cell r="F127">
            <v>136</v>
          </cell>
          <cell r="G127">
            <v>171116911</v>
          </cell>
          <cell r="H127">
            <v>53800</v>
          </cell>
          <cell r="I127">
            <v>1000</v>
          </cell>
          <cell r="J127">
            <v>538</v>
          </cell>
          <cell r="K127">
            <v>807000</v>
          </cell>
        </row>
        <row r="128">
          <cell r="A128" t="str">
            <v>22-021</v>
          </cell>
          <cell r="B128" t="str">
            <v>2ehKrs62oNub7ia4w</v>
          </cell>
          <cell r="C128">
            <v>171177731</v>
          </cell>
          <cell r="D128" t="str">
            <v>មណ្ឌលកុមារកំព្រា SOS</v>
          </cell>
          <cell r="E128">
            <v>1833000</v>
          </cell>
          <cell r="F128">
            <v>21</v>
          </cell>
          <cell r="G128">
            <v>171116112</v>
          </cell>
          <cell r="H128">
            <v>114500</v>
          </cell>
          <cell r="I128">
            <v>1000</v>
          </cell>
          <cell r="J128">
            <v>1145</v>
          </cell>
          <cell r="K128">
            <v>1717500</v>
          </cell>
        </row>
        <row r="129">
          <cell r="A129" t="str">
            <v>22-116</v>
          </cell>
          <cell r="B129" t="str">
            <v>8aB2FSqxHQbRSZnzG</v>
          </cell>
          <cell r="C129">
            <v>171177826</v>
          </cell>
          <cell r="D129" t="str">
            <v>អេង ពេញ</v>
          </cell>
          <cell r="E129">
            <v>44200</v>
          </cell>
          <cell r="F129">
            <v>116</v>
          </cell>
          <cell r="G129">
            <v>171116202</v>
          </cell>
          <cell r="H129">
            <v>2700</v>
          </cell>
          <cell r="I129">
            <v>1000</v>
          </cell>
          <cell r="J129">
            <v>27</v>
          </cell>
          <cell r="K129">
            <v>40500</v>
          </cell>
        </row>
        <row r="130">
          <cell r="A130" t="str">
            <v>22-095</v>
          </cell>
          <cell r="B130" t="str">
            <v>GW9HbjJDM7rKNm5Tf</v>
          </cell>
          <cell r="C130">
            <v>171177805</v>
          </cell>
          <cell r="D130" t="str">
            <v>នរោត្តម ចក្រាវុធ</v>
          </cell>
          <cell r="E130">
            <v>361000</v>
          </cell>
          <cell r="F130">
            <v>95</v>
          </cell>
          <cell r="G130">
            <v>171116182</v>
          </cell>
          <cell r="H130">
            <v>22500</v>
          </cell>
          <cell r="I130">
            <v>1000</v>
          </cell>
          <cell r="J130">
            <v>225</v>
          </cell>
          <cell r="K130">
            <v>337500</v>
          </cell>
        </row>
        <row r="131">
          <cell r="A131" t="str">
            <v>22-203</v>
          </cell>
          <cell r="B131" t="str">
            <v>kaBPZJAAeeCMJx5Gu</v>
          </cell>
          <cell r="C131">
            <v>171177913</v>
          </cell>
          <cell r="D131" t="str">
            <v>ជាម ចាន់សោភ័ណ</v>
          </cell>
          <cell r="E131">
            <v>105000</v>
          </cell>
          <cell r="F131">
            <v>203</v>
          </cell>
          <cell r="G131">
            <v>171116973</v>
          </cell>
          <cell r="H131">
            <v>6500</v>
          </cell>
          <cell r="I131">
            <v>1000</v>
          </cell>
          <cell r="J131">
            <v>65</v>
          </cell>
          <cell r="K131">
            <v>97500</v>
          </cell>
        </row>
        <row r="132">
          <cell r="A132" t="str">
            <v>22-092</v>
          </cell>
          <cell r="B132" t="str">
            <v>5H3apwsr4EnXW3DjF</v>
          </cell>
          <cell r="C132">
            <v>171177802</v>
          </cell>
          <cell r="D132" t="str">
            <v>ស៊ីន ឃន (សាច់គោអាំង )</v>
          </cell>
          <cell r="E132">
            <v>589800</v>
          </cell>
          <cell r="F132">
            <v>92</v>
          </cell>
          <cell r="G132">
            <v>171116179</v>
          </cell>
          <cell r="H132">
            <v>36800</v>
          </cell>
          <cell r="I132">
            <v>1000</v>
          </cell>
          <cell r="J132">
            <v>368</v>
          </cell>
          <cell r="K132">
            <v>552000</v>
          </cell>
        </row>
        <row r="133">
          <cell r="A133" t="str">
            <v>22-144</v>
          </cell>
          <cell r="B133" t="str">
            <v>ykEdTFsK2ZcniSfYe</v>
          </cell>
          <cell r="C133">
            <v>171177854</v>
          </cell>
          <cell r="D133" t="str">
            <v>គឹម សុខ</v>
          </cell>
          <cell r="E133">
            <v>157800</v>
          </cell>
          <cell r="F133">
            <v>144</v>
          </cell>
          <cell r="G133">
            <v>171116919</v>
          </cell>
          <cell r="H133">
            <v>9800</v>
          </cell>
          <cell r="I133">
            <v>1000</v>
          </cell>
          <cell r="J133">
            <v>98</v>
          </cell>
          <cell r="K133">
            <v>147000</v>
          </cell>
        </row>
        <row r="134">
          <cell r="A134" t="str">
            <v>22-113</v>
          </cell>
          <cell r="B134" t="str">
            <v>biDewG26CChdMm2WT</v>
          </cell>
          <cell r="C134">
            <v>171177823</v>
          </cell>
          <cell r="D134" t="str">
            <v>ព្រៈវិហារកាតូលិក ២</v>
          </cell>
          <cell r="E134">
            <v>231400</v>
          </cell>
          <cell r="F134">
            <v>113</v>
          </cell>
          <cell r="G134">
            <v>171116199</v>
          </cell>
          <cell r="H134">
            <v>14400</v>
          </cell>
          <cell r="I134">
            <v>1000</v>
          </cell>
          <cell r="J134">
            <v>144</v>
          </cell>
          <cell r="K134">
            <v>216000</v>
          </cell>
        </row>
        <row r="135">
          <cell r="A135" t="str">
            <v>22-191</v>
          </cell>
          <cell r="B135" t="str">
            <v>9Rk5atp8XDLenyyuf</v>
          </cell>
          <cell r="C135">
            <v>171177901</v>
          </cell>
          <cell r="D135" t="str">
            <v>ភោជនីយដ្ឋាន វិមានរៀម</v>
          </cell>
          <cell r="E135">
            <v>402600</v>
          </cell>
          <cell r="F135">
            <v>191</v>
          </cell>
          <cell r="G135">
            <v>171116963</v>
          </cell>
          <cell r="H135">
            <v>25100</v>
          </cell>
          <cell r="I135">
            <v>1000</v>
          </cell>
          <cell r="J135">
            <v>251</v>
          </cell>
          <cell r="K135">
            <v>376500</v>
          </cell>
        </row>
        <row r="136">
          <cell r="A136" t="str">
            <v>22-197</v>
          </cell>
          <cell r="B136" t="str">
            <v>HeSacyRzZE8Wny3EE</v>
          </cell>
          <cell r="C136">
            <v>171177907</v>
          </cell>
          <cell r="D136" t="str">
            <v>ប៊ុន សេង ២</v>
          </cell>
          <cell r="E136">
            <v>306600</v>
          </cell>
          <cell r="F136">
            <v>197</v>
          </cell>
          <cell r="G136">
            <v>171116968</v>
          </cell>
          <cell r="H136">
            <v>19100</v>
          </cell>
          <cell r="I136">
            <v>1000</v>
          </cell>
          <cell r="J136">
            <v>191</v>
          </cell>
          <cell r="K136">
            <v>286500</v>
          </cell>
        </row>
        <row r="137">
          <cell r="A137" t="str">
            <v>22-293</v>
          </cell>
          <cell r="B137" t="str">
            <v>o4r7fAxLnXGQ7Fafj</v>
          </cell>
          <cell r="C137">
            <v>171178321</v>
          </cell>
          <cell r="D137" t="str">
            <v>ឯម សុវណ្ណារ៉ា</v>
          </cell>
          <cell r="E137">
            <v>93800</v>
          </cell>
          <cell r="F137">
            <v>293</v>
          </cell>
          <cell r="G137">
            <v>171117056</v>
          </cell>
          <cell r="H137">
            <v>5800</v>
          </cell>
          <cell r="I137">
            <v>1000</v>
          </cell>
          <cell r="J137">
            <v>58</v>
          </cell>
          <cell r="K137">
            <v>87000</v>
          </cell>
        </row>
        <row r="138">
          <cell r="A138" t="str">
            <v>22-183</v>
          </cell>
          <cell r="B138" t="str">
            <v>CPFh3HNzEn6if6NtK</v>
          </cell>
          <cell r="C138">
            <v>171177893</v>
          </cell>
          <cell r="D138" t="str">
            <v>ងិន ឃន ៤</v>
          </cell>
          <cell r="E138">
            <v>460200</v>
          </cell>
          <cell r="F138">
            <v>183</v>
          </cell>
          <cell r="G138">
            <v>171116955</v>
          </cell>
          <cell r="H138">
            <v>28700</v>
          </cell>
          <cell r="I138">
            <v>1000</v>
          </cell>
          <cell r="J138">
            <v>287</v>
          </cell>
          <cell r="K138">
            <v>430500</v>
          </cell>
        </row>
        <row r="139">
          <cell r="A139" t="str">
            <v>22-213</v>
          </cell>
          <cell r="B139" t="str">
            <v>KYjKEnNFrNNgbdmdK</v>
          </cell>
          <cell r="C139">
            <v>171177923</v>
          </cell>
          <cell r="D139" t="str">
            <v>ហួយ ចន្ធី</v>
          </cell>
          <cell r="E139">
            <v>324200</v>
          </cell>
          <cell r="F139">
            <v>213</v>
          </cell>
          <cell r="G139">
            <v>171116982</v>
          </cell>
          <cell r="H139">
            <v>20200</v>
          </cell>
          <cell r="I139">
            <v>1000</v>
          </cell>
          <cell r="J139">
            <v>202</v>
          </cell>
          <cell r="K139">
            <v>303000</v>
          </cell>
        </row>
        <row r="140">
          <cell r="A140" t="str">
            <v>22-034</v>
          </cell>
          <cell r="B140" t="str">
            <v>Ys4rhysv4nKZayBcA</v>
          </cell>
          <cell r="C140">
            <v>171177744</v>
          </cell>
          <cell r="D140" t="str">
            <v>សេង វ៉ាឡាត់</v>
          </cell>
          <cell r="E140">
            <v>258600</v>
          </cell>
          <cell r="F140">
            <v>34</v>
          </cell>
          <cell r="G140">
            <v>171116125</v>
          </cell>
          <cell r="H140">
            <v>16100</v>
          </cell>
          <cell r="I140">
            <v>1000</v>
          </cell>
          <cell r="J140">
            <v>161</v>
          </cell>
          <cell r="K140">
            <v>241500</v>
          </cell>
        </row>
        <row r="141">
          <cell r="A141" t="str">
            <v>22-255</v>
          </cell>
          <cell r="B141" t="str">
            <v>iCoJekMntsZq7AFzt</v>
          </cell>
          <cell r="C141">
            <v>171177965</v>
          </cell>
          <cell r="D141" t="str">
            <v>តាំង ឡាយ</v>
          </cell>
          <cell r="E141">
            <v>236200</v>
          </cell>
          <cell r="F141">
            <v>255</v>
          </cell>
          <cell r="G141">
            <v>171117021</v>
          </cell>
          <cell r="H141">
            <v>14700</v>
          </cell>
          <cell r="I141">
            <v>1000</v>
          </cell>
          <cell r="J141">
            <v>147</v>
          </cell>
          <cell r="K141">
            <v>220500</v>
          </cell>
        </row>
        <row r="142">
          <cell r="A142" t="str">
            <v>22-178</v>
          </cell>
          <cell r="B142" t="str">
            <v>YxkTrp7MbRX4Nuf9i</v>
          </cell>
          <cell r="C142">
            <v>171177888</v>
          </cell>
          <cell r="D142" t="str">
            <v>មាស សុភាព</v>
          </cell>
          <cell r="E142">
            <v>36200</v>
          </cell>
          <cell r="F142">
            <v>178</v>
          </cell>
          <cell r="G142">
            <v>171116950</v>
          </cell>
          <cell r="H142">
            <v>2200</v>
          </cell>
          <cell r="I142">
            <v>1000</v>
          </cell>
          <cell r="J142">
            <v>22</v>
          </cell>
          <cell r="K142">
            <v>33000</v>
          </cell>
        </row>
        <row r="143">
          <cell r="A143" t="str">
            <v>22-272</v>
          </cell>
          <cell r="B143" t="str">
            <v>SBuCTs5F482NoFTrt</v>
          </cell>
          <cell r="C143">
            <v>171177982</v>
          </cell>
          <cell r="D143" t="str">
            <v>ឡាំ ឆៃលីន</v>
          </cell>
          <cell r="E143">
            <v>674600</v>
          </cell>
          <cell r="F143">
            <v>272</v>
          </cell>
          <cell r="G143">
            <v>171117037</v>
          </cell>
          <cell r="H143">
            <v>42100</v>
          </cell>
          <cell r="I143">
            <v>1000</v>
          </cell>
          <cell r="J143">
            <v>421</v>
          </cell>
          <cell r="K143">
            <v>631500</v>
          </cell>
        </row>
        <row r="144">
          <cell r="A144" t="str">
            <v>22-261</v>
          </cell>
          <cell r="B144" t="str">
            <v>TetFKS3Tm76wY8ivj</v>
          </cell>
          <cell r="C144">
            <v>171177971</v>
          </cell>
          <cell r="D144" t="str">
            <v>ប្រាក់ ព្រី</v>
          </cell>
          <cell r="E144">
            <v>69800</v>
          </cell>
          <cell r="F144">
            <v>261</v>
          </cell>
          <cell r="G144">
            <v>171117027</v>
          </cell>
          <cell r="H144">
            <v>4300</v>
          </cell>
          <cell r="I144">
            <v>1000</v>
          </cell>
          <cell r="J144">
            <v>43</v>
          </cell>
          <cell r="K144">
            <v>64500</v>
          </cell>
        </row>
        <row r="145">
          <cell r="A145" t="str">
            <v>22-012</v>
          </cell>
          <cell r="B145" t="str">
            <v>bGAeNBk9nMayQBGNS</v>
          </cell>
          <cell r="C145">
            <v>171177722</v>
          </cell>
          <cell r="D145" t="str">
            <v>ភោជនីយដ្ឋានសប្បាយណាស់</v>
          </cell>
          <cell r="E145">
            <v>28200</v>
          </cell>
          <cell r="F145">
            <v>12</v>
          </cell>
          <cell r="G145">
            <v>171116104</v>
          </cell>
          <cell r="H145">
            <v>1700</v>
          </cell>
          <cell r="I145">
            <v>1000</v>
          </cell>
          <cell r="J145">
            <v>17</v>
          </cell>
          <cell r="K145">
            <v>25500</v>
          </cell>
        </row>
        <row r="146">
          <cell r="A146" t="str">
            <v>22-243</v>
          </cell>
          <cell r="B146" t="str">
            <v>qkCDmn5EKGD3dWSrP</v>
          </cell>
          <cell r="C146">
            <v>171177953</v>
          </cell>
          <cell r="D146" t="str">
            <v>ដៃដែក</v>
          </cell>
          <cell r="E146">
            <v>71400</v>
          </cell>
          <cell r="F146">
            <v>243</v>
          </cell>
          <cell r="G146">
            <v>171117009</v>
          </cell>
          <cell r="H146">
            <v>4400</v>
          </cell>
          <cell r="I146">
            <v>1000</v>
          </cell>
          <cell r="J146">
            <v>44</v>
          </cell>
          <cell r="K146">
            <v>66000</v>
          </cell>
        </row>
        <row r="147">
          <cell r="A147" t="str">
            <v>22-186</v>
          </cell>
          <cell r="B147" t="str">
            <v>RgxHW3WYmF4SmtGRr</v>
          </cell>
          <cell r="C147">
            <v>171177896</v>
          </cell>
          <cell r="D147" t="str">
            <v>យ៉ម ចំរើន ៤</v>
          </cell>
          <cell r="E147">
            <v>202600</v>
          </cell>
          <cell r="F147">
            <v>186</v>
          </cell>
          <cell r="G147">
            <v>171116958</v>
          </cell>
          <cell r="H147">
            <v>12600</v>
          </cell>
          <cell r="I147">
            <v>1000</v>
          </cell>
          <cell r="J147">
            <v>126</v>
          </cell>
          <cell r="K147">
            <v>189000</v>
          </cell>
        </row>
        <row r="148">
          <cell r="A148" t="str">
            <v>22-219</v>
          </cell>
          <cell r="B148" t="str">
            <v>xcbH5BivX4PSuvc3c</v>
          </cell>
          <cell r="C148">
            <v>171177929</v>
          </cell>
          <cell r="D148" t="str">
            <v>ង៉ូវ វែងហុក</v>
          </cell>
          <cell r="E148">
            <v>1404200</v>
          </cell>
          <cell r="F148">
            <v>219</v>
          </cell>
          <cell r="G148">
            <v>171116988</v>
          </cell>
          <cell r="H148">
            <v>87700</v>
          </cell>
          <cell r="I148">
            <v>1000</v>
          </cell>
          <cell r="J148">
            <v>877</v>
          </cell>
          <cell r="K148">
            <v>1315500</v>
          </cell>
        </row>
        <row r="149">
          <cell r="A149" t="str">
            <v>22-274</v>
          </cell>
          <cell r="B149" t="str">
            <v>oWKvnH53EuZMXHLWW</v>
          </cell>
          <cell r="C149">
            <v>171177984</v>
          </cell>
          <cell r="D149" t="str">
            <v>នៅ សិទ្ធិគុណ</v>
          </cell>
          <cell r="E149">
            <v>76200</v>
          </cell>
          <cell r="F149">
            <v>274</v>
          </cell>
          <cell r="G149">
            <v>171117039</v>
          </cell>
          <cell r="H149">
            <v>4700</v>
          </cell>
          <cell r="I149">
            <v>1000</v>
          </cell>
          <cell r="J149">
            <v>47</v>
          </cell>
          <cell r="K149">
            <v>70500</v>
          </cell>
        </row>
        <row r="150">
          <cell r="A150" t="str">
            <v>22-151</v>
          </cell>
          <cell r="B150" t="str">
            <v>yQg84iMBvFfRaSqM9</v>
          </cell>
          <cell r="C150">
            <v>171177861</v>
          </cell>
          <cell r="D150" t="str">
            <v>កូវ ជីងប៊ុង</v>
          </cell>
          <cell r="E150">
            <v>676200</v>
          </cell>
          <cell r="F150">
            <v>151</v>
          </cell>
          <cell r="G150">
            <v>171116926</v>
          </cell>
          <cell r="H150">
            <v>42200</v>
          </cell>
          <cell r="I150">
            <v>1000</v>
          </cell>
          <cell r="J150">
            <v>422</v>
          </cell>
          <cell r="K150">
            <v>633000</v>
          </cell>
        </row>
        <row r="151">
          <cell r="A151" t="str">
            <v>22-221</v>
          </cell>
          <cell r="B151" t="str">
            <v>M9noKeMkcC3v4BXBH</v>
          </cell>
          <cell r="C151">
            <v>171177931</v>
          </cell>
          <cell r="D151" t="str">
            <v>ខេមរាបាត់ដំបង ២</v>
          </cell>
          <cell r="E151">
            <v>1001000</v>
          </cell>
          <cell r="F151">
            <v>221</v>
          </cell>
          <cell r="G151">
            <v>171116990</v>
          </cell>
          <cell r="H151">
            <v>62500</v>
          </cell>
          <cell r="I151">
            <v>1000</v>
          </cell>
          <cell r="J151">
            <v>625</v>
          </cell>
          <cell r="K151">
            <v>937500</v>
          </cell>
        </row>
        <row r="152">
          <cell r="A152" t="str">
            <v>22-220</v>
          </cell>
          <cell r="B152" t="str">
            <v>WLc7jFRWFqutRhXRP</v>
          </cell>
          <cell r="C152">
            <v>171177930</v>
          </cell>
          <cell r="D152" t="str">
            <v>ខេមរាបាត់ដំបង ១</v>
          </cell>
          <cell r="E152">
            <v>143400</v>
          </cell>
          <cell r="F152">
            <v>220</v>
          </cell>
          <cell r="G152">
            <v>171116989</v>
          </cell>
          <cell r="H152">
            <v>8900</v>
          </cell>
          <cell r="I152">
            <v>1000</v>
          </cell>
          <cell r="J152">
            <v>89</v>
          </cell>
          <cell r="K152">
            <v>133500</v>
          </cell>
        </row>
        <row r="153">
          <cell r="A153" t="str">
            <v>22-098</v>
          </cell>
          <cell r="B153" t="str">
            <v>RzvHT5h3Kd4AHEGkZ</v>
          </cell>
          <cell r="C153">
            <v>171177808</v>
          </cell>
          <cell r="D153" t="str">
            <v>ឯ.ឧ. ងិន ឃន ៣</v>
          </cell>
          <cell r="E153">
            <v>1249000</v>
          </cell>
          <cell r="F153">
            <v>98</v>
          </cell>
          <cell r="G153">
            <v>171116184</v>
          </cell>
          <cell r="H153">
            <v>78000</v>
          </cell>
          <cell r="I153">
            <v>1000</v>
          </cell>
          <cell r="J153">
            <v>780</v>
          </cell>
          <cell r="K153">
            <v>1170000</v>
          </cell>
        </row>
        <row r="154">
          <cell r="A154" t="str">
            <v>22-182</v>
          </cell>
          <cell r="B154" t="str">
            <v>Q3AXBaf5GWfsZQHr8</v>
          </cell>
          <cell r="C154">
            <v>171177892</v>
          </cell>
          <cell r="D154" t="str">
            <v>ងិន ឃន ១</v>
          </cell>
          <cell r="E154">
            <v>9274600</v>
          </cell>
          <cell r="F154">
            <v>182</v>
          </cell>
          <cell r="G154">
            <v>171116954</v>
          </cell>
          <cell r="H154">
            <v>579600</v>
          </cell>
          <cell r="I154">
            <v>1000</v>
          </cell>
          <cell r="J154">
            <v>5796</v>
          </cell>
          <cell r="K154">
            <v>8694000</v>
          </cell>
        </row>
        <row r="155">
          <cell r="A155" t="str">
            <v>22-042</v>
          </cell>
          <cell r="B155" t="str">
            <v>SKtSadaun9CE35EHg</v>
          </cell>
          <cell r="C155">
            <v>171177752</v>
          </cell>
          <cell r="D155" t="str">
            <v>ងួន ហួត (ថៃលី)</v>
          </cell>
          <cell r="E155">
            <v>437800</v>
          </cell>
          <cell r="F155">
            <v>42</v>
          </cell>
          <cell r="G155">
            <v>171116133</v>
          </cell>
          <cell r="H155">
            <v>27300</v>
          </cell>
          <cell r="I155">
            <v>1000</v>
          </cell>
          <cell r="J155">
            <v>273</v>
          </cell>
          <cell r="K155">
            <v>409500</v>
          </cell>
        </row>
        <row r="156">
          <cell r="A156" t="str">
            <v>22-265</v>
          </cell>
          <cell r="B156" t="str">
            <v>HYbFmC4EEWFibGP4d</v>
          </cell>
          <cell r="C156">
            <v>171177975</v>
          </cell>
          <cell r="D156" t="str">
            <v>ផ្សារថ្មី</v>
          </cell>
          <cell r="E156">
            <v>503400</v>
          </cell>
          <cell r="F156">
            <v>265</v>
          </cell>
          <cell r="G156">
            <v>171117030</v>
          </cell>
          <cell r="H156">
            <v>31400</v>
          </cell>
          <cell r="I156">
            <v>1000</v>
          </cell>
          <cell r="J156">
            <v>314</v>
          </cell>
          <cell r="K156">
            <v>471000</v>
          </cell>
        </row>
        <row r="157">
          <cell r="A157" t="str">
            <v>22-189</v>
          </cell>
          <cell r="B157" t="str">
            <v>x7NZq6uMBdifWXKNe</v>
          </cell>
          <cell r="C157">
            <v>171177899</v>
          </cell>
          <cell r="D157" t="str">
            <v>វ៉ាន់ ហម</v>
          </cell>
          <cell r="E157">
            <v>41000</v>
          </cell>
          <cell r="F157">
            <v>189</v>
          </cell>
          <cell r="G157">
            <v>171116961</v>
          </cell>
          <cell r="H157">
            <v>2500</v>
          </cell>
          <cell r="I157">
            <v>1000</v>
          </cell>
          <cell r="J157">
            <v>25</v>
          </cell>
          <cell r="K157">
            <v>37500</v>
          </cell>
        </row>
        <row r="158">
          <cell r="A158" t="str">
            <v>22-121</v>
          </cell>
          <cell r="B158" t="str">
            <v>cTYJxA8bxSj9GWuD4</v>
          </cell>
          <cell r="C158">
            <v>171177831</v>
          </cell>
          <cell r="D158" t="str">
            <v>គិត រ៉ាវី</v>
          </cell>
          <cell r="E158">
            <v>1065000</v>
          </cell>
          <cell r="F158">
            <v>121</v>
          </cell>
          <cell r="G158">
            <v>171116206</v>
          </cell>
          <cell r="H158">
            <v>66500</v>
          </cell>
          <cell r="I158">
            <v>1000</v>
          </cell>
          <cell r="J158">
            <v>665</v>
          </cell>
          <cell r="K158">
            <v>997500</v>
          </cell>
        </row>
        <row r="159">
          <cell r="A159" t="str">
            <v>22-137</v>
          </cell>
          <cell r="B159" t="str">
            <v>5ggAoJWjGkjQuGEDh</v>
          </cell>
          <cell r="C159">
            <v>171177847</v>
          </cell>
          <cell r="D159" t="str">
            <v>យ៉ា សារឿន</v>
          </cell>
          <cell r="E159">
            <v>197800</v>
          </cell>
          <cell r="F159">
            <v>137</v>
          </cell>
          <cell r="G159">
            <v>171116912</v>
          </cell>
          <cell r="H159">
            <v>12300</v>
          </cell>
          <cell r="I159">
            <v>1000</v>
          </cell>
          <cell r="J159">
            <v>123</v>
          </cell>
          <cell r="K159">
            <v>184500</v>
          </cell>
        </row>
        <row r="160">
          <cell r="A160" t="str">
            <v>22-046</v>
          </cell>
          <cell r="B160" t="str">
            <v>E42Epc5dmq7Rjcbza</v>
          </cell>
          <cell r="C160">
            <v>171177756</v>
          </cell>
          <cell r="D160" t="str">
            <v>ទាន់សម័យម៉ាស្សាខារ៉ាអូខេ</v>
          </cell>
          <cell r="E160">
            <v>399400</v>
          </cell>
          <cell r="F160">
            <v>46</v>
          </cell>
          <cell r="G160">
            <v>171116137</v>
          </cell>
          <cell r="H160">
            <v>24900</v>
          </cell>
          <cell r="I160">
            <v>1000</v>
          </cell>
          <cell r="J160">
            <v>249</v>
          </cell>
          <cell r="K160">
            <v>373500</v>
          </cell>
        </row>
        <row r="161">
          <cell r="A161" t="str">
            <v>22-235</v>
          </cell>
          <cell r="B161" t="str">
            <v>hit7bMigGH5oZWRmL</v>
          </cell>
          <cell r="C161">
            <v>171177945</v>
          </cell>
          <cell r="D161" t="str">
            <v>បេង ភី</v>
          </cell>
          <cell r="E161">
            <v>252200</v>
          </cell>
          <cell r="F161">
            <v>235</v>
          </cell>
          <cell r="G161">
            <v>171117002</v>
          </cell>
          <cell r="H161">
            <v>15700</v>
          </cell>
          <cell r="I161">
            <v>1000</v>
          </cell>
          <cell r="J161">
            <v>157</v>
          </cell>
          <cell r="K161">
            <v>235500</v>
          </cell>
        </row>
        <row r="162">
          <cell r="A162" t="str">
            <v>22-060</v>
          </cell>
          <cell r="B162" t="str">
            <v>SGErzaHCmNzEQkXmE</v>
          </cell>
          <cell r="C162">
            <v>171177770</v>
          </cell>
          <cell r="D162" t="str">
            <v>សណ្ឋាគារ ឃីង</v>
          </cell>
          <cell r="E162">
            <v>2434600</v>
          </cell>
          <cell r="F162">
            <v>60</v>
          </cell>
          <cell r="G162">
            <v>171116150</v>
          </cell>
          <cell r="H162">
            <v>152100</v>
          </cell>
          <cell r="I162">
            <v>1000</v>
          </cell>
          <cell r="J162">
            <v>1521</v>
          </cell>
          <cell r="K162">
            <v>2281500</v>
          </cell>
        </row>
        <row r="163">
          <cell r="A163" t="str">
            <v>22-037</v>
          </cell>
          <cell r="B163" t="str">
            <v>hwmqbTftkFtCg9LKm</v>
          </cell>
          <cell r="C163">
            <v>171177747</v>
          </cell>
          <cell r="D163" t="str">
            <v>យ៉ាន បូផៃ សាច់អាំង២</v>
          </cell>
          <cell r="E163">
            <v>1013800</v>
          </cell>
          <cell r="F163">
            <v>37</v>
          </cell>
          <cell r="G163">
            <v>171116128</v>
          </cell>
          <cell r="H163">
            <v>63300</v>
          </cell>
          <cell r="I163">
            <v>1000</v>
          </cell>
          <cell r="J163">
            <v>633</v>
          </cell>
          <cell r="K163">
            <v>949500</v>
          </cell>
        </row>
        <row r="164">
          <cell r="A164" t="str">
            <v>22-084</v>
          </cell>
          <cell r="B164" t="str">
            <v>njaE3cmQ6QfG7ooxM</v>
          </cell>
          <cell r="C164">
            <v>171177794</v>
          </cell>
          <cell r="D164" t="str">
            <v>ម៉ៅ សេងថៃ ភរំចេក៤</v>
          </cell>
          <cell r="E164">
            <v>2481000</v>
          </cell>
          <cell r="F164">
            <v>84</v>
          </cell>
          <cell r="G164">
            <v>171116172</v>
          </cell>
          <cell r="H164">
            <v>155000</v>
          </cell>
          <cell r="I164">
            <v>1000</v>
          </cell>
          <cell r="J164">
            <v>1550</v>
          </cell>
          <cell r="K164">
            <v>2325000</v>
          </cell>
        </row>
        <row r="165">
          <cell r="A165" t="str">
            <v>22-086</v>
          </cell>
          <cell r="B165" t="str">
            <v>kPsz9PcTuHCA5bneK</v>
          </cell>
          <cell r="C165">
            <v>171177796</v>
          </cell>
          <cell r="D165" t="str">
            <v>យូ ចាន់ទី</v>
          </cell>
          <cell r="E165">
            <v>557800</v>
          </cell>
          <cell r="F165">
            <v>86</v>
          </cell>
          <cell r="G165">
            <v>171116174</v>
          </cell>
          <cell r="H165">
            <v>34800</v>
          </cell>
          <cell r="I165">
            <v>1000</v>
          </cell>
          <cell r="J165">
            <v>348</v>
          </cell>
          <cell r="K165">
            <v>522000</v>
          </cell>
        </row>
        <row r="166">
          <cell r="A166" t="str">
            <v>22-100</v>
          </cell>
          <cell r="B166" t="str">
            <v>uza2rAA94saKMYC4t</v>
          </cell>
          <cell r="C166">
            <v>171177810</v>
          </cell>
          <cell r="D166" t="str">
            <v>សកលវិទ្យាល័យ ប្រជាជាតិ</v>
          </cell>
          <cell r="E166">
            <v>1842600</v>
          </cell>
          <cell r="F166">
            <v>100</v>
          </cell>
          <cell r="G166">
            <v>171116186</v>
          </cell>
          <cell r="H166">
            <v>115100</v>
          </cell>
          <cell r="I166">
            <v>1000</v>
          </cell>
          <cell r="J166">
            <v>1151</v>
          </cell>
          <cell r="K166">
            <v>1726500</v>
          </cell>
        </row>
        <row r="167">
          <cell r="A167" t="str">
            <v>22-154</v>
          </cell>
          <cell r="B167" t="str">
            <v>4jsKQfjy58Eoe8jqF</v>
          </cell>
          <cell r="C167">
            <v>171177864</v>
          </cell>
          <cell r="D167" t="str">
            <v>មណ្ឌលវិជ្ជាសាស្ត្រហាន់ដា</v>
          </cell>
          <cell r="E167">
            <v>154600</v>
          </cell>
          <cell r="F167">
            <v>154</v>
          </cell>
          <cell r="G167">
            <v>171116929</v>
          </cell>
          <cell r="H167">
            <v>9600</v>
          </cell>
          <cell r="I167">
            <v>1000</v>
          </cell>
          <cell r="J167">
            <v>96</v>
          </cell>
          <cell r="K167">
            <v>144000</v>
          </cell>
        </row>
        <row r="168">
          <cell r="A168" t="str">
            <v>22-110</v>
          </cell>
          <cell r="B168" t="str">
            <v>2ss2FC7udqMd8iTvk</v>
          </cell>
          <cell r="C168">
            <v>171177820</v>
          </cell>
          <cell r="D168" t="str">
            <v>សុខ សុខុម</v>
          </cell>
          <cell r="E168">
            <v>1399400</v>
          </cell>
          <cell r="F168">
            <v>110</v>
          </cell>
          <cell r="G168">
            <v>171116196</v>
          </cell>
          <cell r="H168">
            <v>87400</v>
          </cell>
          <cell r="I168">
            <v>1000</v>
          </cell>
          <cell r="J168">
            <v>874</v>
          </cell>
          <cell r="K168">
            <v>1311000</v>
          </cell>
        </row>
        <row r="169">
          <cell r="A169" t="str">
            <v>22-256</v>
          </cell>
          <cell r="B169" t="str">
            <v>CsEJv6rC8vEdvZtJY</v>
          </cell>
          <cell r="C169">
            <v>171177966</v>
          </cell>
          <cell r="D169" t="str">
            <v>ឈិត សុក</v>
          </cell>
          <cell r="E169">
            <v>252200</v>
          </cell>
          <cell r="F169">
            <v>256</v>
          </cell>
          <cell r="G169">
            <v>171117022</v>
          </cell>
          <cell r="H169">
            <v>15700</v>
          </cell>
          <cell r="I169">
            <v>1000</v>
          </cell>
          <cell r="J169">
            <v>157</v>
          </cell>
          <cell r="K169">
            <v>235500</v>
          </cell>
        </row>
        <row r="170">
          <cell r="A170" t="str">
            <v>22-279</v>
          </cell>
          <cell r="B170" t="str">
            <v>5XonydMHeW3t9MzMz</v>
          </cell>
          <cell r="C170">
            <v>171177989</v>
          </cell>
          <cell r="D170" t="str">
            <v>វិទ្យាល័យបៀលប្រាយ ៣</v>
          </cell>
          <cell r="E170">
            <v>138600</v>
          </cell>
          <cell r="F170">
            <v>279</v>
          </cell>
          <cell r="G170">
            <v>171117044</v>
          </cell>
          <cell r="H170">
            <v>8600</v>
          </cell>
          <cell r="I170">
            <v>1000</v>
          </cell>
          <cell r="J170">
            <v>86</v>
          </cell>
          <cell r="K170">
            <v>129000</v>
          </cell>
        </row>
        <row r="171">
          <cell r="A171" t="str">
            <v>22-181</v>
          </cell>
          <cell r="B171" t="str">
            <v>TW4vi5DyrtGjiQ9Jx</v>
          </cell>
          <cell r="C171">
            <v>171177891</v>
          </cell>
          <cell r="D171" t="str">
            <v>វិទ្យាល័យបៀលប្រាយ ២</v>
          </cell>
          <cell r="E171">
            <v>341800</v>
          </cell>
          <cell r="F171">
            <v>181</v>
          </cell>
          <cell r="G171">
            <v>171116953</v>
          </cell>
          <cell r="H171">
            <v>21300</v>
          </cell>
          <cell r="I171">
            <v>1000</v>
          </cell>
          <cell r="J171">
            <v>213</v>
          </cell>
          <cell r="K171">
            <v>319500</v>
          </cell>
        </row>
        <row r="172">
          <cell r="A172" t="str">
            <v>22-150</v>
          </cell>
          <cell r="B172" t="str">
            <v>tB5655DJk227hRPyJ</v>
          </cell>
          <cell r="C172">
            <v>171177860</v>
          </cell>
          <cell r="D172" t="str">
            <v>វិទ្យាល័យបៀលប្រាយ ១</v>
          </cell>
          <cell r="E172">
            <v>207400</v>
          </cell>
          <cell r="F172">
            <v>150</v>
          </cell>
          <cell r="G172">
            <v>171116925</v>
          </cell>
          <cell r="H172">
            <v>12900</v>
          </cell>
          <cell r="I172">
            <v>1000</v>
          </cell>
          <cell r="J172">
            <v>129</v>
          </cell>
          <cell r="K172">
            <v>193500</v>
          </cell>
        </row>
        <row r="173">
          <cell r="A173" t="str">
            <v>22-013</v>
          </cell>
          <cell r="B173" t="str">
            <v>yDE22ZnTMNXjm4jcw</v>
          </cell>
          <cell r="C173">
            <v>171177723</v>
          </cell>
          <cell r="D173" t="str">
            <v>សួន សារុន ត្បូងវត្តសង្កែ</v>
          </cell>
          <cell r="E173">
            <v>578600</v>
          </cell>
          <cell r="F173">
            <v>13</v>
          </cell>
          <cell r="G173">
            <v>171116105</v>
          </cell>
          <cell r="H173">
            <v>36100</v>
          </cell>
          <cell r="I173">
            <v>1000</v>
          </cell>
          <cell r="J173">
            <v>361</v>
          </cell>
          <cell r="K173">
            <v>541500</v>
          </cell>
        </row>
        <row r="174">
          <cell r="A174" t="str">
            <v>22-053</v>
          </cell>
          <cell r="B174" t="str">
            <v>xnLCe7u5sTbb7ZzE3</v>
          </cell>
          <cell r="C174">
            <v>171177763</v>
          </cell>
          <cell r="D174" t="str">
            <v>ផិត ផៃណុង</v>
          </cell>
          <cell r="E174">
            <v>426600</v>
          </cell>
          <cell r="F174">
            <v>53</v>
          </cell>
          <cell r="G174">
            <v>171116143</v>
          </cell>
          <cell r="H174">
            <v>26600</v>
          </cell>
          <cell r="I174">
            <v>1000</v>
          </cell>
          <cell r="J174">
            <v>266</v>
          </cell>
          <cell r="K174">
            <v>399000</v>
          </cell>
        </row>
        <row r="175">
          <cell r="A175" t="str">
            <v>22-036</v>
          </cell>
          <cell r="B175" t="str">
            <v>aRXymMSo8mrZPzL7Z</v>
          </cell>
          <cell r="C175">
            <v>171177746</v>
          </cell>
          <cell r="D175" t="str">
            <v>ស៊ុន សារ៉េត</v>
          </cell>
          <cell r="E175">
            <v>290600</v>
          </cell>
          <cell r="F175">
            <v>36</v>
          </cell>
          <cell r="G175">
            <v>171116127</v>
          </cell>
          <cell r="H175">
            <v>18100</v>
          </cell>
          <cell r="I175">
            <v>1000</v>
          </cell>
          <cell r="J175">
            <v>181</v>
          </cell>
          <cell r="K175">
            <v>271500</v>
          </cell>
        </row>
        <row r="176">
          <cell r="A176" t="str">
            <v>22-176</v>
          </cell>
          <cell r="B176" t="str">
            <v>HSXGPsiL4ye4sLLuQ</v>
          </cell>
          <cell r="C176">
            <v>171177886</v>
          </cell>
          <cell r="D176" t="str">
            <v>ណៃ គឹមសុន ២</v>
          </cell>
          <cell r="E176">
            <v>545000</v>
          </cell>
          <cell r="F176">
            <v>176</v>
          </cell>
          <cell r="G176">
            <v>171116948</v>
          </cell>
          <cell r="H176">
            <v>34000</v>
          </cell>
          <cell r="I176">
            <v>1000</v>
          </cell>
          <cell r="J176">
            <v>340</v>
          </cell>
          <cell r="K176">
            <v>510000</v>
          </cell>
        </row>
        <row r="177">
          <cell r="A177" t="str">
            <v>22-022</v>
          </cell>
          <cell r="B177" t="str">
            <v>ZKcF6oyd2L3ektoj8</v>
          </cell>
          <cell r="C177">
            <v>171177732</v>
          </cell>
          <cell r="D177" t="str">
            <v>យ៉ម ចំរើន ១</v>
          </cell>
          <cell r="E177">
            <v>175400</v>
          </cell>
          <cell r="F177">
            <v>22</v>
          </cell>
          <cell r="G177">
            <v>171116113</v>
          </cell>
          <cell r="H177">
            <v>10900</v>
          </cell>
          <cell r="I177">
            <v>1000</v>
          </cell>
          <cell r="J177">
            <v>109</v>
          </cell>
          <cell r="K177">
            <v>163500</v>
          </cell>
        </row>
        <row r="178">
          <cell r="A178" t="str">
            <v>22-283</v>
          </cell>
          <cell r="B178" t="str">
            <v>wMY6FktvuCybRtvud</v>
          </cell>
          <cell r="C178">
            <v>171177993</v>
          </cell>
          <cell r="D178" t="str">
            <v>គង់ ធី</v>
          </cell>
          <cell r="E178">
            <v>279400</v>
          </cell>
          <cell r="F178">
            <v>283</v>
          </cell>
          <cell r="G178">
            <v>171117048</v>
          </cell>
          <cell r="H178">
            <v>17400</v>
          </cell>
          <cell r="I178">
            <v>1000</v>
          </cell>
          <cell r="J178">
            <v>174</v>
          </cell>
          <cell r="K178">
            <v>261000</v>
          </cell>
        </row>
        <row r="179">
          <cell r="A179" t="str">
            <v>22-062</v>
          </cell>
          <cell r="B179" t="str">
            <v>Y9g4yHsWYB4SJBq6e</v>
          </cell>
          <cell r="C179">
            <v>171177772</v>
          </cell>
          <cell r="D179" t="str">
            <v>វិច តូរីយ៉ា(សណ្ឋាគារ)</v>
          </cell>
          <cell r="E179">
            <v>842600</v>
          </cell>
          <cell r="F179">
            <v>62</v>
          </cell>
          <cell r="G179">
            <v>171116152</v>
          </cell>
          <cell r="H179">
            <v>52600</v>
          </cell>
          <cell r="I179">
            <v>1000</v>
          </cell>
          <cell r="J179">
            <v>526</v>
          </cell>
          <cell r="K179">
            <v>789000</v>
          </cell>
        </row>
        <row r="180">
          <cell r="A180" t="str">
            <v>22-147</v>
          </cell>
          <cell r="B180" t="str">
            <v>LBYqfqrCZ533hzYZc</v>
          </cell>
          <cell r="C180">
            <v>171177857</v>
          </cell>
          <cell r="D180" t="str">
            <v>ហុង ឆាយ</v>
          </cell>
          <cell r="E180">
            <v>348200</v>
          </cell>
          <cell r="F180">
            <v>147</v>
          </cell>
          <cell r="G180">
            <v>171116922</v>
          </cell>
          <cell r="H180">
            <v>21700</v>
          </cell>
          <cell r="I180">
            <v>1000</v>
          </cell>
          <cell r="J180">
            <v>217</v>
          </cell>
          <cell r="K180">
            <v>325500</v>
          </cell>
        </row>
        <row r="181">
          <cell r="A181" t="str">
            <v>22-270</v>
          </cell>
          <cell r="B181" t="str">
            <v>gD72EFmZGYaDXFXTb</v>
          </cell>
          <cell r="C181">
            <v>171177980</v>
          </cell>
          <cell r="D181" t="str">
            <v>តុប ថូលីណា ១</v>
          </cell>
          <cell r="E181">
            <v>959400</v>
          </cell>
          <cell r="F181">
            <v>270</v>
          </cell>
          <cell r="G181">
            <v>171117035</v>
          </cell>
          <cell r="H181">
            <v>59900</v>
          </cell>
          <cell r="I181">
            <v>1000</v>
          </cell>
          <cell r="J181">
            <v>599</v>
          </cell>
          <cell r="K181">
            <v>898500</v>
          </cell>
        </row>
        <row r="182">
          <cell r="A182" t="str">
            <v>22-271</v>
          </cell>
          <cell r="B182" t="str">
            <v>GZLG8bJewrPpxL3QA</v>
          </cell>
          <cell r="C182">
            <v>171177981</v>
          </cell>
          <cell r="D182" t="str">
            <v>តុប ថូលីណា ២</v>
          </cell>
          <cell r="E182">
            <v>116200</v>
          </cell>
          <cell r="F182">
            <v>271</v>
          </cell>
          <cell r="G182">
            <v>171117036</v>
          </cell>
          <cell r="H182">
            <v>7200</v>
          </cell>
          <cell r="I182">
            <v>1000</v>
          </cell>
          <cell r="J182">
            <v>72</v>
          </cell>
          <cell r="K182">
            <v>108000</v>
          </cell>
        </row>
        <row r="183">
          <cell r="A183" t="str">
            <v>22-075</v>
          </cell>
          <cell r="B183" t="str">
            <v>2h5joCM87od7hYDYA</v>
          </cell>
          <cell r="C183">
            <v>171177785</v>
          </cell>
          <cell r="D183" t="str">
            <v>ឃេ អូ ភោជនីយដ្ឋាន</v>
          </cell>
          <cell r="E183">
            <v>1367400</v>
          </cell>
          <cell r="F183">
            <v>75</v>
          </cell>
          <cell r="G183">
            <v>171116164</v>
          </cell>
          <cell r="H183">
            <v>85400</v>
          </cell>
          <cell r="I183">
            <v>1000</v>
          </cell>
          <cell r="J183">
            <v>854</v>
          </cell>
          <cell r="K183">
            <v>1281000</v>
          </cell>
        </row>
        <row r="184">
          <cell r="A184" t="str">
            <v>22-082</v>
          </cell>
          <cell r="B184" t="str">
            <v>cM4gtg3XdrDgx3N4H</v>
          </cell>
          <cell r="C184">
            <v>171177792</v>
          </cell>
          <cell r="D184" t="str">
            <v>វី ឆែ</v>
          </cell>
          <cell r="E184">
            <v>2164200</v>
          </cell>
          <cell r="F184">
            <v>82</v>
          </cell>
          <cell r="G184">
            <v>171116170</v>
          </cell>
          <cell r="H184">
            <v>135200</v>
          </cell>
          <cell r="I184">
            <v>1000</v>
          </cell>
          <cell r="J184">
            <v>1352</v>
          </cell>
          <cell r="K184">
            <v>2028000</v>
          </cell>
        </row>
        <row r="185">
          <cell r="A185" t="str">
            <v>22-257</v>
          </cell>
          <cell r="B185" t="str">
            <v>Xd8dDChTxWB6z67B8</v>
          </cell>
          <cell r="C185">
            <v>171177967</v>
          </cell>
          <cell r="D185" t="str">
            <v>អែម សុផល</v>
          </cell>
          <cell r="E185">
            <v>73000</v>
          </cell>
          <cell r="F185">
            <v>257</v>
          </cell>
          <cell r="G185">
            <v>171117023</v>
          </cell>
          <cell r="H185">
            <v>4500</v>
          </cell>
          <cell r="I185">
            <v>1000</v>
          </cell>
          <cell r="J185">
            <v>45</v>
          </cell>
          <cell r="K185">
            <v>67500</v>
          </cell>
        </row>
        <row r="186">
          <cell r="A186" t="str">
            <v>22-226</v>
          </cell>
          <cell r="B186" t="str">
            <v>y8BkknAeFhE7ZDgjs</v>
          </cell>
          <cell r="C186">
            <v>171177936</v>
          </cell>
          <cell r="D186" t="str">
            <v>សុខ រ៉ាថន (ការ៉ាស់សាំង សូគីម៉ិច )</v>
          </cell>
          <cell r="E186">
            <v>308200</v>
          </cell>
          <cell r="F186">
            <v>226</v>
          </cell>
          <cell r="G186">
            <v>171116994</v>
          </cell>
          <cell r="H186">
            <v>19200</v>
          </cell>
          <cell r="I186">
            <v>1000</v>
          </cell>
          <cell r="J186">
            <v>192</v>
          </cell>
          <cell r="K186">
            <v>288000</v>
          </cell>
        </row>
        <row r="187">
          <cell r="A187" t="str">
            <v>22-033</v>
          </cell>
          <cell r="B187" t="str">
            <v>gG4ztutBdeHhR3rey</v>
          </cell>
          <cell r="C187">
            <v>171177743</v>
          </cell>
          <cell r="D187" t="str">
            <v>ឃឹម វុទ្ធី</v>
          </cell>
          <cell r="E187">
            <v>231400</v>
          </cell>
          <cell r="F187">
            <v>33</v>
          </cell>
          <cell r="G187">
            <v>171116124</v>
          </cell>
          <cell r="H187">
            <v>14400</v>
          </cell>
          <cell r="I187">
            <v>1000</v>
          </cell>
          <cell r="J187">
            <v>144</v>
          </cell>
          <cell r="K187">
            <v>216000</v>
          </cell>
        </row>
        <row r="188">
          <cell r="A188" t="str">
            <v>22-193</v>
          </cell>
          <cell r="B188" t="str">
            <v>oimZEKzgHujM3jQXi</v>
          </cell>
          <cell r="C188">
            <v>171177903</v>
          </cell>
          <cell r="D188" t="str">
            <v>សួន រើន</v>
          </cell>
          <cell r="E188">
            <v>95400</v>
          </cell>
          <cell r="F188">
            <v>193</v>
          </cell>
          <cell r="G188">
            <v>171116964</v>
          </cell>
          <cell r="H188">
            <v>5900</v>
          </cell>
          <cell r="I188">
            <v>1000</v>
          </cell>
          <cell r="J188">
            <v>59</v>
          </cell>
          <cell r="K188">
            <v>88500</v>
          </cell>
        </row>
        <row r="189">
          <cell r="A189" t="str">
            <v>22-169</v>
          </cell>
          <cell r="B189" t="str">
            <v>6idqKB87gEeEvhnR6</v>
          </cell>
          <cell r="C189">
            <v>171177879</v>
          </cell>
          <cell r="D189" t="str">
            <v>ហ៊ុយុ ហេង</v>
          </cell>
          <cell r="E189">
            <v>63400</v>
          </cell>
          <cell r="F189">
            <v>169</v>
          </cell>
          <cell r="G189">
            <v>171116943</v>
          </cell>
          <cell r="H189">
            <v>3900</v>
          </cell>
          <cell r="I189">
            <v>1000</v>
          </cell>
          <cell r="J189">
            <v>39</v>
          </cell>
          <cell r="K189">
            <v>58500</v>
          </cell>
        </row>
        <row r="190">
          <cell r="A190" t="str">
            <v>22-166</v>
          </cell>
          <cell r="B190" t="str">
            <v>c4BtqxuD7aMA8krCQ</v>
          </cell>
          <cell r="C190">
            <v>171177876</v>
          </cell>
          <cell r="D190" t="str">
            <v>សាប៊ូ អូហ្សាណូ</v>
          </cell>
          <cell r="E190">
            <v>314600</v>
          </cell>
          <cell r="F190">
            <v>166</v>
          </cell>
          <cell r="G190">
            <v>171116940</v>
          </cell>
          <cell r="H190">
            <v>19600</v>
          </cell>
          <cell r="I190">
            <v>1000</v>
          </cell>
          <cell r="J190">
            <v>196</v>
          </cell>
          <cell r="K190">
            <v>294000</v>
          </cell>
        </row>
        <row r="191">
          <cell r="A191" t="str">
            <v>22-268</v>
          </cell>
          <cell r="B191" t="str">
            <v>SDy29g8sFSwx4WAqL</v>
          </cell>
          <cell r="C191">
            <v>171177978</v>
          </cell>
          <cell r="D191" t="str">
            <v>ចេង អឿន</v>
          </cell>
          <cell r="E191">
            <v>658600</v>
          </cell>
          <cell r="F191">
            <v>268</v>
          </cell>
          <cell r="G191">
            <v>171117033</v>
          </cell>
          <cell r="H191">
            <v>41100</v>
          </cell>
          <cell r="I191">
            <v>1000</v>
          </cell>
          <cell r="J191">
            <v>411</v>
          </cell>
          <cell r="K191">
            <v>616500</v>
          </cell>
        </row>
        <row r="192">
          <cell r="A192" t="str">
            <v>22-228</v>
          </cell>
          <cell r="B192" t="str">
            <v>RRs25EJtMcJybhS67</v>
          </cell>
          <cell r="C192">
            <v>171177938</v>
          </cell>
          <cell r="D192" t="str">
            <v>មឹក ហេង</v>
          </cell>
          <cell r="E192">
            <v>193000</v>
          </cell>
          <cell r="F192">
            <v>228</v>
          </cell>
          <cell r="G192">
            <v>171116996</v>
          </cell>
          <cell r="H192">
            <v>12000</v>
          </cell>
          <cell r="I192">
            <v>1000</v>
          </cell>
          <cell r="J192">
            <v>120</v>
          </cell>
          <cell r="K192">
            <v>180000</v>
          </cell>
        </row>
        <row r="193">
          <cell r="A193" t="str">
            <v>22-070</v>
          </cell>
          <cell r="B193" t="str">
            <v>Bbf4hzi3JnqEaJ7W2</v>
          </cell>
          <cell r="C193">
            <v>171177780</v>
          </cell>
          <cell r="D193" t="str">
            <v>ប៉ោ វណ្ណះ ១</v>
          </cell>
          <cell r="E193">
            <v>1274600</v>
          </cell>
          <cell r="F193">
            <v>70</v>
          </cell>
          <cell r="G193">
            <v>171116159</v>
          </cell>
          <cell r="H193">
            <v>79600</v>
          </cell>
          <cell r="I193">
            <v>1000</v>
          </cell>
          <cell r="J193">
            <v>796</v>
          </cell>
          <cell r="K193">
            <v>1194000</v>
          </cell>
        </row>
        <row r="194">
          <cell r="A194" t="str">
            <v>22-224</v>
          </cell>
          <cell r="B194" t="str">
            <v>zuqEKwQyCRad2QvsQ</v>
          </cell>
          <cell r="C194">
            <v>171177934</v>
          </cell>
          <cell r="D194" t="str">
            <v>ប៉ោ វណ្ណះ</v>
          </cell>
          <cell r="E194">
            <v>3972200</v>
          </cell>
          <cell r="F194">
            <v>224</v>
          </cell>
          <cell r="G194">
            <v>171116993</v>
          </cell>
          <cell r="H194">
            <v>248200</v>
          </cell>
          <cell r="I194">
            <v>1000</v>
          </cell>
          <cell r="J194">
            <v>2482</v>
          </cell>
          <cell r="K194">
            <v>3723000</v>
          </cell>
        </row>
        <row r="195">
          <cell r="A195" t="str">
            <v>22-161</v>
          </cell>
          <cell r="B195" t="str">
            <v>qZarpJiCEig256p9E</v>
          </cell>
          <cell r="C195">
            <v>171177871</v>
          </cell>
          <cell r="D195" t="str">
            <v>ប៉ា សុជាតិវង្ស</v>
          </cell>
          <cell r="E195">
            <v>183400</v>
          </cell>
          <cell r="F195">
            <v>161</v>
          </cell>
          <cell r="G195">
            <v>171116936</v>
          </cell>
          <cell r="H195">
            <v>11400</v>
          </cell>
          <cell r="I195">
            <v>1000</v>
          </cell>
          <cell r="J195">
            <v>114</v>
          </cell>
          <cell r="K195">
            <v>171000</v>
          </cell>
        </row>
        <row r="196">
          <cell r="A196" t="str">
            <v>22-103</v>
          </cell>
          <cell r="B196" t="str">
            <v>G8Xqri7MTqhYN6W4w</v>
          </cell>
          <cell r="C196">
            <v>171177813</v>
          </cell>
          <cell r="D196" t="str">
            <v>សណ្នាគារ ជយ័ជំនៈ</v>
          </cell>
          <cell r="E196">
            <v>404200</v>
          </cell>
          <cell r="F196">
            <v>103</v>
          </cell>
          <cell r="G196">
            <v>171116189</v>
          </cell>
          <cell r="H196">
            <v>25200</v>
          </cell>
          <cell r="I196">
            <v>1000</v>
          </cell>
          <cell r="J196">
            <v>252</v>
          </cell>
          <cell r="K196">
            <v>378000</v>
          </cell>
        </row>
        <row r="197">
          <cell r="A197" t="str">
            <v>22-011</v>
          </cell>
          <cell r="B197" t="str">
            <v>r3EqPmLKz8AbpGNZm</v>
          </cell>
          <cell r="C197">
            <v>171177721</v>
          </cell>
          <cell r="D197" t="str">
            <v>ផ្ទះ.សំណាក់មនោរម្យ</v>
          </cell>
          <cell r="E197">
            <v>351400</v>
          </cell>
          <cell r="F197">
            <v>11</v>
          </cell>
          <cell r="G197">
            <v>171116103</v>
          </cell>
          <cell r="H197">
            <v>21900</v>
          </cell>
          <cell r="I197">
            <v>1000</v>
          </cell>
          <cell r="J197">
            <v>219</v>
          </cell>
          <cell r="K197">
            <v>328500</v>
          </cell>
        </row>
        <row r="198">
          <cell r="A198" t="str">
            <v>22-287</v>
          </cell>
          <cell r="B198" t="str">
            <v>oo8JzKieXJs7C9eaP</v>
          </cell>
          <cell r="C198">
            <v>171177997</v>
          </cell>
          <cell r="D198" t="str">
            <v>ហ៊ាង រ៉ាវុធ</v>
          </cell>
          <cell r="E198">
            <v>138600</v>
          </cell>
          <cell r="F198">
            <v>287</v>
          </cell>
          <cell r="G198">
            <v>171117051</v>
          </cell>
          <cell r="H198">
            <v>8600</v>
          </cell>
          <cell r="I198">
            <v>1000</v>
          </cell>
          <cell r="J198">
            <v>86</v>
          </cell>
          <cell r="K198">
            <v>129000</v>
          </cell>
        </row>
        <row r="199">
          <cell r="A199" t="str">
            <v>22-141</v>
          </cell>
          <cell r="B199" t="str">
            <v>PhMj8rBokaB32wRYH</v>
          </cell>
          <cell r="C199">
            <v>171177851</v>
          </cell>
          <cell r="D199" t="str">
            <v>ស៊ិន ហួរ</v>
          </cell>
          <cell r="E199">
            <v>396200</v>
          </cell>
          <cell r="F199">
            <v>141</v>
          </cell>
          <cell r="G199">
            <v>171116916</v>
          </cell>
          <cell r="H199">
            <v>24700</v>
          </cell>
          <cell r="I199">
            <v>1000</v>
          </cell>
          <cell r="J199">
            <v>247</v>
          </cell>
          <cell r="K199">
            <v>370500</v>
          </cell>
        </row>
        <row r="200">
          <cell r="A200" t="str">
            <v>22-212</v>
          </cell>
          <cell r="B200" t="str">
            <v>xuCce9Thryryt4pwR</v>
          </cell>
          <cell r="C200">
            <v>171177922</v>
          </cell>
          <cell r="D200" t="str">
            <v>ណាំ ទុំ (រ៉ាក់ )</v>
          </cell>
          <cell r="E200">
            <v>250600</v>
          </cell>
          <cell r="F200">
            <v>212</v>
          </cell>
          <cell r="G200">
            <v>171116981</v>
          </cell>
          <cell r="H200">
            <v>15600</v>
          </cell>
          <cell r="I200">
            <v>1000</v>
          </cell>
          <cell r="J200">
            <v>156</v>
          </cell>
          <cell r="K200">
            <v>234000</v>
          </cell>
        </row>
        <row r="201">
          <cell r="A201" t="str">
            <v>22-077</v>
          </cell>
          <cell r="B201" t="str">
            <v>jGvqr9hYxNoAJMS55</v>
          </cell>
          <cell r="C201">
            <v>171177787</v>
          </cell>
          <cell r="D201" t="str">
            <v>ជឹម ពៅ</v>
          </cell>
          <cell r="E201">
            <v>1045800</v>
          </cell>
          <cell r="F201">
            <v>77</v>
          </cell>
          <cell r="G201">
            <v>171116166</v>
          </cell>
          <cell r="H201">
            <v>65300</v>
          </cell>
          <cell r="I201">
            <v>1000</v>
          </cell>
          <cell r="J201">
            <v>653</v>
          </cell>
          <cell r="K201">
            <v>979500</v>
          </cell>
        </row>
        <row r="202">
          <cell r="A202" t="str">
            <v>22-273</v>
          </cell>
          <cell r="B202" t="str">
            <v>LWrK2u7jPWYkzNgzM</v>
          </cell>
          <cell r="C202">
            <v>171177983</v>
          </cell>
          <cell r="D202" t="str">
            <v>វ៉ាន់ ណារ៉េត</v>
          </cell>
          <cell r="E202">
            <v>129000</v>
          </cell>
          <cell r="F202">
            <v>273</v>
          </cell>
          <cell r="G202">
            <v>171117038</v>
          </cell>
          <cell r="H202">
            <v>8000</v>
          </cell>
          <cell r="I202">
            <v>1000</v>
          </cell>
          <cell r="J202">
            <v>80</v>
          </cell>
          <cell r="K202">
            <v>120000</v>
          </cell>
        </row>
        <row r="203">
          <cell r="A203" t="str">
            <v>22-238</v>
          </cell>
          <cell r="B203" t="str">
            <v>swyMHoQqcD89dy8L3</v>
          </cell>
          <cell r="C203">
            <v>171177948</v>
          </cell>
          <cell r="D203" t="str">
            <v>ហម សាម៉ុន</v>
          </cell>
          <cell r="E203">
            <v>290600</v>
          </cell>
          <cell r="F203">
            <v>238</v>
          </cell>
          <cell r="G203">
            <v>171117004</v>
          </cell>
          <cell r="H203">
            <v>18100</v>
          </cell>
          <cell r="I203">
            <v>1000</v>
          </cell>
          <cell r="J203">
            <v>181</v>
          </cell>
          <cell r="K203">
            <v>271500</v>
          </cell>
        </row>
        <row r="204">
          <cell r="A204" t="str">
            <v>22-209</v>
          </cell>
          <cell r="B204" t="str">
            <v>wd3i8tSR9nTNCpjAX</v>
          </cell>
          <cell r="C204">
            <v>171177919</v>
          </cell>
          <cell r="D204" t="str">
            <v>អ៊ឹង គឹមលី</v>
          </cell>
          <cell r="E204">
            <v>26600</v>
          </cell>
          <cell r="F204">
            <v>209</v>
          </cell>
          <cell r="G204">
            <v>171116978</v>
          </cell>
          <cell r="H204">
            <v>1600</v>
          </cell>
          <cell r="I204">
            <v>1000</v>
          </cell>
          <cell r="J204">
            <v>16</v>
          </cell>
          <cell r="K204">
            <v>24000</v>
          </cell>
        </row>
        <row r="205">
          <cell r="A205" t="str">
            <v>22-250</v>
          </cell>
          <cell r="B205" t="str">
            <v>uKZhemijQASjzoKBd</v>
          </cell>
          <cell r="C205">
            <v>171177960</v>
          </cell>
          <cell r="D205" t="str">
            <v>ហួន ហេង</v>
          </cell>
          <cell r="E205">
            <v>897000</v>
          </cell>
          <cell r="F205">
            <v>250</v>
          </cell>
          <cell r="G205">
            <v>171117016</v>
          </cell>
          <cell r="H205">
            <v>56000</v>
          </cell>
          <cell r="I205">
            <v>1000</v>
          </cell>
          <cell r="J205">
            <v>560</v>
          </cell>
          <cell r="K205">
            <v>840000</v>
          </cell>
        </row>
        <row r="206">
          <cell r="A206" t="str">
            <v>22-049</v>
          </cell>
          <cell r="B206" t="str">
            <v>xjNjpamAoqqHnvXSa</v>
          </cell>
          <cell r="C206">
            <v>171177759</v>
          </cell>
          <cell r="D206" t="str">
            <v>ជឹម ចំណាន(ឥន្ទ្រីយ៍មាស)</v>
          </cell>
          <cell r="E206">
            <v>986600</v>
          </cell>
          <cell r="F206">
            <v>49</v>
          </cell>
          <cell r="G206">
            <v>171116140</v>
          </cell>
          <cell r="H206">
            <v>61600</v>
          </cell>
          <cell r="I206">
            <v>1000</v>
          </cell>
          <cell r="J206">
            <v>616</v>
          </cell>
          <cell r="K206">
            <v>924000</v>
          </cell>
        </row>
        <row r="207">
          <cell r="A207" t="str">
            <v>22-076</v>
          </cell>
          <cell r="B207" t="str">
            <v>EWCXnqoWPPyph5Tcq</v>
          </cell>
          <cell r="C207">
            <v>171177786</v>
          </cell>
          <cell r="D207" t="str">
            <v>ហួន ហៀង ភោជនីយដ្ឋានអាស៊ានបៀរ</v>
          </cell>
          <cell r="E207">
            <v>676200</v>
          </cell>
          <cell r="F207">
            <v>76</v>
          </cell>
          <cell r="G207">
            <v>171116165</v>
          </cell>
          <cell r="H207">
            <v>42200</v>
          </cell>
          <cell r="I207">
            <v>1000</v>
          </cell>
          <cell r="J207">
            <v>422</v>
          </cell>
          <cell r="K207">
            <v>633000</v>
          </cell>
        </row>
        <row r="208">
          <cell r="A208" t="str">
            <v>22-114</v>
          </cell>
          <cell r="B208" t="str">
            <v>3Tinigr6s27ZJxiGo</v>
          </cell>
          <cell r="C208">
            <v>171177824</v>
          </cell>
          <cell r="D208" t="str">
            <v>អ៊ី ផេង</v>
          </cell>
          <cell r="E208">
            <v>82600</v>
          </cell>
          <cell r="F208">
            <v>114</v>
          </cell>
          <cell r="G208">
            <v>171116200</v>
          </cell>
          <cell r="H208">
            <v>5100</v>
          </cell>
          <cell r="I208">
            <v>1000</v>
          </cell>
          <cell r="J208">
            <v>51</v>
          </cell>
          <cell r="K208">
            <v>76500</v>
          </cell>
        </row>
        <row r="209">
          <cell r="A209" t="str">
            <v>22-294</v>
          </cell>
          <cell r="B209" t="str">
            <v>Hx2tb5GFLY8c6w33P</v>
          </cell>
          <cell r="C209">
            <v>171178004</v>
          </cell>
          <cell r="D209" t="str">
            <v>ទឹម វណ្ណា</v>
          </cell>
          <cell r="E209">
            <v>172200</v>
          </cell>
          <cell r="F209">
            <v>294</v>
          </cell>
          <cell r="G209">
            <v>171117057</v>
          </cell>
          <cell r="H209">
            <v>10700</v>
          </cell>
          <cell r="I209">
            <v>1000</v>
          </cell>
          <cell r="J209">
            <v>107</v>
          </cell>
          <cell r="K209">
            <v>160500</v>
          </cell>
        </row>
        <row r="210">
          <cell r="A210" t="str">
            <v>22-262</v>
          </cell>
          <cell r="B210" t="str">
            <v>JgtK7yBeivcw5SHoB</v>
          </cell>
          <cell r="C210">
            <v>171177972</v>
          </cell>
          <cell r="D210" t="str">
            <v>ងួន ពន្លក</v>
          </cell>
          <cell r="E210">
            <v>65000</v>
          </cell>
          <cell r="F210">
            <v>262</v>
          </cell>
          <cell r="G210">
            <v>171117028</v>
          </cell>
          <cell r="H210">
            <v>4000</v>
          </cell>
          <cell r="I210">
            <v>1000</v>
          </cell>
          <cell r="J210">
            <v>40</v>
          </cell>
          <cell r="K210">
            <v>60000</v>
          </cell>
        </row>
        <row r="211">
          <cell r="A211" t="str">
            <v>22-165</v>
          </cell>
          <cell r="B211" t="str">
            <v>zqycTWnr6zhr2udp9</v>
          </cell>
          <cell r="C211">
            <v>171177875</v>
          </cell>
          <cell r="D211" t="str">
            <v>ឡូ សុផល</v>
          </cell>
          <cell r="E211">
            <v>42600</v>
          </cell>
          <cell r="F211">
            <v>165</v>
          </cell>
          <cell r="G211">
            <v>171116939</v>
          </cell>
          <cell r="H211">
            <v>2600</v>
          </cell>
          <cell r="I211">
            <v>1000</v>
          </cell>
          <cell r="J211">
            <v>26</v>
          </cell>
          <cell r="K211">
            <v>39000</v>
          </cell>
        </row>
        <row r="212">
          <cell r="A212" t="str">
            <v>22-300</v>
          </cell>
          <cell r="B212" t="str">
            <v>JwyAajkiov7Yfx7sa</v>
          </cell>
          <cell r="C212">
            <v>171178010</v>
          </cell>
          <cell r="D212" t="str">
            <v>ពុំ ពេជ្រ</v>
          </cell>
          <cell r="E212">
            <v>236200</v>
          </cell>
          <cell r="F212">
            <v>300</v>
          </cell>
          <cell r="H212">
            <v>14700</v>
          </cell>
          <cell r="I212">
            <v>1000</v>
          </cell>
          <cell r="J212">
            <v>147</v>
          </cell>
          <cell r="K212">
            <v>220500</v>
          </cell>
        </row>
        <row r="213">
          <cell r="A213" t="str">
            <v>22-222</v>
          </cell>
          <cell r="B213" t="str">
            <v>9FteTie7C3mer2qTK</v>
          </cell>
          <cell r="C213">
            <v>171177932</v>
          </cell>
          <cell r="D213" t="str">
            <v>រាត្រីស្ទឹងសង្គែ</v>
          </cell>
          <cell r="E213">
            <v>410600</v>
          </cell>
          <cell r="F213">
            <v>222</v>
          </cell>
          <cell r="G213">
            <v>171116991</v>
          </cell>
          <cell r="H213">
            <v>25600</v>
          </cell>
          <cell r="I213">
            <v>1000</v>
          </cell>
          <cell r="J213">
            <v>256</v>
          </cell>
          <cell r="K213">
            <v>384000</v>
          </cell>
        </row>
        <row r="214">
          <cell r="A214" t="str">
            <v>22-239</v>
          </cell>
          <cell r="B214" t="str">
            <v>qd65rrkxSQmvvXduH</v>
          </cell>
          <cell r="C214">
            <v>171178320</v>
          </cell>
          <cell r="D214" t="str">
            <v>បង្គន់អនាម័យសាធារណះ</v>
          </cell>
          <cell r="E214">
            <v>1330600</v>
          </cell>
          <cell r="F214">
            <v>239</v>
          </cell>
          <cell r="G214">
            <v>171117005</v>
          </cell>
          <cell r="H214">
            <v>83100</v>
          </cell>
          <cell r="I214">
            <v>1000</v>
          </cell>
          <cell r="J214">
            <v>831</v>
          </cell>
          <cell r="K214">
            <v>1246500</v>
          </cell>
        </row>
        <row r="215">
          <cell r="A215" t="str">
            <v>22-099</v>
          </cell>
          <cell r="B215" t="str">
            <v>zrE9HTD2Qk3kPim8Q</v>
          </cell>
          <cell r="C215">
            <v>171177809</v>
          </cell>
          <cell r="D215" t="str">
            <v>ជ្រិន ញ៉</v>
          </cell>
          <cell r="E215">
            <v>353000</v>
          </cell>
          <cell r="F215">
            <v>99</v>
          </cell>
          <cell r="G215">
            <v>171116185</v>
          </cell>
          <cell r="H215">
            <v>22000</v>
          </cell>
          <cell r="I215">
            <v>1000</v>
          </cell>
          <cell r="J215">
            <v>220</v>
          </cell>
          <cell r="K215">
            <v>330000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w_paymentBlock22"/>
      <sheetName val="Sheet1"/>
    </sheetNames>
    <sheetDataSet>
      <sheetData sheetId="0"/>
      <sheetData sheetId="1">
        <row r="1">
          <cell r="A1" t="str">
            <v>លេខផ្លូវ</v>
          </cell>
          <cell r="B1" t="str">
            <v>ល.រ</v>
          </cell>
          <cell r="C1" t="str">
            <v>ឈ្មោះ</v>
          </cell>
          <cell r="D1" t="str">
            <v>ម៉ែត្រគូប</v>
          </cell>
          <cell r="E1" t="str">
            <v>ថ្លៃលូទឹកស្អុយ</v>
          </cell>
          <cell r="F1" t="str">
            <v>ថែទាំ</v>
          </cell>
          <cell r="G1" t="str">
            <v>ថ្លៃប្រើប្រាស់ទឹក</v>
          </cell>
          <cell r="H1" t="str">
            <v>ទឹកប្រាក់ត្រូវ</v>
          </cell>
        </row>
        <row r="2">
          <cell r="A2" t="str">
            <v>22-216</v>
          </cell>
          <cell r="B2">
            <v>1</v>
          </cell>
          <cell r="C2" t="str">
            <v>ប៉ាត់ ផលបុត្រ</v>
          </cell>
          <cell r="D2">
            <v>328</v>
          </cell>
          <cell r="E2">
            <v>32800</v>
          </cell>
          <cell r="F2">
            <v>1000</v>
          </cell>
          <cell r="G2">
            <v>492000</v>
          </cell>
          <cell r="H2">
            <v>525800</v>
          </cell>
          <cell r="I2">
            <v>171116985</v>
          </cell>
        </row>
        <row r="3">
          <cell r="A3" t="str">
            <v>22-172</v>
          </cell>
          <cell r="B3">
            <v>2</v>
          </cell>
          <cell r="C3" t="str">
            <v>ឌុក អៀក</v>
          </cell>
          <cell r="D3">
            <v>101</v>
          </cell>
          <cell r="E3">
            <v>10100</v>
          </cell>
          <cell r="F3">
            <v>1000</v>
          </cell>
          <cell r="G3">
            <v>151500</v>
          </cell>
          <cell r="H3">
            <v>162600</v>
          </cell>
          <cell r="I3">
            <v>171116945</v>
          </cell>
        </row>
        <row r="4">
          <cell r="A4" t="str">
            <v>22-041</v>
          </cell>
          <cell r="B4">
            <v>3</v>
          </cell>
          <cell r="C4" t="str">
            <v>ឡេន រ៉ា លក់ពោះគោ២កន្លៈ</v>
          </cell>
          <cell r="D4">
            <v>102</v>
          </cell>
          <cell r="E4">
            <v>10200</v>
          </cell>
          <cell r="F4">
            <v>1000</v>
          </cell>
          <cell r="G4">
            <v>153000</v>
          </cell>
          <cell r="H4">
            <v>164200</v>
          </cell>
          <cell r="I4">
            <v>171116132</v>
          </cell>
        </row>
        <row r="5">
          <cell r="A5" t="str">
            <v>22-048</v>
          </cell>
          <cell r="B5">
            <v>4</v>
          </cell>
          <cell r="C5" t="str">
            <v>ពៅ គឹមហាន(លក់គុយទាវ)</v>
          </cell>
          <cell r="D5">
            <v>203</v>
          </cell>
          <cell r="E5">
            <v>20300</v>
          </cell>
          <cell r="F5">
            <v>1000</v>
          </cell>
          <cell r="G5">
            <v>304500</v>
          </cell>
          <cell r="H5">
            <v>325800</v>
          </cell>
          <cell r="I5">
            <v>171116139</v>
          </cell>
        </row>
        <row r="6">
          <cell r="A6" t="str">
            <v>22-024</v>
          </cell>
          <cell r="B6">
            <v>5</v>
          </cell>
          <cell r="C6" t="str">
            <v>សមាគមជនជាតិចិនលាងហួ</v>
          </cell>
          <cell r="D6">
            <v>198</v>
          </cell>
          <cell r="E6">
            <v>19800</v>
          </cell>
          <cell r="F6">
            <v>1000</v>
          </cell>
          <cell r="G6">
            <v>297000</v>
          </cell>
          <cell r="H6">
            <v>317800</v>
          </cell>
          <cell r="I6">
            <v>171116115</v>
          </cell>
        </row>
        <row r="7">
          <cell r="A7" t="str">
            <v>22-130</v>
          </cell>
          <cell r="B7">
            <v>6</v>
          </cell>
          <cell r="C7" t="str">
            <v>លឹម ឆាយ ៤</v>
          </cell>
          <cell r="D7">
            <v>318</v>
          </cell>
          <cell r="E7">
            <v>31800</v>
          </cell>
          <cell r="F7">
            <v>1000</v>
          </cell>
          <cell r="G7">
            <v>477000</v>
          </cell>
          <cell r="H7">
            <v>509800</v>
          </cell>
          <cell r="I7">
            <v>171116215</v>
          </cell>
        </row>
        <row r="8">
          <cell r="A8" t="str">
            <v>22-129</v>
          </cell>
          <cell r="B8">
            <v>7</v>
          </cell>
          <cell r="C8" t="str">
            <v>លឹម ឆាយ ៣</v>
          </cell>
          <cell r="D8">
            <v>383</v>
          </cell>
          <cell r="E8">
            <v>38300</v>
          </cell>
          <cell r="F8">
            <v>1000</v>
          </cell>
          <cell r="G8">
            <v>574500</v>
          </cell>
          <cell r="H8">
            <v>613800</v>
          </cell>
          <cell r="I8">
            <v>171116214</v>
          </cell>
        </row>
        <row r="9">
          <cell r="A9" t="str">
            <v>22-128</v>
          </cell>
          <cell r="B9">
            <v>8</v>
          </cell>
          <cell r="C9" t="str">
            <v>លឹម ឆាយ ២</v>
          </cell>
          <cell r="D9">
            <v>204</v>
          </cell>
          <cell r="E9">
            <v>20400</v>
          </cell>
          <cell r="F9">
            <v>1000</v>
          </cell>
          <cell r="G9">
            <v>306000</v>
          </cell>
          <cell r="H9">
            <v>327400</v>
          </cell>
          <cell r="I9">
            <v>171116213</v>
          </cell>
        </row>
        <row r="10">
          <cell r="A10" t="str">
            <v>22-025</v>
          </cell>
          <cell r="B10">
            <v>9</v>
          </cell>
          <cell r="C10" t="str">
            <v>លឹម ឆាយ ១</v>
          </cell>
          <cell r="D10">
            <v>616</v>
          </cell>
          <cell r="E10">
            <v>61600</v>
          </cell>
          <cell r="F10">
            <v>1000</v>
          </cell>
          <cell r="G10">
            <v>924000</v>
          </cell>
          <cell r="H10">
            <v>986600</v>
          </cell>
          <cell r="I10">
            <v>171116116</v>
          </cell>
        </row>
        <row r="11">
          <cell r="A11" t="str">
            <v>22-093</v>
          </cell>
          <cell r="B11">
            <v>10</v>
          </cell>
          <cell r="C11" t="str">
            <v>សមាគមគុយទាវ</v>
          </cell>
          <cell r="D11">
            <v>833</v>
          </cell>
          <cell r="E11">
            <v>83300</v>
          </cell>
          <cell r="F11">
            <v>1000</v>
          </cell>
          <cell r="G11">
            <v>1249500</v>
          </cell>
          <cell r="H11">
            <v>1333800</v>
          </cell>
          <cell r="I11">
            <v>171116180</v>
          </cell>
        </row>
        <row r="12">
          <cell r="A12" t="str">
            <v>22-004</v>
          </cell>
          <cell r="B12">
            <v>11</v>
          </cell>
          <cell r="C12" t="str">
            <v>សណ្ឋាគាររ៉ូយ៉ាល់</v>
          </cell>
          <cell r="D12">
            <v>135</v>
          </cell>
          <cell r="E12">
            <v>13500</v>
          </cell>
          <cell r="F12">
            <v>1000</v>
          </cell>
          <cell r="G12">
            <v>202500</v>
          </cell>
          <cell r="H12">
            <v>217000</v>
          </cell>
          <cell r="I12">
            <v>171116097</v>
          </cell>
        </row>
        <row r="13">
          <cell r="A13" t="str">
            <v>22-005</v>
          </cell>
          <cell r="B13">
            <v>12</v>
          </cell>
          <cell r="C13" t="str">
            <v>សណ្ឋាគាររ៉ូយ៉ាល់</v>
          </cell>
          <cell r="D13">
            <v>153</v>
          </cell>
          <cell r="E13">
            <v>15300</v>
          </cell>
          <cell r="F13">
            <v>1000</v>
          </cell>
          <cell r="G13">
            <v>229500</v>
          </cell>
          <cell r="H13">
            <v>245800</v>
          </cell>
          <cell r="I13">
            <v>171116098</v>
          </cell>
        </row>
        <row r="14">
          <cell r="A14" t="str">
            <v>22-168</v>
          </cell>
          <cell r="B14">
            <v>13</v>
          </cell>
          <cell r="C14" t="str">
            <v>សយ បូរ៉ា</v>
          </cell>
          <cell r="D14">
            <v>66</v>
          </cell>
          <cell r="E14">
            <v>6600</v>
          </cell>
          <cell r="F14">
            <v>1000</v>
          </cell>
          <cell r="G14">
            <v>99000</v>
          </cell>
          <cell r="H14">
            <v>106600</v>
          </cell>
          <cell r="I14">
            <v>171116942</v>
          </cell>
        </row>
        <row r="15">
          <cell r="A15" t="str">
            <v>22-278</v>
          </cell>
          <cell r="B15">
            <v>14</v>
          </cell>
          <cell r="C15" t="str">
            <v>ឃុន ងួនហុង</v>
          </cell>
          <cell r="D15">
            <v>382</v>
          </cell>
          <cell r="E15">
            <v>38200</v>
          </cell>
          <cell r="F15">
            <v>1000</v>
          </cell>
          <cell r="G15">
            <v>573000</v>
          </cell>
          <cell r="H15">
            <v>612200</v>
          </cell>
          <cell r="I15">
            <v>171117043</v>
          </cell>
        </row>
        <row r="16">
          <cell r="A16" t="str">
            <v>22-160</v>
          </cell>
          <cell r="B16">
            <v>15</v>
          </cell>
          <cell r="C16" t="str">
            <v>វែង សុផល</v>
          </cell>
          <cell r="D16">
            <v>60</v>
          </cell>
          <cell r="E16">
            <v>6000</v>
          </cell>
          <cell r="F16">
            <v>1000</v>
          </cell>
          <cell r="G16">
            <v>90000</v>
          </cell>
          <cell r="H16">
            <v>97000</v>
          </cell>
          <cell r="I16">
            <v>171116935</v>
          </cell>
        </row>
        <row r="17">
          <cell r="A17" t="str">
            <v>22-247</v>
          </cell>
          <cell r="B17">
            <v>16</v>
          </cell>
          <cell r="C17" t="str">
            <v>ឌុក ឆវេត</v>
          </cell>
          <cell r="D17">
            <v>52</v>
          </cell>
          <cell r="E17">
            <v>5200</v>
          </cell>
          <cell r="F17">
            <v>1000</v>
          </cell>
          <cell r="G17">
            <v>78000</v>
          </cell>
          <cell r="H17">
            <v>84200</v>
          </cell>
          <cell r="I17">
            <v>171117013</v>
          </cell>
        </row>
        <row r="18">
          <cell r="A18" t="str">
            <v>22-194</v>
          </cell>
          <cell r="B18">
            <v>17</v>
          </cell>
          <cell r="C18" t="str">
            <v>លឹម ទៀហេង</v>
          </cell>
          <cell r="D18">
            <v>39</v>
          </cell>
          <cell r="E18">
            <v>3900</v>
          </cell>
          <cell r="F18">
            <v>1000</v>
          </cell>
          <cell r="G18">
            <v>58500</v>
          </cell>
          <cell r="H18">
            <v>63400</v>
          </cell>
          <cell r="I18">
            <v>171116965</v>
          </cell>
        </row>
        <row r="19">
          <cell r="A19" t="str">
            <v>22-039</v>
          </cell>
          <cell r="B19">
            <v>18</v>
          </cell>
          <cell r="C19" t="str">
            <v>សៀ ស៊ិន</v>
          </cell>
          <cell r="D19">
            <v>14</v>
          </cell>
          <cell r="E19">
            <v>1400</v>
          </cell>
          <cell r="F19">
            <v>1000</v>
          </cell>
          <cell r="G19">
            <v>21000</v>
          </cell>
          <cell r="H19">
            <v>23400</v>
          </cell>
          <cell r="I19">
            <v>171116130</v>
          </cell>
        </row>
        <row r="20">
          <cell r="A20" t="str">
            <v>22-050</v>
          </cell>
          <cell r="B20">
            <v>19</v>
          </cell>
          <cell r="C20" t="str">
            <v>អ៊ុយ លីវ(ប្រេងឥន្ទនៈឡាអេ)</v>
          </cell>
          <cell r="D20">
            <v>51</v>
          </cell>
          <cell r="E20">
            <v>5100</v>
          </cell>
          <cell r="F20">
            <v>1000</v>
          </cell>
          <cell r="G20">
            <v>76500</v>
          </cell>
          <cell r="H20">
            <v>82600</v>
          </cell>
          <cell r="I20">
            <v>171116141</v>
          </cell>
        </row>
        <row r="21">
          <cell r="A21" t="str">
            <v>22-059</v>
          </cell>
          <cell r="B21">
            <v>20</v>
          </cell>
          <cell r="C21" t="str">
            <v>សណ្ឋាគារស្តារ អ៊ុន ផល្លា</v>
          </cell>
          <cell r="D21">
            <v>246</v>
          </cell>
          <cell r="E21">
            <v>24600</v>
          </cell>
          <cell r="F21">
            <v>1000</v>
          </cell>
          <cell r="G21">
            <v>369000</v>
          </cell>
          <cell r="H21">
            <v>394600</v>
          </cell>
          <cell r="I21">
            <v>171116149</v>
          </cell>
        </row>
        <row r="22">
          <cell r="A22" t="str">
            <v>22-030</v>
          </cell>
          <cell r="B22">
            <v>21</v>
          </cell>
          <cell r="C22" t="str">
            <v>អ៊ុន ម៉េង​ សណ្ឋាគារអាស៊ី</v>
          </cell>
          <cell r="D22">
            <v>227</v>
          </cell>
          <cell r="E22">
            <v>22700</v>
          </cell>
          <cell r="F22">
            <v>1000</v>
          </cell>
          <cell r="G22">
            <v>340500</v>
          </cell>
          <cell r="H22">
            <v>364200</v>
          </cell>
          <cell r="I22">
            <v>171116121</v>
          </cell>
        </row>
        <row r="23">
          <cell r="A23" t="str">
            <v>22-038</v>
          </cell>
          <cell r="B23">
            <v>22</v>
          </cell>
          <cell r="C23" t="str">
            <v>សុខ សុខុន ពីស៊ីនទឹក</v>
          </cell>
          <cell r="D23">
            <v>39</v>
          </cell>
          <cell r="E23">
            <v>3900</v>
          </cell>
          <cell r="F23">
            <v>1000</v>
          </cell>
          <cell r="G23">
            <v>58500</v>
          </cell>
          <cell r="H23">
            <v>63400</v>
          </cell>
          <cell r="I23">
            <v>171116129</v>
          </cell>
        </row>
        <row r="24">
          <cell r="A24" t="str">
            <v>22-251</v>
          </cell>
          <cell r="B24">
            <v>23</v>
          </cell>
          <cell r="C24" t="str">
            <v>ស៊ុន លីនណា</v>
          </cell>
          <cell r="D24">
            <v>17</v>
          </cell>
          <cell r="E24">
            <v>1700</v>
          </cell>
          <cell r="F24">
            <v>1000</v>
          </cell>
          <cell r="G24">
            <v>25500</v>
          </cell>
          <cell r="H24">
            <v>28200</v>
          </cell>
          <cell r="I24">
            <v>171117017</v>
          </cell>
        </row>
        <row r="25">
          <cell r="A25" t="str">
            <v>22-008</v>
          </cell>
          <cell r="B25">
            <v>24</v>
          </cell>
          <cell r="C25" t="str">
            <v>សណ្ឋាគារតេអូ</v>
          </cell>
          <cell r="D25">
            <v>252</v>
          </cell>
          <cell r="E25">
            <v>25200</v>
          </cell>
          <cell r="F25">
            <v>1000</v>
          </cell>
          <cell r="G25">
            <v>378000</v>
          </cell>
          <cell r="H25">
            <v>404200</v>
          </cell>
          <cell r="I25">
            <v>171116100</v>
          </cell>
        </row>
        <row r="26">
          <cell r="A26" t="str">
            <v>22-111</v>
          </cell>
          <cell r="B26">
            <v>25</v>
          </cell>
          <cell r="C26" t="str">
            <v>ផ្សារលក់ត្រី</v>
          </cell>
          <cell r="D26">
            <v>223</v>
          </cell>
          <cell r="E26">
            <v>22300</v>
          </cell>
          <cell r="F26">
            <v>1000</v>
          </cell>
          <cell r="G26">
            <v>334500</v>
          </cell>
          <cell r="H26">
            <v>357800</v>
          </cell>
          <cell r="I26">
            <v>171116197</v>
          </cell>
        </row>
        <row r="27">
          <cell r="A27" t="str">
            <v>22-244</v>
          </cell>
          <cell r="B27">
            <v>26</v>
          </cell>
          <cell r="C27" t="str">
            <v>ស ឌឿ</v>
          </cell>
          <cell r="D27">
            <v>390</v>
          </cell>
          <cell r="E27">
            <v>39000</v>
          </cell>
          <cell r="F27">
            <v>1000</v>
          </cell>
          <cell r="G27">
            <v>585000</v>
          </cell>
          <cell r="H27">
            <v>625000</v>
          </cell>
          <cell r="I27">
            <v>171117010</v>
          </cell>
        </row>
        <row r="28">
          <cell r="A28" t="str">
            <v>22-217</v>
          </cell>
          <cell r="B28">
            <v>27</v>
          </cell>
          <cell r="C28" t="str">
            <v>ប៊ុន សុវណ្ណ</v>
          </cell>
          <cell r="D28">
            <v>565</v>
          </cell>
          <cell r="E28">
            <v>56500</v>
          </cell>
          <cell r="F28">
            <v>1000</v>
          </cell>
          <cell r="G28">
            <v>847500</v>
          </cell>
          <cell r="H28">
            <v>905000</v>
          </cell>
          <cell r="I28">
            <v>171116986</v>
          </cell>
        </row>
        <row r="29">
          <cell r="A29" t="str">
            <v>22-026</v>
          </cell>
          <cell r="B29">
            <v>28</v>
          </cell>
          <cell r="C29" t="str">
            <v>សាខាគយនិងរដ្ឋាករខេត្ត</v>
          </cell>
          <cell r="D29">
            <v>389</v>
          </cell>
          <cell r="E29">
            <v>38900</v>
          </cell>
          <cell r="F29">
            <v>1000</v>
          </cell>
          <cell r="G29">
            <v>583500</v>
          </cell>
          <cell r="H29">
            <v>623400</v>
          </cell>
          <cell r="I29">
            <v>171116117</v>
          </cell>
        </row>
        <row r="30">
          <cell r="A30" t="str">
            <v>22-275</v>
          </cell>
          <cell r="B30">
            <v>29</v>
          </cell>
          <cell r="C30" t="str">
            <v>សួន វណ្ណនេត</v>
          </cell>
          <cell r="D30">
            <v>442</v>
          </cell>
          <cell r="E30">
            <v>44200</v>
          </cell>
          <cell r="F30">
            <v>1000</v>
          </cell>
          <cell r="G30">
            <v>663000</v>
          </cell>
          <cell r="H30">
            <v>708200</v>
          </cell>
          <cell r="I30">
            <v>171117040</v>
          </cell>
        </row>
        <row r="31">
          <cell r="A31" t="str">
            <v>22-227</v>
          </cell>
          <cell r="B31">
            <v>30</v>
          </cell>
          <cell r="C31" t="str">
            <v>ឈឹម ស៊ួ</v>
          </cell>
          <cell r="D31">
            <v>81</v>
          </cell>
          <cell r="E31">
            <v>8100</v>
          </cell>
          <cell r="F31">
            <v>1000</v>
          </cell>
          <cell r="G31">
            <v>121500</v>
          </cell>
          <cell r="H31">
            <v>130600</v>
          </cell>
          <cell r="I31">
            <v>171116995</v>
          </cell>
        </row>
        <row r="32">
          <cell r="A32" t="str">
            <v>22-202</v>
          </cell>
          <cell r="B32">
            <v>31</v>
          </cell>
          <cell r="C32" t="str">
            <v>សាឌុន សារិទ្ធ</v>
          </cell>
          <cell r="D32">
            <v>65</v>
          </cell>
          <cell r="E32">
            <v>6500</v>
          </cell>
          <cell r="F32">
            <v>1000</v>
          </cell>
          <cell r="G32">
            <v>97500</v>
          </cell>
          <cell r="H32">
            <v>105000</v>
          </cell>
          <cell r="I32">
            <v>171116972</v>
          </cell>
        </row>
        <row r="33">
          <cell r="A33" t="str">
            <v>22-259</v>
          </cell>
          <cell r="B33">
            <v>32</v>
          </cell>
          <cell r="C33" t="str">
            <v>គឹម មុន្នី</v>
          </cell>
          <cell r="D33">
            <v>73</v>
          </cell>
          <cell r="E33">
            <v>7300</v>
          </cell>
          <cell r="F33">
            <v>1000</v>
          </cell>
          <cell r="G33">
            <v>109500</v>
          </cell>
          <cell r="H33">
            <v>117800</v>
          </cell>
          <cell r="I33">
            <v>171117025</v>
          </cell>
        </row>
        <row r="34">
          <cell r="A34" t="str">
            <v>22-240</v>
          </cell>
          <cell r="B34">
            <v>33</v>
          </cell>
          <cell r="C34" t="str">
            <v>តុក សុងសួ</v>
          </cell>
          <cell r="D34">
            <v>81</v>
          </cell>
          <cell r="E34">
            <v>8100</v>
          </cell>
          <cell r="F34">
            <v>1000</v>
          </cell>
          <cell r="G34">
            <v>121500</v>
          </cell>
          <cell r="H34">
            <v>130600</v>
          </cell>
          <cell r="I34">
            <v>171117006</v>
          </cell>
        </row>
        <row r="35">
          <cell r="A35" t="str">
            <v>22-105</v>
          </cell>
          <cell r="B35">
            <v>34</v>
          </cell>
          <cell r="C35" t="str">
            <v>នូ ណូរ៉ា</v>
          </cell>
          <cell r="D35">
            <v>53</v>
          </cell>
          <cell r="E35">
            <v>5300</v>
          </cell>
          <cell r="F35">
            <v>1000</v>
          </cell>
          <cell r="G35">
            <v>79500</v>
          </cell>
          <cell r="H35">
            <v>85800</v>
          </cell>
          <cell r="I35">
            <v>171116191</v>
          </cell>
        </row>
        <row r="36">
          <cell r="A36" t="str">
            <v>22-047</v>
          </cell>
          <cell r="B36">
            <v>35</v>
          </cell>
          <cell r="C36" t="str">
            <v>ទូច លាងខេង</v>
          </cell>
          <cell r="D36">
            <v>20</v>
          </cell>
          <cell r="E36">
            <v>2000</v>
          </cell>
          <cell r="F36">
            <v>1000</v>
          </cell>
          <cell r="G36">
            <v>30000</v>
          </cell>
          <cell r="H36">
            <v>33000</v>
          </cell>
          <cell r="I36">
            <v>171116138</v>
          </cell>
        </row>
        <row r="37">
          <cell r="A37" t="str">
            <v>22-171</v>
          </cell>
          <cell r="B37">
            <v>36</v>
          </cell>
          <cell r="C37" t="str">
            <v>ហុង សារិន</v>
          </cell>
          <cell r="D37">
            <v>46</v>
          </cell>
          <cell r="E37">
            <v>4600</v>
          </cell>
          <cell r="F37">
            <v>1000</v>
          </cell>
          <cell r="G37">
            <v>69000</v>
          </cell>
          <cell r="H37">
            <v>74600</v>
          </cell>
          <cell r="I37">
            <v>171116944</v>
          </cell>
        </row>
        <row r="38">
          <cell r="A38" t="str">
            <v>22-061</v>
          </cell>
          <cell r="B38">
            <v>37</v>
          </cell>
          <cell r="C38" t="str">
            <v>ឡេង ហេង(សណ្ឋាគារ)</v>
          </cell>
          <cell r="D38">
            <v>619</v>
          </cell>
          <cell r="E38">
            <v>61900</v>
          </cell>
          <cell r="F38">
            <v>1000</v>
          </cell>
          <cell r="G38">
            <v>928500</v>
          </cell>
          <cell r="H38">
            <v>991400</v>
          </cell>
          <cell r="I38">
            <v>171116151</v>
          </cell>
        </row>
        <row r="39">
          <cell r="A39" t="str">
            <v>22-245</v>
          </cell>
          <cell r="B39">
            <v>38</v>
          </cell>
          <cell r="C39" t="str">
            <v>អ៊ុំ ចំរើន</v>
          </cell>
          <cell r="D39">
            <v>75</v>
          </cell>
          <cell r="E39">
            <v>7500</v>
          </cell>
          <cell r="F39">
            <v>1000</v>
          </cell>
          <cell r="G39">
            <v>112500</v>
          </cell>
          <cell r="H39">
            <v>121000</v>
          </cell>
          <cell r="I39">
            <v>171117011</v>
          </cell>
        </row>
        <row r="40">
          <cell r="A40" t="str">
            <v>22-167</v>
          </cell>
          <cell r="B40">
            <v>39</v>
          </cell>
          <cell r="C40" t="str">
            <v>នក់ ម៉ង់</v>
          </cell>
          <cell r="D40">
            <v>58</v>
          </cell>
          <cell r="E40">
            <v>5800</v>
          </cell>
          <cell r="F40">
            <v>1000</v>
          </cell>
          <cell r="G40">
            <v>87000</v>
          </cell>
          <cell r="H40">
            <v>93800</v>
          </cell>
          <cell r="I40">
            <v>171116941</v>
          </cell>
        </row>
        <row r="41">
          <cell r="A41" t="str">
            <v>22-074</v>
          </cell>
          <cell r="B41">
            <v>40</v>
          </cell>
          <cell r="C41" t="str">
            <v>ជា ពលរិទ្ធ ខារ៉ាអូឃេ</v>
          </cell>
          <cell r="D41">
            <v>147</v>
          </cell>
          <cell r="E41">
            <v>14700</v>
          </cell>
          <cell r="F41">
            <v>1000</v>
          </cell>
          <cell r="G41">
            <v>220500</v>
          </cell>
          <cell r="H41">
            <v>236200</v>
          </cell>
          <cell r="I41">
            <v>171116163</v>
          </cell>
        </row>
        <row r="42">
          <cell r="A42" t="str">
            <v>22-073</v>
          </cell>
          <cell r="B42">
            <v>41</v>
          </cell>
          <cell r="C42" t="str">
            <v>ប្រេងតេលា ផ្លូវលេខ៣</v>
          </cell>
          <cell r="D42">
            <v>208</v>
          </cell>
          <cell r="E42">
            <v>20800</v>
          </cell>
          <cell r="F42">
            <v>1000</v>
          </cell>
          <cell r="G42">
            <v>312000</v>
          </cell>
          <cell r="H42">
            <v>333800</v>
          </cell>
          <cell r="I42">
            <v>171116162</v>
          </cell>
        </row>
        <row r="43">
          <cell r="A43" t="str">
            <v>22-223</v>
          </cell>
          <cell r="B43">
            <v>42</v>
          </cell>
          <cell r="C43" t="str">
            <v>អាហារដ្ឋានរីករាយ</v>
          </cell>
          <cell r="D43">
            <v>93</v>
          </cell>
          <cell r="E43">
            <v>9300</v>
          </cell>
          <cell r="F43">
            <v>1000</v>
          </cell>
          <cell r="G43">
            <v>139500</v>
          </cell>
          <cell r="H43">
            <v>149800</v>
          </cell>
          <cell r="I43">
            <v>171116992</v>
          </cell>
        </row>
        <row r="44">
          <cell r="A44" t="str">
            <v>22-066</v>
          </cell>
          <cell r="B44">
            <v>43</v>
          </cell>
          <cell r="C44" t="str">
            <v>ហូ លីដេ(ផ្ទះសំណាក់)</v>
          </cell>
          <cell r="D44">
            <v>154</v>
          </cell>
          <cell r="E44">
            <v>15400</v>
          </cell>
          <cell r="F44">
            <v>1000</v>
          </cell>
          <cell r="G44">
            <v>231000</v>
          </cell>
          <cell r="H44">
            <v>247400</v>
          </cell>
          <cell r="I44">
            <v>171116155</v>
          </cell>
        </row>
        <row r="45">
          <cell r="A45" t="str">
            <v>22-145</v>
          </cell>
          <cell r="B45">
            <v>44</v>
          </cell>
          <cell r="C45" t="str">
            <v>ការ៉ាស់សាំង តេលា (អន្លង់វិល )</v>
          </cell>
          <cell r="D45">
            <v>318</v>
          </cell>
          <cell r="E45">
            <v>31800</v>
          </cell>
          <cell r="F45">
            <v>1000</v>
          </cell>
          <cell r="G45">
            <v>477000</v>
          </cell>
          <cell r="H45">
            <v>509800</v>
          </cell>
          <cell r="I45">
            <v>171116920</v>
          </cell>
        </row>
        <row r="46">
          <cell r="A46" t="str">
            <v>22-156</v>
          </cell>
          <cell r="B46">
            <v>45</v>
          </cell>
          <cell r="C46" t="str">
            <v>ព្រឿន សឿត</v>
          </cell>
          <cell r="D46">
            <v>21</v>
          </cell>
          <cell r="E46">
            <v>2100</v>
          </cell>
          <cell r="F46">
            <v>1000</v>
          </cell>
          <cell r="G46">
            <v>31500</v>
          </cell>
          <cell r="H46">
            <v>34600</v>
          </cell>
          <cell r="I46">
            <v>171116931</v>
          </cell>
        </row>
        <row r="47">
          <cell r="A47" t="str">
            <v>22-277</v>
          </cell>
          <cell r="B47">
            <v>46</v>
          </cell>
          <cell r="C47" t="str">
            <v>គាន ថៃ ១</v>
          </cell>
          <cell r="D47">
            <v>51</v>
          </cell>
          <cell r="E47">
            <v>5100</v>
          </cell>
          <cell r="F47">
            <v>1000</v>
          </cell>
          <cell r="G47">
            <v>76500</v>
          </cell>
          <cell r="H47">
            <v>82600</v>
          </cell>
          <cell r="I47">
            <v>171117042</v>
          </cell>
        </row>
        <row r="48">
          <cell r="A48" t="str">
            <v>22-276</v>
          </cell>
          <cell r="B48">
            <v>47</v>
          </cell>
          <cell r="C48" t="str">
            <v>សៀ ស៊ិន ១</v>
          </cell>
          <cell r="D48">
            <v>218</v>
          </cell>
          <cell r="E48">
            <v>21800</v>
          </cell>
          <cell r="F48">
            <v>1000</v>
          </cell>
          <cell r="G48">
            <v>327000</v>
          </cell>
          <cell r="H48">
            <v>349800</v>
          </cell>
          <cell r="I48">
            <v>171117041</v>
          </cell>
        </row>
        <row r="49">
          <cell r="A49" t="str">
            <v>22-231</v>
          </cell>
          <cell r="B49">
            <v>48</v>
          </cell>
          <cell r="C49" t="str">
            <v>លឹម សេងហ៊ួរ</v>
          </cell>
          <cell r="D49">
            <v>225</v>
          </cell>
          <cell r="E49">
            <v>22500</v>
          </cell>
          <cell r="F49">
            <v>1000</v>
          </cell>
          <cell r="G49">
            <v>337500</v>
          </cell>
          <cell r="H49">
            <v>361000</v>
          </cell>
          <cell r="I49">
            <v>171116999</v>
          </cell>
        </row>
        <row r="50">
          <cell r="A50" t="str">
            <v>22-120</v>
          </cell>
          <cell r="B50">
            <v>49</v>
          </cell>
          <cell r="C50" t="str">
            <v>អង្កការ អេ អ អឹម</v>
          </cell>
          <cell r="D50">
            <v>410</v>
          </cell>
          <cell r="E50">
            <v>41000</v>
          </cell>
          <cell r="F50">
            <v>1000</v>
          </cell>
          <cell r="G50">
            <v>615000</v>
          </cell>
          <cell r="H50">
            <v>657000</v>
          </cell>
          <cell r="I50">
            <v>171116205</v>
          </cell>
        </row>
        <row r="51">
          <cell r="A51" t="str">
            <v>22-163</v>
          </cell>
          <cell r="B51">
            <v>50</v>
          </cell>
          <cell r="C51" t="str">
            <v>ចាន់ សម្ជស្ស</v>
          </cell>
          <cell r="D51">
            <v>53</v>
          </cell>
          <cell r="E51">
            <v>5300</v>
          </cell>
          <cell r="F51">
            <v>1000</v>
          </cell>
          <cell r="G51">
            <v>79500</v>
          </cell>
          <cell r="H51">
            <v>85800</v>
          </cell>
          <cell r="I51">
            <v>171116937</v>
          </cell>
        </row>
        <row r="52">
          <cell r="A52" t="str">
            <v>22-081</v>
          </cell>
          <cell r="B52">
            <v>51</v>
          </cell>
          <cell r="C52" t="str">
            <v>នូវ សាវុធ មៃមៃ ភោជនីយដ្ឋាន</v>
          </cell>
          <cell r="D52">
            <v>5</v>
          </cell>
          <cell r="E52">
            <v>500</v>
          </cell>
          <cell r="F52">
            <v>1000</v>
          </cell>
          <cell r="G52">
            <v>7500</v>
          </cell>
          <cell r="H52">
            <v>9000</v>
          </cell>
          <cell r="I52">
            <v>171116169</v>
          </cell>
        </row>
        <row r="53">
          <cell r="A53" t="str">
            <v>22-018</v>
          </cell>
          <cell r="B53">
            <v>52</v>
          </cell>
          <cell r="C53" t="str">
            <v>សុខ សុខុន ពន្ឋនាគារ</v>
          </cell>
          <cell r="D53">
            <v>12</v>
          </cell>
          <cell r="E53">
            <v>1200</v>
          </cell>
          <cell r="F53">
            <v>1000</v>
          </cell>
          <cell r="G53">
            <v>18000</v>
          </cell>
          <cell r="H53">
            <v>20200</v>
          </cell>
          <cell r="I53">
            <v>171116109</v>
          </cell>
        </row>
        <row r="54">
          <cell r="A54" t="str">
            <v>22-115</v>
          </cell>
          <cell r="B54">
            <v>53</v>
          </cell>
          <cell r="C54" t="str">
            <v>វែង ស៊្រុន</v>
          </cell>
          <cell r="D54">
            <v>246</v>
          </cell>
          <cell r="E54">
            <v>24600</v>
          </cell>
          <cell r="F54">
            <v>1000</v>
          </cell>
          <cell r="G54">
            <v>369000</v>
          </cell>
          <cell r="H54">
            <v>394600</v>
          </cell>
          <cell r="I54">
            <v>171116201</v>
          </cell>
        </row>
        <row r="55">
          <cell r="A55" t="str">
            <v>22-139</v>
          </cell>
          <cell r="B55">
            <v>54</v>
          </cell>
          <cell r="C55" t="str">
            <v>វែង ស៊្រុន ២</v>
          </cell>
          <cell r="D55">
            <v>43</v>
          </cell>
          <cell r="E55">
            <v>4300</v>
          </cell>
          <cell r="F55">
            <v>1000</v>
          </cell>
          <cell r="G55">
            <v>64500</v>
          </cell>
          <cell r="H55">
            <v>69800</v>
          </cell>
          <cell r="I55">
            <v>171116914</v>
          </cell>
        </row>
        <row r="56">
          <cell r="A56" t="str">
            <v>22-184</v>
          </cell>
          <cell r="B56">
            <v>55</v>
          </cell>
          <cell r="C56" t="str">
            <v>ងិន ឃន ៥</v>
          </cell>
          <cell r="D56">
            <v>48</v>
          </cell>
          <cell r="E56">
            <v>4800</v>
          </cell>
          <cell r="F56">
            <v>1000</v>
          </cell>
          <cell r="G56">
            <v>72000</v>
          </cell>
          <cell r="H56">
            <v>77800</v>
          </cell>
          <cell r="I56">
            <v>171116956</v>
          </cell>
        </row>
        <row r="57">
          <cell r="A57" t="str">
            <v>22-027</v>
          </cell>
          <cell r="B57">
            <v>56</v>
          </cell>
          <cell r="C57" t="str">
            <v>អង្គការ ឃែ រំចេក៤</v>
          </cell>
          <cell r="D57">
            <v>88</v>
          </cell>
          <cell r="E57">
            <v>8800</v>
          </cell>
          <cell r="F57">
            <v>1000</v>
          </cell>
          <cell r="G57">
            <v>132000</v>
          </cell>
          <cell r="H57">
            <v>141800</v>
          </cell>
          <cell r="I57">
            <v>171116118</v>
          </cell>
        </row>
        <row r="58">
          <cell r="A58" t="str">
            <v>22-185</v>
          </cell>
          <cell r="B58">
            <v>57</v>
          </cell>
          <cell r="C58" t="str">
            <v>ងិន ឃន ៦</v>
          </cell>
          <cell r="D58">
            <v>65</v>
          </cell>
          <cell r="E58">
            <v>6500</v>
          </cell>
          <cell r="F58">
            <v>1000</v>
          </cell>
          <cell r="G58">
            <v>97500</v>
          </cell>
          <cell r="H58">
            <v>105000</v>
          </cell>
          <cell r="I58">
            <v>171116957</v>
          </cell>
        </row>
        <row r="59">
          <cell r="A59" t="str">
            <v>22-199</v>
          </cell>
          <cell r="B59">
            <v>58</v>
          </cell>
          <cell r="C59" t="str">
            <v>ហេង តុលា</v>
          </cell>
          <cell r="D59">
            <v>134</v>
          </cell>
          <cell r="E59">
            <v>13400</v>
          </cell>
          <cell r="F59">
            <v>1000</v>
          </cell>
          <cell r="G59">
            <v>201000</v>
          </cell>
          <cell r="H59">
            <v>215400</v>
          </cell>
          <cell r="I59">
            <v>171116970</v>
          </cell>
        </row>
        <row r="60">
          <cell r="A60" t="str">
            <v>22-175</v>
          </cell>
          <cell r="B60">
            <v>59</v>
          </cell>
          <cell r="C60" t="str">
            <v>សេរី ចរិយា ២</v>
          </cell>
          <cell r="D60">
            <v>224</v>
          </cell>
          <cell r="E60">
            <v>22400</v>
          </cell>
          <cell r="F60">
            <v>1000</v>
          </cell>
          <cell r="G60">
            <v>336000</v>
          </cell>
          <cell r="H60">
            <v>359400</v>
          </cell>
          <cell r="I60">
            <v>171116947</v>
          </cell>
        </row>
        <row r="61">
          <cell r="A61" t="str">
            <v>22-119</v>
          </cell>
          <cell r="B61">
            <v>60</v>
          </cell>
          <cell r="C61" t="str">
            <v>ប៊ុន សេង ១</v>
          </cell>
          <cell r="D61">
            <v>137</v>
          </cell>
          <cell r="E61">
            <v>13700</v>
          </cell>
          <cell r="F61">
            <v>1000</v>
          </cell>
          <cell r="G61">
            <v>205500</v>
          </cell>
          <cell r="H61">
            <v>220200</v>
          </cell>
          <cell r="I61">
            <v>171116204</v>
          </cell>
        </row>
        <row r="62">
          <cell r="A62"/>
          <cell r="B62"/>
          <cell r="C62" t="str">
            <v>សរុប</v>
          </cell>
          <cell r="D62">
            <v>11099</v>
          </cell>
          <cell r="E62">
            <v>1109900</v>
          </cell>
          <cell r="F62">
            <v>60000</v>
          </cell>
          <cell r="G62">
            <v>16648500</v>
          </cell>
          <cell r="H62">
            <v>17818400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K28"/>
  <sheetViews>
    <sheetView view="pageLayout" zoomScaleNormal="130" workbookViewId="0">
      <selection activeCell="F25" sqref="F25"/>
    </sheetView>
  </sheetViews>
  <sheetFormatPr defaultColWidth="9.1015625" defaultRowHeight="32.700000000000003"/>
  <cols>
    <col min="1" max="1" width="1.41796875" style="1" customWidth="1"/>
    <col min="2" max="2" width="3" style="1" customWidth="1"/>
    <col min="3" max="3" width="2.68359375" style="1" customWidth="1"/>
    <col min="4" max="4" width="15.68359375" style="1" customWidth="1"/>
    <col min="5" max="5" width="10.68359375" style="1" customWidth="1"/>
    <col min="6" max="6" width="12.89453125" style="1" customWidth="1"/>
    <col min="7" max="7" width="12.3125" style="1" customWidth="1"/>
    <col min="8" max="8" width="9.41796875" style="1" customWidth="1"/>
    <col min="9" max="9" width="13.3125" style="1" customWidth="1"/>
    <col min="10" max="10" width="11.3125" style="1" customWidth="1"/>
    <col min="11" max="11" width="4.3125" style="1" customWidth="1"/>
    <col min="12" max="16384" width="9.1015625" style="1"/>
  </cols>
  <sheetData>
    <row r="1" spans="1:11" ht="9" customHeight="1" thickBot="1"/>
    <row r="2" spans="1:11" ht="18.75" customHeight="1" thickTop="1">
      <c r="B2" s="30"/>
      <c r="C2" s="31"/>
      <c r="D2" s="31"/>
      <c r="E2" s="31"/>
      <c r="F2" s="31"/>
      <c r="G2" s="31"/>
      <c r="H2" s="31"/>
      <c r="I2" s="31"/>
      <c r="J2" s="31"/>
      <c r="K2" s="32"/>
    </row>
    <row r="3" spans="1:11" ht="33.75" customHeight="1">
      <c r="B3" s="33"/>
      <c r="C3" s="422"/>
      <c r="D3" s="422"/>
      <c r="E3" s="422"/>
      <c r="F3" s="34"/>
      <c r="G3" s="34"/>
      <c r="H3" s="34"/>
      <c r="I3" s="36" t="s">
        <v>22</v>
      </c>
      <c r="J3" s="34"/>
      <c r="K3" s="35"/>
    </row>
    <row r="4" spans="1:11" ht="33.75" customHeight="1">
      <c r="B4" s="33"/>
      <c r="C4" s="422"/>
      <c r="D4" s="422"/>
      <c r="E4" s="422"/>
      <c r="F4" s="34"/>
      <c r="G4" s="34"/>
      <c r="H4" s="34"/>
      <c r="I4" s="36" t="s">
        <v>23</v>
      </c>
      <c r="J4" s="34"/>
      <c r="K4" s="35"/>
    </row>
    <row r="5" spans="1:11" ht="17.25" customHeight="1">
      <c r="B5" s="33"/>
      <c r="C5" s="201"/>
      <c r="D5" s="201"/>
      <c r="E5" s="201"/>
      <c r="F5" s="34"/>
      <c r="G5" s="34"/>
      <c r="H5" s="423">
        <v>3</v>
      </c>
      <c r="I5" s="423"/>
      <c r="J5" s="423"/>
      <c r="K5" s="35"/>
    </row>
    <row r="6" spans="1:11" ht="38.25" customHeight="1">
      <c r="B6" s="33"/>
      <c r="C6" s="424" t="s">
        <v>21</v>
      </c>
      <c r="D6" s="424"/>
      <c r="E6" s="424"/>
      <c r="F6" s="34"/>
      <c r="G6" s="34"/>
      <c r="H6" s="34"/>
      <c r="I6" s="154"/>
      <c r="J6" s="34"/>
      <c r="K6" s="35"/>
    </row>
    <row r="7" spans="1:11" ht="38.25" customHeight="1">
      <c r="B7" s="33"/>
      <c r="C7" s="424" t="s">
        <v>20</v>
      </c>
      <c r="D7" s="424"/>
      <c r="E7" s="424"/>
      <c r="F7" s="34"/>
      <c r="G7" s="34"/>
      <c r="H7" s="34"/>
      <c r="I7" s="34"/>
      <c r="J7" s="34"/>
      <c r="K7" s="35"/>
    </row>
    <row r="8" spans="1:11" ht="18" customHeight="1" thickBot="1">
      <c r="B8" s="33"/>
      <c r="C8" s="34"/>
      <c r="D8" s="34"/>
      <c r="E8" s="34"/>
      <c r="F8" s="34"/>
      <c r="G8" s="34"/>
      <c r="H8" s="34"/>
      <c r="I8" s="34"/>
      <c r="J8" s="34"/>
      <c r="K8" s="35"/>
    </row>
    <row r="9" spans="1:11" ht="39.299999999999997" thickBot="1">
      <c r="B9" s="2"/>
      <c r="C9" s="29"/>
      <c r="D9" s="4"/>
      <c r="E9" s="4"/>
      <c r="F9" s="28"/>
      <c r="G9" s="37" t="s">
        <v>19</v>
      </c>
      <c r="H9" s="4"/>
      <c r="I9" s="4"/>
      <c r="J9" s="26"/>
      <c r="K9" s="27"/>
    </row>
    <row r="10" spans="1:11" ht="11.25" customHeight="1" thickBot="1">
      <c r="A10" s="1">
        <v>1</v>
      </c>
      <c r="B10" s="2"/>
      <c r="C10" s="5"/>
      <c r="D10" s="5"/>
      <c r="E10" s="5"/>
      <c r="F10" s="5"/>
      <c r="G10" s="5"/>
      <c r="H10" s="5"/>
      <c r="I10" s="5"/>
      <c r="J10" s="5"/>
      <c r="K10" s="23"/>
    </row>
    <row r="11" spans="1:11" ht="39.9">
      <c r="B11" s="2"/>
      <c r="C11" s="425" t="s">
        <v>0</v>
      </c>
      <c r="D11" s="426"/>
      <c r="E11" s="427" t="s">
        <v>1</v>
      </c>
      <c r="F11" s="427"/>
      <c r="G11" s="427"/>
      <c r="H11" s="425" t="s">
        <v>2</v>
      </c>
      <c r="I11" s="427"/>
      <c r="J11" s="426"/>
      <c r="K11" s="23"/>
    </row>
    <row r="12" spans="1:11" ht="43.8" thickBot="1">
      <c r="B12" s="2"/>
      <c r="C12" s="428" t="s">
        <v>142</v>
      </c>
      <c r="D12" s="429"/>
      <c r="E12" s="84" t="s">
        <v>74</v>
      </c>
      <c r="F12" s="204">
        <v>3</v>
      </c>
      <c r="G12" s="205" t="s">
        <v>143</v>
      </c>
      <c r="H12" s="430">
        <f>F15+8</f>
        <v>42378</v>
      </c>
      <c r="I12" s="431"/>
      <c r="J12" s="432"/>
      <c r="K12" s="24"/>
    </row>
    <row r="13" spans="1:11" ht="11.25" customHeight="1" thickBot="1">
      <c r="B13" s="2"/>
      <c r="C13" s="5"/>
      <c r="D13" s="5"/>
      <c r="E13" s="7"/>
      <c r="F13" s="7"/>
      <c r="G13" s="7"/>
      <c r="H13" s="6"/>
      <c r="I13" s="6"/>
      <c r="J13" s="6"/>
      <c r="K13" s="24"/>
    </row>
    <row r="14" spans="1:11" ht="43.8" thickBot="1">
      <c r="B14" s="2"/>
      <c r="C14" s="433" t="s">
        <v>4</v>
      </c>
      <c r="D14" s="433"/>
      <c r="E14" s="433"/>
      <c r="F14" s="434" t="s">
        <v>5</v>
      </c>
      <c r="G14" s="434"/>
      <c r="H14" s="434"/>
      <c r="I14" s="435" t="s">
        <v>17</v>
      </c>
      <c r="J14" s="436"/>
      <c r="K14" s="23"/>
    </row>
    <row r="15" spans="1:11" ht="43.8" thickBot="1">
      <c r="B15" s="2"/>
      <c r="C15" s="416">
        <v>42339</v>
      </c>
      <c r="D15" s="416"/>
      <c r="E15" s="416"/>
      <c r="F15" s="417">
        <v>42370</v>
      </c>
      <c r="G15" s="418"/>
      <c r="H15" s="419"/>
      <c r="I15" s="420" t="s">
        <v>144</v>
      </c>
      <c r="J15" s="421"/>
      <c r="K15" s="23"/>
    </row>
    <row r="16" spans="1:11" ht="10.5" customHeight="1" thickBot="1">
      <c r="B16" s="2"/>
      <c r="C16" s="5"/>
      <c r="D16" s="5"/>
      <c r="E16" s="7"/>
      <c r="F16" s="7"/>
      <c r="G16" s="7"/>
      <c r="H16" s="6"/>
      <c r="I16" s="6"/>
      <c r="J16" s="6"/>
      <c r="K16" s="24"/>
    </row>
    <row r="17" spans="2:11" ht="39.299999999999997" thickBot="1">
      <c r="B17" s="2"/>
      <c r="C17" s="437" t="s">
        <v>18</v>
      </c>
      <c r="D17" s="438"/>
      <c r="E17" s="439" t="s">
        <v>6</v>
      </c>
      <c r="F17" s="440"/>
      <c r="G17" s="441" t="s">
        <v>7</v>
      </c>
      <c r="H17" s="442"/>
      <c r="I17" s="443" t="s">
        <v>8</v>
      </c>
      <c r="J17" s="444"/>
      <c r="K17" s="23"/>
    </row>
    <row r="18" spans="2:11" ht="33" thickBot="1">
      <c r="B18" s="2"/>
      <c r="C18" s="8">
        <v>1</v>
      </c>
      <c r="D18" s="9" t="s">
        <v>9</v>
      </c>
      <c r="E18" s="206">
        <v>1500</v>
      </c>
      <c r="F18" s="10" t="s">
        <v>10</v>
      </c>
      <c r="G18" s="207">
        <v>800</v>
      </c>
      <c r="H18" s="11" t="s">
        <v>10</v>
      </c>
      <c r="I18" s="208">
        <v>100</v>
      </c>
      <c r="J18" s="12" t="s">
        <v>10</v>
      </c>
      <c r="K18" s="23"/>
    </row>
    <row r="19" spans="2:11" ht="33" thickBot="1">
      <c r="B19" s="2"/>
      <c r="C19" s="8">
        <v>2</v>
      </c>
      <c r="D19" s="9" t="s">
        <v>12</v>
      </c>
      <c r="E19" s="206">
        <v>1500</v>
      </c>
      <c r="F19" s="10" t="s">
        <v>10</v>
      </c>
      <c r="G19" s="207">
        <v>1000</v>
      </c>
      <c r="H19" s="11" t="s">
        <v>10</v>
      </c>
      <c r="I19" s="208">
        <v>100</v>
      </c>
      <c r="J19" s="12" t="s">
        <v>10</v>
      </c>
      <c r="K19" s="23"/>
    </row>
    <row r="20" spans="2:11" ht="33" thickBot="1">
      <c r="B20" s="2"/>
      <c r="C20" s="13">
        <v>3</v>
      </c>
      <c r="D20" s="14" t="s">
        <v>13</v>
      </c>
      <c r="E20" s="206">
        <v>1500</v>
      </c>
      <c r="F20" s="10" t="s">
        <v>10</v>
      </c>
      <c r="G20" s="207">
        <v>800</v>
      </c>
      <c r="H20" s="11" t="s">
        <v>10</v>
      </c>
      <c r="I20" s="208">
        <v>100</v>
      </c>
      <c r="J20" s="12" t="s">
        <v>10</v>
      </c>
      <c r="K20" s="23"/>
    </row>
    <row r="21" spans="2:11" ht="11.25" customHeight="1" thickBot="1">
      <c r="B21" s="2"/>
      <c r="C21" s="15"/>
      <c r="D21" s="3"/>
      <c r="E21" s="5"/>
      <c r="F21" s="3"/>
      <c r="G21" s="5"/>
      <c r="H21" s="3"/>
      <c r="I21" s="5"/>
      <c r="J21" s="3"/>
      <c r="K21" s="23"/>
    </row>
    <row r="22" spans="2:11" ht="36.6" thickBot="1">
      <c r="B22" s="2"/>
      <c r="C22" s="445" t="s">
        <v>14</v>
      </c>
      <c r="D22" s="446"/>
      <c r="E22" s="446"/>
      <c r="F22" s="446"/>
      <c r="G22" s="447" t="s">
        <v>15</v>
      </c>
      <c r="H22" s="448"/>
      <c r="I22" s="449" t="s">
        <v>24</v>
      </c>
      <c r="J22" s="450"/>
      <c r="K22" s="23"/>
    </row>
    <row r="23" spans="2:11" ht="33" thickBot="1">
      <c r="B23" s="2"/>
      <c r="C23" s="451" t="s">
        <v>145</v>
      </c>
      <c r="D23" s="452"/>
      <c r="E23" s="452"/>
      <c r="F23" s="452"/>
      <c r="G23" s="453">
        <v>0</v>
      </c>
      <c r="H23" s="454"/>
      <c r="I23" s="455">
        <v>500</v>
      </c>
      <c r="J23" s="456"/>
      <c r="K23" s="23"/>
    </row>
    <row r="24" spans="2:11" ht="11.25" customHeight="1" thickBot="1">
      <c r="B24" s="2"/>
      <c r="C24" s="16"/>
      <c r="D24" s="16"/>
      <c r="E24" s="16"/>
      <c r="F24" s="16"/>
      <c r="G24" s="5"/>
      <c r="H24" s="17"/>
      <c r="I24" s="18"/>
      <c r="J24" s="3"/>
      <c r="K24" s="23"/>
    </row>
    <row r="25" spans="2:11" ht="33" thickBot="1">
      <c r="B25" s="2"/>
      <c r="C25" s="16"/>
      <c r="D25" s="16"/>
      <c r="E25" s="16"/>
      <c r="F25" s="16"/>
      <c r="G25" s="5"/>
      <c r="H25" s="19" t="s">
        <v>16</v>
      </c>
      <c r="I25" s="457" t="s">
        <v>146</v>
      </c>
      <c r="J25" s="458"/>
      <c r="K25" s="23"/>
    </row>
    <row r="26" spans="2:11" ht="33" thickBot="1">
      <c r="B26" s="2"/>
      <c r="C26" s="16"/>
      <c r="D26" s="16"/>
      <c r="E26" s="16"/>
      <c r="F26" s="16"/>
      <c r="G26" s="5"/>
      <c r="H26" s="19" t="s">
        <v>16</v>
      </c>
      <c r="I26" s="459" t="s">
        <v>147</v>
      </c>
      <c r="J26" s="460"/>
      <c r="K26" s="23"/>
    </row>
    <row r="27" spans="2:11" ht="11.25" customHeight="1" thickBot="1">
      <c r="B27" s="20"/>
      <c r="C27" s="21"/>
      <c r="D27" s="21"/>
      <c r="E27" s="21"/>
      <c r="F27" s="21"/>
      <c r="G27" s="22"/>
      <c r="H27" s="21"/>
      <c r="I27" s="21"/>
      <c r="J27" s="21"/>
      <c r="K27" s="25"/>
    </row>
    <row r="28" spans="2:11" ht="33" thickTop="1"/>
  </sheetData>
  <sheetProtection selectLockedCells="1" selectUnlockedCells="1"/>
  <mergeCells count="27">
    <mergeCell ref="C23:F23"/>
    <mergeCell ref="G23:H23"/>
    <mergeCell ref="I23:J23"/>
    <mergeCell ref="I25:J25"/>
    <mergeCell ref="I26:J26"/>
    <mergeCell ref="C17:D17"/>
    <mergeCell ref="E17:F17"/>
    <mergeCell ref="G17:H17"/>
    <mergeCell ref="I17:J17"/>
    <mergeCell ref="C22:F22"/>
    <mergeCell ref="G22:H22"/>
    <mergeCell ref="I22:J22"/>
    <mergeCell ref="C15:E15"/>
    <mergeCell ref="F15:H15"/>
    <mergeCell ref="I15:J15"/>
    <mergeCell ref="C3:E4"/>
    <mergeCell ref="H5:J5"/>
    <mergeCell ref="C6:E6"/>
    <mergeCell ref="C7:E7"/>
    <mergeCell ref="C11:D11"/>
    <mergeCell ref="E11:G11"/>
    <mergeCell ref="H11:J11"/>
    <mergeCell ref="C12:D12"/>
    <mergeCell ref="H12:J12"/>
    <mergeCell ref="C14:E14"/>
    <mergeCell ref="F14:H14"/>
    <mergeCell ref="I14:J14"/>
  </mergeCells>
  <pageMargins left="0.36" right="0.25" top="0.32" bottom="0.4" header="0.3" footer="0.3"/>
  <pageSetup paperSize="9" orientation="portrait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CR309"/>
  <sheetViews>
    <sheetView zoomScaleNormal="100" workbookViewId="0">
      <pane xSplit="9" ySplit="7" topLeftCell="AA8" activePane="bottomRight" state="frozen"/>
      <selection activeCell="F1" sqref="F1"/>
      <selection pane="topRight" activeCell="J1" sqref="J1"/>
      <selection pane="bottomLeft" activeCell="F8" sqref="F8"/>
      <selection pane="bottomRight" activeCell="F10" sqref="F10"/>
    </sheetView>
  </sheetViews>
  <sheetFormatPr defaultColWidth="9.1015625" defaultRowHeight="22.8"/>
  <cols>
    <col min="1" max="1" width="7.3125" style="55" customWidth="1"/>
    <col min="2" max="2" width="6.41796875" style="78" customWidth="1"/>
    <col min="3" max="3" width="2" style="55" customWidth="1"/>
    <col min="4" max="4" width="7.41796875" style="60" customWidth="1"/>
    <col min="5" max="5" width="4.3125" style="80" customWidth="1"/>
    <col min="6" max="6" width="14.41796875" style="55" customWidth="1"/>
    <col min="7" max="8" width="10.5234375" style="55" customWidth="1"/>
    <col min="9" max="9" width="0.3125" style="55" customWidth="1"/>
    <col min="10" max="10" width="2.7890625" style="202" customWidth="1"/>
    <col min="11" max="11" width="9.41796875" style="202" customWidth="1"/>
    <col min="12" max="12" width="14.7890625" style="55" customWidth="1"/>
    <col min="13" max="13" width="12.20703125" style="55" customWidth="1"/>
    <col min="14" max="15" width="12.20703125" style="202" customWidth="1"/>
    <col min="16" max="16" width="12.20703125" style="67" customWidth="1"/>
    <col min="17" max="17" width="12.20703125" style="55" customWidth="1"/>
    <col min="18" max="18" width="13.89453125" style="55" customWidth="1"/>
    <col min="19" max="31" width="7.1015625" style="55" customWidth="1"/>
    <col min="32" max="32" width="7" style="202" bestFit="1" customWidth="1"/>
    <col min="33" max="33" width="4.68359375" style="57" customWidth="1"/>
    <col min="34" max="34" width="3.89453125" style="58" customWidth="1"/>
    <col min="35" max="35" width="10" style="59" customWidth="1"/>
    <col min="36" max="36" width="10" style="60" customWidth="1"/>
    <col min="37" max="39" width="10" style="55" customWidth="1"/>
    <col min="40" max="40" width="3.68359375" style="202" customWidth="1"/>
    <col min="41" max="42" width="12.41796875" style="55" customWidth="1"/>
    <col min="43" max="43" width="10" style="55" customWidth="1"/>
    <col min="44" max="44" width="12" style="55" customWidth="1"/>
    <col min="45" max="45" width="3.5234375" style="55" customWidth="1"/>
    <col min="46" max="47" width="10" style="55" customWidth="1"/>
    <col min="48" max="48" width="15.3125" style="55" customWidth="1"/>
    <col min="49" max="50" width="10" style="55" customWidth="1"/>
    <col min="51" max="51" width="15.68359375" style="55" customWidth="1"/>
    <col min="52" max="53" width="10" style="55" customWidth="1"/>
    <col min="54" max="54" width="15.3125" style="55" customWidth="1"/>
    <col min="55" max="55" width="2.5234375" style="55" customWidth="1"/>
    <col min="56" max="56" width="7.1015625" style="55" customWidth="1"/>
    <col min="57" max="57" width="7.41796875" style="55" customWidth="1"/>
    <col min="58" max="58" width="7.3125" style="55" customWidth="1"/>
    <col min="59" max="60" width="7.41796875" style="55" customWidth="1"/>
    <col min="61" max="61" width="3.41796875" style="55" customWidth="1"/>
    <col min="62" max="62" width="0.1015625" style="157" hidden="1" customWidth="1"/>
    <col min="63" max="63" width="0.1015625" style="55" hidden="1" customWidth="1"/>
    <col min="64" max="76" width="7.7890625" style="55" customWidth="1"/>
    <col min="77" max="77" width="3.41796875" style="55" customWidth="1"/>
    <col min="78" max="78" width="16.89453125" style="55" customWidth="1"/>
    <col min="79" max="79" width="10.68359375" style="55" customWidth="1"/>
    <col min="80" max="80" width="13.3125" style="55" customWidth="1"/>
    <col min="81" max="81" width="13.3125" style="244" customWidth="1"/>
    <col min="82" max="82" width="11.1015625" style="55" customWidth="1"/>
    <col min="83" max="83" width="3.7890625" style="55" customWidth="1"/>
    <col min="84" max="84" width="16.41796875" style="55" customWidth="1"/>
    <col min="85" max="96" width="11.1015625" style="55" customWidth="1"/>
    <col min="97" max="16384" width="9.1015625" style="55"/>
  </cols>
  <sheetData>
    <row r="1" spans="1:96" s="42" customFormat="1" ht="22.8" customHeight="1">
      <c r="A1" s="38"/>
      <c r="B1" s="39"/>
      <c r="C1" s="38"/>
      <c r="D1" s="40"/>
      <c r="E1" s="41"/>
      <c r="F1" s="209" t="s">
        <v>20</v>
      </c>
      <c r="J1" s="43"/>
      <c r="N1" s="43"/>
      <c r="O1" s="43"/>
      <c r="P1" s="44" t="s">
        <v>3</v>
      </c>
      <c r="Q1" s="45">
        <v>1</v>
      </c>
      <c r="R1" s="46" t="str">
        <f>IF(Q1=1,"បាត់ដំបង",IF(Q1=2,"សង្កែ",IF(Q1=3,"ឯកភ្នំ",IF(Q1=4,"ថ្មគោល"))))</f>
        <v>បាត់ដំបង</v>
      </c>
      <c r="AF1" s="43"/>
      <c r="AG1" s="47"/>
      <c r="AH1" s="48"/>
      <c r="AI1" s="484" t="s">
        <v>25</v>
      </c>
      <c r="AJ1" s="484"/>
      <c r="AK1" s="484" t="s">
        <v>26</v>
      </c>
      <c r="AL1" s="484"/>
      <c r="AN1" s="43"/>
      <c r="BJ1" s="156"/>
      <c r="CC1" s="243"/>
    </row>
    <row r="2" spans="1:96" s="42" customFormat="1" ht="22.8" customHeight="1">
      <c r="A2" s="38"/>
      <c r="B2" s="39"/>
      <c r="C2" s="38"/>
      <c r="D2" s="40"/>
      <c r="E2" s="41"/>
      <c r="F2" s="209" t="s">
        <v>148</v>
      </c>
      <c r="G2" s="49"/>
      <c r="H2" s="49"/>
      <c r="I2" s="486" t="s">
        <v>149</v>
      </c>
      <c r="J2" s="486"/>
      <c r="K2" s="486"/>
      <c r="L2" s="486"/>
      <c r="M2" s="486"/>
      <c r="N2" s="210" t="str">
        <f>Input!C12</f>
        <v>01​ 01 01</v>
      </c>
      <c r="O2" s="43"/>
      <c r="P2" s="44" t="s">
        <v>11</v>
      </c>
      <c r="Q2" s="45">
        <v>1</v>
      </c>
      <c r="R2" s="46" t="str">
        <f>IF(Q2=1,"ក្តុលដូនទាវ",IF(Q2=2,"ស្លាកែត",IF(Q2=3,"ចំការសំរោង",IF(Q2=4,"អូរចារ",IF(Q2=5,"ទួលតាឯក",IF(Q2=6,"ស្វាយប៉ោ",IF(Q2=7,"រតនៈ",IF(Q2=8,"ព្រែកព្រះស្តេច",IF(Q2=9,"អូរម៉ាល់",IF(Q2=10,"វត្តគរ",IF(Q2=11,"អន្លង់វិល",IF(Q2=12,"នរា",""))))))))))))</f>
        <v>ក្តុលដូនទាវ</v>
      </c>
      <c r="T2" s="155"/>
      <c r="U2" s="486" t="s">
        <v>149</v>
      </c>
      <c r="V2" s="486"/>
      <c r="W2" s="486"/>
      <c r="X2" s="486"/>
      <c r="Y2" s="486"/>
      <c r="Z2" s="486"/>
      <c r="AA2" s="211" t="str">
        <f>N2</f>
        <v>01​ 01 01</v>
      </c>
      <c r="AF2" s="43"/>
      <c r="AG2" s="47"/>
      <c r="AH2" s="48"/>
      <c r="AI2" s="64">
        <f>Input!F12</f>
        <v>3</v>
      </c>
      <c r="AJ2" s="65" t="str">
        <f>IF(AI2=1,"ដើមគ្រា",IF(AI2=2,"មករា",IF(AI2=3,"កុម្ភៈ",IF(AI2=4,"មីនា",IF(AI2=5,"មេសា",IF(AI2=6,"ឧសភា",IF(AI2=7,"មិថុនា",IF(AI2=8,"កក្កដា",IF(AI2=9,"សីហា",IF(AI2=10,"កញ្ញា",IF(AI2=11,"តុលា",IF(AI2=12,"វិច្ឆិកា",IF(AI2=13,"ធ្នូ","")))))))))))))</f>
        <v>កុម្ភៈ</v>
      </c>
      <c r="AK2" s="66">
        <f>AI2+1</f>
        <v>4</v>
      </c>
      <c r="AL2" s="65" t="str">
        <f>IF(AK2=0,W4,IF(AK2=1,"ដើមគ្រា",IF(AK2=2,"មករា",IF(AK2=3,"កុម្ភៈ",IF(AK2=4,"មីនា",IF(AK2=5,"មេសា",IF(AK2=6,"ឧសភា",IF(AK2=7,"មិថុនា",IF(AK2=8,"កក្កដា",IF(AK2=9,"សីហា",IF(AK2=10,"កញ្ញា",IF(AK2=11,"តុលា",IF(AK2=12,"វិច្ឆិកា",IF(AK2=13,"ធ្នូ",""))))))))))))))</f>
        <v>មីនា</v>
      </c>
      <c r="AN2" s="43"/>
      <c r="AT2" s="461" t="s">
        <v>18</v>
      </c>
      <c r="AU2" s="461"/>
      <c r="AV2" s="461"/>
      <c r="AW2" s="461"/>
      <c r="AX2" s="461"/>
      <c r="AY2" s="461"/>
      <c r="AZ2" s="461"/>
      <c r="BA2" s="461"/>
      <c r="BB2" s="461"/>
      <c r="BJ2" s="156"/>
      <c r="CC2" s="243"/>
    </row>
    <row r="3" spans="1:96" ht="3.75" customHeight="1">
      <c r="A3" s="50"/>
      <c r="B3" s="51"/>
      <c r="C3" s="50"/>
      <c r="D3" s="52"/>
      <c r="E3" s="53"/>
      <c r="F3" s="42"/>
      <c r="G3" s="54"/>
      <c r="H3" s="54"/>
      <c r="I3" s="54"/>
      <c r="O3" s="43"/>
      <c r="P3" s="56"/>
      <c r="Q3" s="42"/>
      <c r="R3" s="42"/>
      <c r="AT3" s="461"/>
      <c r="AU3" s="461"/>
      <c r="AV3" s="461"/>
      <c r="AW3" s="461"/>
      <c r="AX3" s="461"/>
      <c r="AY3" s="461"/>
      <c r="AZ3" s="461"/>
      <c r="BA3" s="461"/>
      <c r="BB3" s="461"/>
    </row>
    <row r="4" spans="1:96" ht="19.5" customHeight="1">
      <c r="A4" s="50">
        <f>COUNT(E:E)</f>
        <v>282</v>
      </c>
      <c r="B4" s="51"/>
      <c r="C4" s="50"/>
      <c r="D4" s="52"/>
      <c r="E4" s="53"/>
      <c r="F4" s="42" t="s">
        <v>439</v>
      </c>
      <c r="G4" s="42"/>
      <c r="H4" s="43"/>
      <c r="I4" s="42"/>
      <c r="J4" s="43"/>
      <c r="K4" s="43"/>
      <c r="L4" s="42"/>
      <c r="M4" s="42"/>
      <c r="N4" s="43"/>
      <c r="O4" s="43"/>
      <c r="P4" s="44"/>
      <c r="Q4" s="61" t="s">
        <v>27</v>
      </c>
      <c r="R4" s="62"/>
      <c r="AF4" s="63"/>
      <c r="AJ4" s="60">
        <f>Input!I23</f>
        <v>500</v>
      </c>
      <c r="AO4" s="85">
        <f>SUM(AO8:AO307)</f>
        <v>45000</v>
      </c>
      <c r="AP4" s="85">
        <f>SUM(AP8:AP307)</f>
        <v>2000</v>
      </c>
      <c r="AQ4" s="85">
        <f>SUM(AQ8:AQ307)</f>
        <v>3000</v>
      </c>
      <c r="AR4" s="85">
        <f>SUM(AR8:AR307)</f>
        <v>50000</v>
      </c>
      <c r="AT4" s="461" t="s">
        <v>9</v>
      </c>
      <c r="AU4" s="461"/>
      <c r="AV4" s="461"/>
      <c r="AW4" s="461" t="s">
        <v>12</v>
      </c>
      <c r="AX4" s="461"/>
      <c r="AY4" s="461"/>
      <c r="AZ4" s="461" t="s">
        <v>13</v>
      </c>
      <c r="BA4" s="461"/>
      <c r="BB4" s="461"/>
    </row>
    <row r="5" spans="1:96" ht="5.25" customHeight="1" thickBot="1">
      <c r="A5" s="50"/>
      <c r="B5" s="51"/>
      <c r="C5" s="50"/>
      <c r="D5" s="52"/>
      <c r="E5" s="53"/>
      <c r="AT5" s="498"/>
      <c r="AU5" s="498"/>
      <c r="AV5" s="498"/>
      <c r="AW5" s="498"/>
      <c r="AX5" s="498"/>
      <c r="AY5" s="498"/>
      <c r="AZ5" s="483"/>
      <c r="BA5" s="483"/>
      <c r="BB5" s="483"/>
    </row>
    <row r="6" spans="1:96" s="202" customFormat="1" ht="19.5" customHeight="1">
      <c r="A6" s="474" t="s">
        <v>0</v>
      </c>
      <c r="B6" s="474"/>
      <c r="C6" s="474"/>
      <c r="D6" s="476" t="s">
        <v>28</v>
      </c>
      <c r="E6" s="478" t="s">
        <v>29</v>
      </c>
      <c r="F6" s="480" t="s">
        <v>0</v>
      </c>
      <c r="G6" s="482" t="s">
        <v>30</v>
      </c>
      <c r="H6" s="482"/>
      <c r="I6" s="482"/>
      <c r="J6" s="492" t="s">
        <v>18</v>
      </c>
      <c r="K6" s="493"/>
      <c r="L6" s="212" t="s">
        <v>31</v>
      </c>
      <c r="M6" s="213" t="s">
        <v>32</v>
      </c>
      <c r="N6" s="212" t="s">
        <v>33</v>
      </c>
      <c r="O6" s="212" t="s">
        <v>150</v>
      </c>
      <c r="P6" s="214" t="s">
        <v>34</v>
      </c>
      <c r="Q6" s="212" t="s">
        <v>35</v>
      </c>
      <c r="R6" s="464" t="s">
        <v>36</v>
      </c>
      <c r="S6" s="70" t="s">
        <v>45</v>
      </c>
      <c r="T6" s="466" t="s">
        <v>73</v>
      </c>
      <c r="U6" s="467"/>
      <c r="V6" s="467"/>
      <c r="W6" s="467"/>
      <c r="X6" s="467"/>
      <c r="Y6" s="467"/>
      <c r="Z6" s="467"/>
      <c r="AA6" s="468" t="s">
        <v>143</v>
      </c>
      <c r="AB6" s="469"/>
      <c r="AC6" s="469"/>
      <c r="AD6" s="469"/>
      <c r="AE6" s="470"/>
      <c r="AF6" s="82" t="s">
        <v>37</v>
      </c>
      <c r="AG6" s="68"/>
      <c r="AH6" s="68"/>
      <c r="AI6" s="471" t="s">
        <v>38</v>
      </c>
      <c r="AJ6" s="497" t="s">
        <v>39</v>
      </c>
      <c r="AK6" s="473" t="s">
        <v>40</v>
      </c>
      <c r="AL6" s="473" t="s">
        <v>7</v>
      </c>
      <c r="AM6" s="473" t="s">
        <v>41</v>
      </c>
      <c r="AN6" s="461"/>
      <c r="AO6" s="485" t="s">
        <v>42</v>
      </c>
      <c r="AP6" s="485" t="s">
        <v>7</v>
      </c>
      <c r="AQ6" s="485" t="s">
        <v>41</v>
      </c>
      <c r="AR6" s="485" t="s">
        <v>43</v>
      </c>
      <c r="AT6" s="69">
        <f t="shared" ref="AT6:BB6" si="0">SUM(AT8:AT307)</f>
        <v>0</v>
      </c>
      <c r="AU6" s="69">
        <f t="shared" si="0"/>
        <v>0</v>
      </c>
      <c r="AV6" s="69">
        <f t="shared" si="0"/>
        <v>0</v>
      </c>
      <c r="AW6" s="69">
        <f t="shared" si="0"/>
        <v>2</v>
      </c>
      <c r="AX6" s="69">
        <f t="shared" si="0"/>
        <v>30</v>
      </c>
      <c r="AY6" s="81">
        <f t="shared" si="0"/>
        <v>45000</v>
      </c>
      <c r="AZ6" s="69">
        <f t="shared" si="0"/>
        <v>0</v>
      </c>
      <c r="BA6" s="69">
        <f t="shared" si="0"/>
        <v>0</v>
      </c>
      <c r="BB6" s="69">
        <f t="shared" si="0"/>
        <v>0</v>
      </c>
      <c r="BD6" s="494" t="s">
        <v>44</v>
      </c>
      <c r="BE6" s="494"/>
      <c r="BF6" s="494"/>
      <c r="BG6" s="494"/>
      <c r="BH6" s="494"/>
      <c r="BJ6" s="495" t="s">
        <v>34</v>
      </c>
      <c r="BK6" s="487" t="s">
        <v>35</v>
      </c>
      <c r="BL6" s="70" t="s">
        <v>45</v>
      </c>
      <c r="BM6" s="489" t="s">
        <v>151</v>
      </c>
      <c r="BN6" s="490"/>
      <c r="BO6" s="490"/>
      <c r="BP6" s="490"/>
      <c r="BQ6" s="490"/>
      <c r="BR6" s="490"/>
      <c r="BS6" s="490"/>
      <c r="BT6" s="490"/>
      <c r="BU6" s="490"/>
      <c r="BV6" s="490"/>
      <c r="BW6" s="491"/>
      <c r="BX6" s="215" t="s">
        <v>152</v>
      </c>
      <c r="BZ6" s="463" t="s">
        <v>31</v>
      </c>
      <c r="CA6" s="463"/>
      <c r="CB6" s="463"/>
      <c r="CC6" s="472" t="s">
        <v>442</v>
      </c>
      <c r="CD6" s="461" t="s">
        <v>449</v>
      </c>
      <c r="CF6" s="462" t="s">
        <v>450</v>
      </c>
      <c r="CG6" s="463" t="s">
        <v>451</v>
      </c>
      <c r="CH6" s="463"/>
      <c r="CI6" s="463"/>
      <c r="CJ6" s="463"/>
      <c r="CK6" s="463"/>
      <c r="CL6" s="463"/>
      <c r="CM6" s="463"/>
      <c r="CN6" s="463"/>
      <c r="CO6" s="463"/>
      <c r="CP6" s="463"/>
      <c r="CQ6" s="463"/>
      <c r="CR6" s="463"/>
    </row>
    <row r="7" spans="1:96" s="72" customFormat="1" ht="19.5" customHeight="1" thickBot="1">
      <c r="A7" s="475"/>
      <c r="B7" s="475"/>
      <c r="C7" s="475"/>
      <c r="D7" s="477"/>
      <c r="E7" s="479"/>
      <c r="F7" s="481"/>
      <c r="G7" s="499" t="s">
        <v>46</v>
      </c>
      <c r="H7" s="499"/>
      <c r="I7" s="499"/>
      <c r="J7" s="500" t="s">
        <v>47</v>
      </c>
      <c r="K7" s="501"/>
      <c r="L7" s="216" t="s">
        <v>48</v>
      </c>
      <c r="M7" s="217" t="s">
        <v>49</v>
      </c>
      <c r="N7" s="216" t="s">
        <v>50</v>
      </c>
      <c r="O7" s="216" t="s">
        <v>153</v>
      </c>
      <c r="P7" s="218" t="s">
        <v>51</v>
      </c>
      <c r="Q7" s="216" t="s">
        <v>52</v>
      </c>
      <c r="R7" s="465"/>
      <c r="S7" s="219">
        <f>AA6-1</f>
        <v>2015</v>
      </c>
      <c r="T7" s="77" t="s">
        <v>56</v>
      </c>
      <c r="U7" s="77" t="s">
        <v>57</v>
      </c>
      <c r="V7" s="77" t="s">
        <v>58</v>
      </c>
      <c r="W7" s="77" t="s">
        <v>59</v>
      </c>
      <c r="X7" s="77" t="s">
        <v>60</v>
      </c>
      <c r="Y7" s="77" t="s">
        <v>61</v>
      </c>
      <c r="Z7" s="77" t="s">
        <v>62</v>
      </c>
      <c r="AA7" s="77" t="s">
        <v>63</v>
      </c>
      <c r="AB7" s="77" t="s">
        <v>64</v>
      </c>
      <c r="AC7" s="77" t="s">
        <v>65</v>
      </c>
      <c r="AD7" s="77" t="s">
        <v>66</v>
      </c>
      <c r="AE7" s="77" t="s">
        <v>67</v>
      </c>
      <c r="AF7" s="83" t="s">
        <v>53</v>
      </c>
      <c r="AG7" s="71"/>
      <c r="AH7" s="71"/>
      <c r="AI7" s="471"/>
      <c r="AJ7" s="497"/>
      <c r="AK7" s="473"/>
      <c r="AL7" s="473"/>
      <c r="AM7" s="473"/>
      <c r="AN7" s="461"/>
      <c r="AO7" s="485"/>
      <c r="AP7" s="485"/>
      <c r="AQ7" s="485"/>
      <c r="AR7" s="485"/>
      <c r="AT7" s="73" t="s">
        <v>54</v>
      </c>
      <c r="AU7" s="73" t="s">
        <v>55</v>
      </c>
      <c r="AV7" s="73" t="s">
        <v>42</v>
      </c>
      <c r="AW7" s="74" t="s">
        <v>54</v>
      </c>
      <c r="AX7" s="74" t="s">
        <v>55</v>
      </c>
      <c r="AY7" s="75" t="s">
        <v>42</v>
      </c>
      <c r="AZ7" s="76" t="s">
        <v>54</v>
      </c>
      <c r="BA7" s="76" t="s">
        <v>55</v>
      </c>
      <c r="BB7" s="76" t="s">
        <v>42</v>
      </c>
      <c r="BD7" s="494"/>
      <c r="BE7" s="494"/>
      <c r="BF7" s="494"/>
      <c r="BG7" s="494"/>
      <c r="BH7" s="494"/>
      <c r="BJ7" s="496"/>
      <c r="BK7" s="488"/>
      <c r="BL7" s="77" t="s">
        <v>56</v>
      </c>
      <c r="BM7" s="77" t="s">
        <v>57</v>
      </c>
      <c r="BN7" s="77" t="s">
        <v>58</v>
      </c>
      <c r="BO7" s="77" t="s">
        <v>59</v>
      </c>
      <c r="BP7" s="77" t="s">
        <v>60</v>
      </c>
      <c r="BQ7" s="77" t="s">
        <v>61</v>
      </c>
      <c r="BR7" s="77" t="s">
        <v>62</v>
      </c>
      <c r="BS7" s="77" t="s">
        <v>63</v>
      </c>
      <c r="BT7" s="77" t="s">
        <v>64</v>
      </c>
      <c r="BU7" s="77" t="s">
        <v>65</v>
      </c>
      <c r="BV7" s="77" t="s">
        <v>66</v>
      </c>
      <c r="BW7" s="77" t="s">
        <v>67</v>
      </c>
      <c r="BX7" s="77" t="s">
        <v>154</v>
      </c>
      <c r="BZ7" s="72" t="s">
        <v>443</v>
      </c>
      <c r="CA7" s="72" t="s">
        <v>440</v>
      </c>
      <c r="CB7" s="72" t="s">
        <v>441</v>
      </c>
      <c r="CC7" s="472"/>
      <c r="CD7" s="461"/>
      <c r="CF7" s="462"/>
      <c r="CG7" s="72">
        <v>1</v>
      </c>
      <c r="CH7" s="72">
        <v>2</v>
      </c>
      <c r="CI7" s="72">
        <v>3</v>
      </c>
      <c r="CJ7" s="72">
        <v>4</v>
      </c>
      <c r="CK7" s="72">
        <v>5</v>
      </c>
      <c r="CL7" s="72">
        <v>6</v>
      </c>
      <c r="CM7" s="72">
        <v>7</v>
      </c>
      <c r="CN7" s="72">
        <v>8</v>
      </c>
      <c r="CO7" s="72">
        <v>9</v>
      </c>
      <c r="CP7" s="72">
        <v>10</v>
      </c>
      <c r="CQ7" s="72">
        <v>11</v>
      </c>
      <c r="CR7" s="72">
        <v>12</v>
      </c>
    </row>
    <row r="8" spans="1:96" s="314" customFormat="1" ht="21" customHeight="1">
      <c r="A8" s="295" t="str">
        <f>Input!$C$12</f>
        <v>01​ 01 01</v>
      </c>
      <c r="B8" s="296">
        <v>25</v>
      </c>
      <c r="C8" s="297">
        <v>1</v>
      </c>
      <c r="D8" s="298">
        <f t="shared" ref="D8:D71" si="1">IF(AJ8&gt;0,AJ8,"")</f>
        <v>501</v>
      </c>
      <c r="E8" s="299">
        <f>IF(AG8=1,SUM(AG$8)+E$4,"")</f>
        <v>1</v>
      </c>
      <c r="F8" s="300" t="str">
        <f t="shared" ref="F8:F71" si="2">IF(AG8=1,CONCATENATE(A8," ",TEXT(B8,"0000")," ",C8),"")</f>
        <v>01​ 01 01 0025 1</v>
      </c>
      <c r="G8" s="301" t="s">
        <v>155</v>
      </c>
      <c r="H8" s="302"/>
      <c r="I8" s="303"/>
      <c r="J8" s="304">
        <v>2</v>
      </c>
      <c r="K8" s="305" t="str">
        <f t="shared" ref="K8:K38" si="3">IF(J8=1,"លំនៅដ្ឋាន",IF(J8=2,"អាជីវកម្ម",IF(J8=3,"អង្គភាពរដ្ឋ","")))</f>
        <v>អាជីវកម្ម</v>
      </c>
      <c r="L8" s="306" t="str">
        <f>CONCATENATE(BZ8,",",CA8,",",$CB$7,CB8)</f>
        <v>ផ្លូវ112,B112-EF,ភូមិរតនៈ</v>
      </c>
      <c r="M8" s="79" t="s">
        <v>448</v>
      </c>
      <c r="N8" s="307" t="s">
        <v>68</v>
      </c>
      <c r="O8" s="366">
        <f>IF($AI$2=1,BL8,IF($AI$2=2,BM8,IF($AI$2=3,BN8,IF($AI$2=4,BO8,IF($AI$2=5,BP8,IF($AI$2=6,BQ8,IF($AI$2=7,BR8,IF($AI$2=8,BS8,IF($AI$2=9,BT8,IF($AI$2=10,BU8,IF($AI$2=11,BV8,IF($AI$2=12,BW8,""))))))))))))</f>
        <v>31.666666666666668</v>
      </c>
      <c r="P8" s="79">
        <f>IF(AND($AI$2=1,S8&gt;0),S8,IF(AND($AI$2=2,T8&gt;0),T8,IF(AND($AI$2=3,U8&gt;0),U8,IF(AND($AI$2=4,V8&gt;0),V8,IF(AND($AI$2=5,W8&gt;0),W8,IF(AND($AI$2=6,X8&gt;0),X8,IF(AND($AI$2=7,Y8&gt;0),Y8,IF(AND($AI$2=8,Z8&gt;0),Z8,IF(AND($AI$2=9,AA8&gt;0),AA8,IF(AND($AI$2=10,AB8&gt;0),AB8,IF(AND($AI$2=11,AC8&gt;0),AC8,IF(AND($AI$2=12,AD8&gt;0),AD8,IF(AND($AI$2=13,AE8&gt;0),AE8,"")))))))))))))</f>
        <v>50</v>
      </c>
      <c r="Q8" s="79">
        <f t="shared" ref="Q8:Q71" si="4">IF(AND($AK$2=1,S8&gt;0),S8,IF(AND($AK$2=2,T8&gt;0),T8,IF(AND($AK$2=3,U8&gt;0),U8,IF(AND($AK$2=4,V8&gt;0),V8,IF(AND($AK$2=5,W8&gt;0),W8,IF(AND($AK$2=6,X8&gt;0),X8,IF(AND($AK$2=7,Y8&gt;0),Y8,IF(AND($AK$2=8,Z8&gt;0),Z8,IF(AND($AK$2=9,AA8&gt;0),AA8,IF(AND($AK$2=10,AB8&gt;0),AB8,IF(AND($AK$2=11,AC8&gt;0),AC8,IF(AND($AK$2=12,AD8&gt;0),AD8,IF(AND($AK$2=13,AE8&gt;0),AE8,"")))))))))))))</f>
        <v>60</v>
      </c>
      <c r="R8" s="79"/>
      <c r="S8" s="79">
        <v>5</v>
      </c>
      <c r="T8" s="79">
        <v>10</v>
      </c>
      <c r="U8" s="79">
        <v>50</v>
      </c>
      <c r="V8" s="79">
        <v>60</v>
      </c>
      <c r="W8" s="79"/>
      <c r="X8" s="79"/>
      <c r="Y8" s="79"/>
      <c r="Z8" s="79"/>
      <c r="AA8" s="79"/>
      <c r="AB8" s="79"/>
      <c r="AC8" s="79"/>
      <c r="AD8" s="79"/>
      <c r="AE8" s="79"/>
      <c r="AF8" s="308" t="str">
        <f t="shared" ref="AF8:AF71" si="5">IFERROR(IF(Q8-P8&gt;0,"ត្រឹមត្រូវ",IF(Q8-P8&lt;0,"ពិនិត្យម្តងទៀត","អត់សកម្មភាព")),"")</f>
        <v>ត្រឹមត្រូវ</v>
      </c>
      <c r="AG8" s="309">
        <f t="shared" ref="AG8:AG71" si="6">IFERROR(IF(G8&lt;&gt;0,1,""),"")</f>
        <v>1</v>
      </c>
      <c r="AH8" s="310">
        <f>IFERROR(IF(AI8&lt;&gt;0,1,""),"")</f>
        <v>1</v>
      </c>
      <c r="AI8" s="311">
        <f t="shared" ref="AI8:AI71" si="7">IF($AI$2=1,IF(T8-S8&gt;=0,T8-S8,T8),IF($AI$2=2,IF(U8-T8&gt;=0,U8-T8,U8),IF($AI$2=3,IF(V8-U8&gt;=0,V8-U8,V8),IF($AI$2=4,IF(W8-V8&gt;=0,W8-V8,W8),IF($AI$2=5,IF(X8-W8&gt;=0,X8-W8,X8),IF($AI$2=6,IF(Y8-X8&gt;=0,Y8-X8,Y8),IF($AI$2=7,IF(Z8-Y8&gt;=0,Z8-Y8,Z8),IF($AI$2=8,IF(AA8-Z8&gt;=0,AA8-Z8,AA8),IF($AI$2=9,IF(AB8-AA8&gt;=0,AB8-AA8,AB8),IF($AI$2=10,IF(AC8-AB8&gt;=0,AC8-AB8,AC8),IF($AI$2=11,IF(AD8-AC8&gt;=0,AD8-AC8,AD8),IF($AI$2=12,IF(AE8-AD8&gt;=0,AE8-AD8,AE8),""))))))))))))</f>
        <v>10</v>
      </c>
      <c r="AJ8" s="312">
        <f>IF(AH8=1,SUM(AH$8)+AJ$4,"")</f>
        <v>501</v>
      </c>
      <c r="AK8" s="310">
        <f>IF(AND(J8=1,AI8&gt;0),Input!$E$18,IF(AND(J8=2,AI8&gt;0),Input!$E$19,IF(AND(J8=3,AI8&gt;0),Input!$E$20,"")))</f>
        <v>1500</v>
      </c>
      <c r="AL8" s="310">
        <f>IF(AND(J8=1,AI8&gt;0),Input!$G$18,IF(AND(J8=2,AI8&gt;0),Input!$G$19,IF(AND(J8=3,AI8&gt;0),Input!$G$20,"")))</f>
        <v>1000</v>
      </c>
      <c r="AM8" s="310">
        <f>IF(AND(J8=1,AI8&gt;0),Input!$I$18,IF(AND(J8=2,AI8&gt;0),Input!$I$19,IF(AND(J8=3,AI8&gt;0),Input!$I$20,"")))</f>
        <v>100</v>
      </c>
      <c r="AN8" s="313"/>
      <c r="AO8" s="314">
        <f t="shared" ref="AO8:AO71" si="8">IFERROR(IF(AI8&gt;0,AI8*AK8,""),0)</f>
        <v>15000</v>
      </c>
      <c r="AP8" s="314">
        <f>IFERROR(IF($AI8&gt;0,AL8,""),0)</f>
        <v>1000</v>
      </c>
      <c r="AQ8" s="314">
        <f>IFERROR(IF($AI8&gt;0,$AI8*AM8,""),0)</f>
        <v>1000</v>
      </c>
      <c r="AR8" s="314">
        <f>SUM(AO8:AQ8)</f>
        <v>17000</v>
      </c>
      <c r="AT8" s="315" t="str">
        <f t="shared" ref="AT8:AT71" si="9">IF(AND(J8=1,AI8&gt;0),1,"")</f>
        <v/>
      </c>
      <c r="AU8" s="315" t="str">
        <f>IF(AT8=1,AI8,"")</f>
        <v/>
      </c>
      <c r="AV8" s="315" t="str">
        <f>IF(AT8=1,AO8,"")</f>
        <v/>
      </c>
      <c r="AW8" s="316">
        <f t="shared" ref="AW8:AW71" si="10">IF(AND(J8=2,AI8&gt;0),1,"")</f>
        <v>1</v>
      </c>
      <c r="AX8" s="316">
        <f>IF(AW8=1,AI8,"")</f>
        <v>10</v>
      </c>
      <c r="AY8" s="317">
        <f>IF(AW8=1,AO8,"")</f>
        <v>15000</v>
      </c>
      <c r="AZ8" s="318" t="str">
        <f t="shared" ref="AZ8:AZ71" si="11">IF(AND(J8=3,AI8&gt;0),1,"")</f>
        <v/>
      </c>
      <c r="BA8" s="318" t="str">
        <f>IF(AZ8=1,AI8,"")</f>
        <v/>
      </c>
      <c r="BB8" s="318" t="str">
        <f>IF(AZ8=1,AO8,"")</f>
        <v/>
      </c>
      <c r="BD8" s="319" t="s">
        <v>68</v>
      </c>
      <c r="BE8" s="319" t="s">
        <v>69</v>
      </c>
      <c r="BF8" s="319" t="s">
        <v>70</v>
      </c>
      <c r="BG8" s="319" t="s">
        <v>71</v>
      </c>
      <c r="BH8" s="319" t="s">
        <v>72</v>
      </c>
      <c r="BJ8" s="320">
        <f>IF($AI$2=1,IF(T8-S8&gt;=0,S8,"0"),IF($AI$2=2,IF(U8-T8&gt;=0,T8,"0"),IF($AI$2=3,IF(V8-U8&gt;=0,U8,"0"),IF($AI$2=4,IF(W8-V8&gt;=0,V8,"0"),IF($AI$2=5,IF(X8-W8&gt;=0,W8,"0"),IF($AI$2=6,IF(Y8-X8&gt;=0,X8,"0"),IF($AI$2=7,IF(Z8-Y8&gt;=0,Y8,"0"),IF($AI$2=8,IF(AA8-Z8&gt;=0,Z8,"0"),IF($AI$2=9,IF(AB8-AA8&gt;=0,AA8,"0"),IF($AI$2=10,IF(AC8-AB8&gt;=0,AB8,"0"),IF($AI$2=11,IF(AD8-AC8&gt;=0,AC8,"0"),IF($AI$2=12,IF(AE8-AD8&gt;=0,AD8,"0"),""))))))))))))</f>
        <v>50</v>
      </c>
      <c r="BL8" s="321">
        <v>35</v>
      </c>
      <c r="BM8" s="322">
        <f>IF(T8&gt;S8,((T8-S8)+BL8)/2,IF(T8&lt;S8,(T8+BL8)/2,""))</f>
        <v>20</v>
      </c>
      <c r="BN8" s="322">
        <f>IF(U8&gt;T8,((U8-T8)+BM8+BL8)/3,IF(U8&lt;T8,(U8+BM8+BL8)/3,""))</f>
        <v>31.666666666666668</v>
      </c>
      <c r="BO8" s="322">
        <f>IF(V8&gt;U8,((V8-U8)+BN8+BM8)/3,IF(V8&lt;U8,(V8+BN8+BM8)/3,""))</f>
        <v>20.555555555555557</v>
      </c>
      <c r="BP8" s="322">
        <f>IF(W8&gt;V8,((W8-V8)+BO8+BN8)/3,IF(W8&lt;V8,(W8+BO8+BN8)/3,""))</f>
        <v>17.407407407407408</v>
      </c>
      <c r="BQ8" s="322" t="str">
        <f t="shared" ref="BQ8:BX23" si="12">IF(X8&gt;W8,((X8-W8)+BP8+BO8)/3,IF(X8&lt;W8,(X8+BP8+BO8)/3,""))</f>
        <v/>
      </c>
      <c r="BR8" s="322" t="str">
        <f t="shared" si="12"/>
        <v/>
      </c>
      <c r="BS8" s="322" t="str">
        <f t="shared" si="12"/>
        <v/>
      </c>
      <c r="BT8" s="322" t="str">
        <f t="shared" si="12"/>
        <v/>
      </c>
      <c r="BU8" s="322" t="str">
        <f t="shared" si="12"/>
        <v/>
      </c>
      <c r="BV8" s="322" t="str">
        <f t="shared" si="12"/>
        <v/>
      </c>
      <c r="BW8" s="322" t="str">
        <f t="shared" si="12"/>
        <v/>
      </c>
      <c r="BX8" s="322" t="str">
        <f t="shared" si="12"/>
        <v/>
      </c>
      <c r="BZ8" s="314" t="s">
        <v>447</v>
      </c>
      <c r="CA8" s="314" t="s">
        <v>445</v>
      </c>
      <c r="CB8" s="314" t="s">
        <v>446</v>
      </c>
      <c r="CC8" s="323" t="s">
        <v>469</v>
      </c>
      <c r="CD8" s="324">
        <v>42552</v>
      </c>
      <c r="CF8" s="369">
        <f t="shared" ref="CF8" si="13">SUM(CG8:CR8)</f>
        <v>0</v>
      </c>
      <c r="CG8" s="367">
        <v>0</v>
      </c>
      <c r="CH8" s="367">
        <v>0</v>
      </c>
      <c r="CI8" s="367">
        <v>0</v>
      </c>
      <c r="CJ8" s="367"/>
      <c r="CK8" s="367"/>
      <c r="CL8" s="367"/>
      <c r="CM8" s="367"/>
      <c r="CN8" s="367"/>
      <c r="CO8" s="367"/>
      <c r="CP8" s="367"/>
      <c r="CQ8" s="367"/>
      <c r="CR8" s="367"/>
    </row>
    <row r="9" spans="1:96" s="314" customFormat="1" ht="21" customHeight="1">
      <c r="A9" s="295" t="str">
        <f>Input!$C$12</f>
        <v>01​ 01 01</v>
      </c>
      <c r="B9" s="325">
        <v>50</v>
      </c>
      <c r="C9" s="297">
        <v>1</v>
      </c>
      <c r="D9" s="298">
        <f t="shared" si="1"/>
        <v>502</v>
      </c>
      <c r="E9" s="299">
        <f>IF(AG9=1,SUM(AG$8:AG9)+E$4,"")</f>
        <v>2</v>
      </c>
      <c r="F9" s="300" t="str">
        <f t="shared" si="2"/>
        <v>01​ 01 01 0050 1</v>
      </c>
      <c r="G9" s="301" t="s">
        <v>156</v>
      </c>
      <c r="H9" s="302"/>
      <c r="I9" s="303"/>
      <c r="J9" s="304">
        <v>2</v>
      </c>
      <c r="K9" s="305" t="str">
        <f t="shared" si="3"/>
        <v>អាជីវកម្ម</v>
      </c>
      <c r="L9" s="306" t="str">
        <f>CONCATENATE(BZ9,",",CA9,",",$CB$7,CB9)</f>
        <v>បុរីរំចេក,B112-EF,ភូមិរតនៈ</v>
      </c>
      <c r="M9" s="79" t="s">
        <v>452</v>
      </c>
      <c r="N9" s="307" t="s">
        <v>68</v>
      </c>
      <c r="O9" s="366">
        <f t="shared" ref="O9:O72" si="14">IF($AI$2=1,BL9,IF($AI$2=2,BM9,IF($AI$2=3,BN9,IF($AI$2=4,BO9,IF($AI$2=5,BP9,IF($AI$2=6,BQ9,IF($AI$2=7,BR9,IF($AI$2=8,BS9,IF($AI$2=9,BT9,IF($AI$2=10,BU9,IF($AI$2=11,BV9,IF($AI$2=12,BW9,""))))))))))))</f>
        <v>30.833333333333332</v>
      </c>
      <c r="P9" s="79">
        <f t="shared" ref="P9:P72" si="15">IF(AND($AI$2=1,S9&gt;0),S9,IF(AND($AI$2=2,T9&gt;0),T9,IF(AND($AI$2=3,U9&gt;0),U9,IF(AND($AI$2=4,V9&gt;0),V9,IF(AND($AI$2=5,W9&gt;0),W9,IF(AND($AI$2=6,X9&gt;0),X9,IF(AND($AI$2=7,Y9&gt;0),Y9,IF(AND($AI$2=8,Z9&gt;0),Z9,IF(AND($AI$2=9,AA9&gt;0),AA9,IF(AND($AI$2=10,AB9&gt;0),AB9,IF(AND($AI$2=11,AC9&gt;0),AC9,IF(AND($AI$2=12,AD9&gt;0),AD9,IF(AND($AI$2=13,AE9&gt;0),AE9,"")))))))))))))</f>
        <v>80</v>
      </c>
      <c r="Q9" s="79">
        <f t="shared" si="4"/>
        <v>100</v>
      </c>
      <c r="R9" s="79"/>
      <c r="S9" s="79">
        <v>50</v>
      </c>
      <c r="T9" s="79">
        <v>60</v>
      </c>
      <c r="U9" s="79">
        <v>80</v>
      </c>
      <c r="V9" s="79">
        <v>100</v>
      </c>
      <c r="W9" s="79"/>
      <c r="X9" s="79"/>
      <c r="Y9" s="79"/>
      <c r="Z9" s="79"/>
      <c r="AA9" s="79"/>
      <c r="AB9" s="79"/>
      <c r="AC9" s="79"/>
      <c r="AD9" s="79"/>
      <c r="AE9" s="79"/>
      <c r="AF9" s="308" t="str">
        <f t="shared" si="5"/>
        <v>ត្រឹមត្រូវ</v>
      </c>
      <c r="AG9" s="309">
        <f t="shared" si="6"/>
        <v>1</v>
      </c>
      <c r="AH9" s="310">
        <f t="shared" ref="AH9:AH72" si="16">IFERROR(IF(AI9&lt;&gt;0,1,""),"")</f>
        <v>1</v>
      </c>
      <c r="AI9" s="311">
        <f t="shared" si="7"/>
        <v>20</v>
      </c>
      <c r="AJ9" s="312">
        <f>IF(AH9=1,SUM(AH$8:AH9)+AJ$4,"")</f>
        <v>502</v>
      </c>
      <c r="AK9" s="310">
        <f>IF(AND(J9=1,AI9&gt;0),Input!$E$18,IF(AND(J9=2,AI9&gt;0),Input!$E$19,IF(AND(J9=3,AI9&gt;0),Input!$E$20,"")))</f>
        <v>1500</v>
      </c>
      <c r="AL9" s="310">
        <f>IF(AND(J9=1,AI9&gt;0),Input!$G$18,IF(AND(J9=2,AI9&gt;0),Input!$G$19,IF(AND(J9=3,AI9&gt;0),Input!$G$20,"")))</f>
        <v>1000</v>
      </c>
      <c r="AM9" s="310">
        <f>IF(AND(J9=1,AI9&gt;0),Input!$I$18,IF(AND(J9=2,AI9&gt;0),Input!$I$19,IF(AND(J9=3,AI9&gt;0),Input!$I$20,"")))</f>
        <v>100</v>
      </c>
      <c r="AN9" s="313"/>
      <c r="AO9" s="314">
        <f t="shared" si="8"/>
        <v>30000</v>
      </c>
      <c r="AP9" s="314">
        <f t="shared" ref="AP9:AP72" si="17">IFERROR(IF($AI9&gt;0,AL9,""),0)</f>
        <v>1000</v>
      </c>
      <c r="AQ9" s="314">
        <f t="shared" ref="AQ9:AQ72" si="18">IFERROR(IF($AI9&gt;0,$AI9*AM9,""),0)</f>
        <v>2000</v>
      </c>
      <c r="AR9" s="314">
        <f t="shared" ref="AR9:AR72" si="19">SUM(AO9:AQ9)</f>
        <v>33000</v>
      </c>
      <c r="AT9" s="315" t="str">
        <f t="shared" si="9"/>
        <v/>
      </c>
      <c r="AU9" s="315" t="str">
        <f t="shared" ref="AU9:AU72" si="20">IF(AT9=1,AI9,"")</f>
        <v/>
      </c>
      <c r="AV9" s="315" t="str">
        <f t="shared" ref="AV9:AV72" si="21">IF(AT9=1,AO9,"")</f>
        <v/>
      </c>
      <c r="AW9" s="316">
        <f t="shared" si="10"/>
        <v>1</v>
      </c>
      <c r="AX9" s="316">
        <f t="shared" ref="AX9:AX72" si="22">IF(AW9=1,AI9,"")</f>
        <v>20</v>
      </c>
      <c r="AY9" s="317">
        <f t="shared" ref="AY9:AY72" si="23">IF(AW9=1,AO9,"")</f>
        <v>30000</v>
      </c>
      <c r="AZ9" s="318" t="str">
        <f t="shared" si="11"/>
        <v/>
      </c>
      <c r="BA9" s="318" t="str">
        <f t="shared" ref="BA9:BA72" si="24">IF(AZ9=1,AI9,"")</f>
        <v/>
      </c>
      <c r="BB9" s="318" t="str">
        <f t="shared" ref="BB9:BB72" si="25">IF(AZ9=1,AO9,"")</f>
        <v/>
      </c>
      <c r="BD9" s="326">
        <f>COUNTIF($N:$N,BD8)</f>
        <v>2</v>
      </c>
      <c r="BE9" s="326">
        <f>COUNTIF($N:$N,BE8)</f>
        <v>0</v>
      </c>
      <c r="BF9" s="326">
        <f>COUNTIF($N:$N,BF8)</f>
        <v>0</v>
      </c>
      <c r="BG9" s="326">
        <f>COUNTIF($N:$N,BG8)</f>
        <v>0</v>
      </c>
      <c r="BH9" s="326">
        <f>COUNTIF($N:$N,BH8)</f>
        <v>0</v>
      </c>
      <c r="BJ9" s="320">
        <f>IF($AI$2=1,IF(T9-S9&gt;=0,S9,"0"),IF($AI$2=2,IF(U9-T9&gt;=0,T9,"0"),IF($AI$2=3,IF(V9-U9&gt;=0,U9,"0"),IF($AI$2=4,IF(W9-V9&gt;=0,V9,"0"),IF($AI$2=5,IF(X9-W9&gt;=0,W9,"0"),IF($AI$2=6,IF(Y9-X9&gt;=0,X9,"0"),IF($AI$2=7,IF(Z9-Y9&gt;=0,Y9,"0"),IF($AI$2=8,IF(AA9-Z9&gt;=0,Z9,"0"),IF($AI$2=9,IF(AB9-AA9&gt;=0,AA9,"0"),IF($AI$2=10,IF(AC9-AB9&gt;=0,AB9,"0"),IF($AI$2=11,IF(AD9-AC9&gt;=0,AC9,"0"),IF($AI$2=12,IF(AE9-AD9&gt;=0,AD9,"0"),""))))))))))))</f>
        <v>80</v>
      </c>
      <c r="BL9" s="321">
        <v>45</v>
      </c>
      <c r="BM9" s="322">
        <f t="shared" ref="BM9:BM72" si="26">IF(T9&gt;S9,((T9-S9)+BL9)/2,IF(T9&lt;S9,(T9+BL9)/2,""))</f>
        <v>27.5</v>
      </c>
      <c r="BN9" s="322">
        <f t="shared" ref="BN9:BX24" si="27">IF(U9&gt;T9,((U9-T9)+BM9+BL9)/3,IF(U9&lt;T9,(U9+BM9+BL9)/3,""))</f>
        <v>30.833333333333332</v>
      </c>
      <c r="BO9" s="322">
        <f t="shared" si="27"/>
        <v>26.111111111111111</v>
      </c>
      <c r="BP9" s="322">
        <f t="shared" si="27"/>
        <v>18.981481481481481</v>
      </c>
      <c r="BQ9" s="322" t="str">
        <f t="shared" si="12"/>
        <v/>
      </c>
      <c r="BR9" s="322" t="str">
        <f t="shared" si="12"/>
        <v/>
      </c>
      <c r="BS9" s="322" t="str">
        <f t="shared" si="12"/>
        <v/>
      </c>
      <c r="BT9" s="322" t="str">
        <f t="shared" si="12"/>
        <v/>
      </c>
      <c r="BU9" s="322" t="str">
        <f t="shared" si="12"/>
        <v/>
      </c>
      <c r="BV9" s="322" t="str">
        <f t="shared" si="12"/>
        <v/>
      </c>
      <c r="BW9" s="322" t="str">
        <f t="shared" si="12"/>
        <v/>
      </c>
      <c r="BX9" s="322" t="str">
        <f t="shared" si="12"/>
        <v/>
      </c>
      <c r="BZ9" s="314" t="s">
        <v>444</v>
      </c>
      <c r="CA9" s="314" t="s">
        <v>445</v>
      </c>
      <c r="CB9" s="314" t="s">
        <v>446</v>
      </c>
      <c r="CC9" s="323"/>
      <c r="CF9" s="369">
        <f t="shared" ref="CF9:CF72" si="28">SUM(CG9:CR9)</f>
        <v>0</v>
      </c>
      <c r="CG9" s="368">
        <v>0</v>
      </c>
      <c r="CH9" s="368">
        <v>0</v>
      </c>
      <c r="CI9" s="368">
        <v>0</v>
      </c>
      <c r="CJ9" s="368"/>
      <c r="CK9" s="368"/>
      <c r="CL9" s="368"/>
      <c r="CM9" s="368"/>
      <c r="CN9" s="368"/>
      <c r="CO9" s="368"/>
      <c r="CP9" s="368"/>
      <c r="CQ9" s="368"/>
      <c r="CR9" s="368"/>
    </row>
    <row r="10" spans="1:96" s="314" customFormat="1" ht="21" customHeight="1">
      <c r="A10" s="295" t="str">
        <f>Input!$C$12</f>
        <v>01​ 01 01</v>
      </c>
      <c r="B10" s="296">
        <v>75</v>
      </c>
      <c r="C10" s="297">
        <v>1</v>
      </c>
      <c r="D10" s="298" t="str">
        <f t="shared" si="1"/>
        <v/>
      </c>
      <c r="E10" s="299">
        <f>IF(AG10=1,SUM(AG$8:AG10)+E$4,"")</f>
        <v>3</v>
      </c>
      <c r="F10" s="300" t="str">
        <f t="shared" si="2"/>
        <v>01​ 01 01 0075 1</v>
      </c>
      <c r="G10" s="301" t="s">
        <v>156</v>
      </c>
      <c r="H10" s="302"/>
      <c r="I10" s="303"/>
      <c r="J10" s="304">
        <v>2</v>
      </c>
      <c r="K10" s="305" t="str">
        <f t="shared" si="3"/>
        <v>អាជីវកម្ម</v>
      </c>
      <c r="L10" s="327"/>
      <c r="M10" s="79"/>
      <c r="N10" s="307"/>
      <c r="O10" s="366">
        <f t="shared" si="14"/>
        <v>27.833333333333332</v>
      </c>
      <c r="P10" s="79" t="str">
        <f t="shared" si="15"/>
        <v/>
      </c>
      <c r="Q10" s="79" t="str">
        <f t="shared" si="4"/>
        <v/>
      </c>
      <c r="R10" s="79"/>
      <c r="S10" s="79">
        <v>5</v>
      </c>
      <c r="T10" s="79">
        <v>10</v>
      </c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308" t="str">
        <f t="shared" si="5"/>
        <v/>
      </c>
      <c r="AG10" s="309">
        <f t="shared" si="6"/>
        <v>1</v>
      </c>
      <c r="AH10" s="310" t="str">
        <f t="shared" si="16"/>
        <v/>
      </c>
      <c r="AI10" s="311">
        <f t="shared" si="7"/>
        <v>0</v>
      </c>
      <c r="AJ10" s="312" t="str">
        <f>IF(AH10=1,SUM(AH$8:AH10)+AJ$4,"")</f>
        <v/>
      </c>
      <c r="AK10" s="310" t="str">
        <f>IF(AND(J10=1,AI10&gt;0),Input!$E$18,IF(AND(J10=2,AI10&gt;0),Input!$E$19,IF(AND(J10=3,AI10&gt;0),Input!$E$20,"")))</f>
        <v/>
      </c>
      <c r="AL10" s="310" t="str">
        <f>IF(AND(J10=1,AI10&gt;0),Input!$G$18,IF(AND(J10=2,AI10&gt;0),Input!$G$19,IF(AND(J10=3,AI10&gt;0),Input!$G$20,"")))</f>
        <v/>
      </c>
      <c r="AM10" s="310" t="str">
        <f>IF(AND(J10=1,AI10&gt;0),Input!$I$18,IF(AND(J10=2,AI10&gt;0),Input!$I$19,IF(AND(J10=3,AI10&gt;0),Input!$I$20,"")))</f>
        <v/>
      </c>
      <c r="AN10" s="313"/>
      <c r="AO10" s="314" t="str">
        <f t="shared" si="8"/>
        <v/>
      </c>
      <c r="AP10" s="314" t="str">
        <f t="shared" si="17"/>
        <v/>
      </c>
      <c r="AQ10" s="314" t="str">
        <f t="shared" si="18"/>
        <v/>
      </c>
      <c r="AR10" s="314">
        <f t="shared" si="19"/>
        <v>0</v>
      </c>
      <c r="AT10" s="315" t="str">
        <f t="shared" si="9"/>
        <v/>
      </c>
      <c r="AU10" s="315" t="str">
        <f t="shared" si="20"/>
        <v/>
      </c>
      <c r="AV10" s="315" t="str">
        <f t="shared" si="21"/>
        <v/>
      </c>
      <c r="AW10" s="316" t="str">
        <f t="shared" si="10"/>
        <v/>
      </c>
      <c r="AX10" s="316" t="str">
        <f t="shared" si="22"/>
        <v/>
      </c>
      <c r="AY10" s="317" t="str">
        <f t="shared" si="23"/>
        <v/>
      </c>
      <c r="AZ10" s="318" t="str">
        <f t="shared" si="11"/>
        <v/>
      </c>
      <c r="BA10" s="318" t="str">
        <f t="shared" si="24"/>
        <v/>
      </c>
      <c r="BB10" s="318" t="str">
        <f t="shared" si="25"/>
        <v/>
      </c>
      <c r="BJ10" s="320">
        <f t="shared" ref="BJ10:BJ73" si="29">IF($AI$2=1,IF(T10-S10&gt;=0,S10,"0"),IF($AI$2=2,IF(U10-T10&gt;=0,T10,"0"),IF($AI$2=3,IF(V10-U10&gt;=0,U10,"0"),IF($AI$2=4,IF(W10-V10&gt;=0,V10,"0"),IF($AI$2=5,IF(X10-W10&gt;=0,W10,"0"),IF($AI$2=6,IF(Y10-X10&gt;=0,X10,"0"),IF($AI$2=7,IF(Z10-Y10&gt;=0,Y10,"0"),IF($AI$2=8,IF(AA10-Z10&gt;=0,Z10,"0"),IF($AI$2=9,IF(AB10-AA10&gt;=0,AA10,"0"),IF($AI$2=10,IF(AC10-AB10&gt;=0,AB10,"0"),IF($AI$2=11,IF(AD10-AC10&gt;=0,AC10,"0"),IF($AI$2=12,IF(AE10-AD10&gt;=0,AD10,"0"),""))))))))))))</f>
        <v>0</v>
      </c>
      <c r="BL10" s="321">
        <v>54</v>
      </c>
      <c r="BM10" s="322">
        <f t="shared" si="26"/>
        <v>29.5</v>
      </c>
      <c r="BN10" s="322">
        <f t="shared" si="27"/>
        <v>27.833333333333332</v>
      </c>
      <c r="BO10" s="322" t="str">
        <f t="shared" si="27"/>
        <v/>
      </c>
      <c r="BP10" s="322" t="str">
        <f t="shared" si="27"/>
        <v/>
      </c>
      <c r="BQ10" s="322" t="str">
        <f t="shared" si="12"/>
        <v/>
      </c>
      <c r="BR10" s="322" t="str">
        <f t="shared" si="12"/>
        <v/>
      </c>
      <c r="BS10" s="322" t="str">
        <f t="shared" si="12"/>
        <v/>
      </c>
      <c r="BT10" s="322" t="str">
        <f t="shared" si="12"/>
        <v/>
      </c>
      <c r="BU10" s="322" t="str">
        <f t="shared" si="12"/>
        <v/>
      </c>
      <c r="BV10" s="322" t="str">
        <f t="shared" si="12"/>
        <v/>
      </c>
      <c r="BW10" s="322" t="str">
        <f t="shared" si="12"/>
        <v/>
      </c>
      <c r="BX10" s="322" t="str">
        <f t="shared" si="12"/>
        <v/>
      </c>
      <c r="CC10" s="323"/>
      <c r="CF10" s="369">
        <f t="shared" si="28"/>
        <v>0</v>
      </c>
      <c r="CG10" s="368">
        <v>0</v>
      </c>
      <c r="CH10" s="368"/>
      <c r="CI10" s="368"/>
      <c r="CJ10" s="368"/>
      <c r="CK10" s="368"/>
      <c r="CL10" s="368"/>
      <c r="CM10" s="368"/>
      <c r="CN10" s="368"/>
      <c r="CO10" s="368"/>
      <c r="CP10" s="368"/>
      <c r="CQ10" s="368"/>
      <c r="CR10" s="368"/>
    </row>
    <row r="11" spans="1:96" s="314" customFormat="1" ht="21" customHeight="1">
      <c r="A11" s="295" t="str">
        <f>Input!$C$12</f>
        <v>01​ 01 01</v>
      </c>
      <c r="B11" s="325">
        <v>100</v>
      </c>
      <c r="C11" s="297">
        <v>1</v>
      </c>
      <c r="D11" s="298" t="str">
        <f t="shared" si="1"/>
        <v/>
      </c>
      <c r="E11" s="299">
        <f>IF(AG11=1,SUM(AG$8:AG11)+E$4,"")</f>
        <v>4</v>
      </c>
      <c r="F11" s="300" t="str">
        <f t="shared" si="2"/>
        <v>01​ 01 01 0100 1</v>
      </c>
      <c r="G11" s="301" t="s">
        <v>157</v>
      </c>
      <c r="H11" s="302"/>
      <c r="I11" s="303"/>
      <c r="J11" s="304">
        <v>2</v>
      </c>
      <c r="K11" s="305" t="str">
        <f t="shared" si="3"/>
        <v>អាជីវកម្ម</v>
      </c>
      <c r="L11" s="328"/>
      <c r="M11" s="79"/>
      <c r="N11" s="307"/>
      <c r="O11" s="366">
        <f t="shared" si="14"/>
        <v>0.83333333333333337</v>
      </c>
      <c r="P11" s="79" t="str">
        <f t="shared" si="15"/>
        <v/>
      </c>
      <c r="Q11" s="79" t="str">
        <f t="shared" si="4"/>
        <v/>
      </c>
      <c r="R11" s="79"/>
      <c r="S11" s="79">
        <v>5</v>
      </c>
      <c r="T11" s="79">
        <v>10</v>
      </c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308" t="str">
        <f t="shared" si="5"/>
        <v/>
      </c>
      <c r="AG11" s="309">
        <f t="shared" si="6"/>
        <v>1</v>
      </c>
      <c r="AH11" s="310" t="str">
        <f t="shared" si="16"/>
        <v/>
      </c>
      <c r="AI11" s="311">
        <f t="shared" si="7"/>
        <v>0</v>
      </c>
      <c r="AJ11" s="312" t="str">
        <f>IF(AH11=1,SUM(AH$8:AH11)+AJ$4,"")</f>
        <v/>
      </c>
      <c r="AK11" s="310" t="str">
        <f>IF(AND(J11=1,AI11&gt;0),Input!$E$18,IF(AND(J11=2,AI11&gt;0),Input!$E$19,IF(AND(J11=3,AI11&gt;0),Input!$E$20,"")))</f>
        <v/>
      </c>
      <c r="AL11" s="310" t="str">
        <f>IF(AND(J11=1,AI11&gt;0),Input!$G$18,IF(AND(J11=2,AI11&gt;0),Input!$G$19,IF(AND(J11=3,AI11&gt;0),Input!$G$20,"")))</f>
        <v/>
      </c>
      <c r="AM11" s="310" t="str">
        <f>IF(AND(J11=1,AI11&gt;0),Input!$I$18,IF(AND(J11=2,AI11&gt;0),Input!$I$19,IF(AND(J11=3,AI11&gt;0),Input!$I$20,"")))</f>
        <v/>
      </c>
      <c r="AN11" s="313"/>
      <c r="AO11" s="314" t="str">
        <f t="shared" si="8"/>
        <v/>
      </c>
      <c r="AP11" s="314" t="str">
        <f t="shared" si="17"/>
        <v/>
      </c>
      <c r="AQ11" s="314" t="str">
        <f t="shared" si="18"/>
        <v/>
      </c>
      <c r="AR11" s="314">
        <f t="shared" si="19"/>
        <v>0</v>
      </c>
      <c r="AT11" s="315" t="str">
        <f t="shared" si="9"/>
        <v/>
      </c>
      <c r="AU11" s="315" t="str">
        <f t="shared" si="20"/>
        <v/>
      </c>
      <c r="AV11" s="315" t="str">
        <f t="shared" si="21"/>
        <v/>
      </c>
      <c r="AW11" s="316" t="str">
        <f t="shared" si="10"/>
        <v/>
      </c>
      <c r="AX11" s="316" t="str">
        <f t="shared" si="22"/>
        <v/>
      </c>
      <c r="AY11" s="317" t="str">
        <f t="shared" si="23"/>
        <v/>
      </c>
      <c r="AZ11" s="318" t="str">
        <f t="shared" si="11"/>
        <v/>
      </c>
      <c r="BA11" s="318" t="str">
        <f t="shared" si="24"/>
        <v/>
      </c>
      <c r="BB11" s="318" t="str">
        <f t="shared" si="25"/>
        <v/>
      </c>
      <c r="BJ11" s="320">
        <f t="shared" si="29"/>
        <v>0</v>
      </c>
      <c r="BL11" s="321"/>
      <c r="BM11" s="322">
        <f t="shared" si="26"/>
        <v>2.5</v>
      </c>
      <c r="BN11" s="322">
        <f t="shared" si="27"/>
        <v>0.83333333333333337</v>
      </c>
      <c r="BO11" s="322" t="str">
        <f t="shared" si="27"/>
        <v/>
      </c>
      <c r="BP11" s="322" t="str">
        <f t="shared" si="27"/>
        <v/>
      </c>
      <c r="BQ11" s="322" t="str">
        <f t="shared" si="12"/>
        <v/>
      </c>
      <c r="BR11" s="322" t="str">
        <f t="shared" si="12"/>
        <v/>
      </c>
      <c r="BS11" s="322" t="str">
        <f t="shared" si="12"/>
        <v/>
      </c>
      <c r="BT11" s="322" t="str">
        <f t="shared" si="12"/>
        <v/>
      </c>
      <c r="BU11" s="322" t="str">
        <f t="shared" si="12"/>
        <v/>
      </c>
      <c r="BV11" s="322" t="str">
        <f t="shared" si="12"/>
        <v/>
      </c>
      <c r="BW11" s="322" t="str">
        <f t="shared" si="12"/>
        <v/>
      </c>
      <c r="BX11" s="322" t="str">
        <f t="shared" si="12"/>
        <v/>
      </c>
      <c r="CC11" s="323"/>
      <c r="CF11" s="369">
        <f t="shared" si="28"/>
        <v>0</v>
      </c>
      <c r="CG11" s="368"/>
      <c r="CH11" s="368"/>
      <c r="CI11" s="368"/>
      <c r="CJ11" s="368"/>
      <c r="CK11" s="368"/>
      <c r="CL11" s="368"/>
      <c r="CM11" s="368"/>
      <c r="CN11" s="368"/>
      <c r="CO11" s="368"/>
      <c r="CP11" s="368"/>
      <c r="CQ11" s="368"/>
      <c r="CR11" s="368"/>
    </row>
    <row r="12" spans="1:96" s="314" customFormat="1" ht="21" customHeight="1">
      <c r="A12" s="295" t="str">
        <f>Input!$C$12</f>
        <v>01​ 01 01</v>
      </c>
      <c r="B12" s="296">
        <v>125</v>
      </c>
      <c r="C12" s="297">
        <v>1</v>
      </c>
      <c r="D12" s="298" t="str">
        <f t="shared" si="1"/>
        <v/>
      </c>
      <c r="E12" s="299">
        <f>IF(AG12=1,SUM(AG$8:AG12)+E$4,"")</f>
        <v>5</v>
      </c>
      <c r="F12" s="300" t="str">
        <f t="shared" si="2"/>
        <v>01​ 01 01 0125 1</v>
      </c>
      <c r="G12" s="301" t="s">
        <v>157</v>
      </c>
      <c r="H12" s="302"/>
      <c r="I12" s="303"/>
      <c r="J12" s="304">
        <v>2</v>
      </c>
      <c r="K12" s="305" t="str">
        <f t="shared" si="3"/>
        <v>អាជីវកម្ម</v>
      </c>
      <c r="L12" s="328"/>
      <c r="M12" s="79"/>
      <c r="N12" s="307"/>
      <c r="O12" s="366">
        <f t="shared" si="14"/>
        <v>0.83333333333333337</v>
      </c>
      <c r="P12" s="79" t="str">
        <f t="shared" si="15"/>
        <v/>
      </c>
      <c r="Q12" s="79" t="str">
        <f t="shared" si="4"/>
        <v/>
      </c>
      <c r="R12" s="79"/>
      <c r="S12" s="79">
        <v>5</v>
      </c>
      <c r="T12" s="79">
        <v>10</v>
      </c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308" t="str">
        <f t="shared" si="5"/>
        <v/>
      </c>
      <c r="AG12" s="309">
        <f t="shared" si="6"/>
        <v>1</v>
      </c>
      <c r="AH12" s="310" t="str">
        <f t="shared" si="16"/>
        <v/>
      </c>
      <c r="AI12" s="311">
        <f t="shared" si="7"/>
        <v>0</v>
      </c>
      <c r="AJ12" s="312" t="str">
        <f>IF(AH12=1,SUM(AH$8:AH12)+AJ$4,"")</f>
        <v/>
      </c>
      <c r="AK12" s="310" t="str">
        <f>IF(AND(J12=1,AI12&gt;0),Input!$E$18,IF(AND(J12=2,AI12&gt;0),Input!$E$19,IF(AND(J12=3,AI12&gt;0),Input!$E$20,"")))</f>
        <v/>
      </c>
      <c r="AL12" s="310" t="str">
        <f>IF(AND(J12=1,AI12&gt;0),Input!$G$18,IF(AND(J12=2,AI12&gt;0),Input!$G$19,IF(AND(J12=3,AI12&gt;0),Input!$G$20,"")))</f>
        <v/>
      </c>
      <c r="AM12" s="310" t="str">
        <f>IF(AND(J12=1,AI12&gt;0),Input!$I$18,IF(AND(J12=2,AI12&gt;0),Input!$I$19,IF(AND(J12=3,AI12&gt;0),Input!$I$20,"")))</f>
        <v/>
      </c>
      <c r="AN12" s="313"/>
      <c r="AO12" s="314" t="str">
        <f t="shared" si="8"/>
        <v/>
      </c>
      <c r="AP12" s="314" t="str">
        <f t="shared" si="17"/>
        <v/>
      </c>
      <c r="AQ12" s="314" t="str">
        <f t="shared" si="18"/>
        <v/>
      </c>
      <c r="AR12" s="314">
        <f t="shared" si="19"/>
        <v>0</v>
      </c>
      <c r="AT12" s="315" t="str">
        <f t="shared" si="9"/>
        <v/>
      </c>
      <c r="AU12" s="315" t="str">
        <f t="shared" si="20"/>
        <v/>
      </c>
      <c r="AV12" s="315" t="str">
        <f t="shared" si="21"/>
        <v/>
      </c>
      <c r="AW12" s="316" t="str">
        <f t="shared" si="10"/>
        <v/>
      </c>
      <c r="AX12" s="316" t="str">
        <f t="shared" si="22"/>
        <v/>
      </c>
      <c r="AY12" s="317" t="str">
        <f t="shared" si="23"/>
        <v/>
      </c>
      <c r="AZ12" s="318" t="str">
        <f t="shared" si="11"/>
        <v/>
      </c>
      <c r="BA12" s="318" t="str">
        <f t="shared" si="24"/>
        <v/>
      </c>
      <c r="BB12" s="318" t="str">
        <f t="shared" si="25"/>
        <v/>
      </c>
      <c r="BJ12" s="320">
        <f t="shared" si="29"/>
        <v>0</v>
      </c>
      <c r="BL12" s="321"/>
      <c r="BM12" s="322">
        <f t="shared" si="26"/>
        <v>2.5</v>
      </c>
      <c r="BN12" s="322">
        <f t="shared" si="27"/>
        <v>0.83333333333333337</v>
      </c>
      <c r="BO12" s="322" t="str">
        <f t="shared" si="27"/>
        <v/>
      </c>
      <c r="BP12" s="322" t="str">
        <f t="shared" si="27"/>
        <v/>
      </c>
      <c r="BQ12" s="322" t="str">
        <f t="shared" si="12"/>
        <v/>
      </c>
      <c r="BR12" s="322" t="str">
        <f t="shared" si="12"/>
        <v/>
      </c>
      <c r="BS12" s="322" t="str">
        <f t="shared" si="12"/>
        <v/>
      </c>
      <c r="BT12" s="322" t="str">
        <f t="shared" si="12"/>
        <v/>
      </c>
      <c r="BU12" s="322" t="str">
        <f t="shared" si="12"/>
        <v/>
      </c>
      <c r="BV12" s="322" t="str">
        <f t="shared" si="12"/>
        <v/>
      </c>
      <c r="BW12" s="322" t="str">
        <f t="shared" si="12"/>
        <v/>
      </c>
      <c r="BX12" s="322" t="str">
        <f t="shared" si="12"/>
        <v/>
      </c>
      <c r="CC12" s="323"/>
      <c r="CF12" s="369">
        <f t="shared" si="28"/>
        <v>0</v>
      </c>
      <c r="CG12" s="368"/>
      <c r="CH12" s="368"/>
      <c r="CI12" s="368"/>
      <c r="CJ12" s="368"/>
      <c r="CK12" s="368"/>
      <c r="CL12" s="368"/>
      <c r="CM12" s="368"/>
      <c r="CN12" s="368"/>
      <c r="CO12" s="368"/>
      <c r="CP12" s="368"/>
      <c r="CQ12" s="368"/>
      <c r="CR12" s="368"/>
    </row>
    <row r="13" spans="1:96" s="314" customFormat="1" ht="21" customHeight="1">
      <c r="A13" s="295" t="str">
        <f>Input!$C$12</f>
        <v>01​ 01 01</v>
      </c>
      <c r="B13" s="325">
        <v>150</v>
      </c>
      <c r="C13" s="297">
        <v>1</v>
      </c>
      <c r="D13" s="298" t="str">
        <f t="shared" si="1"/>
        <v/>
      </c>
      <c r="E13" s="299">
        <f>IF(AG13=1,SUM(AG$8:AG13)+E$4,"")</f>
        <v>6</v>
      </c>
      <c r="F13" s="300" t="str">
        <f t="shared" si="2"/>
        <v>01​ 01 01 0150 1</v>
      </c>
      <c r="G13" s="301" t="s">
        <v>158</v>
      </c>
      <c r="H13" s="302"/>
      <c r="I13" s="303"/>
      <c r="J13" s="304">
        <v>2</v>
      </c>
      <c r="K13" s="305" t="str">
        <f t="shared" si="3"/>
        <v>អាជីវកម្ម</v>
      </c>
      <c r="L13" s="328"/>
      <c r="M13" s="79"/>
      <c r="N13" s="307"/>
      <c r="O13" s="366">
        <f t="shared" si="14"/>
        <v>0.83333333333333337</v>
      </c>
      <c r="P13" s="79" t="str">
        <f t="shared" si="15"/>
        <v/>
      </c>
      <c r="Q13" s="79" t="str">
        <f t="shared" si="4"/>
        <v/>
      </c>
      <c r="R13" s="79"/>
      <c r="S13" s="79">
        <v>5</v>
      </c>
      <c r="T13" s="79">
        <v>10</v>
      </c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308" t="str">
        <f t="shared" si="5"/>
        <v/>
      </c>
      <c r="AG13" s="309">
        <f t="shared" si="6"/>
        <v>1</v>
      </c>
      <c r="AH13" s="310" t="str">
        <f t="shared" si="16"/>
        <v/>
      </c>
      <c r="AI13" s="311">
        <f t="shared" si="7"/>
        <v>0</v>
      </c>
      <c r="AJ13" s="312" t="str">
        <f>IF(AH13=1,SUM(AH$8:AH13)+AJ$4,"")</f>
        <v/>
      </c>
      <c r="AK13" s="310" t="str">
        <f>IF(AND(J13=1,AI13&gt;0),Input!$E$18,IF(AND(J13=2,AI13&gt;0),Input!$E$19,IF(AND(J13=3,AI13&gt;0),Input!$E$20,"")))</f>
        <v/>
      </c>
      <c r="AL13" s="310" t="str">
        <f>IF(AND(J13=1,AI13&gt;0),Input!$G$18,IF(AND(J13=2,AI13&gt;0),Input!$G$19,IF(AND(J13=3,AI13&gt;0),Input!$G$20,"")))</f>
        <v/>
      </c>
      <c r="AM13" s="310" t="str">
        <f>IF(AND(J13=1,AI13&gt;0),Input!$I$18,IF(AND(J13=2,AI13&gt;0),Input!$I$19,IF(AND(J13=3,AI13&gt;0),Input!$I$20,"")))</f>
        <v/>
      </c>
      <c r="AN13" s="313"/>
      <c r="AO13" s="314" t="str">
        <f t="shared" si="8"/>
        <v/>
      </c>
      <c r="AP13" s="314" t="str">
        <f t="shared" si="17"/>
        <v/>
      </c>
      <c r="AQ13" s="314" t="str">
        <f t="shared" si="18"/>
        <v/>
      </c>
      <c r="AR13" s="314">
        <f t="shared" si="19"/>
        <v>0</v>
      </c>
      <c r="AT13" s="315" t="str">
        <f t="shared" si="9"/>
        <v/>
      </c>
      <c r="AU13" s="315" t="str">
        <f t="shared" si="20"/>
        <v/>
      </c>
      <c r="AV13" s="315" t="str">
        <f t="shared" si="21"/>
        <v/>
      </c>
      <c r="AW13" s="316" t="str">
        <f t="shared" si="10"/>
        <v/>
      </c>
      <c r="AX13" s="316" t="str">
        <f t="shared" si="22"/>
        <v/>
      </c>
      <c r="AY13" s="317" t="str">
        <f t="shared" si="23"/>
        <v/>
      </c>
      <c r="AZ13" s="318" t="str">
        <f t="shared" si="11"/>
        <v/>
      </c>
      <c r="BA13" s="318" t="str">
        <f t="shared" si="24"/>
        <v/>
      </c>
      <c r="BB13" s="318" t="str">
        <f t="shared" si="25"/>
        <v/>
      </c>
      <c r="BJ13" s="320">
        <f t="shared" si="29"/>
        <v>0</v>
      </c>
      <c r="BL13" s="321"/>
      <c r="BM13" s="322">
        <f t="shared" si="26"/>
        <v>2.5</v>
      </c>
      <c r="BN13" s="322">
        <f t="shared" si="27"/>
        <v>0.83333333333333337</v>
      </c>
      <c r="BO13" s="322" t="str">
        <f t="shared" si="27"/>
        <v/>
      </c>
      <c r="BP13" s="322" t="str">
        <f t="shared" si="27"/>
        <v/>
      </c>
      <c r="BQ13" s="322" t="str">
        <f t="shared" si="12"/>
        <v/>
      </c>
      <c r="BR13" s="322" t="str">
        <f t="shared" si="12"/>
        <v/>
      </c>
      <c r="BS13" s="322" t="str">
        <f t="shared" si="12"/>
        <v/>
      </c>
      <c r="BT13" s="322" t="str">
        <f t="shared" si="12"/>
        <v/>
      </c>
      <c r="BU13" s="322" t="str">
        <f t="shared" si="12"/>
        <v/>
      </c>
      <c r="BV13" s="322" t="str">
        <f t="shared" si="12"/>
        <v/>
      </c>
      <c r="BW13" s="322" t="str">
        <f t="shared" si="12"/>
        <v/>
      </c>
      <c r="BX13" s="322" t="str">
        <f t="shared" si="12"/>
        <v/>
      </c>
      <c r="CC13" s="323"/>
      <c r="CF13" s="369">
        <f t="shared" si="28"/>
        <v>0</v>
      </c>
      <c r="CG13" s="368"/>
      <c r="CH13" s="368"/>
      <c r="CI13" s="368"/>
      <c r="CJ13" s="368"/>
      <c r="CK13" s="368"/>
      <c r="CL13" s="368"/>
      <c r="CM13" s="368"/>
      <c r="CN13" s="368"/>
      <c r="CO13" s="368"/>
      <c r="CP13" s="368"/>
      <c r="CQ13" s="368"/>
      <c r="CR13" s="368"/>
    </row>
    <row r="14" spans="1:96" s="314" customFormat="1" ht="21" customHeight="1">
      <c r="A14" s="295" t="str">
        <f>Input!$C$12</f>
        <v>01​ 01 01</v>
      </c>
      <c r="B14" s="296">
        <v>175</v>
      </c>
      <c r="C14" s="297">
        <v>1</v>
      </c>
      <c r="D14" s="298" t="str">
        <f t="shared" si="1"/>
        <v/>
      </c>
      <c r="E14" s="299">
        <f>IF(AG14=1,SUM(AG$8:AG14)+E$4,"")</f>
        <v>7</v>
      </c>
      <c r="F14" s="300" t="str">
        <f t="shared" si="2"/>
        <v>01​ 01 01 0175 1</v>
      </c>
      <c r="G14" s="301" t="s">
        <v>159</v>
      </c>
      <c r="H14" s="302"/>
      <c r="I14" s="303"/>
      <c r="J14" s="304">
        <v>2</v>
      </c>
      <c r="K14" s="305" t="str">
        <f t="shared" si="3"/>
        <v>អាជីវកម្ម</v>
      </c>
      <c r="L14" s="328"/>
      <c r="M14" s="79"/>
      <c r="N14" s="307"/>
      <c r="O14" s="366">
        <f t="shared" si="14"/>
        <v>0.83333333333333337</v>
      </c>
      <c r="P14" s="79" t="str">
        <f t="shared" si="15"/>
        <v/>
      </c>
      <c r="Q14" s="79" t="str">
        <f t="shared" si="4"/>
        <v/>
      </c>
      <c r="R14" s="79"/>
      <c r="S14" s="79">
        <v>5</v>
      </c>
      <c r="T14" s="79">
        <v>10</v>
      </c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308" t="str">
        <f t="shared" si="5"/>
        <v/>
      </c>
      <c r="AG14" s="309">
        <f t="shared" si="6"/>
        <v>1</v>
      </c>
      <c r="AH14" s="310" t="str">
        <f t="shared" si="16"/>
        <v/>
      </c>
      <c r="AI14" s="311">
        <f t="shared" si="7"/>
        <v>0</v>
      </c>
      <c r="AJ14" s="312" t="str">
        <f>IF(AH14=1,SUM(AH$8:AH14)+AJ$4,"")</f>
        <v/>
      </c>
      <c r="AK14" s="310" t="str">
        <f>IF(AND(J14=1,AI14&gt;0),Input!$E$18,IF(AND(J14=2,AI14&gt;0),Input!$E$19,IF(AND(J14=3,AI14&gt;0),Input!$E$20,"")))</f>
        <v/>
      </c>
      <c r="AL14" s="310" t="str">
        <f>IF(AND(J14=1,AI14&gt;0),Input!$G$18,IF(AND(J14=2,AI14&gt;0),Input!$G$19,IF(AND(J14=3,AI14&gt;0),Input!$G$20,"")))</f>
        <v/>
      </c>
      <c r="AM14" s="310" t="str">
        <f>IF(AND(J14=1,AI14&gt;0),Input!$I$18,IF(AND(J14=2,AI14&gt;0),Input!$I$19,IF(AND(J14=3,AI14&gt;0),Input!$I$20,"")))</f>
        <v/>
      </c>
      <c r="AN14" s="313"/>
      <c r="AO14" s="314" t="str">
        <f t="shared" si="8"/>
        <v/>
      </c>
      <c r="AP14" s="314" t="str">
        <f t="shared" si="17"/>
        <v/>
      </c>
      <c r="AQ14" s="314" t="str">
        <f t="shared" si="18"/>
        <v/>
      </c>
      <c r="AR14" s="314">
        <f t="shared" si="19"/>
        <v>0</v>
      </c>
      <c r="AT14" s="315" t="str">
        <f t="shared" si="9"/>
        <v/>
      </c>
      <c r="AU14" s="315" t="str">
        <f t="shared" si="20"/>
        <v/>
      </c>
      <c r="AV14" s="315" t="str">
        <f t="shared" si="21"/>
        <v/>
      </c>
      <c r="AW14" s="316" t="str">
        <f t="shared" si="10"/>
        <v/>
      </c>
      <c r="AX14" s="316" t="str">
        <f t="shared" si="22"/>
        <v/>
      </c>
      <c r="AY14" s="317" t="str">
        <f t="shared" si="23"/>
        <v/>
      </c>
      <c r="AZ14" s="318" t="str">
        <f t="shared" si="11"/>
        <v/>
      </c>
      <c r="BA14" s="318" t="str">
        <f t="shared" si="24"/>
        <v/>
      </c>
      <c r="BB14" s="318" t="str">
        <f t="shared" si="25"/>
        <v/>
      </c>
      <c r="BJ14" s="320">
        <f t="shared" si="29"/>
        <v>0</v>
      </c>
      <c r="BL14" s="321"/>
      <c r="BM14" s="322">
        <f t="shared" si="26"/>
        <v>2.5</v>
      </c>
      <c r="BN14" s="322">
        <f t="shared" si="27"/>
        <v>0.83333333333333337</v>
      </c>
      <c r="BO14" s="322" t="str">
        <f t="shared" si="27"/>
        <v/>
      </c>
      <c r="BP14" s="322" t="str">
        <f t="shared" si="27"/>
        <v/>
      </c>
      <c r="BQ14" s="322" t="str">
        <f t="shared" si="12"/>
        <v/>
      </c>
      <c r="BR14" s="322" t="str">
        <f t="shared" si="12"/>
        <v/>
      </c>
      <c r="BS14" s="322" t="str">
        <f t="shared" si="12"/>
        <v/>
      </c>
      <c r="BT14" s="322" t="str">
        <f t="shared" si="12"/>
        <v/>
      </c>
      <c r="BU14" s="322" t="str">
        <f t="shared" si="12"/>
        <v/>
      </c>
      <c r="BV14" s="322" t="str">
        <f t="shared" si="12"/>
        <v/>
      </c>
      <c r="BW14" s="322" t="str">
        <f t="shared" si="12"/>
        <v/>
      </c>
      <c r="BX14" s="322" t="str">
        <f t="shared" si="12"/>
        <v/>
      </c>
      <c r="CC14" s="323"/>
      <c r="CF14" s="369">
        <f t="shared" si="28"/>
        <v>0</v>
      </c>
      <c r="CG14" s="368"/>
      <c r="CH14" s="368"/>
      <c r="CI14" s="368"/>
      <c r="CJ14" s="368"/>
      <c r="CK14" s="368"/>
      <c r="CL14" s="368"/>
      <c r="CM14" s="368"/>
      <c r="CN14" s="368"/>
      <c r="CO14" s="368"/>
      <c r="CP14" s="368"/>
      <c r="CQ14" s="368"/>
      <c r="CR14" s="368"/>
    </row>
    <row r="15" spans="1:96" s="314" customFormat="1" ht="21" customHeight="1">
      <c r="A15" s="295" t="str">
        <f>Input!$C$12</f>
        <v>01​ 01 01</v>
      </c>
      <c r="B15" s="325">
        <v>200</v>
      </c>
      <c r="C15" s="297">
        <v>1</v>
      </c>
      <c r="D15" s="298" t="str">
        <f t="shared" si="1"/>
        <v/>
      </c>
      <c r="E15" s="299">
        <f>IF(AG15=1,SUM(AG$8:AG15)+E$4,"")</f>
        <v>8</v>
      </c>
      <c r="F15" s="300" t="str">
        <f t="shared" si="2"/>
        <v>01​ 01 01 0200 1</v>
      </c>
      <c r="G15" s="301" t="s">
        <v>160</v>
      </c>
      <c r="H15" s="302"/>
      <c r="I15" s="303"/>
      <c r="J15" s="304">
        <v>2</v>
      </c>
      <c r="K15" s="305" t="str">
        <f t="shared" si="3"/>
        <v>អាជីវកម្ម</v>
      </c>
      <c r="L15" s="328"/>
      <c r="M15" s="79"/>
      <c r="N15" s="307"/>
      <c r="O15" s="366">
        <f t="shared" si="14"/>
        <v>0.83333333333333337</v>
      </c>
      <c r="P15" s="79" t="str">
        <f t="shared" si="15"/>
        <v/>
      </c>
      <c r="Q15" s="79" t="str">
        <f t="shared" si="4"/>
        <v/>
      </c>
      <c r="R15" s="79"/>
      <c r="S15" s="79">
        <v>5</v>
      </c>
      <c r="T15" s="79">
        <v>10</v>
      </c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308" t="str">
        <f t="shared" si="5"/>
        <v/>
      </c>
      <c r="AG15" s="309">
        <f t="shared" si="6"/>
        <v>1</v>
      </c>
      <c r="AH15" s="310" t="str">
        <f t="shared" si="16"/>
        <v/>
      </c>
      <c r="AI15" s="311">
        <f t="shared" si="7"/>
        <v>0</v>
      </c>
      <c r="AJ15" s="312" t="str">
        <f>IF(AH15=1,SUM(AH$8:AH15)+AJ$4,"")</f>
        <v/>
      </c>
      <c r="AK15" s="310" t="str">
        <f>IF(AND(J15=1,AI15&gt;0),Input!$E$18,IF(AND(J15=2,AI15&gt;0),Input!$E$19,IF(AND(J15=3,AI15&gt;0),Input!$E$20,"")))</f>
        <v/>
      </c>
      <c r="AL15" s="310" t="str">
        <f>IF(AND(J15=1,AI15&gt;0),Input!$G$18,IF(AND(J15=2,AI15&gt;0),Input!$G$19,IF(AND(J15=3,AI15&gt;0),Input!$G$20,"")))</f>
        <v/>
      </c>
      <c r="AM15" s="310" t="str">
        <f>IF(AND(J15=1,AI15&gt;0),Input!$I$18,IF(AND(J15=2,AI15&gt;0),Input!$I$19,IF(AND(J15=3,AI15&gt;0),Input!$I$20,"")))</f>
        <v/>
      </c>
      <c r="AN15" s="313"/>
      <c r="AO15" s="314" t="str">
        <f t="shared" si="8"/>
        <v/>
      </c>
      <c r="AP15" s="314" t="str">
        <f t="shared" si="17"/>
        <v/>
      </c>
      <c r="AQ15" s="314" t="str">
        <f t="shared" si="18"/>
        <v/>
      </c>
      <c r="AR15" s="314">
        <f t="shared" si="19"/>
        <v>0</v>
      </c>
      <c r="AT15" s="315" t="str">
        <f t="shared" si="9"/>
        <v/>
      </c>
      <c r="AU15" s="315" t="str">
        <f t="shared" si="20"/>
        <v/>
      </c>
      <c r="AV15" s="315" t="str">
        <f t="shared" si="21"/>
        <v/>
      </c>
      <c r="AW15" s="316" t="str">
        <f t="shared" si="10"/>
        <v/>
      </c>
      <c r="AX15" s="316" t="str">
        <f t="shared" si="22"/>
        <v/>
      </c>
      <c r="AY15" s="317" t="str">
        <f t="shared" si="23"/>
        <v/>
      </c>
      <c r="AZ15" s="318" t="str">
        <f t="shared" si="11"/>
        <v/>
      </c>
      <c r="BA15" s="318" t="str">
        <f t="shared" si="24"/>
        <v/>
      </c>
      <c r="BB15" s="318" t="str">
        <f t="shared" si="25"/>
        <v/>
      </c>
      <c r="BJ15" s="320">
        <f t="shared" si="29"/>
        <v>0</v>
      </c>
      <c r="BL15" s="321"/>
      <c r="BM15" s="322">
        <f t="shared" si="26"/>
        <v>2.5</v>
      </c>
      <c r="BN15" s="322">
        <f t="shared" si="27"/>
        <v>0.83333333333333337</v>
      </c>
      <c r="BO15" s="322" t="str">
        <f t="shared" si="27"/>
        <v/>
      </c>
      <c r="BP15" s="322" t="str">
        <f t="shared" si="27"/>
        <v/>
      </c>
      <c r="BQ15" s="322" t="str">
        <f t="shared" si="12"/>
        <v/>
      </c>
      <c r="BR15" s="322" t="str">
        <f t="shared" si="12"/>
        <v/>
      </c>
      <c r="BS15" s="322" t="str">
        <f t="shared" si="12"/>
        <v/>
      </c>
      <c r="BT15" s="322" t="str">
        <f t="shared" si="12"/>
        <v/>
      </c>
      <c r="BU15" s="322" t="str">
        <f t="shared" si="12"/>
        <v/>
      </c>
      <c r="BV15" s="322" t="str">
        <f t="shared" si="12"/>
        <v/>
      </c>
      <c r="BW15" s="322" t="str">
        <f t="shared" si="12"/>
        <v/>
      </c>
      <c r="BX15" s="322" t="str">
        <f t="shared" si="12"/>
        <v/>
      </c>
      <c r="CC15" s="323"/>
      <c r="CF15" s="369">
        <f t="shared" si="28"/>
        <v>0</v>
      </c>
      <c r="CG15" s="368"/>
      <c r="CH15" s="368"/>
      <c r="CI15" s="368"/>
      <c r="CJ15" s="368"/>
      <c r="CK15" s="368"/>
      <c r="CL15" s="368"/>
      <c r="CM15" s="368"/>
      <c r="CN15" s="368"/>
      <c r="CO15" s="368"/>
      <c r="CP15" s="368"/>
      <c r="CQ15" s="368"/>
      <c r="CR15" s="368"/>
    </row>
    <row r="16" spans="1:96" s="314" customFormat="1" ht="21" customHeight="1">
      <c r="A16" s="295" t="str">
        <f>Input!$C$12</f>
        <v>01​ 01 01</v>
      </c>
      <c r="B16" s="296">
        <v>225</v>
      </c>
      <c r="C16" s="297">
        <v>1</v>
      </c>
      <c r="D16" s="298" t="str">
        <f t="shared" si="1"/>
        <v/>
      </c>
      <c r="E16" s="299">
        <f>IF(AG16=1,SUM(AG$8:AG16)+E$4,"")</f>
        <v>9</v>
      </c>
      <c r="F16" s="300" t="str">
        <f t="shared" si="2"/>
        <v>01​ 01 01 0225 1</v>
      </c>
      <c r="G16" s="301" t="s">
        <v>160</v>
      </c>
      <c r="H16" s="302"/>
      <c r="I16" s="303"/>
      <c r="J16" s="304">
        <v>2</v>
      </c>
      <c r="K16" s="305" t="str">
        <f t="shared" si="3"/>
        <v>អាជីវកម្ម</v>
      </c>
      <c r="L16" s="328"/>
      <c r="M16" s="79"/>
      <c r="N16" s="307"/>
      <c r="O16" s="366">
        <f t="shared" si="14"/>
        <v>0.83333333333333337</v>
      </c>
      <c r="P16" s="79" t="str">
        <f t="shared" si="15"/>
        <v/>
      </c>
      <c r="Q16" s="79" t="str">
        <f t="shared" si="4"/>
        <v/>
      </c>
      <c r="R16" s="79"/>
      <c r="S16" s="79">
        <v>5</v>
      </c>
      <c r="T16" s="79">
        <v>10</v>
      </c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308" t="str">
        <f t="shared" si="5"/>
        <v/>
      </c>
      <c r="AG16" s="309">
        <f t="shared" si="6"/>
        <v>1</v>
      </c>
      <c r="AH16" s="310" t="str">
        <f t="shared" si="16"/>
        <v/>
      </c>
      <c r="AI16" s="311">
        <f t="shared" si="7"/>
        <v>0</v>
      </c>
      <c r="AJ16" s="312" t="str">
        <f>IF(AH16=1,SUM(AH$8:AH16)+AJ$4,"")</f>
        <v/>
      </c>
      <c r="AK16" s="310" t="str">
        <f>IF(AND(J16=1,AI16&gt;0),Input!$E$18,IF(AND(J16=2,AI16&gt;0),Input!$E$19,IF(AND(J16=3,AI16&gt;0),Input!$E$20,"")))</f>
        <v/>
      </c>
      <c r="AL16" s="310" t="str">
        <f>IF(AND(J16=1,AI16&gt;0),Input!$G$18,IF(AND(J16=2,AI16&gt;0),Input!$G$19,IF(AND(J16=3,AI16&gt;0),Input!$G$20,"")))</f>
        <v/>
      </c>
      <c r="AM16" s="310" t="str">
        <f>IF(AND(J16=1,AI16&gt;0),Input!$I$18,IF(AND(J16=2,AI16&gt;0),Input!$I$19,IF(AND(J16=3,AI16&gt;0),Input!$I$20,"")))</f>
        <v/>
      </c>
      <c r="AN16" s="313"/>
      <c r="AO16" s="314" t="str">
        <f t="shared" si="8"/>
        <v/>
      </c>
      <c r="AP16" s="314" t="str">
        <f t="shared" si="17"/>
        <v/>
      </c>
      <c r="AQ16" s="314" t="str">
        <f t="shared" si="18"/>
        <v/>
      </c>
      <c r="AR16" s="314">
        <f t="shared" si="19"/>
        <v>0</v>
      </c>
      <c r="AT16" s="315" t="str">
        <f t="shared" si="9"/>
        <v/>
      </c>
      <c r="AU16" s="315" t="str">
        <f t="shared" si="20"/>
        <v/>
      </c>
      <c r="AV16" s="315" t="str">
        <f t="shared" si="21"/>
        <v/>
      </c>
      <c r="AW16" s="316" t="str">
        <f t="shared" si="10"/>
        <v/>
      </c>
      <c r="AX16" s="316" t="str">
        <f t="shared" si="22"/>
        <v/>
      </c>
      <c r="AY16" s="317" t="str">
        <f t="shared" si="23"/>
        <v/>
      </c>
      <c r="AZ16" s="318" t="str">
        <f t="shared" si="11"/>
        <v/>
      </c>
      <c r="BA16" s="318" t="str">
        <f t="shared" si="24"/>
        <v/>
      </c>
      <c r="BB16" s="318" t="str">
        <f t="shared" si="25"/>
        <v/>
      </c>
      <c r="BJ16" s="320">
        <f t="shared" si="29"/>
        <v>0</v>
      </c>
      <c r="BL16" s="321"/>
      <c r="BM16" s="322">
        <f t="shared" si="26"/>
        <v>2.5</v>
      </c>
      <c r="BN16" s="322">
        <f t="shared" si="27"/>
        <v>0.83333333333333337</v>
      </c>
      <c r="BO16" s="322" t="str">
        <f t="shared" si="27"/>
        <v/>
      </c>
      <c r="BP16" s="322" t="str">
        <f t="shared" si="27"/>
        <v/>
      </c>
      <c r="BQ16" s="322" t="str">
        <f t="shared" si="12"/>
        <v/>
      </c>
      <c r="BR16" s="322" t="str">
        <f t="shared" si="12"/>
        <v/>
      </c>
      <c r="BS16" s="322" t="str">
        <f t="shared" si="12"/>
        <v/>
      </c>
      <c r="BT16" s="322" t="str">
        <f t="shared" si="12"/>
        <v/>
      </c>
      <c r="BU16" s="322" t="str">
        <f t="shared" si="12"/>
        <v/>
      </c>
      <c r="BV16" s="322" t="str">
        <f t="shared" si="12"/>
        <v/>
      </c>
      <c r="BW16" s="322" t="str">
        <f t="shared" si="12"/>
        <v/>
      </c>
      <c r="BX16" s="322" t="str">
        <f t="shared" si="12"/>
        <v/>
      </c>
      <c r="CC16" s="323"/>
      <c r="CF16" s="369">
        <f t="shared" si="28"/>
        <v>0</v>
      </c>
      <c r="CG16" s="368"/>
      <c r="CH16" s="368"/>
      <c r="CI16" s="368"/>
      <c r="CJ16" s="368"/>
      <c r="CK16" s="368"/>
      <c r="CL16" s="368"/>
      <c r="CM16" s="368"/>
      <c r="CN16" s="368"/>
      <c r="CO16" s="368"/>
      <c r="CP16" s="368"/>
      <c r="CQ16" s="368"/>
      <c r="CR16" s="368"/>
    </row>
    <row r="17" spans="1:96" s="314" customFormat="1" ht="21" customHeight="1">
      <c r="A17" s="295" t="str">
        <f>Input!$C$12</f>
        <v>01​ 01 01</v>
      </c>
      <c r="B17" s="325">
        <v>250</v>
      </c>
      <c r="C17" s="297">
        <v>1</v>
      </c>
      <c r="D17" s="298" t="str">
        <f t="shared" si="1"/>
        <v/>
      </c>
      <c r="E17" s="299">
        <f>IF(AG17=1,SUM(AG$8:AG17)+E$4,"")</f>
        <v>10</v>
      </c>
      <c r="F17" s="300" t="str">
        <f t="shared" si="2"/>
        <v>01​ 01 01 0250 1</v>
      </c>
      <c r="G17" s="301" t="s">
        <v>161</v>
      </c>
      <c r="H17" s="302"/>
      <c r="I17" s="303"/>
      <c r="J17" s="304">
        <v>2</v>
      </c>
      <c r="K17" s="305" t="str">
        <f t="shared" si="3"/>
        <v>អាជីវកម្ម</v>
      </c>
      <c r="L17" s="328"/>
      <c r="M17" s="79"/>
      <c r="N17" s="307"/>
      <c r="O17" s="366">
        <f t="shared" si="14"/>
        <v>0.83333333333333337</v>
      </c>
      <c r="P17" s="79" t="str">
        <f t="shared" si="15"/>
        <v/>
      </c>
      <c r="Q17" s="79" t="str">
        <f t="shared" si="4"/>
        <v/>
      </c>
      <c r="R17" s="79"/>
      <c r="S17" s="79">
        <v>5</v>
      </c>
      <c r="T17" s="79">
        <v>10</v>
      </c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308" t="str">
        <f t="shared" si="5"/>
        <v/>
      </c>
      <c r="AG17" s="309">
        <f t="shared" si="6"/>
        <v>1</v>
      </c>
      <c r="AH17" s="310" t="str">
        <f t="shared" si="16"/>
        <v/>
      </c>
      <c r="AI17" s="311">
        <f t="shared" si="7"/>
        <v>0</v>
      </c>
      <c r="AJ17" s="312" t="str">
        <f>IF(AH17=1,SUM(AH$8:AH17)+AJ$4,"")</f>
        <v/>
      </c>
      <c r="AK17" s="310" t="str">
        <f>IF(AND(J17=1,AI17&gt;0),Input!$E$18,IF(AND(J17=2,AI17&gt;0),Input!$E$19,IF(AND(J17=3,AI17&gt;0),Input!$E$20,"")))</f>
        <v/>
      </c>
      <c r="AL17" s="310" t="str">
        <f>IF(AND(J17=1,AI17&gt;0),Input!$G$18,IF(AND(J17=2,AI17&gt;0),Input!$G$19,IF(AND(J17=3,AI17&gt;0),Input!$G$20,"")))</f>
        <v/>
      </c>
      <c r="AM17" s="310" t="str">
        <f>IF(AND(J17=1,AI17&gt;0),Input!$I$18,IF(AND(J17=2,AI17&gt;0),Input!$I$19,IF(AND(J17=3,AI17&gt;0),Input!$I$20,"")))</f>
        <v/>
      </c>
      <c r="AN17" s="313"/>
      <c r="AO17" s="314" t="str">
        <f t="shared" si="8"/>
        <v/>
      </c>
      <c r="AP17" s="314" t="str">
        <f t="shared" si="17"/>
        <v/>
      </c>
      <c r="AQ17" s="314" t="str">
        <f t="shared" si="18"/>
        <v/>
      </c>
      <c r="AR17" s="314">
        <f t="shared" si="19"/>
        <v>0</v>
      </c>
      <c r="AT17" s="315" t="str">
        <f t="shared" si="9"/>
        <v/>
      </c>
      <c r="AU17" s="315" t="str">
        <f t="shared" si="20"/>
        <v/>
      </c>
      <c r="AV17" s="315" t="str">
        <f t="shared" si="21"/>
        <v/>
      </c>
      <c r="AW17" s="316" t="str">
        <f t="shared" si="10"/>
        <v/>
      </c>
      <c r="AX17" s="316" t="str">
        <f t="shared" si="22"/>
        <v/>
      </c>
      <c r="AY17" s="317" t="str">
        <f t="shared" si="23"/>
        <v/>
      </c>
      <c r="AZ17" s="318" t="str">
        <f t="shared" si="11"/>
        <v/>
      </c>
      <c r="BA17" s="318" t="str">
        <f t="shared" si="24"/>
        <v/>
      </c>
      <c r="BB17" s="318" t="str">
        <f t="shared" si="25"/>
        <v/>
      </c>
      <c r="BJ17" s="320">
        <f t="shared" si="29"/>
        <v>0</v>
      </c>
      <c r="BL17" s="321"/>
      <c r="BM17" s="322">
        <f t="shared" si="26"/>
        <v>2.5</v>
      </c>
      <c r="BN17" s="322">
        <f t="shared" si="27"/>
        <v>0.83333333333333337</v>
      </c>
      <c r="BO17" s="322" t="str">
        <f t="shared" si="27"/>
        <v/>
      </c>
      <c r="BP17" s="322" t="str">
        <f t="shared" si="27"/>
        <v/>
      </c>
      <c r="BQ17" s="322" t="str">
        <f t="shared" si="12"/>
        <v/>
      </c>
      <c r="BR17" s="322" t="str">
        <f t="shared" si="12"/>
        <v/>
      </c>
      <c r="BS17" s="322" t="str">
        <f t="shared" si="12"/>
        <v/>
      </c>
      <c r="BT17" s="322" t="str">
        <f t="shared" si="12"/>
        <v/>
      </c>
      <c r="BU17" s="322" t="str">
        <f t="shared" si="12"/>
        <v/>
      </c>
      <c r="BV17" s="322" t="str">
        <f t="shared" si="12"/>
        <v/>
      </c>
      <c r="BW17" s="322" t="str">
        <f t="shared" si="12"/>
        <v/>
      </c>
      <c r="BX17" s="322" t="str">
        <f t="shared" si="12"/>
        <v/>
      </c>
      <c r="CC17" s="323"/>
      <c r="CF17" s="369">
        <f t="shared" si="28"/>
        <v>0</v>
      </c>
      <c r="CG17" s="368"/>
      <c r="CH17" s="368"/>
      <c r="CI17" s="368"/>
      <c r="CJ17" s="368"/>
      <c r="CK17" s="368"/>
      <c r="CL17" s="368"/>
      <c r="CM17" s="368"/>
      <c r="CN17" s="368"/>
      <c r="CO17" s="368"/>
      <c r="CP17" s="368"/>
      <c r="CQ17" s="368"/>
      <c r="CR17" s="368"/>
    </row>
    <row r="18" spans="1:96" s="314" customFormat="1" ht="21" customHeight="1">
      <c r="A18" s="295" t="str">
        <f>Input!$C$12</f>
        <v>01​ 01 01</v>
      </c>
      <c r="B18" s="296">
        <v>275</v>
      </c>
      <c r="C18" s="297">
        <v>1</v>
      </c>
      <c r="D18" s="298" t="str">
        <f t="shared" si="1"/>
        <v/>
      </c>
      <c r="E18" s="299">
        <f>IF(AG18=1,SUM(AG$8:AG18)+E$4,"")</f>
        <v>11</v>
      </c>
      <c r="F18" s="300" t="str">
        <f t="shared" si="2"/>
        <v>01​ 01 01 0275 1</v>
      </c>
      <c r="G18" s="301" t="s">
        <v>162</v>
      </c>
      <c r="H18" s="302"/>
      <c r="I18" s="303"/>
      <c r="J18" s="304">
        <v>2</v>
      </c>
      <c r="K18" s="305" t="str">
        <f t="shared" si="3"/>
        <v>អាជីវកម្ម</v>
      </c>
      <c r="L18" s="328"/>
      <c r="M18" s="79"/>
      <c r="N18" s="307"/>
      <c r="O18" s="366">
        <f t="shared" si="14"/>
        <v>0.83333333333333337</v>
      </c>
      <c r="P18" s="79" t="str">
        <f t="shared" si="15"/>
        <v/>
      </c>
      <c r="Q18" s="79" t="str">
        <f t="shared" si="4"/>
        <v/>
      </c>
      <c r="R18" s="79"/>
      <c r="S18" s="79">
        <v>5</v>
      </c>
      <c r="T18" s="79">
        <v>10</v>
      </c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308" t="str">
        <f t="shared" si="5"/>
        <v/>
      </c>
      <c r="AG18" s="309">
        <f t="shared" si="6"/>
        <v>1</v>
      </c>
      <c r="AH18" s="310" t="str">
        <f t="shared" si="16"/>
        <v/>
      </c>
      <c r="AI18" s="311">
        <f t="shared" si="7"/>
        <v>0</v>
      </c>
      <c r="AJ18" s="312" t="str">
        <f>IF(AH18=1,SUM(AH$8:AH18)+AJ$4,"")</f>
        <v/>
      </c>
      <c r="AK18" s="310" t="str">
        <f>IF(AND(J18=1,AI18&gt;0),Input!$E$18,IF(AND(J18=2,AI18&gt;0),Input!$E$19,IF(AND(J18=3,AI18&gt;0),Input!$E$20,"")))</f>
        <v/>
      </c>
      <c r="AL18" s="310" t="str">
        <f>IF(AND(J18=1,AI18&gt;0),Input!$G$18,IF(AND(J18=2,AI18&gt;0),Input!$G$19,IF(AND(J18=3,AI18&gt;0),Input!$G$20,"")))</f>
        <v/>
      </c>
      <c r="AM18" s="310" t="str">
        <f>IF(AND(J18=1,AI18&gt;0),Input!$I$18,IF(AND(J18=2,AI18&gt;0),Input!$I$19,IF(AND(J18=3,AI18&gt;0),Input!$I$20,"")))</f>
        <v/>
      </c>
      <c r="AN18" s="313"/>
      <c r="AO18" s="314" t="str">
        <f t="shared" si="8"/>
        <v/>
      </c>
      <c r="AP18" s="314" t="str">
        <f t="shared" si="17"/>
        <v/>
      </c>
      <c r="AQ18" s="314" t="str">
        <f t="shared" si="18"/>
        <v/>
      </c>
      <c r="AR18" s="314">
        <f t="shared" si="19"/>
        <v>0</v>
      </c>
      <c r="AT18" s="315" t="str">
        <f t="shared" si="9"/>
        <v/>
      </c>
      <c r="AU18" s="315" t="str">
        <f t="shared" si="20"/>
        <v/>
      </c>
      <c r="AV18" s="315" t="str">
        <f t="shared" si="21"/>
        <v/>
      </c>
      <c r="AW18" s="316" t="str">
        <f t="shared" si="10"/>
        <v/>
      </c>
      <c r="AX18" s="316" t="str">
        <f t="shared" si="22"/>
        <v/>
      </c>
      <c r="AY18" s="317" t="str">
        <f t="shared" si="23"/>
        <v/>
      </c>
      <c r="AZ18" s="318" t="str">
        <f t="shared" si="11"/>
        <v/>
      </c>
      <c r="BA18" s="318" t="str">
        <f t="shared" si="24"/>
        <v/>
      </c>
      <c r="BB18" s="318" t="str">
        <f t="shared" si="25"/>
        <v/>
      </c>
      <c r="BJ18" s="320">
        <f t="shared" si="29"/>
        <v>0</v>
      </c>
      <c r="BL18" s="321"/>
      <c r="BM18" s="322">
        <f t="shared" si="26"/>
        <v>2.5</v>
      </c>
      <c r="BN18" s="322">
        <f t="shared" si="27"/>
        <v>0.83333333333333337</v>
      </c>
      <c r="BO18" s="322" t="str">
        <f t="shared" si="27"/>
        <v/>
      </c>
      <c r="BP18" s="322" t="str">
        <f t="shared" si="27"/>
        <v/>
      </c>
      <c r="BQ18" s="322" t="str">
        <f t="shared" si="12"/>
        <v/>
      </c>
      <c r="BR18" s="322" t="str">
        <f t="shared" si="12"/>
        <v/>
      </c>
      <c r="BS18" s="322" t="str">
        <f t="shared" si="12"/>
        <v/>
      </c>
      <c r="BT18" s="322" t="str">
        <f t="shared" si="12"/>
        <v/>
      </c>
      <c r="BU18" s="322" t="str">
        <f t="shared" si="12"/>
        <v/>
      </c>
      <c r="BV18" s="322" t="str">
        <f t="shared" si="12"/>
        <v/>
      </c>
      <c r="BW18" s="322" t="str">
        <f t="shared" si="12"/>
        <v/>
      </c>
      <c r="BX18" s="322" t="str">
        <f t="shared" si="12"/>
        <v/>
      </c>
      <c r="CC18" s="323"/>
      <c r="CF18" s="369">
        <f t="shared" si="28"/>
        <v>0</v>
      </c>
      <c r="CG18" s="368"/>
      <c r="CH18" s="368"/>
      <c r="CI18" s="368"/>
      <c r="CJ18" s="368"/>
      <c r="CK18" s="368"/>
      <c r="CL18" s="368"/>
      <c r="CM18" s="368"/>
      <c r="CN18" s="368"/>
      <c r="CO18" s="368"/>
      <c r="CP18" s="368"/>
      <c r="CQ18" s="368"/>
      <c r="CR18" s="368"/>
    </row>
    <row r="19" spans="1:96" s="314" customFormat="1" ht="21" customHeight="1">
      <c r="A19" s="295" t="str">
        <f>Input!$C$12</f>
        <v>01​ 01 01</v>
      </c>
      <c r="B19" s="325">
        <v>300</v>
      </c>
      <c r="C19" s="297">
        <v>1</v>
      </c>
      <c r="D19" s="298" t="str">
        <f t="shared" si="1"/>
        <v/>
      </c>
      <c r="E19" s="299">
        <f>IF(AG19=1,SUM(AG$8:AG19)+E$4,"")</f>
        <v>12</v>
      </c>
      <c r="F19" s="300" t="str">
        <f t="shared" si="2"/>
        <v>01​ 01 01 0300 1</v>
      </c>
      <c r="G19" s="301" t="s">
        <v>163</v>
      </c>
      <c r="H19" s="302"/>
      <c r="I19" s="303"/>
      <c r="J19" s="304">
        <v>2</v>
      </c>
      <c r="K19" s="305" t="str">
        <f t="shared" si="3"/>
        <v>អាជីវកម្ម</v>
      </c>
      <c r="L19" s="328"/>
      <c r="M19" s="79"/>
      <c r="N19" s="307"/>
      <c r="O19" s="366">
        <f t="shared" si="14"/>
        <v>0.83333333333333337</v>
      </c>
      <c r="P19" s="79" t="str">
        <f t="shared" si="15"/>
        <v/>
      </c>
      <c r="Q19" s="79" t="str">
        <f t="shared" si="4"/>
        <v/>
      </c>
      <c r="R19" s="79"/>
      <c r="S19" s="79">
        <v>5</v>
      </c>
      <c r="T19" s="79">
        <v>10</v>
      </c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308" t="str">
        <f t="shared" si="5"/>
        <v/>
      </c>
      <c r="AG19" s="309">
        <f t="shared" si="6"/>
        <v>1</v>
      </c>
      <c r="AH19" s="310" t="str">
        <f t="shared" si="16"/>
        <v/>
      </c>
      <c r="AI19" s="311">
        <f t="shared" si="7"/>
        <v>0</v>
      </c>
      <c r="AJ19" s="312" t="str">
        <f>IF(AH19=1,SUM(AH$8:AH19)+AJ$4,"")</f>
        <v/>
      </c>
      <c r="AK19" s="310" t="str">
        <f>IF(AND(J19=1,AI19&gt;0),Input!$E$18,IF(AND(J19=2,AI19&gt;0),Input!$E$19,IF(AND(J19=3,AI19&gt;0),Input!$E$20,"")))</f>
        <v/>
      </c>
      <c r="AL19" s="310" t="str">
        <f>IF(AND(J19=1,AI19&gt;0),Input!$G$18,IF(AND(J19=2,AI19&gt;0),Input!$G$19,IF(AND(J19=3,AI19&gt;0),Input!$G$20,"")))</f>
        <v/>
      </c>
      <c r="AM19" s="310" t="str">
        <f>IF(AND(J19=1,AI19&gt;0),Input!$I$18,IF(AND(J19=2,AI19&gt;0),Input!$I$19,IF(AND(J19=3,AI19&gt;0),Input!$I$20,"")))</f>
        <v/>
      </c>
      <c r="AN19" s="313"/>
      <c r="AO19" s="314" t="str">
        <f t="shared" si="8"/>
        <v/>
      </c>
      <c r="AP19" s="314" t="str">
        <f t="shared" si="17"/>
        <v/>
      </c>
      <c r="AQ19" s="314" t="str">
        <f t="shared" si="18"/>
        <v/>
      </c>
      <c r="AR19" s="314">
        <f t="shared" si="19"/>
        <v>0</v>
      </c>
      <c r="AT19" s="315" t="str">
        <f t="shared" si="9"/>
        <v/>
      </c>
      <c r="AU19" s="315" t="str">
        <f t="shared" si="20"/>
        <v/>
      </c>
      <c r="AV19" s="315" t="str">
        <f t="shared" si="21"/>
        <v/>
      </c>
      <c r="AW19" s="316" t="str">
        <f t="shared" si="10"/>
        <v/>
      </c>
      <c r="AX19" s="316" t="str">
        <f t="shared" si="22"/>
        <v/>
      </c>
      <c r="AY19" s="317" t="str">
        <f t="shared" si="23"/>
        <v/>
      </c>
      <c r="AZ19" s="318" t="str">
        <f t="shared" si="11"/>
        <v/>
      </c>
      <c r="BA19" s="318" t="str">
        <f t="shared" si="24"/>
        <v/>
      </c>
      <c r="BB19" s="318" t="str">
        <f t="shared" si="25"/>
        <v/>
      </c>
      <c r="BJ19" s="320">
        <f t="shared" si="29"/>
        <v>0</v>
      </c>
      <c r="BL19" s="321"/>
      <c r="BM19" s="322">
        <f t="shared" si="26"/>
        <v>2.5</v>
      </c>
      <c r="BN19" s="322">
        <f t="shared" si="27"/>
        <v>0.83333333333333337</v>
      </c>
      <c r="BO19" s="322" t="str">
        <f t="shared" si="27"/>
        <v/>
      </c>
      <c r="BP19" s="322" t="str">
        <f t="shared" si="27"/>
        <v/>
      </c>
      <c r="BQ19" s="322" t="str">
        <f t="shared" si="12"/>
        <v/>
      </c>
      <c r="BR19" s="322" t="str">
        <f t="shared" si="12"/>
        <v/>
      </c>
      <c r="BS19" s="322" t="str">
        <f t="shared" si="12"/>
        <v/>
      </c>
      <c r="BT19" s="322" t="str">
        <f t="shared" si="12"/>
        <v/>
      </c>
      <c r="BU19" s="322" t="str">
        <f t="shared" si="12"/>
        <v/>
      </c>
      <c r="BV19" s="322" t="str">
        <f t="shared" si="12"/>
        <v/>
      </c>
      <c r="BW19" s="322" t="str">
        <f t="shared" si="12"/>
        <v/>
      </c>
      <c r="BX19" s="322" t="str">
        <f t="shared" si="12"/>
        <v/>
      </c>
      <c r="CC19" s="323"/>
      <c r="CF19" s="369">
        <f t="shared" si="28"/>
        <v>0</v>
      </c>
      <c r="CG19" s="368"/>
      <c r="CH19" s="368"/>
      <c r="CI19" s="368"/>
      <c r="CJ19" s="368"/>
      <c r="CK19" s="368"/>
      <c r="CL19" s="368"/>
      <c r="CM19" s="368"/>
      <c r="CN19" s="368"/>
      <c r="CO19" s="368"/>
      <c r="CP19" s="368"/>
      <c r="CQ19" s="368"/>
      <c r="CR19" s="368"/>
    </row>
    <row r="20" spans="1:96" s="314" customFormat="1" ht="21" customHeight="1">
      <c r="A20" s="295" t="str">
        <f>Input!$C$12</f>
        <v>01​ 01 01</v>
      </c>
      <c r="B20" s="296">
        <v>325</v>
      </c>
      <c r="C20" s="297">
        <v>1</v>
      </c>
      <c r="D20" s="298" t="str">
        <f t="shared" si="1"/>
        <v/>
      </c>
      <c r="E20" s="299">
        <f>IF(AG20=1,SUM(AG$8:AG20)+E$4,"")</f>
        <v>13</v>
      </c>
      <c r="F20" s="300" t="str">
        <f t="shared" si="2"/>
        <v>01​ 01 01 0325 1</v>
      </c>
      <c r="G20" s="301" t="s">
        <v>164</v>
      </c>
      <c r="H20" s="302"/>
      <c r="I20" s="303"/>
      <c r="J20" s="304">
        <v>2</v>
      </c>
      <c r="K20" s="305" t="str">
        <f t="shared" si="3"/>
        <v>អាជីវកម្ម</v>
      </c>
      <c r="L20" s="328"/>
      <c r="M20" s="79"/>
      <c r="N20" s="307"/>
      <c r="O20" s="366">
        <f t="shared" si="14"/>
        <v>0.83333333333333337</v>
      </c>
      <c r="P20" s="79" t="str">
        <f t="shared" si="15"/>
        <v/>
      </c>
      <c r="Q20" s="79" t="str">
        <f t="shared" si="4"/>
        <v/>
      </c>
      <c r="R20" s="79"/>
      <c r="S20" s="79">
        <v>5</v>
      </c>
      <c r="T20" s="79">
        <v>10</v>
      </c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308" t="str">
        <f t="shared" si="5"/>
        <v/>
      </c>
      <c r="AG20" s="309">
        <f t="shared" si="6"/>
        <v>1</v>
      </c>
      <c r="AH20" s="310" t="str">
        <f t="shared" si="16"/>
        <v/>
      </c>
      <c r="AI20" s="311">
        <f t="shared" si="7"/>
        <v>0</v>
      </c>
      <c r="AJ20" s="312" t="str">
        <f>IF(AH20=1,SUM(AH$8:AH20)+AJ$4,"")</f>
        <v/>
      </c>
      <c r="AK20" s="310" t="str">
        <f>IF(AND(J20=1,AI20&gt;0),Input!$E$18,IF(AND(J20=2,AI20&gt;0),Input!$E$19,IF(AND(J20=3,AI20&gt;0),Input!$E$20,"")))</f>
        <v/>
      </c>
      <c r="AL20" s="310" t="str">
        <f>IF(AND(J20=1,AI20&gt;0),Input!$G$18,IF(AND(J20=2,AI20&gt;0),Input!$G$19,IF(AND(J20=3,AI20&gt;0),Input!$G$20,"")))</f>
        <v/>
      </c>
      <c r="AM20" s="310" t="str">
        <f>IF(AND(J20=1,AI20&gt;0),Input!$I$18,IF(AND(J20=2,AI20&gt;0),Input!$I$19,IF(AND(J20=3,AI20&gt;0),Input!$I$20,"")))</f>
        <v/>
      </c>
      <c r="AN20" s="313"/>
      <c r="AO20" s="314" t="str">
        <f t="shared" si="8"/>
        <v/>
      </c>
      <c r="AP20" s="314" t="str">
        <f t="shared" si="17"/>
        <v/>
      </c>
      <c r="AQ20" s="314" t="str">
        <f t="shared" si="18"/>
        <v/>
      </c>
      <c r="AR20" s="314">
        <f t="shared" si="19"/>
        <v>0</v>
      </c>
      <c r="AT20" s="315" t="str">
        <f t="shared" si="9"/>
        <v/>
      </c>
      <c r="AU20" s="315" t="str">
        <f t="shared" si="20"/>
        <v/>
      </c>
      <c r="AV20" s="315" t="str">
        <f t="shared" si="21"/>
        <v/>
      </c>
      <c r="AW20" s="316" t="str">
        <f t="shared" si="10"/>
        <v/>
      </c>
      <c r="AX20" s="316" t="str">
        <f t="shared" si="22"/>
        <v/>
      </c>
      <c r="AY20" s="317" t="str">
        <f t="shared" si="23"/>
        <v/>
      </c>
      <c r="AZ20" s="318" t="str">
        <f t="shared" si="11"/>
        <v/>
      </c>
      <c r="BA20" s="318" t="str">
        <f t="shared" si="24"/>
        <v/>
      </c>
      <c r="BB20" s="318" t="str">
        <f t="shared" si="25"/>
        <v/>
      </c>
      <c r="BJ20" s="320">
        <f t="shared" si="29"/>
        <v>0</v>
      </c>
      <c r="BL20" s="321"/>
      <c r="BM20" s="322">
        <f t="shared" si="26"/>
        <v>2.5</v>
      </c>
      <c r="BN20" s="322">
        <f t="shared" si="27"/>
        <v>0.83333333333333337</v>
      </c>
      <c r="BO20" s="322" t="str">
        <f t="shared" si="27"/>
        <v/>
      </c>
      <c r="BP20" s="322" t="str">
        <f t="shared" si="27"/>
        <v/>
      </c>
      <c r="BQ20" s="322" t="str">
        <f t="shared" si="12"/>
        <v/>
      </c>
      <c r="BR20" s="322" t="str">
        <f t="shared" si="12"/>
        <v/>
      </c>
      <c r="BS20" s="322" t="str">
        <f t="shared" si="12"/>
        <v/>
      </c>
      <c r="BT20" s="322" t="str">
        <f t="shared" si="12"/>
        <v/>
      </c>
      <c r="BU20" s="322" t="str">
        <f t="shared" si="12"/>
        <v/>
      </c>
      <c r="BV20" s="322" t="str">
        <f t="shared" si="12"/>
        <v/>
      </c>
      <c r="BW20" s="322" t="str">
        <f t="shared" si="12"/>
        <v/>
      </c>
      <c r="BX20" s="322" t="str">
        <f t="shared" si="12"/>
        <v/>
      </c>
      <c r="CC20" s="323"/>
      <c r="CF20" s="369">
        <f t="shared" si="28"/>
        <v>0</v>
      </c>
      <c r="CG20" s="368"/>
      <c r="CH20" s="368"/>
      <c r="CI20" s="368"/>
      <c r="CJ20" s="368"/>
      <c r="CK20" s="368"/>
      <c r="CL20" s="368"/>
      <c r="CM20" s="368"/>
      <c r="CN20" s="368"/>
      <c r="CO20" s="368"/>
      <c r="CP20" s="368"/>
      <c r="CQ20" s="368"/>
      <c r="CR20" s="368"/>
    </row>
    <row r="21" spans="1:96" s="314" customFormat="1" ht="21" customHeight="1">
      <c r="A21" s="295" t="str">
        <f>Input!$C$12</f>
        <v>01​ 01 01</v>
      </c>
      <c r="B21" s="325">
        <v>350</v>
      </c>
      <c r="C21" s="297">
        <v>1</v>
      </c>
      <c r="D21" s="298" t="str">
        <f t="shared" si="1"/>
        <v/>
      </c>
      <c r="E21" s="299">
        <f>IF(AG21=1,SUM(AG$8:AG21)+E$4,"")</f>
        <v>14</v>
      </c>
      <c r="F21" s="300" t="str">
        <f t="shared" si="2"/>
        <v>01​ 01 01 0350 1</v>
      </c>
      <c r="G21" s="301" t="s">
        <v>165</v>
      </c>
      <c r="H21" s="302"/>
      <c r="I21" s="303"/>
      <c r="J21" s="304">
        <v>2</v>
      </c>
      <c r="K21" s="305" t="str">
        <f t="shared" si="3"/>
        <v>អាជីវកម្ម</v>
      </c>
      <c r="L21" s="328"/>
      <c r="M21" s="79"/>
      <c r="N21" s="307"/>
      <c r="O21" s="366">
        <f t="shared" si="14"/>
        <v>0.83333333333333337</v>
      </c>
      <c r="P21" s="79" t="str">
        <f t="shared" si="15"/>
        <v/>
      </c>
      <c r="Q21" s="79" t="str">
        <f t="shared" si="4"/>
        <v/>
      </c>
      <c r="R21" s="79"/>
      <c r="S21" s="79">
        <v>5</v>
      </c>
      <c r="T21" s="79">
        <v>10</v>
      </c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308" t="str">
        <f t="shared" si="5"/>
        <v/>
      </c>
      <c r="AG21" s="309">
        <f t="shared" si="6"/>
        <v>1</v>
      </c>
      <c r="AH21" s="310" t="str">
        <f t="shared" si="16"/>
        <v/>
      </c>
      <c r="AI21" s="311">
        <f t="shared" si="7"/>
        <v>0</v>
      </c>
      <c r="AJ21" s="312" t="str">
        <f>IF(AH21=1,SUM(AH$8:AH21)+AJ$4,"")</f>
        <v/>
      </c>
      <c r="AK21" s="310" t="str">
        <f>IF(AND(J21=1,AI21&gt;0),Input!$E$18,IF(AND(J21=2,AI21&gt;0),Input!$E$19,IF(AND(J21=3,AI21&gt;0),Input!$E$20,"")))</f>
        <v/>
      </c>
      <c r="AL21" s="310" t="str">
        <f>IF(AND(J21=1,AI21&gt;0),Input!$G$18,IF(AND(J21=2,AI21&gt;0),Input!$G$19,IF(AND(J21=3,AI21&gt;0),Input!$G$20,"")))</f>
        <v/>
      </c>
      <c r="AM21" s="310" t="str">
        <f>IF(AND(J21=1,AI21&gt;0),Input!$I$18,IF(AND(J21=2,AI21&gt;0),Input!$I$19,IF(AND(J21=3,AI21&gt;0),Input!$I$20,"")))</f>
        <v/>
      </c>
      <c r="AN21" s="313"/>
      <c r="AO21" s="314" t="str">
        <f t="shared" si="8"/>
        <v/>
      </c>
      <c r="AP21" s="314" t="str">
        <f t="shared" si="17"/>
        <v/>
      </c>
      <c r="AQ21" s="314" t="str">
        <f t="shared" si="18"/>
        <v/>
      </c>
      <c r="AR21" s="314">
        <f t="shared" si="19"/>
        <v>0</v>
      </c>
      <c r="AT21" s="315" t="str">
        <f t="shared" si="9"/>
        <v/>
      </c>
      <c r="AU21" s="315" t="str">
        <f t="shared" si="20"/>
        <v/>
      </c>
      <c r="AV21" s="315" t="str">
        <f t="shared" si="21"/>
        <v/>
      </c>
      <c r="AW21" s="316" t="str">
        <f t="shared" si="10"/>
        <v/>
      </c>
      <c r="AX21" s="316" t="str">
        <f t="shared" si="22"/>
        <v/>
      </c>
      <c r="AY21" s="317" t="str">
        <f t="shared" si="23"/>
        <v/>
      </c>
      <c r="AZ21" s="318" t="str">
        <f t="shared" si="11"/>
        <v/>
      </c>
      <c r="BA21" s="318" t="str">
        <f t="shared" si="24"/>
        <v/>
      </c>
      <c r="BB21" s="318" t="str">
        <f t="shared" si="25"/>
        <v/>
      </c>
      <c r="BJ21" s="320">
        <f t="shared" si="29"/>
        <v>0</v>
      </c>
      <c r="BL21" s="321"/>
      <c r="BM21" s="322">
        <f t="shared" si="26"/>
        <v>2.5</v>
      </c>
      <c r="BN21" s="322">
        <f t="shared" si="27"/>
        <v>0.83333333333333337</v>
      </c>
      <c r="BO21" s="322" t="str">
        <f t="shared" si="27"/>
        <v/>
      </c>
      <c r="BP21" s="322" t="str">
        <f t="shared" si="27"/>
        <v/>
      </c>
      <c r="BQ21" s="322" t="str">
        <f t="shared" si="12"/>
        <v/>
      </c>
      <c r="BR21" s="322" t="str">
        <f t="shared" si="12"/>
        <v/>
      </c>
      <c r="BS21" s="322" t="str">
        <f t="shared" si="12"/>
        <v/>
      </c>
      <c r="BT21" s="322" t="str">
        <f t="shared" si="12"/>
        <v/>
      </c>
      <c r="BU21" s="322" t="str">
        <f t="shared" si="12"/>
        <v/>
      </c>
      <c r="BV21" s="322" t="str">
        <f t="shared" si="12"/>
        <v/>
      </c>
      <c r="BW21" s="322" t="str">
        <f t="shared" si="12"/>
        <v/>
      </c>
      <c r="BX21" s="322" t="str">
        <f t="shared" si="12"/>
        <v/>
      </c>
      <c r="CC21" s="323"/>
      <c r="CF21" s="369">
        <f t="shared" si="28"/>
        <v>0</v>
      </c>
      <c r="CG21" s="368"/>
      <c r="CH21" s="368"/>
      <c r="CI21" s="368"/>
      <c r="CJ21" s="368"/>
      <c r="CK21" s="368"/>
      <c r="CL21" s="368"/>
      <c r="CM21" s="368"/>
      <c r="CN21" s="368"/>
      <c r="CO21" s="368"/>
      <c r="CP21" s="368"/>
      <c r="CQ21" s="368"/>
      <c r="CR21" s="368"/>
    </row>
    <row r="22" spans="1:96" s="314" customFormat="1" ht="21" customHeight="1">
      <c r="A22" s="295" t="str">
        <f>Input!$C$12</f>
        <v>01​ 01 01</v>
      </c>
      <c r="B22" s="296">
        <v>375</v>
      </c>
      <c r="C22" s="297">
        <v>1</v>
      </c>
      <c r="D22" s="298" t="str">
        <f t="shared" si="1"/>
        <v/>
      </c>
      <c r="E22" s="299">
        <f>IF(AG22=1,SUM(AG$8:AG22)+E$4,"")</f>
        <v>15</v>
      </c>
      <c r="F22" s="300" t="str">
        <f t="shared" si="2"/>
        <v>01​ 01 01 0375 1</v>
      </c>
      <c r="G22" s="301" t="s">
        <v>166</v>
      </c>
      <c r="H22" s="302"/>
      <c r="I22" s="303"/>
      <c r="J22" s="304">
        <v>2</v>
      </c>
      <c r="K22" s="305" t="str">
        <f t="shared" si="3"/>
        <v>អាជីវកម្ម</v>
      </c>
      <c r="L22" s="328"/>
      <c r="M22" s="79"/>
      <c r="N22" s="307"/>
      <c r="O22" s="366">
        <f t="shared" si="14"/>
        <v>0.83333333333333337</v>
      </c>
      <c r="P22" s="79" t="str">
        <f t="shared" si="15"/>
        <v/>
      </c>
      <c r="Q22" s="79" t="str">
        <f t="shared" si="4"/>
        <v/>
      </c>
      <c r="R22" s="79"/>
      <c r="S22" s="79">
        <v>5</v>
      </c>
      <c r="T22" s="79">
        <v>10</v>
      </c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308" t="str">
        <f t="shared" si="5"/>
        <v/>
      </c>
      <c r="AG22" s="309">
        <f t="shared" si="6"/>
        <v>1</v>
      </c>
      <c r="AH22" s="310" t="str">
        <f t="shared" si="16"/>
        <v/>
      </c>
      <c r="AI22" s="311">
        <f t="shared" si="7"/>
        <v>0</v>
      </c>
      <c r="AJ22" s="312" t="str">
        <f>IF(AH22=1,SUM(AH$8:AH22)+AJ$4,"")</f>
        <v/>
      </c>
      <c r="AK22" s="310" t="str">
        <f>IF(AND(J22=1,AI22&gt;0),Input!$E$18,IF(AND(J22=2,AI22&gt;0),Input!$E$19,IF(AND(J22=3,AI22&gt;0),Input!$E$20,"")))</f>
        <v/>
      </c>
      <c r="AL22" s="310" t="str">
        <f>IF(AND(J22=1,AI22&gt;0),Input!$G$18,IF(AND(J22=2,AI22&gt;0),Input!$G$19,IF(AND(J22=3,AI22&gt;0),Input!$G$20,"")))</f>
        <v/>
      </c>
      <c r="AM22" s="310" t="str">
        <f>IF(AND(J22=1,AI22&gt;0),Input!$I$18,IF(AND(J22=2,AI22&gt;0),Input!$I$19,IF(AND(J22=3,AI22&gt;0),Input!$I$20,"")))</f>
        <v/>
      </c>
      <c r="AN22" s="313"/>
      <c r="AO22" s="314" t="str">
        <f t="shared" si="8"/>
        <v/>
      </c>
      <c r="AP22" s="314" t="str">
        <f t="shared" si="17"/>
        <v/>
      </c>
      <c r="AQ22" s="314" t="str">
        <f t="shared" si="18"/>
        <v/>
      </c>
      <c r="AR22" s="314">
        <f t="shared" si="19"/>
        <v>0</v>
      </c>
      <c r="AT22" s="315" t="str">
        <f t="shared" si="9"/>
        <v/>
      </c>
      <c r="AU22" s="315" t="str">
        <f t="shared" si="20"/>
        <v/>
      </c>
      <c r="AV22" s="315" t="str">
        <f t="shared" si="21"/>
        <v/>
      </c>
      <c r="AW22" s="316" t="str">
        <f t="shared" si="10"/>
        <v/>
      </c>
      <c r="AX22" s="316" t="str">
        <f t="shared" si="22"/>
        <v/>
      </c>
      <c r="AY22" s="317" t="str">
        <f t="shared" si="23"/>
        <v/>
      </c>
      <c r="AZ22" s="318" t="str">
        <f t="shared" si="11"/>
        <v/>
      </c>
      <c r="BA22" s="318" t="str">
        <f t="shared" si="24"/>
        <v/>
      </c>
      <c r="BB22" s="318" t="str">
        <f t="shared" si="25"/>
        <v/>
      </c>
      <c r="BJ22" s="320">
        <f t="shared" si="29"/>
        <v>0</v>
      </c>
      <c r="BL22" s="321"/>
      <c r="BM22" s="322">
        <f t="shared" si="26"/>
        <v>2.5</v>
      </c>
      <c r="BN22" s="322">
        <f t="shared" si="27"/>
        <v>0.83333333333333337</v>
      </c>
      <c r="BO22" s="322" t="str">
        <f t="shared" si="27"/>
        <v/>
      </c>
      <c r="BP22" s="322" t="str">
        <f t="shared" si="27"/>
        <v/>
      </c>
      <c r="BQ22" s="322" t="str">
        <f t="shared" si="12"/>
        <v/>
      </c>
      <c r="BR22" s="322" t="str">
        <f t="shared" si="12"/>
        <v/>
      </c>
      <c r="BS22" s="322" t="str">
        <f t="shared" si="12"/>
        <v/>
      </c>
      <c r="BT22" s="322" t="str">
        <f t="shared" si="12"/>
        <v/>
      </c>
      <c r="BU22" s="322" t="str">
        <f t="shared" si="12"/>
        <v/>
      </c>
      <c r="BV22" s="322" t="str">
        <f t="shared" si="12"/>
        <v/>
      </c>
      <c r="BW22" s="322" t="str">
        <f t="shared" si="12"/>
        <v/>
      </c>
      <c r="BX22" s="322" t="str">
        <f t="shared" si="12"/>
        <v/>
      </c>
      <c r="CC22" s="323"/>
      <c r="CF22" s="369">
        <f t="shared" si="28"/>
        <v>0</v>
      </c>
      <c r="CG22" s="368"/>
      <c r="CH22" s="368"/>
      <c r="CI22" s="368"/>
      <c r="CJ22" s="368"/>
      <c r="CK22" s="368"/>
      <c r="CL22" s="368"/>
      <c r="CM22" s="368"/>
      <c r="CN22" s="368"/>
      <c r="CO22" s="368"/>
      <c r="CP22" s="368"/>
      <c r="CQ22" s="368"/>
      <c r="CR22" s="368"/>
    </row>
    <row r="23" spans="1:96" s="314" customFormat="1" ht="21" customHeight="1">
      <c r="A23" s="295" t="str">
        <f>Input!$C$12</f>
        <v>01​ 01 01</v>
      </c>
      <c r="B23" s="325">
        <v>400</v>
      </c>
      <c r="C23" s="297">
        <v>1</v>
      </c>
      <c r="D23" s="298" t="str">
        <f t="shared" si="1"/>
        <v/>
      </c>
      <c r="E23" s="299">
        <f>IF(AG23=1,SUM(AG$8:AG23)+E$4,"")</f>
        <v>16</v>
      </c>
      <c r="F23" s="300" t="str">
        <f t="shared" si="2"/>
        <v>01​ 01 01 0400 1</v>
      </c>
      <c r="G23" s="301" t="s">
        <v>167</v>
      </c>
      <c r="H23" s="302"/>
      <c r="I23" s="303"/>
      <c r="J23" s="304">
        <v>2</v>
      </c>
      <c r="K23" s="305" t="str">
        <f t="shared" si="3"/>
        <v>អាជីវកម្ម</v>
      </c>
      <c r="L23" s="328"/>
      <c r="M23" s="79"/>
      <c r="N23" s="307"/>
      <c r="O23" s="366">
        <f t="shared" si="14"/>
        <v>0.83333333333333337</v>
      </c>
      <c r="P23" s="79" t="str">
        <f t="shared" si="15"/>
        <v/>
      </c>
      <c r="Q23" s="79" t="str">
        <f t="shared" si="4"/>
        <v/>
      </c>
      <c r="R23" s="79"/>
      <c r="S23" s="79">
        <v>5</v>
      </c>
      <c r="T23" s="79">
        <v>10</v>
      </c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308" t="str">
        <f t="shared" si="5"/>
        <v/>
      </c>
      <c r="AG23" s="309">
        <f t="shared" si="6"/>
        <v>1</v>
      </c>
      <c r="AH23" s="310" t="str">
        <f t="shared" si="16"/>
        <v/>
      </c>
      <c r="AI23" s="311">
        <f t="shared" si="7"/>
        <v>0</v>
      </c>
      <c r="AJ23" s="312" t="str">
        <f>IF(AH23=1,SUM(AH$8:AH23)+AJ$4,"")</f>
        <v/>
      </c>
      <c r="AK23" s="310" t="str">
        <f>IF(AND(J23=1,AI23&gt;0),Input!$E$18,IF(AND(J23=2,AI23&gt;0),Input!$E$19,IF(AND(J23=3,AI23&gt;0),Input!$E$20,"")))</f>
        <v/>
      </c>
      <c r="AL23" s="310" t="str">
        <f>IF(AND(J23=1,AI23&gt;0),Input!$G$18,IF(AND(J23=2,AI23&gt;0),Input!$G$19,IF(AND(J23=3,AI23&gt;0),Input!$G$20,"")))</f>
        <v/>
      </c>
      <c r="AM23" s="310" t="str">
        <f>IF(AND(J23=1,AI23&gt;0),Input!$I$18,IF(AND(J23=2,AI23&gt;0),Input!$I$19,IF(AND(J23=3,AI23&gt;0),Input!$I$20,"")))</f>
        <v/>
      </c>
      <c r="AN23" s="313"/>
      <c r="AO23" s="314" t="str">
        <f t="shared" si="8"/>
        <v/>
      </c>
      <c r="AP23" s="314" t="str">
        <f t="shared" si="17"/>
        <v/>
      </c>
      <c r="AQ23" s="314" t="str">
        <f t="shared" si="18"/>
        <v/>
      </c>
      <c r="AR23" s="314">
        <f t="shared" si="19"/>
        <v>0</v>
      </c>
      <c r="AT23" s="315" t="str">
        <f t="shared" si="9"/>
        <v/>
      </c>
      <c r="AU23" s="315" t="str">
        <f t="shared" si="20"/>
        <v/>
      </c>
      <c r="AV23" s="315" t="str">
        <f t="shared" si="21"/>
        <v/>
      </c>
      <c r="AW23" s="316" t="str">
        <f t="shared" si="10"/>
        <v/>
      </c>
      <c r="AX23" s="316" t="str">
        <f t="shared" si="22"/>
        <v/>
      </c>
      <c r="AY23" s="317" t="str">
        <f t="shared" si="23"/>
        <v/>
      </c>
      <c r="AZ23" s="318" t="str">
        <f t="shared" si="11"/>
        <v/>
      </c>
      <c r="BA23" s="318" t="str">
        <f t="shared" si="24"/>
        <v/>
      </c>
      <c r="BB23" s="318" t="str">
        <f t="shared" si="25"/>
        <v/>
      </c>
      <c r="BJ23" s="320">
        <f t="shared" si="29"/>
        <v>0</v>
      </c>
      <c r="BL23" s="321"/>
      <c r="BM23" s="322">
        <f t="shared" si="26"/>
        <v>2.5</v>
      </c>
      <c r="BN23" s="322">
        <f t="shared" si="27"/>
        <v>0.83333333333333337</v>
      </c>
      <c r="BO23" s="322" t="str">
        <f t="shared" si="27"/>
        <v/>
      </c>
      <c r="BP23" s="322" t="str">
        <f t="shared" si="27"/>
        <v/>
      </c>
      <c r="BQ23" s="322" t="str">
        <f t="shared" si="12"/>
        <v/>
      </c>
      <c r="BR23" s="322" t="str">
        <f t="shared" si="12"/>
        <v/>
      </c>
      <c r="BS23" s="322" t="str">
        <f t="shared" si="12"/>
        <v/>
      </c>
      <c r="BT23" s="322" t="str">
        <f t="shared" si="12"/>
        <v/>
      </c>
      <c r="BU23" s="322" t="str">
        <f t="shared" si="12"/>
        <v/>
      </c>
      <c r="BV23" s="322" t="str">
        <f t="shared" si="12"/>
        <v/>
      </c>
      <c r="BW23" s="322" t="str">
        <f t="shared" si="12"/>
        <v/>
      </c>
      <c r="BX23" s="322" t="str">
        <f t="shared" si="12"/>
        <v/>
      </c>
      <c r="CC23" s="323"/>
      <c r="CF23" s="369">
        <f t="shared" si="28"/>
        <v>0</v>
      </c>
      <c r="CG23" s="368"/>
      <c r="CH23" s="368"/>
      <c r="CI23" s="368"/>
      <c r="CJ23" s="368"/>
      <c r="CK23" s="368"/>
      <c r="CL23" s="368"/>
      <c r="CM23" s="368"/>
      <c r="CN23" s="368"/>
      <c r="CO23" s="368"/>
      <c r="CP23" s="368"/>
      <c r="CQ23" s="368"/>
      <c r="CR23" s="368"/>
    </row>
    <row r="24" spans="1:96" s="314" customFormat="1" ht="21" customHeight="1">
      <c r="A24" s="295" t="str">
        <f>Input!$C$12</f>
        <v>01​ 01 01</v>
      </c>
      <c r="B24" s="296">
        <v>425</v>
      </c>
      <c r="C24" s="297">
        <v>1</v>
      </c>
      <c r="D24" s="298" t="str">
        <f t="shared" si="1"/>
        <v/>
      </c>
      <c r="E24" s="299">
        <f>IF(AG24=1,SUM(AG$8:AG24)+E$4,"")</f>
        <v>17</v>
      </c>
      <c r="F24" s="300" t="str">
        <f t="shared" si="2"/>
        <v>01​ 01 01 0425 1</v>
      </c>
      <c r="G24" s="301" t="s">
        <v>168</v>
      </c>
      <c r="H24" s="302"/>
      <c r="I24" s="303"/>
      <c r="J24" s="304">
        <v>2</v>
      </c>
      <c r="K24" s="305" t="str">
        <f t="shared" si="3"/>
        <v>អាជីវកម្ម</v>
      </c>
      <c r="L24" s="328"/>
      <c r="M24" s="79"/>
      <c r="N24" s="307"/>
      <c r="O24" s="366">
        <f t="shared" si="14"/>
        <v>0.83333333333333337</v>
      </c>
      <c r="P24" s="79" t="str">
        <f t="shared" si="15"/>
        <v/>
      </c>
      <c r="Q24" s="79" t="str">
        <f t="shared" si="4"/>
        <v/>
      </c>
      <c r="R24" s="79"/>
      <c r="S24" s="79">
        <v>5</v>
      </c>
      <c r="T24" s="79">
        <v>10</v>
      </c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308" t="str">
        <f t="shared" si="5"/>
        <v/>
      </c>
      <c r="AG24" s="309">
        <f t="shared" si="6"/>
        <v>1</v>
      </c>
      <c r="AH24" s="310" t="str">
        <f t="shared" si="16"/>
        <v/>
      </c>
      <c r="AI24" s="311">
        <f t="shared" si="7"/>
        <v>0</v>
      </c>
      <c r="AJ24" s="312" t="str">
        <f>IF(AH24=1,SUM(AH$8:AH24)+AJ$4,"")</f>
        <v/>
      </c>
      <c r="AK24" s="310" t="str">
        <f>IF(AND(J24=1,AI24&gt;0),Input!$E$18,IF(AND(J24=2,AI24&gt;0),Input!$E$19,IF(AND(J24=3,AI24&gt;0),Input!$E$20,"")))</f>
        <v/>
      </c>
      <c r="AL24" s="310" t="str">
        <f>IF(AND(J24=1,AI24&gt;0),Input!$G$18,IF(AND(J24=2,AI24&gt;0),Input!$G$19,IF(AND(J24=3,AI24&gt;0),Input!$G$20,"")))</f>
        <v/>
      </c>
      <c r="AM24" s="310" t="str">
        <f>IF(AND(J24=1,AI24&gt;0),Input!$I$18,IF(AND(J24=2,AI24&gt;0),Input!$I$19,IF(AND(J24=3,AI24&gt;0),Input!$I$20,"")))</f>
        <v/>
      </c>
      <c r="AN24" s="313"/>
      <c r="AO24" s="314" t="str">
        <f t="shared" si="8"/>
        <v/>
      </c>
      <c r="AP24" s="314" t="str">
        <f t="shared" si="17"/>
        <v/>
      </c>
      <c r="AQ24" s="314" t="str">
        <f t="shared" si="18"/>
        <v/>
      </c>
      <c r="AR24" s="314">
        <f t="shared" si="19"/>
        <v>0</v>
      </c>
      <c r="AT24" s="315" t="str">
        <f t="shared" si="9"/>
        <v/>
      </c>
      <c r="AU24" s="315" t="str">
        <f t="shared" si="20"/>
        <v/>
      </c>
      <c r="AV24" s="315" t="str">
        <f t="shared" si="21"/>
        <v/>
      </c>
      <c r="AW24" s="316" t="str">
        <f t="shared" si="10"/>
        <v/>
      </c>
      <c r="AX24" s="316" t="str">
        <f t="shared" si="22"/>
        <v/>
      </c>
      <c r="AY24" s="317" t="str">
        <f t="shared" si="23"/>
        <v/>
      </c>
      <c r="AZ24" s="318" t="str">
        <f t="shared" si="11"/>
        <v/>
      </c>
      <c r="BA24" s="318" t="str">
        <f t="shared" si="24"/>
        <v/>
      </c>
      <c r="BB24" s="318" t="str">
        <f t="shared" si="25"/>
        <v/>
      </c>
      <c r="BJ24" s="320">
        <f t="shared" si="29"/>
        <v>0</v>
      </c>
      <c r="BL24" s="321"/>
      <c r="BM24" s="322">
        <f t="shared" si="26"/>
        <v>2.5</v>
      </c>
      <c r="BN24" s="322">
        <f t="shared" si="27"/>
        <v>0.83333333333333337</v>
      </c>
      <c r="BO24" s="322" t="str">
        <f t="shared" si="27"/>
        <v/>
      </c>
      <c r="BP24" s="322" t="str">
        <f t="shared" si="27"/>
        <v/>
      </c>
      <c r="BQ24" s="322" t="str">
        <f t="shared" si="27"/>
        <v/>
      </c>
      <c r="BR24" s="322" t="str">
        <f t="shared" si="27"/>
        <v/>
      </c>
      <c r="BS24" s="322" t="str">
        <f t="shared" si="27"/>
        <v/>
      </c>
      <c r="BT24" s="322" t="str">
        <f t="shared" si="27"/>
        <v/>
      </c>
      <c r="BU24" s="322" t="str">
        <f t="shared" si="27"/>
        <v/>
      </c>
      <c r="BV24" s="322" t="str">
        <f t="shared" si="27"/>
        <v/>
      </c>
      <c r="BW24" s="322" t="str">
        <f t="shared" si="27"/>
        <v/>
      </c>
      <c r="BX24" s="322" t="str">
        <f t="shared" si="27"/>
        <v/>
      </c>
      <c r="CC24" s="323"/>
      <c r="CF24" s="369">
        <f t="shared" si="28"/>
        <v>0</v>
      </c>
      <c r="CG24" s="368"/>
      <c r="CH24" s="368"/>
      <c r="CI24" s="368"/>
      <c r="CJ24" s="368"/>
      <c r="CK24" s="368"/>
      <c r="CL24" s="368"/>
      <c r="CM24" s="368"/>
      <c r="CN24" s="368"/>
      <c r="CO24" s="368"/>
      <c r="CP24" s="368"/>
      <c r="CQ24" s="368"/>
      <c r="CR24" s="368"/>
    </row>
    <row r="25" spans="1:96" s="314" customFormat="1" ht="21" customHeight="1">
      <c r="A25" s="295" t="str">
        <f>Input!$C$12</f>
        <v>01​ 01 01</v>
      </c>
      <c r="B25" s="325">
        <v>450</v>
      </c>
      <c r="C25" s="297">
        <v>1</v>
      </c>
      <c r="D25" s="298" t="str">
        <f t="shared" si="1"/>
        <v/>
      </c>
      <c r="E25" s="299">
        <f>IF(AG25=1,SUM(AG$8:AG25)+E$4,"")</f>
        <v>18</v>
      </c>
      <c r="F25" s="300" t="str">
        <f t="shared" si="2"/>
        <v>01​ 01 01 0450 1</v>
      </c>
      <c r="G25" s="301" t="s">
        <v>169</v>
      </c>
      <c r="H25" s="302"/>
      <c r="I25" s="303"/>
      <c r="J25" s="304">
        <v>2</v>
      </c>
      <c r="K25" s="305" t="str">
        <f t="shared" si="3"/>
        <v>អាជីវកម្ម</v>
      </c>
      <c r="L25" s="328"/>
      <c r="M25" s="79"/>
      <c r="N25" s="307"/>
      <c r="O25" s="366">
        <f t="shared" si="14"/>
        <v>0.83333333333333337</v>
      </c>
      <c r="P25" s="79" t="str">
        <f t="shared" si="15"/>
        <v/>
      </c>
      <c r="Q25" s="79" t="str">
        <f t="shared" si="4"/>
        <v/>
      </c>
      <c r="R25" s="79"/>
      <c r="S25" s="79">
        <v>5</v>
      </c>
      <c r="T25" s="79">
        <v>10</v>
      </c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308" t="str">
        <f t="shared" si="5"/>
        <v/>
      </c>
      <c r="AG25" s="309">
        <f t="shared" si="6"/>
        <v>1</v>
      </c>
      <c r="AH25" s="310" t="str">
        <f t="shared" si="16"/>
        <v/>
      </c>
      <c r="AI25" s="311">
        <f t="shared" si="7"/>
        <v>0</v>
      </c>
      <c r="AJ25" s="312" t="str">
        <f>IF(AH25=1,SUM(AH$8:AH25)+AJ$4,"")</f>
        <v/>
      </c>
      <c r="AK25" s="310" t="str">
        <f>IF(AND(J25=1,AI25&gt;0),Input!$E$18,IF(AND(J25=2,AI25&gt;0),Input!$E$19,IF(AND(J25=3,AI25&gt;0),Input!$E$20,"")))</f>
        <v/>
      </c>
      <c r="AL25" s="310" t="str">
        <f>IF(AND(J25=1,AI25&gt;0),Input!$G$18,IF(AND(J25=2,AI25&gt;0),Input!$G$19,IF(AND(J25=3,AI25&gt;0),Input!$G$20,"")))</f>
        <v/>
      </c>
      <c r="AM25" s="310" t="str">
        <f>IF(AND(J25=1,AI25&gt;0),Input!$I$18,IF(AND(J25=2,AI25&gt;0),Input!$I$19,IF(AND(J25=3,AI25&gt;0),Input!$I$20,"")))</f>
        <v/>
      </c>
      <c r="AN25" s="313"/>
      <c r="AO25" s="314" t="str">
        <f t="shared" si="8"/>
        <v/>
      </c>
      <c r="AP25" s="314" t="str">
        <f t="shared" si="17"/>
        <v/>
      </c>
      <c r="AQ25" s="314" t="str">
        <f t="shared" si="18"/>
        <v/>
      </c>
      <c r="AR25" s="314">
        <f t="shared" si="19"/>
        <v>0</v>
      </c>
      <c r="AT25" s="315" t="str">
        <f t="shared" si="9"/>
        <v/>
      </c>
      <c r="AU25" s="315" t="str">
        <f t="shared" si="20"/>
        <v/>
      </c>
      <c r="AV25" s="315" t="str">
        <f t="shared" si="21"/>
        <v/>
      </c>
      <c r="AW25" s="316" t="str">
        <f t="shared" si="10"/>
        <v/>
      </c>
      <c r="AX25" s="316" t="str">
        <f t="shared" si="22"/>
        <v/>
      </c>
      <c r="AY25" s="317" t="str">
        <f t="shared" si="23"/>
        <v/>
      </c>
      <c r="AZ25" s="318" t="str">
        <f t="shared" si="11"/>
        <v/>
      </c>
      <c r="BA25" s="318" t="str">
        <f t="shared" si="24"/>
        <v/>
      </c>
      <c r="BB25" s="318" t="str">
        <f t="shared" si="25"/>
        <v/>
      </c>
      <c r="BJ25" s="320">
        <f t="shared" si="29"/>
        <v>0</v>
      </c>
      <c r="BL25" s="321"/>
      <c r="BM25" s="322">
        <f t="shared" si="26"/>
        <v>2.5</v>
      </c>
      <c r="BN25" s="322">
        <f t="shared" ref="BN25:BX40" si="30">IF(U25&gt;T25,((U25-T25)+BM25+BL25)/3,IF(U25&lt;T25,(U25+BM25+BL25)/3,""))</f>
        <v>0.83333333333333337</v>
      </c>
      <c r="BO25" s="322" t="str">
        <f t="shared" si="30"/>
        <v/>
      </c>
      <c r="BP25" s="322" t="str">
        <f t="shared" si="30"/>
        <v/>
      </c>
      <c r="BQ25" s="322" t="str">
        <f t="shared" si="30"/>
        <v/>
      </c>
      <c r="BR25" s="322" t="str">
        <f t="shared" si="30"/>
        <v/>
      </c>
      <c r="BS25" s="322" t="str">
        <f t="shared" si="30"/>
        <v/>
      </c>
      <c r="BT25" s="322" t="str">
        <f t="shared" si="30"/>
        <v/>
      </c>
      <c r="BU25" s="322" t="str">
        <f t="shared" si="30"/>
        <v/>
      </c>
      <c r="BV25" s="322" t="str">
        <f t="shared" si="30"/>
        <v/>
      </c>
      <c r="BW25" s="322" t="str">
        <f t="shared" si="30"/>
        <v/>
      </c>
      <c r="BX25" s="322" t="str">
        <f t="shared" si="30"/>
        <v/>
      </c>
      <c r="CC25" s="323"/>
      <c r="CF25" s="369">
        <f t="shared" si="28"/>
        <v>0</v>
      </c>
      <c r="CG25" s="368"/>
      <c r="CH25" s="368"/>
      <c r="CI25" s="368"/>
      <c r="CJ25" s="368"/>
      <c r="CK25" s="368"/>
      <c r="CL25" s="368"/>
      <c r="CM25" s="368"/>
      <c r="CN25" s="368"/>
      <c r="CO25" s="368"/>
      <c r="CP25" s="368"/>
      <c r="CQ25" s="368"/>
      <c r="CR25" s="368"/>
    </row>
    <row r="26" spans="1:96" s="314" customFormat="1" ht="21" customHeight="1">
      <c r="A26" s="295" t="str">
        <f>Input!$C$12</f>
        <v>01​ 01 01</v>
      </c>
      <c r="B26" s="296">
        <v>475</v>
      </c>
      <c r="C26" s="297">
        <v>1</v>
      </c>
      <c r="D26" s="298" t="str">
        <f t="shared" si="1"/>
        <v/>
      </c>
      <c r="E26" s="299">
        <f>IF(AG26=1,SUM(AG$8:AG26)+E$4,"")</f>
        <v>19</v>
      </c>
      <c r="F26" s="300" t="str">
        <f t="shared" si="2"/>
        <v>01​ 01 01 0475 1</v>
      </c>
      <c r="G26" s="301" t="s">
        <v>170</v>
      </c>
      <c r="H26" s="302"/>
      <c r="I26" s="303"/>
      <c r="J26" s="304">
        <v>2</v>
      </c>
      <c r="K26" s="305" t="str">
        <f t="shared" si="3"/>
        <v>អាជីវកម្ម</v>
      </c>
      <c r="L26" s="328"/>
      <c r="M26" s="79"/>
      <c r="N26" s="307"/>
      <c r="O26" s="366">
        <f t="shared" si="14"/>
        <v>0.83333333333333337</v>
      </c>
      <c r="P26" s="79" t="str">
        <f t="shared" si="15"/>
        <v/>
      </c>
      <c r="Q26" s="79" t="str">
        <f t="shared" si="4"/>
        <v/>
      </c>
      <c r="R26" s="79"/>
      <c r="S26" s="79">
        <v>5</v>
      </c>
      <c r="T26" s="79">
        <v>10</v>
      </c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308" t="str">
        <f t="shared" si="5"/>
        <v/>
      </c>
      <c r="AG26" s="309">
        <f t="shared" si="6"/>
        <v>1</v>
      </c>
      <c r="AH26" s="310" t="str">
        <f t="shared" si="16"/>
        <v/>
      </c>
      <c r="AI26" s="311">
        <f t="shared" si="7"/>
        <v>0</v>
      </c>
      <c r="AJ26" s="312" t="str">
        <f>IF(AH26=1,SUM(AH$8:AH26)+AJ$4,"")</f>
        <v/>
      </c>
      <c r="AK26" s="310" t="str">
        <f>IF(AND(J26=1,AI26&gt;0),Input!$E$18,IF(AND(J26=2,AI26&gt;0),Input!$E$19,IF(AND(J26=3,AI26&gt;0),Input!$E$20,"")))</f>
        <v/>
      </c>
      <c r="AL26" s="310" t="str">
        <f>IF(AND(J26=1,AI26&gt;0),Input!$G$18,IF(AND(J26=2,AI26&gt;0),Input!$G$19,IF(AND(J26=3,AI26&gt;0),Input!$G$20,"")))</f>
        <v/>
      </c>
      <c r="AM26" s="310" t="str">
        <f>IF(AND(J26=1,AI26&gt;0),Input!$I$18,IF(AND(J26=2,AI26&gt;0),Input!$I$19,IF(AND(J26=3,AI26&gt;0),Input!$I$20,"")))</f>
        <v/>
      </c>
      <c r="AN26" s="313"/>
      <c r="AO26" s="314" t="str">
        <f t="shared" si="8"/>
        <v/>
      </c>
      <c r="AP26" s="314" t="str">
        <f t="shared" si="17"/>
        <v/>
      </c>
      <c r="AQ26" s="314" t="str">
        <f t="shared" si="18"/>
        <v/>
      </c>
      <c r="AR26" s="314">
        <f t="shared" si="19"/>
        <v>0</v>
      </c>
      <c r="AT26" s="315" t="str">
        <f t="shared" si="9"/>
        <v/>
      </c>
      <c r="AU26" s="315" t="str">
        <f t="shared" si="20"/>
        <v/>
      </c>
      <c r="AV26" s="315" t="str">
        <f t="shared" si="21"/>
        <v/>
      </c>
      <c r="AW26" s="316" t="str">
        <f t="shared" si="10"/>
        <v/>
      </c>
      <c r="AX26" s="316" t="str">
        <f t="shared" si="22"/>
        <v/>
      </c>
      <c r="AY26" s="317" t="str">
        <f t="shared" si="23"/>
        <v/>
      </c>
      <c r="AZ26" s="318" t="str">
        <f t="shared" si="11"/>
        <v/>
      </c>
      <c r="BA26" s="318" t="str">
        <f t="shared" si="24"/>
        <v/>
      </c>
      <c r="BB26" s="318" t="str">
        <f t="shared" si="25"/>
        <v/>
      </c>
      <c r="BJ26" s="320">
        <f t="shared" si="29"/>
        <v>0</v>
      </c>
      <c r="BL26" s="321"/>
      <c r="BM26" s="322">
        <f t="shared" si="26"/>
        <v>2.5</v>
      </c>
      <c r="BN26" s="322">
        <f t="shared" si="30"/>
        <v>0.83333333333333337</v>
      </c>
      <c r="BO26" s="322" t="str">
        <f t="shared" si="30"/>
        <v/>
      </c>
      <c r="BP26" s="322" t="str">
        <f t="shared" si="30"/>
        <v/>
      </c>
      <c r="BQ26" s="322" t="str">
        <f t="shared" si="30"/>
        <v/>
      </c>
      <c r="BR26" s="322" t="str">
        <f t="shared" si="30"/>
        <v/>
      </c>
      <c r="BS26" s="322" t="str">
        <f t="shared" si="30"/>
        <v/>
      </c>
      <c r="BT26" s="322" t="str">
        <f t="shared" si="30"/>
        <v/>
      </c>
      <c r="BU26" s="322" t="str">
        <f t="shared" si="30"/>
        <v/>
      </c>
      <c r="BV26" s="322" t="str">
        <f t="shared" si="30"/>
        <v/>
      </c>
      <c r="BW26" s="322" t="str">
        <f t="shared" si="30"/>
        <v/>
      </c>
      <c r="BX26" s="322" t="str">
        <f t="shared" si="30"/>
        <v/>
      </c>
      <c r="CC26" s="323"/>
      <c r="CF26" s="369">
        <f t="shared" si="28"/>
        <v>0</v>
      </c>
      <c r="CG26" s="368"/>
      <c r="CH26" s="368"/>
      <c r="CI26" s="368"/>
      <c r="CJ26" s="368"/>
      <c r="CK26" s="368"/>
      <c r="CL26" s="368"/>
      <c r="CM26" s="368"/>
      <c r="CN26" s="368"/>
      <c r="CO26" s="368"/>
      <c r="CP26" s="368"/>
      <c r="CQ26" s="368"/>
      <c r="CR26" s="368"/>
    </row>
    <row r="27" spans="1:96" s="314" customFormat="1" ht="21" customHeight="1">
      <c r="A27" s="295" t="str">
        <f>Input!$C$12</f>
        <v>01​ 01 01</v>
      </c>
      <c r="B27" s="325">
        <v>500</v>
      </c>
      <c r="C27" s="297">
        <v>1</v>
      </c>
      <c r="D27" s="298" t="str">
        <f t="shared" si="1"/>
        <v/>
      </c>
      <c r="E27" s="299">
        <f>IF(AG27=1,SUM(AG$8:AG27)+E$4,"")</f>
        <v>20</v>
      </c>
      <c r="F27" s="300" t="str">
        <f t="shared" si="2"/>
        <v>01​ 01 01 0500 1</v>
      </c>
      <c r="G27" s="301" t="s">
        <v>171</v>
      </c>
      <c r="H27" s="302"/>
      <c r="I27" s="303"/>
      <c r="J27" s="304">
        <v>2</v>
      </c>
      <c r="K27" s="305" t="str">
        <f t="shared" si="3"/>
        <v>អាជីវកម្ម</v>
      </c>
      <c r="L27" s="328"/>
      <c r="M27" s="79"/>
      <c r="N27" s="307"/>
      <c r="O27" s="366">
        <f t="shared" si="14"/>
        <v>0.83333333333333337</v>
      </c>
      <c r="P27" s="79" t="str">
        <f t="shared" si="15"/>
        <v/>
      </c>
      <c r="Q27" s="79" t="str">
        <f t="shared" si="4"/>
        <v/>
      </c>
      <c r="R27" s="79"/>
      <c r="S27" s="79">
        <v>5</v>
      </c>
      <c r="T27" s="79">
        <v>10</v>
      </c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308" t="str">
        <f t="shared" si="5"/>
        <v/>
      </c>
      <c r="AG27" s="309">
        <f t="shared" si="6"/>
        <v>1</v>
      </c>
      <c r="AH27" s="310" t="str">
        <f t="shared" si="16"/>
        <v/>
      </c>
      <c r="AI27" s="311">
        <f t="shared" si="7"/>
        <v>0</v>
      </c>
      <c r="AJ27" s="312" t="str">
        <f>IF(AH27=1,SUM(AH$8:AH27)+AJ$4,"")</f>
        <v/>
      </c>
      <c r="AK27" s="310" t="str">
        <f>IF(AND(J27=1,AI27&gt;0),Input!$E$18,IF(AND(J27=2,AI27&gt;0),Input!$E$19,IF(AND(J27=3,AI27&gt;0),Input!$E$20,"")))</f>
        <v/>
      </c>
      <c r="AL27" s="310" t="str">
        <f>IF(AND(J27=1,AI27&gt;0),Input!$G$18,IF(AND(J27=2,AI27&gt;0),Input!$G$19,IF(AND(J27=3,AI27&gt;0),Input!$G$20,"")))</f>
        <v/>
      </c>
      <c r="AM27" s="310" t="str">
        <f>IF(AND(J27=1,AI27&gt;0),Input!$I$18,IF(AND(J27=2,AI27&gt;0),Input!$I$19,IF(AND(J27=3,AI27&gt;0),Input!$I$20,"")))</f>
        <v/>
      </c>
      <c r="AN27" s="313"/>
      <c r="AO27" s="314" t="str">
        <f t="shared" si="8"/>
        <v/>
      </c>
      <c r="AP27" s="314" t="str">
        <f t="shared" si="17"/>
        <v/>
      </c>
      <c r="AQ27" s="314" t="str">
        <f t="shared" si="18"/>
        <v/>
      </c>
      <c r="AR27" s="314">
        <f t="shared" si="19"/>
        <v>0</v>
      </c>
      <c r="AT27" s="315" t="str">
        <f t="shared" si="9"/>
        <v/>
      </c>
      <c r="AU27" s="315" t="str">
        <f t="shared" si="20"/>
        <v/>
      </c>
      <c r="AV27" s="315" t="str">
        <f t="shared" si="21"/>
        <v/>
      </c>
      <c r="AW27" s="316" t="str">
        <f t="shared" si="10"/>
        <v/>
      </c>
      <c r="AX27" s="316" t="str">
        <f t="shared" si="22"/>
        <v/>
      </c>
      <c r="AY27" s="317" t="str">
        <f t="shared" si="23"/>
        <v/>
      </c>
      <c r="AZ27" s="318" t="str">
        <f t="shared" si="11"/>
        <v/>
      </c>
      <c r="BA27" s="318" t="str">
        <f t="shared" si="24"/>
        <v/>
      </c>
      <c r="BB27" s="318" t="str">
        <f t="shared" si="25"/>
        <v/>
      </c>
      <c r="BJ27" s="320">
        <f t="shared" si="29"/>
        <v>0</v>
      </c>
      <c r="BL27" s="321"/>
      <c r="BM27" s="322">
        <f t="shared" si="26"/>
        <v>2.5</v>
      </c>
      <c r="BN27" s="322">
        <f t="shared" si="30"/>
        <v>0.83333333333333337</v>
      </c>
      <c r="BO27" s="322" t="str">
        <f t="shared" si="30"/>
        <v/>
      </c>
      <c r="BP27" s="322" t="str">
        <f t="shared" si="30"/>
        <v/>
      </c>
      <c r="BQ27" s="322" t="str">
        <f t="shared" si="30"/>
        <v/>
      </c>
      <c r="BR27" s="322" t="str">
        <f t="shared" si="30"/>
        <v/>
      </c>
      <c r="BS27" s="322" t="str">
        <f t="shared" si="30"/>
        <v/>
      </c>
      <c r="BT27" s="322" t="str">
        <f t="shared" si="30"/>
        <v/>
      </c>
      <c r="BU27" s="322" t="str">
        <f t="shared" si="30"/>
        <v/>
      </c>
      <c r="BV27" s="322" t="str">
        <f t="shared" si="30"/>
        <v/>
      </c>
      <c r="BW27" s="322" t="str">
        <f t="shared" si="30"/>
        <v/>
      </c>
      <c r="BX27" s="322" t="str">
        <f t="shared" si="30"/>
        <v/>
      </c>
      <c r="CC27" s="323"/>
      <c r="CF27" s="369">
        <f t="shared" si="28"/>
        <v>0</v>
      </c>
      <c r="CG27" s="368"/>
      <c r="CH27" s="368"/>
      <c r="CI27" s="368"/>
      <c r="CJ27" s="368"/>
      <c r="CK27" s="368"/>
      <c r="CL27" s="368"/>
      <c r="CM27" s="368"/>
      <c r="CN27" s="368"/>
      <c r="CO27" s="368"/>
      <c r="CP27" s="368"/>
      <c r="CQ27" s="368"/>
      <c r="CR27" s="368"/>
    </row>
    <row r="28" spans="1:96" s="314" customFormat="1" ht="21" customHeight="1">
      <c r="A28" s="295" t="str">
        <f>Input!$C$12</f>
        <v>01​ 01 01</v>
      </c>
      <c r="B28" s="296">
        <v>525</v>
      </c>
      <c r="C28" s="297">
        <v>1</v>
      </c>
      <c r="D28" s="298" t="str">
        <f t="shared" si="1"/>
        <v/>
      </c>
      <c r="E28" s="299">
        <f>IF(AG28=1,SUM(AG$8:AG28)+E$4,"")</f>
        <v>21</v>
      </c>
      <c r="F28" s="300" t="str">
        <f t="shared" si="2"/>
        <v>01​ 01 01 0525 1</v>
      </c>
      <c r="G28" s="301" t="s">
        <v>167</v>
      </c>
      <c r="H28" s="302"/>
      <c r="I28" s="303"/>
      <c r="J28" s="304">
        <v>2</v>
      </c>
      <c r="K28" s="305" t="str">
        <f t="shared" si="3"/>
        <v>អាជីវកម្ម</v>
      </c>
      <c r="L28" s="328"/>
      <c r="M28" s="79"/>
      <c r="N28" s="307"/>
      <c r="O28" s="366">
        <f t="shared" si="14"/>
        <v>0.83333333333333337</v>
      </c>
      <c r="P28" s="79" t="str">
        <f t="shared" si="15"/>
        <v/>
      </c>
      <c r="Q28" s="79" t="str">
        <f t="shared" si="4"/>
        <v/>
      </c>
      <c r="R28" s="79"/>
      <c r="S28" s="79">
        <v>5</v>
      </c>
      <c r="T28" s="79">
        <v>10</v>
      </c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308" t="str">
        <f t="shared" si="5"/>
        <v/>
      </c>
      <c r="AG28" s="309">
        <f t="shared" si="6"/>
        <v>1</v>
      </c>
      <c r="AH28" s="310" t="str">
        <f t="shared" si="16"/>
        <v/>
      </c>
      <c r="AI28" s="311">
        <f t="shared" si="7"/>
        <v>0</v>
      </c>
      <c r="AJ28" s="312" t="str">
        <f>IF(AH28=1,SUM(AH$8:AH28)+AJ$4,"")</f>
        <v/>
      </c>
      <c r="AK28" s="310" t="str">
        <f>IF(AND(J28=1,AI28&gt;0),Input!$E$18,IF(AND(J28=2,AI28&gt;0),Input!$E$19,IF(AND(J28=3,AI28&gt;0),Input!$E$20,"")))</f>
        <v/>
      </c>
      <c r="AL28" s="310" t="str">
        <f>IF(AND(J28=1,AI28&gt;0),Input!$G$18,IF(AND(J28=2,AI28&gt;0),Input!$G$19,IF(AND(J28=3,AI28&gt;0),Input!$G$20,"")))</f>
        <v/>
      </c>
      <c r="AM28" s="310" t="str">
        <f>IF(AND(J28=1,AI28&gt;0),Input!$I$18,IF(AND(J28=2,AI28&gt;0),Input!$I$19,IF(AND(J28=3,AI28&gt;0),Input!$I$20,"")))</f>
        <v/>
      </c>
      <c r="AN28" s="313"/>
      <c r="AO28" s="314" t="str">
        <f t="shared" si="8"/>
        <v/>
      </c>
      <c r="AP28" s="314" t="str">
        <f t="shared" si="17"/>
        <v/>
      </c>
      <c r="AQ28" s="314" t="str">
        <f t="shared" si="18"/>
        <v/>
      </c>
      <c r="AR28" s="314">
        <f t="shared" si="19"/>
        <v>0</v>
      </c>
      <c r="AT28" s="315" t="str">
        <f t="shared" si="9"/>
        <v/>
      </c>
      <c r="AU28" s="315" t="str">
        <f t="shared" si="20"/>
        <v/>
      </c>
      <c r="AV28" s="315" t="str">
        <f t="shared" si="21"/>
        <v/>
      </c>
      <c r="AW28" s="316" t="str">
        <f t="shared" si="10"/>
        <v/>
      </c>
      <c r="AX28" s="316" t="str">
        <f t="shared" si="22"/>
        <v/>
      </c>
      <c r="AY28" s="317" t="str">
        <f t="shared" si="23"/>
        <v/>
      </c>
      <c r="AZ28" s="318" t="str">
        <f t="shared" si="11"/>
        <v/>
      </c>
      <c r="BA28" s="318" t="str">
        <f t="shared" si="24"/>
        <v/>
      </c>
      <c r="BB28" s="318" t="str">
        <f t="shared" si="25"/>
        <v/>
      </c>
      <c r="BJ28" s="320">
        <f t="shared" si="29"/>
        <v>0</v>
      </c>
      <c r="BL28" s="321"/>
      <c r="BM28" s="322">
        <f t="shared" si="26"/>
        <v>2.5</v>
      </c>
      <c r="BN28" s="322">
        <f t="shared" si="30"/>
        <v>0.83333333333333337</v>
      </c>
      <c r="BO28" s="322" t="str">
        <f t="shared" si="30"/>
        <v/>
      </c>
      <c r="BP28" s="322" t="str">
        <f t="shared" si="30"/>
        <v/>
      </c>
      <c r="BQ28" s="322" t="str">
        <f t="shared" si="30"/>
        <v/>
      </c>
      <c r="BR28" s="322" t="str">
        <f t="shared" si="30"/>
        <v/>
      </c>
      <c r="BS28" s="322" t="str">
        <f t="shared" si="30"/>
        <v/>
      </c>
      <c r="BT28" s="322" t="str">
        <f t="shared" si="30"/>
        <v/>
      </c>
      <c r="BU28" s="322" t="str">
        <f t="shared" si="30"/>
        <v/>
      </c>
      <c r="BV28" s="322" t="str">
        <f t="shared" si="30"/>
        <v/>
      </c>
      <c r="BW28" s="322" t="str">
        <f t="shared" si="30"/>
        <v/>
      </c>
      <c r="BX28" s="322" t="str">
        <f t="shared" si="30"/>
        <v/>
      </c>
      <c r="CC28" s="323"/>
      <c r="CF28" s="369">
        <f t="shared" si="28"/>
        <v>0</v>
      </c>
      <c r="CG28" s="368"/>
      <c r="CH28" s="368"/>
      <c r="CI28" s="368"/>
      <c r="CJ28" s="368"/>
      <c r="CK28" s="368"/>
      <c r="CL28" s="368"/>
      <c r="CM28" s="368"/>
      <c r="CN28" s="368"/>
      <c r="CO28" s="368"/>
      <c r="CP28" s="368"/>
      <c r="CQ28" s="368"/>
      <c r="CR28" s="368"/>
    </row>
    <row r="29" spans="1:96" s="314" customFormat="1" ht="21" customHeight="1">
      <c r="A29" s="295" t="str">
        <f>Input!$C$12</f>
        <v>01​ 01 01</v>
      </c>
      <c r="B29" s="325">
        <v>550</v>
      </c>
      <c r="C29" s="297">
        <v>1</v>
      </c>
      <c r="D29" s="298" t="str">
        <f t="shared" si="1"/>
        <v/>
      </c>
      <c r="E29" s="299">
        <f>IF(AG29=1,SUM(AG$8:AG29)+E$4,"")</f>
        <v>22</v>
      </c>
      <c r="F29" s="300" t="str">
        <f t="shared" si="2"/>
        <v>01​ 01 01 0550 1</v>
      </c>
      <c r="G29" s="301" t="s">
        <v>172</v>
      </c>
      <c r="H29" s="302"/>
      <c r="I29" s="303"/>
      <c r="J29" s="304">
        <v>2</v>
      </c>
      <c r="K29" s="305" t="str">
        <f t="shared" si="3"/>
        <v>អាជីវកម្ម</v>
      </c>
      <c r="L29" s="328"/>
      <c r="M29" s="79"/>
      <c r="N29" s="307"/>
      <c r="O29" s="366">
        <f t="shared" si="14"/>
        <v>0.83333333333333337</v>
      </c>
      <c r="P29" s="79" t="str">
        <f t="shared" si="15"/>
        <v/>
      </c>
      <c r="Q29" s="79" t="str">
        <f t="shared" si="4"/>
        <v/>
      </c>
      <c r="R29" s="79"/>
      <c r="S29" s="79">
        <v>5</v>
      </c>
      <c r="T29" s="79">
        <v>10</v>
      </c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308" t="str">
        <f t="shared" si="5"/>
        <v/>
      </c>
      <c r="AG29" s="309">
        <f t="shared" si="6"/>
        <v>1</v>
      </c>
      <c r="AH29" s="310" t="str">
        <f t="shared" si="16"/>
        <v/>
      </c>
      <c r="AI29" s="311">
        <f t="shared" si="7"/>
        <v>0</v>
      </c>
      <c r="AJ29" s="312" t="str">
        <f>IF(AH29=1,SUM(AH$8:AH29)+AJ$4,"")</f>
        <v/>
      </c>
      <c r="AK29" s="310" t="str">
        <f>IF(AND(J29=1,AI29&gt;0),Input!$E$18,IF(AND(J29=2,AI29&gt;0),Input!$E$19,IF(AND(J29=3,AI29&gt;0),Input!$E$20,"")))</f>
        <v/>
      </c>
      <c r="AL29" s="310" t="str">
        <f>IF(AND(J29=1,AI29&gt;0),Input!$G$18,IF(AND(J29=2,AI29&gt;0),Input!$G$19,IF(AND(J29=3,AI29&gt;0),Input!$G$20,"")))</f>
        <v/>
      </c>
      <c r="AM29" s="310" t="str">
        <f>IF(AND(J29=1,AI29&gt;0),Input!$I$18,IF(AND(J29=2,AI29&gt;0),Input!$I$19,IF(AND(J29=3,AI29&gt;0),Input!$I$20,"")))</f>
        <v/>
      </c>
      <c r="AN29" s="313"/>
      <c r="AO29" s="314" t="str">
        <f t="shared" si="8"/>
        <v/>
      </c>
      <c r="AP29" s="314" t="str">
        <f t="shared" si="17"/>
        <v/>
      </c>
      <c r="AQ29" s="314" t="str">
        <f t="shared" si="18"/>
        <v/>
      </c>
      <c r="AR29" s="314">
        <f t="shared" si="19"/>
        <v>0</v>
      </c>
      <c r="AT29" s="315" t="str">
        <f t="shared" si="9"/>
        <v/>
      </c>
      <c r="AU29" s="315" t="str">
        <f t="shared" si="20"/>
        <v/>
      </c>
      <c r="AV29" s="315" t="str">
        <f t="shared" si="21"/>
        <v/>
      </c>
      <c r="AW29" s="316" t="str">
        <f t="shared" si="10"/>
        <v/>
      </c>
      <c r="AX29" s="316" t="str">
        <f t="shared" si="22"/>
        <v/>
      </c>
      <c r="AY29" s="317" t="str">
        <f t="shared" si="23"/>
        <v/>
      </c>
      <c r="AZ29" s="318" t="str">
        <f t="shared" si="11"/>
        <v/>
      </c>
      <c r="BA29" s="318" t="str">
        <f t="shared" si="24"/>
        <v/>
      </c>
      <c r="BB29" s="318" t="str">
        <f t="shared" si="25"/>
        <v/>
      </c>
      <c r="BJ29" s="320">
        <f t="shared" si="29"/>
        <v>0</v>
      </c>
      <c r="BL29" s="321"/>
      <c r="BM29" s="322">
        <f t="shared" si="26"/>
        <v>2.5</v>
      </c>
      <c r="BN29" s="322">
        <f t="shared" si="30"/>
        <v>0.83333333333333337</v>
      </c>
      <c r="BO29" s="322" t="str">
        <f t="shared" si="30"/>
        <v/>
      </c>
      <c r="BP29" s="322" t="str">
        <f t="shared" si="30"/>
        <v/>
      </c>
      <c r="BQ29" s="322" t="str">
        <f t="shared" si="30"/>
        <v/>
      </c>
      <c r="BR29" s="322" t="str">
        <f t="shared" si="30"/>
        <v/>
      </c>
      <c r="BS29" s="322" t="str">
        <f t="shared" si="30"/>
        <v/>
      </c>
      <c r="BT29" s="322" t="str">
        <f t="shared" si="30"/>
        <v/>
      </c>
      <c r="BU29" s="322" t="str">
        <f t="shared" si="30"/>
        <v/>
      </c>
      <c r="BV29" s="322" t="str">
        <f t="shared" si="30"/>
        <v/>
      </c>
      <c r="BW29" s="322" t="str">
        <f t="shared" si="30"/>
        <v/>
      </c>
      <c r="BX29" s="322" t="str">
        <f t="shared" si="30"/>
        <v/>
      </c>
      <c r="CC29" s="323"/>
      <c r="CF29" s="369">
        <f t="shared" si="28"/>
        <v>0</v>
      </c>
      <c r="CG29" s="368"/>
      <c r="CH29" s="368"/>
      <c r="CI29" s="368"/>
      <c r="CJ29" s="368"/>
      <c r="CK29" s="368"/>
      <c r="CL29" s="368"/>
      <c r="CM29" s="368"/>
      <c r="CN29" s="368"/>
      <c r="CO29" s="368"/>
      <c r="CP29" s="368"/>
      <c r="CQ29" s="368"/>
      <c r="CR29" s="368"/>
    </row>
    <row r="30" spans="1:96" s="314" customFormat="1" ht="21" customHeight="1">
      <c r="A30" s="295" t="str">
        <f>Input!$C$12</f>
        <v>01​ 01 01</v>
      </c>
      <c r="B30" s="296">
        <v>575</v>
      </c>
      <c r="C30" s="297">
        <v>1</v>
      </c>
      <c r="D30" s="298" t="str">
        <f t="shared" si="1"/>
        <v/>
      </c>
      <c r="E30" s="299">
        <f>IF(AG30=1,SUM(AG$8:AG30)+E$4,"")</f>
        <v>23</v>
      </c>
      <c r="F30" s="300" t="str">
        <f t="shared" si="2"/>
        <v>01​ 01 01 0575 1</v>
      </c>
      <c r="G30" s="301" t="s">
        <v>173</v>
      </c>
      <c r="H30" s="302"/>
      <c r="I30" s="303"/>
      <c r="J30" s="304">
        <v>2</v>
      </c>
      <c r="K30" s="305" t="str">
        <f t="shared" si="3"/>
        <v>អាជីវកម្ម</v>
      </c>
      <c r="L30" s="328"/>
      <c r="M30" s="79"/>
      <c r="N30" s="307"/>
      <c r="O30" s="366">
        <f t="shared" si="14"/>
        <v>0.83333333333333337</v>
      </c>
      <c r="P30" s="79" t="str">
        <f t="shared" si="15"/>
        <v/>
      </c>
      <c r="Q30" s="79" t="str">
        <f t="shared" si="4"/>
        <v/>
      </c>
      <c r="R30" s="79"/>
      <c r="S30" s="79">
        <v>5</v>
      </c>
      <c r="T30" s="79">
        <v>10</v>
      </c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308" t="str">
        <f t="shared" si="5"/>
        <v/>
      </c>
      <c r="AG30" s="309">
        <f t="shared" si="6"/>
        <v>1</v>
      </c>
      <c r="AH30" s="310" t="str">
        <f t="shared" si="16"/>
        <v/>
      </c>
      <c r="AI30" s="311">
        <f t="shared" si="7"/>
        <v>0</v>
      </c>
      <c r="AJ30" s="312" t="str">
        <f>IF(AH30=1,SUM(AH$8:AH30)+AJ$4,"")</f>
        <v/>
      </c>
      <c r="AK30" s="310" t="str">
        <f>IF(AND(J30=1,AI30&gt;0),Input!$E$18,IF(AND(J30=2,AI30&gt;0),Input!$E$19,IF(AND(J30=3,AI30&gt;0),Input!$E$20,"")))</f>
        <v/>
      </c>
      <c r="AL30" s="310" t="str">
        <f>IF(AND(J30=1,AI30&gt;0),Input!$G$18,IF(AND(J30=2,AI30&gt;0),Input!$G$19,IF(AND(J30=3,AI30&gt;0),Input!$G$20,"")))</f>
        <v/>
      </c>
      <c r="AM30" s="310" t="str">
        <f>IF(AND(J30=1,AI30&gt;0),Input!$I$18,IF(AND(J30=2,AI30&gt;0),Input!$I$19,IF(AND(J30=3,AI30&gt;0),Input!$I$20,"")))</f>
        <v/>
      </c>
      <c r="AN30" s="313"/>
      <c r="AO30" s="314" t="str">
        <f t="shared" si="8"/>
        <v/>
      </c>
      <c r="AP30" s="314" t="str">
        <f t="shared" si="17"/>
        <v/>
      </c>
      <c r="AQ30" s="314" t="str">
        <f t="shared" si="18"/>
        <v/>
      </c>
      <c r="AR30" s="314">
        <f t="shared" si="19"/>
        <v>0</v>
      </c>
      <c r="AT30" s="315" t="str">
        <f t="shared" si="9"/>
        <v/>
      </c>
      <c r="AU30" s="315" t="str">
        <f t="shared" si="20"/>
        <v/>
      </c>
      <c r="AV30" s="315" t="str">
        <f t="shared" si="21"/>
        <v/>
      </c>
      <c r="AW30" s="316" t="str">
        <f t="shared" si="10"/>
        <v/>
      </c>
      <c r="AX30" s="316" t="str">
        <f t="shared" si="22"/>
        <v/>
      </c>
      <c r="AY30" s="317" t="str">
        <f t="shared" si="23"/>
        <v/>
      </c>
      <c r="AZ30" s="318" t="str">
        <f t="shared" si="11"/>
        <v/>
      </c>
      <c r="BA30" s="318" t="str">
        <f t="shared" si="24"/>
        <v/>
      </c>
      <c r="BB30" s="318" t="str">
        <f t="shared" si="25"/>
        <v/>
      </c>
      <c r="BJ30" s="320">
        <f t="shared" si="29"/>
        <v>0</v>
      </c>
      <c r="BL30" s="321"/>
      <c r="BM30" s="322">
        <f t="shared" si="26"/>
        <v>2.5</v>
      </c>
      <c r="BN30" s="322">
        <f t="shared" si="30"/>
        <v>0.83333333333333337</v>
      </c>
      <c r="BO30" s="322" t="str">
        <f t="shared" si="30"/>
        <v/>
      </c>
      <c r="BP30" s="322" t="str">
        <f t="shared" si="30"/>
        <v/>
      </c>
      <c r="BQ30" s="322" t="str">
        <f t="shared" si="30"/>
        <v/>
      </c>
      <c r="BR30" s="322" t="str">
        <f t="shared" si="30"/>
        <v/>
      </c>
      <c r="BS30" s="322" t="str">
        <f t="shared" si="30"/>
        <v/>
      </c>
      <c r="BT30" s="322" t="str">
        <f t="shared" si="30"/>
        <v/>
      </c>
      <c r="BU30" s="322" t="str">
        <f t="shared" si="30"/>
        <v/>
      </c>
      <c r="BV30" s="322" t="str">
        <f t="shared" si="30"/>
        <v/>
      </c>
      <c r="BW30" s="322" t="str">
        <f t="shared" si="30"/>
        <v/>
      </c>
      <c r="BX30" s="322" t="str">
        <f t="shared" si="30"/>
        <v/>
      </c>
      <c r="CC30" s="323"/>
      <c r="CF30" s="369">
        <f t="shared" si="28"/>
        <v>0</v>
      </c>
      <c r="CG30" s="368"/>
      <c r="CH30" s="368"/>
      <c r="CI30" s="368"/>
      <c r="CJ30" s="368"/>
      <c r="CK30" s="368"/>
      <c r="CL30" s="368"/>
      <c r="CM30" s="368"/>
      <c r="CN30" s="368"/>
      <c r="CO30" s="368"/>
      <c r="CP30" s="368"/>
      <c r="CQ30" s="368"/>
      <c r="CR30" s="368"/>
    </row>
    <row r="31" spans="1:96" s="314" customFormat="1" ht="21" customHeight="1">
      <c r="A31" s="295" t="str">
        <f>Input!$C$12</f>
        <v>01​ 01 01</v>
      </c>
      <c r="B31" s="325">
        <v>600</v>
      </c>
      <c r="C31" s="297">
        <v>1</v>
      </c>
      <c r="D31" s="298" t="str">
        <f t="shared" si="1"/>
        <v/>
      </c>
      <c r="E31" s="299">
        <f>IF(AG31=1,SUM(AG$8:AG31)+E$4,"")</f>
        <v>24</v>
      </c>
      <c r="F31" s="300" t="str">
        <f t="shared" si="2"/>
        <v>01​ 01 01 0600 1</v>
      </c>
      <c r="G31" s="301" t="s">
        <v>174</v>
      </c>
      <c r="H31" s="302"/>
      <c r="I31" s="303"/>
      <c r="J31" s="304">
        <v>2</v>
      </c>
      <c r="K31" s="305" t="str">
        <f t="shared" si="3"/>
        <v>អាជីវកម្ម</v>
      </c>
      <c r="L31" s="328"/>
      <c r="M31" s="79"/>
      <c r="N31" s="307"/>
      <c r="O31" s="366">
        <f t="shared" si="14"/>
        <v>0.83333333333333337</v>
      </c>
      <c r="P31" s="79" t="str">
        <f t="shared" si="15"/>
        <v/>
      </c>
      <c r="Q31" s="79" t="str">
        <f t="shared" si="4"/>
        <v/>
      </c>
      <c r="R31" s="79"/>
      <c r="S31" s="79">
        <v>5</v>
      </c>
      <c r="T31" s="79">
        <v>10</v>
      </c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308" t="str">
        <f t="shared" si="5"/>
        <v/>
      </c>
      <c r="AG31" s="309">
        <f t="shared" si="6"/>
        <v>1</v>
      </c>
      <c r="AH31" s="310" t="str">
        <f t="shared" si="16"/>
        <v/>
      </c>
      <c r="AI31" s="311">
        <f t="shared" si="7"/>
        <v>0</v>
      </c>
      <c r="AJ31" s="312" t="str">
        <f>IF(AH31=1,SUM(AH$8:AH31)+AJ$4,"")</f>
        <v/>
      </c>
      <c r="AK31" s="310" t="str">
        <f>IF(AND(J31=1,AI31&gt;0),Input!$E$18,IF(AND(J31=2,AI31&gt;0),Input!$E$19,IF(AND(J31=3,AI31&gt;0),Input!$E$20,"")))</f>
        <v/>
      </c>
      <c r="AL31" s="310" t="str">
        <f>IF(AND(J31=1,AI31&gt;0),Input!$G$18,IF(AND(J31=2,AI31&gt;0),Input!$G$19,IF(AND(J31=3,AI31&gt;0),Input!$G$20,"")))</f>
        <v/>
      </c>
      <c r="AM31" s="310" t="str">
        <f>IF(AND(J31=1,AI31&gt;0),Input!$I$18,IF(AND(J31=2,AI31&gt;0),Input!$I$19,IF(AND(J31=3,AI31&gt;0),Input!$I$20,"")))</f>
        <v/>
      </c>
      <c r="AN31" s="313"/>
      <c r="AO31" s="314" t="str">
        <f t="shared" si="8"/>
        <v/>
      </c>
      <c r="AP31" s="314" t="str">
        <f t="shared" si="17"/>
        <v/>
      </c>
      <c r="AQ31" s="314" t="str">
        <f t="shared" si="18"/>
        <v/>
      </c>
      <c r="AR31" s="314">
        <f t="shared" si="19"/>
        <v>0</v>
      </c>
      <c r="AT31" s="315" t="str">
        <f t="shared" si="9"/>
        <v/>
      </c>
      <c r="AU31" s="315" t="str">
        <f t="shared" si="20"/>
        <v/>
      </c>
      <c r="AV31" s="315" t="str">
        <f t="shared" si="21"/>
        <v/>
      </c>
      <c r="AW31" s="316" t="str">
        <f t="shared" si="10"/>
        <v/>
      </c>
      <c r="AX31" s="316" t="str">
        <f t="shared" si="22"/>
        <v/>
      </c>
      <c r="AY31" s="317" t="str">
        <f t="shared" si="23"/>
        <v/>
      </c>
      <c r="AZ31" s="318" t="str">
        <f t="shared" si="11"/>
        <v/>
      </c>
      <c r="BA31" s="318" t="str">
        <f t="shared" si="24"/>
        <v/>
      </c>
      <c r="BB31" s="318" t="str">
        <f t="shared" si="25"/>
        <v/>
      </c>
      <c r="BJ31" s="320">
        <f t="shared" si="29"/>
        <v>0</v>
      </c>
      <c r="BL31" s="321"/>
      <c r="BM31" s="322">
        <f t="shared" si="26"/>
        <v>2.5</v>
      </c>
      <c r="BN31" s="322">
        <f t="shared" si="30"/>
        <v>0.83333333333333337</v>
      </c>
      <c r="BO31" s="322" t="str">
        <f t="shared" si="30"/>
        <v/>
      </c>
      <c r="BP31" s="322" t="str">
        <f t="shared" si="30"/>
        <v/>
      </c>
      <c r="BQ31" s="322" t="str">
        <f t="shared" si="30"/>
        <v/>
      </c>
      <c r="BR31" s="322" t="str">
        <f t="shared" si="30"/>
        <v/>
      </c>
      <c r="BS31" s="322" t="str">
        <f t="shared" si="30"/>
        <v/>
      </c>
      <c r="BT31" s="322" t="str">
        <f t="shared" si="30"/>
        <v/>
      </c>
      <c r="BU31" s="322" t="str">
        <f t="shared" si="30"/>
        <v/>
      </c>
      <c r="BV31" s="322" t="str">
        <f t="shared" si="30"/>
        <v/>
      </c>
      <c r="BW31" s="322" t="str">
        <f t="shared" si="30"/>
        <v/>
      </c>
      <c r="BX31" s="322" t="str">
        <f t="shared" si="30"/>
        <v/>
      </c>
      <c r="CC31" s="323"/>
      <c r="CF31" s="369">
        <f t="shared" si="28"/>
        <v>0</v>
      </c>
      <c r="CG31" s="368"/>
      <c r="CH31" s="368"/>
      <c r="CI31" s="368"/>
      <c r="CJ31" s="368"/>
      <c r="CK31" s="368"/>
      <c r="CL31" s="368"/>
      <c r="CM31" s="368"/>
      <c r="CN31" s="368"/>
      <c r="CO31" s="368"/>
      <c r="CP31" s="368"/>
      <c r="CQ31" s="368"/>
      <c r="CR31" s="368"/>
    </row>
    <row r="32" spans="1:96" s="314" customFormat="1" ht="21" customHeight="1">
      <c r="A32" s="295" t="str">
        <f>Input!$C$12</f>
        <v>01​ 01 01</v>
      </c>
      <c r="B32" s="296">
        <v>625</v>
      </c>
      <c r="C32" s="297">
        <v>1</v>
      </c>
      <c r="D32" s="298" t="str">
        <f t="shared" si="1"/>
        <v/>
      </c>
      <c r="E32" s="299">
        <f>IF(AG32=1,SUM(AG$8:AG32)+E$4,"")</f>
        <v>25</v>
      </c>
      <c r="F32" s="300" t="str">
        <f t="shared" si="2"/>
        <v>01​ 01 01 0625 1</v>
      </c>
      <c r="G32" s="301" t="s">
        <v>175</v>
      </c>
      <c r="H32" s="302"/>
      <c r="I32" s="303"/>
      <c r="J32" s="304">
        <v>2</v>
      </c>
      <c r="K32" s="305" t="str">
        <f t="shared" si="3"/>
        <v>អាជីវកម្ម</v>
      </c>
      <c r="L32" s="328"/>
      <c r="M32" s="79"/>
      <c r="N32" s="307"/>
      <c r="O32" s="366">
        <f t="shared" si="14"/>
        <v>0.83333333333333337</v>
      </c>
      <c r="P32" s="79" t="str">
        <f t="shared" si="15"/>
        <v/>
      </c>
      <c r="Q32" s="79" t="str">
        <f t="shared" si="4"/>
        <v/>
      </c>
      <c r="R32" s="79"/>
      <c r="S32" s="79">
        <v>5</v>
      </c>
      <c r="T32" s="79">
        <v>10</v>
      </c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308" t="str">
        <f t="shared" si="5"/>
        <v/>
      </c>
      <c r="AG32" s="309">
        <f t="shared" si="6"/>
        <v>1</v>
      </c>
      <c r="AH32" s="310" t="str">
        <f t="shared" si="16"/>
        <v/>
      </c>
      <c r="AI32" s="311">
        <f t="shared" si="7"/>
        <v>0</v>
      </c>
      <c r="AJ32" s="312" t="str">
        <f>IF(AH32=1,SUM(AH$8:AH32)+AJ$4,"")</f>
        <v/>
      </c>
      <c r="AK32" s="310" t="str">
        <f>IF(AND(J32=1,AI32&gt;0),Input!$E$18,IF(AND(J32=2,AI32&gt;0),Input!$E$19,IF(AND(J32=3,AI32&gt;0),Input!$E$20,"")))</f>
        <v/>
      </c>
      <c r="AL32" s="310" t="str">
        <f>IF(AND(J32=1,AI32&gt;0),Input!$G$18,IF(AND(J32=2,AI32&gt;0),Input!$G$19,IF(AND(J32=3,AI32&gt;0),Input!$G$20,"")))</f>
        <v/>
      </c>
      <c r="AM32" s="310" t="str">
        <f>IF(AND(J32=1,AI32&gt;0),Input!$I$18,IF(AND(J32=2,AI32&gt;0),Input!$I$19,IF(AND(J32=3,AI32&gt;0),Input!$I$20,"")))</f>
        <v/>
      </c>
      <c r="AN32" s="313"/>
      <c r="AO32" s="314" t="str">
        <f t="shared" si="8"/>
        <v/>
      </c>
      <c r="AP32" s="314" t="str">
        <f t="shared" si="17"/>
        <v/>
      </c>
      <c r="AQ32" s="314" t="str">
        <f t="shared" si="18"/>
        <v/>
      </c>
      <c r="AR32" s="314">
        <f t="shared" si="19"/>
        <v>0</v>
      </c>
      <c r="AT32" s="315" t="str">
        <f t="shared" si="9"/>
        <v/>
      </c>
      <c r="AU32" s="315" t="str">
        <f t="shared" si="20"/>
        <v/>
      </c>
      <c r="AV32" s="315" t="str">
        <f t="shared" si="21"/>
        <v/>
      </c>
      <c r="AW32" s="316" t="str">
        <f t="shared" si="10"/>
        <v/>
      </c>
      <c r="AX32" s="316" t="str">
        <f t="shared" si="22"/>
        <v/>
      </c>
      <c r="AY32" s="317" t="str">
        <f t="shared" si="23"/>
        <v/>
      </c>
      <c r="AZ32" s="318" t="str">
        <f t="shared" si="11"/>
        <v/>
      </c>
      <c r="BA32" s="318" t="str">
        <f t="shared" si="24"/>
        <v/>
      </c>
      <c r="BB32" s="318" t="str">
        <f t="shared" si="25"/>
        <v/>
      </c>
      <c r="BJ32" s="320">
        <f t="shared" si="29"/>
        <v>0</v>
      </c>
      <c r="BL32" s="321"/>
      <c r="BM32" s="322">
        <f t="shared" si="26"/>
        <v>2.5</v>
      </c>
      <c r="BN32" s="322">
        <f t="shared" si="30"/>
        <v>0.83333333333333337</v>
      </c>
      <c r="BO32" s="322" t="str">
        <f t="shared" si="30"/>
        <v/>
      </c>
      <c r="BP32" s="322" t="str">
        <f t="shared" si="30"/>
        <v/>
      </c>
      <c r="BQ32" s="322" t="str">
        <f t="shared" si="30"/>
        <v/>
      </c>
      <c r="BR32" s="322" t="str">
        <f t="shared" si="30"/>
        <v/>
      </c>
      <c r="BS32" s="322" t="str">
        <f t="shared" si="30"/>
        <v/>
      </c>
      <c r="BT32" s="322" t="str">
        <f t="shared" si="30"/>
        <v/>
      </c>
      <c r="BU32" s="322" t="str">
        <f t="shared" si="30"/>
        <v/>
      </c>
      <c r="BV32" s="322" t="str">
        <f t="shared" si="30"/>
        <v/>
      </c>
      <c r="BW32" s="322" t="str">
        <f t="shared" si="30"/>
        <v/>
      </c>
      <c r="BX32" s="322" t="str">
        <f t="shared" si="30"/>
        <v/>
      </c>
      <c r="CC32" s="323"/>
      <c r="CF32" s="369">
        <f t="shared" si="28"/>
        <v>0</v>
      </c>
      <c r="CG32" s="368"/>
      <c r="CH32" s="368"/>
      <c r="CI32" s="368"/>
      <c r="CJ32" s="368"/>
      <c r="CK32" s="368"/>
      <c r="CL32" s="368"/>
      <c r="CM32" s="368"/>
      <c r="CN32" s="368"/>
      <c r="CO32" s="368"/>
      <c r="CP32" s="368"/>
      <c r="CQ32" s="368"/>
      <c r="CR32" s="368"/>
    </row>
    <row r="33" spans="1:96" s="314" customFormat="1" ht="21" customHeight="1">
      <c r="A33" s="295" t="str">
        <f>Input!$C$12</f>
        <v>01​ 01 01</v>
      </c>
      <c r="B33" s="325">
        <v>650</v>
      </c>
      <c r="C33" s="297">
        <v>1</v>
      </c>
      <c r="D33" s="298" t="str">
        <f t="shared" si="1"/>
        <v/>
      </c>
      <c r="E33" s="299">
        <f>IF(AG33=1,SUM(AG$8:AG33)+E$4,"")</f>
        <v>26</v>
      </c>
      <c r="F33" s="300" t="str">
        <f t="shared" si="2"/>
        <v>01​ 01 01 0650 1</v>
      </c>
      <c r="G33" s="301" t="s">
        <v>176</v>
      </c>
      <c r="H33" s="302"/>
      <c r="I33" s="303"/>
      <c r="J33" s="304">
        <v>2</v>
      </c>
      <c r="K33" s="305" t="str">
        <f t="shared" si="3"/>
        <v>អាជីវកម្ម</v>
      </c>
      <c r="L33" s="328"/>
      <c r="M33" s="79"/>
      <c r="N33" s="307"/>
      <c r="O33" s="366">
        <f t="shared" si="14"/>
        <v>0.83333333333333337</v>
      </c>
      <c r="P33" s="79" t="str">
        <f t="shared" si="15"/>
        <v/>
      </c>
      <c r="Q33" s="79" t="str">
        <f t="shared" si="4"/>
        <v/>
      </c>
      <c r="R33" s="79"/>
      <c r="S33" s="79">
        <v>5</v>
      </c>
      <c r="T33" s="79">
        <v>10</v>
      </c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308" t="str">
        <f t="shared" si="5"/>
        <v/>
      </c>
      <c r="AG33" s="309">
        <f t="shared" si="6"/>
        <v>1</v>
      </c>
      <c r="AH33" s="310" t="str">
        <f t="shared" si="16"/>
        <v/>
      </c>
      <c r="AI33" s="311">
        <f t="shared" si="7"/>
        <v>0</v>
      </c>
      <c r="AJ33" s="312" t="str">
        <f>IF(AH33=1,SUM(AH$8:AH33)+AJ$4,"")</f>
        <v/>
      </c>
      <c r="AK33" s="310" t="str">
        <f>IF(AND(J33=1,AI33&gt;0),Input!$E$18,IF(AND(J33=2,AI33&gt;0),Input!$E$19,IF(AND(J33=3,AI33&gt;0),Input!$E$20,"")))</f>
        <v/>
      </c>
      <c r="AL33" s="310" t="str">
        <f>IF(AND(J33=1,AI33&gt;0),Input!$G$18,IF(AND(J33=2,AI33&gt;0),Input!$G$19,IF(AND(J33=3,AI33&gt;0),Input!$G$20,"")))</f>
        <v/>
      </c>
      <c r="AM33" s="310" t="str">
        <f>IF(AND(J33=1,AI33&gt;0),Input!$I$18,IF(AND(J33=2,AI33&gt;0),Input!$I$19,IF(AND(J33=3,AI33&gt;0),Input!$I$20,"")))</f>
        <v/>
      </c>
      <c r="AN33" s="313"/>
      <c r="AO33" s="314" t="str">
        <f t="shared" si="8"/>
        <v/>
      </c>
      <c r="AP33" s="314" t="str">
        <f t="shared" si="17"/>
        <v/>
      </c>
      <c r="AQ33" s="314" t="str">
        <f t="shared" si="18"/>
        <v/>
      </c>
      <c r="AR33" s="314">
        <f t="shared" si="19"/>
        <v>0</v>
      </c>
      <c r="AT33" s="315" t="str">
        <f t="shared" si="9"/>
        <v/>
      </c>
      <c r="AU33" s="315" t="str">
        <f t="shared" si="20"/>
        <v/>
      </c>
      <c r="AV33" s="315" t="str">
        <f t="shared" si="21"/>
        <v/>
      </c>
      <c r="AW33" s="316" t="str">
        <f t="shared" si="10"/>
        <v/>
      </c>
      <c r="AX33" s="316" t="str">
        <f t="shared" si="22"/>
        <v/>
      </c>
      <c r="AY33" s="317" t="str">
        <f t="shared" si="23"/>
        <v/>
      </c>
      <c r="AZ33" s="318" t="str">
        <f t="shared" si="11"/>
        <v/>
      </c>
      <c r="BA33" s="318" t="str">
        <f t="shared" si="24"/>
        <v/>
      </c>
      <c r="BB33" s="318" t="str">
        <f t="shared" si="25"/>
        <v/>
      </c>
      <c r="BJ33" s="320">
        <f t="shared" si="29"/>
        <v>0</v>
      </c>
      <c r="BL33" s="321"/>
      <c r="BM33" s="322">
        <f t="shared" si="26"/>
        <v>2.5</v>
      </c>
      <c r="BN33" s="322">
        <f t="shared" si="30"/>
        <v>0.83333333333333337</v>
      </c>
      <c r="BO33" s="322" t="str">
        <f t="shared" si="30"/>
        <v/>
      </c>
      <c r="BP33" s="322" t="str">
        <f t="shared" si="30"/>
        <v/>
      </c>
      <c r="BQ33" s="322" t="str">
        <f t="shared" si="30"/>
        <v/>
      </c>
      <c r="BR33" s="322" t="str">
        <f t="shared" si="30"/>
        <v/>
      </c>
      <c r="BS33" s="322" t="str">
        <f t="shared" si="30"/>
        <v/>
      </c>
      <c r="BT33" s="322" t="str">
        <f t="shared" si="30"/>
        <v/>
      </c>
      <c r="BU33" s="322" t="str">
        <f t="shared" si="30"/>
        <v/>
      </c>
      <c r="BV33" s="322" t="str">
        <f t="shared" si="30"/>
        <v/>
      </c>
      <c r="BW33" s="322" t="str">
        <f t="shared" si="30"/>
        <v/>
      </c>
      <c r="BX33" s="322" t="str">
        <f t="shared" si="30"/>
        <v/>
      </c>
      <c r="CC33" s="323"/>
      <c r="CF33" s="369">
        <f t="shared" si="28"/>
        <v>0</v>
      </c>
      <c r="CG33" s="368"/>
      <c r="CH33" s="368"/>
      <c r="CI33" s="368"/>
      <c r="CJ33" s="368"/>
      <c r="CK33" s="368"/>
      <c r="CL33" s="368"/>
      <c r="CM33" s="368"/>
      <c r="CN33" s="368"/>
      <c r="CO33" s="368"/>
      <c r="CP33" s="368"/>
      <c r="CQ33" s="368"/>
      <c r="CR33" s="368"/>
    </row>
    <row r="34" spans="1:96" s="314" customFormat="1" ht="21" customHeight="1">
      <c r="A34" s="295" t="str">
        <f>Input!$C$12</f>
        <v>01​ 01 01</v>
      </c>
      <c r="B34" s="296">
        <v>675</v>
      </c>
      <c r="C34" s="297">
        <v>1</v>
      </c>
      <c r="D34" s="298" t="str">
        <f t="shared" si="1"/>
        <v/>
      </c>
      <c r="E34" s="299">
        <f>IF(AG34=1,SUM(AG$8:AG34)+E$4,"")</f>
        <v>27</v>
      </c>
      <c r="F34" s="300" t="str">
        <f t="shared" si="2"/>
        <v>01​ 01 01 0675 1</v>
      </c>
      <c r="G34" s="301" t="s">
        <v>177</v>
      </c>
      <c r="H34" s="302"/>
      <c r="I34" s="303"/>
      <c r="J34" s="304">
        <v>2</v>
      </c>
      <c r="K34" s="305" t="str">
        <f t="shared" si="3"/>
        <v>អាជីវកម្ម</v>
      </c>
      <c r="L34" s="328"/>
      <c r="M34" s="79"/>
      <c r="N34" s="307"/>
      <c r="O34" s="366">
        <f t="shared" si="14"/>
        <v>0.83333333333333337</v>
      </c>
      <c r="P34" s="79" t="str">
        <f t="shared" si="15"/>
        <v/>
      </c>
      <c r="Q34" s="79" t="str">
        <f t="shared" si="4"/>
        <v/>
      </c>
      <c r="R34" s="79"/>
      <c r="S34" s="79">
        <v>5</v>
      </c>
      <c r="T34" s="79">
        <v>10</v>
      </c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308" t="str">
        <f t="shared" si="5"/>
        <v/>
      </c>
      <c r="AG34" s="309">
        <f t="shared" si="6"/>
        <v>1</v>
      </c>
      <c r="AH34" s="310" t="str">
        <f t="shared" si="16"/>
        <v/>
      </c>
      <c r="AI34" s="311">
        <f t="shared" si="7"/>
        <v>0</v>
      </c>
      <c r="AJ34" s="312" t="str">
        <f>IF(AH34=1,SUM(AH$8:AH34)+AJ$4,"")</f>
        <v/>
      </c>
      <c r="AK34" s="310" t="str">
        <f>IF(AND(J34=1,AI34&gt;0),Input!$E$18,IF(AND(J34=2,AI34&gt;0),Input!$E$19,IF(AND(J34=3,AI34&gt;0),Input!$E$20,"")))</f>
        <v/>
      </c>
      <c r="AL34" s="310" t="str">
        <f>IF(AND(J34=1,AI34&gt;0),Input!$G$18,IF(AND(J34=2,AI34&gt;0),Input!$G$19,IF(AND(J34=3,AI34&gt;0),Input!$G$20,"")))</f>
        <v/>
      </c>
      <c r="AM34" s="310" t="str">
        <f>IF(AND(J34=1,AI34&gt;0),Input!$I$18,IF(AND(J34=2,AI34&gt;0),Input!$I$19,IF(AND(J34=3,AI34&gt;0),Input!$I$20,"")))</f>
        <v/>
      </c>
      <c r="AN34" s="313"/>
      <c r="AO34" s="314" t="str">
        <f t="shared" si="8"/>
        <v/>
      </c>
      <c r="AP34" s="314" t="str">
        <f t="shared" si="17"/>
        <v/>
      </c>
      <c r="AQ34" s="314" t="str">
        <f t="shared" si="18"/>
        <v/>
      </c>
      <c r="AR34" s="314">
        <f t="shared" si="19"/>
        <v>0</v>
      </c>
      <c r="AT34" s="315" t="str">
        <f t="shared" si="9"/>
        <v/>
      </c>
      <c r="AU34" s="315" t="str">
        <f t="shared" si="20"/>
        <v/>
      </c>
      <c r="AV34" s="315" t="str">
        <f t="shared" si="21"/>
        <v/>
      </c>
      <c r="AW34" s="316" t="str">
        <f t="shared" si="10"/>
        <v/>
      </c>
      <c r="AX34" s="316" t="str">
        <f t="shared" si="22"/>
        <v/>
      </c>
      <c r="AY34" s="317" t="str">
        <f t="shared" si="23"/>
        <v/>
      </c>
      <c r="AZ34" s="318" t="str">
        <f t="shared" si="11"/>
        <v/>
      </c>
      <c r="BA34" s="318" t="str">
        <f t="shared" si="24"/>
        <v/>
      </c>
      <c r="BB34" s="318" t="str">
        <f t="shared" si="25"/>
        <v/>
      </c>
      <c r="BJ34" s="320">
        <f t="shared" si="29"/>
        <v>0</v>
      </c>
      <c r="BL34" s="321"/>
      <c r="BM34" s="322">
        <f t="shared" si="26"/>
        <v>2.5</v>
      </c>
      <c r="BN34" s="322">
        <f t="shared" si="30"/>
        <v>0.83333333333333337</v>
      </c>
      <c r="BO34" s="322" t="str">
        <f t="shared" si="30"/>
        <v/>
      </c>
      <c r="BP34" s="322" t="str">
        <f t="shared" si="30"/>
        <v/>
      </c>
      <c r="BQ34" s="322" t="str">
        <f t="shared" si="30"/>
        <v/>
      </c>
      <c r="BR34" s="322" t="str">
        <f t="shared" si="30"/>
        <v/>
      </c>
      <c r="BS34" s="322" t="str">
        <f t="shared" si="30"/>
        <v/>
      </c>
      <c r="BT34" s="322" t="str">
        <f t="shared" si="30"/>
        <v/>
      </c>
      <c r="BU34" s="322" t="str">
        <f t="shared" si="30"/>
        <v/>
      </c>
      <c r="BV34" s="322" t="str">
        <f t="shared" si="30"/>
        <v/>
      </c>
      <c r="BW34" s="322" t="str">
        <f t="shared" si="30"/>
        <v/>
      </c>
      <c r="BX34" s="322" t="str">
        <f t="shared" si="30"/>
        <v/>
      </c>
      <c r="CC34" s="323"/>
      <c r="CF34" s="369">
        <f t="shared" si="28"/>
        <v>0</v>
      </c>
      <c r="CG34" s="368"/>
      <c r="CH34" s="368"/>
      <c r="CI34" s="368"/>
      <c r="CJ34" s="368"/>
      <c r="CK34" s="368"/>
      <c r="CL34" s="368"/>
      <c r="CM34" s="368"/>
      <c r="CN34" s="368"/>
      <c r="CO34" s="368"/>
      <c r="CP34" s="368"/>
      <c r="CQ34" s="368"/>
      <c r="CR34" s="368"/>
    </row>
    <row r="35" spans="1:96" s="314" customFormat="1" ht="21" customHeight="1">
      <c r="A35" s="295" t="str">
        <f>Input!$C$12</f>
        <v>01​ 01 01</v>
      </c>
      <c r="B35" s="325">
        <v>700</v>
      </c>
      <c r="C35" s="297">
        <v>1</v>
      </c>
      <c r="D35" s="298" t="str">
        <f t="shared" si="1"/>
        <v/>
      </c>
      <c r="E35" s="299">
        <f>IF(AG35=1,SUM(AG$8:AG35)+E$4,"")</f>
        <v>28</v>
      </c>
      <c r="F35" s="300" t="str">
        <f t="shared" si="2"/>
        <v>01​ 01 01 0700 1</v>
      </c>
      <c r="G35" s="301" t="s">
        <v>178</v>
      </c>
      <c r="H35" s="302"/>
      <c r="I35" s="303"/>
      <c r="J35" s="304">
        <v>2</v>
      </c>
      <c r="K35" s="305" t="str">
        <f t="shared" si="3"/>
        <v>អាជីវកម្ម</v>
      </c>
      <c r="L35" s="328"/>
      <c r="M35" s="79"/>
      <c r="N35" s="307"/>
      <c r="O35" s="366">
        <f t="shared" si="14"/>
        <v>0.83333333333333337</v>
      </c>
      <c r="P35" s="79" t="str">
        <f t="shared" si="15"/>
        <v/>
      </c>
      <c r="Q35" s="79" t="str">
        <f t="shared" si="4"/>
        <v/>
      </c>
      <c r="R35" s="79"/>
      <c r="S35" s="79">
        <v>5</v>
      </c>
      <c r="T35" s="79">
        <v>10</v>
      </c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308" t="str">
        <f t="shared" si="5"/>
        <v/>
      </c>
      <c r="AG35" s="309">
        <f t="shared" si="6"/>
        <v>1</v>
      </c>
      <c r="AH35" s="310" t="str">
        <f t="shared" si="16"/>
        <v/>
      </c>
      <c r="AI35" s="311">
        <f t="shared" si="7"/>
        <v>0</v>
      </c>
      <c r="AJ35" s="312" t="str">
        <f>IF(AH35=1,SUM(AH$8:AH35)+AJ$4,"")</f>
        <v/>
      </c>
      <c r="AK35" s="310" t="str">
        <f>IF(AND(J35=1,AI35&gt;0),Input!$E$18,IF(AND(J35=2,AI35&gt;0),Input!$E$19,IF(AND(J35=3,AI35&gt;0),Input!$E$20,"")))</f>
        <v/>
      </c>
      <c r="AL35" s="310" t="str">
        <f>IF(AND(J35=1,AI35&gt;0),Input!$G$18,IF(AND(J35=2,AI35&gt;0),Input!$G$19,IF(AND(J35=3,AI35&gt;0),Input!$G$20,"")))</f>
        <v/>
      </c>
      <c r="AM35" s="310" t="str">
        <f>IF(AND(J35=1,AI35&gt;0),Input!$I$18,IF(AND(J35=2,AI35&gt;0),Input!$I$19,IF(AND(J35=3,AI35&gt;0),Input!$I$20,"")))</f>
        <v/>
      </c>
      <c r="AN35" s="313"/>
      <c r="AO35" s="314" t="str">
        <f t="shared" si="8"/>
        <v/>
      </c>
      <c r="AP35" s="314" t="str">
        <f t="shared" si="17"/>
        <v/>
      </c>
      <c r="AQ35" s="314" t="str">
        <f t="shared" si="18"/>
        <v/>
      </c>
      <c r="AR35" s="314">
        <f t="shared" si="19"/>
        <v>0</v>
      </c>
      <c r="AT35" s="315" t="str">
        <f t="shared" si="9"/>
        <v/>
      </c>
      <c r="AU35" s="315" t="str">
        <f t="shared" si="20"/>
        <v/>
      </c>
      <c r="AV35" s="315" t="str">
        <f t="shared" si="21"/>
        <v/>
      </c>
      <c r="AW35" s="316" t="str">
        <f t="shared" si="10"/>
        <v/>
      </c>
      <c r="AX35" s="316" t="str">
        <f t="shared" si="22"/>
        <v/>
      </c>
      <c r="AY35" s="317" t="str">
        <f t="shared" si="23"/>
        <v/>
      </c>
      <c r="AZ35" s="318" t="str">
        <f t="shared" si="11"/>
        <v/>
      </c>
      <c r="BA35" s="318" t="str">
        <f t="shared" si="24"/>
        <v/>
      </c>
      <c r="BB35" s="318" t="str">
        <f t="shared" si="25"/>
        <v/>
      </c>
      <c r="BJ35" s="320">
        <f t="shared" si="29"/>
        <v>0</v>
      </c>
      <c r="BL35" s="321"/>
      <c r="BM35" s="322">
        <f t="shared" si="26"/>
        <v>2.5</v>
      </c>
      <c r="BN35" s="322">
        <f t="shared" si="30"/>
        <v>0.83333333333333337</v>
      </c>
      <c r="BO35" s="322" t="str">
        <f t="shared" si="30"/>
        <v/>
      </c>
      <c r="BP35" s="322" t="str">
        <f t="shared" si="30"/>
        <v/>
      </c>
      <c r="BQ35" s="322" t="str">
        <f t="shared" si="30"/>
        <v/>
      </c>
      <c r="BR35" s="322" t="str">
        <f t="shared" si="30"/>
        <v/>
      </c>
      <c r="BS35" s="322" t="str">
        <f t="shared" si="30"/>
        <v/>
      </c>
      <c r="BT35" s="322" t="str">
        <f t="shared" si="30"/>
        <v/>
      </c>
      <c r="BU35" s="322" t="str">
        <f t="shared" si="30"/>
        <v/>
      </c>
      <c r="BV35" s="322" t="str">
        <f t="shared" si="30"/>
        <v/>
      </c>
      <c r="BW35" s="322" t="str">
        <f t="shared" si="30"/>
        <v/>
      </c>
      <c r="BX35" s="322" t="str">
        <f t="shared" si="30"/>
        <v/>
      </c>
      <c r="CC35" s="323"/>
      <c r="CF35" s="369">
        <f t="shared" si="28"/>
        <v>0</v>
      </c>
      <c r="CG35" s="368"/>
      <c r="CH35" s="368"/>
      <c r="CI35" s="368"/>
      <c r="CJ35" s="368"/>
      <c r="CK35" s="368"/>
      <c r="CL35" s="368"/>
      <c r="CM35" s="368"/>
      <c r="CN35" s="368"/>
      <c r="CO35" s="368"/>
      <c r="CP35" s="368"/>
      <c r="CQ35" s="368"/>
      <c r="CR35" s="368"/>
    </row>
    <row r="36" spans="1:96" s="314" customFormat="1" ht="21" customHeight="1">
      <c r="A36" s="295" t="str">
        <f>Input!$C$12</f>
        <v>01​ 01 01</v>
      </c>
      <c r="B36" s="296">
        <v>725</v>
      </c>
      <c r="C36" s="297">
        <v>1</v>
      </c>
      <c r="D36" s="298" t="str">
        <f t="shared" si="1"/>
        <v/>
      </c>
      <c r="E36" s="299">
        <f>IF(AG36=1,SUM(AG$8:AG36)+E$4,"")</f>
        <v>29</v>
      </c>
      <c r="F36" s="300" t="str">
        <f t="shared" si="2"/>
        <v>01​ 01 01 0725 1</v>
      </c>
      <c r="G36" s="301" t="s">
        <v>179</v>
      </c>
      <c r="H36" s="302"/>
      <c r="I36" s="303"/>
      <c r="J36" s="304">
        <v>2</v>
      </c>
      <c r="K36" s="305" t="str">
        <f t="shared" si="3"/>
        <v>អាជីវកម្ម</v>
      </c>
      <c r="L36" s="328"/>
      <c r="M36" s="79"/>
      <c r="N36" s="307"/>
      <c r="O36" s="366">
        <f t="shared" si="14"/>
        <v>0.83333333333333337</v>
      </c>
      <c r="P36" s="79" t="str">
        <f t="shared" si="15"/>
        <v/>
      </c>
      <c r="Q36" s="79" t="str">
        <f t="shared" si="4"/>
        <v/>
      </c>
      <c r="R36" s="79"/>
      <c r="S36" s="79">
        <v>5</v>
      </c>
      <c r="T36" s="79">
        <v>10</v>
      </c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308" t="str">
        <f t="shared" si="5"/>
        <v/>
      </c>
      <c r="AG36" s="309">
        <f t="shared" si="6"/>
        <v>1</v>
      </c>
      <c r="AH36" s="310" t="str">
        <f t="shared" si="16"/>
        <v/>
      </c>
      <c r="AI36" s="311">
        <f t="shared" si="7"/>
        <v>0</v>
      </c>
      <c r="AJ36" s="312" t="str">
        <f>IF(AH36=1,SUM(AH$8:AH36)+AJ$4,"")</f>
        <v/>
      </c>
      <c r="AK36" s="310" t="str">
        <f>IF(AND(J36=1,AI36&gt;0),Input!$E$18,IF(AND(J36=2,AI36&gt;0),Input!$E$19,IF(AND(J36=3,AI36&gt;0),Input!$E$20,"")))</f>
        <v/>
      </c>
      <c r="AL36" s="310" t="str">
        <f>IF(AND(J36=1,AI36&gt;0),Input!$G$18,IF(AND(J36=2,AI36&gt;0),Input!$G$19,IF(AND(J36=3,AI36&gt;0),Input!$G$20,"")))</f>
        <v/>
      </c>
      <c r="AM36" s="310" t="str">
        <f>IF(AND(J36=1,AI36&gt;0),Input!$I$18,IF(AND(J36=2,AI36&gt;0),Input!$I$19,IF(AND(J36=3,AI36&gt;0),Input!$I$20,"")))</f>
        <v/>
      </c>
      <c r="AN36" s="313"/>
      <c r="AO36" s="314" t="str">
        <f t="shared" si="8"/>
        <v/>
      </c>
      <c r="AP36" s="314" t="str">
        <f t="shared" si="17"/>
        <v/>
      </c>
      <c r="AQ36" s="314" t="str">
        <f t="shared" si="18"/>
        <v/>
      </c>
      <c r="AR36" s="314">
        <f t="shared" si="19"/>
        <v>0</v>
      </c>
      <c r="AT36" s="315" t="str">
        <f t="shared" si="9"/>
        <v/>
      </c>
      <c r="AU36" s="315" t="str">
        <f t="shared" si="20"/>
        <v/>
      </c>
      <c r="AV36" s="315" t="str">
        <f t="shared" si="21"/>
        <v/>
      </c>
      <c r="AW36" s="316" t="str">
        <f t="shared" si="10"/>
        <v/>
      </c>
      <c r="AX36" s="316" t="str">
        <f t="shared" si="22"/>
        <v/>
      </c>
      <c r="AY36" s="317" t="str">
        <f t="shared" si="23"/>
        <v/>
      </c>
      <c r="AZ36" s="318" t="str">
        <f t="shared" si="11"/>
        <v/>
      </c>
      <c r="BA36" s="318" t="str">
        <f t="shared" si="24"/>
        <v/>
      </c>
      <c r="BB36" s="318" t="str">
        <f t="shared" si="25"/>
        <v/>
      </c>
      <c r="BJ36" s="320">
        <f t="shared" si="29"/>
        <v>0</v>
      </c>
      <c r="BL36" s="321"/>
      <c r="BM36" s="322">
        <f t="shared" si="26"/>
        <v>2.5</v>
      </c>
      <c r="BN36" s="322">
        <f t="shared" si="30"/>
        <v>0.83333333333333337</v>
      </c>
      <c r="BO36" s="322" t="str">
        <f t="shared" si="30"/>
        <v/>
      </c>
      <c r="BP36" s="322" t="str">
        <f t="shared" si="30"/>
        <v/>
      </c>
      <c r="BQ36" s="322" t="str">
        <f t="shared" si="30"/>
        <v/>
      </c>
      <c r="BR36" s="322" t="str">
        <f t="shared" si="30"/>
        <v/>
      </c>
      <c r="BS36" s="322" t="str">
        <f t="shared" si="30"/>
        <v/>
      </c>
      <c r="BT36" s="322" t="str">
        <f t="shared" si="30"/>
        <v/>
      </c>
      <c r="BU36" s="322" t="str">
        <f t="shared" si="30"/>
        <v/>
      </c>
      <c r="BV36" s="322" t="str">
        <f t="shared" si="30"/>
        <v/>
      </c>
      <c r="BW36" s="322" t="str">
        <f t="shared" si="30"/>
        <v/>
      </c>
      <c r="BX36" s="322" t="str">
        <f t="shared" si="30"/>
        <v/>
      </c>
      <c r="CC36" s="323"/>
      <c r="CF36" s="369">
        <f t="shared" si="28"/>
        <v>0</v>
      </c>
      <c r="CG36" s="368"/>
      <c r="CH36" s="368"/>
      <c r="CI36" s="368"/>
      <c r="CJ36" s="368"/>
      <c r="CK36" s="368"/>
      <c r="CL36" s="368"/>
      <c r="CM36" s="368"/>
      <c r="CN36" s="368"/>
      <c r="CO36" s="368"/>
      <c r="CP36" s="368"/>
      <c r="CQ36" s="368"/>
      <c r="CR36" s="368"/>
    </row>
    <row r="37" spans="1:96" s="314" customFormat="1" ht="21" customHeight="1">
      <c r="A37" s="295" t="str">
        <f>Input!$C$12</f>
        <v>01​ 01 01</v>
      </c>
      <c r="B37" s="325">
        <v>750</v>
      </c>
      <c r="C37" s="297">
        <v>1</v>
      </c>
      <c r="D37" s="298" t="str">
        <f t="shared" si="1"/>
        <v/>
      </c>
      <c r="E37" s="299">
        <f>IF(AG37=1,SUM(AG$8:AG37)+E$4,"")</f>
        <v>30</v>
      </c>
      <c r="F37" s="300" t="str">
        <f t="shared" si="2"/>
        <v>01​ 01 01 0750 1</v>
      </c>
      <c r="G37" s="301" t="s">
        <v>180</v>
      </c>
      <c r="H37" s="302"/>
      <c r="I37" s="303"/>
      <c r="J37" s="304">
        <v>2</v>
      </c>
      <c r="K37" s="305" t="str">
        <f t="shared" si="3"/>
        <v>អាជីវកម្ម</v>
      </c>
      <c r="L37" s="328"/>
      <c r="M37" s="79"/>
      <c r="N37" s="307"/>
      <c r="O37" s="366">
        <f t="shared" si="14"/>
        <v>0.83333333333333337</v>
      </c>
      <c r="P37" s="79" t="str">
        <f t="shared" si="15"/>
        <v/>
      </c>
      <c r="Q37" s="79" t="str">
        <f t="shared" si="4"/>
        <v/>
      </c>
      <c r="R37" s="79"/>
      <c r="S37" s="79">
        <v>5</v>
      </c>
      <c r="T37" s="79">
        <v>10</v>
      </c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308" t="str">
        <f t="shared" si="5"/>
        <v/>
      </c>
      <c r="AG37" s="309">
        <f t="shared" si="6"/>
        <v>1</v>
      </c>
      <c r="AH37" s="310" t="str">
        <f t="shared" si="16"/>
        <v/>
      </c>
      <c r="AI37" s="311">
        <f t="shared" si="7"/>
        <v>0</v>
      </c>
      <c r="AJ37" s="312" t="str">
        <f>IF(AH37=1,SUM(AH$8:AH37)+AJ$4,"")</f>
        <v/>
      </c>
      <c r="AK37" s="310" t="str">
        <f>IF(AND(J37=1,AI37&gt;0),Input!$E$18,IF(AND(J37=2,AI37&gt;0),Input!$E$19,IF(AND(J37=3,AI37&gt;0),Input!$E$20,"")))</f>
        <v/>
      </c>
      <c r="AL37" s="310" t="str">
        <f>IF(AND(J37=1,AI37&gt;0),Input!$G$18,IF(AND(J37=2,AI37&gt;0),Input!$G$19,IF(AND(J37=3,AI37&gt;0),Input!$G$20,"")))</f>
        <v/>
      </c>
      <c r="AM37" s="310" t="str">
        <f>IF(AND(J37=1,AI37&gt;0),Input!$I$18,IF(AND(J37=2,AI37&gt;0),Input!$I$19,IF(AND(J37=3,AI37&gt;0),Input!$I$20,"")))</f>
        <v/>
      </c>
      <c r="AN37" s="313"/>
      <c r="AO37" s="314" t="str">
        <f t="shared" si="8"/>
        <v/>
      </c>
      <c r="AP37" s="314" t="str">
        <f t="shared" si="17"/>
        <v/>
      </c>
      <c r="AQ37" s="314" t="str">
        <f t="shared" si="18"/>
        <v/>
      </c>
      <c r="AR37" s="314">
        <f t="shared" si="19"/>
        <v>0</v>
      </c>
      <c r="AT37" s="315" t="str">
        <f t="shared" si="9"/>
        <v/>
      </c>
      <c r="AU37" s="315" t="str">
        <f t="shared" si="20"/>
        <v/>
      </c>
      <c r="AV37" s="315" t="str">
        <f t="shared" si="21"/>
        <v/>
      </c>
      <c r="AW37" s="316" t="str">
        <f t="shared" si="10"/>
        <v/>
      </c>
      <c r="AX37" s="316" t="str">
        <f t="shared" si="22"/>
        <v/>
      </c>
      <c r="AY37" s="317" t="str">
        <f t="shared" si="23"/>
        <v/>
      </c>
      <c r="AZ37" s="318" t="str">
        <f t="shared" si="11"/>
        <v/>
      </c>
      <c r="BA37" s="318" t="str">
        <f t="shared" si="24"/>
        <v/>
      </c>
      <c r="BB37" s="318" t="str">
        <f t="shared" si="25"/>
        <v/>
      </c>
      <c r="BJ37" s="320">
        <f t="shared" si="29"/>
        <v>0</v>
      </c>
      <c r="BL37" s="321"/>
      <c r="BM37" s="322">
        <f t="shared" si="26"/>
        <v>2.5</v>
      </c>
      <c r="BN37" s="322">
        <f t="shared" si="30"/>
        <v>0.83333333333333337</v>
      </c>
      <c r="BO37" s="322" t="str">
        <f t="shared" si="30"/>
        <v/>
      </c>
      <c r="BP37" s="322" t="str">
        <f t="shared" si="30"/>
        <v/>
      </c>
      <c r="BQ37" s="322" t="str">
        <f t="shared" si="30"/>
        <v/>
      </c>
      <c r="BR37" s="322" t="str">
        <f t="shared" si="30"/>
        <v/>
      </c>
      <c r="BS37" s="322" t="str">
        <f t="shared" si="30"/>
        <v/>
      </c>
      <c r="BT37" s="322" t="str">
        <f t="shared" si="30"/>
        <v/>
      </c>
      <c r="BU37" s="322" t="str">
        <f t="shared" si="30"/>
        <v/>
      </c>
      <c r="BV37" s="322" t="str">
        <f t="shared" si="30"/>
        <v/>
      </c>
      <c r="BW37" s="322" t="str">
        <f t="shared" si="30"/>
        <v/>
      </c>
      <c r="BX37" s="322" t="str">
        <f t="shared" si="30"/>
        <v/>
      </c>
      <c r="CC37" s="323"/>
      <c r="CF37" s="369">
        <f t="shared" si="28"/>
        <v>0</v>
      </c>
      <c r="CG37" s="368"/>
      <c r="CH37" s="368"/>
      <c r="CI37" s="368"/>
      <c r="CJ37" s="368"/>
      <c r="CK37" s="368"/>
      <c r="CL37" s="368"/>
      <c r="CM37" s="368"/>
      <c r="CN37" s="368"/>
      <c r="CO37" s="368"/>
      <c r="CP37" s="368"/>
      <c r="CQ37" s="368"/>
      <c r="CR37" s="368"/>
    </row>
    <row r="38" spans="1:96" s="314" customFormat="1" ht="21" customHeight="1">
      <c r="A38" s="295" t="str">
        <f>Input!$C$12</f>
        <v>01​ 01 01</v>
      </c>
      <c r="B38" s="296">
        <v>775</v>
      </c>
      <c r="C38" s="297">
        <v>1</v>
      </c>
      <c r="D38" s="298" t="str">
        <f t="shared" si="1"/>
        <v/>
      </c>
      <c r="E38" s="299">
        <f>IF(AG38=1,SUM(AG$8:AG38)+E$4,"")</f>
        <v>31</v>
      </c>
      <c r="F38" s="300" t="str">
        <f t="shared" si="2"/>
        <v>01​ 01 01 0775 1</v>
      </c>
      <c r="G38" s="301" t="s">
        <v>181</v>
      </c>
      <c r="H38" s="302"/>
      <c r="I38" s="303"/>
      <c r="J38" s="304">
        <v>2</v>
      </c>
      <c r="K38" s="305" t="str">
        <f t="shared" si="3"/>
        <v>អាជីវកម្ម</v>
      </c>
      <c r="L38" s="328"/>
      <c r="M38" s="79"/>
      <c r="N38" s="307"/>
      <c r="O38" s="366">
        <f t="shared" si="14"/>
        <v>0.83333333333333337</v>
      </c>
      <c r="P38" s="79" t="str">
        <f t="shared" si="15"/>
        <v/>
      </c>
      <c r="Q38" s="79" t="str">
        <f t="shared" si="4"/>
        <v/>
      </c>
      <c r="R38" s="79"/>
      <c r="S38" s="79">
        <v>5</v>
      </c>
      <c r="T38" s="79">
        <v>10</v>
      </c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308" t="str">
        <f t="shared" si="5"/>
        <v/>
      </c>
      <c r="AG38" s="309">
        <f t="shared" si="6"/>
        <v>1</v>
      </c>
      <c r="AH38" s="310" t="str">
        <f t="shared" si="16"/>
        <v/>
      </c>
      <c r="AI38" s="311">
        <f t="shared" si="7"/>
        <v>0</v>
      </c>
      <c r="AJ38" s="312" t="str">
        <f>IF(AH38=1,SUM(AH$8:AH38)+AJ$4,"")</f>
        <v/>
      </c>
      <c r="AK38" s="310" t="str">
        <f>IF(AND(J38=1,AI38&gt;0),Input!$E$18,IF(AND(J38=2,AI38&gt;0),Input!$E$19,IF(AND(J38=3,AI38&gt;0),Input!$E$20,"")))</f>
        <v/>
      </c>
      <c r="AL38" s="310" t="str">
        <f>IF(AND(J38=1,AI38&gt;0),Input!$G$18,IF(AND(J38=2,AI38&gt;0),Input!$G$19,IF(AND(J38=3,AI38&gt;0),Input!$G$20,"")))</f>
        <v/>
      </c>
      <c r="AM38" s="310" t="str">
        <f>IF(AND(J38=1,AI38&gt;0),Input!$I$18,IF(AND(J38=2,AI38&gt;0),Input!$I$19,IF(AND(J38=3,AI38&gt;0),Input!$I$20,"")))</f>
        <v/>
      </c>
      <c r="AN38" s="313"/>
      <c r="AO38" s="314" t="str">
        <f t="shared" si="8"/>
        <v/>
      </c>
      <c r="AP38" s="314" t="str">
        <f t="shared" si="17"/>
        <v/>
      </c>
      <c r="AQ38" s="314" t="str">
        <f t="shared" si="18"/>
        <v/>
      </c>
      <c r="AR38" s="314">
        <f t="shared" si="19"/>
        <v>0</v>
      </c>
      <c r="AT38" s="315" t="str">
        <f t="shared" si="9"/>
        <v/>
      </c>
      <c r="AU38" s="315" t="str">
        <f t="shared" si="20"/>
        <v/>
      </c>
      <c r="AV38" s="315" t="str">
        <f t="shared" si="21"/>
        <v/>
      </c>
      <c r="AW38" s="316" t="str">
        <f t="shared" si="10"/>
        <v/>
      </c>
      <c r="AX38" s="316" t="str">
        <f t="shared" si="22"/>
        <v/>
      </c>
      <c r="AY38" s="317" t="str">
        <f t="shared" si="23"/>
        <v/>
      </c>
      <c r="AZ38" s="318" t="str">
        <f t="shared" si="11"/>
        <v/>
      </c>
      <c r="BA38" s="318" t="str">
        <f t="shared" si="24"/>
        <v/>
      </c>
      <c r="BB38" s="318" t="str">
        <f t="shared" si="25"/>
        <v/>
      </c>
      <c r="BJ38" s="320">
        <f t="shared" si="29"/>
        <v>0</v>
      </c>
      <c r="BL38" s="321"/>
      <c r="BM38" s="322">
        <f t="shared" si="26"/>
        <v>2.5</v>
      </c>
      <c r="BN38" s="322">
        <f t="shared" si="30"/>
        <v>0.83333333333333337</v>
      </c>
      <c r="BO38" s="322" t="str">
        <f t="shared" si="30"/>
        <v/>
      </c>
      <c r="BP38" s="322" t="str">
        <f t="shared" si="30"/>
        <v/>
      </c>
      <c r="BQ38" s="322" t="str">
        <f t="shared" si="30"/>
        <v/>
      </c>
      <c r="BR38" s="322" t="str">
        <f t="shared" si="30"/>
        <v/>
      </c>
      <c r="BS38" s="322" t="str">
        <f t="shared" si="30"/>
        <v/>
      </c>
      <c r="BT38" s="322" t="str">
        <f t="shared" si="30"/>
        <v/>
      </c>
      <c r="BU38" s="322" t="str">
        <f t="shared" si="30"/>
        <v/>
      </c>
      <c r="BV38" s="322" t="str">
        <f t="shared" si="30"/>
        <v/>
      </c>
      <c r="BW38" s="322" t="str">
        <f t="shared" si="30"/>
        <v/>
      </c>
      <c r="BX38" s="322" t="str">
        <f t="shared" si="30"/>
        <v/>
      </c>
      <c r="CC38" s="323"/>
      <c r="CF38" s="369">
        <f t="shared" si="28"/>
        <v>0</v>
      </c>
      <c r="CG38" s="368"/>
      <c r="CH38" s="368"/>
      <c r="CI38" s="368"/>
      <c r="CJ38" s="368"/>
      <c r="CK38" s="368"/>
      <c r="CL38" s="368"/>
      <c r="CM38" s="368"/>
      <c r="CN38" s="368"/>
      <c r="CO38" s="368"/>
      <c r="CP38" s="368"/>
      <c r="CQ38" s="368"/>
      <c r="CR38" s="368"/>
    </row>
    <row r="39" spans="1:96" s="314" customFormat="1" ht="21" customHeight="1">
      <c r="A39" s="295" t="str">
        <f>Input!$C$12</f>
        <v>01​ 01 01</v>
      </c>
      <c r="B39" s="325">
        <v>800</v>
      </c>
      <c r="C39" s="297">
        <v>1</v>
      </c>
      <c r="D39" s="298" t="str">
        <f t="shared" si="1"/>
        <v/>
      </c>
      <c r="E39" s="299">
        <f>IF(AG39=1,SUM(AG$8:AG39)+E$4,"")</f>
        <v>32</v>
      </c>
      <c r="F39" s="300" t="str">
        <f t="shared" si="2"/>
        <v>01​ 01 01 0800 1</v>
      </c>
      <c r="G39" s="301" t="s">
        <v>182</v>
      </c>
      <c r="H39" s="302"/>
      <c r="I39" s="303"/>
      <c r="J39" s="304">
        <v>2</v>
      </c>
      <c r="K39" s="305" t="str">
        <f>IF(J39=1,"លំនៅដ្ឋាន",IF(J39=2,"អាជីវកម្ម",IF(J39=3,"អង្គភាពរដ្ឋ","")))</f>
        <v>អាជីវកម្ម</v>
      </c>
      <c r="L39" s="328"/>
      <c r="M39" s="79"/>
      <c r="N39" s="307"/>
      <c r="O39" s="366">
        <f t="shared" si="14"/>
        <v>0.83333333333333337</v>
      </c>
      <c r="P39" s="79" t="str">
        <f t="shared" si="15"/>
        <v/>
      </c>
      <c r="Q39" s="79" t="str">
        <f t="shared" si="4"/>
        <v/>
      </c>
      <c r="R39" s="79"/>
      <c r="S39" s="79">
        <v>5</v>
      </c>
      <c r="T39" s="79">
        <v>10</v>
      </c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308" t="str">
        <f t="shared" si="5"/>
        <v/>
      </c>
      <c r="AG39" s="309">
        <f t="shared" si="6"/>
        <v>1</v>
      </c>
      <c r="AH39" s="310" t="str">
        <f t="shared" si="16"/>
        <v/>
      </c>
      <c r="AI39" s="311">
        <f t="shared" si="7"/>
        <v>0</v>
      </c>
      <c r="AJ39" s="312" t="str">
        <f>IF(AH39=1,SUM(AH$8:AH39)+AJ$4,"")</f>
        <v/>
      </c>
      <c r="AK39" s="310" t="str">
        <f>IF(AND(J39=1,AI39&gt;0),Input!$E$18,IF(AND(J39=2,AI39&gt;0),Input!$E$19,IF(AND(J39=3,AI39&gt;0),Input!$E$20,"")))</f>
        <v/>
      </c>
      <c r="AL39" s="310" t="str">
        <f>IF(AND(J39=1,AI39&gt;0),Input!$G$18,IF(AND(J39=2,AI39&gt;0),Input!$G$19,IF(AND(J39=3,AI39&gt;0),Input!$G$20,"")))</f>
        <v/>
      </c>
      <c r="AM39" s="310" t="str">
        <f>IF(AND(J39=1,AI39&gt;0),Input!$I$18,IF(AND(J39=2,AI39&gt;0),Input!$I$19,IF(AND(J39=3,AI39&gt;0),Input!$I$20,"")))</f>
        <v/>
      </c>
      <c r="AN39" s="313"/>
      <c r="AO39" s="314" t="str">
        <f t="shared" si="8"/>
        <v/>
      </c>
      <c r="AP39" s="314" t="str">
        <f t="shared" si="17"/>
        <v/>
      </c>
      <c r="AQ39" s="314" t="str">
        <f t="shared" si="18"/>
        <v/>
      </c>
      <c r="AR39" s="314">
        <f t="shared" si="19"/>
        <v>0</v>
      </c>
      <c r="AT39" s="315" t="str">
        <f t="shared" si="9"/>
        <v/>
      </c>
      <c r="AU39" s="315" t="str">
        <f t="shared" si="20"/>
        <v/>
      </c>
      <c r="AV39" s="315" t="str">
        <f t="shared" si="21"/>
        <v/>
      </c>
      <c r="AW39" s="316" t="str">
        <f t="shared" si="10"/>
        <v/>
      </c>
      <c r="AX39" s="316" t="str">
        <f t="shared" si="22"/>
        <v/>
      </c>
      <c r="AY39" s="317" t="str">
        <f t="shared" si="23"/>
        <v/>
      </c>
      <c r="AZ39" s="318" t="str">
        <f t="shared" si="11"/>
        <v/>
      </c>
      <c r="BA39" s="318" t="str">
        <f t="shared" si="24"/>
        <v/>
      </c>
      <c r="BB39" s="318" t="str">
        <f t="shared" si="25"/>
        <v/>
      </c>
      <c r="BJ39" s="320">
        <f t="shared" si="29"/>
        <v>0</v>
      </c>
      <c r="BL39" s="321"/>
      <c r="BM39" s="322">
        <f t="shared" si="26"/>
        <v>2.5</v>
      </c>
      <c r="BN39" s="322">
        <f t="shared" si="30"/>
        <v>0.83333333333333337</v>
      </c>
      <c r="BO39" s="322" t="str">
        <f t="shared" si="30"/>
        <v/>
      </c>
      <c r="BP39" s="322" t="str">
        <f t="shared" si="30"/>
        <v/>
      </c>
      <c r="BQ39" s="322" t="str">
        <f t="shared" si="30"/>
        <v/>
      </c>
      <c r="BR39" s="322" t="str">
        <f t="shared" si="30"/>
        <v/>
      </c>
      <c r="BS39" s="322" t="str">
        <f t="shared" si="30"/>
        <v/>
      </c>
      <c r="BT39" s="322" t="str">
        <f t="shared" si="30"/>
        <v/>
      </c>
      <c r="BU39" s="322" t="str">
        <f t="shared" si="30"/>
        <v/>
      </c>
      <c r="BV39" s="322" t="str">
        <f t="shared" si="30"/>
        <v/>
      </c>
      <c r="BW39" s="322" t="str">
        <f t="shared" si="30"/>
        <v/>
      </c>
      <c r="BX39" s="322" t="str">
        <f t="shared" si="30"/>
        <v/>
      </c>
      <c r="CC39" s="323"/>
      <c r="CF39" s="369">
        <f t="shared" si="28"/>
        <v>0</v>
      </c>
      <c r="CG39" s="368"/>
      <c r="CH39" s="368"/>
      <c r="CI39" s="368"/>
      <c r="CJ39" s="368"/>
      <c r="CK39" s="368"/>
      <c r="CL39" s="368"/>
      <c r="CM39" s="368"/>
      <c r="CN39" s="368"/>
      <c r="CO39" s="368"/>
      <c r="CP39" s="368"/>
      <c r="CQ39" s="368"/>
      <c r="CR39" s="368"/>
    </row>
    <row r="40" spans="1:96" s="314" customFormat="1" ht="21" customHeight="1">
      <c r="A40" s="295" t="str">
        <f>Input!$C$12</f>
        <v>01​ 01 01</v>
      </c>
      <c r="B40" s="296">
        <v>825</v>
      </c>
      <c r="C40" s="297">
        <v>1</v>
      </c>
      <c r="D40" s="298" t="str">
        <f t="shared" si="1"/>
        <v/>
      </c>
      <c r="E40" s="299">
        <f>IF(AG40=1,SUM(AG$8:AG40)+E$4,"")</f>
        <v>33</v>
      </c>
      <c r="F40" s="300" t="str">
        <f t="shared" si="2"/>
        <v>01​ 01 01 0825 1</v>
      </c>
      <c r="G40" s="301" t="s">
        <v>183</v>
      </c>
      <c r="H40" s="302"/>
      <c r="I40" s="303"/>
      <c r="J40" s="304">
        <v>2</v>
      </c>
      <c r="K40" s="305" t="str">
        <f t="shared" ref="K40:K75" si="31">IF(J40=1,"លំនៅដ្ឋាន",IF(J40=2,"អាជីវកម្ម",IF(J40=3,"អង្គភាពរដ្ឋ","")))</f>
        <v>អាជីវកម្ម</v>
      </c>
      <c r="L40" s="328"/>
      <c r="M40" s="79"/>
      <c r="N40" s="307"/>
      <c r="O40" s="366">
        <f t="shared" si="14"/>
        <v>0.83333333333333337</v>
      </c>
      <c r="P40" s="79" t="str">
        <f t="shared" si="15"/>
        <v/>
      </c>
      <c r="Q40" s="79" t="str">
        <f t="shared" si="4"/>
        <v/>
      </c>
      <c r="R40" s="79"/>
      <c r="S40" s="79">
        <v>5</v>
      </c>
      <c r="T40" s="79">
        <v>10</v>
      </c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308" t="str">
        <f t="shared" si="5"/>
        <v/>
      </c>
      <c r="AG40" s="309">
        <f t="shared" si="6"/>
        <v>1</v>
      </c>
      <c r="AH40" s="310" t="str">
        <f t="shared" si="16"/>
        <v/>
      </c>
      <c r="AI40" s="311">
        <f t="shared" si="7"/>
        <v>0</v>
      </c>
      <c r="AJ40" s="312" t="str">
        <f>IF(AH40=1,SUM(AH$8:AH40)+AJ$4,"")</f>
        <v/>
      </c>
      <c r="AK40" s="310" t="str">
        <f>IF(AND(J40=1,AI40&gt;0),Input!$E$18,IF(AND(J40=2,AI40&gt;0),Input!$E$19,IF(AND(J40=3,AI40&gt;0),Input!$E$20,"")))</f>
        <v/>
      </c>
      <c r="AL40" s="310" t="str">
        <f>IF(AND(J40=1,AI40&gt;0),Input!$G$18,IF(AND(J40=2,AI40&gt;0),Input!$G$19,IF(AND(J40=3,AI40&gt;0),Input!$G$20,"")))</f>
        <v/>
      </c>
      <c r="AM40" s="310" t="str">
        <f>IF(AND(J40=1,AI40&gt;0),Input!$I$18,IF(AND(J40=2,AI40&gt;0),Input!$I$19,IF(AND(J40=3,AI40&gt;0),Input!$I$20,"")))</f>
        <v/>
      </c>
      <c r="AN40" s="313"/>
      <c r="AO40" s="314" t="str">
        <f t="shared" si="8"/>
        <v/>
      </c>
      <c r="AP40" s="314" t="str">
        <f t="shared" si="17"/>
        <v/>
      </c>
      <c r="AQ40" s="314" t="str">
        <f t="shared" si="18"/>
        <v/>
      </c>
      <c r="AR40" s="314">
        <f t="shared" si="19"/>
        <v>0</v>
      </c>
      <c r="AT40" s="315" t="str">
        <f t="shared" si="9"/>
        <v/>
      </c>
      <c r="AU40" s="315" t="str">
        <f t="shared" si="20"/>
        <v/>
      </c>
      <c r="AV40" s="315" t="str">
        <f t="shared" si="21"/>
        <v/>
      </c>
      <c r="AW40" s="316" t="str">
        <f t="shared" si="10"/>
        <v/>
      </c>
      <c r="AX40" s="316" t="str">
        <f t="shared" si="22"/>
        <v/>
      </c>
      <c r="AY40" s="317" t="str">
        <f t="shared" si="23"/>
        <v/>
      </c>
      <c r="AZ40" s="318" t="str">
        <f t="shared" si="11"/>
        <v/>
      </c>
      <c r="BA40" s="318" t="str">
        <f t="shared" si="24"/>
        <v/>
      </c>
      <c r="BB40" s="318" t="str">
        <f t="shared" si="25"/>
        <v/>
      </c>
      <c r="BJ40" s="320">
        <f t="shared" si="29"/>
        <v>0</v>
      </c>
      <c r="BL40" s="321"/>
      <c r="BM40" s="322">
        <f t="shared" si="26"/>
        <v>2.5</v>
      </c>
      <c r="BN40" s="322">
        <f t="shared" si="30"/>
        <v>0.83333333333333337</v>
      </c>
      <c r="BO40" s="322" t="str">
        <f t="shared" si="30"/>
        <v/>
      </c>
      <c r="BP40" s="322" t="str">
        <f t="shared" si="30"/>
        <v/>
      </c>
      <c r="BQ40" s="322" t="str">
        <f t="shared" si="30"/>
        <v/>
      </c>
      <c r="BR40" s="322" t="str">
        <f t="shared" si="30"/>
        <v/>
      </c>
      <c r="BS40" s="322" t="str">
        <f t="shared" si="30"/>
        <v/>
      </c>
      <c r="BT40" s="322" t="str">
        <f t="shared" si="30"/>
        <v/>
      </c>
      <c r="BU40" s="322" t="str">
        <f t="shared" si="30"/>
        <v/>
      </c>
      <c r="BV40" s="322" t="str">
        <f t="shared" si="30"/>
        <v/>
      </c>
      <c r="BW40" s="322" t="str">
        <f t="shared" si="30"/>
        <v/>
      </c>
      <c r="BX40" s="322" t="str">
        <f t="shared" si="30"/>
        <v/>
      </c>
      <c r="CC40" s="323"/>
      <c r="CF40" s="369">
        <f t="shared" si="28"/>
        <v>0</v>
      </c>
      <c r="CG40" s="368"/>
      <c r="CH40" s="368"/>
      <c r="CI40" s="368"/>
      <c r="CJ40" s="368"/>
      <c r="CK40" s="368"/>
      <c r="CL40" s="368"/>
      <c r="CM40" s="368"/>
      <c r="CN40" s="368"/>
      <c r="CO40" s="368"/>
      <c r="CP40" s="368"/>
      <c r="CQ40" s="368"/>
      <c r="CR40" s="368"/>
    </row>
    <row r="41" spans="1:96" s="314" customFormat="1" ht="21" customHeight="1">
      <c r="A41" s="295" t="str">
        <f>Input!$C$12</f>
        <v>01​ 01 01</v>
      </c>
      <c r="B41" s="325">
        <v>850</v>
      </c>
      <c r="C41" s="297">
        <v>1</v>
      </c>
      <c r="D41" s="298" t="str">
        <f t="shared" si="1"/>
        <v/>
      </c>
      <c r="E41" s="299">
        <f>IF(AG41=1,SUM(AG$8:AG41)+E$4,"")</f>
        <v>34</v>
      </c>
      <c r="F41" s="300" t="str">
        <f t="shared" si="2"/>
        <v>01​ 01 01 0850 1</v>
      </c>
      <c r="G41" s="301" t="s">
        <v>184</v>
      </c>
      <c r="H41" s="302"/>
      <c r="I41" s="303"/>
      <c r="J41" s="304">
        <v>2</v>
      </c>
      <c r="K41" s="305" t="str">
        <f t="shared" si="31"/>
        <v>អាជីវកម្ម</v>
      </c>
      <c r="L41" s="328"/>
      <c r="M41" s="79"/>
      <c r="N41" s="307"/>
      <c r="O41" s="366">
        <f t="shared" si="14"/>
        <v>0.83333333333333337</v>
      </c>
      <c r="P41" s="79" t="str">
        <f t="shared" si="15"/>
        <v/>
      </c>
      <c r="Q41" s="79" t="str">
        <f t="shared" si="4"/>
        <v/>
      </c>
      <c r="R41" s="79"/>
      <c r="S41" s="79">
        <v>5</v>
      </c>
      <c r="T41" s="79">
        <v>10</v>
      </c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308" t="str">
        <f t="shared" si="5"/>
        <v/>
      </c>
      <c r="AG41" s="309">
        <f t="shared" si="6"/>
        <v>1</v>
      </c>
      <c r="AH41" s="310" t="str">
        <f t="shared" si="16"/>
        <v/>
      </c>
      <c r="AI41" s="311">
        <f t="shared" si="7"/>
        <v>0</v>
      </c>
      <c r="AJ41" s="312" t="str">
        <f>IF(AH41=1,SUM(AH$8:AH41)+AJ$4,"")</f>
        <v/>
      </c>
      <c r="AK41" s="310" t="str">
        <f>IF(AND(J41=1,AI41&gt;0),Input!$E$18,IF(AND(J41=2,AI41&gt;0),Input!$E$19,IF(AND(J41=3,AI41&gt;0),Input!$E$20,"")))</f>
        <v/>
      </c>
      <c r="AL41" s="310" t="str">
        <f>IF(AND(J41=1,AI41&gt;0),Input!$G$18,IF(AND(J41=2,AI41&gt;0),Input!$G$19,IF(AND(J41=3,AI41&gt;0),Input!$G$20,"")))</f>
        <v/>
      </c>
      <c r="AM41" s="310" t="str">
        <f>IF(AND(J41=1,AI41&gt;0),Input!$I$18,IF(AND(J41=2,AI41&gt;0),Input!$I$19,IF(AND(J41=3,AI41&gt;0),Input!$I$20,"")))</f>
        <v/>
      </c>
      <c r="AN41" s="313"/>
      <c r="AO41" s="314" t="str">
        <f t="shared" si="8"/>
        <v/>
      </c>
      <c r="AP41" s="314" t="str">
        <f t="shared" si="17"/>
        <v/>
      </c>
      <c r="AQ41" s="314" t="str">
        <f t="shared" si="18"/>
        <v/>
      </c>
      <c r="AR41" s="314">
        <f t="shared" si="19"/>
        <v>0</v>
      </c>
      <c r="AT41" s="315" t="str">
        <f t="shared" si="9"/>
        <v/>
      </c>
      <c r="AU41" s="315" t="str">
        <f t="shared" si="20"/>
        <v/>
      </c>
      <c r="AV41" s="315" t="str">
        <f t="shared" si="21"/>
        <v/>
      </c>
      <c r="AW41" s="316" t="str">
        <f t="shared" si="10"/>
        <v/>
      </c>
      <c r="AX41" s="316" t="str">
        <f t="shared" si="22"/>
        <v/>
      </c>
      <c r="AY41" s="317" t="str">
        <f t="shared" si="23"/>
        <v/>
      </c>
      <c r="AZ41" s="318" t="str">
        <f t="shared" si="11"/>
        <v/>
      </c>
      <c r="BA41" s="318" t="str">
        <f t="shared" si="24"/>
        <v/>
      </c>
      <c r="BB41" s="318" t="str">
        <f t="shared" si="25"/>
        <v/>
      </c>
      <c r="BJ41" s="320">
        <f t="shared" si="29"/>
        <v>0</v>
      </c>
      <c r="BL41" s="321"/>
      <c r="BM41" s="322">
        <f t="shared" si="26"/>
        <v>2.5</v>
      </c>
      <c r="BN41" s="322">
        <f t="shared" ref="BN41:BX56" si="32">IF(U41&gt;T41,((U41-T41)+BM41+BL41)/3,IF(U41&lt;T41,(U41+BM41+BL41)/3,""))</f>
        <v>0.83333333333333337</v>
      </c>
      <c r="BO41" s="322" t="str">
        <f t="shared" si="32"/>
        <v/>
      </c>
      <c r="BP41" s="322" t="str">
        <f t="shared" si="32"/>
        <v/>
      </c>
      <c r="BQ41" s="322" t="str">
        <f t="shared" si="32"/>
        <v/>
      </c>
      <c r="BR41" s="322" t="str">
        <f t="shared" si="32"/>
        <v/>
      </c>
      <c r="BS41" s="322" t="str">
        <f t="shared" si="32"/>
        <v/>
      </c>
      <c r="BT41" s="322" t="str">
        <f t="shared" si="32"/>
        <v/>
      </c>
      <c r="BU41" s="322" t="str">
        <f t="shared" si="32"/>
        <v/>
      </c>
      <c r="BV41" s="322" t="str">
        <f t="shared" si="32"/>
        <v/>
      </c>
      <c r="BW41" s="322" t="str">
        <f t="shared" si="32"/>
        <v/>
      </c>
      <c r="BX41" s="322" t="str">
        <f t="shared" si="32"/>
        <v/>
      </c>
      <c r="CC41" s="323"/>
      <c r="CF41" s="369">
        <f t="shared" si="28"/>
        <v>0</v>
      </c>
      <c r="CG41" s="368"/>
      <c r="CH41" s="368"/>
      <c r="CI41" s="368"/>
      <c r="CJ41" s="368"/>
      <c r="CK41" s="368"/>
      <c r="CL41" s="368"/>
      <c r="CM41" s="368"/>
      <c r="CN41" s="368"/>
      <c r="CO41" s="368"/>
      <c r="CP41" s="368"/>
      <c r="CQ41" s="368"/>
      <c r="CR41" s="368"/>
    </row>
    <row r="42" spans="1:96" s="314" customFormat="1" ht="21" customHeight="1">
      <c r="A42" s="295" t="str">
        <f>Input!$C$12</f>
        <v>01​ 01 01</v>
      </c>
      <c r="B42" s="296">
        <v>875</v>
      </c>
      <c r="C42" s="297">
        <v>1</v>
      </c>
      <c r="D42" s="298" t="str">
        <f t="shared" si="1"/>
        <v/>
      </c>
      <c r="E42" s="299">
        <f>IF(AG42=1,SUM(AG$8:AG42)+E$4,"")</f>
        <v>35</v>
      </c>
      <c r="F42" s="300" t="str">
        <f t="shared" si="2"/>
        <v>01​ 01 01 0875 1</v>
      </c>
      <c r="G42" s="301" t="s">
        <v>185</v>
      </c>
      <c r="H42" s="302"/>
      <c r="I42" s="303"/>
      <c r="J42" s="304">
        <v>2</v>
      </c>
      <c r="K42" s="305" t="str">
        <f t="shared" si="31"/>
        <v>អាជីវកម្ម</v>
      </c>
      <c r="L42" s="328"/>
      <c r="M42" s="79"/>
      <c r="N42" s="307"/>
      <c r="O42" s="366">
        <f t="shared" si="14"/>
        <v>0.83333333333333337</v>
      </c>
      <c r="P42" s="79" t="str">
        <f t="shared" si="15"/>
        <v/>
      </c>
      <c r="Q42" s="79" t="str">
        <f t="shared" si="4"/>
        <v/>
      </c>
      <c r="R42" s="79"/>
      <c r="S42" s="79">
        <v>5</v>
      </c>
      <c r="T42" s="79">
        <v>10</v>
      </c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308" t="str">
        <f t="shared" si="5"/>
        <v/>
      </c>
      <c r="AG42" s="309">
        <f t="shared" si="6"/>
        <v>1</v>
      </c>
      <c r="AH42" s="310" t="str">
        <f t="shared" si="16"/>
        <v/>
      </c>
      <c r="AI42" s="311">
        <f t="shared" si="7"/>
        <v>0</v>
      </c>
      <c r="AJ42" s="312" t="str">
        <f>IF(AH42=1,SUM(AH$8:AH42)+AJ$4,"")</f>
        <v/>
      </c>
      <c r="AK42" s="310" t="str">
        <f>IF(AND(J42=1,AI42&gt;0),Input!$E$18,IF(AND(J42=2,AI42&gt;0),Input!$E$19,IF(AND(J42=3,AI42&gt;0),Input!$E$20,"")))</f>
        <v/>
      </c>
      <c r="AL42" s="310" t="str">
        <f>IF(AND(J42=1,AI42&gt;0),Input!$G$18,IF(AND(J42=2,AI42&gt;0),Input!$G$19,IF(AND(J42=3,AI42&gt;0),Input!$G$20,"")))</f>
        <v/>
      </c>
      <c r="AM42" s="310" t="str">
        <f>IF(AND(J42=1,AI42&gt;0),Input!$I$18,IF(AND(J42=2,AI42&gt;0),Input!$I$19,IF(AND(J42=3,AI42&gt;0),Input!$I$20,"")))</f>
        <v/>
      </c>
      <c r="AN42" s="313"/>
      <c r="AO42" s="314" t="str">
        <f t="shared" si="8"/>
        <v/>
      </c>
      <c r="AP42" s="314" t="str">
        <f t="shared" si="17"/>
        <v/>
      </c>
      <c r="AQ42" s="314" t="str">
        <f t="shared" si="18"/>
        <v/>
      </c>
      <c r="AR42" s="314">
        <f t="shared" si="19"/>
        <v>0</v>
      </c>
      <c r="AT42" s="315" t="str">
        <f t="shared" si="9"/>
        <v/>
      </c>
      <c r="AU42" s="315" t="str">
        <f t="shared" si="20"/>
        <v/>
      </c>
      <c r="AV42" s="315" t="str">
        <f t="shared" si="21"/>
        <v/>
      </c>
      <c r="AW42" s="316" t="str">
        <f t="shared" si="10"/>
        <v/>
      </c>
      <c r="AX42" s="316" t="str">
        <f t="shared" si="22"/>
        <v/>
      </c>
      <c r="AY42" s="317" t="str">
        <f t="shared" si="23"/>
        <v/>
      </c>
      <c r="AZ42" s="318" t="str">
        <f t="shared" si="11"/>
        <v/>
      </c>
      <c r="BA42" s="318" t="str">
        <f t="shared" si="24"/>
        <v/>
      </c>
      <c r="BB42" s="318" t="str">
        <f t="shared" si="25"/>
        <v/>
      </c>
      <c r="BJ42" s="320">
        <f t="shared" si="29"/>
        <v>0</v>
      </c>
      <c r="BL42" s="321"/>
      <c r="BM42" s="322">
        <f t="shared" si="26"/>
        <v>2.5</v>
      </c>
      <c r="BN42" s="322">
        <f t="shared" si="32"/>
        <v>0.83333333333333337</v>
      </c>
      <c r="BO42" s="322" t="str">
        <f t="shared" si="32"/>
        <v/>
      </c>
      <c r="BP42" s="322" t="str">
        <f t="shared" si="32"/>
        <v/>
      </c>
      <c r="BQ42" s="322" t="str">
        <f t="shared" si="32"/>
        <v/>
      </c>
      <c r="BR42" s="322" t="str">
        <f t="shared" si="32"/>
        <v/>
      </c>
      <c r="BS42" s="322" t="str">
        <f t="shared" si="32"/>
        <v/>
      </c>
      <c r="BT42" s="322" t="str">
        <f t="shared" si="32"/>
        <v/>
      </c>
      <c r="BU42" s="322" t="str">
        <f t="shared" si="32"/>
        <v/>
      </c>
      <c r="BV42" s="322" t="str">
        <f t="shared" si="32"/>
        <v/>
      </c>
      <c r="BW42" s="322" t="str">
        <f t="shared" si="32"/>
        <v/>
      </c>
      <c r="BX42" s="322" t="str">
        <f t="shared" si="32"/>
        <v/>
      </c>
      <c r="CC42" s="323"/>
      <c r="CF42" s="369">
        <f t="shared" si="28"/>
        <v>0</v>
      </c>
      <c r="CG42" s="368"/>
      <c r="CH42" s="368"/>
      <c r="CI42" s="368"/>
      <c r="CJ42" s="368"/>
      <c r="CK42" s="368"/>
      <c r="CL42" s="368"/>
      <c r="CM42" s="368"/>
      <c r="CN42" s="368"/>
      <c r="CO42" s="368"/>
      <c r="CP42" s="368"/>
      <c r="CQ42" s="368"/>
      <c r="CR42" s="368"/>
    </row>
    <row r="43" spans="1:96" s="314" customFormat="1" ht="21" customHeight="1">
      <c r="A43" s="295" t="str">
        <f>Input!$C$12</f>
        <v>01​ 01 01</v>
      </c>
      <c r="B43" s="325">
        <v>900</v>
      </c>
      <c r="C43" s="297">
        <v>1</v>
      </c>
      <c r="D43" s="298" t="str">
        <f t="shared" si="1"/>
        <v/>
      </c>
      <c r="E43" s="299">
        <f>IF(AG43=1,SUM(AG$8:AG43)+E$4,"")</f>
        <v>36</v>
      </c>
      <c r="F43" s="300" t="str">
        <f t="shared" si="2"/>
        <v>01​ 01 01 0900 1</v>
      </c>
      <c r="G43" s="301" t="s">
        <v>186</v>
      </c>
      <c r="H43" s="302"/>
      <c r="I43" s="303"/>
      <c r="J43" s="304">
        <v>2</v>
      </c>
      <c r="K43" s="305" t="str">
        <f t="shared" si="31"/>
        <v>អាជីវកម្ម</v>
      </c>
      <c r="L43" s="328"/>
      <c r="M43" s="79"/>
      <c r="N43" s="307"/>
      <c r="O43" s="366">
        <f t="shared" si="14"/>
        <v>0.83333333333333337</v>
      </c>
      <c r="P43" s="79" t="str">
        <f t="shared" si="15"/>
        <v/>
      </c>
      <c r="Q43" s="79" t="str">
        <f t="shared" si="4"/>
        <v/>
      </c>
      <c r="R43" s="79"/>
      <c r="S43" s="79">
        <v>5</v>
      </c>
      <c r="T43" s="79">
        <v>10</v>
      </c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308" t="str">
        <f t="shared" si="5"/>
        <v/>
      </c>
      <c r="AG43" s="309">
        <f t="shared" si="6"/>
        <v>1</v>
      </c>
      <c r="AH43" s="310" t="str">
        <f t="shared" si="16"/>
        <v/>
      </c>
      <c r="AI43" s="311">
        <f t="shared" si="7"/>
        <v>0</v>
      </c>
      <c r="AJ43" s="312" t="str">
        <f>IF(AH43=1,SUM(AH$8:AH43)+AJ$4,"")</f>
        <v/>
      </c>
      <c r="AK43" s="310" t="str">
        <f>IF(AND(J43=1,AI43&gt;0),Input!$E$18,IF(AND(J43=2,AI43&gt;0),Input!$E$19,IF(AND(J43=3,AI43&gt;0),Input!$E$20,"")))</f>
        <v/>
      </c>
      <c r="AL43" s="310" t="str">
        <f>IF(AND(J43=1,AI43&gt;0),Input!$G$18,IF(AND(J43=2,AI43&gt;0),Input!$G$19,IF(AND(J43=3,AI43&gt;0),Input!$G$20,"")))</f>
        <v/>
      </c>
      <c r="AM43" s="310" t="str">
        <f>IF(AND(J43=1,AI43&gt;0),Input!$I$18,IF(AND(J43=2,AI43&gt;0),Input!$I$19,IF(AND(J43=3,AI43&gt;0),Input!$I$20,"")))</f>
        <v/>
      </c>
      <c r="AN43" s="313"/>
      <c r="AO43" s="314" t="str">
        <f t="shared" si="8"/>
        <v/>
      </c>
      <c r="AP43" s="314" t="str">
        <f t="shared" si="17"/>
        <v/>
      </c>
      <c r="AQ43" s="314" t="str">
        <f t="shared" si="18"/>
        <v/>
      </c>
      <c r="AR43" s="314">
        <f t="shared" si="19"/>
        <v>0</v>
      </c>
      <c r="AT43" s="315" t="str">
        <f t="shared" si="9"/>
        <v/>
      </c>
      <c r="AU43" s="315" t="str">
        <f t="shared" si="20"/>
        <v/>
      </c>
      <c r="AV43" s="315" t="str">
        <f t="shared" si="21"/>
        <v/>
      </c>
      <c r="AW43" s="316" t="str">
        <f t="shared" si="10"/>
        <v/>
      </c>
      <c r="AX43" s="316" t="str">
        <f t="shared" si="22"/>
        <v/>
      </c>
      <c r="AY43" s="317" t="str">
        <f t="shared" si="23"/>
        <v/>
      </c>
      <c r="AZ43" s="318" t="str">
        <f t="shared" si="11"/>
        <v/>
      </c>
      <c r="BA43" s="318" t="str">
        <f t="shared" si="24"/>
        <v/>
      </c>
      <c r="BB43" s="318" t="str">
        <f t="shared" si="25"/>
        <v/>
      </c>
      <c r="BJ43" s="320">
        <f t="shared" si="29"/>
        <v>0</v>
      </c>
      <c r="BL43" s="321"/>
      <c r="BM43" s="322">
        <f t="shared" si="26"/>
        <v>2.5</v>
      </c>
      <c r="BN43" s="322">
        <f t="shared" si="32"/>
        <v>0.83333333333333337</v>
      </c>
      <c r="BO43" s="322" t="str">
        <f t="shared" si="32"/>
        <v/>
      </c>
      <c r="BP43" s="322" t="str">
        <f t="shared" si="32"/>
        <v/>
      </c>
      <c r="BQ43" s="322" t="str">
        <f t="shared" si="32"/>
        <v/>
      </c>
      <c r="BR43" s="322" t="str">
        <f t="shared" si="32"/>
        <v/>
      </c>
      <c r="BS43" s="322" t="str">
        <f t="shared" si="32"/>
        <v/>
      </c>
      <c r="BT43" s="322" t="str">
        <f t="shared" si="32"/>
        <v/>
      </c>
      <c r="BU43" s="322" t="str">
        <f t="shared" si="32"/>
        <v/>
      </c>
      <c r="BV43" s="322" t="str">
        <f t="shared" si="32"/>
        <v/>
      </c>
      <c r="BW43" s="322" t="str">
        <f t="shared" si="32"/>
        <v/>
      </c>
      <c r="BX43" s="322" t="str">
        <f t="shared" si="32"/>
        <v/>
      </c>
      <c r="CC43" s="323"/>
      <c r="CF43" s="369">
        <f t="shared" si="28"/>
        <v>0</v>
      </c>
      <c r="CG43" s="368"/>
      <c r="CH43" s="368"/>
      <c r="CI43" s="368"/>
      <c r="CJ43" s="368"/>
      <c r="CK43" s="368"/>
      <c r="CL43" s="368"/>
      <c r="CM43" s="368"/>
      <c r="CN43" s="368"/>
      <c r="CO43" s="368"/>
      <c r="CP43" s="368"/>
      <c r="CQ43" s="368"/>
      <c r="CR43" s="368"/>
    </row>
    <row r="44" spans="1:96" s="314" customFormat="1" ht="21" customHeight="1">
      <c r="A44" s="295" t="str">
        <f>Input!$C$12</f>
        <v>01​ 01 01</v>
      </c>
      <c r="B44" s="296">
        <v>925</v>
      </c>
      <c r="C44" s="297">
        <v>1</v>
      </c>
      <c r="D44" s="298" t="str">
        <f t="shared" si="1"/>
        <v/>
      </c>
      <c r="E44" s="299">
        <f>IF(AG44=1,SUM(AG$8:AG44)+E$4,"")</f>
        <v>37</v>
      </c>
      <c r="F44" s="300" t="str">
        <f t="shared" si="2"/>
        <v>01​ 01 01 0925 1</v>
      </c>
      <c r="G44" s="301" t="s">
        <v>187</v>
      </c>
      <c r="H44" s="302"/>
      <c r="I44" s="303"/>
      <c r="J44" s="304">
        <v>2</v>
      </c>
      <c r="K44" s="305" t="str">
        <f t="shared" si="31"/>
        <v>អាជីវកម្ម</v>
      </c>
      <c r="L44" s="328"/>
      <c r="M44" s="79"/>
      <c r="N44" s="307"/>
      <c r="O44" s="366">
        <f t="shared" si="14"/>
        <v>0.83333333333333337</v>
      </c>
      <c r="P44" s="79" t="str">
        <f t="shared" si="15"/>
        <v/>
      </c>
      <c r="Q44" s="79" t="str">
        <f t="shared" si="4"/>
        <v/>
      </c>
      <c r="R44" s="79"/>
      <c r="S44" s="79">
        <v>5</v>
      </c>
      <c r="T44" s="79">
        <v>10</v>
      </c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308" t="str">
        <f t="shared" si="5"/>
        <v/>
      </c>
      <c r="AG44" s="309">
        <f t="shared" si="6"/>
        <v>1</v>
      </c>
      <c r="AH44" s="310" t="str">
        <f t="shared" si="16"/>
        <v/>
      </c>
      <c r="AI44" s="311">
        <f t="shared" si="7"/>
        <v>0</v>
      </c>
      <c r="AJ44" s="312" t="str">
        <f>IF(AH44=1,SUM(AH$8:AH44)+AJ$4,"")</f>
        <v/>
      </c>
      <c r="AK44" s="310" t="str">
        <f>IF(AND(J44=1,AI44&gt;0),Input!$E$18,IF(AND(J44=2,AI44&gt;0),Input!$E$19,IF(AND(J44=3,AI44&gt;0),Input!$E$20,"")))</f>
        <v/>
      </c>
      <c r="AL44" s="310" t="str">
        <f>IF(AND(J44=1,AI44&gt;0),Input!$G$18,IF(AND(J44=2,AI44&gt;0),Input!$G$19,IF(AND(J44=3,AI44&gt;0),Input!$G$20,"")))</f>
        <v/>
      </c>
      <c r="AM44" s="310" t="str">
        <f>IF(AND(J44=1,AI44&gt;0),Input!$I$18,IF(AND(J44=2,AI44&gt;0),Input!$I$19,IF(AND(J44=3,AI44&gt;0),Input!$I$20,"")))</f>
        <v/>
      </c>
      <c r="AN44" s="313"/>
      <c r="AO44" s="314" t="str">
        <f t="shared" si="8"/>
        <v/>
      </c>
      <c r="AP44" s="314" t="str">
        <f t="shared" si="17"/>
        <v/>
      </c>
      <c r="AQ44" s="314" t="str">
        <f t="shared" si="18"/>
        <v/>
      </c>
      <c r="AR44" s="314">
        <f t="shared" si="19"/>
        <v>0</v>
      </c>
      <c r="AT44" s="315" t="str">
        <f t="shared" si="9"/>
        <v/>
      </c>
      <c r="AU44" s="315" t="str">
        <f t="shared" si="20"/>
        <v/>
      </c>
      <c r="AV44" s="315" t="str">
        <f t="shared" si="21"/>
        <v/>
      </c>
      <c r="AW44" s="316" t="str">
        <f t="shared" si="10"/>
        <v/>
      </c>
      <c r="AX44" s="316" t="str">
        <f t="shared" si="22"/>
        <v/>
      </c>
      <c r="AY44" s="317" t="str">
        <f t="shared" si="23"/>
        <v/>
      </c>
      <c r="AZ44" s="318" t="str">
        <f t="shared" si="11"/>
        <v/>
      </c>
      <c r="BA44" s="318" t="str">
        <f t="shared" si="24"/>
        <v/>
      </c>
      <c r="BB44" s="318" t="str">
        <f t="shared" si="25"/>
        <v/>
      </c>
      <c r="BJ44" s="320">
        <f t="shared" si="29"/>
        <v>0</v>
      </c>
      <c r="BL44" s="321"/>
      <c r="BM44" s="322">
        <f t="shared" si="26"/>
        <v>2.5</v>
      </c>
      <c r="BN44" s="322">
        <f t="shared" si="32"/>
        <v>0.83333333333333337</v>
      </c>
      <c r="BO44" s="322" t="str">
        <f t="shared" si="32"/>
        <v/>
      </c>
      <c r="BP44" s="322" t="str">
        <f t="shared" si="32"/>
        <v/>
      </c>
      <c r="BQ44" s="322" t="str">
        <f t="shared" si="32"/>
        <v/>
      </c>
      <c r="BR44" s="322" t="str">
        <f t="shared" si="32"/>
        <v/>
      </c>
      <c r="BS44" s="322" t="str">
        <f t="shared" si="32"/>
        <v/>
      </c>
      <c r="BT44" s="322" t="str">
        <f t="shared" si="32"/>
        <v/>
      </c>
      <c r="BU44" s="322" t="str">
        <f t="shared" si="32"/>
        <v/>
      </c>
      <c r="BV44" s="322" t="str">
        <f t="shared" si="32"/>
        <v/>
      </c>
      <c r="BW44" s="322" t="str">
        <f t="shared" si="32"/>
        <v/>
      </c>
      <c r="BX44" s="322" t="str">
        <f t="shared" si="32"/>
        <v/>
      </c>
      <c r="CC44" s="323"/>
      <c r="CF44" s="369">
        <f t="shared" si="28"/>
        <v>0</v>
      </c>
      <c r="CG44" s="368"/>
      <c r="CH44" s="368"/>
      <c r="CI44" s="368"/>
      <c r="CJ44" s="368"/>
      <c r="CK44" s="368"/>
      <c r="CL44" s="368"/>
      <c r="CM44" s="368"/>
      <c r="CN44" s="368"/>
      <c r="CO44" s="368"/>
      <c r="CP44" s="368"/>
      <c r="CQ44" s="368"/>
      <c r="CR44" s="368"/>
    </row>
    <row r="45" spans="1:96" s="314" customFormat="1" ht="21" customHeight="1">
      <c r="A45" s="295" t="str">
        <f>Input!$C$12</f>
        <v>01​ 01 01</v>
      </c>
      <c r="B45" s="325">
        <v>950</v>
      </c>
      <c r="C45" s="297">
        <v>1</v>
      </c>
      <c r="D45" s="298" t="str">
        <f t="shared" si="1"/>
        <v/>
      </c>
      <c r="E45" s="299">
        <f>IF(AG45=1,SUM(AG$8:AG45)+E$4,"")</f>
        <v>38</v>
      </c>
      <c r="F45" s="300" t="str">
        <f t="shared" si="2"/>
        <v>01​ 01 01 0950 1</v>
      </c>
      <c r="G45" s="301" t="s">
        <v>188</v>
      </c>
      <c r="H45" s="302"/>
      <c r="I45" s="303"/>
      <c r="J45" s="304">
        <v>2</v>
      </c>
      <c r="K45" s="305" t="str">
        <f t="shared" si="31"/>
        <v>អាជីវកម្ម</v>
      </c>
      <c r="L45" s="328"/>
      <c r="M45" s="79"/>
      <c r="N45" s="307"/>
      <c r="O45" s="366">
        <f t="shared" si="14"/>
        <v>0.83333333333333337</v>
      </c>
      <c r="P45" s="79" t="str">
        <f t="shared" si="15"/>
        <v/>
      </c>
      <c r="Q45" s="79" t="str">
        <f t="shared" si="4"/>
        <v/>
      </c>
      <c r="R45" s="79"/>
      <c r="S45" s="79">
        <v>5</v>
      </c>
      <c r="T45" s="79">
        <v>10</v>
      </c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308" t="str">
        <f t="shared" si="5"/>
        <v/>
      </c>
      <c r="AG45" s="309">
        <f t="shared" si="6"/>
        <v>1</v>
      </c>
      <c r="AH45" s="310" t="str">
        <f t="shared" si="16"/>
        <v/>
      </c>
      <c r="AI45" s="311">
        <f t="shared" si="7"/>
        <v>0</v>
      </c>
      <c r="AJ45" s="312" t="str">
        <f>IF(AH45=1,SUM(AH$8:AH45)+AJ$4,"")</f>
        <v/>
      </c>
      <c r="AK45" s="310" t="str">
        <f>IF(AND(J45=1,AI45&gt;0),Input!$E$18,IF(AND(J45=2,AI45&gt;0),Input!$E$19,IF(AND(J45=3,AI45&gt;0),Input!$E$20,"")))</f>
        <v/>
      </c>
      <c r="AL45" s="310" t="str">
        <f>IF(AND(J45=1,AI45&gt;0),Input!$G$18,IF(AND(J45=2,AI45&gt;0),Input!$G$19,IF(AND(J45=3,AI45&gt;0),Input!$G$20,"")))</f>
        <v/>
      </c>
      <c r="AM45" s="310" t="str">
        <f>IF(AND(J45=1,AI45&gt;0),Input!$I$18,IF(AND(J45=2,AI45&gt;0),Input!$I$19,IF(AND(J45=3,AI45&gt;0),Input!$I$20,"")))</f>
        <v/>
      </c>
      <c r="AN45" s="313"/>
      <c r="AO45" s="314" t="str">
        <f t="shared" si="8"/>
        <v/>
      </c>
      <c r="AP45" s="314" t="str">
        <f t="shared" si="17"/>
        <v/>
      </c>
      <c r="AQ45" s="314" t="str">
        <f t="shared" si="18"/>
        <v/>
      </c>
      <c r="AR45" s="314">
        <f t="shared" si="19"/>
        <v>0</v>
      </c>
      <c r="AT45" s="315" t="str">
        <f t="shared" si="9"/>
        <v/>
      </c>
      <c r="AU45" s="315" t="str">
        <f t="shared" si="20"/>
        <v/>
      </c>
      <c r="AV45" s="315" t="str">
        <f t="shared" si="21"/>
        <v/>
      </c>
      <c r="AW45" s="316" t="str">
        <f t="shared" si="10"/>
        <v/>
      </c>
      <c r="AX45" s="316" t="str">
        <f t="shared" si="22"/>
        <v/>
      </c>
      <c r="AY45" s="317" t="str">
        <f t="shared" si="23"/>
        <v/>
      </c>
      <c r="AZ45" s="318" t="str">
        <f t="shared" si="11"/>
        <v/>
      </c>
      <c r="BA45" s="318" t="str">
        <f t="shared" si="24"/>
        <v/>
      </c>
      <c r="BB45" s="318" t="str">
        <f t="shared" si="25"/>
        <v/>
      </c>
      <c r="BJ45" s="320">
        <f t="shared" si="29"/>
        <v>0</v>
      </c>
      <c r="BL45" s="321"/>
      <c r="BM45" s="322">
        <f t="shared" si="26"/>
        <v>2.5</v>
      </c>
      <c r="BN45" s="322">
        <f t="shared" si="32"/>
        <v>0.83333333333333337</v>
      </c>
      <c r="BO45" s="322" t="str">
        <f t="shared" si="32"/>
        <v/>
      </c>
      <c r="BP45" s="322" t="str">
        <f t="shared" si="32"/>
        <v/>
      </c>
      <c r="BQ45" s="322" t="str">
        <f t="shared" si="32"/>
        <v/>
      </c>
      <c r="BR45" s="322" t="str">
        <f t="shared" si="32"/>
        <v/>
      </c>
      <c r="BS45" s="322" t="str">
        <f t="shared" si="32"/>
        <v/>
      </c>
      <c r="BT45" s="322" t="str">
        <f t="shared" si="32"/>
        <v/>
      </c>
      <c r="BU45" s="322" t="str">
        <f t="shared" si="32"/>
        <v/>
      </c>
      <c r="BV45" s="322" t="str">
        <f t="shared" si="32"/>
        <v/>
      </c>
      <c r="BW45" s="322" t="str">
        <f t="shared" si="32"/>
        <v/>
      </c>
      <c r="BX45" s="322" t="str">
        <f t="shared" si="32"/>
        <v/>
      </c>
      <c r="CC45" s="323"/>
      <c r="CF45" s="369">
        <f t="shared" si="28"/>
        <v>0</v>
      </c>
      <c r="CG45" s="368"/>
      <c r="CH45" s="368"/>
      <c r="CI45" s="368"/>
      <c r="CJ45" s="368"/>
      <c r="CK45" s="368"/>
      <c r="CL45" s="368"/>
      <c r="CM45" s="368"/>
      <c r="CN45" s="368"/>
      <c r="CO45" s="368"/>
      <c r="CP45" s="368"/>
      <c r="CQ45" s="368"/>
      <c r="CR45" s="368"/>
    </row>
    <row r="46" spans="1:96" s="314" customFormat="1" ht="21" customHeight="1">
      <c r="A46" s="295" t="str">
        <f>Input!$C$12</f>
        <v>01​ 01 01</v>
      </c>
      <c r="B46" s="296">
        <v>975</v>
      </c>
      <c r="C46" s="297">
        <v>1</v>
      </c>
      <c r="D46" s="298" t="str">
        <f t="shared" si="1"/>
        <v/>
      </c>
      <c r="E46" s="299">
        <f>IF(AG46=1,SUM(AG$8:AG46)+E$4,"")</f>
        <v>39</v>
      </c>
      <c r="F46" s="300" t="str">
        <f t="shared" si="2"/>
        <v>01​ 01 01 0975 1</v>
      </c>
      <c r="G46" s="301" t="s">
        <v>189</v>
      </c>
      <c r="H46" s="302"/>
      <c r="I46" s="303"/>
      <c r="J46" s="304">
        <v>2</v>
      </c>
      <c r="K46" s="305" t="str">
        <f t="shared" si="31"/>
        <v>អាជីវកម្ម</v>
      </c>
      <c r="L46" s="328"/>
      <c r="M46" s="79"/>
      <c r="N46" s="307"/>
      <c r="O46" s="366">
        <f t="shared" si="14"/>
        <v>0.83333333333333337</v>
      </c>
      <c r="P46" s="79" t="str">
        <f t="shared" si="15"/>
        <v/>
      </c>
      <c r="Q46" s="79" t="str">
        <f t="shared" si="4"/>
        <v/>
      </c>
      <c r="R46" s="79"/>
      <c r="S46" s="79">
        <v>5</v>
      </c>
      <c r="T46" s="79">
        <v>10</v>
      </c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308" t="str">
        <f t="shared" si="5"/>
        <v/>
      </c>
      <c r="AG46" s="309">
        <f t="shared" si="6"/>
        <v>1</v>
      </c>
      <c r="AH46" s="310" t="str">
        <f t="shared" si="16"/>
        <v/>
      </c>
      <c r="AI46" s="311">
        <f t="shared" si="7"/>
        <v>0</v>
      </c>
      <c r="AJ46" s="312" t="str">
        <f>IF(AH46=1,SUM(AH$8:AH46)+AJ$4,"")</f>
        <v/>
      </c>
      <c r="AK46" s="310" t="str">
        <f>IF(AND(J46=1,AI46&gt;0),Input!$E$18,IF(AND(J46=2,AI46&gt;0),Input!$E$19,IF(AND(J46=3,AI46&gt;0),Input!$E$20,"")))</f>
        <v/>
      </c>
      <c r="AL46" s="310" t="str">
        <f>IF(AND(J46=1,AI46&gt;0),Input!$G$18,IF(AND(J46=2,AI46&gt;0),Input!$G$19,IF(AND(J46=3,AI46&gt;0),Input!$G$20,"")))</f>
        <v/>
      </c>
      <c r="AM46" s="310" t="str">
        <f>IF(AND(J46=1,AI46&gt;0),Input!$I$18,IF(AND(J46=2,AI46&gt;0),Input!$I$19,IF(AND(J46=3,AI46&gt;0),Input!$I$20,"")))</f>
        <v/>
      </c>
      <c r="AN46" s="313"/>
      <c r="AO46" s="314" t="str">
        <f t="shared" si="8"/>
        <v/>
      </c>
      <c r="AP46" s="314" t="str">
        <f t="shared" si="17"/>
        <v/>
      </c>
      <c r="AQ46" s="314" t="str">
        <f t="shared" si="18"/>
        <v/>
      </c>
      <c r="AR46" s="314">
        <f t="shared" si="19"/>
        <v>0</v>
      </c>
      <c r="AT46" s="315" t="str">
        <f t="shared" si="9"/>
        <v/>
      </c>
      <c r="AU46" s="315" t="str">
        <f t="shared" si="20"/>
        <v/>
      </c>
      <c r="AV46" s="315" t="str">
        <f t="shared" si="21"/>
        <v/>
      </c>
      <c r="AW46" s="316" t="str">
        <f t="shared" si="10"/>
        <v/>
      </c>
      <c r="AX46" s="316" t="str">
        <f t="shared" si="22"/>
        <v/>
      </c>
      <c r="AY46" s="317" t="str">
        <f t="shared" si="23"/>
        <v/>
      </c>
      <c r="AZ46" s="318" t="str">
        <f t="shared" si="11"/>
        <v/>
      </c>
      <c r="BA46" s="318" t="str">
        <f t="shared" si="24"/>
        <v/>
      </c>
      <c r="BB46" s="318" t="str">
        <f t="shared" si="25"/>
        <v/>
      </c>
      <c r="BJ46" s="320">
        <f t="shared" si="29"/>
        <v>0</v>
      </c>
      <c r="BL46" s="321"/>
      <c r="BM46" s="322">
        <f t="shared" si="26"/>
        <v>2.5</v>
      </c>
      <c r="BN46" s="322">
        <f t="shared" si="32"/>
        <v>0.83333333333333337</v>
      </c>
      <c r="BO46" s="322" t="str">
        <f t="shared" si="32"/>
        <v/>
      </c>
      <c r="BP46" s="322" t="str">
        <f t="shared" si="32"/>
        <v/>
      </c>
      <c r="BQ46" s="322" t="str">
        <f t="shared" si="32"/>
        <v/>
      </c>
      <c r="BR46" s="322" t="str">
        <f t="shared" si="32"/>
        <v/>
      </c>
      <c r="BS46" s="322" t="str">
        <f t="shared" si="32"/>
        <v/>
      </c>
      <c r="BT46" s="322" t="str">
        <f t="shared" si="32"/>
        <v/>
      </c>
      <c r="BU46" s="322" t="str">
        <f t="shared" si="32"/>
        <v/>
      </c>
      <c r="BV46" s="322" t="str">
        <f t="shared" si="32"/>
        <v/>
      </c>
      <c r="BW46" s="322" t="str">
        <f t="shared" si="32"/>
        <v/>
      </c>
      <c r="BX46" s="322" t="str">
        <f t="shared" si="32"/>
        <v/>
      </c>
      <c r="CC46" s="323"/>
      <c r="CF46" s="369">
        <f t="shared" si="28"/>
        <v>0</v>
      </c>
      <c r="CG46" s="368"/>
      <c r="CH46" s="368"/>
      <c r="CI46" s="368"/>
      <c r="CJ46" s="368"/>
      <c r="CK46" s="368"/>
      <c r="CL46" s="368"/>
      <c r="CM46" s="368"/>
      <c r="CN46" s="368"/>
      <c r="CO46" s="368"/>
      <c r="CP46" s="368"/>
      <c r="CQ46" s="368"/>
      <c r="CR46" s="368"/>
    </row>
    <row r="47" spans="1:96" s="314" customFormat="1" ht="21" customHeight="1">
      <c r="A47" s="295" t="str">
        <f>Input!$C$12</f>
        <v>01​ 01 01</v>
      </c>
      <c r="B47" s="325">
        <v>1000</v>
      </c>
      <c r="C47" s="297">
        <v>1</v>
      </c>
      <c r="D47" s="298" t="str">
        <f t="shared" si="1"/>
        <v/>
      </c>
      <c r="E47" s="299">
        <f>IF(AG47=1,SUM(AG$8:AG47)+E$4,"")</f>
        <v>40</v>
      </c>
      <c r="F47" s="300" t="str">
        <f t="shared" si="2"/>
        <v>01​ 01 01 1000 1</v>
      </c>
      <c r="G47" s="301" t="s">
        <v>190</v>
      </c>
      <c r="H47" s="302"/>
      <c r="I47" s="303"/>
      <c r="J47" s="304">
        <v>2</v>
      </c>
      <c r="K47" s="305" t="str">
        <f t="shared" si="31"/>
        <v>អាជីវកម្ម</v>
      </c>
      <c r="L47" s="328"/>
      <c r="M47" s="79"/>
      <c r="N47" s="307"/>
      <c r="O47" s="366">
        <f t="shared" si="14"/>
        <v>0.83333333333333337</v>
      </c>
      <c r="P47" s="79" t="str">
        <f t="shared" si="15"/>
        <v/>
      </c>
      <c r="Q47" s="79" t="str">
        <f t="shared" si="4"/>
        <v/>
      </c>
      <c r="R47" s="79"/>
      <c r="S47" s="79">
        <v>5</v>
      </c>
      <c r="T47" s="79">
        <v>10</v>
      </c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308" t="str">
        <f t="shared" si="5"/>
        <v/>
      </c>
      <c r="AG47" s="309">
        <f t="shared" si="6"/>
        <v>1</v>
      </c>
      <c r="AH47" s="310" t="str">
        <f t="shared" si="16"/>
        <v/>
      </c>
      <c r="AI47" s="311">
        <f t="shared" si="7"/>
        <v>0</v>
      </c>
      <c r="AJ47" s="312" t="str">
        <f>IF(AH47=1,SUM(AH$8:AH47)+AJ$4,"")</f>
        <v/>
      </c>
      <c r="AK47" s="310" t="str">
        <f>IF(AND(J47=1,AI47&gt;0),Input!$E$18,IF(AND(J47=2,AI47&gt;0),Input!$E$19,IF(AND(J47=3,AI47&gt;0),Input!$E$20,"")))</f>
        <v/>
      </c>
      <c r="AL47" s="310" t="str">
        <f>IF(AND(J47=1,AI47&gt;0),Input!$G$18,IF(AND(J47=2,AI47&gt;0),Input!$G$19,IF(AND(J47=3,AI47&gt;0),Input!$G$20,"")))</f>
        <v/>
      </c>
      <c r="AM47" s="310" t="str">
        <f>IF(AND(J47=1,AI47&gt;0),Input!$I$18,IF(AND(J47=2,AI47&gt;0),Input!$I$19,IF(AND(J47=3,AI47&gt;0),Input!$I$20,"")))</f>
        <v/>
      </c>
      <c r="AN47" s="313"/>
      <c r="AO47" s="314" t="str">
        <f t="shared" si="8"/>
        <v/>
      </c>
      <c r="AP47" s="314" t="str">
        <f t="shared" si="17"/>
        <v/>
      </c>
      <c r="AQ47" s="314" t="str">
        <f t="shared" si="18"/>
        <v/>
      </c>
      <c r="AR47" s="314">
        <f t="shared" si="19"/>
        <v>0</v>
      </c>
      <c r="AT47" s="315" t="str">
        <f t="shared" si="9"/>
        <v/>
      </c>
      <c r="AU47" s="315" t="str">
        <f t="shared" si="20"/>
        <v/>
      </c>
      <c r="AV47" s="315" t="str">
        <f t="shared" si="21"/>
        <v/>
      </c>
      <c r="AW47" s="316" t="str">
        <f t="shared" si="10"/>
        <v/>
      </c>
      <c r="AX47" s="316" t="str">
        <f t="shared" si="22"/>
        <v/>
      </c>
      <c r="AY47" s="317" t="str">
        <f t="shared" si="23"/>
        <v/>
      </c>
      <c r="AZ47" s="318" t="str">
        <f t="shared" si="11"/>
        <v/>
      </c>
      <c r="BA47" s="318" t="str">
        <f t="shared" si="24"/>
        <v/>
      </c>
      <c r="BB47" s="318" t="str">
        <f t="shared" si="25"/>
        <v/>
      </c>
      <c r="BJ47" s="320">
        <f t="shared" si="29"/>
        <v>0</v>
      </c>
      <c r="BL47" s="321"/>
      <c r="BM47" s="322">
        <f t="shared" si="26"/>
        <v>2.5</v>
      </c>
      <c r="BN47" s="322">
        <f t="shared" si="32"/>
        <v>0.83333333333333337</v>
      </c>
      <c r="BO47" s="322" t="str">
        <f t="shared" si="32"/>
        <v/>
      </c>
      <c r="BP47" s="322" t="str">
        <f t="shared" si="32"/>
        <v/>
      </c>
      <c r="BQ47" s="322" t="str">
        <f t="shared" si="32"/>
        <v/>
      </c>
      <c r="BR47" s="322" t="str">
        <f t="shared" si="32"/>
        <v/>
      </c>
      <c r="BS47" s="322" t="str">
        <f t="shared" si="32"/>
        <v/>
      </c>
      <c r="BT47" s="322" t="str">
        <f t="shared" si="32"/>
        <v/>
      </c>
      <c r="BU47" s="322" t="str">
        <f t="shared" si="32"/>
        <v/>
      </c>
      <c r="BV47" s="322" t="str">
        <f t="shared" si="32"/>
        <v/>
      </c>
      <c r="BW47" s="322" t="str">
        <f t="shared" si="32"/>
        <v/>
      </c>
      <c r="BX47" s="322" t="str">
        <f t="shared" si="32"/>
        <v/>
      </c>
      <c r="CC47" s="323"/>
      <c r="CF47" s="369">
        <f t="shared" si="28"/>
        <v>0</v>
      </c>
      <c r="CG47" s="368"/>
      <c r="CH47" s="368"/>
      <c r="CI47" s="368"/>
      <c r="CJ47" s="368"/>
      <c r="CK47" s="368"/>
      <c r="CL47" s="368"/>
      <c r="CM47" s="368"/>
      <c r="CN47" s="368"/>
      <c r="CO47" s="368"/>
      <c r="CP47" s="368"/>
      <c r="CQ47" s="368"/>
      <c r="CR47" s="368"/>
    </row>
    <row r="48" spans="1:96" s="314" customFormat="1" ht="21" customHeight="1">
      <c r="A48" s="295" t="str">
        <f>Input!$C$12</f>
        <v>01​ 01 01</v>
      </c>
      <c r="B48" s="296">
        <v>1025</v>
      </c>
      <c r="C48" s="297">
        <v>1</v>
      </c>
      <c r="D48" s="298" t="str">
        <f t="shared" si="1"/>
        <v/>
      </c>
      <c r="E48" s="299">
        <f>IF(AG48=1,SUM(AG$8:AG48)+E$4,"")</f>
        <v>41</v>
      </c>
      <c r="F48" s="300" t="str">
        <f t="shared" si="2"/>
        <v>01​ 01 01 1025 1</v>
      </c>
      <c r="G48" s="301" t="s">
        <v>191</v>
      </c>
      <c r="H48" s="302"/>
      <c r="I48" s="303"/>
      <c r="J48" s="304">
        <v>2</v>
      </c>
      <c r="K48" s="305" t="str">
        <f t="shared" si="31"/>
        <v>អាជីវកម្ម</v>
      </c>
      <c r="L48" s="328"/>
      <c r="M48" s="79"/>
      <c r="N48" s="307"/>
      <c r="O48" s="366">
        <f t="shared" si="14"/>
        <v>0.83333333333333337</v>
      </c>
      <c r="P48" s="79" t="str">
        <f t="shared" si="15"/>
        <v/>
      </c>
      <c r="Q48" s="79" t="str">
        <f t="shared" si="4"/>
        <v/>
      </c>
      <c r="R48" s="79"/>
      <c r="S48" s="79">
        <v>5</v>
      </c>
      <c r="T48" s="79">
        <v>10</v>
      </c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308" t="str">
        <f t="shared" si="5"/>
        <v/>
      </c>
      <c r="AG48" s="309">
        <f t="shared" si="6"/>
        <v>1</v>
      </c>
      <c r="AH48" s="310" t="str">
        <f t="shared" si="16"/>
        <v/>
      </c>
      <c r="AI48" s="311">
        <f t="shared" si="7"/>
        <v>0</v>
      </c>
      <c r="AJ48" s="312" t="str">
        <f>IF(AH48=1,SUM(AH$8:AH48)+AJ$4,"")</f>
        <v/>
      </c>
      <c r="AK48" s="310" t="str">
        <f>IF(AND(J48=1,AI48&gt;0),Input!$E$18,IF(AND(J48=2,AI48&gt;0),Input!$E$19,IF(AND(J48=3,AI48&gt;0),Input!$E$20,"")))</f>
        <v/>
      </c>
      <c r="AL48" s="310" t="str">
        <f>IF(AND(J48=1,AI48&gt;0),Input!$G$18,IF(AND(J48=2,AI48&gt;0),Input!$G$19,IF(AND(J48=3,AI48&gt;0),Input!$G$20,"")))</f>
        <v/>
      </c>
      <c r="AM48" s="310" t="str">
        <f>IF(AND(J48=1,AI48&gt;0),Input!$I$18,IF(AND(J48=2,AI48&gt;0),Input!$I$19,IF(AND(J48=3,AI48&gt;0),Input!$I$20,"")))</f>
        <v/>
      </c>
      <c r="AN48" s="313"/>
      <c r="AO48" s="314" t="str">
        <f t="shared" si="8"/>
        <v/>
      </c>
      <c r="AP48" s="314" t="str">
        <f t="shared" si="17"/>
        <v/>
      </c>
      <c r="AQ48" s="314" t="str">
        <f t="shared" si="18"/>
        <v/>
      </c>
      <c r="AR48" s="314">
        <f t="shared" si="19"/>
        <v>0</v>
      </c>
      <c r="AT48" s="315" t="str">
        <f t="shared" si="9"/>
        <v/>
      </c>
      <c r="AU48" s="315" t="str">
        <f t="shared" si="20"/>
        <v/>
      </c>
      <c r="AV48" s="315" t="str">
        <f t="shared" si="21"/>
        <v/>
      </c>
      <c r="AW48" s="316" t="str">
        <f t="shared" si="10"/>
        <v/>
      </c>
      <c r="AX48" s="316" t="str">
        <f t="shared" si="22"/>
        <v/>
      </c>
      <c r="AY48" s="317" t="str">
        <f t="shared" si="23"/>
        <v/>
      </c>
      <c r="AZ48" s="318" t="str">
        <f t="shared" si="11"/>
        <v/>
      </c>
      <c r="BA48" s="318" t="str">
        <f t="shared" si="24"/>
        <v/>
      </c>
      <c r="BB48" s="318" t="str">
        <f t="shared" si="25"/>
        <v/>
      </c>
      <c r="BJ48" s="320">
        <f t="shared" si="29"/>
        <v>0</v>
      </c>
      <c r="BL48" s="321"/>
      <c r="BM48" s="322">
        <f t="shared" si="26"/>
        <v>2.5</v>
      </c>
      <c r="BN48" s="322">
        <f t="shared" si="32"/>
        <v>0.83333333333333337</v>
      </c>
      <c r="BO48" s="322" t="str">
        <f t="shared" si="32"/>
        <v/>
      </c>
      <c r="BP48" s="322" t="str">
        <f t="shared" si="32"/>
        <v/>
      </c>
      <c r="BQ48" s="322" t="str">
        <f t="shared" si="32"/>
        <v/>
      </c>
      <c r="BR48" s="322" t="str">
        <f t="shared" si="32"/>
        <v/>
      </c>
      <c r="BS48" s="322" t="str">
        <f t="shared" si="32"/>
        <v/>
      </c>
      <c r="BT48" s="322" t="str">
        <f t="shared" si="32"/>
        <v/>
      </c>
      <c r="BU48" s="322" t="str">
        <f t="shared" si="32"/>
        <v/>
      </c>
      <c r="BV48" s="322" t="str">
        <f t="shared" si="32"/>
        <v/>
      </c>
      <c r="BW48" s="322" t="str">
        <f t="shared" si="32"/>
        <v/>
      </c>
      <c r="BX48" s="322" t="str">
        <f t="shared" si="32"/>
        <v/>
      </c>
      <c r="CC48" s="323"/>
      <c r="CF48" s="369">
        <f t="shared" si="28"/>
        <v>0</v>
      </c>
      <c r="CG48" s="368"/>
      <c r="CH48" s="368"/>
      <c r="CI48" s="368"/>
      <c r="CJ48" s="368"/>
      <c r="CK48" s="368"/>
      <c r="CL48" s="368"/>
      <c r="CM48" s="368"/>
      <c r="CN48" s="368"/>
      <c r="CO48" s="368"/>
      <c r="CP48" s="368"/>
      <c r="CQ48" s="368"/>
      <c r="CR48" s="368"/>
    </row>
    <row r="49" spans="1:96" s="314" customFormat="1" ht="21" customHeight="1">
      <c r="A49" s="295" t="str">
        <f>Input!$C$12</f>
        <v>01​ 01 01</v>
      </c>
      <c r="B49" s="325">
        <v>1050</v>
      </c>
      <c r="C49" s="297">
        <v>1</v>
      </c>
      <c r="D49" s="298" t="str">
        <f t="shared" si="1"/>
        <v/>
      </c>
      <c r="E49" s="299">
        <f>IF(AG49=1,SUM(AG$8:AG49)+E$4,"")</f>
        <v>42</v>
      </c>
      <c r="F49" s="300" t="str">
        <f t="shared" si="2"/>
        <v>01​ 01 01 1050 1</v>
      </c>
      <c r="G49" s="301" t="s">
        <v>192</v>
      </c>
      <c r="H49" s="302"/>
      <c r="I49" s="303"/>
      <c r="J49" s="304">
        <v>2</v>
      </c>
      <c r="K49" s="305" t="str">
        <f t="shared" si="31"/>
        <v>អាជីវកម្ម</v>
      </c>
      <c r="L49" s="328"/>
      <c r="M49" s="79"/>
      <c r="N49" s="307"/>
      <c r="O49" s="366">
        <f t="shared" si="14"/>
        <v>0.83333333333333337</v>
      </c>
      <c r="P49" s="79" t="str">
        <f t="shared" si="15"/>
        <v/>
      </c>
      <c r="Q49" s="79" t="str">
        <f t="shared" si="4"/>
        <v/>
      </c>
      <c r="R49" s="79"/>
      <c r="S49" s="79">
        <v>5</v>
      </c>
      <c r="T49" s="79">
        <v>10</v>
      </c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308" t="str">
        <f t="shared" si="5"/>
        <v/>
      </c>
      <c r="AG49" s="309">
        <f t="shared" si="6"/>
        <v>1</v>
      </c>
      <c r="AH49" s="310" t="str">
        <f t="shared" si="16"/>
        <v/>
      </c>
      <c r="AI49" s="311">
        <f t="shared" si="7"/>
        <v>0</v>
      </c>
      <c r="AJ49" s="312" t="str">
        <f>IF(AH49=1,SUM(AH$8:AH49)+AJ$4,"")</f>
        <v/>
      </c>
      <c r="AK49" s="310" t="str">
        <f>IF(AND(J49=1,AI49&gt;0),Input!$E$18,IF(AND(J49=2,AI49&gt;0),Input!$E$19,IF(AND(J49=3,AI49&gt;0),Input!$E$20,"")))</f>
        <v/>
      </c>
      <c r="AL49" s="310" t="str">
        <f>IF(AND(J49=1,AI49&gt;0),Input!$G$18,IF(AND(J49=2,AI49&gt;0),Input!$G$19,IF(AND(J49=3,AI49&gt;0),Input!$G$20,"")))</f>
        <v/>
      </c>
      <c r="AM49" s="310" t="str">
        <f>IF(AND(J49=1,AI49&gt;0),Input!$I$18,IF(AND(J49=2,AI49&gt;0),Input!$I$19,IF(AND(J49=3,AI49&gt;0),Input!$I$20,"")))</f>
        <v/>
      </c>
      <c r="AN49" s="313"/>
      <c r="AO49" s="314" t="str">
        <f t="shared" si="8"/>
        <v/>
      </c>
      <c r="AP49" s="314" t="str">
        <f t="shared" si="17"/>
        <v/>
      </c>
      <c r="AQ49" s="314" t="str">
        <f t="shared" si="18"/>
        <v/>
      </c>
      <c r="AR49" s="314">
        <f t="shared" si="19"/>
        <v>0</v>
      </c>
      <c r="AT49" s="315" t="str">
        <f t="shared" si="9"/>
        <v/>
      </c>
      <c r="AU49" s="315" t="str">
        <f t="shared" si="20"/>
        <v/>
      </c>
      <c r="AV49" s="315" t="str">
        <f t="shared" si="21"/>
        <v/>
      </c>
      <c r="AW49" s="316" t="str">
        <f t="shared" si="10"/>
        <v/>
      </c>
      <c r="AX49" s="316" t="str">
        <f t="shared" si="22"/>
        <v/>
      </c>
      <c r="AY49" s="317" t="str">
        <f t="shared" si="23"/>
        <v/>
      </c>
      <c r="AZ49" s="318" t="str">
        <f t="shared" si="11"/>
        <v/>
      </c>
      <c r="BA49" s="318" t="str">
        <f t="shared" si="24"/>
        <v/>
      </c>
      <c r="BB49" s="318" t="str">
        <f t="shared" si="25"/>
        <v/>
      </c>
      <c r="BJ49" s="320">
        <f t="shared" si="29"/>
        <v>0</v>
      </c>
      <c r="BL49" s="321"/>
      <c r="BM49" s="322">
        <f t="shared" si="26"/>
        <v>2.5</v>
      </c>
      <c r="BN49" s="322">
        <f t="shared" si="32"/>
        <v>0.83333333333333337</v>
      </c>
      <c r="BO49" s="322" t="str">
        <f t="shared" si="32"/>
        <v/>
      </c>
      <c r="BP49" s="322" t="str">
        <f t="shared" si="32"/>
        <v/>
      </c>
      <c r="BQ49" s="322" t="str">
        <f t="shared" si="32"/>
        <v/>
      </c>
      <c r="BR49" s="322" t="str">
        <f t="shared" si="32"/>
        <v/>
      </c>
      <c r="BS49" s="322" t="str">
        <f t="shared" si="32"/>
        <v/>
      </c>
      <c r="BT49" s="322" t="str">
        <f t="shared" si="32"/>
        <v/>
      </c>
      <c r="BU49" s="322" t="str">
        <f t="shared" si="32"/>
        <v/>
      </c>
      <c r="BV49" s="322" t="str">
        <f t="shared" si="32"/>
        <v/>
      </c>
      <c r="BW49" s="322" t="str">
        <f t="shared" si="32"/>
        <v/>
      </c>
      <c r="BX49" s="322" t="str">
        <f t="shared" si="32"/>
        <v/>
      </c>
      <c r="CC49" s="323"/>
      <c r="CF49" s="369">
        <f t="shared" si="28"/>
        <v>0</v>
      </c>
      <c r="CG49" s="368"/>
      <c r="CH49" s="368"/>
      <c r="CI49" s="368"/>
      <c r="CJ49" s="368"/>
      <c r="CK49" s="368"/>
      <c r="CL49" s="368"/>
      <c r="CM49" s="368"/>
      <c r="CN49" s="368"/>
      <c r="CO49" s="368"/>
      <c r="CP49" s="368"/>
      <c r="CQ49" s="368"/>
      <c r="CR49" s="368"/>
    </row>
    <row r="50" spans="1:96" s="314" customFormat="1" ht="21" customHeight="1">
      <c r="A50" s="295" t="str">
        <f>Input!$C$12</f>
        <v>01​ 01 01</v>
      </c>
      <c r="B50" s="296">
        <v>1075</v>
      </c>
      <c r="C50" s="297">
        <v>1</v>
      </c>
      <c r="D50" s="298" t="str">
        <f t="shared" si="1"/>
        <v/>
      </c>
      <c r="E50" s="299">
        <f>IF(AG50=1,SUM(AG$8:AG50)+E$4,"")</f>
        <v>43</v>
      </c>
      <c r="F50" s="300" t="str">
        <f t="shared" si="2"/>
        <v>01​ 01 01 1075 1</v>
      </c>
      <c r="G50" s="301" t="s">
        <v>193</v>
      </c>
      <c r="H50" s="302"/>
      <c r="I50" s="303"/>
      <c r="J50" s="304">
        <v>2</v>
      </c>
      <c r="K50" s="305" t="str">
        <f t="shared" si="31"/>
        <v>អាជីវកម្ម</v>
      </c>
      <c r="L50" s="328"/>
      <c r="M50" s="79"/>
      <c r="N50" s="307"/>
      <c r="O50" s="366">
        <f t="shared" si="14"/>
        <v>0.83333333333333337</v>
      </c>
      <c r="P50" s="79" t="str">
        <f t="shared" si="15"/>
        <v/>
      </c>
      <c r="Q50" s="79" t="str">
        <f t="shared" si="4"/>
        <v/>
      </c>
      <c r="R50" s="79"/>
      <c r="S50" s="79">
        <v>5</v>
      </c>
      <c r="T50" s="79">
        <v>10</v>
      </c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308" t="str">
        <f t="shared" si="5"/>
        <v/>
      </c>
      <c r="AG50" s="309">
        <f t="shared" si="6"/>
        <v>1</v>
      </c>
      <c r="AH50" s="310" t="str">
        <f t="shared" si="16"/>
        <v/>
      </c>
      <c r="AI50" s="311">
        <f t="shared" si="7"/>
        <v>0</v>
      </c>
      <c r="AJ50" s="312" t="str">
        <f>IF(AH50=1,SUM(AH$8:AH50)+AJ$4,"")</f>
        <v/>
      </c>
      <c r="AK50" s="310" t="str">
        <f>IF(AND(J50=1,AI50&gt;0),Input!$E$18,IF(AND(J50=2,AI50&gt;0),Input!$E$19,IF(AND(J50=3,AI50&gt;0),Input!$E$20,"")))</f>
        <v/>
      </c>
      <c r="AL50" s="310" t="str">
        <f>IF(AND(J50=1,AI50&gt;0),Input!$G$18,IF(AND(J50=2,AI50&gt;0),Input!$G$19,IF(AND(J50=3,AI50&gt;0),Input!$G$20,"")))</f>
        <v/>
      </c>
      <c r="AM50" s="310" t="str">
        <f>IF(AND(J50=1,AI50&gt;0),Input!$I$18,IF(AND(J50=2,AI50&gt;0),Input!$I$19,IF(AND(J50=3,AI50&gt;0),Input!$I$20,"")))</f>
        <v/>
      </c>
      <c r="AN50" s="313"/>
      <c r="AO50" s="314" t="str">
        <f t="shared" si="8"/>
        <v/>
      </c>
      <c r="AP50" s="314" t="str">
        <f t="shared" si="17"/>
        <v/>
      </c>
      <c r="AQ50" s="314" t="str">
        <f t="shared" si="18"/>
        <v/>
      </c>
      <c r="AR50" s="314">
        <f t="shared" si="19"/>
        <v>0</v>
      </c>
      <c r="AT50" s="315" t="str">
        <f t="shared" si="9"/>
        <v/>
      </c>
      <c r="AU50" s="315" t="str">
        <f t="shared" si="20"/>
        <v/>
      </c>
      <c r="AV50" s="315" t="str">
        <f t="shared" si="21"/>
        <v/>
      </c>
      <c r="AW50" s="316" t="str">
        <f t="shared" si="10"/>
        <v/>
      </c>
      <c r="AX50" s="316" t="str">
        <f t="shared" si="22"/>
        <v/>
      </c>
      <c r="AY50" s="317" t="str">
        <f t="shared" si="23"/>
        <v/>
      </c>
      <c r="AZ50" s="318" t="str">
        <f t="shared" si="11"/>
        <v/>
      </c>
      <c r="BA50" s="318" t="str">
        <f t="shared" si="24"/>
        <v/>
      </c>
      <c r="BB50" s="318" t="str">
        <f t="shared" si="25"/>
        <v/>
      </c>
      <c r="BJ50" s="320">
        <f t="shared" si="29"/>
        <v>0</v>
      </c>
      <c r="BL50" s="321"/>
      <c r="BM50" s="322">
        <f t="shared" si="26"/>
        <v>2.5</v>
      </c>
      <c r="BN50" s="322">
        <f t="shared" si="32"/>
        <v>0.83333333333333337</v>
      </c>
      <c r="BO50" s="322" t="str">
        <f t="shared" si="32"/>
        <v/>
      </c>
      <c r="BP50" s="322" t="str">
        <f t="shared" si="32"/>
        <v/>
      </c>
      <c r="BQ50" s="322" t="str">
        <f t="shared" si="32"/>
        <v/>
      </c>
      <c r="BR50" s="322" t="str">
        <f t="shared" si="32"/>
        <v/>
      </c>
      <c r="BS50" s="322" t="str">
        <f t="shared" si="32"/>
        <v/>
      </c>
      <c r="BT50" s="322" t="str">
        <f t="shared" si="32"/>
        <v/>
      </c>
      <c r="BU50" s="322" t="str">
        <f t="shared" si="32"/>
        <v/>
      </c>
      <c r="BV50" s="322" t="str">
        <f t="shared" si="32"/>
        <v/>
      </c>
      <c r="BW50" s="322" t="str">
        <f t="shared" si="32"/>
        <v/>
      </c>
      <c r="BX50" s="322" t="str">
        <f t="shared" si="32"/>
        <v/>
      </c>
      <c r="CC50" s="323"/>
      <c r="CF50" s="369">
        <f t="shared" si="28"/>
        <v>0</v>
      </c>
      <c r="CG50" s="368"/>
      <c r="CH50" s="368"/>
      <c r="CI50" s="368"/>
      <c r="CJ50" s="368"/>
      <c r="CK50" s="368"/>
      <c r="CL50" s="368"/>
      <c r="CM50" s="368"/>
      <c r="CN50" s="368"/>
      <c r="CO50" s="368"/>
      <c r="CP50" s="368"/>
      <c r="CQ50" s="368"/>
      <c r="CR50" s="368"/>
    </row>
    <row r="51" spans="1:96" s="314" customFormat="1" ht="21" customHeight="1">
      <c r="A51" s="295" t="str">
        <f>Input!$C$12</f>
        <v>01​ 01 01</v>
      </c>
      <c r="B51" s="325">
        <v>1100</v>
      </c>
      <c r="C51" s="297">
        <v>1</v>
      </c>
      <c r="D51" s="298" t="str">
        <f t="shared" si="1"/>
        <v/>
      </c>
      <c r="E51" s="299">
        <f>IF(AG51=1,SUM(AG$8:AG51)+E$4,"")</f>
        <v>44</v>
      </c>
      <c r="F51" s="300" t="str">
        <f t="shared" si="2"/>
        <v>01​ 01 01 1100 1</v>
      </c>
      <c r="G51" s="301" t="s">
        <v>194</v>
      </c>
      <c r="H51" s="302"/>
      <c r="I51" s="303"/>
      <c r="J51" s="304">
        <v>2</v>
      </c>
      <c r="K51" s="305" t="str">
        <f t="shared" si="31"/>
        <v>អាជីវកម្ម</v>
      </c>
      <c r="L51" s="328"/>
      <c r="M51" s="79"/>
      <c r="N51" s="307"/>
      <c r="O51" s="366">
        <f t="shared" si="14"/>
        <v>0.83333333333333337</v>
      </c>
      <c r="P51" s="79" t="str">
        <f t="shared" si="15"/>
        <v/>
      </c>
      <c r="Q51" s="79" t="str">
        <f t="shared" si="4"/>
        <v/>
      </c>
      <c r="R51" s="79"/>
      <c r="S51" s="79">
        <v>5</v>
      </c>
      <c r="T51" s="79">
        <v>10</v>
      </c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308" t="str">
        <f t="shared" si="5"/>
        <v/>
      </c>
      <c r="AG51" s="309">
        <f t="shared" si="6"/>
        <v>1</v>
      </c>
      <c r="AH51" s="310" t="str">
        <f t="shared" si="16"/>
        <v/>
      </c>
      <c r="AI51" s="311">
        <f t="shared" si="7"/>
        <v>0</v>
      </c>
      <c r="AJ51" s="312" t="str">
        <f>IF(AH51=1,SUM(AH$8:AH51)+AJ$4,"")</f>
        <v/>
      </c>
      <c r="AK51" s="310" t="str">
        <f>IF(AND(J51=1,AI51&gt;0),Input!$E$18,IF(AND(J51=2,AI51&gt;0),Input!$E$19,IF(AND(J51=3,AI51&gt;0),Input!$E$20,"")))</f>
        <v/>
      </c>
      <c r="AL51" s="310" t="str">
        <f>IF(AND(J51=1,AI51&gt;0),Input!$G$18,IF(AND(J51=2,AI51&gt;0),Input!$G$19,IF(AND(J51=3,AI51&gt;0),Input!$G$20,"")))</f>
        <v/>
      </c>
      <c r="AM51" s="310" t="str">
        <f>IF(AND(J51=1,AI51&gt;0),Input!$I$18,IF(AND(J51=2,AI51&gt;0),Input!$I$19,IF(AND(J51=3,AI51&gt;0),Input!$I$20,"")))</f>
        <v/>
      </c>
      <c r="AN51" s="313"/>
      <c r="AO51" s="314" t="str">
        <f t="shared" si="8"/>
        <v/>
      </c>
      <c r="AP51" s="314" t="str">
        <f t="shared" si="17"/>
        <v/>
      </c>
      <c r="AQ51" s="314" t="str">
        <f t="shared" si="18"/>
        <v/>
      </c>
      <c r="AR51" s="314">
        <f t="shared" si="19"/>
        <v>0</v>
      </c>
      <c r="AT51" s="315" t="str">
        <f t="shared" si="9"/>
        <v/>
      </c>
      <c r="AU51" s="315" t="str">
        <f t="shared" si="20"/>
        <v/>
      </c>
      <c r="AV51" s="315" t="str">
        <f t="shared" si="21"/>
        <v/>
      </c>
      <c r="AW51" s="316" t="str">
        <f t="shared" si="10"/>
        <v/>
      </c>
      <c r="AX51" s="316" t="str">
        <f t="shared" si="22"/>
        <v/>
      </c>
      <c r="AY51" s="317" t="str">
        <f t="shared" si="23"/>
        <v/>
      </c>
      <c r="AZ51" s="318" t="str">
        <f t="shared" si="11"/>
        <v/>
      </c>
      <c r="BA51" s="318" t="str">
        <f t="shared" si="24"/>
        <v/>
      </c>
      <c r="BB51" s="318" t="str">
        <f t="shared" si="25"/>
        <v/>
      </c>
      <c r="BJ51" s="320">
        <f t="shared" si="29"/>
        <v>0</v>
      </c>
      <c r="BL51" s="321"/>
      <c r="BM51" s="322">
        <f t="shared" si="26"/>
        <v>2.5</v>
      </c>
      <c r="BN51" s="322">
        <f t="shared" si="32"/>
        <v>0.83333333333333337</v>
      </c>
      <c r="BO51" s="322" t="str">
        <f t="shared" si="32"/>
        <v/>
      </c>
      <c r="BP51" s="322" t="str">
        <f t="shared" si="32"/>
        <v/>
      </c>
      <c r="BQ51" s="322" t="str">
        <f t="shared" si="32"/>
        <v/>
      </c>
      <c r="BR51" s="322" t="str">
        <f t="shared" si="32"/>
        <v/>
      </c>
      <c r="BS51" s="322" t="str">
        <f t="shared" si="32"/>
        <v/>
      </c>
      <c r="BT51" s="322" t="str">
        <f t="shared" si="32"/>
        <v/>
      </c>
      <c r="BU51" s="322" t="str">
        <f t="shared" si="32"/>
        <v/>
      </c>
      <c r="BV51" s="322" t="str">
        <f t="shared" si="32"/>
        <v/>
      </c>
      <c r="BW51" s="322" t="str">
        <f t="shared" si="32"/>
        <v/>
      </c>
      <c r="BX51" s="322" t="str">
        <f t="shared" si="32"/>
        <v/>
      </c>
      <c r="CC51" s="323"/>
      <c r="CF51" s="369">
        <f t="shared" si="28"/>
        <v>0</v>
      </c>
      <c r="CG51" s="368"/>
      <c r="CH51" s="368"/>
      <c r="CI51" s="368"/>
      <c r="CJ51" s="368"/>
      <c r="CK51" s="368"/>
      <c r="CL51" s="368"/>
      <c r="CM51" s="368"/>
      <c r="CN51" s="368"/>
      <c r="CO51" s="368"/>
      <c r="CP51" s="368"/>
      <c r="CQ51" s="368"/>
      <c r="CR51" s="368"/>
    </row>
    <row r="52" spans="1:96" s="314" customFormat="1" ht="21" customHeight="1">
      <c r="A52" s="295" t="str">
        <f>Input!$C$12</f>
        <v>01​ 01 01</v>
      </c>
      <c r="B52" s="296">
        <v>1125</v>
      </c>
      <c r="C52" s="297">
        <v>1</v>
      </c>
      <c r="D52" s="298" t="str">
        <f t="shared" si="1"/>
        <v/>
      </c>
      <c r="E52" s="299">
        <f>IF(AG52=1,SUM(AG$8:AG52)+E$4,"")</f>
        <v>45</v>
      </c>
      <c r="F52" s="300" t="str">
        <f t="shared" si="2"/>
        <v>01​ 01 01 1125 1</v>
      </c>
      <c r="G52" s="301" t="s">
        <v>195</v>
      </c>
      <c r="H52" s="302"/>
      <c r="I52" s="303"/>
      <c r="J52" s="304">
        <v>2</v>
      </c>
      <c r="K52" s="305" t="str">
        <f t="shared" si="31"/>
        <v>អាជីវកម្ម</v>
      </c>
      <c r="L52" s="328"/>
      <c r="M52" s="79"/>
      <c r="N52" s="307"/>
      <c r="O52" s="366">
        <f t="shared" si="14"/>
        <v>0.83333333333333337</v>
      </c>
      <c r="P52" s="79" t="str">
        <f t="shared" si="15"/>
        <v/>
      </c>
      <c r="Q52" s="79" t="str">
        <f t="shared" si="4"/>
        <v/>
      </c>
      <c r="R52" s="79"/>
      <c r="S52" s="79">
        <v>5</v>
      </c>
      <c r="T52" s="79">
        <v>10</v>
      </c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308" t="str">
        <f t="shared" si="5"/>
        <v/>
      </c>
      <c r="AG52" s="309">
        <f t="shared" si="6"/>
        <v>1</v>
      </c>
      <c r="AH52" s="310" t="str">
        <f t="shared" si="16"/>
        <v/>
      </c>
      <c r="AI52" s="311">
        <f t="shared" si="7"/>
        <v>0</v>
      </c>
      <c r="AJ52" s="312" t="str">
        <f>IF(AH52=1,SUM(AH$8:AH52)+AJ$4,"")</f>
        <v/>
      </c>
      <c r="AK52" s="310" t="str">
        <f>IF(AND(J52=1,AI52&gt;0),Input!$E$18,IF(AND(J52=2,AI52&gt;0),Input!$E$19,IF(AND(J52=3,AI52&gt;0),Input!$E$20,"")))</f>
        <v/>
      </c>
      <c r="AL52" s="310" t="str">
        <f>IF(AND(J52=1,AI52&gt;0),Input!$G$18,IF(AND(J52=2,AI52&gt;0),Input!$G$19,IF(AND(J52=3,AI52&gt;0),Input!$G$20,"")))</f>
        <v/>
      </c>
      <c r="AM52" s="310" t="str">
        <f>IF(AND(J52=1,AI52&gt;0),Input!$I$18,IF(AND(J52=2,AI52&gt;0),Input!$I$19,IF(AND(J52=3,AI52&gt;0),Input!$I$20,"")))</f>
        <v/>
      </c>
      <c r="AN52" s="313"/>
      <c r="AO52" s="314" t="str">
        <f t="shared" si="8"/>
        <v/>
      </c>
      <c r="AP52" s="314" t="str">
        <f t="shared" si="17"/>
        <v/>
      </c>
      <c r="AQ52" s="314" t="str">
        <f t="shared" si="18"/>
        <v/>
      </c>
      <c r="AR52" s="314">
        <f t="shared" si="19"/>
        <v>0</v>
      </c>
      <c r="AT52" s="315" t="str">
        <f t="shared" si="9"/>
        <v/>
      </c>
      <c r="AU52" s="315" t="str">
        <f t="shared" si="20"/>
        <v/>
      </c>
      <c r="AV52" s="315" t="str">
        <f t="shared" si="21"/>
        <v/>
      </c>
      <c r="AW52" s="316" t="str">
        <f t="shared" si="10"/>
        <v/>
      </c>
      <c r="AX52" s="316" t="str">
        <f t="shared" si="22"/>
        <v/>
      </c>
      <c r="AY52" s="317" t="str">
        <f t="shared" si="23"/>
        <v/>
      </c>
      <c r="AZ52" s="318" t="str">
        <f t="shared" si="11"/>
        <v/>
      </c>
      <c r="BA52" s="318" t="str">
        <f t="shared" si="24"/>
        <v/>
      </c>
      <c r="BB52" s="318" t="str">
        <f t="shared" si="25"/>
        <v/>
      </c>
      <c r="BJ52" s="320">
        <f t="shared" si="29"/>
        <v>0</v>
      </c>
      <c r="BL52" s="321"/>
      <c r="BM52" s="322">
        <f t="shared" si="26"/>
        <v>2.5</v>
      </c>
      <c r="BN52" s="322">
        <f t="shared" si="32"/>
        <v>0.83333333333333337</v>
      </c>
      <c r="BO52" s="322" t="str">
        <f t="shared" si="32"/>
        <v/>
      </c>
      <c r="BP52" s="322" t="str">
        <f t="shared" si="32"/>
        <v/>
      </c>
      <c r="BQ52" s="322" t="str">
        <f t="shared" si="32"/>
        <v/>
      </c>
      <c r="BR52" s="322" t="str">
        <f t="shared" si="32"/>
        <v/>
      </c>
      <c r="BS52" s="322" t="str">
        <f t="shared" si="32"/>
        <v/>
      </c>
      <c r="BT52" s="322" t="str">
        <f t="shared" si="32"/>
        <v/>
      </c>
      <c r="BU52" s="322" t="str">
        <f t="shared" si="32"/>
        <v/>
      </c>
      <c r="BV52" s="322" t="str">
        <f t="shared" si="32"/>
        <v/>
      </c>
      <c r="BW52" s="322" t="str">
        <f t="shared" si="32"/>
        <v/>
      </c>
      <c r="BX52" s="322" t="str">
        <f t="shared" si="32"/>
        <v/>
      </c>
      <c r="CC52" s="323"/>
      <c r="CF52" s="369">
        <f t="shared" si="28"/>
        <v>0</v>
      </c>
      <c r="CG52" s="368"/>
      <c r="CH52" s="368"/>
      <c r="CI52" s="368"/>
      <c r="CJ52" s="368"/>
      <c r="CK52" s="368"/>
      <c r="CL52" s="368"/>
      <c r="CM52" s="368"/>
      <c r="CN52" s="368"/>
      <c r="CO52" s="368"/>
      <c r="CP52" s="368"/>
      <c r="CQ52" s="368"/>
      <c r="CR52" s="368"/>
    </row>
    <row r="53" spans="1:96" s="314" customFormat="1" ht="21" customHeight="1">
      <c r="A53" s="295" t="str">
        <f>Input!$C$12</f>
        <v>01​ 01 01</v>
      </c>
      <c r="B53" s="325">
        <v>1150</v>
      </c>
      <c r="C53" s="297">
        <v>1</v>
      </c>
      <c r="D53" s="298" t="str">
        <f t="shared" si="1"/>
        <v/>
      </c>
      <c r="E53" s="299">
        <f>IF(AG53=1,SUM(AG$8:AG53)+E$4,"")</f>
        <v>46</v>
      </c>
      <c r="F53" s="300" t="str">
        <f t="shared" si="2"/>
        <v>01​ 01 01 1150 1</v>
      </c>
      <c r="G53" s="301" t="s">
        <v>196</v>
      </c>
      <c r="H53" s="302"/>
      <c r="I53" s="303"/>
      <c r="J53" s="304">
        <v>2</v>
      </c>
      <c r="K53" s="305" t="str">
        <f t="shared" si="31"/>
        <v>អាជីវកម្ម</v>
      </c>
      <c r="L53" s="328"/>
      <c r="M53" s="79"/>
      <c r="N53" s="307"/>
      <c r="O53" s="366">
        <f t="shared" si="14"/>
        <v>0.83333333333333337</v>
      </c>
      <c r="P53" s="79" t="str">
        <f t="shared" si="15"/>
        <v/>
      </c>
      <c r="Q53" s="79" t="str">
        <f t="shared" si="4"/>
        <v/>
      </c>
      <c r="R53" s="79"/>
      <c r="S53" s="79">
        <v>5</v>
      </c>
      <c r="T53" s="79">
        <v>10</v>
      </c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308" t="str">
        <f t="shared" si="5"/>
        <v/>
      </c>
      <c r="AG53" s="309">
        <f t="shared" si="6"/>
        <v>1</v>
      </c>
      <c r="AH53" s="310" t="str">
        <f t="shared" si="16"/>
        <v/>
      </c>
      <c r="AI53" s="311">
        <f t="shared" si="7"/>
        <v>0</v>
      </c>
      <c r="AJ53" s="312" t="str">
        <f>IF(AH53=1,SUM(AH$8:AH53)+AJ$4,"")</f>
        <v/>
      </c>
      <c r="AK53" s="310" t="str">
        <f>IF(AND(J53=1,AI53&gt;0),Input!$E$18,IF(AND(J53=2,AI53&gt;0),Input!$E$19,IF(AND(J53=3,AI53&gt;0),Input!$E$20,"")))</f>
        <v/>
      </c>
      <c r="AL53" s="310" t="str">
        <f>IF(AND(J53=1,AI53&gt;0),Input!$G$18,IF(AND(J53=2,AI53&gt;0),Input!$G$19,IF(AND(J53=3,AI53&gt;0),Input!$G$20,"")))</f>
        <v/>
      </c>
      <c r="AM53" s="310" t="str">
        <f>IF(AND(J53=1,AI53&gt;0),Input!$I$18,IF(AND(J53=2,AI53&gt;0),Input!$I$19,IF(AND(J53=3,AI53&gt;0),Input!$I$20,"")))</f>
        <v/>
      </c>
      <c r="AN53" s="313"/>
      <c r="AO53" s="314" t="str">
        <f t="shared" si="8"/>
        <v/>
      </c>
      <c r="AP53" s="314" t="str">
        <f t="shared" si="17"/>
        <v/>
      </c>
      <c r="AQ53" s="314" t="str">
        <f t="shared" si="18"/>
        <v/>
      </c>
      <c r="AR53" s="314">
        <f t="shared" si="19"/>
        <v>0</v>
      </c>
      <c r="AT53" s="315" t="str">
        <f t="shared" si="9"/>
        <v/>
      </c>
      <c r="AU53" s="315" t="str">
        <f t="shared" si="20"/>
        <v/>
      </c>
      <c r="AV53" s="315" t="str">
        <f t="shared" si="21"/>
        <v/>
      </c>
      <c r="AW53" s="316" t="str">
        <f t="shared" si="10"/>
        <v/>
      </c>
      <c r="AX53" s="316" t="str">
        <f t="shared" si="22"/>
        <v/>
      </c>
      <c r="AY53" s="317" t="str">
        <f t="shared" si="23"/>
        <v/>
      </c>
      <c r="AZ53" s="318" t="str">
        <f t="shared" si="11"/>
        <v/>
      </c>
      <c r="BA53" s="318" t="str">
        <f t="shared" si="24"/>
        <v/>
      </c>
      <c r="BB53" s="318" t="str">
        <f t="shared" si="25"/>
        <v/>
      </c>
      <c r="BJ53" s="320">
        <f t="shared" si="29"/>
        <v>0</v>
      </c>
      <c r="BL53" s="321"/>
      <c r="BM53" s="322">
        <f t="shared" si="26"/>
        <v>2.5</v>
      </c>
      <c r="BN53" s="322">
        <f t="shared" si="32"/>
        <v>0.83333333333333337</v>
      </c>
      <c r="BO53" s="322" t="str">
        <f t="shared" si="32"/>
        <v/>
      </c>
      <c r="BP53" s="322" t="str">
        <f t="shared" si="32"/>
        <v/>
      </c>
      <c r="BQ53" s="322" t="str">
        <f t="shared" si="32"/>
        <v/>
      </c>
      <c r="BR53" s="322" t="str">
        <f t="shared" si="32"/>
        <v/>
      </c>
      <c r="BS53" s="322" t="str">
        <f t="shared" si="32"/>
        <v/>
      </c>
      <c r="BT53" s="322" t="str">
        <f t="shared" si="32"/>
        <v/>
      </c>
      <c r="BU53" s="322" t="str">
        <f t="shared" si="32"/>
        <v/>
      </c>
      <c r="BV53" s="322" t="str">
        <f t="shared" si="32"/>
        <v/>
      </c>
      <c r="BW53" s="322" t="str">
        <f t="shared" si="32"/>
        <v/>
      </c>
      <c r="BX53" s="322" t="str">
        <f t="shared" si="32"/>
        <v/>
      </c>
      <c r="CC53" s="323"/>
      <c r="CF53" s="369">
        <f t="shared" si="28"/>
        <v>0</v>
      </c>
      <c r="CG53" s="368"/>
      <c r="CH53" s="368"/>
      <c r="CI53" s="368"/>
      <c r="CJ53" s="368"/>
      <c r="CK53" s="368"/>
      <c r="CL53" s="368"/>
      <c r="CM53" s="368"/>
      <c r="CN53" s="368"/>
      <c r="CO53" s="368"/>
      <c r="CP53" s="368"/>
      <c r="CQ53" s="368"/>
      <c r="CR53" s="368"/>
    </row>
    <row r="54" spans="1:96" s="314" customFormat="1" ht="21" customHeight="1">
      <c r="A54" s="295" t="str">
        <f>Input!$C$12</f>
        <v>01​ 01 01</v>
      </c>
      <c r="B54" s="296">
        <v>1175</v>
      </c>
      <c r="C54" s="297">
        <v>1</v>
      </c>
      <c r="D54" s="298" t="str">
        <f t="shared" si="1"/>
        <v/>
      </c>
      <c r="E54" s="299">
        <f>IF(AG54=1,SUM(AG$8:AG54)+E$4,"")</f>
        <v>47</v>
      </c>
      <c r="F54" s="300" t="str">
        <f t="shared" si="2"/>
        <v>01​ 01 01 1175 1</v>
      </c>
      <c r="G54" s="301" t="s">
        <v>197</v>
      </c>
      <c r="H54" s="302"/>
      <c r="I54" s="303"/>
      <c r="J54" s="304">
        <v>2</v>
      </c>
      <c r="K54" s="305" t="str">
        <f t="shared" si="31"/>
        <v>អាជីវកម្ម</v>
      </c>
      <c r="L54" s="328"/>
      <c r="M54" s="79"/>
      <c r="N54" s="307"/>
      <c r="O54" s="366">
        <f t="shared" si="14"/>
        <v>0.83333333333333337</v>
      </c>
      <c r="P54" s="79" t="str">
        <f t="shared" si="15"/>
        <v/>
      </c>
      <c r="Q54" s="79" t="str">
        <f t="shared" si="4"/>
        <v/>
      </c>
      <c r="R54" s="79"/>
      <c r="S54" s="79">
        <v>5</v>
      </c>
      <c r="T54" s="79">
        <v>10</v>
      </c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308" t="str">
        <f t="shared" si="5"/>
        <v/>
      </c>
      <c r="AG54" s="309">
        <f t="shared" si="6"/>
        <v>1</v>
      </c>
      <c r="AH54" s="310" t="str">
        <f t="shared" si="16"/>
        <v/>
      </c>
      <c r="AI54" s="311">
        <f t="shared" si="7"/>
        <v>0</v>
      </c>
      <c r="AJ54" s="312" t="str">
        <f>IF(AH54=1,SUM(AH$8:AH54)+AJ$4,"")</f>
        <v/>
      </c>
      <c r="AK54" s="310" t="str">
        <f>IF(AND(J54=1,AI54&gt;0),Input!$E$18,IF(AND(J54=2,AI54&gt;0),Input!$E$19,IF(AND(J54=3,AI54&gt;0),Input!$E$20,"")))</f>
        <v/>
      </c>
      <c r="AL54" s="310" t="str">
        <f>IF(AND(J54=1,AI54&gt;0),Input!$G$18,IF(AND(J54=2,AI54&gt;0),Input!$G$19,IF(AND(J54=3,AI54&gt;0),Input!$G$20,"")))</f>
        <v/>
      </c>
      <c r="AM54" s="310" t="str">
        <f>IF(AND(J54=1,AI54&gt;0),Input!$I$18,IF(AND(J54=2,AI54&gt;0),Input!$I$19,IF(AND(J54=3,AI54&gt;0),Input!$I$20,"")))</f>
        <v/>
      </c>
      <c r="AN54" s="313"/>
      <c r="AO54" s="314" t="str">
        <f t="shared" si="8"/>
        <v/>
      </c>
      <c r="AP54" s="314" t="str">
        <f t="shared" si="17"/>
        <v/>
      </c>
      <c r="AQ54" s="314" t="str">
        <f t="shared" si="18"/>
        <v/>
      </c>
      <c r="AR54" s="314">
        <f t="shared" si="19"/>
        <v>0</v>
      </c>
      <c r="AT54" s="315" t="str">
        <f t="shared" si="9"/>
        <v/>
      </c>
      <c r="AU54" s="315" t="str">
        <f t="shared" si="20"/>
        <v/>
      </c>
      <c r="AV54" s="315" t="str">
        <f t="shared" si="21"/>
        <v/>
      </c>
      <c r="AW54" s="316" t="str">
        <f t="shared" si="10"/>
        <v/>
      </c>
      <c r="AX54" s="316" t="str">
        <f t="shared" si="22"/>
        <v/>
      </c>
      <c r="AY54" s="317" t="str">
        <f t="shared" si="23"/>
        <v/>
      </c>
      <c r="AZ54" s="318" t="str">
        <f t="shared" si="11"/>
        <v/>
      </c>
      <c r="BA54" s="318" t="str">
        <f t="shared" si="24"/>
        <v/>
      </c>
      <c r="BB54" s="318" t="str">
        <f t="shared" si="25"/>
        <v/>
      </c>
      <c r="BJ54" s="320">
        <f t="shared" si="29"/>
        <v>0</v>
      </c>
      <c r="BL54" s="321"/>
      <c r="BM54" s="322">
        <f t="shared" si="26"/>
        <v>2.5</v>
      </c>
      <c r="BN54" s="322">
        <f t="shared" si="32"/>
        <v>0.83333333333333337</v>
      </c>
      <c r="BO54" s="322" t="str">
        <f t="shared" si="32"/>
        <v/>
      </c>
      <c r="BP54" s="322" t="str">
        <f t="shared" si="32"/>
        <v/>
      </c>
      <c r="BQ54" s="322" t="str">
        <f t="shared" si="32"/>
        <v/>
      </c>
      <c r="BR54" s="322" t="str">
        <f t="shared" si="32"/>
        <v/>
      </c>
      <c r="BS54" s="322" t="str">
        <f t="shared" si="32"/>
        <v/>
      </c>
      <c r="BT54" s="322" t="str">
        <f t="shared" si="32"/>
        <v/>
      </c>
      <c r="BU54" s="322" t="str">
        <f t="shared" si="32"/>
        <v/>
      </c>
      <c r="BV54" s="322" t="str">
        <f t="shared" si="32"/>
        <v/>
      </c>
      <c r="BW54" s="322" t="str">
        <f t="shared" si="32"/>
        <v/>
      </c>
      <c r="BX54" s="322" t="str">
        <f t="shared" si="32"/>
        <v/>
      </c>
      <c r="CC54" s="323"/>
      <c r="CF54" s="369">
        <f t="shared" si="28"/>
        <v>0</v>
      </c>
      <c r="CG54" s="368"/>
      <c r="CH54" s="368"/>
      <c r="CI54" s="368"/>
      <c r="CJ54" s="368"/>
      <c r="CK54" s="368"/>
      <c r="CL54" s="368"/>
      <c r="CM54" s="368"/>
      <c r="CN54" s="368"/>
      <c r="CO54" s="368"/>
      <c r="CP54" s="368"/>
      <c r="CQ54" s="368"/>
      <c r="CR54" s="368"/>
    </row>
    <row r="55" spans="1:96" s="314" customFormat="1" ht="21" customHeight="1">
      <c r="A55" s="295" t="str">
        <f>Input!$C$12</f>
        <v>01​ 01 01</v>
      </c>
      <c r="B55" s="325">
        <v>1200</v>
      </c>
      <c r="C55" s="297">
        <v>1</v>
      </c>
      <c r="D55" s="298" t="str">
        <f t="shared" si="1"/>
        <v/>
      </c>
      <c r="E55" s="299">
        <f>IF(AG55=1,SUM(AG$8:AG55)+E$4,"")</f>
        <v>48</v>
      </c>
      <c r="F55" s="300" t="str">
        <f t="shared" si="2"/>
        <v>01​ 01 01 1200 1</v>
      </c>
      <c r="G55" s="301" t="s">
        <v>198</v>
      </c>
      <c r="H55" s="302"/>
      <c r="I55" s="303"/>
      <c r="J55" s="304">
        <v>2</v>
      </c>
      <c r="K55" s="305" t="str">
        <f t="shared" si="31"/>
        <v>អាជីវកម្ម</v>
      </c>
      <c r="L55" s="328"/>
      <c r="M55" s="79"/>
      <c r="N55" s="307"/>
      <c r="O55" s="366">
        <f t="shared" si="14"/>
        <v>0.83333333333333337</v>
      </c>
      <c r="P55" s="79" t="str">
        <f t="shared" si="15"/>
        <v/>
      </c>
      <c r="Q55" s="79" t="str">
        <f t="shared" si="4"/>
        <v/>
      </c>
      <c r="R55" s="79"/>
      <c r="S55" s="79">
        <v>5</v>
      </c>
      <c r="T55" s="79">
        <v>10</v>
      </c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308" t="str">
        <f t="shared" si="5"/>
        <v/>
      </c>
      <c r="AG55" s="309">
        <f t="shared" si="6"/>
        <v>1</v>
      </c>
      <c r="AH55" s="310" t="str">
        <f t="shared" si="16"/>
        <v/>
      </c>
      <c r="AI55" s="311">
        <f t="shared" si="7"/>
        <v>0</v>
      </c>
      <c r="AJ55" s="312" t="str">
        <f>IF(AH55=1,SUM(AH$8:AH55)+AJ$4,"")</f>
        <v/>
      </c>
      <c r="AK55" s="310" t="str">
        <f>IF(AND(J55=1,AI55&gt;0),Input!$E$18,IF(AND(J55=2,AI55&gt;0),Input!$E$19,IF(AND(J55=3,AI55&gt;0),Input!$E$20,"")))</f>
        <v/>
      </c>
      <c r="AL55" s="310" t="str">
        <f>IF(AND(J55=1,AI55&gt;0),Input!$G$18,IF(AND(J55=2,AI55&gt;0),Input!$G$19,IF(AND(J55=3,AI55&gt;0),Input!$G$20,"")))</f>
        <v/>
      </c>
      <c r="AM55" s="310" t="str">
        <f>IF(AND(J55=1,AI55&gt;0),Input!$I$18,IF(AND(J55=2,AI55&gt;0),Input!$I$19,IF(AND(J55=3,AI55&gt;0),Input!$I$20,"")))</f>
        <v/>
      </c>
      <c r="AN55" s="313"/>
      <c r="AO55" s="314" t="str">
        <f t="shared" si="8"/>
        <v/>
      </c>
      <c r="AP55" s="314" t="str">
        <f t="shared" si="17"/>
        <v/>
      </c>
      <c r="AQ55" s="314" t="str">
        <f t="shared" si="18"/>
        <v/>
      </c>
      <c r="AR55" s="314">
        <f t="shared" si="19"/>
        <v>0</v>
      </c>
      <c r="AT55" s="315" t="str">
        <f t="shared" si="9"/>
        <v/>
      </c>
      <c r="AU55" s="315" t="str">
        <f t="shared" si="20"/>
        <v/>
      </c>
      <c r="AV55" s="315" t="str">
        <f t="shared" si="21"/>
        <v/>
      </c>
      <c r="AW55" s="316" t="str">
        <f t="shared" si="10"/>
        <v/>
      </c>
      <c r="AX55" s="316" t="str">
        <f t="shared" si="22"/>
        <v/>
      </c>
      <c r="AY55" s="317" t="str">
        <f t="shared" si="23"/>
        <v/>
      </c>
      <c r="AZ55" s="318" t="str">
        <f t="shared" si="11"/>
        <v/>
      </c>
      <c r="BA55" s="318" t="str">
        <f t="shared" si="24"/>
        <v/>
      </c>
      <c r="BB55" s="318" t="str">
        <f t="shared" si="25"/>
        <v/>
      </c>
      <c r="BJ55" s="320">
        <f t="shared" si="29"/>
        <v>0</v>
      </c>
      <c r="BL55" s="321"/>
      <c r="BM55" s="322">
        <f t="shared" si="26"/>
        <v>2.5</v>
      </c>
      <c r="BN55" s="322">
        <f t="shared" si="32"/>
        <v>0.83333333333333337</v>
      </c>
      <c r="BO55" s="322" t="str">
        <f t="shared" si="32"/>
        <v/>
      </c>
      <c r="BP55" s="322" t="str">
        <f t="shared" si="32"/>
        <v/>
      </c>
      <c r="BQ55" s="322" t="str">
        <f t="shared" si="32"/>
        <v/>
      </c>
      <c r="BR55" s="322" t="str">
        <f t="shared" si="32"/>
        <v/>
      </c>
      <c r="BS55" s="322" t="str">
        <f t="shared" si="32"/>
        <v/>
      </c>
      <c r="BT55" s="322" t="str">
        <f t="shared" si="32"/>
        <v/>
      </c>
      <c r="BU55" s="322" t="str">
        <f t="shared" si="32"/>
        <v/>
      </c>
      <c r="BV55" s="322" t="str">
        <f t="shared" si="32"/>
        <v/>
      </c>
      <c r="BW55" s="322" t="str">
        <f t="shared" si="32"/>
        <v/>
      </c>
      <c r="BX55" s="322" t="str">
        <f t="shared" si="32"/>
        <v/>
      </c>
      <c r="CC55" s="323"/>
      <c r="CF55" s="369">
        <f t="shared" si="28"/>
        <v>0</v>
      </c>
      <c r="CG55" s="368"/>
      <c r="CH55" s="368"/>
      <c r="CI55" s="368"/>
      <c r="CJ55" s="368"/>
      <c r="CK55" s="368"/>
      <c r="CL55" s="368"/>
      <c r="CM55" s="368"/>
      <c r="CN55" s="368"/>
      <c r="CO55" s="368"/>
      <c r="CP55" s="368"/>
      <c r="CQ55" s="368"/>
      <c r="CR55" s="368"/>
    </row>
    <row r="56" spans="1:96" s="314" customFormat="1" ht="21" customHeight="1">
      <c r="A56" s="295" t="str">
        <f>Input!$C$12</f>
        <v>01​ 01 01</v>
      </c>
      <c r="B56" s="296">
        <v>1225</v>
      </c>
      <c r="C56" s="297">
        <v>1</v>
      </c>
      <c r="D56" s="298" t="str">
        <f t="shared" si="1"/>
        <v/>
      </c>
      <c r="E56" s="299">
        <f>IF(AG56=1,SUM(AG$8:AG56)+E$4,"")</f>
        <v>49</v>
      </c>
      <c r="F56" s="300" t="str">
        <f t="shared" si="2"/>
        <v>01​ 01 01 1225 1</v>
      </c>
      <c r="G56" s="301" t="s">
        <v>199</v>
      </c>
      <c r="H56" s="302"/>
      <c r="I56" s="303"/>
      <c r="J56" s="304">
        <v>2</v>
      </c>
      <c r="K56" s="305" t="str">
        <f t="shared" si="31"/>
        <v>អាជីវកម្ម</v>
      </c>
      <c r="L56" s="328"/>
      <c r="M56" s="79"/>
      <c r="N56" s="307"/>
      <c r="O56" s="366">
        <f t="shared" si="14"/>
        <v>0.83333333333333337</v>
      </c>
      <c r="P56" s="79" t="str">
        <f t="shared" si="15"/>
        <v/>
      </c>
      <c r="Q56" s="79" t="str">
        <f t="shared" si="4"/>
        <v/>
      </c>
      <c r="R56" s="79"/>
      <c r="S56" s="79">
        <v>5</v>
      </c>
      <c r="T56" s="79">
        <v>10</v>
      </c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308" t="str">
        <f t="shared" si="5"/>
        <v/>
      </c>
      <c r="AG56" s="309">
        <f t="shared" si="6"/>
        <v>1</v>
      </c>
      <c r="AH56" s="310" t="str">
        <f t="shared" si="16"/>
        <v/>
      </c>
      <c r="AI56" s="311">
        <f t="shared" si="7"/>
        <v>0</v>
      </c>
      <c r="AJ56" s="312" t="str">
        <f>IF(AH56=1,SUM(AH$8:AH56)+AJ$4,"")</f>
        <v/>
      </c>
      <c r="AK56" s="310" t="str">
        <f>IF(AND(J56=1,AI56&gt;0),Input!$E$18,IF(AND(J56=2,AI56&gt;0),Input!$E$19,IF(AND(J56=3,AI56&gt;0),Input!$E$20,"")))</f>
        <v/>
      </c>
      <c r="AL56" s="310" t="str">
        <f>IF(AND(J56=1,AI56&gt;0),Input!$G$18,IF(AND(J56=2,AI56&gt;0),Input!$G$19,IF(AND(J56=3,AI56&gt;0),Input!$G$20,"")))</f>
        <v/>
      </c>
      <c r="AM56" s="310" t="str">
        <f>IF(AND(J56=1,AI56&gt;0),Input!$I$18,IF(AND(J56=2,AI56&gt;0),Input!$I$19,IF(AND(J56=3,AI56&gt;0),Input!$I$20,"")))</f>
        <v/>
      </c>
      <c r="AN56" s="313"/>
      <c r="AO56" s="314" t="str">
        <f t="shared" si="8"/>
        <v/>
      </c>
      <c r="AP56" s="314" t="str">
        <f t="shared" si="17"/>
        <v/>
      </c>
      <c r="AQ56" s="314" t="str">
        <f t="shared" si="18"/>
        <v/>
      </c>
      <c r="AR56" s="314">
        <f t="shared" si="19"/>
        <v>0</v>
      </c>
      <c r="AT56" s="315" t="str">
        <f t="shared" si="9"/>
        <v/>
      </c>
      <c r="AU56" s="315" t="str">
        <f t="shared" si="20"/>
        <v/>
      </c>
      <c r="AV56" s="315" t="str">
        <f t="shared" si="21"/>
        <v/>
      </c>
      <c r="AW56" s="316" t="str">
        <f t="shared" si="10"/>
        <v/>
      </c>
      <c r="AX56" s="316" t="str">
        <f t="shared" si="22"/>
        <v/>
      </c>
      <c r="AY56" s="317" t="str">
        <f t="shared" si="23"/>
        <v/>
      </c>
      <c r="AZ56" s="318" t="str">
        <f t="shared" si="11"/>
        <v/>
      </c>
      <c r="BA56" s="318" t="str">
        <f t="shared" si="24"/>
        <v/>
      </c>
      <c r="BB56" s="318" t="str">
        <f t="shared" si="25"/>
        <v/>
      </c>
      <c r="BJ56" s="320">
        <f t="shared" si="29"/>
        <v>0</v>
      </c>
      <c r="BL56" s="321"/>
      <c r="BM56" s="322">
        <f t="shared" si="26"/>
        <v>2.5</v>
      </c>
      <c r="BN56" s="322">
        <f t="shared" si="32"/>
        <v>0.83333333333333337</v>
      </c>
      <c r="BO56" s="322" t="str">
        <f t="shared" si="32"/>
        <v/>
      </c>
      <c r="BP56" s="322" t="str">
        <f t="shared" si="32"/>
        <v/>
      </c>
      <c r="BQ56" s="322" t="str">
        <f t="shared" si="32"/>
        <v/>
      </c>
      <c r="BR56" s="322" t="str">
        <f t="shared" si="32"/>
        <v/>
      </c>
      <c r="BS56" s="322" t="str">
        <f t="shared" si="32"/>
        <v/>
      </c>
      <c r="BT56" s="322" t="str">
        <f t="shared" si="32"/>
        <v/>
      </c>
      <c r="BU56" s="322" t="str">
        <f t="shared" si="32"/>
        <v/>
      </c>
      <c r="BV56" s="322" t="str">
        <f t="shared" si="32"/>
        <v/>
      </c>
      <c r="BW56" s="322" t="str">
        <f t="shared" si="32"/>
        <v/>
      </c>
      <c r="BX56" s="322" t="str">
        <f t="shared" si="32"/>
        <v/>
      </c>
      <c r="CC56" s="323"/>
      <c r="CF56" s="369">
        <f t="shared" si="28"/>
        <v>0</v>
      </c>
      <c r="CG56" s="368"/>
      <c r="CH56" s="368"/>
      <c r="CI56" s="368"/>
      <c r="CJ56" s="368"/>
      <c r="CK56" s="368"/>
      <c r="CL56" s="368"/>
      <c r="CM56" s="368"/>
      <c r="CN56" s="368"/>
      <c r="CO56" s="368"/>
      <c r="CP56" s="368"/>
      <c r="CQ56" s="368"/>
      <c r="CR56" s="368"/>
    </row>
    <row r="57" spans="1:96" s="314" customFormat="1" ht="21" customHeight="1">
      <c r="A57" s="295" t="str">
        <f>Input!$C$12</f>
        <v>01​ 01 01</v>
      </c>
      <c r="B57" s="325">
        <v>1250</v>
      </c>
      <c r="C57" s="297">
        <v>1</v>
      </c>
      <c r="D57" s="298" t="str">
        <f t="shared" si="1"/>
        <v/>
      </c>
      <c r="E57" s="299">
        <f>IF(AG57=1,SUM(AG$8:AG57)+E$4,"")</f>
        <v>50</v>
      </c>
      <c r="F57" s="300" t="str">
        <f t="shared" si="2"/>
        <v>01​ 01 01 1250 1</v>
      </c>
      <c r="G57" s="301" t="s">
        <v>200</v>
      </c>
      <c r="H57" s="302"/>
      <c r="I57" s="303"/>
      <c r="J57" s="304">
        <v>2</v>
      </c>
      <c r="K57" s="305" t="str">
        <f t="shared" si="31"/>
        <v>អាជីវកម្ម</v>
      </c>
      <c r="L57" s="328"/>
      <c r="M57" s="79"/>
      <c r="N57" s="307"/>
      <c r="O57" s="366">
        <f t="shared" si="14"/>
        <v>0.83333333333333337</v>
      </c>
      <c r="P57" s="79" t="str">
        <f t="shared" si="15"/>
        <v/>
      </c>
      <c r="Q57" s="79" t="str">
        <f t="shared" si="4"/>
        <v/>
      </c>
      <c r="R57" s="79"/>
      <c r="S57" s="79">
        <v>5</v>
      </c>
      <c r="T57" s="79">
        <v>10</v>
      </c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308" t="str">
        <f t="shared" si="5"/>
        <v/>
      </c>
      <c r="AG57" s="309">
        <f t="shared" si="6"/>
        <v>1</v>
      </c>
      <c r="AH57" s="310" t="str">
        <f t="shared" si="16"/>
        <v/>
      </c>
      <c r="AI57" s="311">
        <f t="shared" si="7"/>
        <v>0</v>
      </c>
      <c r="AJ57" s="312" t="str">
        <f>IF(AH57=1,SUM(AH$8:AH57)+AJ$4,"")</f>
        <v/>
      </c>
      <c r="AK57" s="310" t="str">
        <f>IF(AND(J57=1,AI57&gt;0),Input!$E$18,IF(AND(J57=2,AI57&gt;0),Input!$E$19,IF(AND(J57=3,AI57&gt;0),Input!$E$20,"")))</f>
        <v/>
      </c>
      <c r="AL57" s="310" t="str">
        <f>IF(AND(J57=1,AI57&gt;0),Input!$G$18,IF(AND(J57=2,AI57&gt;0),Input!$G$19,IF(AND(J57=3,AI57&gt;0),Input!$G$20,"")))</f>
        <v/>
      </c>
      <c r="AM57" s="310" t="str">
        <f>IF(AND(J57=1,AI57&gt;0),Input!$I$18,IF(AND(J57=2,AI57&gt;0),Input!$I$19,IF(AND(J57=3,AI57&gt;0),Input!$I$20,"")))</f>
        <v/>
      </c>
      <c r="AN57" s="313"/>
      <c r="AO57" s="314" t="str">
        <f t="shared" si="8"/>
        <v/>
      </c>
      <c r="AP57" s="314" t="str">
        <f t="shared" si="17"/>
        <v/>
      </c>
      <c r="AQ57" s="314" t="str">
        <f t="shared" si="18"/>
        <v/>
      </c>
      <c r="AR57" s="314">
        <f t="shared" si="19"/>
        <v>0</v>
      </c>
      <c r="AT57" s="315" t="str">
        <f t="shared" si="9"/>
        <v/>
      </c>
      <c r="AU57" s="315" t="str">
        <f t="shared" si="20"/>
        <v/>
      </c>
      <c r="AV57" s="315" t="str">
        <f t="shared" si="21"/>
        <v/>
      </c>
      <c r="AW57" s="316" t="str">
        <f t="shared" si="10"/>
        <v/>
      </c>
      <c r="AX57" s="316" t="str">
        <f t="shared" si="22"/>
        <v/>
      </c>
      <c r="AY57" s="317" t="str">
        <f t="shared" si="23"/>
        <v/>
      </c>
      <c r="AZ57" s="318" t="str">
        <f t="shared" si="11"/>
        <v/>
      </c>
      <c r="BA57" s="318" t="str">
        <f t="shared" si="24"/>
        <v/>
      </c>
      <c r="BB57" s="318" t="str">
        <f t="shared" si="25"/>
        <v/>
      </c>
      <c r="BJ57" s="320">
        <f t="shared" si="29"/>
        <v>0</v>
      </c>
      <c r="BL57" s="321"/>
      <c r="BM57" s="322">
        <f t="shared" si="26"/>
        <v>2.5</v>
      </c>
      <c r="BN57" s="322">
        <f t="shared" ref="BN57:BX72" si="33">IF(U57&gt;T57,((U57-T57)+BM57+BL57)/3,IF(U57&lt;T57,(U57+BM57+BL57)/3,""))</f>
        <v>0.83333333333333337</v>
      </c>
      <c r="BO57" s="322" t="str">
        <f t="shared" si="33"/>
        <v/>
      </c>
      <c r="BP57" s="322" t="str">
        <f t="shared" si="33"/>
        <v/>
      </c>
      <c r="BQ57" s="322" t="str">
        <f t="shared" si="33"/>
        <v/>
      </c>
      <c r="BR57" s="322" t="str">
        <f t="shared" si="33"/>
        <v/>
      </c>
      <c r="BS57" s="322" t="str">
        <f t="shared" si="33"/>
        <v/>
      </c>
      <c r="BT57" s="322" t="str">
        <f t="shared" si="33"/>
        <v/>
      </c>
      <c r="BU57" s="322" t="str">
        <f t="shared" si="33"/>
        <v/>
      </c>
      <c r="BV57" s="322" t="str">
        <f t="shared" si="33"/>
        <v/>
      </c>
      <c r="BW57" s="322" t="str">
        <f t="shared" si="33"/>
        <v/>
      </c>
      <c r="BX57" s="322" t="str">
        <f t="shared" si="33"/>
        <v/>
      </c>
      <c r="CC57" s="323"/>
      <c r="CF57" s="369">
        <f t="shared" si="28"/>
        <v>0</v>
      </c>
      <c r="CG57" s="368"/>
      <c r="CH57" s="368"/>
      <c r="CI57" s="368"/>
      <c r="CJ57" s="368"/>
      <c r="CK57" s="368"/>
      <c r="CL57" s="368"/>
      <c r="CM57" s="368"/>
      <c r="CN57" s="368"/>
      <c r="CO57" s="368"/>
      <c r="CP57" s="368"/>
      <c r="CQ57" s="368"/>
      <c r="CR57" s="368"/>
    </row>
    <row r="58" spans="1:96" s="314" customFormat="1" ht="21" customHeight="1">
      <c r="A58" s="295" t="str">
        <f>Input!$C$12</f>
        <v>01​ 01 01</v>
      </c>
      <c r="B58" s="296">
        <v>1275</v>
      </c>
      <c r="C58" s="297">
        <v>1</v>
      </c>
      <c r="D58" s="298" t="str">
        <f t="shared" si="1"/>
        <v/>
      </c>
      <c r="E58" s="299">
        <f>IF(AG58=1,SUM(AG$8:AG58)+E$4,"")</f>
        <v>51</v>
      </c>
      <c r="F58" s="300" t="str">
        <f t="shared" si="2"/>
        <v>01​ 01 01 1275 1</v>
      </c>
      <c r="G58" s="301" t="s">
        <v>201</v>
      </c>
      <c r="H58" s="302"/>
      <c r="I58" s="303"/>
      <c r="J58" s="304">
        <v>2</v>
      </c>
      <c r="K58" s="305" t="str">
        <f t="shared" si="31"/>
        <v>អាជីវកម្ម</v>
      </c>
      <c r="L58" s="328"/>
      <c r="M58" s="79"/>
      <c r="N58" s="307"/>
      <c r="O58" s="366">
        <f t="shared" si="14"/>
        <v>0.83333333333333337</v>
      </c>
      <c r="P58" s="79" t="str">
        <f t="shared" si="15"/>
        <v/>
      </c>
      <c r="Q58" s="79" t="str">
        <f t="shared" si="4"/>
        <v/>
      </c>
      <c r="R58" s="79"/>
      <c r="S58" s="79">
        <v>5</v>
      </c>
      <c r="T58" s="79">
        <v>10</v>
      </c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308" t="str">
        <f t="shared" si="5"/>
        <v/>
      </c>
      <c r="AG58" s="309">
        <f t="shared" si="6"/>
        <v>1</v>
      </c>
      <c r="AH58" s="310" t="str">
        <f t="shared" si="16"/>
        <v/>
      </c>
      <c r="AI58" s="311">
        <f t="shared" si="7"/>
        <v>0</v>
      </c>
      <c r="AJ58" s="312" t="str">
        <f>IF(AH58=1,SUM(AH$8:AH58)+AJ$4,"")</f>
        <v/>
      </c>
      <c r="AK58" s="310" t="str">
        <f>IF(AND(J58=1,AI58&gt;0),Input!$E$18,IF(AND(J58=2,AI58&gt;0),Input!$E$19,IF(AND(J58=3,AI58&gt;0),Input!$E$20,"")))</f>
        <v/>
      </c>
      <c r="AL58" s="310" t="str">
        <f>IF(AND(J58=1,AI58&gt;0),Input!$G$18,IF(AND(J58=2,AI58&gt;0),Input!$G$19,IF(AND(J58=3,AI58&gt;0),Input!$G$20,"")))</f>
        <v/>
      </c>
      <c r="AM58" s="310" t="str">
        <f>IF(AND(J58=1,AI58&gt;0),Input!$I$18,IF(AND(J58=2,AI58&gt;0),Input!$I$19,IF(AND(J58=3,AI58&gt;0),Input!$I$20,"")))</f>
        <v/>
      </c>
      <c r="AN58" s="313"/>
      <c r="AO58" s="314" t="str">
        <f t="shared" si="8"/>
        <v/>
      </c>
      <c r="AP58" s="314" t="str">
        <f t="shared" si="17"/>
        <v/>
      </c>
      <c r="AQ58" s="314" t="str">
        <f t="shared" si="18"/>
        <v/>
      </c>
      <c r="AR58" s="314">
        <f t="shared" si="19"/>
        <v>0</v>
      </c>
      <c r="AT58" s="315" t="str">
        <f t="shared" si="9"/>
        <v/>
      </c>
      <c r="AU58" s="315" t="str">
        <f t="shared" si="20"/>
        <v/>
      </c>
      <c r="AV58" s="315" t="str">
        <f t="shared" si="21"/>
        <v/>
      </c>
      <c r="AW58" s="316" t="str">
        <f t="shared" si="10"/>
        <v/>
      </c>
      <c r="AX58" s="316" t="str">
        <f t="shared" si="22"/>
        <v/>
      </c>
      <c r="AY58" s="317" t="str">
        <f t="shared" si="23"/>
        <v/>
      </c>
      <c r="AZ58" s="318" t="str">
        <f t="shared" si="11"/>
        <v/>
      </c>
      <c r="BA58" s="318" t="str">
        <f t="shared" si="24"/>
        <v/>
      </c>
      <c r="BB58" s="318" t="str">
        <f t="shared" si="25"/>
        <v/>
      </c>
      <c r="BJ58" s="320">
        <f t="shared" si="29"/>
        <v>0</v>
      </c>
      <c r="BL58" s="321"/>
      <c r="BM58" s="322">
        <f t="shared" si="26"/>
        <v>2.5</v>
      </c>
      <c r="BN58" s="322">
        <f t="shared" si="33"/>
        <v>0.83333333333333337</v>
      </c>
      <c r="BO58" s="322" t="str">
        <f t="shared" si="33"/>
        <v/>
      </c>
      <c r="BP58" s="322" t="str">
        <f t="shared" si="33"/>
        <v/>
      </c>
      <c r="BQ58" s="322" t="str">
        <f t="shared" si="33"/>
        <v/>
      </c>
      <c r="BR58" s="322" t="str">
        <f t="shared" si="33"/>
        <v/>
      </c>
      <c r="BS58" s="322" t="str">
        <f t="shared" si="33"/>
        <v/>
      </c>
      <c r="BT58" s="322" t="str">
        <f t="shared" si="33"/>
        <v/>
      </c>
      <c r="BU58" s="322" t="str">
        <f t="shared" si="33"/>
        <v/>
      </c>
      <c r="BV58" s="322" t="str">
        <f t="shared" si="33"/>
        <v/>
      </c>
      <c r="BW58" s="322" t="str">
        <f t="shared" si="33"/>
        <v/>
      </c>
      <c r="BX58" s="322" t="str">
        <f t="shared" si="33"/>
        <v/>
      </c>
      <c r="CC58" s="323"/>
      <c r="CF58" s="369">
        <f t="shared" si="28"/>
        <v>0</v>
      </c>
      <c r="CG58" s="368"/>
      <c r="CH58" s="368"/>
      <c r="CI58" s="368"/>
      <c r="CJ58" s="368"/>
      <c r="CK58" s="368"/>
      <c r="CL58" s="368"/>
      <c r="CM58" s="368"/>
      <c r="CN58" s="368"/>
      <c r="CO58" s="368"/>
      <c r="CP58" s="368"/>
      <c r="CQ58" s="368"/>
      <c r="CR58" s="368"/>
    </row>
    <row r="59" spans="1:96" s="314" customFormat="1" ht="21" customHeight="1">
      <c r="A59" s="295" t="str">
        <f>Input!$C$12</f>
        <v>01​ 01 01</v>
      </c>
      <c r="B59" s="325">
        <v>1300</v>
      </c>
      <c r="C59" s="297">
        <v>1</v>
      </c>
      <c r="D59" s="298" t="str">
        <f t="shared" si="1"/>
        <v/>
      </c>
      <c r="E59" s="299">
        <f>IF(AG59=1,SUM(AG$8:AG59)+E$4,"")</f>
        <v>52</v>
      </c>
      <c r="F59" s="300" t="str">
        <f t="shared" si="2"/>
        <v>01​ 01 01 1300 1</v>
      </c>
      <c r="G59" s="301" t="s">
        <v>202</v>
      </c>
      <c r="H59" s="302"/>
      <c r="I59" s="303"/>
      <c r="J59" s="304">
        <v>2</v>
      </c>
      <c r="K59" s="305" t="str">
        <f t="shared" si="31"/>
        <v>អាជីវកម្ម</v>
      </c>
      <c r="L59" s="328"/>
      <c r="M59" s="79"/>
      <c r="N59" s="307"/>
      <c r="O59" s="366">
        <f t="shared" si="14"/>
        <v>0.83333333333333337</v>
      </c>
      <c r="P59" s="79" t="str">
        <f t="shared" si="15"/>
        <v/>
      </c>
      <c r="Q59" s="79" t="str">
        <f t="shared" si="4"/>
        <v/>
      </c>
      <c r="R59" s="79"/>
      <c r="S59" s="79">
        <v>5</v>
      </c>
      <c r="T59" s="79">
        <v>10</v>
      </c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308" t="str">
        <f t="shared" si="5"/>
        <v/>
      </c>
      <c r="AG59" s="309">
        <f t="shared" si="6"/>
        <v>1</v>
      </c>
      <c r="AH59" s="310" t="str">
        <f t="shared" si="16"/>
        <v/>
      </c>
      <c r="AI59" s="311">
        <f t="shared" si="7"/>
        <v>0</v>
      </c>
      <c r="AJ59" s="312" t="str">
        <f>IF(AH59=1,SUM(AH$8:AH59)+AJ$4,"")</f>
        <v/>
      </c>
      <c r="AK59" s="310" t="str">
        <f>IF(AND(J59=1,AI59&gt;0),Input!$E$18,IF(AND(J59=2,AI59&gt;0),Input!$E$19,IF(AND(J59=3,AI59&gt;0),Input!$E$20,"")))</f>
        <v/>
      </c>
      <c r="AL59" s="310" t="str">
        <f>IF(AND(J59=1,AI59&gt;0),Input!$G$18,IF(AND(J59=2,AI59&gt;0),Input!$G$19,IF(AND(J59=3,AI59&gt;0),Input!$G$20,"")))</f>
        <v/>
      </c>
      <c r="AM59" s="310" t="str">
        <f>IF(AND(J59=1,AI59&gt;0),Input!$I$18,IF(AND(J59=2,AI59&gt;0),Input!$I$19,IF(AND(J59=3,AI59&gt;0),Input!$I$20,"")))</f>
        <v/>
      </c>
      <c r="AN59" s="313"/>
      <c r="AO59" s="314" t="str">
        <f t="shared" si="8"/>
        <v/>
      </c>
      <c r="AP59" s="314" t="str">
        <f t="shared" si="17"/>
        <v/>
      </c>
      <c r="AQ59" s="314" t="str">
        <f t="shared" si="18"/>
        <v/>
      </c>
      <c r="AR59" s="314">
        <f t="shared" si="19"/>
        <v>0</v>
      </c>
      <c r="AT59" s="315" t="str">
        <f t="shared" si="9"/>
        <v/>
      </c>
      <c r="AU59" s="315" t="str">
        <f t="shared" si="20"/>
        <v/>
      </c>
      <c r="AV59" s="315" t="str">
        <f t="shared" si="21"/>
        <v/>
      </c>
      <c r="AW59" s="316" t="str">
        <f t="shared" si="10"/>
        <v/>
      </c>
      <c r="AX59" s="316" t="str">
        <f t="shared" si="22"/>
        <v/>
      </c>
      <c r="AY59" s="317" t="str">
        <f t="shared" si="23"/>
        <v/>
      </c>
      <c r="AZ59" s="318" t="str">
        <f t="shared" si="11"/>
        <v/>
      </c>
      <c r="BA59" s="318" t="str">
        <f t="shared" si="24"/>
        <v/>
      </c>
      <c r="BB59" s="318" t="str">
        <f t="shared" si="25"/>
        <v/>
      </c>
      <c r="BJ59" s="320">
        <f t="shared" si="29"/>
        <v>0</v>
      </c>
      <c r="BL59" s="321"/>
      <c r="BM59" s="322">
        <f t="shared" si="26"/>
        <v>2.5</v>
      </c>
      <c r="BN59" s="322">
        <f t="shared" si="33"/>
        <v>0.83333333333333337</v>
      </c>
      <c r="BO59" s="322" t="str">
        <f t="shared" si="33"/>
        <v/>
      </c>
      <c r="BP59" s="322" t="str">
        <f t="shared" si="33"/>
        <v/>
      </c>
      <c r="BQ59" s="322" t="str">
        <f t="shared" si="33"/>
        <v/>
      </c>
      <c r="BR59" s="322" t="str">
        <f t="shared" si="33"/>
        <v/>
      </c>
      <c r="BS59" s="322" t="str">
        <f t="shared" si="33"/>
        <v/>
      </c>
      <c r="BT59" s="322" t="str">
        <f t="shared" si="33"/>
        <v/>
      </c>
      <c r="BU59" s="322" t="str">
        <f t="shared" si="33"/>
        <v/>
      </c>
      <c r="BV59" s="322" t="str">
        <f t="shared" si="33"/>
        <v/>
      </c>
      <c r="BW59" s="322" t="str">
        <f t="shared" si="33"/>
        <v/>
      </c>
      <c r="BX59" s="322" t="str">
        <f t="shared" si="33"/>
        <v/>
      </c>
      <c r="CC59" s="323"/>
      <c r="CF59" s="369">
        <f t="shared" si="28"/>
        <v>0</v>
      </c>
      <c r="CG59" s="368"/>
      <c r="CH59" s="368"/>
      <c r="CI59" s="368"/>
      <c r="CJ59" s="368"/>
      <c r="CK59" s="368"/>
      <c r="CL59" s="368"/>
      <c r="CM59" s="368"/>
      <c r="CN59" s="368"/>
      <c r="CO59" s="368"/>
      <c r="CP59" s="368"/>
      <c r="CQ59" s="368"/>
      <c r="CR59" s="368"/>
    </row>
    <row r="60" spans="1:96" s="314" customFormat="1" ht="21" customHeight="1">
      <c r="A60" s="295" t="str">
        <f>Input!$C$12</f>
        <v>01​ 01 01</v>
      </c>
      <c r="B60" s="296">
        <v>1325</v>
      </c>
      <c r="C60" s="297">
        <v>1</v>
      </c>
      <c r="D60" s="298" t="str">
        <f t="shared" si="1"/>
        <v/>
      </c>
      <c r="E60" s="299">
        <f>IF(AG60=1,SUM(AG$8:AG60)+E$4,"")</f>
        <v>53</v>
      </c>
      <c r="F60" s="300" t="str">
        <f t="shared" si="2"/>
        <v>01​ 01 01 1325 1</v>
      </c>
      <c r="G60" s="301" t="s">
        <v>203</v>
      </c>
      <c r="H60" s="302"/>
      <c r="I60" s="303"/>
      <c r="J60" s="304">
        <v>2</v>
      </c>
      <c r="K60" s="305" t="str">
        <f t="shared" si="31"/>
        <v>អាជីវកម្ម</v>
      </c>
      <c r="L60" s="328"/>
      <c r="M60" s="79"/>
      <c r="N60" s="307"/>
      <c r="O60" s="366">
        <f t="shared" si="14"/>
        <v>0.83333333333333337</v>
      </c>
      <c r="P60" s="79" t="str">
        <f t="shared" si="15"/>
        <v/>
      </c>
      <c r="Q60" s="79" t="str">
        <f t="shared" si="4"/>
        <v/>
      </c>
      <c r="R60" s="79"/>
      <c r="S60" s="79">
        <v>5</v>
      </c>
      <c r="T60" s="79">
        <v>10</v>
      </c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308" t="str">
        <f t="shared" si="5"/>
        <v/>
      </c>
      <c r="AG60" s="309">
        <f t="shared" si="6"/>
        <v>1</v>
      </c>
      <c r="AH60" s="310" t="str">
        <f t="shared" si="16"/>
        <v/>
      </c>
      <c r="AI60" s="311">
        <f t="shared" si="7"/>
        <v>0</v>
      </c>
      <c r="AJ60" s="312" t="str">
        <f>IF(AH60=1,SUM(AH$8:AH60)+AJ$4,"")</f>
        <v/>
      </c>
      <c r="AK60" s="310" t="str">
        <f>IF(AND(J60=1,AI60&gt;0),Input!$E$18,IF(AND(J60=2,AI60&gt;0),Input!$E$19,IF(AND(J60=3,AI60&gt;0),Input!$E$20,"")))</f>
        <v/>
      </c>
      <c r="AL60" s="310" t="str">
        <f>IF(AND(J60=1,AI60&gt;0),Input!$G$18,IF(AND(J60=2,AI60&gt;0),Input!$G$19,IF(AND(J60=3,AI60&gt;0),Input!$G$20,"")))</f>
        <v/>
      </c>
      <c r="AM60" s="310" t="str">
        <f>IF(AND(J60=1,AI60&gt;0),Input!$I$18,IF(AND(J60=2,AI60&gt;0),Input!$I$19,IF(AND(J60=3,AI60&gt;0),Input!$I$20,"")))</f>
        <v/>
      </c>
      <c r="AN60" s="313"/>
      <c r="AO60" s="314" t="str">
        <f t="shared" si="8"/>
        <v/>
      </c>
      <c r="AP60" s="314" t="str">
        <f t="shared" si="17"/>
        <v/>
      </c>
      <c r="AQ60" s="314" t="str">
        <f t="shared" si="18"/>
        <v/>
      </c>
      <c r="AR60" s="314">
        <f t="shared" si="19"/>
        <v>0</v>
      </c>
      <c r="AT60" s="315" t="str">
        <f t="shared" si="9"/>
        <v/>
      </c>
      <c r="AU60" s="315" t="str">
        <f t="shared" si="20"/>
        <v/>
      </c>
      <c r="AV60" s="315" t="str">
        <f t="shared" si="21"/>
        <v/>
      </c>
      <c r="AW60" s="316" t="str">
        <f t="shared" si="10"/>
        <v/>
      </c>
      <c r="AX60" s="316" t="str">
        <f t="shared" si="22"/>
        <v/>
      </c>
      <c r="AY60" s="317" t="str">
        <f t="shared" si="23"/>
        <v/>
      </c>
      <c r="AZ60" s="318" t="str">
        <f t="shared" si="11"/>
        <v/>
      </c>
      <c r="BA60" s="318" t="str">
        <f t="shared" si="24"/>
        <v/>
      </c>
      <c r="BB60" s="318" t="str">
        <f t="shared" si="25"/>
        <v/>
      </c>
      <c r="BJ60" s="320">
        <f t="shared" si="29"/>
        <v>0</v>
      </c>
      <c r="BL60" s="321"/>
      <c r="BM60" s="322">
        <f t="shared" si="26"/>
        <v>2.5</v>
      </c>
      <c r="BN60" s="322">
        <f t="shared" si="33"/>
        <v>0.83333333333333337</v>
      </c>
      <c r="BO60" s="322" t="str">
        <f t="shared" si="33"/>
        <v/>
      </c>
      <c r="BP60" s="322" t="str">
        <f t="shared" si="33"/>
        <v/>
      </c>
      <c r="BQ60" s="322" t="str">
        <f t="shared" si="33"/>
        <v/>
      </c>
      <c r="BR60" s="322" t="str">
        <f t="shared" si="33"/>
        <v/>
      </c>
      <c r="BS60" s="322" t="str">
        <f t="shared" si="33"/>
        <v/>
      </c>
      <c r="BT60" s="322" t="str">
        <f t="shared" si="33"/>
        <v/>
      </c>
      <c r="BU60" s="322" t="str">
        <f t="shared" si="33"/>
        <v/>
      </c>
      <c r="BV60" s="322" t="str">
        <f t="shared" si="33"/>
        <v/>
      </c>
      <c r="BW60" s="322" t="str">
        <f t="shared" si="33"/>
        <v/>
      </c>
      <c r="BX60" s="322" t="str">
        <f t="shared" si="33"/>
        <v/>
      </c>
      <c r="CC60" s="323"/>
      <c r="CF60" s="369">
        <f t="shared" si="28"/>
        <v>0</v>
      </c>
      <c r="CG60" s="368"/>
      <c r="CH60" s="368"/>
      <c r="CI60" s="368"/>
      <c r="CJ60" s="368"/>
      <c r="CK60" s="368"/>
      <c r="CL60" s="368"/>
      <c r="CM60" s="368"/>
      <c r="CN60" s="368"/>
      <c r="CO60" s="368"/>
      <c r="CP60" s="368"/>
      <c r="CQ60" s="368"/>
      <c r="CR60" s="368"/>
    </row>
    <row r="61" spans="1:96" s="314" customFormat="1" ht="21" customHeight="1">
      <c r="A61" s="295" t="str">
        <f>Input!$C$12</f>
        <v>01​ 01 01</v>
      </c>
      <c r="B61" s="325">
        <v>1350</v>
      </c>
      <c r="C61" s="297">
        <v>1</v>
      </c>
      <c r="D61" s="298" t="str">
        <f t="shared" si="1"/>
        <v/>
      </c>
      <c r="E61" s="299">
        <f>IF(AG61=1,SUM(AG$8:AG61)+E$4,"")</f>
        <v>54</v>
      </c>
      <c r="F61" s="300" t="str">
        <f t="shared" si="2"/>
        <v>01​ 01 01 1350 1</v>
      </c>
      <c r="G61" s="301" t="s">
        <v>204</v>
      </c>
      <c r="H61" s="302"/>
      <c r="I61" s="303"/>
      <c r="J61" s="304">
        <v>2</v>
      </c>
      <c r="K61" s="305" t="str">
        <f t="shared" si="31"/>
        <v>អាជីវកម្ម</v>
      </c>
      <c r="L61" s="328"/>
      <c r="M61" s="79"/>
      <c r="N61" s="307"/>
      <c r="O61" s="366">
        <f t="shared" si="14"/>
        <v>0.83333333333333337</v>
      </c>
      <c r="P61" s="79" t="str">
        <f t="shared" si="15"/>
        <v/>
      </c>
      <c r="Q61" s="79" t="str">
        <f t="shared" si="4"/>
        <v/>
      </c>
      <c r="R61" s="79"/>
      <c r="S61" s="79">
        <v>5</v>
      </c>
      <c r="T61" s="79">
        <v>10</v>
      </c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308" t="str">
        <f t="shared" si="5"/>
        <v/>
      </c>
      <c r="AG61" s="309">
        <f t="shared" si="6"/>
        <v>1</v>
      </c>
      <c r="AH61" s="310" t="str">
        <f t="shared" si="16"/>
        <v/>
      </c>
      <c r="AI61" s="311">
        <f t="shared" si="7"/>
        <v>0</v>
      </c>
      <c r="AJ61" s="312" t="str">
        <f>IF(AH61=1,SUM(AH$8:AH61)+AJ$4,"")</f>
        <v/>
      </c>
      <c r="AK61" s="310" t="str">
        <f>IF(AND(J61=1,AI61&gt;0),Input!$E$18,IF(AND(J61=2,AI61&gt;0),Input!$E$19,IF(AND(J61=3,AI61&gt;0),Input!$E$20,"")))</f>
        <v/>
      </c>
      <c r="AL61" s="310" t="str">
        <f>IF(AND(J61=1,AI61&gt;0),Input!$G$18,IF(AND(J61=2,AI61&gt;0),Input!$G$19,IF(AND(J61=3,AI61&gt;0),Input!$G$20,"")))</f>
        <v/>
      </c>
      <c r="AM61" s="310" t="str">
        <f>IF(AND(J61=1,AI61&gt;0),Input!$I$18,IF(AND(J61=2,AI61&gt;0),Input!$I$19,IF(AND(J61=3,AI61&gt;0),Input!$I$20,"")))</f>
        <v/>
      </c>
      <c r="AN61" s="313"/>
      <c r="AO61" s="314" t="str">
        <f t="shared" si="8"/>
        <v/>
      </c>
      <c r="AP61" s="314" t="str">
        <f t="shared" si="17"/>
        <v/>
      </c>
      <c r="AQ61" s="314" t="str">
        <f t="shared" si="18"/>
        <v/>
      </c>
      <c r="AR61" s="314">
        <f t="shared" si="19"/>
        <v>0</v>
      </c>
      <c r="AT61" s="315" t="str">
        <f t="shared" si="9"/>
        <v/>
      </c>
      <c r="AU61" s="315" t="str">
        <f t="shared" si="20"/>
        <v/>
      </c>
      <c r="AV61" s="315" t="str">
        <f t="shared" si="21"/>
        <v/>
      </c>
      <c r="AW61" s="316" t="str">
        <f t="shared" si="10"/>
        <v/>
      </c>
      <c r="AX61" s="316" t="str">
        <f t="shared" si="22"/>
        <v/>
      </c>
      <c r="AY61" s="317" t="str">
        <f t="shared" si="23"/>
        <v/>
      </c>
      <c r="AZ61" s="318" t="str">
        <f t="shared" si="11"/>
        <v/>
      </c>
      <c r="BA61" s="318" t="str">
        <f t="shared" si="24"/>
        <v/>
      </c>
      <c r="BB61" s="318" t="str">
        <f t="shared" si="25"/>
        <v/>
      </c>
      <c r="BJ61" s="320">
        <f t="shared" si="29"/>
        <v>0</v>
      </c>
      <c r="BL61" s="321"/>
      <c r="BM61" s="322">
        <f t="shared" si="26"/>
        <v>2.5</v>
      </c>
      <c r="BN61" s="322">
        <f t="shared" si="33"/>
        <v>0.83333333333333337</v>
      </c>
      <c r="BO61" s="322" t="str">
        <f t="shared" si="33"/>
        <v/>
      </c>
      <c r="BP61" s="322" t="str">
        <f t="shared" si="33"/>
        <v/>
      </c>
      <c r="BQ61" s="322" t="str">
        <f t="shared" si="33"/>
        <v/>
      </c>
      <c r="BR61" s="322" t="str">
        <f t="shared" si="33"/>
        <v/>
      </c>
      <c r="BS61" s="322" t="str">
        <f t="shared" si="33"/>
        <v/>
      </c>
      <c r="BT61" s="322" t="str">
        <f t="shared" si="33"/>
        <v/>
      </c>
      <c r="BU61" s="322" t="str">
        <f t="shared" si="33"/>
        <v/>
      </c>
      <c r="BV61" s="322" t="str">
        <f t="shared" si="33"/>
        <v/>
      </c>
      <c r="BW61" s="322" t="str">
        <f t="shared" si="33"/>
        <v/>
      </c>
      <c r="BX61" s="322" t="str">
        <f t="shared" si="33"/>
        <v/>
      </c>
      <c r="CC61" s="323"/>
      <c r="CF61" s="369">
        <f t="shared" si="28"/>
        <v>0</v>
      </c>
      <c r="CG61" s="368"/>
      <c r="CH61" s="368"/>
      <c r="CI61" s="368"/>
      <c r="CJ61" s="368"/>
      <c r="CK61" s="368"/>
      <c r="CL61" s="368"/>
      <c r="CM61" s="368"/>
      <c r="CN61" s="368"/>
      <c r="CO61" s="368"/>
      <c r="CP61" s="368"/>
      <c r="CQ61" s="368"/>
      <c r="CR61" s="368"/>
    </row>
    <row r="62" spans="1:96" s="314" customFormat="1" ht="21" customHeight="1">
      <c r="A62" s="295" t="str">
        <f>Input!$C$12</f>
        <v>01​ 01 01</v>
      </c>
      <c r="B62" s="296">
        <v>1375</v>
      </c>
      <c r="C62" s="297">
        <v>1</v>
      </c>
      <c r="D62" s="298" t="str">
        <f t="shared" si="1"/>
        <v/>
      </c>
      <c r="E62" s="299">
        <f>IF(AG62=1,SUM(AG$8:AG62)+E$4,"")</f>
        <v>55</v>
      </c>
      <c r="F62" s="300" t="str">
        <f t="shared" si="2"/>
        <v>01​ 01 01 1375 1</v>
      </c>
      <c r="G62" s="301" t="s">
        <v>205</v>
      </c>
      <c r="H62" s="302"/>
      <c r="I62" s="303"/>
      <c r="J62" s="304">
        <v>2</v>
      </c>
      <c r="K62" s="305" t="str">
        <f t="shared" si="31"/>
        <v>អាជីវកម្ម</v>
      </c>
      <c r="L62" s="328"/>
      <c r="M62" s="79"/>
      <c r="N62" s="307"/>
      <c r="O62" s="366">
        <f t="shared" si="14"/>
        <v>0.83333333333333337</v>
      </c>
      <c r="P62" s="79" t="str">
        <f t="shared" si="15"/>
        <v/>
      </c>
      <c r="Q62" s="79" t="str">
        <f t="shared" si="4"/>
        <v/>
      </c>
      <c r="R62" s="79"/>
      <c r="S62" s="79">
        <v>5</v>
      </c>
      <c r="T62" s="79">
        <v>10</v>
      </c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308" t="str">
        <f t="shared" si="5"/>
        <v/>
      </c>
      <c r="AG62" s="309">
        <f t="shared" si="6"/>
        <v>1</v>
      </c>
      <c r="AH62" s="310" t="str">
        <f t="shared" si="16"/>
        <v/>
      </c>
      <c r="AI62" s="311">
        <f t="shared" si="7"/>
        <v>0</v>
      </c>
      <c r="AJ62" s="312" t="str">
        <f>IF(AH62=1,SUM(AH$8:AH62)+AJ$4,"")</f>
        <v/>
      </c>
      <c r="AK62" s="310" t="str">
        <f>IF(AND(J62=1,AI62&gt;0),Input!$E$18,IF(AND(J62=2,AI62&gt;0),Input!$E$19,IF(AND(J62=3,AI62&gt;0),Input!$E$20,"")))</f>
        <v/>
      </c>
      <c r="AL62" s="310" t="str">
        <f>IF(AND(J62=1,AI62&gt;0),Input!$G$18,IF(AND(J62=2,AI62&gt;0),Input!$G$19,IF(AND(J62=3,AI62&gt;0),Input!$G$20,"")))</f>
        <v/>
      </c>
      <c r="AM62" s="310" t="str">
        <f>IF(AND(J62=1,AI62&gt;0),Input!$I$18,IF(AND(J62=2,AI62&gt;0),Input!$I$19,IF(AND(J62=3,AI62&gt;0),Input!$I$20,"")))</f>
        <v/>
      </c>
      <c r="AN62" s="313"/>
      <c r="AO62" s="314" t="str">
        <f t="shared" si="8"/>
        <v/>
      </c>
      <c r="AP62" s="314" t="str">
        <f t="shared" si="17"/>
        <v/>
      </c>
      <c r="AQ62" s="314" t="str">
        <f t="shared" si="18"/>
        <v/>
      </c>
      <c r="AR62" s="314">
        <f t="shared" si="19"/>
        <v>0</v>
      </c>
      <c r="AT62" s="315" t="str">
        <f t="shared" si="9"/>
        <v/>
      </c>
      <c r="AU62" s="315" t="str">
        <f t="shared" si="20"/>
        <v/>
      </c>
      <c r="AV62" s="315" t="str">
        <f t="shared" si="21"/>
        <v/>
      </c>
      <c r="AW62" s="316" t="str">
        <f t="shared" si="10"/>
        <v/>
      </c>
      <c r="AX62" s="316" t="str">
        <f t="shared" si="22"/>
        <v/>
      </c>
      <c r="AY62" s="317" t="str">
        <f t="shared" si="23"/>
        <v/>
      </c>
      <c r="AZ62" s="318" t="str">
        <f t="shared" si="11"/>
        <v/>
      </c>
      <c r="BA62" s="318" t="str">
        <f t="shared" si="24"/>
        <v/>
      </c>
      <c r="BB62" s="318" t="str">
        <f t="shared" si="25"/>
        <v/>
      </c>
      <c r="BJ62" s="320">
        <f t="shared" si="29"/>
        <v>0</v>
      </c>
      <c r="BL62" s="321"/>
      <c r="BM62" s="322">
        <f t="shared" si="26"/>
        <v>2.5</v>
      </c>
      <c r="BN62" s="322">
        <f t="shared" si="33"/>
        <v>0.83333333333333337</v>
      </c>
      <c r="BO62" s="322" t="str">
        <f t="shared" si="33"/>
        <v/>
      </c>
      <c r="BP62" s="322" t="str">
        <f t="shared" si="33"/>
        <v/>
      </c>
      <c r="BQ62" s="322" t="str">
        <f t="shared" si="33"/>
        <v/>
      </c>
      <c r="BR62" s="322" t="str">
        <f t="shared" si="33"/>
        <v/>
      </c>
      <c r="BS62" s="322" t="str">
        <f t="shared" si="33"/>
        <v/>
      </c>
      <c r="BT62" s="322" t="str">
        <f t="shared" si="33"/>
        <v/>
      </c>
      <c r="BU62" s="322" t="str">
        <f t="shared" si="33"/>
        <v/>
      </c>
      <c r="BV62" s="322" t="str">
        <f t="shared" si="33"/>
        <v/>
      </c>
      <c r="BW62" s="322" t="str">
        <f t="shared" si="33"/>
        <v/>
      </c>
      <c r="BX62" s="322" t="str">
        <f t="shared" si="33"/>
        <v/>
      </c>
      <c r="CC62" s="323"/>
      <c r="CF62" s="369">
        <f t="shared" si="28"/>
        <v>0</v>
      </c>
      <c r="CG62" s="368"/>
      <c r="CH62" s="368"/>
      <c r="CI62" s="368"/>
      <c r="CJ62" s="368"/>
      <c r="CK62" s="368"/>
      <c r="CL62" s="368"/>
      <c r="CM62" s="368"/>
      <c r="CN62" s="368"/>
      <c r="CO62" s="368"/>
      <c r="CP62" s="368"/>
      <c r="CQ62" s="368"/>
      <c r="CR62" s="368"/>
    </row>
    <row r="63" spans="1:96" s="314" customFormat="1" ht="21" customHeight="1">
      <c r="A63" s="295" t="str">
        <f>Input!$C$12</f>
        <v>01​ 01 01</v>
      </c>
      <c r="B63" s="325">
        <v>1400</v>
      </c>
      <c r="C63" s="297">
        <v>1</v>
      </c>
      <c r="D63" s="298" t="str">
        <f t="shared" si="1"/>
        <v/>
      </c>
      <c r="E63" s="299">
        <f>IF(AG63=1,SUM(AG$8:AG63)+E$4,"")</f>
        <v>56</v>
      </c>
      <c r="F63" s="300" t="str">
        <f t="shared" si="2"/>
        <v>01​ 01 01 1400 1</v>
      </c>
      <c r="G63" s="301" t="s">
        <v>206</v>
      </c>
      <c r="H63" s="302"/>
      <c r="I63" s="303"/>
      <c r="J63" s="304">
        <v>2</v>
      </c>
      <c r="K63" s="305" t="str">
        <f t="shared" si="31"/>
        <v>អាជីវកម្ម</v>
      </c>
      <c r="L63" s="328"/>
      <c r="M63" s="79"/>
      <c r="N63" s="307"/>
      <c r="O63" s="366">
        <f t="shared" si="14"/>
        <v>0.83333333333333337</v>
      </c>
      <c r="P63" s="79" t="str">
        <f t="shared" si="15"/>
        <v/>
      </c>
      <c r="Q63" s="79" t="str">
        <f t="shared" si="4"/>
        <v/>
      </c>
      <c r="R63" s="79"/>
      <c r="S63" s="79">
        <v>5</v>
      </c>
      <c r="T63" s="79">
        <v>10</v>
      </c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308" t="str">
        <f t="shared" si="5"/>
        <v/>
      </c>
      <c r="AG63" s="309">
        <f t="shared" si="6"/>
        <v>1</v>
      </c>
      <c r="AH63" s="310" t="str">
        <f t="shared" si="16"/>
        <v/>
      </c>
      <c r="AI63" s="311">
        <f t="shared" si="7"/>
        <v>0</v>
      </c>
      <c r="AJ63" s="312" t="str">
        <f>IF(AH63=1,SUM(AH$8:AH63)+AJ$4,"")</f>
        <v/>
      </c>
      <c r="AK63" s="310" t="str">
        <f>IF(AND(J63=1,AI63&gt;0),Input!$E$18,IF(AND(J63=2,AI63&gt;0),Input!$E$19,IF(AND(J63=3,AI63&gt;0),Input!$E$20,"")))</f>
        <v/>
      </c>
      <c r="AL63" s="310" t="str">
        <f>IF(AND(J63=1,AI63&gt;0),Input!$G$18,IF(AND(J63=2,AI63&gt;0),Input!$G$19,IF(AND(J63=3,AI63&gt;0),Input!$G$20,"")))</f>
        <v/>
      </c>
      <c r="AM63" s="310" t="str">
        <f>IF(AND(J63=1,AI63&gt;0),Input!$I$18,IF(AND(J63=2,AI63&gt;0),Input!$I$19,IF(AND(J63=3,AI63&gt;0),Input!$I$20,"")))</f>
        <v/>
      </c>
      <c r="AN63" s="313"/>
      <c r="AO63" s="314" t="str">
        <f t="shared" si="8"/>
        <v/>
      </c>
      <c r="AP63" s="314" t="str">
        <f t="shared" si="17"/>
        <v/>
      </c>
      <c r="AQ63" s="314" t="str">
        <f t="shared" si="18"/>
        <v/>
      </c>
      <c r="AR63" s="314">
        <f t="shared" si="19"/>
        <v>0</v>
      </c>
      <c r="AT63" s="315" t="str">
        <f t="shared" si="9"/>
        <v/>
      </c>
      <c r="AU63" s="315" t="str">
        <f t="shared" si="20"/>
        <v/>
      </c>
      <c r="AV63" s="315" t="str">
        <f t="shared" si="21"/>
        <v/>
      </c>
      <c r="AW63" s="316" t="str">
        <f t="shared" si="10"/>
        <v/>
      </c>
      <c r="AX63" s="316" t="str">
        <f t="shared" si="22"/>
        <v/>
      </c>
      <c r="AY63" s="317" t="str">
        <f t="shared" si="23"/>
        <v/>
      </c>
      <c r="AZ63" s="318" t="str">
        <f t="shared" si="11"/>
        <v/>
      </c>
      <c r="BA63" s="318" t="str">
        <f t="shared" si="24"/>
        <v/>
      </c>
      <c r="BB63" s="318" t="str">
        <f t="shared" si="25"/>
        <v/>
      </c>
      <c r="BJ63" s="320">
        <f t="shared" si="29"/>
        <v>0</v>
      </c>
      <c r="BL63" s="321"/>
      <c r="BM63" s="322">
        <f t="shared" si="26"/>
        <v>2.5</v>
      </c>
      <c r="BN63" s="322">
        <f t="shared" si="33"/>
        <v>0.83333333333333337</v>
      </c>
      <c r="BO63" s="322" t="str">
        <f t="shared" si="33"/>
        <v/>
      </c>
      <c r="BP63" s="322" t="str">
        <f t="shared" si="33"/>
        <v/>
      </c>
      <c r="BQ63" s="322" t="str">
        <f t="shared" si="33"/>
        <v/>
      </c>
      <c r="BR63" s="322" t="str">
        <f t="shared" si="33"/>
        <v/>
      </c>
      <c r="BS63" s="322" t="str">
        <f t="shared" si="33"/>
        <v/>
      </c>
      <c r="BT63" s="322" t="str">
        <f t="shared" si="33"/>
        <v/>
      </c>
      <c r="BU63" s="322" t="str">
        <f t="shared" si="33"/>
        <v/>
      </c>
      <c r="BV63" s="322" t="str">
        <f t="shared" si="33"/>
        <v/>
      </c>
      <c r="BW63" s="322" t="str">
        <f t="shared" si="33"/>
        <v/>
      </c>
      <c r="BX63" s="322" t="str">
        <f t="shared" si="33"/>
        <v/>
      </c>
      <c r="CC63" s="323"/>
      <c r="CF63" s="369">
        <f t="shared" si="28"/>
        <v>0</v>
      </c>
      <c r="CG63" s="368"/>
      <c r="CH63" s="368"/>
      <c r="CI63" s="368"/>
      <c r="CJ63" s="368"/>
      <c r="CK63" s="368"/>
      <c r="CL63" s="368"/>
      <c r="CM63" s="368"/>
      <c r="CN63" s="368"/>
      <c r="CO63" s="368"/>
      <c r="CP63" s="368"/>
      <c r="CQ63" s="368"/>
      <c r="CR63" s="368"/>
    </row>
    <row r="64" spans="1:96" s="314" customFormat="1" ht="21" customHeight="1">
      <c r="A64" s="295" t="str">
        <f>Input!$C$12</f>
        <v>01​ 01 01</v>
      </c>
      <c r="B64" s="296">
        <v>1425</v>
      </c>
      <c r="C64" s="297">
        <v>1</v>
      </c>
      <c r="D64" s="298" t="str">
        <f t="shared" si="1"/>
        <v/>
      </c>
      <c r="E64" s="299">
        <f>IF(AG64=1,SUM(AG$8:AG64)+E$4,"")</f>
        <v>57</v>
      </c>
      <c r="F64" s="300" t="str">
        <f t="shared" si="2"/>
        <v>01​ 01 01 1425 1</v>
      </c>
      <c r="G64" s="301" t="s">
        <v>207</v>
      </c>
      <c r="H64" s="302"/>
      <c r="I64" s="303"/>
      <c r="J64" s="304">
        <v>2</v>
      </c>
      <c r="K64" s="305" t="str">
        <f t="shared" si="31"/>
        <v>អាជីវកម្ម</v>
      </c>
      <c r="L64" s="328"/>
      <c r="M64" s="79"/>
      <c r="N64" s="307"/>
      <c r="O64" s="366">
        <f t="shared" si="14"/>
        <v>0.83333333333333337</v>
      </c>
      <c r="P64" s="79" t="str">
        <f t="shared" si="15"/>
        <v/>
      </c>
      <c r="Q64" s="79" t="str">
        <f t="shared" si="4"/>
        <v/>
      </c>
      <c r="R64" s="79"/>
      <c r="S64" s="79">
        <v>5</v>
      </c>
      <c r="T64" s="79">
        <v>10</v>
      </c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308" t="str">
        <f t="shared" si="5"/>
        <v/>
      </c>
      <c r="AG64" s="309">
        <f t="shared" si="6"/>
        <v>1</v>
      </c>
      <c r="AH64" s="310" t="str">
        <f t="shared" si="16"/>
        <v/>
      </c>
      <c r="AI64" s="311">
        <f t="shared" si="7"/>
        <v>0</v>
      </c>
      <c r="AJ64" s="312" t="str">
        <f>IF(AH64=1,SUM(AH$8:AH64)+AJ$4,"")</f>
        <v/>
      </c>
      <c r="AK64" s="310" t="str">
        <f>IF(AND(J64=1,AI64&gt;0),Input!$E$18,IF(AND(J64=2,AI64&gt;0),Input!$E$19,IF(AND(J64=3,AI64&gt;0),Input!$E$20,"")))</f>
        <v/>
      </c>
      <c r="AL64" s="310" t="str">
        <f>IF(AND(J64=1,AI64&gt;0),Input!$G$18,IF(AND(J64=2,AI64&gt;0),Input!$G$19,IF(AND(J64=3,AI64&gt;0),Input!$G$20,"")))</f>
        <v/>
      </c>
      <c r="AM64" s="310" t="str">
        <f>IF(AND(J64=1,AI64&gt;0),Input!$I$18,IF(AND(J64=2,AI64&gt;0),Input!$I$19,IF(AND(J64=3,AI64&gt;0),Input!$I$20,"")))</f>
        <v/>
      </c>
      <c r="AN64" s="313"/>
      <c r="AO64" s="314" t="str">
        <f t="shared" si="8"/>
        <v/>
      </c>
      <c r="AP64" s="314" t="str">
        <f t="shared" si="17"/>
        <v/>
      </c>
      <c r="AQ64" s="314" t="str">
        <f t="shared" si="18"/>
        <v/>
      </c>
      <c r="AR64" s="314">
        <f t="shared" si="19"/>
        <v>0</v>
      </c>
      <c r="AT64" s="315" t="str">
        <f t="shared" si="9"/>
        <v/>
      </c>
      <c r="AU64" s="315" t="str">
        <f t="shared" si="20"/>
        <v/>
      </c>
      <c r="AV64" s="315" t="str">
        <f t="shared" si="21"/>
        <v/>
      </c>
      <c r="AW64" s="316" t="str">
        <f t="shared" si="10"/>
        <v/>
      </c>
      <c r="AX64" s="316" t="str">
        <f t="shared" si="22"/>
        <v/>
      </c>
      <c r="AY64" s="317" t="str">
        <f t="shared" si="23"/>
        <v/>
      </c>
      <c r="AZ64" s="318" t="str">
        <f t="shared" si="11"/>
        <v/>
      </c>
      <c r="BA64" s="318" t="str">
        <f t="shared" si="24"/>
        <v/>
      </c>
      <c r="BB64" s="318" t="str">
        <f t="shared" si="25"/>
        <v/>
      </c>
      <c r="BJ64" s="320">
        <f t="shared" si="29"/>
        <v>0</v>
      </c>
      <c r="BL64" s="321"/>
      <c r="BM64" s="322">
        <f t="shared" si="26"/>
        <v>2.5</v>
      </c>
      <c r="BN64" s="322">
        <f t="shared" si="33"/>
        <v>0.83333333333333337</v>
      </c>
      <c r="BO64" s="322" t="str">
        <f t="shared" si="33"/>
        <v/>
      </c>
      <c r="BP64" s="322" t="str">
        <f t="shared" si="33"/>
        <v/>
      </c>
      <c r="BQ64" s="322" t="str">
        <f t="shared" si="33"/>
        <v/>
      </c>
      <c r="BR64" s="322" t="str">
        <f t="shared" si="33"/>
        <v/>
      </c>
      <c r="BS64" s="322" t="str">
        <f t="shared" si="33"/>
        <v/>
      </c>
      <c r="BT64" s="322" t="str">
        <f t="shared" si="33"/>
        <v/>
      </c>
      <c r="BU64" s="322" t="str">
        <f t="shared" si="33"/>
        <v/>
      </c>
      <c r="BV64" s="322" t="str">
        <f t="shared" si="33"/>
        <v/>
      </c>
      <c r="BW64" s="322" t="str">
        <f t="shared" si="33"/>
        <v/>
      </c>
      <c r="BX64" s="322" t="str">
        <f t="shared" si="33"/>
        <v/>
      </c>
      <c r="CC64" s="323"/>
      <c r="CF64" s="369">
        <f t="shared" si="28"/>
        <v>0</v>
      </c>
      <c r="CG64" s="368"/>
      <c r="CH64" s="368"/>
      <c r="CI64" s="368"/>
      <c r="CJ64" s="368"/>
      <c r="CK64" s="368"/>
      <c r="CL64" s="368"/>
      <c r="CM64" s="368"/>
      <c r="CN64" s="368"/>
      <c r="CO64" s="368"/>
      <c r="CP64" s="368"/>
      <c r="CQ64" s="368"/>
      <c r="CR64" s="368"/>
    </row>
    <row r="65" spans="1:96" s="314" customFormat="1" ht="21" customHeight="1">
      <c r="A65" s="295" t="str">
        <f>Input!$C$12</f>
        <v>01​ 01 01</v>
      </c>
      <c r="B65" s="325">
        <v>1450</v>
      </c>
      <c r="C65" s="297">
        <v>1</v>
      </c>
      <c r="D65" s="298" t="str">
        <f t="shared" si="1"/>
        <v/>
      </c>
      <c r="E65" s="299">
        <f>IF(AG65=1,SUM(AG$8:AG65)+E$4,"")</f>
        <v>58</v>
      </c>
      <c r="F65" s="300" t="str">
        <f t="shared" si="2"/>
        <v>01​ 01 01 1450 1</v>
      </c>
      <c r="G65" s="301" t="s">
        <v>208</v>
      </c>
      <c r="H65" s="302"/>
      <c r="I65" s="303"/>
      <c r="J65" s="304">
        <v>2</v>
      </c>
      <c r="K65" s="305" t="str">
        <f t="shared" si="31"/>
        <v>អាជីវកម្ម</v>
      </c>
      <c r="L65" s="328"/>
      <c r="M65" s="79"/>
      <c r="N65" s="307"/>
      <c r="O65" s="366">
        <f t="shared" si="14"/>
        <v>0.83333333333333337</v>
      </c>
      <c r="P65" s="79" t="str">
        <f t="shared" si="15"/>
        <v/>
      </c>
      <c r="Q65" s="79" t="str">
        <f t="shared" si="4"/>
        <v/>
      </c>
      <c r="R65" s="79"/>
      <c r="S65" s="79">
        <v>5</v>
      </c>
      <c r="T65" s="79">
        <v>10</v>
      </c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308" t="str">
        <f t="shared" si="5"/>
        <v/>
      </c>
      <c r="AG65" s="309">
        <f t="shared" si="6"/>
        <v>1</v>
      </c>
      <c r="AH65" s="310" t="str">
        <f t="shared" si="16"/>
        <v/>
      </c>
      <c r="AI65" s="311">
        <f t="shared" si="7"/>
        <v>0</v>
      </c>
      <c r="AJ65" s="312" t="str">
        <f>IF(AH65=1,SUM(AH$8:AH65)+AJ$4,"")</f>
        <v/>
      </c>
      <c r="AK65" s="310" t="str">
        <f>IF(AND(J65=1,AI65&gt;0),Input!$E$18,IF(AND(J65=2,AI65&gt;0),Input!$E$19,IF(AND(J65=3,AI65&gt;0),Input!$E$20,"")))</f>
        <v/>
      </c>
      <c r="AL65" s="310" t="str">
        <f>IF(AND(J65=1,AI65&gt;0),Input!$G$18,IF(AND(J65=2,AI65&gt;0),Input!$G$19,IF(AND(J65=3,AI65&gt;0),Input!$G$20,"")))</f>
        <v/>
      </c>
      <c r="AM65" s="310" t="str">
        <f>IF(AND(J65=1,AI65&gt;0),Input!$I$18,IF(AND(J65=2,AI65&gt;0),Input!$I$19,IF(AND(J65=3,AI65&gt;0),Input!$I$20,"")))</f>
        <v/>
      </c>
      <c r="AN65" s="313"/>
      <c r="AO65" s="314" t="str">
        <f t="shared" si="8"/>
        <v/>
      </c>
      <c r="AP65" s="314" t="str">
        <f t="shared" si="17"/>
        <v/>
      </c>
      <c r="AQ65" s="314" t="str">
        <f t="shared" si="18"/>
        <v/>
      </c>
      <c r="AR65" s="314">
        <f t="shared" si="19"/>
        <v>0</v>
      </c>
      <c r="AT65" s="315" t="str">
        <f t="shared" si="9"/>
        <v/>
      </c>
      <c r="AU65" s="315" t="str">
        <f t="shared" si="20"/>
        <v/>
      </c>
      <c r="AV65" s="315" t="str">
        <f t="shared" si="21"/>
        <v/>
      </c>
      <c r="AW65" s="316" t="str">
        <f t="shared" si="10"/>
        <v/>
      </c>
      <c r="AX65" s="316" t="str">
        <f t="shared" si="22"/>
        <v/>
      </c>
      <c r="AY65" s="317" t="str">
        <f t="shared" si="23"/>
        <v/>
      </c>
      <c r="AZ65" s="318" t="str">
        <f t="shared" si="11"/>
        <v/>
      </c>
      <c r="BA65" s="318" t="str">
        <f t="shared" si="24"/>
        <v/>
      </c>
      <c r="BB65" s="318" t="str">
        <f t="shared" si="25"/>
        <v/>
      </c>
      <c r="BJ65" s="320">
        <f t="shared" si="29"/>
        <v>0</v>
      </c>
      <c r="BL65" s="321"/>
      <c r="BM65" s="322">
        <f t="shared" si="26"/>
        <v>2.5</v>
      </c>
      <c r="BN65" s="322">
        <f t="shared" si="33"/>
        <v>0.83333333333333337</v>
      </c>
      <c r="BO65" s="322" t="str">
        <f t="shared" si="33"/>
        <v/>
      </c>
      <c r="BP65" s="322" t="str">
        <f t="shared" si="33"/>
        <v/>
      </c>
      <c r="BQ65" s="322" t="str">
        <f t="shared" si="33"/>
        <v/>
      </c>
      <c r="BR65" s="322" t="str">
        <f t="shared" si="33"/>
        <v/>
      </c>
      <c r="BS65" s="322" t="str">
        <f t="shared" si="33"/>
        <v/>
      </c>
      <c r="BT65" s="322" t="str">
        <f t="shared" si="33"/>
        <v/>
      </c>
      <c r="BU65" s="322" t="str">
        <f t="shared" si="33"/>
        <v/>
      </c>
      <c r="BV65" s="322" t="str">
        <f t="shared" si="33"/>
        <v/>
      </c>
      <c r="BW65" s="322" t="str">
        <f t="shared" si="33"/>
        <v/>
      </c>
      <c r="BX65" s="322" t="str">
        <f t="shared" si="33"/>
        <v/>
      </c>
      <c r="CC65" s="323"/>
      <c r="CF65" s="369">
        <f t="shared" si="28"/>
        <v>0</v>
      </c>
      <c r="CG65" s="368"/>
      <c r="CH65" s="368"/>
      <c r="CI65" s="368"/>
      <c r="CJ65" s="368"/>
      <c r="CK65" s="368"/>
      <c r="CL65" s="368"/>
      <c r="CM65" s="368"/>
      <c r="CN65" s="368"/>
      <c r="CO65" s="368"/>
      <c r="CP65" s="368"/>
      <c r="CQ65" s="368"/>
      <c r="CR65" s="368"/>
    </row>
    <row r="66" spans="1:96" s="314" customFormat="1" ht="21" customHeight="1">
      <c r="A66" s="295" t="str">
        <f>Input!$C$12</f>
        <v>01​ 01 01</v>
      </c>
      <c r="B66" s="296">
        <v>1475</v>
      </c>
      <c r="C66" s="297">
        <v>1</v>
      </c>
      <c r="D66" s="298" t="str">
        <f t="shared" si="1"/>
        <v/>
      </c>
      <c r="E66" s="299">
        <f>IF(AG66=1,SUM(AG$8:AG66)+E$4,"")</f>
        <v>59</v>
      </c>
      <c r="F66" s="300" t="str">
        <f t="shared" si="2"/>
        <v>01​ 01 01 1475 1</v>
      </c>
      <c r="G66" s="301" t="s">
        <v>209</v>
      </c>
      <c r="H66" s="302"/>
      <c r="I66" s="303"/>
      <c r="J66" s="304">
        <v>2</v>
      </c>
      <c r="K66" s="305" t="str">
        <f t="shared" si="31"/>
        <v>អាជីវកម្ម</v>
      </c>
      <c r="L66" s="328"/>
      <c r="M66" s="79"/>
      <c r="N66" s="307"/>
      <c r="O66" s="366">
        <f t="shared" si="14"/>
        <v>0.83333333333333337</v>
      </c>
      <c r="P66" s="79" t="str">
        <f t="shared" si="15"/>
        <v/>
      </c>
      <c r="Q66" s="79" t="str">
        <f t="shared" si="4"/>
        <v/>
      </c>
      <c r="R66" s="79"/>
      <c r="S66" s="79">
        <v>5</v>
      </c>
      <c r="T66" s="79">
        <v>10</v>
      </c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308" t="str">
        <f t="shared" si="5"/>
        <v/>
      </c>
      <c r="AG66" s="309">
        <f t="shared" si="6"/>
        <v>1</v>
      </c>
      <c r="AH66" s="310" t="str">
        <f t="shared" si="16"/>
        <v/>
      </c>
      <c r="AI66" s="311">
        <f t="shared" si="7"/>
        <v>0</v>
      </c>
      <c r="AJ66" s="312" t="str">
        <f>IF(AH66=1,SUM(AH$8:AH66)+AJ$4,"")</f>
        <v/>
      </c>
      <c r="AK66" s="310" t="str">
        <f>IF(AND(J66=1,AI66&gt;0),Input!$E$18,IF(AND(J66=2,AI66&gt;0),Input!$E$19,IF(AND(J66=3,AI66&gt;0),Input!$E$20,"")))</f>
        <v/>
      </c>
      <c r="AL66" s="310" t="str">
        <f>IF(AND(J66=1,AI66&gt;0),Input!$G$18,IF(AND(J66=2,AI66&gt;0),Input!$G$19,IF(AND(J66=3,AI66&gt;0),Input!$G$20,"")))</f>
        <v/>
      </c>
      <c r="AM66" s="310" t="str">
        <f>IF(AND(J66=1,AI66&gt;0),Input!$I$18,IF(AND(J66=2,AI66&gt;0),Input!$I$19,IF(AND(J66=3,AI66&gt;0),Input!$I$20,"")))</f>
        <v/>
      </c>
      <c r="AN66" s="313"/>
      <c r="AO66" s="314" t="str">
        <f t="shared" si="8"/>
        <v/>
      </c>
      <c r="AP66" s="314" t="str">
        <f t="shared" si="17"/>
        <v/>
      </c>
      <c r="AQ66" s="314" t="str">
        <f t="shared" si="18"/>
        <v/>
      </c>
      <c r="AR66" s="314">
        <f t="shared" si="19"/>
        <v>0</v>
      </c>
      <c r="AT66" s="315" t="str">
        <f t="shared" si="9"/>
        <v/>
      </c>
      <c r="AU66" s="315" t="str">
        <f t="shared" si="20"/>
        <v/>
      </c>
      <c r="AV66" s="315" t="str">
        <f t="shared" si="21"/>
        <v/>
      </c>
      <c r="AW66" s="316" t="str">
        <f t="shared" si="10"/>
        <v/>
      </c>
      <c r="AX66" s="316" t="str">
        <f t="shared" si="22"/>
        <v/>
      </c>
      <c r="AY66" s="317" t="str">
        <f t="shared" si="23"/>
        <v/>
      </c>
      <c r="AZ66" s="318" t="str">
        <f t="shared" si="11"/>
        <v/>
      </c>
      <c r="BA66" s="318" t="str">
        <f t="shared" si="24"/>
        <v/>
      </c>
      <c r="BB66" s="318" t="str">
        <f t="shared" si="25"/>
        <v/>
      </c>
      <c r="BJ66" s="320">
        <f t="shared" si="29"/>
        <v>0</v>
      </c>
      <c r="BL66" s="321"/>
      <c r="BM66" s="322">
        <f t="shared" si="26"/>
        <v>2.5</v>
      </c>
      <c r="BN66" s="322">
        <f t="shared" si="33"/>
        <v>0.83333333333333337</v>
      </c>
      <c r="BO66" s="322" t="str">
        <f t="shared" si="33"/>
        <v/>
      </c>
      <c r="BP66" s="322" t="str">
        <f t="shared" si="33"/>
        <v/>
      </c>
      <c r="BQ66" s="322" t="str">
        <f t="shared" si="33"/>
        <v/>
      </c>
      <c r="BR66" s="322" t="str">
        <f t="shared" si="33"/>
        <v/>
      </c>
      <c r="BS66" s="322" t="str">
        <f t="shared" si="33"/>
        <v/>
      </c>
      <c r="BT66" s="322" t="str">
        <f t="shared" si="33"/>
        <v/>
      </c>
      <c r="BU66" s="322" t="str">
        <f t="shared" si="33"/>
        <v/>
      </c>
      <c r="BV66" s="322" t="str">
        <f t="shared" si="33"/>
        <v/>
      </c>
      <c r="BW66" s="322" t="str">
        <f t="shared" si="33"/>
        <v/>
      </c>
      <c r="BX66" s="322" t="str">
        <f t="shared" si="33"/>
        <v/>
      </c>
      <c r="CC66" s="323"/>
      <c r="CF66" s="369">
        <f t="shared" si="28"/>
        <v>0</v>
      </c>
      <c r="CG66" s="368"/>
      <c r="CH66" s="368"/>
      <c r="CI66" s="368"/>
      <c r="CJ66" s="368"/>
      <c r="CK66" s="368"/>
      <c r="CL66" s="368"/>
      <c r="CM66" s="368"/>
      <c r="CN66" s="368"/>
      <c r="CO66" s="368"/>
      <c r="CP66" s="368"/>
      <c r="CQ66" s="368"/>
      <c r="CR66" s="368"/>
    </row>
    <row r="67" spans="1:96" s="314" customFormat="1" ht="21" customHeight="1">
      <c r="A67" s="295" t="str">
        <f>Input!$C$12</f>
        <v>01​ 01 01</v>
      </c>
      <c r="B67" s="325">
        <v>1500</v>
      </c>
      <c r="C67" s="297">
        <v>1</v>
      </c>
      <c r="D67" s="298" t="str">
        <f t="shared" si="1"/>
        <v/>
      </c>
      <c r="E67" s="299">
        <f>IF(AG67=1,SUM(AG$8:AG67)+E$4,"")</f>
        <v>60</v>
      </c>
      <c r="F67" s="300" t="str">
        <f t="shared" si="2"/>
        <v>01​ 01 01 1500 1</v>
      </c>
      <c r="G67" s="301" t="s">
        <v>210</v>
      </c>
      <c r="H67" s="302"/>
      <c r="I67" s="303"/>
      <c r="J67" s="304">
        <v>2</v>
      </c>
      <c r="K67" s="305" t="str">
        <f t="shared" si="31"/>
        <v>អាជីវកម្ម</v>
      </c>
      <c r="L67" s="328"/>
      <c r="M67" s="79"/>
      <c r="N67" s="307"/>
      <c r="O67" s="366">
        <f t="shared" si="14"/>
        <v>0.83333333333333337</v>
      </c>
      <c r="P67" s="79" t="str">
        <f t="shared" si="15"/>
        <v/>
      </c>
      <c r="Q67" s="79" t="str">
        <f t="shared" si="4"/>
        <v/>
      </c>
      <c r="R67" s="79"/>
      <c r="S67" s="79">
        <v>5</v>
      </c>
      <c r="T67" s="79">
        <v>10</v>
      </c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308" t="str">
        <f t="shared" si="5"/>
        <v/>
      </c>
      <c r="AG67" s="309">
        <f t="shared" si="6"/>
        <v>1</v>
      </c>
      <c r="AH67" s="310" t="str">
        <f t="shared" si="16"/>
        <v/>
      </c>
      <c r="AI67" s="311">
        <f t="shared" si="7"/>
        <v>0</v>
      </c>
      <c r="AJ67" s="312" t="str">
        <f>IF(AH67=1,SUM(AH$8:AH67)+AJ$4,"")</f>
        <v/>
      </c>
      <c r="AK67" s="310" t="str">
        <f>IF(AND(J67=1,AI67&gt;0),Input!$E$18,IF(AND(J67=2,AI67&gt;0),Input!$E$19,IF(AND(J67=3,AI67&gt;0),Input!$E$20,"")))</f>
        <v/>
      </c>
      <c r="AL67" s="310" t="str">
        <f>IF(AND(J67=1,AI67&gt;0),Input!$G$18,IF(AND(J67=2,AI67&gt;0),Input!$G$19,IF(AND(J67=3,AI67&gt;0),Input!$G$20,"")))</f>
        <v/>
      </c>
      <c r="AM67" s="310" t="str">
        <f>IF(AND(J67=1,AI67&gt;0),Input!$I$18,IF(AND(J67=2,AI67&gt;0),Input!$I$19,IF(AND(J67=3,AI67&gt;0),Input!$I$20,"")))</f>
        <v/>
      </c>
      <c r="AN67" s="313"/>
      <c r="AO67" s="314" t="str">
        <f t="shared" si="8"/>
        <v/>
      </c>
      <c r="AP67" s="314" t="str">
        <f t="shared" si="17"/>
        <v/>
      </c>
      <c r="AQ67" s="314" t="str">
        <f t="shared" si="18"/>
        <v/>
      </c>
      <c r="AR67" s="314">
        <f t="shared" si="19"/>
        <v>0</v>
      </c>
      <c r="AT67" s="315" t="str">
        <f t="shared" si="9"/>
        <v/>
      </c>
      <c r="AU67" s="315" t="str">
        <f t="shared" si="20"/>
        <v/>
      </c>
      <c r="AV67" s="315" t="str">
        <f t="shared" si="21"/>
        <v/>
      </c>
      <c r="AW67" s="316" t="str">
        <f t="shared" si="10"/>
        <v/>
      </c>
      <c r="AX67" s="316" t="str">
        <f t="shared" si="22"/>
        <v/>
      </c>
      <c r="AY67" s="317" t="str">
        <f t="shared" si="23"/>
        <v/>
      </c>
      <c r="AZ67" s="318" t="str">
        <f t="shared" si="11"/>
        <v/>
      </c>
      <c r="BA67" s="318" t="str">
        <f t="shared" si="24"/>
        <v/>
      </c>
      <c r="BB67" s="318" t="str">
        <f t="shared" si="25"/>
        <v/>
      </c>
      <c r="BJ67" s="320">
        <f t="shared" si="29"/>
        <v>0</v>
      </c>
      <c r="BL67" s="321"/>
      <c r="BM67" s="322">
        <f t="shared" si="26"/>
        <v>2.5</v>
      </c>
      <c r="BN67" s="322">
        <f t="shared" si="33"/>
        <v>0.83333333333333337</v>
      </c>
      <c r="BO67" s="322" t="str">
        <f t="shared" si="33"/>
        <v/>
      </c>
      <c r="BP67" s="322" t="str">
        <f t="shared" si="33"/>
        <v/>
      </c>
      <c r="BQ67" s="322" t="str">
        <f t="shared" si="33"/>
        <v/>
      </c>
      <c r="BR67" s="322" t="str">
        <f t="shared" si="33"/>
        <v/>
      </c>
      <c r="BS67" s="322" t="str">
        <f t="shared" si="33"/>
        <v/>
      </c>
      <c r="BT67" s="322" t="str">
        <f t="shared" si="33"/>
        <v/>
      </c>
      <c r="BU67" s="322" t="str">
        <f t="shared" si="33"/>
        <v/>
      </c>
      <c r="BV67" s="322" t="str">
        <f t="shared" si="33"/>
        <v/>
      </c>
      <c r="BW67" s="322" t="str">
        <f t="shared" si="33"/>
        <v/>
      </c>
      <c r="BX67" s="322" t="str">
        <f t="shared" si="33"/>
        <v/>
      </c>
      <c r="CC67" s="323"/>
      <c r="CF67" s="369">
        <f t="shared" si="28"/>
        <v>0</v>
      </c>
      <c r="CG67" s="368"/>
      <c r="CH67" s="368"/>
      <c r="CI67" s="368"/>
      <c r="CJ67" s="368"/>
      <c r="CK67" s="368"/>
      <c r="CL67" s="368"/>
      <c r="CM67" s="368"/>
      <c r="CN67" s="368"/>
      <c r="CO67" s="368"/>
      <c r="CP67" s="368"/>
      <c r="CQ67" s="368"/>
      <c r="CR67" s="368"/>
    </row>
    <row r="68" spans="1:96" s="314" customFormat="1" ht="21" customHeight="1">
      <c r="A68" s="295" t="str">
        <f>Input!$C$12</f>
        <v>01​ 01 01</v>
      </c>
      <c r="B68" s="296">
        <v>1525</v>
      </c>
      <c r="C68" s="297">
        <v>1</v>
      </c>
      <c r="D68" s="298" t="str">
        <f t="shared" si="1"/>
        <v/>
      </c>
      <c r="E68" s="299">
        <f>IF(AG68=1,SUM(AG$8:AG68)+E$4,"")</f>
        <v>61</v>
      </c>
      <c r="F68" s="300" t="str">
        <f t="shared" si="2"/>
        <v>01​ 01 01 1525 1</v>
      </c>
      <c r="G68" s="301" t="s">
        <v>211</v>
      </c>
      <c r="H68" s="302"/>
      <c r="I68" s="303"/>
      <c r="J68" s="304">
        <v>2</v>
      </c>
      <c r="K68" s="305" t="str">
        <f t="shared" si="31"/>
        <v>អាជីវកម្ម</v>
      </c>
      <c r="L68" s="328"/>
      <c r="M68" s="79"/>
      <c r="N68" s="307"/>
      <c r="O68" s="366">
        <f t="shared" si="14"/>
        <v>0.83333333333333337</v>
      </c>
      <c r="P68" s="79" t="str">
        <f t="shared" si="15"/>
        <v/>
      </c>
      <c r="Q68" s="79" t="str">
        <f t="shared" si="4"/>
        <v/>
      </c>
      <c r="R68" s="79"/>
      <c r="S68" s="79">
        <v>5</v>
      </c>
      <c r="T68" s="79">
        <v>10</v>
      </c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308" t="str">
        <f t="shared" si="5"/>
        <v/>
      </c>
      <c r="AG68" s="309">
        <f t="shared" si="6"/>
        <v>1</v>
      </c>
      <c r="AH68" s="310" t="str">
        <f t="shared" si="16"/>
        <v/>
      </c>
      <c r="AI68" s="311">
        <f t="shared" si="7"/>
        <v>0</v>
      </c>
      <c r="AJ68" s="312" t="str">
        <f>IF(AH68=1,SUM(AH$8:AH68)+AJ$4,"")</f>
        <v/>
      </c>
      <c r="AK68" s="310" t="str">
        <f>IF(AND(J68=1,AI68&gt;0),Input!$E$18,IF(AND(J68=2,AI68&gt;0),Input!$E$19,IF(AND(J68=3,AI68&gt;0),Input!$E$20,"")))</f>
        <v/>
      </c>
      <c r="AL68" s="310" t="str">
        <f>IF(AND(J68=1,AI68&gt;0),Input!$G$18,IF(AND(J68=2,AI68&gt;0),Input!$G$19,IF(AND(J68=3,AI68&gt;0),Input!$G$20,"")))</f>
        <v/>
      </c>
      <c r="AM68" s="310" t="str">
        <f>IF(AND(J68=1,AI68&gt;0),Input!$I$18,IF(AND(J68=2,AI68&gt;0),Input!$I$19,IF(AND(J68=3,AI68&gt;0),Input!$I$20,"")))</f>
        <v/>
      </c>
      <c r="AN68" s="313"/>
      <c r="AO68" s="314" t="str">
        <f t="shared" si="8"/>
        <v/>
      </c>
      <c r="AP68" s="314" t="str">
        <f t="shared" si="17"/>
        <v/>
      </c>
      <c r="AQ68" s="314" t="str">
        <f t="shared" si="18"/>
        <v/>
      </c>
      <c r="AR68" s="314">
        <f t="shared" si="19"/>
        <v>0</v>
      </c>
      <c r="AT68" s="315" t="str">
        <f t="shared" si="9"/>
        <v/>
      </c>
      <c r="AU68" s="315" t="str">
        <f t="shared" si="20"/>
        <v/>
      </c>
      <c r="AV68" s="315" t="str">
        <f t="shared" si="21"/>
        <v/>
      </c>
      <c r="AW68" s="316" t="str">
        <f t="shared" si="10"/>
        <v/>
      </c>
      <c r="AX68" s="316" t="str">
        <f t="shared" si="22"/>
        <v/>
      </c>
      <c r="AY68" s="317" t="str">
        <f t="shared" si="23"/>
        <v/>
      </c>
      <c r="AZ68" s="318" t="str">
        <f t="shared" si="11"/>
        <v/>
      </c>
      <c r="BA68" s="318" t="str">
        <f t="shared" si="24"/>
        <v/>
      </c>
      <c r="BB68" s="318" t="str">
        <f t="shared" si="25"/>
        <v/>
      </c>
      <c r="BJ68" s="320">
        <f t="shared" si="29"/>
        <v>0</v>
      </c>
      <c r="BL68" s="321"/>
      <c r="BM68" s="322">
        <f t="shared" si="26"/>
        <v>2.5</v>
      </c>
      <c r="BN68" s="322">
        <f t="shared" si="33"/>
        <v>0.83333333333333337</v>
      </c>
      <c r="BO68" s="322" t="str">
        <f t="shared" si="33"/>
        <v/>
      </c>
      <c r="BP68" s="322" t="str">
        <f t="shared" si="33"/>
        <v/>
      </c>
      <c r="BQ68" s="322" t="str">
        <f t="shared" si="33"/>
        <v/>
      </c>
      <c r="BR68" s="322" t="str">
        <f t="shared" si="33"/>
        <v/>
      </c>
      <c r="BS68" s="322" t="str">
        <f t="shared" si="33"/>
        <v/>
      </c>
      <c r="BT68" s="322" t="str">
        <f t="shared" si="33"/>
        <v/>
      </c>
      <c r="BU68" s="322" t="str">
        <f t="shared" si="33"/>
        <v/>
      </c>
      <c r="BV68" s="322" t="str">
        <f t="shared" si="33"/>
        <v/>
      </c>
      <c r="BW68" s="322" t="str">
        <f t="shared" si="33"/>
        <v/>
      </c>
      <c r="BX68" s="322" t="str">
        <f t="shared" si="33"/>
        <v/>
      </c>
      <c r="CC68" s="323"/>
      <c r="CF68" s="369">
        <f t="shared" si="28"/>
        <v>0</v>
      </c>
      <c r="CG68" s="368"/>
      <c r="CH68" s="368"/>
      <c r="CI68" s="368"/>
      <c r="CJ68" s="368"/>
      <c r="CK68" s="368"/>
      <c r="CL68" s="368"/>
      <c r="CM68" s="368"/>
      <c r="CN68" s="368"/>
      <c r="CO68" s="368"/>
      <c r="CP68" s="368"/>
      <c r="CQ68" s="368"/>
      <c r="CR68" s="368"/>
    </row>
    <row r="69" spans="1:96" s="314" customFormat="1" ht="21" customHeight="1">
      <c r="A69" s="295" t="str">
        <f>Input!$C$12</f>
        <v>01​ 01 01</v>
      </c>
      <c r="B69" s="325">
        <v>1550</v>
      </c>
      <c r="C69" s="297">
        <v>1</v>
      </c>
      <c r="D69" s="298" t="str">
        <f t="shared" si="1"/>
        <v/>
      </c>
      <c r="E69" s="299">
        <f>IF(AG69=1,SUM(AG$8:AG69)+E$4,"")</f>
        <v>62</v>
      </c>
      <c r="F69" s="300" t="str">
        <f t="shared" si="2"/>
        <v>01​ 01 01 1550 1</v>
      </c>
      <c r="G69" s="301" t="s">
        <v>212</v>
      </c>
      <c r="H69" s="302"/>
      <c r="I69" s="303"/>
      <c r="J69" s="304">
        <v>2</v>
      </c>
      <c r="K69" s="305" t="str">
        <f t="shared" si="31"/>
        <v>អាជីវកម្ម</v>
      </c>
      <c r="L69" s="328"/>
      <c r="M69" s="79"/>
      <c r="N69" s="307"/>
      <c r="O69" s="366">
        <f t="shared" si="14"/>
        <v>0.83333333333333337</v>
      </c>
      <c r="P69" s="79" t="str">
        <f t="shared" si="15"/>
        <v/>
      </c>
      <c r="Q69" s="79" t="str">
        <f t="shared" si="4"/>
        <v/>
      </c>
      <c r="R69" s="79"/>
      <c r="S69" s="79">
        <v>5</v>
      </c>
      <c r="T69" s="79">
        <v>10</v>
      </c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308" t="str">
        <f t="shared" si="5"/>
        <v/>
      </c>
      <c r="AG69" s="309">
        <f t="shared" si="6"/>
        <v>1</v>
      </c>
      <c r="AH69" s="310" t="str">
        <f t="shared" si="16"/>
        <v/>
      </c>
      <c r="AI69" s="311">
        <f t="shared" si="7"/>
        <v>0</v>
      </c>
      <c r="AJ69" s="312" t="str">
        <f>IF(AH69=1,SUM(AH$8:AH69)+AJ$4,"")</f>
        <v/>
      </c>
      <c r="AK69" s="310" t="str">
        <f>IF(AND(J69=1,AI69&gt;0),Input!$E$18,IF(AND(J69=2,AI69&gt;0),Input!$E$19,IF(AND(J69=3,AI69&gt;0),Input!$E$20,"")))</f>
        <v/>
      </c>
      <c r="AL69" s="310" t="str">
        <f>IF(AND(J69=1,AI69&gt;0),Input!$G$18,IF(AND(J69=2,AI69&gt;0),Input!$G$19,IF(AND(J69=3,AI69&gt;0),Input!$G$20,"")))</f>
        <v/>
      </c>
      <c r="AM69" s="310" t="str">
        <f>IF(AND(J69=1,AI69&gt;0),Input!$I$18,IF(AND(J69=2,AI69&gt;0),Input!$I$19,IF(AND(J69=3,AI69&gt;0),Input!$I$20,"")))</f>
        <v/>
      </c>
      <c r="AN69" s="313"/>
      <c r="AO69" s="314" t="str">
        <f t="shared" si="8"/>
        <v/>
      </c>
      <c r="AP69" s="314" t="str">
        <f t="shared" si="17"/>
        <v/>
      </c>
      <c r="AQ69" s="314" t="str">
        <f t="shared" si="18"/>
        <v/>
      </c>
      <c r="AR69" s="314">
        <f t="shared" si="19"/>
        <v>0</v>
      </c>
      <c r="AT69" s="315" t="str">
        <f t="shared" si="9"/>
        <v/>
      </c>
      <c r="AU69" s="315" t="str">
        <f t="shared" si="20"/>
        <v/>
      </c>
      <c r="AV69" s="315" t="str">
        <f t="shared" si="21"/>
        <v/>
      </c>
      <c r="AW69" s="316" t="str">
        <f t="shared" si="10"/>
        <v/>
      </c>
      <c r="AX69" s="316" t="str">
        <f t="shared" si="22"/>
        <v/>
      </c>
      <c r="AY69" s="317" t="str">
        <f t="shared" si="23"/>
        <v/>
      </c>
      <c r="AZ69" s="318" t="str">
        <f t="shared" si="11"/>
        <v/>
      </c>
      <c r="BA69" s="318" t="str">
        <f t="shared" si="24"/>
        <v/>
      </c>
      <c r="BB69" s="318" t="str">
        <f t="shared" si="25"/>
        <v/>
      </c>
      <c r="BJ69" s="320">
        <f t="shared" si="29"/>
        <v>0</v>
      </c>
      <c r="BL69" s="321"/>
      <c r="BM69" s="322">
        <f t="shared" si="26"/>
        <v>2.5</v>
      </c>
      <c r="BN69" s="322">
        <f t="shared" si="33"/>
        <v>0.83333333333333337</v>
      </c>
      <c r="BO69" s="322" t="str">
        <f t="shared" si="33"/>
        <v/>
      </c>
      <c r="BP69" s="322" t="str">
        <f t="shared" si="33"/>
        <v/>
      </c>
      <c r="BQ69" s="322" t="str">
        <f t="shared" si="33"/>
        <v/>
      </c>
      <c r="BR69" s="322" t="str">
        <f t="shared" si="33"/>
        <v/>
      </c>
      <c r="BS69" s="322" t="str">
        <f t="shared" si="33"/>
        <v/>
      </c>
      <c r="BT69" s="322" t="str">
        <f t="shared" si="33"/>
        <v/>
      </c>
      <c r="BU69" s="322" t="str">
        <f t="shared" si="33"/>
        <v/>
      </c>
      <c r="BV69" s="322" t="str">
        <f t="shared" si="33"/>
        <v/>
      </c>
      <c r="BW69" s="322" t="str">
        <f t="shared" si="33"/>
        <v/>
      </c>
      <c r="BX69" s="322" t="str">
        <f t="shared" si="33"/>
        <v/>
      </c>
      <c r="CC69" s="323"/>
      <c r="CF69" s="369">
        <f t="shared" si="28"/>
        <v>0</v>
      </c>
      <c r="CG69" s="368"/>
      <c r="CH69" s="368"/>
      <c r="CI69" s="368"/>
      <c r="CJ69" s="368"/>
      <c r="CK69" s="368"/>
      <c r="CL69" s="368"/>
      <c r="CM69" s="368"/>
      <c r="CN69" s="368"/>
      <c r="CO69" s="368"/>
      <c r="CP69" s="368"/>
      <c r="CQ69" s="368"/>
      <c r="CR69" s="368"/>
    </row>
    <row r="70" spans="1:96" s="314" customFormat="1" ht="21" customHeight="1">
      <c r="A70" s="295" t="str">
        <f>Input!$C$12</f>
        <v>01​ 01 01</v>
      </c>
      <c r="B70" s="296">
        <v>1575</v>
      </c>
      <c r="C70" s="297">
        <v>1</v>
      </c>
      <c r="D70" s="298" t="str">
        <f t="shared" si="1"/>
        <v/>
      </c>
      <c r="E70" s="299">
        <f>IF(AG70=1,SUM(AG$8:AG70)+E$4,"")</f>
        <v>63</v>
      </c>
      <c r="F70" s="300" t="str">
        <f t="shared" si="2"/>
        <v>01​ 01 01 1575 1</v>
      </c>
      <c r="G70" s="301" t="s">
        <v>213</v>
      </c>
      <c r="H70" s="302"/>
      <c r="I70" s="303"/>
      <c r="J70" s="304">
        <v>2</v>
      </c>
      <c r="K70" s="305" t="str">
        <f t="shared" si="31"/>
        <v>អាជីវកម្ម</v>
      </c>
      <c r="L70" s="328"/>
      <c r="M70" s="79"/>
      <c r="N70" s="307"/>
      <c r="O70" s="366">
        <f t="shared" si="14"/>
        <v>0.83333333333333337</v>
      </c>
      <c r="P70" s="79" t="str">
        <f t="shared" si="15"/>
        <v/>
      </c>
      <c r="Q70" s="79" t="str">
        <f t="shared" si="4"/>
        <v/>
      </c>
      <c r="R70" s="79"/>
      <c r="S70" s="79">
        <v>5</v>
      </c>
      <c r="T70" s="79">
        <v>10</v>
      </c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308" t="str">
        <f t="shared" si="5"/>
        <v/>
      </c>
      <c r="AG70" s="309">
        <f t="shared" si="6"/>
        <v>1</v>
      </c>
      <c r="AH70" s="310" t="str">
        <f t="shared" si="16"/>
        <v/>
      </c>
      <c r="AI70" s="311">
        <f t="shared" si="7"/>
        <v>0</v>
      </c>
      <c r="AJ70" s="312" t="str">
        <f>IF(AH70=1,SUM(AH$8:AH70)+AJ$4,"")</f>
        <v/>
      </c>
      <c r="AK70" s="310" t="str">
        <f>IF(AND(J70=1,AI70&gt;0),Input!$E$18,IF(AND(J70=2,AI70&gt;0),Input!$E$19,IF(AND(J70=3,AI70&gt;0),Input!$E$20,"")))</f>
        <v/>
      </c>
      <c r="AL70" s="310" t="str">
        <f>IF(AND(J70=1,AI70&gt;0),Input!$G$18,IF(AND(J70=2,AI70&gt;0),Input!$G$19,IF(AND(J70=3,AI70&gt;0),Input!$G$20,"")))</f>
        <v/>
      </c>
      <c r="AM70" s="310" t="str">
        <f>IF(AND(J70=1,AI70&gt;0),Input!$I$18,IF(AND(J70=2,AI70&gt;0),Input!$I$19,IF(AND(J70=3,AI70&gt;0),Input!$I$20,"")))</f>
        <v/>
      </c>
      <c r="AN70" s="313"/>
      <c r="AO70" s="314" t="str">
        <f t="shared" si="8"/>
        <v/>
      </c>
      <c r="AP70" s="314" t="str">
        <f t="shared" si="17"/>
        <v/>
      </c>
      <c r="AQ70" s="314" t="str">
        <f t="shared" si="18"/>
        <v/>
      </c>
      <c r="AR70" s="314">
        <f t="shared" si="19"/>
        <v>0</v>
      </c>
      <c r="AT70" s="315" t="str">
        <f t="shared" si="9"/>
        <v/>
      </c>
      <c r="AU70" s="315" t="str">
        <f t="shared" si="20"/>
        <v/>
      </c>
      <c r="AV70" s="315" t="str">
        <f t="shared" si="21"/>
        <v/>
      </c>
      <c r="AW70" s="316" t="str">
        <f t="shared" si="10"/>
        <v/>
      </c>
      <c r="AX70" s="316" t="str">
        <f t="shared" si="22"/>
        <v/>
      </c>
      <c r="AY70" s="317" t="str">
        <f t="shared" si="23"/>
        <v/>
      </c>
      <c r="AZ70" s="318" t="str">
        <f t="shared" si="11"/>
        <v/>
      </c>
      <c r="BA70" s="318" t="str">
        <f t="shared" si="24"/>
        <v/>
      </c>
      <c r="BB70" s="318" t="str">
        <f t="shared" si="25"/>
        <v/>
      </c>
      <c r="BJ70" s="320">
        <f t="shared" si="29"/>
        <v>0</v>
      </c>
      <c r="BL70" s="321"/>
      <c r="BM70" s="322">
        <f t="shared" si="26"/>
        <v>2.5</v>
      </c>
      <c r="BN70" s="322">
        <f t="shared" si="33"/>
        <v>0.83333333333333337</v>
      </c>
      <c r="BO70" s="322" t="str">
        <f t="shared" si="33"/>
        <v/>
      </c>
      <c r="BP70" s="322" t="str">
        <f t="shared" si="33"/>
        <v/>
      </c>
      <c r="BQ70" s="322" t="str">
        <f t="shared" si="33"/>
        <v/>
      </c>
      <c r="BR70" s="322" t="str">
        <f t="shared" si="33"/>
        <v/>
      </c>
      <c r="BS70" s="322" t="str">
        <f t="shared" si="33"/>
        <v/>
      </c>
      <c r="BT70" s="322" t="str">
        <f t="shared" si="33"/>
        <v/>
      </c>
      <c r="BU70" s="322" t="str">
        <f t="shared" si="33"/>
        <v/>
      </c>
      <c r="BV70" s="322" t="str">
        <f t="shared" si="33"/>
        <v/>
      </c>
      <c r="BW70" s="322" t="str">
        <f t="shared" si="33"/>
        <v/>
      </c>
      <c r="BX70" s="322" t="str">
        <f t="shared" si="33"/>
        <v/>
      </c>
      <c r="CC70" s="323"/>
      <c r="CF70" s="369">
        <f t="shared" si="28"/>
        <v>0</v>
      </c>
      <c r="CG70" s="368"/>
      <c r="CH70" s="368"/>
      <c r="CI70" s="368"/>
      <c r="CJ70" s="368"/>
      <c r="CK70" s="368"/>
      <c r="CL70" s="368"/>
      <c r="CM70" s="368"/>
      <c r="CN70" s="368"/>
      <c r="CO70" s="368"/>
      <c r="CP70" s="368"/>
      <c r="CQ70" s="368"/>
      <c r="CR70" s="368"/>
    </row>
    <row r="71" spans="1:96" s="314" customFormat="1" ht="21" customHeight="1">
      <c r="A71" s="295" t="str">
        <f>Input!$C$12</f>
        <v>01​ 01 01</v>
      </c>
      <c r="B71" s="325">
        <v>1600</v>
      </c>
      <c r="C71" s="297">
        <v>1</v>
      </c>
      <c r="D71" s="298" t="str">
        <f t="shared" si="1"/>
        <v/>
      </c>
      <c r="E71" s="299">
        <f>IF(AG71=1,SUM(AG$8:AG71)+E$4,"")</f>
        <v>64</v>
      </c>
      <c r="F71" s="300" t="str">
        <f t="shared" si="2"/>
        <v>01​ 01 01 1600 1</v>
      </c>
      <c r="G71" s="301" t="s">
        <v>214</v>
      </c>
      <c r="H71" s="302"/>
      <c r="I71" s="303"/>
      <c r="J71" s="304">
        <v>2</v>
      </c>
      <c r="K71" s="305" t="str">
        <f t="shared" si="31"/>
        <v>អាជីវកម្ម</v>
      </c>
      <c r="L71" s="328"/>
      <c r="M71" s="79"/>
      <c r="N71" s="307"/>
      <c r="O71" s="366">
        <f t="shared" si="14"/>
        <v>0.83333333333333337</v>
      </c>
      <c r="P71" s="79" t="str">
        <f t="shared" si="15"/>
        <v/>
      </c>
      <c r="Q71" s="79" t="str">
        <f t="shared" si="4"/>
        <v/>
      </c>
      <c r="R71" s="79"/>
      <c r="S71" s="79">
        <v>5</v>
      </c>
      <c r="T71" s="79">
        <v>10</v>
      </c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308" t="str">
        <f t="shared" si="5"/>
        <v/>
      </c>
      <c r="AG71" s="309">
        <f t="shared" si="6"/>
        <v>1</v>
      </c>
      <c r="AH71" s="310" t="str">
        <f t="shared" si="16"/>
        <v/>
      </c>
      <c r="AI71" s="311">
        <f t="shared" si="7"/>
        <v>0</v>
      </c>
      <c r="AJ71" s="312" t="str">
        <f>IF(AH71=1,SUM(AH$8:AH71)+AJ$4,"")</f>
        <v/>
      </c>
      <c r="AK71" s="310" t="str">
        <f>IF(AND(J71=1,AI71&gt;0),Input!$E$18,IF(AND(J71=2,AI71&gt;0),Input!$E$19,IF(AND(J71=3,AI71&gt;0),Input!$E$20,"")))</f>
        <v/>
      </c>
      <c r="AL71" s="310" t="str">
        <f>IF(AND(J71=1,AI71&gt;0),Input!$G$18,IF(AND(J71=2,AI71&gt;0),Input!$G$19,IF(AND(J71=3,AI71&gt;0),Input!$G$20,"")))</f>
        <v/>
      </c>
      <c r="AM71" s="310" t="str">
        <f>IF(AND(J71=1,AI71&gt;0),Input!$I$18,IF(AND(J71=2,AI71&gt;0),Input!$I$19,IF(AND(J71=3,AI71&gt;0),Input!$I$20,"")))</f>
        <v/>
      </c>
      <c r="AN71" s="313"/>
      <c r="AO71" s="314" t="str">
        <f t="shared" si="8"/>
        <v/>
      </c>
      <c r="AP71" s="314" t="str">
        <f t="shared" si="17"/>
        <v/>
      </c>
      <c r="AQ71" s="314" t="str">
        <f t="shared" si="18"/>
        <v/>
      </c>
      <c r="AR71" s="314">
        <f t="shared" si="19"/>
        <v>0</v>
      </c>
      <c r="AT71" s="315" t="str">
        <f t="shared" si="9"/>
        <v/>
      </c>
      <c r="AU71" s="315" t="str">
        <f t="shared" si="20"/>
        <v/>
      </c>
      <c r="AV71" s="315" t="str">
        <f t="shared" si="21"/>
        <v/>
      </c>
      <c r="AW71" s="316" t="str">
        <f t="shared" si="10"/>
        <v/>
      </c>
      <c r="AX71" s="316" t="str">
        <f t="shared" si="22"/>
        <v/>
      </c>
      <c r="AY71" s="317" t="str">
        <f t="shared" si="23"/>
        <v/>
      </c>
      <c r="AZ71" s="318" t="str">
        <f t="shared" si="11"/>
        <v/>
      </c>
      <c r="BA71" s="318" t="str">
        <f t="shared" si="24"/>
        <v/>
      </c>
      <c r="BB71" s="318" t="str">
        <f t="shared" si="25"/>
        <v/>
      </c>
      <c r="BJ71" s="320">
        <f t="shared" si="29"/>
        <v>0</v>
      </c>
      <c r="BL71" s="321"/>
      <c r="BM71" s="322">
        <f t="shared" si="26"/>
        <v>2.5</v>
      </c>
      <c r="BN71" s="322">
        <f t="shared" si="33"/>
        <v>0.83333333333333337</v>
      </c>
      <c r="BO71" s="322" t="str">
        <f t="shared" si="33"/>
        <v/>
      </c>
      <c r="BP71" s="322" t="str">
        <f t="shared" si="33"/>
        <v/>
      </c>
      <c r="BQ71" s="322" t="str">
        <f t="shared" si="33"/>
        <v/>
      </c>
      <c r="BR71" s="322" t="str">
        <f t="shared" si="33"/>
        <v/>
      </c>
      <c r="BS71" s="322" t="str">
        <f t="shared" si="33"/>
        <v/>
      </c>
      <c r="BT71" s="322" t="str">
        <f t="shared" si="33"/>
        <v/>
      </c>
      <c r="BU71" s="322" t="str">
        <f t="shared" si="33"/>
        <v/>
      </c>
      <c r="BV71" s="322" t="str">
        <f t="shared" si="33"/>
        <v/>
      </c>
      <c r="BW71" s="322" t="str">
        <f t="shared" si="33"/>
        <v/>
      </c>
      <c r="BX71" s="322" t="str">
        <f t="shared" si="33"/>
        <v/>
      </c>
      <c r="CC71" s="323"/>
      <c r="CF71" s="369">
        <f t="shared" si="28"/>
        <v>0</v>
      </c>
      <c r="CG71" s="368"/>
      <c r="CH71" s="368"/>
      <c r="CI71" s="368"/>
      <c r="CJ71" s="368"/>
      <c r="CK71" s="368"/>
      <c r="CL71" s="368"/>
      <c r="CM71" s="368"/>
      <c r="CN71" s="368"/>
      <c r="CO71" s="368"/>
      <c r="CP71" s="368"/>
      <c r="CQ71" s="368"/>
      <c r="CR71" s="368"/>
    </row>
    <row r="72" spans="1:96" s="314" customFormat="1" ht="21" customHeight="1">
      <c r="A72" s="295" t="str">
        <f>Input!$C$12</f>
        <v>01​ 01 01</v>
      </c>
      <c r="B72" s="296">
        <v>1625</v>
      </c>
      <c r="C72" s="297">
        <v>1</v>
      </c>
      <c r="D72" s="298" t="str">
        <f t="shared" ref="D72:D135" si="34">IF(AJ72&gt;0,AJ72,"")</f>
        <v/>
      </c>
      <c r="E72" s="299">
        <f>IF(AG72=1,SUM(AG$8:AG72)+E$4,"")</f>
        <v>65</v>
      </c>
      <c r="F72" s="300" t="str">
        <f t="shared" ref="F72:F135" si="35">IF(AG72=1,CONCATENATE(A72," ",TEXT(B72,"0000")," ",C72),"")</f>
        <v>01​ 01 01 1625 1</v>
      </c>
      <c r="G72" s="301" t="s">
        <v>215</v>
      </c>
      <c r="H72" s="302"/>
      <c r="I72" s="303"/>
      <c r="J72" s="304">
        <v>2</v>
      </c>
      <c r="K72" s="305" t="str">
        <f t="shared" si="31"/>
        <v>អាជីវកម្ម</v>
      </c>
      <c r="L72" s="328"/>
      <c r="M72" s="79"/>
      <c r="N72" s="307"/>
      <c r="O72" s="366">
        <f t="shared" si="14"/>
        <v>0.83333333333333337</v>
      </c>
      <c r="P72" s="79" t="str">
        <f t="shared" si="15"/>
        <v/>
      </c>
      <c r="Q72" s="79" t="str">
        <f t="shared" ref="Q72:Q135" si="36">IF(AND($AK$2=1,S72&gt;0),S72,IF(AND($AK$2=2,T72&gt;0),T72,IF(AND($AK$2=3,U72&gt;0),U72,IF(AND($AK$2=4,V72&gt;0),V72,IF(AND($AK$2=5,W72&gt;0),W72,IF(AND($AK$2=6,X72&gt;0),X72,IF(AND($AK$2=7,Y72&gt;0),Y72,IF(AND($AK$2=8,Z72&gt;0),Z72,IF(AND($AK$2=9,AA72&gt;0),AA72,IF(AND($AK$2=10,AB72&gt;0),AB72,IF(AND($AK$2=11,AC72&gt;0),AC72,IF(AND($AK$2=12,AD72&gt;0),AD72,IF(AND($AK$2=13,AE72&gt;0),AE72,"")))))))))))))</f>
        <v/>
      </c>
      <c r="R72" s="79"/>
      <c r="S72" s="79">
        <v>5</v>
      </c>
      <c r="T72" s="79">
        <v>10</v>
      </c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308" t="str">
        <f t="shared" ref="AF72:AF135" si="37">IFERROR(IF(Q72-P72&gt;0,"ត្រឹមត្រូវ",IF(Q72-P72&lt;0,"ពិនិត្យម្តងទៀត","អត់សកម្មភាព")),"")</f>
        <v/>
      </c>
      <c r="AG72" s="309">
        <f t="shared" ref="AG72:AG135" si="38">IFERROR(IF(G72&lt;&gt;0,1,""),"")</f>
        <v>1</v>
      </c>
      <c r="AH72" s="310" t="str">
        <f t="shared" si="16"/>
        <v/>
      </c>
      <c r="AI72" s="311">
        <f t="shared" ref="AI72:AI135" si="39">IF($AI$2=1,IF(T72-S72&gt;=0,T72-S72,T72),IF($AI$2=2,IF(U72-T72&gt;=0,U72-T72,U72),IF($AI$2=3,IF(V72-U72&gt;=0,V72-U72,V72),IF($AI$2=4,IF(W72-V72&gt;=0,W72-V72,W72),IF($AI$2=5,IF(X72-W72&gt;=0,X72-W72,X72),IF($AI$2=6,IF(Y72-X72&gt;=0,Y72-X72,Y72),IF($AI$2=7,IF(Z72-Y72&gt;=0,Z72-Y72,Z72),IF($AI$2=8,IF(AA72-Z72&gt;=0,AA72-Z72,AA72),IF($AI$2=9,IF(AB72-AA72&gt;=0,AB72-AA72,AB72),IF($AI$2=10,IF(AC72-AB72&gt;=0,AC72-AB72,AC72),IF($AI$2=11,IF(AD72-AC72&gt;=0,AD72-AC72,AD72),IF($AI$2=12,IF(AE72-AD72&gt;=0,AE72-AD72,AE72),""))))))))))))</f>
        <v>0</v>
      </c>
      <c r="AJ72" s="312" t="str">
        <f>IF(AH72=1,SUM(AH$8:AH72)+AJ$4,"")</f>
        <v/>
      </c>
      <c r="AK72" s="310" t="str">
        <f>IF(AND(J72=1,AI72&gt;0),Input!$E$18,IF(AND(J72=2,AI72&gt;0),Input!$E$19,IF(AND(J72=3,AI72&gt;0),Input!$E$20,"")))</f>
        <v/>
      </c>
      <c r="AL72" s="310" t="str">
        <f>IF(AND(J72=1,AI72&gt;0),Input!$G$18,IF(AND(J72=2,AI72&gt;0),Input!$G$19,IF(AND(J72=3,AI72&gt;0),Input!$G$20,"")))</f>
        <v/>
      </c>
      <c r="AM72" s="310" t="str">
        <f>IF(AND(J72=1,AI72&gt;0),Input!$I$18,IF(AND(J72=2,AI72&gt;0),Input!$I$19,IF(AND(J72=3,AI72&gt;0),Input!$I$20,"")))</f>
        <v/>
      </c>
      <c r="AN72" s="313"/>
      <c r="AO72" s="314" t="str">
        <f t="shared" ref="AO72:AO135" si="40">IFERROR(IF(AI72&gt;0,AI72*AK72,""),0)</f>
        <v/>
      </c>
      <c r="AP72" s="314" t="str">
        <f t="shared" si="17"/>
        <v/>
      </c>
      <c r="AQ72" s="314" t="str">
        <f t="shared" si="18"/>
        <v/>
      </c>
      <c r="AR72" s="314">
        <f t="shared" si="19"/>
        <v>0</v>
      </c>
      <c r="AT72" s="315" t="str">
        <f t="shared" ref="AT72:AT135" si="41">IF(AND(J72=1,AI72&gt;0),1,"")</f>
        <v/>
      </c>
      <c r="AU72" s="315" t="str">
        <f t="shared" si="20"/>
        <v/>
      </c>
      <c r="AV72" s="315" t="str">
        <f t="shared" si="21"/>
        <v/>
      </c>
      <c r="AW72" s="316" t="str">
        <f t="shared" ref="AW72:AW135" si="42">IF(AND(J72=2,AI72&gt;0),1,"")</f>
        <v/>
      </c>
      <c r="AX72" s="316" t="str">
        <f t="shared" si="22"/>
        <v/>
      </c>
      <c r="AY72" s="317" t="str">
        <f t="shared" si="23"/>
        <v/>
      </c>
      <c r="AZ72" s="318" t="str">
        <f t="shared" ref="AZ72:AZ135" si="43">IF(AND(J72=3,AI72&gt;0),1,"")</f>
        <v/>
      </c>
      <c r="BA72" s="318" t="str">
        <f t="shared" si="24"/>
        <v/>
      </c>
      <c r="BB72" s="318" t="str">
        <f t="shared" si="25"/>
        <v/>
      </c>
      <c r="BJ72" s="320">
        <f t="shared" si="29"/>
        <v>0</v>
      </c>
      <c r="BL72" s="321"/>
      <c r="BM72" s="322">
        <f t="shared" si="26"/>
        <v>2.5</v>
      </c>
      <c r="BN72" s="322">
        <f t="shared" si="33"/>
        <v>0.83333333333333337</v>
      </c>
      <c r="BO72" s="322" t="str">
        <f t="shared" si="33"/>
        <v/>
      </c>
      <c r="BP72" s="322" t="str">
        <f t="shared" si="33"/>
        <v/>
      </c>
      <c r="BQ72" s="322" t="str">
        <f t="shared" si="33"/>
        <v/>
      </c>
      <c r="BR72" s="322" t="str">
        <f t="shared" si="33"/>
        <v/>
      </c>
      <c r="BS72" s="322" t="str">
        <f t="shared" si="33"/>
        <v/>
      </c>
      <c r="BT72" s="322" t="str">
        <f t="shared" si="33"/>
        <v/>
      </c>
      <c r="BU72" s="322" t="str">
        <f t="shared" si="33"/>
        <v/>
      </c>
      <c r="BV72" s="322" t="str">
        <f t="shared" si="33"/>
        <v/>
      </c>
      <c r="BW72" s="322" t="str">
        <f t="shared" si="33"/>
        <v/>
      </c>
      <c r="BX72" s="322" t="str">
        <f t="shared" si="33"/>
        <v/>
      </c>
      <c r="CC72" s="323"/>
      <c r="CF72" s="369">
        <f t="shared" si="28"/>
        <v>0</v>
      </c>
      <c r="CG72" s="368"/>
      <c r="CH72" s="368"/>
      <c r="CI72" s="368"/>
      <c r="CJ72" s="368"/>
      <c r="CK72" s="368"/>
      <c r="CL72" s="368"/>
      <c r="CM72" s="368"/>
      <c r="CN72" s="368"/>
      <c r="CO72" s="368"/>
      <c r="CP72" s="368"/>
      <c r="CQ72" s="368"/>
      <c r="CR72" s="368"/>
    </row>
    <row r="73" spans="1:96" s="314" customFormat="1" ht="21" customHeight="1">
      <c r="A73" s="295" t="str">
        <f>Input!$C$12</f>
        <v>01​ 01 01</v>
      </c>
      <c r="B73" s="325">
        <v>1650</v>
      </c>
      <c r="C73" s="297">
        <v>1</v>
      </c>
      <c r="D73" s="298" t="str">
        <f t="shared" si="34"/>
        <v/>
      </c>
      <c r="E73" s="299">
        <f>IF(AG73=1,SUM(AG$8:AG73)+E$4,"")</f>
        <v>66</v>
      </c>
      <c r="F73" s="300" t="str">
        <f t="shared" si="35"/>
        <v>01​ 01 01 1650 1</v>
      </c>
      <c r="G73" s="301" t="s">
        <v>216</v>
      </c>
      <c r="H73" s="302"/>
      <c r="I73" s="303"/>
      <c r="J73" s="304">
        <v>2</v>
      </c>
      <c r="K73" s="305" t="str">
        <f t="shared" si="31"/>
        <v>អាជីវកម្ម</v>
      </c>
      <c r="L73" s="328"/>
      <c r="M73" s="79"/>
      <c r="N73" s="307"/>
      <c r="O73" s="366">
        <f t="shared" ref="O73:O136" si="44">IF($AI$2=1,BL73,IF($AI$2=2,BM73,IF($AI$2=3,BN73,IF($AI$2=4,BO73,IF($AI$2=5,BP73,IF($AI$2=6,BQ73,IF($AI$2=7,BR73,IF($AI$2=8,BS73,IF($AI$2=9,BT73,IF($AI$2=10,BU73,IF($AI$2=11,BV73,IF($AI$2=12,BW73,""))))))))))))</f>
        <v>0.83333333333333337</v>
      </c>
      <c r="P73" s="79" t="str">
        <f t="shared" ref="P73:P136" si="45">IF(AND($AI$2=1,S73&gt;0),S73,IF(AND($AI$2=2,T73&gt;0),T73,IF(AND($AI$2=3,U73&gt;0),U73,IF(AND($AI$2=4,V73&gt;0),V73,IF(AND($AI$2=5,W73&gt;0),W73,IF(AND($AI$2=6,X73&gt;0),X73,IF(AND($AI$2=7,Y73&gt;0),Y73,IF(AND($AI$2=8,Z73&gt;0),Z73,IF(AND($AI$2=9,AA73&gt;0),AA73,IF(AND($AI$2=10,AB73&gt;0),AB73,IF(AND($AI$2=11,AC73&gt;0),AC73,IF(AND($AI$2=12,AD73&gt;0),AD73,IF(AND($AI$2=13,AE73&gt;0),AE73,"")))))))))))))</f>
        <v/>
      </c>
      <c r="Q73" s="79" t="str">
        <f t="shared" si="36"/>
        <v/>
      </c>
      <c r="R73" s="79"/>
      <c r="S73" s="79">
        <v>5</v>
      </c>
      <c r="T73" s="79">
        <v>10</v>
      </c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308" t="str">
        <f t="shared" si="37"/>
        <v/>
      </c>
      <c r="AG73" s="309">
        <f t="shared" si="38"/>
        <v>1</v>
      </c>
      <c r="AH73" s="310" t="str">
        <f t="shared" ref="AH73:AH136" si="46">IFERROR(IF(AI73&lt;&gt;0,1,""),"")</f>
        <v/>
      </c>
      <c r="AI73" s="311">
        <f t="shared" si="39"/>
        <v>0</v>
      </c>
      <c r="AJ73" s="312" t="str">
        <f>IF(AH73=1,SUM(AH$8:AH73)+AJ$4,"")</f>
        <v/>
      </c>
      <c r="AK73" s="310" t="str">
        <f>IF(AND(J73=1,AI73&gt;0),Input!$E$18,IF(AND(J73=2,AI73&gt;0),Input!$E$19,IF(AND(J73=3,AI73&gt;0),Input!$E$20,"")))</f>
        <v/>
      </c>
      <c r="AL73" s="310" t="str">
        <f>IF(AND(J73=1,AI73&gt;0),Input!$G$18,IF(AND(J73=2,AI73&gt;0),Input!$G$19,IF(AND(J73=3,AI73&gt;0),Input!$G$20,"")))</f>
        <v/>
      </c>
      <c r="AM73" s="310" t="str">
        <f>IF(AND(J73=1,AI73&gt;0),Input!$I$18,IF(AND(J73=2,AI73&gt;0),Input!$I$19,IF(AND(J73=3,AI73&gt;0),Input!$I$20,"")))</f>
        <v/>
      </c>
      <c r="AN73" s="313"/>
      <c r="AO73" s="314" t="str">
        <f t="shared" si="40"/>
        <v/>
      </c>
      <c r="AP73" s="314" t="str">
        <f t="shared" ref="AP73:AP136" si="47">IFERROR(IF($AI73&gt;0,AL73,""),0)</f>
        <v/>
      </c>
      <c r="AQ73" s="314" t="str">
        <f t="shared" ref="AQ73:AQ136" si="48">IFERROR(IF($AI73&gt;0,$AI73*AM73,""),0)</f>
        <v/>
      </c>
      <c r="AR73" s="314">
        <f t="shared" ref="AR73:AR136" si="49">SUM(AO73:AQ73)</f>
        <v>0</v>
      </c>
      <c r="AT73" s="315" t="str">
        <f t="shared" si="41"/>
        <v/>
      </c>
      <c r="AU73" s="315" t="str">
        <f t="shared" ref="AU73:AU136" si="50">IF(AT73=1,AI73,"")</f>
        <v/>
      </c>
      <c r="AV73" s="315" t="str">
        <f t="shared" ref="AV73:AV136" si="51">IF(AT73=1,AO73,"")</f>
        <v/>
      </c>
      <c r="AW73" s="316" t="str">
        <f t="shared" si="42"/>
        <v/>
      </c>
      <c r="AX73" s="316" t="str">
        <f t="shared" ref="AX73:AX136" si="52">IF(AW73=1,AI73,"")</f>
        <v/>
      </c>
      <c r="AY73" s="317" t="str">
        <f t="shared" ref="AY73:AY136" si="53">IF(AW73=1,AO73,"")</f>
        <v/>
      </c>
      <c r="AZ73" s="318" t="str">
        <f t="shared" si="43"/>
        <v/>
      </c>
      <c r="BA73" s="318" t="str">
        <f t="shared" ref="BA73:BA136" si="54">IF(AZ73=1,AI73,"")</f>
        <v/>
      </c>
      <c r="BB73" s="318" t="str">
        <f t="shared" ref="BB73:BB136" si="55">IF(AZ73=1,AO73,"")</f>
        <v/>
      </c>
      <c r="BJ73" s="320">
        <f t="shared" si="29"/>
        <v>0</v>
      </c>
      <c r="BL73" s="321"/>
      <c r="BM73" s="322">
        <f t="shared" ref="BM73:BM136" si="56">IF(T73&gt;S73,((T73-S73)+BL73)/2,IF(T73&lt;S73,(T73+BL73)/2,""))</f>
        <v>2.5</v>
      </c>
      <c r="BN73" s="322">
        <f t="shared" ref="BN73:BX88" si="57">IF(U73&gt;T73,((U73-T73)+BM73+BL73)/3,IF(U73&lt;T73,(U73+BM73+BL73)/3,""))</f>
        <v>0.83333333333333337</v>
      </c>
      <c r="BO73" s="322" t="str">
        <f t="shared" si="57"/>
        <v/>
      </c>
      <c r="BP73" s="322" t="str">
        <f t="shared" si="57"/>
        <v/>
      </c>
      <c r="BQ73" s="322" t="str">
        <f t="shared" si="57"/>
        <v/>
      </c>
      <c r="BR73" s="322" t="str">
        <f t="shared" si="57"/>
        <v/>
      </c>
      <c r="BS73" s="322" t="str">
        <f t="shared" si="57"/>
        <v/>
      </c>
      <c r="BT73" s="322" t="str">
        <f t="shared" si="57"/>
        <v/>
      </c>
      <c r="BU73" s="322" t="str">
        <f t="shared" si="57"/>
        <v/>
      </c>
      <c r="BV73" s="322" t="str">
        <f t="shared" si="57"/>
        <v/>
      </c>
      <c r="BW73" s="322" t="str">
        <f t="shared" si="57"/>
        <v/>
      </c>
      <c r="BX73" s="322" t="str">
        <f t="shared" si="57"/>
        <v/>
      </c>
      <c r="CC73" s="323"/>
      <c r="CF73" s="369">
        <f t="shared" ref="CF73:CF136" si="58">SUM(CG73:CR73)</f>
        <v>0</v>
      </c>
      <c r="CG73" s="368"/>
      <c r="CH73" s="368"/>
      <c r="CI73" s="368"/>
      <c r="CJ73" s="368"/>
      <c r="CK73" s="368"/>
      <c r="CL73" s="368"/>
      <c r="CM73" s="368"/>
      <c r="CN73" s="368"/>
      <c r="CO73" s="368"/>
      <c r="CP73" s="368"/>
      <c r="CQ73" s="368"/>
      <c r="CR73" s="368"/>
    </row>
    <row r="74" spans="1:96" s="314" customFormat="1" ht="21" customHeight="1">
      <c r="A74" s="295" t="str">
        <f>Input!$C$12</f>
        <v>01​ 01 01</v>
      </c>
      <c r="B74" s="296">
        <v>1675</v>
      </c>
      <c r="C74" s="297">
        <v>1</v>
      </c>
      <c r="D74" s="298" t="str">
        <f t="shared" si="34"/>
        <v/>
      </c>
      <c r="E74" s="299">
        <f>IF(AG74=1,SUM(AG$8:AG74)+E$4,"")</f>
        <v>67</v>
      </c>
      <c r="F74" s="300" t="str">
        <f t="shared" si="35"/>
        <v>01​ 01 01 1675 1</v>
      </c>
      <c r="G74" s="301" t="s">
        <v>217</v>
      </c>
      <c r="H74" s="302"/>
      <c r="I74" s="303"/>
      <c r="J74" s="304">
        <v>2</v>
      </c>
      <c r="K74" s="305" t="str">
        <f t="shared" si="31"/>
        <v>អាជីវកម្ម</v>
      </c>
      <c r="L74" s="328"/>
      <c r="M74" s="79"/>
      <c r="N74" s="307"/>
      <c r="O74" s="366">
        <f t="shared" si="44"/>
        <v>0.83333333333333337</v>
      </c>
      <c r="P74" s="79" t="str">
        <f t="shared" si="45"/>
        <v/>
      </c>
      <c r="Q74" s="79" t="str">
        <f t="shared" si="36"/>
        <v/>
      </c>
      <c r="R74" s="79"/>
      <c r="S74" s="79">
        <v>5</v>
      </c>
      <c r="T74" s="79">
        <v>10</v>
      </c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308" t="str">
        <f t="shared" si="37"/>
        <v/>
      </c>
      <c r="AG74" s="309">
        <f t="shared" si="38"/>
        <v>1</v>
      </c>
      <c r="AH74" s="310" t="str">
        <f t="shared" si="46"/>
        <v/>
      </c>
      <c r="AI74" s="311">
        <f t="shared" si="39"/>
        <v>0</v>
      </c>
      <c r="AJ74" s="312" t="str">
        <f>IF(AH74=1,SUM(AH$8:AH74)+AJ$4,"")</f>
        <v/>
      </c>
      <c r="AK74" s="310" t="str">
        <f>IF(AND(J74=1,AI74&gt;0),Input!$E$18,IF(AND(J74=2,AI74&gt;0),Input!$E$19,IF(AND(J74=3,AI74&gt;0),Input!$E$20,"")))</f>
        <v/>
      </c>
      <c r="AL74" s="310" t="str">
        <f>IF(AND(J74=1,AI74&gt;0),Input!$G$18,IF(AND(J74=2,AI74&gt;0),Input!$G$19,IF(AND(J74=3,AI74&gt;0),Input!$G$20,"")))</f>
        <v/>
      </c>
      <c r="AM74" s="310" t="str">
        <f>IF(AND(J74=1,AI74&gt;0),Input!$I$18,IF(AND(J74=2,AI74&gt;0),Input!$I$19,IF(AND(J74=3,AI74&gt;0),Input!$I$20,"")))</f>
        <v/>
      </c>
      <c r="AN74" s="313"/>
      <c r="AO74" s="314" t="str">
        <f t="shared" si="40"/>
        <v/>
      </c>
      <c r="AP74" s="314" t="str">
        <f t="shared" si="47"/>
        <v/>
      </c>
      <c r="AQ74" s="314" t="str">
        <f t="shared" si="48"/>
        <v/>
      </c>
      <c r="AR74" s="314">
        <f t="shared" si="49"/>
        <v>0</v>
      </c>
      <c r="AT74" s="315" t="str">
        <f t="shared" si="41"/>
        <v/>
      </c>
      <c r="AU74" s="315" t="str">
        <f t="shared" si="50"/>
        <v/>
      </c>
      <c r="AV74" s="315" t="str">
        <f t="shared" si="51"/>
        <v/>
      </c>
      <c r="AW74" s="316" t="str">
        <f t="shared" si="42"/>
        <v/>
      </c>
      <c r="AX74" s="316" t="str">
        <f t="shared" si="52"/>
        <v/>
      </c>
      <c r="AY74" s="317" t="str">
        <f t="shared" si="53"/>
        <v/>
      </c>
      <c r="AZ74" s="318" t="str">
        <f t="shared" si="43"/>
        <v/>
      </c>
      <c r="BA74" s="318" t="str">
        <f t="shared" si="54"/>
        <v/>
      </c>
      <c r="BB74" s="318" t="str">
        <f t="shared" si="55"/>
        <v/>
      </c>
      <c r="BJ74" s="320">
        <f t="shared" ref="BJ74:BJ137" si="59">IF($AI$2=1,IF(T74-S74&gt;=0,S74,"0"),IF($AI$2=2,IF(U74-T74&gt;=0,T74,"0"),IF($AI$2=3,IF(V74-U74&gt;=0,U74,"0"),IF($AI$2=4,IF(W74-V74&gt;=0,V74,"0"),IF($AI$2=5,IF(X74-W74&gt;=0,W74,"0"),IF($AI$2=6,IF(Y74-X74&gt;=0,X74,"0"),IF($AI$2=7,IF(Z74-Y74&gt;=0,Y74,"0"),IF($AI$2=8,IF(AA74-Z74&gt;=0,Z74,"0"),IF($AI$2=9,IF(AB74-AA74&gt;=0,AA74,"0"),IF($AI$2=10,IF(AC74-AB74&gt;=0,AB74,"0"),IF($AI$2=11,IF(AD74-AC74&gt;=0,AC74,"0"),IF($AI$2=12,IF(AE74-AD74&gt;=0,AD74,"0"),""))))))))))))</f>
        <v>0</v>
      </c>
      <c r="BL74" s="321"/>
      <c r="BM74" s="322">
        <f t="shared" si="56"/>
        <v>2.5</v>
      </c>
      <c r="BN74" s="322">
        <f t="shared" si="57"/>
        <v>0.83333333333333337</v>
      </c>
      <c r="BO74" s="322" t="str">
        <f t="shared" si="57"/>
        <v/>
      </c>
      <c r="BP74" s="322" t="str">
        <f t="shared" si="57"/>
        <v/>
      </c>
      <c r="BQ74" s="322" t="str">
        <f t="shared" si="57"/>
        <v/>
      </c>
      <c r="BR74" s="322" t="str">
        <f t="shared" si="57"/>
        <v/>
      </c>
      <c r="BS74" s="322" t="str">
        <f t="shared" si="57"/>
        <v/>
      </c>
      <c r="BT74" s="322" t="str">
        <f t="shared" si="57"/>
        <v/>
      </c>
      <c r="BU74" s="322" t="str">
        <f t="shared" si="57"/>
        <v/>
      </c>
      <c r="BV74" s="322" t="str">
        <f t="shared" si="57"/>
        <v/>
      </c>
      <c r="BW74" s="322" t="str">
        <f t="shared" si="57"/>
        <v/>
      </c>
      <c r="BX74" s="322" t="str">
        <f t="shared" si="57"/>
        <v/>
      </c>
      <c r="CC74" s="323"/>
      <c r="CF74" s="369">
        <f t="shared" si="58"/>
        <v>0</v>
      </c>
      <c r="CG74" s="368"/>
      <c r="CH74" s="368"/>
      <c r="CI74" s="368"/>
      <c r="CJ74" s="368"/>
      <c r="CK74" s="368"/>
      <c r="CL74" s="368"/>
      <c r="CM74" s="368"/>
      <c r="CN74" s="368"/>
      <c r="CO74" s="368"/>
      <c r="CP74" s="368"/>
      <c r="CQ74" s="368"/>
      <c r="CR74" s="368"/>
    </row>
    <row r="75" spans="1:96" s="314" customFormat="1" ht="21" customHeight="1">
      <c r="A75" s="295" t="str">
        <f>Input!$C$12</f>
        <v>01​ 01 01</v>
      </c>
      <c r="B75" s="325">
        <v>1700</v>
      </c>
      <c r="C75" s="297">
        <v>1</v>
      </c>
      <c r="D75" s="298" t="str">
        <f t="shared" si="34"/>
        <v/>
      </c>
      <c r="E75" s="299">
        <f>IF(AG75=1,SUM(AG$8:AG75)+E$4,"")</f>
        <v>68</v>
      </c>
      <c r="F75" s="300" t="str">
        <f t="shared" si="35"/>
        <v>01​ 01 01 1700 1</v>
      </c>
      <c r="G75" s="301" t="s">
        <v>218</v>
      </c>
      <c r="H75" s="302"/>
      <c r="I75" s="303"/>
      <c r="J75" s="304">
        <v>2</v>
      </c>
      <c r="K75" s="305" t="str">
        <f t="shared" si="31"/>
        <v>អាជីវកម្ម</v>
      </c>
      <c r="L75" s="328"/>
      <c r="M75" s="79"/>
      <c r="N75" s="307"/>
      <c r="O75" s="366">
        <f t="shared" si="44"/>
        <v>0.83333333333333337</v>
      </c>
      <c r="P75" s="79" t="str">
        <f t="shared" si="45"/>
        <v/>
      </c>
      <c r="Q75" s="79" t="str">
        <f t="shared" si="36"/>
        <v/>
      </c>
      <c r="R75" s="79"/>
      <c r="S75" s="79">
        <v>5</v>
      </c>
      <c r="T75" s="79">
        <v>10</v>
      </c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308" t="str">
        <f t="shared" si="37"/>
        <v/>
      </c>
      <c r="AG75" s="309">
        <f t="shared" si="38"/>
        <v>1</v>
      </c>
      <c r="AH75" s="310" t="str">
        <f t="shared" si="46"/>
        <v/>
      </c>
      <c r="AI75" s="311">
        <f t="shared" si="39"/>
        <v>0</v>
      </c>
      <c r="AJ75" s="312" t="str">
        <f>IF(AH75=1,SUM(AH$8:AH75)+AJ$4,"")</f>
        <v/>
      </c>
      <c r="AK75" s="310" t="str">
        <f>IF(AND(J75=1,AI75&gt;0),Input!$E$18,IF(AND(J75=2,AI75&gt;0),Input!$E$19,IF(AND(J75=3,AI75&gt;0),Input!$E$20,"")))</f>
        <v/>
      </c>
      <c r="AL75" s="310" t="str">
        <f>IF(AND(J75=1,AI75&gt;0),Input!$G$18,IF(AND(J75=2,AI75&gt;0),Input!$G$19,IF(AND(J75=3,AI75&gt;0),Input!$G$20,"")))</f>
        <v/>
      </c>
      <c r="AM75" s="310" t="str">
        <f>IF(AND(J75=1,AI75&gt;0),Input!$I$18,IF(AND(J75=2,AI75&gt;0),Input!$I$19,IF(AND(J75=3,AI75&gt;0),Input!$I$20,"")))</f>
        <v/>
      </c>
      <c r="AN75" s="313"/>
      <c r="AO75" s="314" t="str">
        <f t="shared" si="40"/>
        <v/>
      </c>
      <c r="AP75" s="314" t="str">
        <f t="shared" si="47"/>
        <v/>
      </c>
      <c r="AQ75" s="314" t="str">
        <f t="shared" si="48"/>
        <v/>
      </c>
      <c r="AR75" s="314">
        <f t="shared" si="49"/>
        <v>0</v>
      </c>
      <c r="AT75" s="315" t="str">
        <f t="shared" si="41"/>
        <v/>
      </c>
      <c r="AU75" s="315" t="str">
        <f t="shared" si="50"/>
        <v/>
      </c>
      <c r="AV75" s="315" t="str">
        <f t="shared" si="51"/>
        <v/>
      </c>
      <c r="AW75" s="316" t="str">
        <f t="shared" si="42"/>
        <v/>
      </c>
      <c r="AX75" s="316" t="str">
        <f t="shared" si="52"/>
        <v/>
      </c>
      <c r="AY75" s="317" t="str">
        <f t="shared" si="53"/>
        <v/>
      </c>
      <c r="AZ75" s="318" t="str">
        <f t="shared" si="43"/>
        <v/>
      </c>
      <c r="BA75" s="318" t="str">
        <f t="shared" si="54"/>
        <v/>
      </c>
      <c r="BB75" s="318" t="str">
        <f t="shared" si="55"/>
        <v/>
      </c>
      <c r="BJ75" s="320">
        <f t="shared" si="59"/>
        <v>0</v>
      </c>
      <c r="BL75" s="321"/>
      <c r="BM75" s="322">
        <f t="shared" si="56"/>
        <v>2.5</v>
      </c>
      <c r="BN75" s="322">
        <f t="shared" si="57"/>
        <v>0.83333333333333337</v>
      </c>
      <c r="BO75" s="322" t="str">
        <f t="shared" si="57"/>
        <v/>
      </c>
      <c r="BP75" s="322" t="str">
        <f t="shared" si="57"/>
        <v/>
      </c>
      <c r="BQ75" s="322" t="str">
        <f t="shared" si="57"/>
        <v/>
      </c>
      <c r="BR75" s="322" t="str">
        <f t="shared" si="57"/>
        <v/>
      </c>
      <c r="BS75" s="322" t="str">
        <f t="shared" si="57"/>
        <v/>
      </c>
      <c r="BT75" s="322" t="str">
        <f t="shared" si="57"/>
        <v/>
      </c>
      <c r="BU75" s="322" t="str">
        <f t="shared" si="57"/>
        <v/>
      </c>
      <c r="BV75" s="322" t="str">
        <f t="shared" si="57"/>
        <v/>
      </c>
      <c r="BW75" s="322" t="str">
        <f t="shared" si="57"/>
        <v/>
      </c>
      <c r="BX75" s="322" t="str">
        <f t="shared" si="57"/>
        <v/>
      </c>
      <c r="CC75" s="323"/>
      <c r="CF75" s="369">
        <f t="shared" si="58"/>
        <v>0</v>
      </c>
      <c r="CG75" s="368"/>
      <c r="CH75" s="368"/>
      <c r="CI75" s="368"/>
      <c r="CJ75" s="368"/>
      <c r="CK75" s="368"/>
      <c r="CL75" s="368"/>
      <c r="CM75" s="368"/>
      <c r="CN75" s="368"/>
      <c r="CO75" s="368"/>
      <c r="CP75" s="368"/>
      <c r="CQ75" s="368"/>
      <c r="CR75" s="368"/>
    </row>
    <row r="76" spans="1:96" s="314" customFormat="1" ht="21" customHeight="1">
      <c r="A76" s="295" t="str">
        <f>Input!$C$12</f>
        <v>01​ 01 01</v>
      </c>
      <c r="B76" s="296">
        <v>1725</v>
      </c>
      <c r="C76" s="297">
        <v>1</v>
      </c>
      <c r="D76" s="298" t="str">
        <f t="shared" si="34"/>
        <v/>
      </c>
      <c r="E76" s="299">
        <f>IF(AG76=1,SUM(AG$8:AG76)+E$4,"")</f>
        <v>69</v>
      </c>
      <c r="F76" s="300" t="str">
        <f t="shared" si="35"/>
        <v>01​ 01 01 1725 1</v>
      </c>
      <c r="G76" s="301" t="s">
        <v>219</v>
      </c>
      <c r="H76" s="302"/>
      <c r="I76" s="303"/>
      <c r="J76" s="304">
        <v>2</v>
      </c>
      <c r="K76" s="305" t="str">
        <f>IF(J76=1,"លំនៅដ្ឋាន",IF(J76=2,"អាជីវកម្ម",IF(J76=3,"អង្គភាពរដ្ឋ","")))</f>
        <v>អាជីវកម្ម</v>
      </c>
      <c r="L76" s="328"/>
      <c r="M76" s="79"/>
      <c r="N76" s="307"/>
      <c r="O76" s="366">
        <f t="shared" si="44"/>
        <v>0.83333333333333337</v>
      </c>
      <c r="P76" s="79" t="str">
        <f t="shared" si="45"/>
        <v/>
      </c>
      <c r="Q76" s="79" t="str">
        <f t="shared" si="36"/>
        <v/>
      </c>
      <c r="R76" s="79"/>
      <c r="S76" s="79">
        <v>5</v>
      </c>
      <c r="T76" s="79">
        <v>10</v>
      </c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308" t="str">
        <f t="shared" si="37"/>
        <v/>
      </c>
      <c r="AG76" s="309">
        <f t="shared" si="38"/>
        <v>1</v>
      </c>
      <c r="AH76" s="310" t="str">
        <f t="shared" si="46"/>
        <v/>
      </c>
      <c r="AI76" s="311">
        <f t="shared" si="39"/>
        <v>0</v>
      </c>
      <c r="AJ76" s="312" t="str">
        <f>IF(AH76=1,SUM(AH$8:AH76)+AJ$4,"")</f>
        <v/>
      </c>
      <c r="AK76" s="310" t="str">
        <f>IF(AND(J76=1,AI76&gt;0),Input!$E$18,IF(AND(J76=2,AI76&gt;0),Input!$E$19,IF(AND(J76=3,AI76&gt;0),Input!$E$20,"")))</f>
        <v/>
      </c>
      <c r="AL76" s="310" t="str">
        <f>IF(AND(J76=1,AI76&gt;0),Input!$G$18,IF(AND(J76=2,AI76&gt;0),Input!$G$19,IF(AND(J76=3,AI76&gt;0),Input!$G$20,"")))</f>
        <v/>
      </c>
      <c r="AM76" s="310" t="str">
        <f>IF(AND(J76=1,AI76&gt;0),Input!$I$18,IF(AND(J76=2,AI76&gt;0),Input!$I$19,IF(AND(J76=3,AI76&gt;0),Input!$I$20,"")))</f>
        <v/>
      </c>
      <c r="AN76" s="313"/>
      <c r="AO76" s="314" t="str">
        <f t="shared" si="40"/>
        <v/>
      </c>
      <c r="AP76" s="314" t="str">
        <f t="shared" si="47"/>
        <v/>
      </c>
      <c r="AQ76" s="314" t="str">
        <f t="shared" si="48"/>
        <v/>
      </c>
      <c r="AR76" s="314">
        <f t="shared" si="49"/>
        <v>0</v>
      </c>
      <c r="AT76" s="315" t="str">
        <f t="shared" si="41"/>
        <v/>
      </c>
      <c r="AU76" s="315" t="str">
        <f t="shared" si="50"/>
        <v/>
      </c>
      <c r="AV76" s="315" t="str">
        <f t="shared" si="51"/>
        <v/>
      </c>
      <c r="AW76" s="316" t="str">
        <f t="shared" si="42"/>
        <v/>
      </c>
      <c r="AX76" s="316" t="str">
        <f t="shared" si="52"/>
        <v/>
      </c>
      <c r="AY76" s="317" t="str">
        <f t="shared" si="53"/>
        <v/>
      </c>
      <c r="AZ76" s="318" t="str">
        <f t="shared" si="43"/>
        <v/>
      </c>
      <c r="BA76" s="318" t="str">
        <f t="shared" si="54"/>
        <v/>
      </c>
      <c r="BB76" s="318" t="str">
        <f t="shared" si="55"/>
        <v/>
      </c>
      <c r="BJ76" s="320">
        <f t="shared" si="59"/>
        <v>0</v>
      </c>
      <c r="BL76" s="321"/>
      <c r="BM76" s="322">
        <f t="shared" si="56"/>
        <v>2.5</v>
      </c>
      <c r="BN76" s="322">
        <f t="shared" si="57"/>
        <v>0.83333333333333337</v>
      </c>
      <c r="BO76" s="322" t="str">
        <f t="shared" si="57"/>
        <v/>
      </c>
      <c r="BP76" s="322" t="str">
        <f t="shared" si="57"/>
        <v/>
      </c>
      <c r="BQ76" s="322" t="str">
        <f t="shared" si="57"/>
        <v/>
      </c>
      <c r="BR76" s="322" t="str">
        <f t="shared" si="57"/>
        <v/>
      </c>
      <c r="BS76" s="322" t="str">
        <f t="shared" si="57"/>
        <v/>
      </c>
      <c r="BT76" s="322" t="str">
        <f t="shared" si="57"/>
        <v/>
      </c>
      <c r="BU76" s="322" t="str">
        <f t="shared" si="57"/>
        <v/>
      </c>
      <c r="BV76" s="322" t="str">
        <f t="shared" si="57"/>
        <v/>
      </c>
      <c r="BW76" s="322" t="str">
        <f t="shared" si="57"/>
        <v/>
      </c>
      <c r="BX76" s="322" t="str">
        <f t="shared" si="57"/>
        <v/>
      </c>
      <c r="CC76" s="323"/>
      <c r="CF76" s="369">
        <f t="shared" si="58"/>
        <v>0</v>
      </c>
      <c r="CG76" s="368"/>
      <c r="CH76" s="368"/>
      <c r="CI76" s="368"/>
      <c r="CJ76" s="368"/>
      <c r="CK76" s="368"/>
      <c r="CL76" s="368"/>
      <c r="CM76" s="368"/>
      <c r="CN76" s="368"/>
      <c r="CO76" s="368"/>
      <c r="CP76" s="368"/>
      <c r="CQ76" s="368"/>
      <c r="CR76" s="368"/>
    </row>
    <row r="77" spans="1:96" s="314" customFormat="1" ht="21" customHeight="1">
      <c r="A77" s="295" t="str">
        <f>Input!$C$12</f>
        <v>01​ 01 01</v>
      </c>
      <c r="B77" s="325">
        <v>1750</v>
      </c>
      <c r="C77" s="297">
        <v>1</v>
      </c>
      <c r="D77" s="298" t="str">
        <f t="shared" si="34"/>
        <v/>
      </c>
      <c r="E77" s="299">
        <f>IF(AG77=1,SUM(AG$8:AG77)+E$4,"")</f>
        <v>70</v>
      </c>
      <c r="F77" s="300" t="str">
        <f t="shared" si="35"/>
        <v>01​ 01 01 1750 1</v>
      </c>
      <c r="G77" s="301" t="s">
        <v>220</v>
      </c>
      <c r="H77" s="302"/>
      <c r="I77" s="303"/>
      <c r="J77" s="304">
        <v>2</v>
      </c>
      <c r="K77" s="305" t="str">
        <f t="shared" ref="K77:K140" si="60">IF(J77=1,"លំនៅដ្ឋាន",IF(J77=2,"អាជីវកម្ម",IF(J77=3,"អង្គភាពរដ្ឋ","")))</f>
        <v>អាជីវកម្ម</v>
      </c>
      <c r="L77" s="328"/>
      <c r="M77" s="79"/>
      <c r="N77" s="307"/>
      <c r="O77" s="366">
        <f t="shared" si="44"/>
        <v>0.83333333333333337</v>
      </c>
      <c r="P77" s="79" t="str">
        <f t="shared" si="45"/>
        <v/>
      </c>
      <c r="Q77" s="79" t="str">
        <f t="shared" si="36"/>
        <v/>
      </c>
      <c r="R77" s="79"/>
      <c r="S77" s="79">
        <v>5</v>
      </c>
      <c r="T77" s="79">
        <v>10</v>
      </c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308" t="str">
        <f t="shared" si="37"/>
        <v/>
      </c>
      <c r="AG77" s="309">
        <f t="shared" si="38"/>
        <v>1</v>
      </c>
      <c r="AH77" s="310" t="str">
        <f t="shared" si="46"/>
        <v/>
      </c>
      <c r="AI77" s="311">
        <f t="shared" si="39"/>
        <v>0</v>
      </c>
      <c r="AJ77" s="312" t="str">
        <f>IF(AH77=1,SUM(AH$8:AH77)+AJ$4,"")</f>
        <v/>
      </c>
      <c r="AK77" s="310" t="str">
        <f>IF(AND(J77=1,AI77&gt;0),Input!$E$18,IF(AND(J77=2,AI77&gt;0),Input!$E$19,IF(AND(J77=3,AI77&gt;0),Input!$E$20,"")))</f>
        <v/>
      </c>
      <c r="AL77" s="310" t="str">
        <f>IF(AND(J77=1,AI77&gt;0),Input!$G$18,IF(AND(J77=2,AI77&gt;0),Input!$G$19,IF(AND(J77=3,AI77&gt;0),Input!$G$20,"")))</f>
        <v/>
      </c>
      <c r="AM77" s="310" t="str">
        <f>IF(AND(J77=1,AI77&gt;0),Input!$I$18,IF(AND(J77=2,AI77&gt;0),Input!$I$19,IF(AND(J77=3,AI77&gt;0),Input!$I$20,"")))</f>
        <v/>
      </c>
      <c r="AN77" s="313"/>
      <c r="AO77" s="314" t="str">
        <f t="shared" si="40"/>
        <v/>
      </c>
      <c r="AP77" s="314" t="str">
        <f t="shared" si="47"/>
        <v/>
      </c>
      <c r="AQ77" s="314" t="str">
        <f t="shared" si="48"/>
        <v/>
      </c>
      <c r="AR77" s="314">
        <f t="shared" si="49"/>
        <v>0</v>
      </c>
      <c r="AT77" s="315" t="str">
        <f t="shared" si="41"/>
        <v/>
      </c>
      <c r="AU77" s="315" t="str">
        <f t="shared" si="50"/>
        <v/>
      </c>
      <c r="AV77" s="315" t="str">
        <f t="shared" si="51"/>
        <v/>
      </c>
      <c r="AW77" s="316" t="str">
        <f t="shared" si="42"/>
        <v/>
      </c>
      <c r="AX77" s="316" t="str">
        <f t="shared" si="52"/>
        <v/>
      </c>
      <c r="AY77" s="317" t="str">
        <f t="shared" si="53"/>
        <v/>
      </c>
      <c r="AZ77" s="318" t="str">
        <f t="shared" si="43"/>
        <v/>
      </c>
      <c r="BA77" s="318" t="str">
        <f t="shared" si="54"/>
        <v/>
      </c>
      <c r="BB77" s="318" t="str">
        <f t="shared" si="55"/>
        <v/>
      </c>
      <c r="BJ77" s="320">
        <f t="shared" si="59"/>
        <v>0</v>
      </c>
      <c r="BL77" s="321"/>
      <c r="BM77" s="322">
        <f t="shared" si="56"/>
        <v>2.5</v>
      </c>
      <c r="BN77" s="322">
        <f t="shared" si="57"/>
        <v>0.83333333333333337</v>
      </c>
      <c r="BO77" s="322" t="str">
        <f t="shared" si="57"/>
        <v/>
      </c>
      <c r="BP77" s="322" t="str">
        <f t="shared" si="57"/>
        <v/>
      </c>
      <c r="BQ77" s="322" t="str">
        <f t="shared" si="57"/>
        <v/>
      </c>
      <c r="BR77" s="322" t="str">
        <f t="shared" si="57"/>
        <v/>
      </c>
      <c r="BS77" s="322" t="str">
        <f t="shared" si="57"/>
        <v/>
      </c>
      <c r="BT77" s="322" t="str">
        <f t="shared" si="57"/>
        <v/>
      </c>
      <c r="BU77" s="322" t="str">
        <f t="shared" si="57"/>
        <v/>
      </c>
      <c r="BV77" s="322" t="str">
        <f t="shared" si="57"/>
        <v/>
      </c>
      <c r="BW77" s="322" t="str">
        <f t="shared" si="57"/>
        <v/>
      </c>
      <c r="BX77" s="322" t="str">
        <f t="shared" si="57"/>
        <v/>
      </c>
      <c r="CC77" s="323"/>
      <c r="CF77" s="369">
        <f t="shared" si="58"/>
        <v>0</v>
      </c>
      <c r="CG77" s="368"/>
      <c r="CH77" s="368"/>
      <c r="CI77" s="368"/>
      <c r="CJ77" s="368"/>
      <c r="CK77" s="368"/>
      <c r="CL77" s="368"/>
      <c r="CM77" s="368"/>
      <c r="CN77" s="368"/>
      <c r="CO77" s="368"/>
      <c r="CP77" s="368"/>
      <c r="CQ77" s="368"/>
      <c r="CR77" s="368"/>
    </row>
    <row r="78" spans="1:96" s="314" customFormat="1" ht="21" customHeight="1">
      <c r="A78" s="295" t="str">
        <f>Input!$C$12</f>
        <v>01​ 01 01</v>
      </c>
      <c r="B78" s="296">
        <v>1775</v>
      </c>
      <c r="C78" s="297">
        <v>1</v>
      </c>
      <c r="D78" s="298" t="str">
        <f t="shared" si="34"/>
        <v/>
      </c>
      <c r="E78" s="299">
        <f>IF(AG78=1,SUM(AG$8:AG78)+E$4,"")</f>
        <v>71</v>
      </c>
      <c r="F78" s="300" t="str">
        <f t="shared" si="35"/>
        <v>01​ 01 01 1775 1</v>
      </c>
      <c r="G78" s="301" t="s">
        <v>221</v>
      </c>
      <c r="H78" s="302"/>
      <c r="I78" s="303"/>
      <c r="J78" s="304">
        <v>2</v>
      </c>
      <c r="K78" s="305" t="str">
        <f t="shared" si="60"/>
        <v>អាជីវកម្ម</v>
      </c>
      <c r="L78" s="328"/>
      <c r="M78" s="79"/>
      <c r="N78" s="307"/>
      <c r="O78" s="366">
        <f t="shared" si="44"/>
        <v>0.83333333333333337</v>
      </c>
      <c r="P78" s="79" t="str">
        <f t="shared" si="45"/>
        <v/>
      </c>
      <c r="Q78" s="79" t="str">
        <f t="shared" si="36"/>
        <v/>
      </c>
      <c r="R78" s="79"/>
      <c r="S78" s="79">
        <v>5</v>
      </c>
      <c r="T78" s="79">
        <v>10</v>
      </c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308" t="str">
        <f t="shared" si="37"/>
        <v/>
      </c>
      <c r="AG78" s="309">
        <f t="shared" si="38"/>
        <v>1</v>
      </c>
      <c r="AH78" s="310" t="str">
        <f t="shared" si="46"/>
        <v/>
      </c>
      <c r="AI78" s="311">
        <f t="shared" si="39"/>
        <v>0</v>
      </c>
      <c r="AJ78" s="312" t="str">
        <f>IF(AH78=1,SUM(AH$8:AH78)+AJ$4,"")</f>
        <v/>
      </c>
      <c r="AK78" s="310" t="str">
        <f>IF(AND(J78=1,AI78&gt;0),Input!$E$18,IF(AND(J78=2,AI78&gt;0),Input!$E$19,IF(AND(J78=3,AI78&gt;0),Input!$E$20,"")))</f>
        <v/>
      </c>
      <c r="AL78" s="310" t="str">
        <f>IF(AND(J78=1,AI78&gt;0),Input!$G$18,IF(AND(J78=2,AI78&gt;0),Input!$G$19,IF(AND(J78=3,AI78&gt;0),Input!$G$20,"")))</f>
        <v/>
      </c>
      <c r="AM78" s="310" t="str">
        <f>IF(AND(J78=1,AI78&gt;0),Input!$I$18,IF(AND(J78=2,AI78&gt;0),Input!$I$19,IF(AND(J78=3,AI78&gt;0),Input!$I$20,"")))</f>
        <v/>
      </c>
      <c r="AN78" s="313"/>
      <c r="AO78" s="314" t="str">
        <f t="shared" si="40"/>
        <v/>
      </c>
      <c r="AP78" s="314" t="str">
        <f t="shared" si="47"/>
        <v/>
      </c>
      <c r="AQ78" s="314" t="str">
        <f t="shared" si="48"/>
        <v/>
      </c>
      <c r="AR78" s="314">
        <f t="shared" si="49"/>
        <v>0</v>
      </c>
      <c r="AT78" s="315" t="str">
        <f t="shared" si="41"/>
        <v/>
      </c>
      <c r="AU78" s="315" t="str">
        <f t="shared" si="50"/>
        <v/>
      </c>
      <c r="AV78" s="315" t="str">
        <f t="shared" si="51"/>
        <v/>
      </c>
      <c r="AW78" s="316" t="str">
        <f t="shared" si="42"/>
        <v/>
      </c>
      <c r="AX78" s="316" t="str">
        <f t="shared" si="52"/>
        <v/>
      </c>
      <c r="AY78" s="317" t="str">
        <f t="shared" si="53"/>
        <v/>
      </c>
      <c r="AZ78" s="318" t="str">
        <f t="shared" si="43"/>
        <v/>
      </c>
      <c r="BA78" s="318" t="str">
        <f t="shared" si="54"/>
        <v/>
      </c>
      <c r="BB78" s="318" t="str">
        <f t="shared" si="55"/>
        <v/>
      </c>
      <c r="BJ78" s="320">
        <f t="shared" si="59"/>
        <v>0</v>
      </c>
      <c r="BL78" s="321"/>
      <c r="BM78" s="322">
        <f t="shared" si="56"/>
        <v>2.5</v>
      </c>
      <c r="BN78" s="322">
        <f t="shared" si="57"/>
        <v>0.83333333333333337</v>
      </c>
      <c r="BO78" s="322" t="str">
        <f t="shared" si="57"/>
        <v/>
      </c>
      <c r="BP78" s="322" t="str">
        <f t="shared" si="57"/>
        <v/>
      </c>
      <c r="BQ78" s="322" t="str">
        <f t="shared" si="57"/>
        <v/>
      </c>
      <c r="BR78" s="322" t="str">
        <f t="shared" si="57"/>
        <v/>
      </c>
      <c r="BS78" s="322" t="str">
        <f t="shared" si="57"/>
        <v/>
      </c>
      <c r="BT78" s="322" t="str">
        <f t="shared" si="57"/>
        <v/>
      </c>
      <c r="BU78" s="322" t="str">
        <f t="shared" si="57"/>
        <v/>
      </c>
      <c r="BV78" s="322" t="str">
        <f t="shared" si="57"/>
        <v/>
      </c>
      <c r="BW78" s="322" t="str">
        <f t="shared" si="57"/>
        <v/>
      </c>
      <c r="BX78" s="322" t="str">
        <f t="shared" si="57"/>
        <v/>
      </c>
      <c r="CC78" s="323"/>
      <c r="CF78" s="369">
        <f t="shared" si="58"/>
        <v>0</v>
      </c>
      <c r="CG78" s="368"/>
      <c r="CH78" s="368"/>
      <c r="CI78" s="368"/>
      <c r="CJ78" s="368"/>
      <c r="CK78" s="368"/>
      <c r="CL78" s="368"/>
      <c r="CM78" s="368"/>
      <c r="CN78" s="368"/>
      <c r="CO78" s="368"/>
      <c r="CP78" s="368"/>
      <c r="CQ78" s="368"/>
      <c r="CR78" s="368"/>
    </row>
    <row r="79" spans="1:96" s="314" customFormat="1" ht="21" customHeight="1">
      <c r="A79" s="295" t="str">
        <f>Input!$C$12</f>
        <v>01​ 01 01</v>
      </c>
      <c r="B79" s="325">
        <v>1800</v>
      </c>
      <c r="C79" s="297">
        <v>1</v>
      </c>
      <c r="D79" s="298" t="str">
        <f t="shared" si="34"/>
        <v/>
      </c>
      <c r="E79" s="299">
        <f>IF(AG79=1,SUM(AG$8:AG79)+E$4,"")</f>
        <v>72</v>
      </c>
      <c r="F79" s="300" t="str">
        <f t="shared" si="35"/>
        <v>01​ 01 01 1800 1</v>
      </c>
      <c r="G79" s="301" t="s">
        <v>222</v>
      </c>
      <c r="H79" s="302"/>
      <c r="I79" s="303"/>
      <c r="J79" s="304">
        <v>2</v>
      </c>
      <c r="K79" s="305" t="str">
        <f t="shared" si="60"/>
        <v>អាជីវកម្ម</v>
      </c>
      <c r="L79" s="328"/>
      <c r="M79" s="79"/>
      <c r="N79" s="307"/>
      <c r="O79" s="366">
        <f t="shared" si="44"/>
        <v>0.83333333333333337</v>
      </c>
      <c r="P79" s="79" t="str">
        <f t="shared" si="45"/>
        <v/>
      </c>
      <c r="Q79" s="79" t="str">
        <f t="shared" si="36"/>
        <v/>
      </c>
      <c r="R79" s="79"/>
      <c r="S79" s="79">
        <v>5</v>
      </c>
      <c r="T79" s="79">
        <v>10</v>
      </c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308" t="str">
        <f t="shared" si="37"/>
        <v/>
      </c>
      <c r="AG79" s="309">
        <f t="shared" si="38"/>
        <v>1</v>
      </c>
      <c r="AH79" s="310" t="str">
        <f t="shared" si="46"/>
        <v/>
      </c>
      <c r="AI79" s="311">
        <f t="shared" si="39"/>
        <v>0</v>
      </c>
      <c r="AJ79" s="312" t="str">
        <f>IF(AH79=1,SUM(AH$8:AH79)+AJ$4,"")</f>
        <v/>
      </c>
      <c r="AK79" s="310" t="str">
        <f>IF(AND(J79=1,AI79&gt;0),Input!$E$18,IF(AND(J79=2,AI79&gt;0),Input!$E$19,IF(AND(J79=3,AI79&gt;0),Input!$E$20,"")))</f>
        <v/>
      </c>
      <c r="AL79" s="310" t="str">
        <f>IF(AND(J79=1,AI79&gt;0),Input!$G$18,IF(AND(J79=2,AI79&gt;0),Input!$G$19,IF(AND(J79=3,AI79&gt;0),Input!$G$20,"")))</f>
        <v/>
      </c>
      <c r="AM79" s="310" t="str">
        <f>IF(AND(J79=1,AI79&gt;0),Input!$I$18,IF(AND(J79=2,AI79&gt;0),Input!$I$19,IF(AND(J79=3,AI79&gt;0),Input!$I$20,"")))</f>
        <v/>
      </c>
      <c r="AN79" s="313"/>
      <c r="AO79" s="314" t="str">
        <f t="shared" si="40"/>
        <v/>
      </c>
      <c r="AP79" s="314" t="str">
        <f t="shared" si="47"/>
        <v/>
      </c>
      <c r="AQ79" s="314" t="str">
        <f t="shared" si="48"/>
        <v/>
      </c>
      <c r="AR79" s="314">
        <f t="shared" si="49"/>
        <v>0</v>
      </c>
      <c r="AT79" s="315" t="str">
        <f t="shared" si="41"/>
        <v/>
      </c>
      <c r="AU79" s="315" t="str">
        <f t="shared" si="50"/>
        <v/>
      </c>
      <c r="AV79" s="315" t="str">
        <f t="shared" si="51"/>
        <v/>
      </c>
      <c r="AW79" s="316" t="str">
        <f t="shared" si="42"/>
        <v/>
      </c>
      <c r="AX79" s="316" t="str">
        <f t="shared" si="52"/>
        <v/>
      </c>
      <c r="AY79" s="317" t="str">
        <f t="shared" si="53"/>
        <v/>
      </c>
      <c r="AZ79" s="318" t="str">
        <f t="shared" si="43"/>
        <v/>
      </c>
      <c r="BA79" s="318" t="str">
        <f t="shared" si="54"/>
        <v/>
      </c>
      <c r="BB79" s="318" t="str">
        <f t="shared" si="55"/>
        <v/>
      </c>
      <c r="BJ79" s="320">
        <f t="shared" si="59"/>
        <v>0</v>
      </c>
      <c r="BL79" s="321"/>
      <c r="BM79" s="322">
        <f t="shared" si="56"/>
        <v>2.5</v>
      </c>
      <c r="BN79" s="322">
        <f t="shared" si="57"/>
        <v>0.83333333333333337</v>
      </c>
      <c r="BO79" s="322" t="str">
        <f t="shared" si="57"/>
        <v/>
      </c>
      <c r="BP79" s="322" t="str">
        <f t="shared" si="57"/>
        <v/>
      </c>
      <c r="BQ79" s="322" t="str">
        <f t="shared" si="57"/>
        <v/>
      </c>
      <c r="BR79" s="322" t="str">
        <f t="shared" si="57"/>
        <v/>
      </c>
      <c r="BS79" s="322" t="str">
        <f t="shared" si="57"/>
        <v/>
      </c>
      <c r="BT79" s="322" t="str">
        <f t="shared" si="57"/>
        <v/>
      </c>
      <c r="BU79" s="322" t="str">
        <f t="shared" si="57"/>
        <v/>
      </c>
      <c r="BV79" s="322" t="str">
        <f t="shared" si="57"/>
        <v/>
      </c>
      <c r="BW79" s="322" t="str">
        <f t="shared" si="57"/>
        <v/>
      </c>
      <c r="BX79" s="322" t="str">
        <f t="shared" si="57"/>
        <v/>
      </c>
      <c r="CC79" s="323"/>
      <c r="CF79" s="369">
        <f t="shared" si="58"/>
        <v>0</v>
      </c>
      <c r="CG79" s="368"/>
      <c r="CH79" s="368"/>
      <c r="CI79" s="368"/>
      <c r="CJ79" s="368"/>
      <c r="CK79" s="368"/>
      <c r="CL79" s="368"/>
      <c r="CM79" s="368"/>
      <c r="CN79" s="368"/>
      <c r="CO79" s="368"/>
      <c r="CP79" s="368"/>
      <c r="CQ79" s="368"/>
      <c r="CR79" s="368"/>
    </row>
    <row r="80" spans="1:96" s="314" customFormat="1" ht="21" customHeight="1">
      <c r="A80" s="295" t="str">
        <f>Input!$C$12</f>
        <v>01​ 01 01</v>
      </c>
      <c r="B80" s="296">
        <v>1825</v>
      </c>
      <c r="C80" s="297">
        <v>1</v>
      </c>
      <c r="D80" s="298" t="str">
        <f t="shared" si="34"/>
        <v/>
      </c>
      <c r="E80" s="299">
        <f>IF(AG80=1,SUM(AG$8:AG80)+E$4,"")</f>
        <v>73</v>
      </c>
      <c r="F80" s="300" t="str">
        <f t="shared" si="35"/>
        <v>01​ 01 01 1825 1</v>
      </c>
      <c r="G80" s="301" t="s">
        <v>223</v>
      </c>
      <c r="H80" s="302"/>
      <c r="I80" s="303"/>
      <c r="J80" s="304">
        <v>2</v>
      </c>
      <c r="K80" s="305" t="str">
        <f t="shared" si="60"/>
        <v>អាជីវកម្ម</v>
      </c>
      <c r="L80" s="328"/>
      <c r="M80" s="79"/>
      <c r="N80" s="307"/>
      <c r="O80" s="366">
        <f t="shared" si="44"/>
        <v>0.83333333333333337</v>
      </c>
      <c r="P80" s="79" t="str">
        <f t="shared" si="45"/>
        <v/>
      </c>
      <c r="Q80" s="79" t="str">
        <f t="shared" si="36"/>
        <v/>
      </c>
      <c r="R80" s="79"/>
      <c r="S80" s="79">
        <v>5</v>
      </c>
      <c r="T80" s="79">
        <v>10</v>
      </c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308" t="str">
        <f t="shared" si="37"/>
        <v/>
      </c>
      <c r="AG80" s="309">
        <f t="shared" si="38"/>
        <v>1</v>
      </c>
      <c r="AH80" s="310" t="str">
        <f t="shared" si="46"/>
        <v/>
      </c>
      <c r="AI80" s="311">
        <f t="shared" si="39"/>
        <v>0</v>
      </c>
      <c r="AJ80" s="312" t="str">
        <f>IF(AH80=1,SUM(AH$8:AH80)+AJ$4,"")</f>
        <v/>
      </c>
      <c r="AK80" s="310" t="str">
        <f>IF(AND(J80=1,AI80&gt;0),Input!$E$18,IF(AND(J80=2,AI80&gt;0),Input!$E$19,IF(AND(J80=3,AI80&gt;0),Input!$E$20,"")))</f>
        <v/>
      </c>
      <c r="AL80" s="310" t="str">
        <f>IF(AND(J80=1,AI80&gt;0),Input!$G$18,IF(AND(J80=2,AI80&gt;0),Input!$G$19,IF(AND(J80=3,AI80&gt;0),Input!$G$20,"")))</f>
        <v/>
      </c>
      <c r="AM80" s="310" t="str">
        <f>IF(AND(J80=1,AI80&gt;0),Input!$I$18,IF(AND(J80=2,AI80&gt;0),Input!$I$19,IF(AND(J80=3,AI80&gt;0),Input!$I$20,"")))</f>
        <v/>
      </c>
      <c r="AN80" s="313"/>
      <c r="AO80" s="314" t="str">
        <f t="shared" si="40"/>
        <v/>
      </c>
      <c r="AP80" s="314" t="str">
        <f t="shared" si="47"/>
        <v/>
      </c>
      <c r="AQ80" s="314" t="str">
        <f t="shared" si="48"/>
        <v/>
      </c>
      <c r="AR80" s="314">
        <f t="shared" si="49"/>
        <v>0</v>
      </c>
      <c r="AT80" s="315" t="str">
        <f t="shared" si="41"/>
        <v/>
      </c>
      <c r="AU80" s="315" t="str">
        <f t="shared" si="50"/>
        <v/>
      </c>
      <c r="AV80" s="315" t="str">
        <f t="shared" si="51"/>
        <v/>
      </c>
      <c r="AW80" s="316" t="str">
        <f t="shared" si="42"/>
        <v/>
      </c>
      <c r="AX80" s="316" t="str">
        <f t="shared" si="52"/>
        <v/>
      </c>
      <c r="AY80" s="317" t="str">
        <f t="shared" si="53"/>
        <v/>
      </c>
      <c r="AZ80" s="318" t="str">
        <f t="shared" si="43"/>
        <v/>
      </c>
      <c r="BA80" s="318" t="str">
        <f t="shared" si="54"/>
        <v/>
      </c>
      <c r="BB80" s="318" t="str">
        <f t="shared" si="55"/>
        <v/>
      </c>
      <c r="BJ80" s="320">
        <f t="shared" si="59"/>
        <v>0</v>
      </c>
      <c r="BL80" s="321"/>
      <c r="BM80" s="322">
        <f t="shared" si="56"/>
        <v>2.5</v>
      </c>
      <c r="BN80" s="322">
        <f t="shared" si="57"/>
        <v>0.83333333333333337</v>
      </c>
      <c r="BO80" s="322" t="str">
        <f t="shared" si="57"/>
        <v/>
      </c>
      <c r="BP80" s="322" t="str">
        <f t="shared" si="57"/>
        <v/>
      </c>
      <c r="BQ80" s="322" t="str">
        <f t="shared" si="57"/>
        <v/>
      </c>
      <c r="BR80" s="322" t="str">
        <f t="shared" si="57"/>
        <v/>
      </c>
      <c r="BS80" s="322" t="str">
        <f t="shared" si="57"/>
        <v/>
      </c>
      <c r="BT80" s="322" t="str">
        <f t="shared" si="57"/>
        <v/>
      </c>
      <c r="BU80" s="322" t="str">
        <f t="shared" si="57"/>
        <v/>
      </c>
      <c r="BV80" s="322" t="str">
        <f t="shared" si="57"/>
        <v/>
      </c>
      <c r="BW80" s="322" t="str">
        <f t="shared" si="57"/>
        <v/>
      </c>
      <c r="BX80" s="322" t="str">
        <f t="shared" si="57"/>
        <v/>
      </c>
      <c r="CC80" s="323"/>
      <c r="CF80" s="369">
        <f t="shared" si="58"/>
        <v>0</v>
      </c>
      <c r="CG80" s="368"/>
      <c r="CH80" s="368"/>
      <c r="CI80" s="368"/>
      <c r="CJ80" s="368"/>
      <c r="CK80" s="368"/>
      <c r="CL80" s="368"/>
      <c r="CM80" s="368"/>
      <c r="CN80" s="368"/>
      <c r="CO80" s="368"/>
      <c r="CP80" s="368"/>
      <c r="CQ80" s="368"/>
      <c r="CR80" s="368"/>
    </row>
    <row r="81" spans="1:96" s="314" customFormat="1" ht="21" customHeight="1">
      <c r="A81" s="295" t="str">
        <f>Input!$C$12</f>
        <v>01​ 01 01</v>
      </c>
      <c r="B81" s="325">
        <v>1850</v>
      </c>
      <c r="C81" s="297">
        <v>1</v>
      </c>
      <c r="D81" s="298" t="str">
        <f t="shared" si="34"/>
        <v/>
      </c>
      <c r="E81" s="299">
        <f>IF(AG81=1,SUM(AG$8:AG81)+E$4,"")</f>
        <v>74</v>
      </c>
      <c r="F81" s="300" t="str">
        <f t="shared" si="35"/>
        <v>01​ 01 01 1850 1</v>
      </c>
      <c r="G81" s="301" t="s">
        <v>224</v>
      </c>
      <c r="H81" s="302"/>
      <c r="I81" s="303"/>
      <c r="J81" s="304">
        <v>2</v>
      </c>
      <c r="K81" s="305" t="str">
        <f t="shared" si="60"/>
        <v>អាជីវកម្ម</v>
      </c>
      <c r="L81" s="328"/>
      <c r="M81" s="79"/>
      <c r="N81" s="307"/>
      <c r="O81" s="366">
        <f t="shared" si="44"/>
        <v>0.83333333333333337</v>
      </c>
      <c r="P81" s="79" t="str">
        <f t="shared" si="45"/>
        <v/>
      </c>
      <c r="Q81" s="79" t="str">
        <f t="shared" si="36"/>
        <v/>
      </c>
      <c r="R81" s="79"/>
      <c r="S81" s="79">
        <v>5</v>
      </c>
      <c r="T81" s="79">
        <v>10</v>
      </c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308" t="str">
        <f t="shared" si="37"/>
        <v/>
      </c>
      <c r="AG81" s="309">
        <f t="shared" si="38"/>
        <v>1</v>
      </c>
      <c r="AH81" s="310" t="str">
        <f t="shared" si="46"/>
        <v/>
      </c>
      <c r="AI81" s="311">
        <f t="shared" si="39"/>
        <v>0</v>
      </c>
      <c r="AJ81" s="312" t="str">
        <f>IF(AH81=1,SUM(AH$8:AH81)+AJ$4,"")</f>
        <v/>
      </c>
      <c r="AK81" s="310" t="str">
        <f>IF(AND(J81=1,AI81&gt;0),Input!$E$18,IF(AND(J81=2,AI81&gt;0),Input!$E$19,IF(AND(J81=3,AI81&gt;0),Input!$E$20,"")))</f>
        <v/>
      </c>
      <c r="AL81" s="310" t="str">
        <f>IF(AND(J81=1,AI81&gt;0),Input!$G$18,IF(AND(J81=2,AI81&gt;0),Input!$G$19,IF(AND(J81=3,AI81&gt;0),Input!$G$20,"")))</f>
        <v/>
      </c>
      <c r="AM81" s="310" t="str">
        <f>IF(AND(J81=1,AI81&gt;0),Input!$I$18,IF(AND(J81=2,AI81&gt;0),Input!$I$19,IF(AND(J81=3,AI81&gt;0),Input!$I$20,"")))</f>
        <v/>
      </c>
      <c r="AN81" s="313"/>
      <c r="AO81" s="314" t="str">
        <f t="shared" si="40"/>
        <v/>
      </c>
      <c r="AP81" s="314" t="str">
        <f t="shared" si="47"/>
        <v/>
      </c>
      <c r="AQ81" s="314" t="str">
        <f t="shared" si="48"/>
        <v/>
      </c>
      <c r="AR81" s="314">
        <f t="shared" si="49"/>
        <v>0</v>
      </c>
      <c r="AT81" s="315" t="str">
        <f t="shared" si="41"/>
        <v/>
      </c>
      <c r="AU81" s="315" t="str">
        <f t="shared" si="50"/>
        <v/>
      </c>
      <c r="AV81" s="315" t="str">
        <f t="shared" si="51"/>
        <v/>
      </c>
      <c r="AW81" s="316" t="str">
        <f t="shared" si="42"/>
        <v/>
      </c>
      <c r="AX81" s="316" t="str">
        <f t="shared" si="52"/>
        <v/>
      </c>
      <c r="AY81" s="317" t="str">
        <f t="shared" si="53"/>
        <v/>
      </c>
      <c r="AZ81" s="318" t="str">
        <f t="shared" si="43"/>
        <v/>
      </c>
      <c r="BA81" s="318" t="str">
        <f t="shared" si="54"/>
        <v/>
      </c>
      <c r="BB81" s="318" t="str">
        <f t="shared" si="55"/>
        <v/>
      </c>
      <c r="BJ81" s="320">
        <f t="shared" si="59"/>
        <v>0</v>
      </c>
      <c r="BL81" s="321"/>
      <c r="BM81" s="322">
        <f t="shared" si="56"/>
        <v>2.5</v>
      </c>
      <c r="BN81" s="322">
        <f t="shared" si="57"/>
        <v>0.83333333333333337</v>
      </c>
      <c r="BO81" s="322" t="str">
        <f t="shared" si="57"/>
        <v/>
      </c>
      <c r="BP81" s="322" t="str">
        <f t="shared" si="57"/>
        <v/>
      </c>
      <c r="BQ81" s="322" t="str">
        <f t="shared" si="57"/>
        <v/>
      </c>
      <c r="BR81" s="322" t="str">
        <f t="shared" si="57"/>
        <v/>
      </c>
      <c r="BS81" s="322" t="str">
        <f t="shared" si="57"/>
        <v/>
      </c>
      <c r="BT81" s="322" t="str">
        <f t="shared" si="57"/>
        <v/>
      </c>
      <c r="BU81" s="322" t="str">
        <f t="shared" si="57"/>
        <v/>
      </c>
      <c r="BV81" s="322" t="str">
        <f t="shared" si="57"/>
        <v/>
      </c>
      <c r="BW81" s="322" t="str">
        <f t="shared" si="57"/>
        <v/>
      </c>
      <c r="BX81" s="322" t="str">
        <f t="shared" si="57"/>
        <v/>
      </c>
      <c r="CC81" s="323"/>
      <c r="CF81" s="369">
        <f t="shared" si="58"/>
        <v>0</v>
      </c>
      <c r="CG81" s="368"/>
      <c r="CH81" s="368"/>
      <c r="CI81" s="368"/>
      <c r="CJ81" s="368"/>
      <c r="CK81" s="368"/>
      <c r="CL81" s="368"/>
      <c r="CM81" s="368"/>
      <c r="CN81" s="368"/>
      <c r="CO81" s="368"/>
      <c r="CP81" s="368"/>
      <c r="CQ81" s="368"/>
      <c r="CR81" s="368"/>
    </row>
    <row r="82" spans="1:96" s="314" customFormat="1" ht="21" customHeight="1">
      <c r="A82" s="295" t="str">
        <f>Input!$C$12</f>
        <v>01​ 01 01</v>
      </c>
      <c r="B82" s="296">
        <v>1875</v>
      </c>
      <c r="C82" s="297">
        <v>1</v>
      </c>
      <c r="D82" s="298" t="str">
        <f t="shared" si="34"/>
        <v/>
      </c>
      <c r="E82" s="299">
        <f>IF(AG82=1,SUM(AG$8:AG82)+E$4,"")</f>
        <v>75</v>
      </c>
      <c r="F82" s="300" t="str">
        <f t="shared" si="35"/>
        <v>01​ 01 01 1875 1</v>
      </c>
      <c r="G82" s="301" t="s">
        <v>225</v>
      </c>
      <c r="H82" s="302"/>
      <c r="I82" s="303"/>
      <c r="J82" s="304">
        <v>2</v>
      </c>
      <c r="K82" s="305" t="str">
        <f t="shared" si="60"/>
        <v>អាជីវកម្ម</v>
      </c>
      <c r="L82" s="328"/>
      <c r="M82" s="79"/>
      <c r="N82" s="307"/>
      <c r="O82" s="366">
        <f t="shared" si="44"/>
        <v>0.83333333333333337</v>
      </c>
      <c r="P82" s="79" t="str">
        <f t="shared" si="45"/>
        <v/>
      </c>
      <c r="Q82" s="79" t="str">
        <f t="shared" si="36"/>
        <v/>
      </c>
      <c r="R82" s="79"/>
      <c r="S82" s="79">
        <v>5</v>
      </c>
      <c r="T82" s="79">
        <v>10</v>
      </c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308" t="str">
        <f t="shared" si="37"/>
        <v/>
      </c>
      <c r="AG82" s="309">
        <f t="shared" si="38"/>
        <v>1</v>
      </c>
      <c r="AH82" s="310" t="str">
        <f t="shared" si="46"/>
        <v/>
      </c>
      <c r="AI82" s="311">
        <f t="shared" si="39"/>
        <v>0</v>
      </c>
      <c r="AJ82" s="312" t="str">
        <f>IF(AH82=1,SUM(AH$8:AH82)+AJ$4,"")</f>
        <v/>
      </c>
      <c r="AK82" s="310" t="str">
        <f>IF(AND(J82=1,AI82&gt;0),Input!$E$18,IF(AND(J82=2,AI82&gt;0),Input!$E$19,IF(AND(J82=3,AI82&gt;0),Input!$E$20,"")))</f>
        <v/>
      </c>
      <c r="AL82" s="310" t="str">
        <f>IF(AND(J82=1,AI82&gt;0),Input!$G$18,IF(AND(J82=2,AI82&gt;0),Input!$G$19,IF(AND(J82=3,AI82&gt;0),Input!$G$20,"")))</f>
        <v/>
      </c>
      <c r="AM82" s="310" t="str">
        <f>IF(AND(J82=1,AI82&gt;0),Input!$I$18,IF(AND(J82=2,AI82&gt;0),Input!$I$19,IF(AND(J82=3,AI82&gt;0),Input!$I$20,"")))</f>
        <v/>
      </c>
      <c r="AN82" s="313"/>
      <c r="AO82" s="314" t="str">
        <f t="shared" si="40"/>
        <v/>
      </c>
      <c r="AP82" s="314" t="str">
        <f t="shared" si="47"/>
        <v/>
      </c>
      <c r="AQ82" s="314" t="str">
        <f t="shared" si="48"/>
        <v/>
      </c>
      <c r="AR82" s="314">
        <f t="shared" si="49"/>
        <v>0</v>
      </c>
      <c r="AT82" s="315" t="str">
        <f t="shared" si="41"/>
        <v/>
      </c>
      <c r="AU82" s="315" t="str">
        <f t="shared" si="50"/>
        <v/>
      </c>
      <c r="AV82" s="315" t="str">
        <f t="shared" si="51"/>
        <v/>
      </c>
      <c r="AW82" s="316" t="str">
        <f t="shared" si="42"/>
        <v/>
      </c>
      <c r="AX82" s="316" t="str">
        <f t="shared" si="52"/>
        <v/>
      </c>
      <c r="AY82" s="317" t="str">
        <f t="shared" si="53"/>
        <v/>
      </c>
      <c r="AZ82" s="318" t="str">
        <f t="shared" si="43"/>
        <v/>
      </c>
      <c r="BA82" s="318" t="str">
        <f t="shared" si="54"/>
        <v/>
      </c>
      <c r="BB82" s="318" t="str">
        <f t="shared" si="55"/>
        <v/>
      </c>
      <c r="BJ82" s="320">
        <f t="shared" si="59"/>
        <v>0</v>
      </c>
      <c r="BL82" s="321"/>
      <c r="BM82" s="322">
        <f t="shared" si="56"/>
        <v>2.5</v>
      </c>
      <c r="BN82" s="322">
        <f t="shared" si="57"/>
        <v>0.83333333333333337</v>
      </c>
      <c r="BO82" s="322" t="str">
        <f t="shared" si="57"/>
        <v/>
      </c>
      <c r="BP82" s="322" t="str">
        <f t="shared" si="57"/>
        <v/>
      </c>
      <c r="BQ82" s="322" t="str">
        <f t="shared" si="57"/>
        <v/>
      </c>
      <c r="BR82" s="322" t="str">
        <f t="shared" si="57"/>
        <v/>
      </c>
      <c r="BS82" s="322" t="str">
        <f t="shared" si="57"/>
        <v/>
      </c>
      <c r="BT82" s="322" t="str">
        <f t="shared" si="57"/>
        <v/>
      </c>
      <c r="BU82" s="322" t="str">
        <f t="shared" si="57"/>
        <v/>
      </c>
      <c r="BV82" s="322" t="str">
        <f t="shared" si="57"/>
        <v/>
      </c>
      <c r="BW82" s="322" t="str">
        <f t="shared" si="57"/>
        <v/>
      </c>
      <c r="BX82" s="322" t="str">
        <f t="shared" si="57"/>
        <v/>
      </c>
      <c r="CC82" s="323"/>
      <c r="CF82" s="369">
        <f t="shared" si="58"/>
        <v>0</v>
      </c>
      <c r="CG82" s="368"/>
      <c r="CH82" s="368"/>
      <c r="CI82" s="368"/>
      <c r="CJ82" s="368"/>
      <c r="CK82" s="368"/>
      <c r="CL82" s="368"/>
      <c r="CM82" s="368"/>
      <c r="CN82" s="368"/>
      <c r="CO82" s="368"/>
      <c r="CP82" s="368"/>
      <c r="CQ82" s="368"/>
      <c r="CR82" s="368"/>
    </row>
    <row r="83" spans="1:96" s="314" customFormat="1" ht="21" customHeight="1">
      <c r="A83" s="295" t="str">
        <f>Input!$C$12</f>
        <v>01​ 01 01</v>
      </c>
      <c r="B83" s="325">
        <v>1900</v>
      </c>
      <c r="C83" s="297">
        <v>1</v>
      </c>
      <c r="D83" s="298" t="str">
        <f t="shared" si="34"/>
        <v/>
      </c>
      <c r="E83" s="299">
        <f>IF(AG83=1,SUM(AG$8:AG83)+E$4,"")</f>
        <v>76</v>
      </c>
      <c r="F83" s="300" t="str">
        <f t="shared" si="35"/>
        <v>01​ 01 01 1900 1</v>
      </c>
      <c r="G83" s="301" t="s">
        <v>226</v>
      </c>
      <c r="H83" s="302"/>
      <c r="I83" s="303"/>
      <c r="J83" s="304">
        <v>2</v>
      </c>
      <c r="K83" s="305" t="str">
        <f t="shared" si="60"/>
        <v>អាជីវកម្ម</v>
      </c>
      <c r="L83" s="328"/>
      <c r="M83" s="79"/>
      <c r="N83" s="307"/>
      <c r="O83" s="366">
        <f t="shared" si="44"/>
        <v>0.83333333333333337</v>
      </c>
      <c r="P83" s="79" t="str">
        <f t="shared" si="45"/>
        <v/>
      </c>
      <c r="Q83" s="79" t="str">
        <f t="shared" si="36"/>
        <v/>
      </c>
      <c r="R83" s="79"/>
      <c r="S83" s="79">
        <v>5</v>
      </c>
      <c r="T83" s="79">
        <v>10</v>
      </c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308" t="str">
        <f t="shared" si="37"/>
        <v/>
      </c>
      <c r="AG83" s="309">
        <f t="shared" si="38"/>
        <v>1</v>
      </c>
      <c r="AH83" s="310" t="str">
        <f t="shared" si="46"/>
        <v/>
      </c>
      <c r="AI83" s="311">
        <f t="shared" si="39"/>
        <v>0</v>
      </c>
      <c r="AJ83" s="312" t="str">
        <f>IF(AH83=1,SUM(AH$8:AH83)+AJ$4,"")</f>
        <v/>
      </c>
      <c r="AK83" s="310" t="str">
        <f>IF(AND(J83=1,AI83&gt;0),Input!$E$18,IF(AND(J83=2,AI83&gt;0),Input!$E$19,IF(AND(J83=3,AI83&gt;0),Input!$E$20,"")))</f>
        <v/>
      </c>
      <c r="AL83" s="310" t="str">
        <f>IF(AND(J83=1,AI83&gt;0),Input!$G$18,IF(AND(J83=2,AI83&gt;0),Input!$G$19,IF(AND(J83=3,AI83&gt;0),Input!$G$20,"")))</f>
        <v/>
      </c>
      <c r="AM83" s="310" t="str">
        <f>IF(AND(J83=1,AI83&gt;0),Input!$I$18,IF(AND(J83=2,AI83&gt;0),Input!$I$19,IF(AND(J83=3,AI83&gt;0),Input!$I$20,"")))</f>
        <v/>
      </c>
      <c r="AN83" s="313"/>
      <c r="AO83" s="314" t="str">
        <f t="shared" si="40"/>
        <v/>
      </c>
      <c r="AP83" s="314" t="str">
        <f t="shared" si="47"/>
        <v/>
      </c>
      <c r="AQ83" s="314" t="str">
        <f t="shared" si="48"/>
        <v/>
      </c>
      <c r="AR83" s="314">
        <f t="shared" si="49"/>
        <v>0</v>
      </c>
      <c r="AT83" s="315" t="str">
        <f t="shared" si="41"/>
        <v/>
      </c>
      <c r="AU83" s="315" t="str">
        <f t="shared" si="50"/>
        <v/>
      </c>
      <c r="AV83" s="315" t="str">
        <f t="shared" si="51"/>
        <v/>
      </c>
      <c r="AW83" s="316" t="str">
        <f t="shared" si="42"/>
        <v/>
      </c>
      <c r="AX83" s="316" t="str">
        <f t="shared" si="52"/>
        <v/>
      </c>
      <c r="AY83" s="317" t="str">
        <f t="shared" si="53"/>
        <v/>
      </c>
      <c r="AZ83" s="318" t="str">
        <f t="shared" si="43"/>
        <v/>
      </c>
      <c r="BA83" s="318" t="str">
        <f t="shared" si="54"/>
        <v/>
      </c>
      <c r="BB83" s="318" t="str">
        <f t="shared" si="55"/>
        <v/>
      </c>
      <c r="BJ83" s="320">
        <f t="shared" si="59"/>
        <v>0</v>
      </c>
      <c r="BL83" s="321"/>
      <c r="BM83" s="322">
        <f t="shared" si="56"/>
        <v>2.5</v>
      </c>
      <c r="BN83" s="322">
        <f t="shared" si="57"/>
        <v>0.83333333333333337</v>
      </c>
      <c r="BO83" s="322" t="str">
        <f t="shared" si="57"/>
        <v/>
      </c>
      <c r="BP83" s="322" t="str">
        <f t="shared" si="57"/>
        <v/>
      </c>
      <c r="BQ83" s="322" t="str">
        <f t="shared" si="57"/>
        <v/>
      </c>
      <c r="BR83" s="322" t="str">
        <f t="shared" si="57"/>
        <v/>
      </c>
      <c r="BS83" s="322" t="str">
        <f t="shared" si="57"/>
        <v/>
      </c>
      <c r="BT83" s="322" t="str">
        <f t="shared" si="57"/>
        <v/>
      </c>
      <c r="BU83" s="322" t="str">
        <f t="shared" si="57"/>
        <v/>
      </c>
      <c r="BV83" s="322" t="str">
        <f t="shared" si="57"/>
        <v/>
      </c>
      <c r="BW83" s="322" t="str">
        <f t="shared" si="57"/>
        <v/>
      </c>
      <c r="BX83" s="322" t="str">
        <f t="shared" si="57"/>
        <v/>
      </c>
      <c r="CC83" s="323"/>
      <c r="CF83" s="369">
        <f t="shared" si="58"/>
        <v>0</v>
      </c>
      <c r="CG83" s="368"/>
      <c r="CH83" s="368"/>
      <c r="CI83" s="368"/>
      <c r="CJ83" s="368"/>
      <c r="CK83" s="368"/>
      <c r="CL83" s="368"/>
      <c r="CM83" s="368"/>
      <c r="CN83" s="368"/>
      <c r="CO83" s="368"/>
      <c r="CP83" s="368"/>
      <c r="CQ83" s="368"/>
      <c r="CR83" s="368"/>
    </row>
    <row r="84" spans="1:96" s="314" customFormat="1" ht="21" customHeight="1">
      <c r="A84" s="295" t="str">
        <f>Input!$C$12</f>
        <v>01​ 01 01</v>
      </c>
      <c r="B84" s="296">
        <v>1925</v>
      </c>
      <c r="C84" s="297">
        <v>1</v>
      </c>
      <c r="D84" s="298" t="str">
        <f t="shared" si="34"/>
        <v/>
      </c>
      <c r="E84" s="299">
        <f>IF(AG84=1,SUM(AG$8:AG84)+E$4,"")</f>
        <v>77</v>
      </c>
      <c r="F84" s="300" t="str">
        <f t="shared" si="35"/>
        <v>01​ 01 01 1925 1</v>
      </c>
      <c r="G84" s="301" t="s">
        <v>227</v>
      </c>
      <c r="H84" s="302"/>
      <c r="I84" s="303"/>
      <c r="J84" s="304">
        <v>2</v>
      </c>
      <c r="K84" s="305" t="str">
        <f t="shared" si="60"/>
        <v>អាជីវកម្ម</v>
      </c>
      <c r="L84" s="328"/>
      <c r="M84" s="79"/>
      <c r="N84" s="307"/>
      <c r="O84" s="366">
        <f t="shared" si="44"/>
        <v>0.83333333333333337</v>
      </c>
      <c r="P84" s="79" t="str">
        <f t="shared" si="45"/>
        <v/>
      </c>
      <c r="Q84" s="79" t="str">
        <f t="shared" si="36"/>
        <v/>
      </c>
      <c r="R84" s="79"/>
      <c r="S84" s="79">
        <v>5</v>
      </c>
      <c r="T84" s="79">
        <v>10</v>
      </c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308" t="str">
        <f t="shared" si="37"/>
        <v/>
      </c>
      <c r="AG84" s="309">
        <f t="shared" si="38"/>
        <v>1</v>
      </c>
      <c r="AH84" s="310" t="str">
        <f t="shared" si="46"/>
        <v/>
      </c>
      <c r="AI84" s="311">
        <f t="shared" si="39"/>
        <v>0</v>
      </c>
      <c r="AJ84" s="312" t="str">
        <f>IF(AH84=1,SUM(AH$8:AH84)+AJ$4,"")</f>
        <v/>
      </c>
      <c r="AK84" s="310" t="str">
        <f>IF(AND(J84=1,AI84&gt;0),Input!$E$18,IF(AND(J84=2,AI84&gt;0),Input!$E$19,IF(AND(J84=3,AI84&gt;0),Input!$E$20,"")))</f>
        <v/>
      </c>
      <c r="AL84" s="310" t="str">
        <f>IF(AND(J84=1,AI84&gt;0),Input!$G$18,IF(AND(J84=2,AI84&gt;0),Input!$G$19,IF(AND(J84=3,AI84&gt;0),Input!$G$20,"")))</f>
        <v/>
      </c>
      <c r="AM84" s="310" t="str">
        <f>IF(AND(J84=1,AI84&gt;0),Input!$I$18,IF(AND(J84=2,AI84&gt;0),Input!$I$19,IF(AND(J84=3,AI84&gt;0),Input!$I$20,"")))</f>
        <v/>
      </c>
      <c r="AN84" s="313"/>
      <c r="AO84" s="314" t="str">
        <f t="shared" si="40"/>
        <v/>
      </c>
      <c r="AP84" s="314" t="str">
        <f t="shared" si="47"/>
        <v/>
      </c>
      <c r="AQ84" s="314" t="str">
        <f t="shared" si="48"/>
        <v/>
      </c>
      <c r="AR84" s="314">
        <f t="shared" si="49"/>
        <v>0</v>
      </c>
      <c r="AT84" s="315" t="str">
        <f t="shared" si="41"/>
        <v/>
      </c>
      <c r="AU84" s="315" t="str">
        <f t="shared" si="50"/>
        <v/>
      </c>
      <c r="AV84" s="315" t="str">
        <f t="shared" si="51"/>
        <v/>
      </c>
      <c r="AW84" s="316" t="str">
        <f t="shared" si="42"/>
        <v/>
      </c>
      <c r="AX84" s="316" t="str">
        <f t="shared" si="52"/>
        <v/>
      </c>
      <c r="AY84" s="317" t="str">
        <f t="shared" si="53"/>
        <v/>
      </c>
      <c r="AZ84" s="318" t="str">
        <f t="shared" si="43"/>
        <v/>
      </c>
      <c r="BA84" s="318" t="str">
        <f t="shared" si="54"/>
        <v/>
      </c>
      <c r="BB84" s="318" t="str">
        <f t="shared" si="55"/>
        <v/>
      </c>
      <c r="BJ84" s="320">
        <f t="shared" si="59"/>
        <v>0</v>
      </c>
      <c r="BL84" s="321"/>
      <c r="BM84" s="322">
        <f t="shared" si="56"/>
        <v>2.5</v>
      </c>
      <c r="BN84" s="322">
        <f t="shared" si="57"/>
        <v>0.83333333333333337</v>
      </c>
      <c r="BO84" s="322" t="str">
        <f t="shared" si="57"/>
        <v/>
      </c>
      <c r="BP84" s="322" t="str">
        <f t="shared" si="57"/>
        <v/>
      </c>
      <c r="BQ84" s="322" t="str">
        <f t="shared" si="57"/>
        <v/>
      </c>
      <c r="BR84" s="322" t="str">
        <f t="shared" si="57"/>
        <v/>
      </c>
      <c r="BS84" s="322" t="str">
        <f t="shared" si="57"/>
        <v/>
      </c>
      <c r="BT84" s="322" t="str">
        <f t="shared" si="57"/>
        <v/>
      </c>
      <c r="BU84" s="322" t="str">
        <f t="shared" si="57"/>
        <v/>
      </c>
      <c r="BV84" s="322" t="str">
        <f t="shared" si="57"/>
        <v/>
      </c>
      <c r="BW84" s="322" t="str">
        <f t="shared" si="57"/>
        <v/>
      </c>
      <c r="BX84" s="322" t="str">
        <f t="shared" si="57"/>
        <v/>
      </c>
      <c r="CC84" s="323"/>
      <c r="CF84" s="369">
        <f t="shared" si="58"/>
        <v>0</v>
      </c>
      <c r="CG84" s="368"/>
      <c r="CH84" s="368"/>
      <c r="CI84" s="368"/>
      <c r="CJ84" s="368"/>
      <c r="CK84" s="368"/>
      <c r="CL84" s="368"/>
      <c r="CM84" s="368"/>
      <c r="CN84" s="368"/>
      <c r="CO84" s="368"/>
      <c r="CP84" s="368"/>
      <c r="CQ84" s="368"/>
      <c r="CR84" s="368"/>
    </row>
    <row r="85" spans="1:96" s="314" customFormat="1" ht="21" customHeight="1">
      <c r="A85" s="295" t="str">
        <f>Input!$C$12</f>
        <v>01​ 01 01</v>
      </c>
      <c r="B85" s="325">
        <v>1950</v>
      </c>
      <c r="C85" s="297">
        <v>1</v>
      </c>
      <c r="D85" s="298" t="str">
        <f t="shared" si="34"/>
        <v/>
      </c>
      <c r="E85" s="299">
        <f>IF(AG85=1,SUM(AG$8:AG85)+E$4,"")</f>
        <v>78</v>
      </c>
      <c r="F85" s="300" t="str">
        <f t="shared" si="35"/>
        <v>01​ 01 01 1950 1</v>
      </c>
      <c r="G85" s="301" t="s">
        <v>228</v>
      </c>
      <c r="H85" s="302"/>
      <c r="I85" s="303"/>
      <c r="J85" s="304">
        <v>2</v>
      </c>
      <c r="K85" s="305" t="str">
        <f t="shared" si="60"/>
        <v>អាជីវកម្ម</v>
      </c>
      <c r="L85" s="328"/>
      <c r="M85" s="79"/>
      <c r="N85" s="307"/>
      <c r="O85" s="366">
        <f t="shared" si="44"/>
        <v>0.83333333333333337</v>
      </c>
      <c r="P85" s="79" t="str">
        <f t="shared" si="45"/>
        <v/>
      </c>
      <c r="Q85" s="79" t="str">
        <f t="shared" si="36"/>
        <v/>
      </c>
      <c r="R85" s="79"/>
      <c r="S85" s="79">
        <v>5</v>
      </c>
      <c r="T85" s="79">
        <v>10</v>
      </c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308" t="str">
        <f t="shared" si="37"/>
        <v/>
      </c>
      <c r="AG85" s="309">
        <f t="shared" si="38"/>
        <v>1</v>
      </c>
      <c r="AH85" s="310" t="str">
        <f t="shared" si="46"/>
        <v/>
      </c>
      <c r="AI85" s="311">
        <f t="shared" si="39"/>
        <v>0</v>
      </c>
      <c r="AJ85" s="312" t="str">
        <f>IF(AH85=1,SUM(AH$8:AH85)+AJ$4,"")</f>
        <v/>
      </c>
      <c r="AK85" s="310" t="str">
        <f>IF(AND(J85=1,AI85&gt;0),Input!$E$18,IF(AND(J85=2,AI85&gt;0),Input!$E$19,IF(AND(J85=3,AI85&gt;0),Input!$E$20,"")))</f>
        <v/>
      </c>
      <c r="AL85" s="310" t="str">
        <f>IF(AND(J85=1,AI85&gt;0),Input!$G$18,IF(AND(J85=2,AI85&gt;0),Input!$G$19,IF(AND(J85=3,AI85&gt;0),Input!$G$20,"")))</f>
        <v/>
      </c>
      <c r="AM85" s="310" t="str">
        <f>IF(AND(J85=1,AI85&gt;0),Input!$I$18,IF(AND(J85=2,AI85&gt;0),Input!$I$19,IF(AND(J85=3,AI85&gt;0),Input!$I$20,"")))</f>
        <v/>
      </c>
      <c r="AN85" s="313"/>
      <c r="AO85" s="314" t="str">
        <f t="shared" si="40"/>
        <v/>
      </c>
      <c r="AP85" s="314" t="str">
        <f t="shared" si="47"/>
        <v/>
      </c>
      <c r="AQ85" s="314" t="str">
        <f t="shared" si="48"/>
        <v/>
      </c>
      <c r="AR85" s="314">
        <f t="shared" si="49"/>
        <v>0</v>
      </c>
      <c r="AT85" s="315" t="str">
        <f t="shared" si="41"/>
        <v/>
      </c>
      <c r="AU85" s="315" t="str">
        <f t="shared" si="50"/>
        <v/>
      </c>
      <c r="AV85" s="315" t="str">
        <f t="shared" si="51"/>
        <v/>
      </c>
      <c r="AW85" s="316" t="str">
        <f t="shared" si="42"/>
        <v/>
      </c>
      <c r="AX85" s="316" t="str">
        <f t="shared" si="52"/>
        <v/>
      </c>
      <c r="AY85" s="317" t="str">
        <f t="shared" si="53"/>
        <v/>
      </c>
      <c r="AZ85" s="318" t="str">
        <f t="shared" si="43"/>
        <v/>
      </c>
      <c r="BA85" s="318" t="str">
        <f t="shared" si="54"/>
        <v/>
      </c>
      <c r="BB85" s="318" t="str">
        <f t="shared" si="55"/>
        <v/>
      </c>
      <c r="BJ85" s="320">
        <f t="shared" si="59"/>
        <v>0</v>
      </c>
      <c r="BL85" s="321"/>
      <c r="BM85" s="322">
        <f t="shared" si="56"/>
        <v>2.5</v>
      </c>
      <c r="BN85" s="322">
        <f t="shared" si="57"/>
        <v>0.83333333333333337</v>
      </c>
      <c r="BO85" s="322" t="str">
        <f t="shared" si="57"/>
        <v/>
      </c>
      <c r="BP85" s="322" t="str">
        <f t="shared" si="57"/>
        <v/>
      </c>
      <c r="BQ85" s="322" t="str">
        <f t="shared" si="57"/>
        <v/>
      </c>
      <c r="BR85" s="322" t="str">
        <f t="shared" si="57"/>
        <v/>
      </c>
      <c r="BS85" s="322" t="str">
        <f t="shared" si="57"/>
        <v/>
      </c>
      <c r="BT85" s="322" t="str">
        <f t="shared" si="57"/>
        <v/>
      </c>
      <c r="BU85" s="322" t="str">
        <f t="shared" si="57"/>
        <v/>
      </c>
      <c r="BV85" s="322" t="str">
        <f t="shared" si="57"/>
        <v/>
      </c>
      <c r="BW85" s="322" t="str">
        <f t="shared" si="57"/>
        <v/>
      </c>
      <c r="BX85" s="322" t="str">
        <f t="shared" si="57"/>
        <v/>
      </c>
      <c r="CC85" s="323"/>
      <c r="CF85" s="369">
        <f t="shared" si="58"/>
        <v>0</v>
      </c>
      <c r="CG85" s="368"/>
      <c r="CH85" s="368"/>
      <c r="CI85" s="368"/>
      <c r="CJ85" s="368"/>
      <c r="CK85" s="368"/>
      <c r="CL85" s="368"/>
      <c r="CM85" s="368"/>
      <c r="CN85" s="368"/>
      <c r="CO85" s="368"/>
      <c r="CP85" s="368"/>
      <c r="CQ85" s="368"/>
      <c r="CR85" s="368"/>
    </row>
    <row r="86" spans="1:96" s="314" customFormat="1" ht="21" customHeight="1">
      <c r="A86" s="295" t="str">
        <f>Input!$C$12</f>
        <v>01​ 01 01</v>
      </c>
      <c r="B86" s="296">
        <v>1975</v>
      </c>
      <c r="C86" s="297">
        <v>1</v>
      </c>
      <c r="D86" s="298" t="str">
        <f t="shared" si="34"/>
        <v/>
      </c>
      <c r="E86" s="299">
        <f>IF(AG86=1,SUM(AG$8:AG86)+E$4,"")</f>
        <v>79</v>
      </c>
      <c r="F86" s="300" t="str">
        <f t="shared" si="35"/>
        <v>01​ 01 01 1975 1</v>
      </c>
      <c r="G86" s="301" t="s">
        <v>229</v>
      </c>
      <c r="H86" s="302"/>
      <c r="I86" s="303"/>
      <c r="J86" s="304">
        <v>2</v>
      </c>
      <c r="K86" s="305" t="str">
        <f t="shared" si="60"/>
        <v>អាជីវកម្ម</v>
      </c>
      <c r="L86" s="328"/>
      <c r="M86" s="79"/>
      <c r="N86" s="307"/>
      <c r="O86" s="366">
        <f t="shared" si="44"/>
        <v>0.83333333333333337</v>
      </c>
      <c r="P86" s="79" t="str">
        <f t="shared" si="45"/>
        <v/>
      </c>
      <c r="Q86" s="79" t="str">
        <f t="shared" si="36"/>
        <v/>
      </c>
      <c r="R86" s="79"/>
      <c r="S86" s="79">
        <v>5</v>
      </c>
      <c r="T86" s="79">
        <v>10</v>
      </c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308" t="str">
        <f t="shared" si="37"/>
        <v/>
      </c>
      <c r="AG86" s="309">
        <f t="shared" si="38"/>
        <v>1</v>
      </c>
      <c r="AH86" s="310" t="str">
        <f t="shared" si="46"/>
        <v/>
      </c>
      <c r="AI86" s="311">
        <f t="shared" si="39"/>
        <v>0</v>
      </c>
      <c r="AJ86" s="312" t="str">
        <f>IF(AH86=1,SUM(AH$8:AH86)+AJ$4,"")</f>
        <v/>
      </c>
      <c r="AK86" s="310" t="str">
        <f>IF(AND(J86=1,AI86&gt;0),Input!$E$18,IF(AND(J86=2,AI86&gt;0),Input!$E$19,IF(AND(J86=3,AI86&gt;0),Input!$E$20,"")))</f>
        <v/>
      </c>
      <c r="AL86" s="310" t="str">
        <f>IF(AND(J86=1,AI86&gt;0),Input!$G$18,IF(AND(J86=2,AI86&gt;0),Input!$G$19,IF(AND(J86=3,AI86&gt;0),Input!$G$20,"")))</f>
        <v/>
      </c>
      <c r="AM86" s="310" t="str">
        <f>IF(AND(J86=1,AI86&gt;0),Input!$I$18,IF(AND(J86=2,AI86&gt;0),Input!$I$19,IF(AND(J86=3,AI86&gt;0),Input!$I$20,"")))</f>
        <v/>
      </c>
      <c r="AN86" s="313"/>
      <c r="AO86" s="314" t="str">
        <f t="shared" si="40"/>
        <v/>
      </c>
      <c r="AP86" s="314" t="str">
        <f t="shared" si="47"/>
        <v/>
      </c>
      <c r="AQ86" s="314" t="str">
        <f t="shared" si="48"/>
        <v/>
      </c>
      <c r="AR86" s="314">
        <f t="shared" si="49"/>
        <v>0</v>
      </c>
      <c r="AT86" s="315" t="str">
        <f t="shared" si="41"/>
        <v/>
      </c>
      <c r="AU86" s="315" t="str">
        <f t="shared" si="50"/>
        <v/>
      </c>
      <c r="AV86" s="315" t="str">
        <f t="shared" si="51"/>
        <v/>
      </c>
      <c r="AW86" s="316" t="str">
        <f t="shared" si="42"/>
        <v/>
      </c>
      <c r="AX86" s="316" t="str">
        <f t="shared" si="52"/>
        <v/>
      </c>
      <c r="AY86" s="317" t="str">
        <f t="shared" si="53"/>
        <v/>
      </c>
      <c r="AZ86" s="318" t="str">
        <f t="shared" si="43"/>
        <v/>
      </c>
      <c r="BA86" s="318" t="str">
        <f t="shared" si="54"/>
        <v/>
      </c>
      <c r="BB86" s="318" t="str">
        <f t="shared" si="55"/>
        <v/>
      </c>
      <c r="BJ86" s="320">
        <f t="shared" si="59"/>
        <v>0</v>
      </c>
      <c r="BL86" s="321"/>
      <c r="BM86" s="322">
        <f t="shared" si="56"/>
        <v>2.5</v>
      </c>
      <c r="BN86" s="322">
        <f t="shared" si="57"/>
        <v>0.83333333333333337</v>
      </c>
      <c r="BO86" s="322" t="str">
        <f t="shared" si="57"/>
        <v/>
      </c>
      <c r="BP86" s="322" t="str">
        <f t="shared" si="57"/>
        <v/>
      </c>
      <c r="BQ86" s="322" t="str">
        <f t="shared" si="57"/>
        <v/>
      </c>
      <c r="BR86" s="322" t="str">
        <f t="shared" si="57"/>
        <v/>
      </c>
      <c r="BS86" s="322" t="str">
        <f t="shared" si="57"/>
        <v/>
      </c>
      <c r="BT86" s="322" t="str">
        <f t="shared" si="57"/>
        <v/>
      </c>
      <c r="BU86" s="322" t="str">
        <f t="shared" si="57"/>
        <v/>
      </c>
      <c r="BV86" s="322" t="str">
        <f t="shared" si="57"/>
        <v/>
      </c>
      <c r="BW86" s="322" t="str">
        <f t="shared" si="57"/>
        <v/>
      </c>
      <c r="BX86" s="322" t="str">
        <f t="shared" si="57"/>
        <v/>
      </c>
      <c r="CC86" s="323"/>
      <c r="CF86" s="369">
        <f t="shared" si="58"/>
        <v>0</v>
      </c>
      <c r="CG86" s="368"/>
      <c r="CH86" s="368"/>
      <c r="CI86" s="368"/>
      <c r="CJ86" s="368"/>
      <c r="CK86" s="368"/>
      <c r="CL86" s="368"/>
      <c r="CM86" s="368"/>
      <c r="CN86" s="368"/>
      <c r="CO86" s="368"/>
      <c r="CP86" s="368"/>
      <c r="CQ86" s="368"/>
      <c r="CR86" s="368"/>
    </row>
    <row r="87" spans="1:96" s="314" customFormat="1" ht="21" customHeight="1">
      <c r="A87" s="295" t="str">
        <f>Input!$C$12</f>
        <v>01​ 01 01</v>
      </c>
      <c r="B87" s="325">
        <v>2000</v>
      </c>
      <c r="C87" s="297">
        <v>1</v>
      </c>
      <c r="D87" s="298" t="str">
        <f t="shared" si="34"/>
        <v/>
      </c>
      <c r="E87" s="299">
        <f>IF(AG87=1,SUM(AG$8:AG87)+E$4,"")</f>
        <v>80</v>
      </c>
      <c r="F87" s="300" t="str">
        <f t="shared" si="35"/>
        <v>01​ 01 01 2000 1</v>
      </c>
      <c r="G87" s="301" t="s">
        <v>230</v>
      </c>
      <c r="H87" s="302"/>
      <c r="I87" s="303"/>
      <c r="J87" s="304">
        <v>2</v>
      </c>
      <c r="K87" s="305" t="str">
        <f t="shared" si="60"/>
        <v>អាជីវកម្ម</v>
      </c>
      <c r="L87" s="328"/>
      <c r="M87" s="79"/>
      <c r="N87" s="307"/>
      <c r="O87" s="366">
        <f t="shared" si="44"/>
        <v>0.83333333333333337</v>
      </c>
      <c r="P87" s="79" t="str">
        <f t="shared" si="45"/>
        <v/>
      </c>
      <c r="Q87" s="79" t="str">
        <f t="shared" si="36"/>
        <v/>
      </c>
      <c r="R87" s="79"/>
      <c r="S87" s="79">
        <v>5</v>
      </c>
      <c r="T87" s="79">
        <v>10</v>
      </c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308" t="str">
        <f t="shared" si="37"/>
        <v/>
      </c>
      <c r="AG87" s="309">
        <f t="shared" si="38"/>
        <v>1</v>
      </c>
      <c r="AH87" s="310" t="str">
        <f t="shared" si="46"/>
        <v/>
      </c>
      <c r="AI87" s="311">
        <f t="shared" si="39"/>
        <v>0</v>
      </c>
      <c r="AJ87" s="312" t="str">
        <f>IF(AH87=1,SUM(AH$8:AH87)+AJ$4,"")</f>
        <v/>
      </c>
      <c r="AK87" s="310" t="str">
        <f>IF(AND(J87=1,AI87&gt;0),Input!$E$18,IF(AND(J87=2,AI87&gt;0),Input!$E$19,IF(AND(J87=3,AI87&gt;0),Input!$E$20,"")))</f>
        <v/>
      </c>
      <c r="AL87" s="310" t="str">
        <f>IF(AND(J87=1,AI87&gt;0),Input!$G$18,IF(AND(J87=2,AI87&gt;0),Input!$G$19,IF(AND(J87=3,AI87&gt;0),Input!$G$20,"")))</f>
        <v/>
      </c>
      <c r="AM87" s="310" t="str">
        <f>IF(AND(J87=1,AI87&gt;0),Input!$I$18,IF(AND(J87=2,AI87&gt;0),Input!$I$19,IF(AND(J87=3,AI87&gt;0),Input!$I$20,"")))</f>
        <v/>
      </c>
      <c r="AN87" s="313"/>
      <c r="AO87" s="314" t="str">
        <f t="shared" si="40"/>
        <v/>
      </c>
      <c r="AP87" s="314" t="str">
        <f t="shared" si="47"/>
        <v/>
      </c>
      <c r="AQ87" s="314" t="str">
        <f t="shared" si="48"/>
        <v/>
      </c>
      <c r="AR87" s="314">
        <f t="shared" si="49"/>
        <v>0</v>
      </c>
      <c r="AT87" s="315" t="str">
        <f t="shared" si="41"/>
        <v/>
      </c>
      <c r="AU87" s="315" t="str">
        <f t="shared" si="50"/>
        <v/>
      </c>
      <c r="AV87" s="315" t="str">
        <f t="shared" si="51"/>
        <v/>
      </c>
      <c r="AW87" s="316" t="str">
        <f t="shared" si="42"/>
        <v/>
      </c>
      <c r="AX87" s="316" t="str">
        <f t="shared" si="52"/>
        <v/>
      </c>
      <c r="AY87" s="317" t="str">
        <f t="shared" si="53"/>
        <v/>
      </c>
      <c r="AZ87" s="318" t="str">
        <f t="shared" si="43"/>
        <v/>
      </c>
      <c r="BA87" s="318" t="str">
        <f t="shared" si="54"/>
        <v/>
      </c>
      <c r="BB87" s="318" t="str">
        <f t="shared" si="55"/>
        <v/>
      </c>
      <c r="BJ87" s="320">
        <f t="shared" si="59"/>
        <v>0</v>
      </c>
      <c r="BL87" s="321"/>
      <c r="BM87" s="322">
        <f t="shared" si="56"/>
        <v>2.5</v>
      </c>
      <c r="BN87" s="322">
        <f t="shared" si="57"/>
        <v>0.83333333333333337</v>
      </c>
      <c r="BO87" s="322" t="str">
        <f t="shared" si="57"/>
        <v/>
      </c>
      <c r="BP87" s="322" t="str">
        <f t="shared" si="57"/>
        <v/>
      </c>
      <c r="BQ87" s="322" t="str">
        <f t="shared" si="57"/>
        <v/>
      </c>
      <c r="BR87" s="322" t="str">
        <f t="shared" si="57"/>
        <v/>
      </c>
      <c r="BS87" s="322" t="str">
        <f t="shared" si="57"/>
        <v/>
      </c>
      <c r="BT87" s="322" t="str">
        <f t="shared" si="57"/>
        <v/>
      </c>
      <c r="BU87" s="322" t="str">
        <f t="shared" si="57"/>
        <v/>
      </c>
      <c r="BV87" s="322" t="str">
        <f t="shared" si="57"/>
        <v/>
      </c>
      <c r="BW87" s="322" t="str">
        <f t="shared" si="57"/>
        <v/>
      </c>
      <c r="BX87" s="322" t="str">
        <f t="shared" si="57"/>
        <v/>
      </c>
      <c r="CC87" s="323"/>
      <c r="CF87" s="369">
        <f t="shared" si="58"/>
        <v>0</v>
      </c>
      <c r="CG87" s="368"/>
      <c r="CH87" s="368"/>
      <c r="CI87" s="368"/>
      <c r="CJ87" s="368"/>
      <c r="CK87" s="368"/>
      <c r="CL87" s="368"/>
      <c r="CM87" s="368"/>
      <c r="CN87" s="368"/>
      <c r="CO87" s="368"/>
      <c r="CP87" s="368"/>
      <c r="CQ87" s="368"/>
      <c r="CR87" s="368"/>
    </row>
    <row r="88" spans="1:96" s="314" customFormat="1" ht="21" customHeight="1">
      <c r="A88" s="295" t="str">
        <f>Input!$C$12</f>
        <v>01​ 01 01</v>
      </c>
      <c r="B88" s="296">
        <v>2025</v>
      </c>
      <c r="C88" s="297">
        <v>1</v>
      </c>
      <c r="D88" s="298" t="str">
        <f t="shared" si="34"/>
        <v/>
      </c>
      <c r="E88" s="299">
        <f>IF(AG88=1,SUM(AG$8:AG88)+E$4,"")</f>
        <v>81</v>
      </c>
      <c r="F88" s="300" t="str">
        <f t="shared" si="35"/>
        <v>01​ 01 01 2025 1</v>
      </c>
      <c r="G88" s="301" t="s">
        <v>231</v>
      </c>
      <c r="H88" s="302"/>
      <c r="I88" s="303"/>
      <c r="J88" s="304">
        <v>2</v>
      </c>
      <c r="K88" s="305" t="str">
        <f t="shared" si="60"/>
        <v>អាជីវកម្ម</v>
      </c>
      <c r="L88" s="328"/>
      <c r="M88" s="79"/>
      <c r="N88" s="307"/>
      <c r="O88" s="366">
        <f t="shared" si="44"/>
        <v>0.83333333333333337</v>
      </c>
      <c r="P88" s="79" t="str">
        <f t="shared" si="45"/>
        <v/>
      </c>
      <c r="Q88" s="79" t="str">
        <f t="shared" si="36"/>
        <v/>
      </c>
      <c r="R88" s="79"/>
      <c r="S88" s="79">
        <v>5</v>
      </c>
      <c r="T88" s="79">
        <v>10</v>
      </c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308" t="str">
        <f t="shared" si="37"/>
        <v/>
      </c>
      <c r="AG88" s="309">
        <f t="shared" si="38"/>
        <v>1</v>
      </c>
      <c r="AH88" s="310" t="str">
        <f t="shared" si="46"/>
        <v/>
      </c>
      <c r="AI88" s="311">
        <f t="shared" si="39"/>
        <v>0</v>
      </c>
      <c r="AJ88" s="312" t="str">
        <f>IF(AH88=1,SUM(AH$8:AH88)+AJ$4,"")</f>
        <v/>
      </c>
      <c r="AK88" s="310" t="str">
        <f>IF(AND(J88=1,AI88&gt;0),Input!$E$18,IF(AND(J88=2,AI88&gt;0),Input!$E$19,IF(AND(J88=3,AI88&gt;0),Input!$E$20,"")))</f>
        <v/>
      </c>
      <c r="AL88" s="310" t="str">
        <f>IF(AND(J88=1,AI88&gt;0),Input!$G$18,IF(AND(J88=2,AI88&gt;0),Input!$G$19,IF(AND(J88=3,AI88&gt;0),Input!$G$20,"")))</f>
        <v/>
      </c>
      <c r="AM88" s="310" t="str">
        <f>IF(AND(J88=1,AI88&gt;0),Input!$I$18,IF(AND(J88=2,AI88&gt;0),Input!$I$19,IF(AND(J88=3,AI88&gt;0),Input!$I$20,"")))</f>
        <v/>
      </c>
      <c r="AN88" s="313"/>
      <c r="AO88" s="314" t="str">
        <f t="shared" si="40"/>
        <v/>
      </c>
      <c r="AP88" s="314" t="str">
        <f t="shared" si="47"/>
        <v/>
      </c>
      <c r="AQ88" s="314" t="str">
        <f t="shared" si="48"/>
        <v/>
      </c>
      <c r="AR88" s="314">
        <f t="shared" si="49"/>
        <v>0</v>
      </c>
      <c r="AT88" s="315" t="str">
        <f t="shared" si="41"/>
        <v/>
      </c>
      <c r="AU88" s="315" t="str">
        <f t="shared" si="50"/>
        <v/>
      </c>
      <c r="AV88" s="315" t="str">
        <f t="shared" si="51"/>
        <v/>
      </c>
      <c r="AW88" s="316" t="str">
        <f t="shared" si="42"/>
        <v/>
      </c>
      <c r="AX88" s="316" t="str">
        <f t="shared" si="52"/>
        <v/>
      </c>
      <c r="AY88" s="317" t="str">
        <f t="shared" si="53"/>
        <v/>
      </c>
      <c r="AZ88" s="318" t="str">
        <f t="shared" si="43"/>
        <v/>
      </c>
      <c r="BA88" s="318" t="str">
        <f t="shared" si="54"/>
        <v/>
      </c>
      <c r="BB88" s="318" t="str">
        <f t="shared" si="55"/>
        <v/>
      </c>
      <c r="BJ88" s="320">
        <f t="shared" si="59"/>
        <v>0</v>
      </c>
      <c r="BL88" s="321"/>
      <c r="BM88" s="322">
        <f t="shared" si="56"/>
        <v>2.5</v>
      </c>
      <c r="BN88" s="322">
        <f t="shared" si="57"/>
        <v>0.83333333333333337</v>
      </c>
      <c r="BO88" s="322" t="str">
        <f t="shared" si="57"/>
        <v/>
      </c>
      <c r="BP88" s="322" t="str">
        <f t="shared" si="57"/>
        <v/>
      </c>
      <c r="BQ88" s="322" t="str">
        <f t="shared" si="57"/>
        <v/>
      </c>
      <c r="BR88" s="322" t="str">
        <f t="shared" si="57"/>
        <v/>
      </c>
      <c r="BS88" s="322" t="str">
        <f t="shared" si="57"/>
        <v/>
      </c>
      <c r="BT88" s="322" t="str">
        <f t="shared" si="57"/>
        <v/>
      </c>
      <c r="BU88" s="322" t="str">
        <f t="shared" si="57"/>
        <v/>
      </c>
      <c r="BV88" s="322" t="str">
        <f t="shared" si="57"/>
        <v/>
      </c>
      <c r="BW88" s="322" t="str">
        <f t="shared" si="57"/>
        <v/>
      </c>
      <c r="BX88" s="322" t="str">
        <f t="shared" si="57"/>
        <v/>
      </c>
      <c r="CC88" s="323"/>
      <c r="CF88" s="369">
        <f t="shared" si="58"/>
        <v>0</v>
      </c>
      <c r="CG88" s="368"/>
      <c r="CH88" s="368"/>
      <c r="CI88" s="368"/>
      <c r="CJ88" s="368"/>
      <c r="CK88" s="368"/>
      <c r="CL88" s="368"/>
      <c r="CM88" s="368"/>
      <c r="CN88" s="368"/>
      <c r="CO88" s="368"/>
      <c r="CP88" s="368"/>
      <c r="CQ88" s="368"/>
      <c r="CR88" s="368"/>
    </row>
    <row r="89" spans="1:96" s="314" customFormat="1" ht="21" customHeight="1">
      <c r="A89" s="295" t="str">
        <f>Input!$C$12</f>
        <v>01​ 01 01</v>
      </c>
      <c r="B89" s="325">
        <v>2050</v>
      </c>
      <c r="C89" s="297">
        <v>1</v>
      </c>
      <c r="D89" s="298" t="str">
        <f t="shared" si="34"/>
        <v/>
      </c>
      <c r="E89" s="299">
        <f>IF(AG89=1,SUM(AG$8:AG89)+E$4,"")</f>
        <v>82</v>
      </c>
      <c r="F89" s="300" t="str">
        <f t="shared" si="35"/>
        <v>01​ 01 01 2050 1</v>
      </c>
      <c r="G89" s="301" t="s">
        <v>232</v>
      </c>
      <c r="H89" s="302"/>
      <c r="I89" s="303"/>
      <c r="J89" s="304">
        <v>2</v>
      </c>
      <c r="K89" s="305" t="str">
        <f t="shared" si="60"/>
        <v>អាជីវកម្ម</v>
      </c>
      <c r="L89" s="328"/>
      <c r="M89" s="79"/>
      <c r="N89" s="307"/>
      <c r="O89" s="366">
        <f t="shared" si="44"/>
        <v>0.83333333333333337</v>
      </c>
      <c r="P89" s="79" t="str">
        <f t="shared" si="45"/>
        <v/>
      </c>
      <c r="Q89" s="79" t="str">
        <f t="shared" si="36"/>
        <v/>
      </c>
      <c r="R89" s="79"/>
      <c r="S89" s="79">
        <v>5</v>
      </c>
      <c r="T89" s="79">
        <v>10</v>
      </c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308" t="str">
        <f t="shared" si="37"/>
        <v/>
      </c>
      <c r="AG89" s="309">
        <f t="shared" si="38"/>
        <v>1</v>
      </c>
      <c r="AH89" s="310" t="str">
        <f t="shared" si="46"/>
        <v/>
      </c>
      <c r="AI89" s="311">
        <f t="shared" si="39"/>
        <v>0</v>
      </c>
      <c r="AJ89" s="312" t="str">
        <f>IF(AH89=1,SUM(AH$8:AH89)+AJ$4,"")</f>
        <v/>
      </c>
      <c r="AK89" s="310" t="str">
        <f>IF(AND(J89=1,AI89&gt;0),Input!$E$18,IF(AND(J89=2,AI89&gt;0),Input!$E$19,IF(AND(J89=3,AI89&gt;0),Input!$E$20,"")))</f>
        <v/>
      </c>
      <c r="AL89" s="310" t="str">
        <f>IF(AND(J89=1,AI89&gt;0),Input!$G$18,IF(AND(J89=2,AI89&gt;0),Input!$G$19,IF(AND(J89=3,AI89&gt;0),Input!$G$20,"")))</f>
        <v/>
      </c>
      <c r="AM89" s="310" t="str">
        <f>IF(AND(J89=1,AI89&gt;0),Input!$I$18,IF(AND(J89=2,AI89&gt;0),Input!$I$19,IF(AND(J89=3,AI89&gt;0),Input!$I$20,"")))</f>
        <v/>
      </c>
      <c r="AN89" s="313"/>
      <c r="AO89" s="314" t="str">
        <f t="shared" si="40"/>
        <v/>
      </c>
      <c r="AP89" s="314" t="str">
        <f t="shared" si="47"/>
        <v/>
      </c>
      <c r="AQ89" s="314" t="str">
        <f t="shared" si="48"/>
        <v/>
      </c>
      <c r="AR89" s="314">
        <f t="shared" si="49"/>
        <v>0</v>
      </c>
      <c r="AT89" s="315" t="str">
        <f t="shared" si="41"/>
        <v/>
      </c>
      <c r="AU89" s="315" t="str">
        <f t="shared" si="50"/>
        <v/>
      </c>
      <c r="AV89" s="315" t="str">
        <f t="shared" si="51"/>
        <v/>
      </c>
      <c r="AW89" s="316" t="str">
        <f t="shared" si="42"/>
        <v/>
      </c>
      <c r="AX89" s="316" t="str">
        <f t="shared" si="52"/>
        <v/>
      </c>
      <c r="AY89" s="317" t="str">
        <f t="shared" si="53"/>
        <v/>
      </c>
      <c r="AZ89" s="318" t="str">
        <f t="shared" si="43"/>
        <v/>
      </c>
      <c r="BA89" s="318" t="str">
        <f t="shared" si="54"/>
        <v/>
      </c>
      <c r="BB89" s="318" t="str">
        <f t="shared" si="55"/>
        <v/>
      </c>
      <c r="BJ89" s="320">
        <f t="shared" si="59"/>
        <v>0</v>
      </c>
      <c r="BL89" s="321"/>
      <c r="BM89" s="322">
        <f t="shared" si="56"/>
        <v>2.5</v>
      </c>
      <c r="BN89" s="322">
        <f t="shared" ref="BN89:BX104" si="61">IF(U89&gt;T89,((U89-T89)+BM89+BL89)/3,IF(U89&lt;T89,(U89+BM89+BL89)/3,""))</f>
        <v>0.83333333333333337</v>
      </c>
      <c r="BO89" s="322" t="str">
        <f t="shared" si="61"/>
        <v/>
      </c>
      <c r="BP89" s="322" t="str">
        <f t="shared" si="61"/>
        <v/>
      </c>
      <c r="BQ89" s="322" t="str">
        <f t="shared" si="61"/>
        <v/>
      </c>
      <c r="BR89" s="322" t="str">
        <f t="shared" si="61"/>
        <v/>
      </c>
      <c r="BS89" s="322" t="str">
        <f t="shared" si="61"/>
        <v/>
      </c>
      <c r="BT89" s="322" t="str">
        <f t="shared" si="61"/>
        <v/>
      </c>
      <c r="BU89" s="322" t="str">
        <f t="shared" si="61"/>
        <v/>
      </c>
      <c r="BV89" s="322" t="str">
        <f t="shared" si="61"/>
        <v/>
      </c>
      <c r="BW89" s="322" t="str">
        <f t="shared" si="61"/>
        <v/>
      </c>
      <c r="BX89" s="322" t="str">
        <f t="shared" si="61"/>
        <v/>
      </c>
      <c r="CC89" s="323"/>
      <c r="CF89" s="369">
        <f t="shared" si="58"/>
        <v>0</v>
      </c>
      <c r="CG89" s="368"/>
      <c r="CH89" s="368"/>
      <c r="CI89" s="368"/>
      <c r="CJ89" s="368"/>
      <c r="CK89" s="368"/>
      <c r="CL89" s="368"/>
      <c r="CM89" s="368"/>
      <c r="CN89" s="368"/>
      <c r="CO89" s="368"/>
      <c r="CP89" s="368"/>
      <c r="CQ89" s="368"/>
      <c r="CR89" s="368"/>
    </row>
    <row r="90" spans="1:96" s="314" customFormat="1" ht="21" customHeight="1">
      <c r="A90" s="295" t="str">
        <f>Input!$C$12</f>
        <v>01​ 01 01</v>
      </c>
      <c r="B90" s="296">
        <v>2075</v>
      </c>
      <c r="C90" s="297">
        <v>1</v>
      </c>
      <c r="D90" s="298" t="str">
        <f t="shared" si="34"/>
        <v/>
      </c>
      <c r="E90" s="299">
        <f>IF(AG90=1,SUM(AG$8:AG90)+E$4,"")</f>
        <v>83</v>
      </c>
      <c r="F90" s="300" t="str">
        <f t="shared" si="35"/>
        <v>01​ 01 01 2075 1</v>
      </c>
      <c r="G90" s="301" t="s">
        <v>233</v>
      </c>
      <c r="H90" s="302"/>
      <c r="I90" s="303"/>
      <c r="J90" s="304">
        <v>2</v>
      </c>
      <c r="K90" s="305" t="str">
        <f t="shared" si="60"/>
        <v>អាជីវកម្ម</v>
      </c>
      <c r="L90" s="328"/>
      <c r="M90" s="79"/>
      <c r="N90" s="307"/>
      <c r="O90" s="366">
        <f t="shared" si="44"/>
        <v>0.83333333333333337</v>
      </c>
      <c r="P90" s="79" t="str">
        <f t="shared" si="45"/>
        <v/>
      </c>
      <c r="Q90" s="79" t="str">
        <f t="shared" si="36"/>
        <v/>
      </c>
      <c r="R90" s="79"/>
      <c r="S90" s="79">
        <v>5</v>
      </c>
      <c r="T90" s="79">
        <v>10</v>
      </c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308" t="str">
        <f t="shared" si="37"/>
        <v/>
      </c>
      <c r="AG90" s="309">
        <f t="shared" si="38"/>
        <v>1</v>
      </c>
      <c r="AH90" s="310" t="str">
        <f t="shared" si="46"/>
        <v/>
      </c>
      <c r="AI90" s="311">
        <f t="shared" si="39"/>
        <v>0</v>
      </c>
      <c r="AJ90" s="312" t="str">
        <f>IF(AH90=1,SUM(AH$8:AH90)+AJ$4,"")</f>
        <v/>
      </c>
      <c r="AK90" s="310" t="str">
        <f>IF(AND(J90=1,AI90&gt;0),Input!$E$18,IF(AND(J90=2,AI90&gt;0),Input!$E$19,IF(AND(J90=3,AI90&gt;0),Input!$E$20,"")))</f>
        <v/>
      </c>
      <c r="AL90" s="310" t="str">
        <f>IF(AND(J90=1,AI90&gt;0),Input!$G$18,IF(AND(J90=2,AI90&gt;0),Input!$G$19,IF(AND(J90=3,AI90&gt;0),Input!$G$20,"")))</f>
        <v/>
      </c>
      <c r="AM90" s="310" t="str">
        <f>IF(AND(J90=1,AI90&gt;0),Input!$I$18,IF(AND(J90=2,AI90&gt;0),Input!$I$19,IF(AND(J90=3,AI90&gt;0),Input!$I$20,"")))</f>
        <v/>
      </c>
      <c r="AN90" s="313"/>
      <c r="AO90" s="314" t="str">
        <f t="shared" si="40"/>
        <v/>
      </c>
      <c r="AP90" s="314" t="str">
        <f t="shared" si="47"/>
        <v/>
      </c>
      <c r="AQ90" s="314" t="str">
        <f t="shared" si="48"/>
        <v/>
      </c>
      <c r="AR90" s="314">
        <f t="shared" si="49"/>
        <v>0</v>
      </c>
      <c r="AT90" s="315" t="str">
        <f t="shared" si="41"/>
        <v/>
      </c>
      <c r="AU90" s="315" t="str">
        <f t="shared" si="50"/>
        <v/>
      </c>
      <c r="AV90" s="315" t="str">
        <f t="shared" si="51"/>
        <v/>
      </c>
      <c r="AW90" s="316" t="str">
        <f t="shared" si="42"/>
        <v/>
      </c>
      <c r="AX90" s="316" t="str">
        <f t="shared" si="52"/>
        <v/>
      </c>
      <c r="AY90" s="317" t="str">
        <f t="shared" si="53"/>
        <v/>
      </c>
      <c r="AZ90" s="318" t="str">
        <f t="shared" si="43"/>
        <v/>
      </c>
      <c r="BA90" s="318" t="str">
        <f t="shared" si="54"/>
        <v/>
      </c>
      <c r="BB90" s="318" t="str">
        <f t="shared" si="55"/>
        <v/>
      </c>
      <c r="BJ90" s="320">
        <f t="shared" si="59"/>
        <v>0</v>
      </c>
      <c r="BL90" s="321"/>
      <c r="BM90" s="322">
        <f t="shared" si="56"/>
        <v>2.5</v>
      </c>
      <c r="BN90" s="322">
        <f t="shared" si="61"/>
        <v>0.83333333333333337</v>
      </c>
      <c r="BO90" s="322" t="str">
        <f t="shared" si="61"/>
        <v/>
      </c>
      <c r="BP90" s="322" t="str">
        <f t="shared" si="61"/>
        <v/>
      </c>
      <c r="BQ90" s="322" t="str">
        <f t="shared" si="61"/>
        <v/>
      </c>
      <c r="BR90" s="322" t="str">
        <f t="shared" si="61"/>
        <v/>
      </c>
      <c r="BS90" s="322" t="str">
        <f t="shared" si="61"/>
        <v/>
      </c>
      <c r="BT90" s="322" t="str">
        <f t="shared" si="61"/>
        <v/>
      </c>
      <c r="BU90" s="322" t="str">
        <f t="shared" si="61"/>
        <v/>
      </c>
      <c r="BV90" s="322" t="str">
        <f t="shared" si="61"/>
        <v/>
      </c>
      <c r="BW90" s="322" t="str">
        <f t="shared" si="61"/>
        <v/>
      </c>
      <c r="BX90" s="322" t="str">
        <f t="shared" si="61"/>
        <v/>
      </c>
      <c r="CC90" s="323"/>
      <c r="CF90" s="369">
        <f t="shared" si="58"/>
        <v>0</v>
      </c>
      <c r="CG90" s="368"/>
      <c r="CH90" s="368"/>
      <c r="CI90" s="368"/>
      <c r="CJ90" s="368"/>
      <c r="CK90" s="368"/>
      <c r="CL90" s="368"/>
      <c r="CM90" s="368"/>
      <c r="CN90" s="368"/>
      <c r="CO90" s="368"/>
      <c r="CP90" s="368"/>
      <c r="CQ90" s="368"/>
      <c r="CR90" s="368"/>
    </row>
    <row r="91" spans="1:96" s="314" customFormat="1" ht="21" customHeight="1">
      <c r="A91" s="295" t="str">
        <f>Input!$C$12</f>
        <v>01​ 01 01</v>
      </c>
      <c r="B91" s="325">
        <v>2100</v>
      </c>
      <c r="C91" s="297">
        <v>1</v>
      </c>
      <c r="D91" s="298" t="str">
        <f t="shared" si="34"/>
        <v/>
      </c>
      <c r="E91" s="299">
        <f>IF(AG91=1,SUM(AG$8:AG91)+E$4,"")</f>
        <v>84</v>
      </c>
      <c r="F91" s="300" t="str">
        <f t="shared" si="35"/>
        <v>01​ 01 01 2100 1</v>
      </c>
      <c r="G91" s="301" t="s">
        <v>234</v>
      </c>
      <c r="H91" s="302"/>
      <c r="I91" s="303"/>
      <c r="J91" s="304">
        <v>2</v>
      </c>
      <c r="K91" s="305" t="str">
        <f t="shared" si="60"/>
        <v>អាជីវកម្ម</v>
      </c>
      <c r="L91" s="328"/>
      <c r="M91" s="79"/>
      <c r="N91" s="307"/>
      <c r="O91" s="366">
        <f t="shared" si="44"/>
        <v>0.83333333333333337</v>
      </c>
      <c r="P91" s="79" t="str">
        <f t="shared" si="45"/>
        <v/>
      </c>
      <c r="Q91" s="79" t="str">
        <f t="shared" si="36"/>
        <v/>
      </c>
      <c r="R91" s="79"/>
      <c r="S91" s="79">
        <v>5</v>
      </c>
      <c r="T91" s="79">
        <v>10</v>
      </c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308" t="str">
        <f t="shared" si="37"/>
        <v/>
      </c>
      <c r="AG91" s="309">
        <f t="shared" si="38"/>
        <v>1</v>
      </c>
      <c r="AH91" s="310" t="str">
        <f t="shared" si="46"/>
        <v/>
      </c>
      <c r="AI91" s="311">
        <f t="shared" si="39"/>
        <v>0</v>
      </c>
      <c r="AJ91" s="312" t="str">
        <f>IF(AH91=1,SUM(AH$8:AH91)+AJ$4,"")</f>
        <v/>
      </c>
      <c r="AK91" s="310" t="str">
        <f>IF(AND(J91=1,AI91&gt;0),Input!$E$18,IF(AND(J91=2,AI91&gt;0),Input!$E$19,IF(AND(J91=3,AI91&gt;0),Input!$E$20,"")))</f>
        <v/>
      </c>
      <c r="AL91" s="310" t="str">
        <f>IF(AND(J91=1,AI91&gt;0),Input!$G$18,IF(AND(J91=2,AI91&gt;0),Input!$G$19,IF(AND(J91=3,AI91&gt;0),Input!$G$20,"")))</f>
        <v/>
      </c>
      <c r="AM91" s="310" t="str">
        <f>IF(AND(J91=1,AI91&gt;0),Input!$I$18,IF(AND(J91=2,AI91&gt;0),Input!$I$19,IF(AND(J91=3,AI91&gt;0),Input!$I$20,"")))</f>
        <v/>
      </c>
      <c r="AN91" s="313"/>
      <c r="AO91" s="314" t="str">
        <f t="shared" si="40"/>
        <v/>
      </c>
      <c r="AP91" s="314" t="str">
        <f t="shared" si="47"/>
        <v/>
      </c>
      <c r="AQ91" s="314" t="str">
        <f t="shared" si="48"/>
        <v/>
      </c>
      <c r="AR91" s="314">
        <f t="shared" si="49"/>
        <v>0</v>
      </c>
      <c r="AT91" s="315" t="str">
        <f t="shared" si="41"/>
        <v/>
      </c>
      <c r="AU91" s="315" t="str">
        <f t="shared" si="50"/>
        <v/>
      </c>
      <c r="AV91" s="315" t="str">
        <f t="shared" si="51"/>
        <v/>
      </c>
      <c r="AW91" s="316" t="str">
        <f t="shared" si="42"/>
        <v/>
      </c>
      <c r="AX91" s="316" t="str">
        <f t="shared" si="52"/>
        <v/>
      </c>
      <c r="AY91" s="317" t="str">
        <f t="shared" si="53"/>
        <v/>
      </c>
      <c r="AZ91" s="318" t="str">
        <f t="shared" si="43"/>
        <v/>
      </c>
      <c r="BA91" s="318" t="str">
        <f t="shared" si="54"/>
        <v/>
      </c>
      <c r="BB91" s="318" t="str">
        <f t="shared" si="55"/>
        <v/>
      </c>
      <c r="BJ91" s="320">
        <f t="shared" si="59"/>
        <v>0</v>
      </c>
      <c r="BL91" s="321"/>
      <c r="BM91" s="322">
        <f t="shared" si="56"/>
        <v>2.5</v>
      </c>
      <c r="BN91" s="322">
        <f t="shared" si="61"/>
        <v>0.83333333333333337</v>
      </c>
      <c r="BO91" s="322" t="str">
        <f t="shared" si="61"/>
        <v/>
      </c>
      <c r="BP91" s="322" t="str">
        <f t="shared" si="61"/>
        <v/>
      </c>
      <c r="BQ91" s="322" t="str">
        <f t="shared" si="61"/>
        <v/>
      </c>
      <c r="BR91" s="322" t="str">
        <f t="shared" si="61"/>
        <v/>
      </c>
      <c r="BS91" s="322" t="str">
        <f t="shared" si="61"/>
        <v/>
      </c>
      <c r="BT91" s="322" t="str">
        <f t="shared" si="61"/>
        <v/>
      </c>
      <c r="BU91" s="322" t="str">
        <f t="shared" si="61"/>
        <v/>
      </c>
      <c r="BV91" s="322" t="str">
        <f t="shared" si="61"/>
        <v/>
      </c>
      <c r="BW91" s="322" t="str">
        <f t="shared" si="61"/>
        <v/>
      </c>
      <c r="BX91" s="322" t="str">
        <f t="shared" si="61"/>
        <v/>
      </c>
      <c r="CC91" s="323"/>
      <c r="CF91" s="369">
        <f t="shared" si="58"/>
        <v>0</v>
      </c>
      <c r="CG91" s="368"/>
      <c r="CH91" s="368"/>
      <c r="CI91" s="368"/>
      <c r="CJ91" s="368"/>
      <c r="CK91" s="368"/>
      <c r="CL91" s="368"/>
      <c r="CM91" s="368"/>
      <c r="CN91" s="368"/>
      <c r="CO91" s="368"/>
      <c r="CP91" s="368"/>
      <c r="CQ91" s="368"/>
      <c r="CR91" s="368"/>
    </row>
    <row r="92" spans="1:96" s="314" customFormat="1" ht="21" customHeight="1">
      <c r="A92" s="295" t="str">
        <f>Input!$C$12</f>
        <v>01​ 01 01</v>
      </c>
      <c r="B92" s="296">
        <v>2125</v>
      </c>
      <c r="C92" s="297">
        <v>1</v>
      </c>
      <c r="D92" s="298" t="str">
        <f t="shared" si="34"/>
        <v/>
      </c>
      <c r="E92" s="299">
        <f>IF(AG92=1,SUM(AG$8:AG92)+E$4,"")</f>
        <v>85</v>
      </c>
      <c r="F92" s="300" t="str">
        <f t="shared" si="35"/>
        <v>01​ 01 01 2125 1</v>
      </c>
      <c r="G92" s="301" t="s">
        <v>235</v>
      </c>
      <c r="H92" s="302"/>
      <c r="I92" s="303"/>
      <c r="J92" s="304">
        <v>2</v>
      </c>
      <c r="K92" s="305" t="str">
        <f t="shared" si="60"/>
        <v>អាជីវកម្ម</v>
      </c>
      <c r="L92" s="328"/>
      <c r="M92" s="79"/>
      <c r="N92" s="307"/>
      <c r="O92" s="366">
        <f t="shared" si="44"/>
        <v>0.83333333333333337</v>
      </c>
      <c r="P92" s="79" t="str">
        <f t="shared" si="45"/>
        <v/>
      </c>
      <c r="Q92" s="79" t="str">
        <f t="shared" si="36"/>
        <v/>
      </c>
      <c r="R92" s="79"/>
      <c r="S92" s="79">
        <v>5</v>
      </c>
      <c r="T92" s="79">
        <v>10</v>
      </c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308" t="str">
        <f t="shared" si="37"/>
        <v/>
      </c>
      <c r="AG92" s="309">
        <f t="shared" si="38"/>
        <v>1</v>
      </c>
      <c r="AH92" s="310" t="str">
        <f t="shared" si="46"/>
        <v/>
      </c>
      <c r="AI92" s="311">
        <f t="shared" si="39"/>
        <v>0</v>
      </c>
      <c r="AJ92" s="312" t="str">
        <f>IF(AH92=1,SUM(AH$8:AH92)+AJ$4,"")</f>
        <v/>
      </c>
      <c r="AK92" s="310" t="str">
        <f>IF(AND(J92=1,AI92&gt;0),Input!$E$18,IF(AND(J92=2,AI92&gt;0),Input!$E$19,IF(AND(J92=3,AI92&gt;0),Input!$E$20,"")))</f>
        <v/>
      </c>
      <c r="AL92" s="310" t="str">
        <f>IF(AND(J92=1,AI92&gt;0),Input!$G$18,IF(AND(J92=2,AI92&gt;0),Input!$G$19,IF(AND(J92=3,AI92&gt;0),Input!$G$20,"")))</f>
        <v/>
      </c>
      <c r="AM92" s="310" t="str">
        <f>IF(AND(J92=1,AI92&gt;0),Input!$I$18,IF(AND(J92=2,AI92&gt;0),Input!$I$19,IF(AND(J92=3,AI92&gt;0),Input!$I$20,"")))</f>
        <v/>
      </c>
      <c r="AN92" s="313"/>
      <c r="AO92" s="314" t="str">
        <f t="shared" si="40"/>
        <v/>
      </c>
      <c r="AP92" s="314" t="str">
        <f t="shared" si="47"/>
        <v/>
      </c>
      <c r="AQ92" s="314" t="str">
        <f t="shared" si="48"/>
        <v/>
      </c>
      <c r="AR92" s="314">
        <f t="shared" si="49"/>
        <v>0</v>
      </c>
      <c r="AT92" s="315" t="str">
        <f t="shared" si="41"/>
        <v/>
      </c>
      <c r="AU92" s="315" t="str">
        <f t="shared" si="50"/>
        <v/>
      </c>
      <c r="AV92" s="315" t="str">
        <f t="shared" si="51"/>
        <v/>
      </c>
      <c r="AW92" s="316" t="str">
        <f t="shared" si="42"/>
        <v/>
      </c>
      <c r="AX92" s="316" t="str">
        <f t="shared" si="52"/>
        <v/>
      </c>
      <c r="AY92" s="317" t="str">
        <f t="shared" si="53"/>
        <v/>
      </c>
      <c r="AZ92" s="318" t="str">
        <f t="shared" si="43"/>
        <v/>
      </c>
      <c r="BA92" s="318" t="str">
        <f t="shared" si="54"/>
        <v/>
      </c>
      <c r="BB92" s="318" t="str">
        <f t="shared" si="55"/>
        <v/>
      </c>
      <c r="BJ92" s="320">
        <f t="shared" si="59"/>
        <v>0</v>
      </c>
      <c r="BL92" s="321"/>
      <c r="BM92" s="322">
        <f t="shared" si="56"/>
        <v>2.5</v>
      </c>
      <c r="BN92" s="322">
        <f t="shared" si="61"/>
        <v>0.83333333333333337</v>
      </c>
      <c r="BO92" s="322" t="str">
        <f t="shared" si="61"/>
        <v/>
      </c>
      <c r="BP92" s="322" t="str">
        <f t="shared" si="61"/>
        <v/>
      </c>
      <c r="BQ92" s="322" t="str">
        <f t="shared" si="61"/>
        <v/>
      </c>
      <c r="BR92" s="322" t="str">
        <f t="shared" si="61"/>
        <v/>
      </c>
      <c r="BS92" s="322" t="str">
        <f t="shared" si="61"/>
        <v/>
      </c>
      <c r="BT92" s="322" t="str">
        <f t="shared" si="61"/>
        <v/>
      </c>
      <c r="BU92" s="322" t="str">
        <f t="shared" si="61"/>
        <v/>
      </c>
      <c r="BV92" s="322" t="str">
        <f t="shared" si="61"/>
        <v/>
      </c>
      <c r="BW92" s="322" t="str">
        <f t="shared" si="61"/>
        <v/>
      </c>
      <c r="BX92" s="322" t="str">
        <f t="shared" si="61"/>
        <v/>
      </c>
      <c r="CC92" s="323"/>
      <c r="CF92" s="369">
        <f t="shared" si="58"/>
        <v>0</v>
      </c>
      <c r="CG92" s="368"/>
      <c r="CH92" s="368"/>
      <c r="CI92" s="368"/>
      <c r="CJ92" s="368"/>
      <c r="CK92" s="368"/>
      <c r="CL92" s="368"/>
      <c r="CM92" s="368"/>
      <c r="CN92" s="368"/>
      <c r="CO92" s="368"/>
      <c r="CP92" s="368"/>
      <c r="CQ92" s="368"/>
      <c r="CR92" s="368"/>
    </row>
    <row r="93" spans="1:96" s="314" customFormat="1" ht="21" customHeight="1">
      <c r="A93" s="295" t="str">
        <f>Input!$C$12</f>
        <v>01​ 01 01</v>
      </c>
      <c r="B93" s="325">
        <v>2150</v>
      </c>
      <c r="C93" s="297">
        <v>1</v>
      </c>
      <c r="D93" s="298" t="str">
        <f t="shared" si="34"/>
        <v/>
      </c>
      <c r="E93" s="299">
        <f>IF(AG93=1,SUM(AG$8:AG93)+E$4,"")</f>
        <v>86</v>
      </c>
      <c r="F93" s="300" t="str">
        <f t="shared" si="35"/>
        <v>01​ 01 01 2150 1</v>
      </c>
      <c r="G93" s="301" t="s">
        <v>236</v>
      </c>
      <c r="H93" s="302"/>
      <c r="I93" s="303"/>
      <c r="J93" s="304">
        <v>2</v>
      </c>
      <c r="K93" s="305" t="str">
        <f t="shared" si="60"/>
        <v>អាជីវកម្ម</v>
      </c>
      <c r="L93" s="328"/>
      <c r="M93" s="79"/>
      <c r="N93" s="307"/>
      <c r="O93" s="366">
        <f t="shared" si="44"/>
        <v>0.83333333333333337</v>
      </c>
      <c r="P93" s="79" t="str">
        <f t="shared" si="45"/>
        <v/>
      </c>
      <c r="Q93" s="79" t="str">
        <f t="shared" si="36"/>
        <v/>
      </c>
      <c r="R93" s="79"/>
      <c r="S93" s="79">
        <v>5</v>
      </c>
      <c r="T93" s="79">
        <v>10</v>
      </c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308" t="str">
        <f t="shared" si="37"/>
        <v/>
      </c>
      <c r="AG93" s="309">
        <f t="shared" si="38"/>
        <v>1</v>
      </c>
      <c r="AH93" s="310" t="str">
        <f t="shared" si="46"/>
        <v/>
      </c>
      <c r="AI93" s="311">
        <f t="shared" si="39"/>
        <v>0</v>
      </c>
      <c r="AJ93" s="312" t="str">
        <f>IF(AH93=1,SUM(AH$8:AH93)+AJ$4,"")</f>
        <v/>
      </c>
      <c r="AK93" s="310" t="str">
        <f>IF(AND(J93=1,AI93&gt;0),Input!$E$18,IF(AND(J93=2,AI93&gt;0),Input!$E$19,IF(AND(J93=3,AI93&gt;0),Input!$E$20,"")))</f>
        <v/>
      </c>
      <c r="AL93" s="310" t="str">
        <f>IF(AND(J93=1,AI93&gt;0),Input!$G$18,IF(AND(J93=2,AI93&gt;0),Input!$G$19,IF(AND(J93=3,AI93&gt;0),Input!$G$20,"")))</f>
        <v/>
      </c>
      <c r="AM93" s="310" t="str">
        <f>IF(AND(J93=1,AI93&gt;0),Input!$I$18,IF(AND(J93=2,AI93&gt;0),Input!$I$19,IF(AND(J93=3,AI93&gt;0),Input!$I$20,"")))</f>
        <v/>
      </c>
      <c r="AN93" s="313"/>
      <c r="AO93" s="314" t="str">
        <f t="shared" si="40"/>
        <v/>
      </c>
      <c r="AP93" s="314" t="str">
        <f t="shared" si="47"/>
        <v/>
      </c>
      <c r="AQ93" s="314" t="str">
        <f t="shared" si="48"/>
        <v/>
      </c>
      <c r="AR93" s="314">
        <f t="shared" si="49"/>
        <v>0</v>
      </c>
      <c r="AT93" s="315" t="str">
        <f t="shared" si="41"/>
        <v/>
      </c>
      <c r="AU93" s="315" t="str">
        <f t="shared" si="50"/>
        <v/>
      </c>
      <c r="AV93" s="315" t="str">
        <f t="shared" si="51"/>
        <v/>
      </c>
      <c r="AW93" s="316" t="str">
        <f t="shared" si="42"/>
        <v/>
      </c>
      <c r="AX93" s="316" t="str">
        <f t="shared" si="52"/>
        <v/>
      </c>
      <c r="AY93" s="317" t="str">
        <f t="shared" si="53"/>
        <v/>
      </c>
      <c r="AZ93" s="318" t="str">
        <f t="shared" si="43"/>
        <v/>
      </c>
      <c r="BA93" s="318" t="str">
        <f t="shared" si="54"/>
        <v/>
      </c>
      <c r="BB93" s="318" t="str">
        <f t="shared" si="55"/>
        <v/>
      </c>
      <c r="BJ93" s="320">
        <f t="shared" si="59"/>
        <v>0</v>
      </c>
      <c r="BL93" s="321"/>
      <c r="BM93" s="322">
        <f t="shared" si="56"/>
        <v>2.5</v>
      </c>
      <c r="BN93" s="322">
        <f t="shared" si="61"/>
        <v>0.83333333333333337</v>
      </c>
      <c r="BO93" s="322" t="str">
        <f t="shared" si="61"/>
        <v/>
      </c>
      <c r="BP93" s="322" t="str">
        <f t="shared" si="61"/>
        <v/>
      </c>
      <c r="BQ93" s="322" t="str">
        <f t="shared" si="61"/>
        <v/>
      </c>
      <c r="BR93" s="322" t="str">
        <f t="shared" si="61"/>
        <v/>
      </c>
      <c r="BS93" s="322" t="str">
        <f t="shared" si="61"/>
        <v/>
      </c>
      <c r="BT93" s="322" t="str">
        <f t="shared" si="61"/>
        <v/>
      </c>
      <c r="BU93" s="322" t="str">
        <f t="shared" si="61"/>
        <v/>
      </c>
      <c r="BV93" s="322" t="str">
        <f t="shared" si="61"/>
        <v/>
      </c>
      <c r="BW93" s="322" t="str">
        <f t="shared" si="61"/>
        <v/>
      </c>
      <c r="BX93" s="322" t="str">
        <f t="shared" si="61"/>
        <v/>
      </c>
      <c r="CC93" s="323"/>
      <c r="CF93" s="369">
        <f t="shared" si="58"/>
        <v>0</v>
      </c>
      <c r="CG93" s="368"/>
      <c r="CH93" s="368"/>
      <c r="CI93" s="368"/>
      <c r="CJ93" s="368"/>
      <c r="CK93" s="368"/>
      <c r="CL93" s="368"/>
      <c r="CM93" s="368"/>
      <c r="CN93" s="368"/>
      <c r="CO93" s="368"/>
      <c r="CP93" s="368"/>
      <c r="CQ93" s="368"/>
      <c r="CR93" s="368"/>
    </row>
    <row r="94" spans="1:96" s="314" customFormat="1" ht="21" customHeight="1">
      <c r="A94" s="295" t="str">
        <f>Input!$C$12</f>
        <v>01​ 01 01</v>
      </c>
      <c r="B94" s="296">
        <v>2175</v>
      </c>
      <c r="C94" s="297">
        <v>1</v>
      </c>
      <c r="D94" s="298" t="str">
        <f t="shared" si="34"/>
        <v/>
      </c>
      <c r="E94" s="299">
        <f>IF(AG94=1,SUM(AG$8:AG94)+E$4,"")</f>
        <v>87</v>
      </c>
      <c r="F94" s="300" t="str">
        <f t="shared" si="35"/>
        <v>01​ 01 01 2175 1</v>
      </c>
      <c r="G94" s="301" t="s">
        <v>237</v>
      </c>
      <c r="H94" s="302"/>
      <c r="I94" s="303"/>
      <c r="J94" s="304">
        <v>2</v>
      </c>
      <c r="K94" s="305" t="str">
        <f t="shared" si="60"/>
        <v>អាជីវកម្ម</v>
      </c>
      <c r="L94" s="328"/>
      <c r="M94" s="79"/>
      <c r="N94" s="307"/>
      <c r="O94" s="366">
        <f t="shared" si="44"/>
        <v>0.83333333333333337</v>
      </c>
      <c r="P94" s="79" t="str">
        <f t="shared" si="45"/>
        <v/>
      </c>
      <c r="Q94" s="79" t="str">
        <f t="shared" si="36"/>
        <v/>
      </c>
      <c r="R94" s="79"/>
      <c r="S94" s="79">
        <v>5</v>
      </c>
      <c r="T94" s="79">
        <v>10</v>
      </c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308" t="str">
        <f t="shared" si="37"/>
        <v/>
      </c>
      <c r="AG94" s="309">
        <f t="shared" si="38"/>
        <v>1</v>
      </c>
      <c r="AH94" s="310" t="str">
        <f t="shared" si="46"/>
        <v/>
      </c>
      <c r="AI94" s="311">
        <f t="shared" si="39"/>
        <v>0</v>
      </c>
      <c r="AJ94" s="312" t="str">
        <f>IF(AH94=1,SUM(AH$8:AH94)+AJ$4,"")</f>
        <v/>
      </c>
      <c r="AK94" s="310" t="str">
        <f>IF(AND(J94=1,AI94&gt;0),Input!$E$18,IF(AND(J94=2,AI94&gt;0),Input!$E$19,IF(AND(J94=3,AI94&gt;0),Input!$E$20,"")))</f>
        <v/>
      </c>
      <c r="AL94" s="310" t="str">
        <f>IF(AND(J94=1,AI94&gt;0),Input!$G$18,IF(AND(J94=2,AI94&gt;0),Input!$G$19,IF(AND(J94=3,AI94&gt;0),Input!$G$20,"")))</f>
        <v/>
      </c>
      <c r="AM94" s="310" t="str">
        <f>IF(AND(J94=1,AI94&gt;0),Input!$I$18,IF(AND(J94=2,AI94&gt;0),Input!$I$19,IF(AND(J94=3,AI94&gt;0),Input!$I$20,"")))</f>
        <v/>
      </c>
      <c r="AN94" s="313"/>
      <c r="AO94" s="314" t="str">
        <f t="shared" si="40"/>
        <v/>
      </c>
      <c r="AP94" s="314" t="str">
        <f t="shared" si="47"/>
        <v/>
      </c>
      <c r="AQ94" s="314" t="str">
        <f t="shared" si="48"/>
        <v/>
      </c>
      <c r="AR94" s="314">
        <f t="shared" si="49"/>
        <v>0</v>
      </c>
      <c r="AT94" s="315" t="str">
        <f t="shared" si="41"/>
        <v/>
      </c>
      <c r="AU94" s="315" t="str">
        <f t="shared" si="50"/>
        <v/>
      </c>
      <c r="AV94" s="315" t="str">
        <f t="shared" si="51"/>
        <v/>
      </c>
      <c r="AW94" s="316" t="str">
        <f t="shared" si="42"/>
        <v/>
      </c>
      <c r="AX94" s="316" t="str">
        <f t="shared" si="52"/>
        <v/>
      </c>
      <c r="AY94" s="317" t="str">
        <f t="shared" si="53"/>
        <v/>
      </c>
      <c r="AZ94" s="318" t="str">
        <f t="shared" si="43"/>
        <v/>
      </c>
      <c r="BA94" s="318" t="str">
        <f t="shared" si="54"/>
        <v/>
      </c>
      <c r="BB94" s="318" t="str">
        <f t="shared" si="55"/>
        <v/>
      </c>
      <c r="BJ94" s="320">
        <f t="shared" si="59"/>
        <v>0</v>
      </c>
      <c r="BL94" s="321"/>
      <c r="BM94" s="322">
        <f t="shared" si="56"/>
        <v>2.5</v>
      </c>
      <c r="BN94" s="322">
        <f t="shared" si="61"/>
        <v>0.83333333333333337</v>
      </c>
      <c r="BO94" s="322" t="str">
        <f t="shared" si="61"/>
        <v/>
      </c>
      <c r="BP94" s="322" t="str">
        <f t="shared" si="61"/>
        <v/>
      </c>
      <c r="BQ94" s="322" t="str">
        <f t="shared" si="61"/>
        <v/>
      </c>
      <c r="BR94" s="322" t="str">
        <f t="shared" si="61"/>
        <v/>
      </c>
      <c r="BS94" s="322" t="str">
        <f t="shared" si="61"/>
        <v/>
      </c>
      <c r="BT94" s="322" t="str">
        <f t="shared" si="61"/>
        <v/>
      </c>
      <c r="BU94" s="322" t="str">
        <f t="shared" si="61"/>
        <v/>
      </c>
      <c r="BV94" s="322" t="str">
        <f t="shared" si="61"/>
        <v/>
      </c>
      <c r="BW94" s="322" t="str">
        <f t="shared" si="61"/>
        <v/>
      </c>
      <c r="BX94" s="322" t="str">
        <f t="shared" si="61"/>
        <v/>
      </c>
      <c r="CC94" s="323"/>
      <c r="CF94" s="369">
        <f t="shared" si="58"/>
        <v>0</v>
      </c>
      <c r="CG94" s="368"/>
      <c r="CH94" s="368"/>
      <c r="CI94" s="368"/>
      <c r="CJ94" s="368"/>
      <c r="CK94" s="368"/>
      <c r="CL94" s="368"/>
      <c r="CM94" s="368"/>
      <c r="CN94" s="368"/>
      <c r="CO94" s="368"/>
      <c r="CP94" s="368"/>
      <c r="CQ94" s="368"/>
      <c r="CR94" s="368"/>
    </row>
    <row r="95" spans="1:96" s="314" customFormat="1" ht="21" customHeight="1">
      <c r="A95" s="295" t="str">
        <f>Input!$C$12</f>
        <v>01​ 01 01</v>
      </c>
      <c r="B95" s="325">
        <v>2200</v>
      </c>
      <c r="C95" s="297">
        <v>1</v>
      </c>
      <c r="D95" s="298" t="str">
        <f t="shared" si="34"/>
        <v/>
      </c>
      <c r="E95" s="299">
        <f>IF(AG95=1,SUM(AG$8:AG95)+E$4,"")</f>
        <v>88</v>
      </c>
      <c r="F95" s="300" t="str">
        <f t="shared" si="35"/>
        <v>01​ 01 01 2200 1</v>
      </c>
      <c r="G95" s="301" t="s">
        <v>238</v>
      </c>
      <c r="H95" s="302"/>
      <c r="I95" s="303"/>
      <c r="J95" s="304">
        <v>2</v>
      </c>
      <c r="K95" s="305" t="str">
        <f t="shared" si="60"/>
        <v>អាជីវកម្ម</v>
      </c>
      <c r="L95" s="328"/>
      <c r="M95" s="79"/>
      <c r="N95" s="307"/>
      <c r="O95" s="366">
        <f t="shared" si="44"/>
        <v>0.83333333333333337</v>
      </c>
      <c r="P95" s="79" t="str">
        <f t="shared" si="45"/>
        <v/>
      </c>
      <c r="Q95" s="79" t="str">
        <f t="shared" si="36"/>
        <v/>
      </c>
      <c r="R95" s="79"/>
      <c r="S95" s="79">
        <v>5</v>
      </c>
      <c r="T95" s="79">
        <v>10</v>
      </c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308" t="str">
        <f t="shared" si="37"/>
        <v/>
      </c>
      <c r="AG95" s="309">
        <f t="shared" si="38"/>
        <v>1</v>
      </c>
      <c r="AH95" s="310" t="str">
        <f t="shared" si="46"/>
        <v/>
      </c>
      <c r="AI95" s="311">
        <f t="shared" si="39"/>
        <v>0</v>
      </c>
      <c r="AJ95" s="312" t="str">
        <f>IF(AH95=1,SUM(AH$8:AH95)+AJ$4,"")</f>
        <v/>
      </c>
      <c r="AK95" s="310" t="str">
        <f>IF(AND(J95=1,AI95&gt;0),Input!$E$18,IF(AND(J95=2,AI95&gt;0),Input!$E$19,IF(AND(J95=3,AI95&gt;0),Input!$E$20,"")))</f>
        <v/>
      </c>
      <c r="AL95" s="310" t="str">
        <f>IF(AND(J95=1,AI95&gt;0),Input!$G$18,IF(AND(J95=2,AI95&gt;0),Input!$G$19,IF(AND(J95=3,AI95&gt;0),Input!$G$20,"")))</f>
        <v/>
      </c>
      <c r="AM95" s="310" t="str">
        <f>IF(AND(J95=1,AI95&gt;0),Input!$I$18,IF(AND(J95=2,AI95&gt;0),Input!$I$19,IF(AND(J95=3,AI95&gt;0),Input!$I$20,"")))</f>
        <v/>
      </c>
      <c r="AN95" s="313"/>
      <c r="AO95" s="314" t="str">
        <f t="shared" si="40"/>
        <v/>
      </c>
      <c r="AP95" s="314" t="str">
        <f t="shared" si="47"/>
        <v/>
      </c>
      <c r="AQ95" s="314" t="str">
        <f t="shared" si="48"/>
        <v/>
      </c>
      <c r="AR95" s="314">
        <f t="shared" si="49"/>
        <v>0</v>
      </c>
      <c r="AT95" s="315" t="str">
        <f t="shared" si="41"/>
        <v/>
      </c>
      <c r="AU95" s="315" t="str">
        <f t="shared" si="50"/>
        <v/>
      </c>
      <c r="AV95" s="315" t="str">
        <f t="shared" si="51"/>
        <v/>
      </c>
      <c r="AW95" s="316" t="str">
        <f t="shared" si="42"/>
        <v/>
      </c>
      <c r="AX95" s="316" t="str">
        <f t="shared" si="52"/>
        <v/>
      </c>
      <c r="AY95" s="317" t="str">
        <f t="shared" si="53"/>
        <v/>
      </c>
      <c r="AZ95" s="318" t="str">
        <f t="shared" si="43"/>
        <v/>
      </c>
      <c r="BA95" s="318" t="str">
        <f t="shared" si="54"/>
        <v/>
      </c>
      <c r="BB95" s="318" t="str">
        <f t="shared" si="55"/>
        <v/>
      </c>
      <c r="BJ95" s="320">
        <f t="shared" si="59"/>
        <v>0</v>
      </c>
      <c r="BL95" s="321"/>
      <c r="BM95" s="322">
        <f t="shared" si="56"/>
        <v>2.5</v>
      </c>
      <c r="BN95" s="322">
        <f t="shared" si="61"/>
        <v>0.83333333333333337</v>
      </c>
      <c r="BO95" s="322" t="str">
        <f t="shared" si="61"/>
        <v/>
      </c>
      <c r="BP95" s="322" t="str">
        <f t="shared" si="61"/>
        <v/>
      </c>
      <c r="BQ95" s="322" t="str">
        <f t="shared" si="61"/>
        <v/>
      </c>
      <c r="BR95" s="322" t="str">
        <f t="shared" si="61"/>
        <v/>
      </c>
      <c r="BS95" s="322" t="str">
        <f t="shared" si="61"/>
        <v/>
      </c>
      <c r="BT95" s="322" t="str">
        <f t="shared" si="61"/>
        <v/>
      </c>
      <c r="BU95" s="322" t="str">
        <f t="shared" si="61"/>
        <v/>
      </c>
      <c r="BV95" s="322" t="str">
        <f t="shared" si="61"/>
        <v/>
      </c>
      <c r="BW95" s="322" t="str">
        <f t="shared" si="61"/>
        <v/>
      </c>
      <c r="BX95" s="322" t="str">
        <f t="shared" si="61"/>
        <v/>
      </c>
      <c r="CC95" s="323"/>
      <c r="CF95" s="369">
        <f t="shared" si="58"/>
        <v>0</v>
      </c>
      <c r="CG95" s="368"/>
      <c r="CH95" s="368"/>
      <c r="CI95" s="368"/>
      <c r="CJ95" s="368"/>
      <c r="CK95" s="368"/>
      <c r="CL95" s="368"/>
      <c r="CM95" s="368"/>
      <c r="CN95" s="368"/>
      <c r="CO95" s="368"/>
      <c r="CP95" s="368"/>
      <c r="CQ95" s="368"/>
      <c r="CR95" s="368"/>
    </row>
    <row r="96" spans="1:96" s="314" customFormat="1" ht="21" customHeight="1">
      <c r="A96" s="295" t="str">
        <f>Input!$C$12</f>
        <v>01​ 01 01</v>
      </c>
      <c r="B96" s="296">
        <v>2225</v>
      </c>
      <c r="C96" s="297">
        <v>1</v>
      </c>
      <c r="D96" s="298" t="str">
        <f t="shared" si="34"/>
        <v/>
      </c>
      <c r="E96" s="299">
        <f>IF(AG96=1,SUM(AG$8:AG96)+E$4,"")</f>
        <v>89</v>
      </c>
      <c r="F96" s="300" t="str">
        <f t="shared" si="35"/>
        <v>01​ 01 01 2225 1</v>
      </c>
      <c r="G96" s="301" t="s">
        <v>239</v>
      </c>
      <c r="H96" s="302"/>
      <c r="I96" s="303"/>
      <c r="J96" s="304">
        <v>2</v>
      </c>
      <c r="K96" s="305" t="str">
        <f t="shared" si="60"/>
        <v>អាជីវកម្ម</v>
      </c>
      <c r="L96" s="328"/>
      <c r="M96" s="79"/>
      <c r="N96" s="307"/>
      <c r="O96" s="366">
        <f t="shared" si="44"/>
        <v>0.83333333333333337</v>
      </c>
      <c r="P96" s="79" t="str">
        <f t="shared" si="45"/>
        <v/>
      </c>
      <c r="Q96" s="79" t="str">
        <f t="shared" si="36"/>
        <v/>
      </c>
      <c r="R96" s="79"/>
      <c r="S96" s="79">
        <v>5</v>
      </c>
      <c r="T96" s="79">
        <v>10</v>
      </c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308" t="str">
        <f t="shared" si="37"/>
        <v/>
      </c>
      <c r="AG96" s="309">
        <f t="shared" si="38"/>
        <v>1</v>
      </c>
      <c r="AH96" s="310" t="str">
        <f t="shared" si="46"/>
        <v/>
      </c>
      <c r="AI96" s="311">
        <f t="shared" si="39"/>
        <v>0</v>
      </c>
      <c r="AJ96" s="312" t="str">
        <f>IF(AH96=1,SUM(AH$8:AH96)+AJ$4,"")</f>
        <v/>
      </c>
      <c r="AK96" s="310" t="str">
        <f>IF(AND(J96=1,AI96&gt;0),Input!$E$18,IF(AND(J96=2,AI96&gt;0),Input!$E$19,IF(AND(J96=3,AI96&gt;0),Input!$E$20,"")))</f>
        <v/>
      </c>
      <c r="AL96" s="310" t="str">
        <f>IF(AND(J96=1,AI96&gt;0),Input!$G$18,IF(AND(J96=2,AI96&gt;0),Input!$G$19,IF(AND(J96=3,AI96&gt;0),Input!$G$20,"")))</f>
        <v/>
      </c>
      <c r="AM96" s="310" t="str">
        <f>IF(AND(J96=1,AI96&gt;0),Input!$I$18,IF(AND(J96=2,AI96&gt;0),Input!$I$19,IF(AND(J96=3,AI96&gt;0),Input!$I$20,"")))</f>
        <v/>
      </c>
      <c r="AN96" s="313"/>
      <c r="AO96" s="314" t="str">
        <f t="shared" si="40"/>
        <v/>
      </c>
      <c r="AP96" s="314" t="str">
        <f t="shared" si="47"/>
        <v/>
      </c>
      <c r="AQ96" s="314" t="str">
        <f t="shared" si="48"/>
        <v/>
      </c>
      <c r="AR96" s="314">
        <f t="shared" si="49"/>
        <v>0</v>
      </c>
      <c r="AT96" s="315" t="str">
        <f t="shared" si="41"/>
        <v/>
      </c>
      <c r="AU96" s="315" t="str">
        <f t="shared" si="50"/>
        <v/>
      </c>
      <c r="AV96" s="315" t="str">
        <f t="shared" si="51"/>
        <v/>
      </c>
      <c r="AW96" s="316" t="str">
        <f t="shared" si="42"/>
        <v/>
      </c>
      <c r="AX96" s="316" t="str">
        <f t="shared" si="52"/>
        <v/>
      </c>
      <c r="AY96" s="317" t="str">
        <f t="shared" si="53"/>
        <v/>
      </c>
      <c r="AZ96" s="318" t="str">
        <f t="shared" si="43"/>
        <v/>
      </c>
      <c r="BA96" s="318" t="str">
        <f t="shared" si="54"/>
        <v/>
      </c>
      <c r="BB96" s="318" t="str">
        <f t="shared" si="55"/>
        <v/>
      </c>
      <c r="BJ96" s="320">
        <f t="shared" si="59"/>
        <v>0</v>
      </c>
      <c r="BL96" s="321"/>
      <c r="BM96" s="322">
        <f t="shared" si="56"/>
        <v>2.5</v>
      </c>
      <c r="BN96" s="322">
        <f t="shared" si="61"/>
        <v>0.83333333333333337</v>
      </c>
      <c r="BO96" s="322" t="str">
        <f t="shared" si="61"/>
        <v/>
      </c>
      <c r="BP96" s="322" t="str">
        <f t="shared" si="61"/>
        <v/>
      </c>
      <c r="BQ96" s="322" t="str">
        <f t="shared" si="61"/>
        <v/>
      </c>
      <c r="BR96" s="322" t="str">
        <f t="shared" si="61"/>
        <v/>
      </c>
      <c r="BS96" s="322" t="str">
        <f t="shared" si="61"/>
        <v/>
      </c>
      <c r="BT96" s="322" t="str">
        <f t="shared" si="61"/>
        <v/>
      </c>
      <c r="BU96" s="322" t="str">
        <f t="shared" si="61"/>
        <v/>
      </c>
      <c r="BV96" s="322" t="str">
        <f t="shared" si="61"/>
        <v/>
      </c>
      <c r="BW96" s="322" t="str">
        <f t="shared" si="61"/>
        <v/>
      </c>
      <c r="BX96" s="322" t="str">
        <f t="shared" si="61"/>
        <v/>
      </c>
      <c r="CC96" s="323"/>
      <c r="CF96" s="369">
        <f t="shared" si="58"/>
        <v>0</v>
      </c>
      <c r="CG96" s="368"/>
      <c r="CH96" s="368"/>
      <c r="CI96" s="368"/>
      <c r="CJ96" s="368"/>
      <c r="CK96" s="368"/>
      <c r="CL96" s="368"/>
      <c r="CM96" s="368"/>
      <c r="CN96" s="368"/>
      <c r="CO96" s="368"/>
      <c r="CP96" s="368"/>
      <c r="CQ96" s="368"/>
      <c r="CR96" s="368"/>
    </row>
    <row r="97" spans="1:96" s="314" customFormat="1" ht="21" customHeight="1">
      <c r="A97" s="295" t="str">
        <f>Input!$C$12</f>
        <v>01​ 01 01</v>
      </c>
      <c r="B97" s="325">
        <v>2250</v>
      </c>
      <c r="C97" s="297">
        <v>1</v>
      </c>
      <c r="D97" s="298" t="str">
        <f t="shared" si="34"/>
        <v/>
      </c>
      <c r="E97" s="299">
        <f>IF(AG97=1,SUM(AG$8:AG97)+E$4,"")</f>
        <v>90</v>
      </c>
      <c r="F97" s="300" t="str">
        <f t="shared" si="35"/>
        <v>01​ 01 01 2250 1</v>
      </c>
      <c r="G97" s="301" t="s">
        <v>240</v>
      </c>
      <c r="H97" s="302"/>
      <c r="I97" s="303"/>
      <c r="J97" s="304">
        <v>2</v>
      </c>
      <c r="K97" s="305" t="str">
        <f t="shared" si="60"/>
        <v>អាជីវកម្ម</v>
      </c>
      <c r="L97" s="328"/>
      <c r="M97" s="79"/>
      <c r="N97" s="307"/>
      <c r="O97" s="366">
        <f t="shared" si="44"/>
        <v>0.83333333333333337</v>
      </c>
      <c r="P97" s="79" t="str">
        <f t="shared" si="45"/>
        <v/>
      </c>
      <c r="Q97" s="79" t="str">
        <f t="shared" si="36"/>
        <v/>
      </c>
      <c r="R97" s="79"/>
      <c r="S97" s="79">
        <v>5</v>
      </c>
      <c r="T97" s="79">
        <v>10</v>
      </c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308" t="str">
        <f t="shared" si="37"/>
        <v/>
      </c>
      <c r="AG97" s="309">
        <f t="shared" si="38"/>
        <v>1</v>
      </c>
      <c r="AH97" s="310" t="str">
        <f t="shared" si="46"/>
        <v/>
      </c>
      <c r="AI97" s="311">
        <f t="shared" si="39"/>
        <v>0</v>
      </c>
      <c r="AJ97" s="312" t="str">
        <f>IF(AH97=1,SUM(AH$8:AH97)+AJ$4,"")</f>
        <v/>
      </c>
      <c r="AK97" s="310" t="str">
        <f>IF(AND(J97=1,AI97&gt;0),Input!$E$18,IF(AND(J97=2,AI97&gt;0),Input!$E$19,IF(AND(J97=3,AI97&gt;0),Input!$E$20,"")))</f>
        <v/>
      </c>
      <c r="AL97" s="310" t="str">
        <f>IF(AND(J97=1,AI97&gt;0),Input!$G$18,IF(AND(J97=2,AI97&gt;0),Input!$G$19,IF(AND(J97=3,AI97&gt;0),Input!$G$20,"")))</f>
        <v/>
      </c>
      <c r="AM97" s="310" t="str">
        <f>IF(AND(J97=1,AI97&gt;0),Input!$I$18,IF(AND(J97=2,AI97&gt;0),Input!$I$19,IF(AND(J97=3,AI97&gt;0),Input!$I$20,"")))</f>
        <v/>
      </c>
      <c r="AN97" s="313"/>
      <c r="AO97" s="314" t="str">
        <f t="shared" si="40"/>
        <v/>
      </c>
      <c r="AP97" s="314" t="str">
        <f t="shared" si="47"/>
        <v/>
      </c>
      <c r="AQ97" s="314" t="str">
        <f t="shared" si="48"/>
        <v/>
      </c>
      <c r="AR97" s="314">
        <f t="shared" si="49"/>
        <v>0</v>
      </c>
      <c r="AT97" s="315" t="str">
        <f t="shared" si="41"/>
        <v/>
      </c>
      <c r="AU97" s="315" t="str">
        <f t="shared" si="50"/>
        <v/>
      </c>
      <c r="AV97" s="315" t="str">
        <f t="shared" si="51"/>
        <v/>
      </c>
      <c r="AW97" s="316" t="str">
        <f t="shared" si="42"/>
        <v/>
      </c>
      <c r="AX97" s="316" t="str">
        <f t="shared" si="52"/>
        <v/>
      </c>
      <c r="AY97" s="317" t="str">
        <f t="shared" si="53"/>
        <v/>
      </c>
      <c r="AZ97" s="318" t="str">
        <f t="shared" si="43"/>
        <v/>
      </c>
      <c r="BA97" s="318" t="str">
        <f t="shared" si="54"/>
        <v/>
      </c>
      <c r="BB97" s="318" t="str">
        <f t="shared" si="55"/>
        <v/>
      </c>
      <c r="BJ97" s="320">
        <f t="shared" si="59"/>
        <v>0</v>
      </c>
      <c r="BL97" s="321"/>
      <c r="BM97" s="322">
        <f t="shared" si="56"/>
        <v>2.5</v>
      </c>
      <c r="BN97" s="322">
        <f t="shared" si="61"/>
        <v>0.83333333333333337</v>
      </c>
      <c r="BO97" s="322" t="str">
        <f t="shared" si="61"/>
        <v/>
      </c>
      <c r="BP97" s="322" t="str">
        <f t="shared" si="61"/>
        <v/>
      </c>
      <c r="BQ97" s="322" t="str">
        <f t="shared" si="61"/>
        <v/>
      </c>
      <c r="BR97" s="322" t="str">
        <f t="shared" si="61"/>
        <v/>
      </c>
      <c r="BS97" s="322" t="str">
        <f t="shared" si="61"/>
        <v/>
      </c>
      <c r="BT97" s="322" t="str">
        <f t="shared" si="61"/>
        <v/>
      </c>
      <c r="BU97" s="322" t="str">
        <f t="shared" si="61"/>
        <v/>
      </c>
      <c r="BV97" s="322" t="str">
        <f t="shared" si="61"/>
        <v/>
      </c>
      <c r="BW97" s="322" t="str">
        <f t="shared" si="61"/>
        <v/>
      </c>
      <c r="BX97" s="322" t="str">
        <f t="shared" si="61"/>
        <v/>
      </c>
      <c r="CC97" s="323"/>
      <c r="CF97" s="369">
        <f t="shared" si="58"/>
        <v>0</v>
      </c>
      <c r="CG97" s="368"/>
      <c r="CH97" s="368"/>
      <c r="CI97" s="368"/>
      <c r="CJ97" s="368"/>
      <c r="CK97" s="368"/>
      <c r="CL97" s="368"/>
      <c r="CM97" s="368"/>
      <c r="CN97" s="368"/>
      <c r="CO97" s="368"/>
      <c r="CP97" s="368"/>
      <c r="CQ97" s="368"/>
      <c r="CR97" s="368"/>
    </row>
    <row r="98" spans="1:96" s="314" customFormat="1" ht="21" customHeight="1">
      <c r="A98" s="295" t="str">
        <f>Input!$C$12</f>
        <v>01​ 01 01</v>
      </c>
      <c r="B98" s="296">
        <v>2275</v>
      </c>
      <c r="C98" s="297">
        <v>1</v>
      </c>
      <c r="D98" s="298" t="str">
        <f t="shared" si="34"/>
        <v/>
      </c>
      <c r="E98" s="299">
        <f>IF(AG98=1,SUM(AG$8:AG98)+E$4,"")</f>
        <v>91</v>
      </c>
      <c r="F98" s="300" t="str">
        <f t="shared" si="35"/>
        <v>01​ 01 01 2275 1</v>
      </c>
      <c r="G98" s="301" t="s">
        <v>241</v>
      </c>
      <c r="H98" s="302"/>
      <c r="I98" s="303"/>
      <c r="J98" s="304">
        <v>2</v>
      </c>
      <c r="K98" s="305" t="str">
        <f t="shared" si="60"/>
        <v>អាជីវកម្ម</v>
      </c>
      <c r="L98" s="328"/>
      <c r="M98" s="79"/>
      <c r="N98" s="307"/>
      <c r="O98" s="366">
        <f t="shared" si="44"/>
        <v>0.83333333333333337</v>
      </c>
      <c r="P98" s="79" t="str">
        <f t="shared" si="45"/>
        <v/>
      </c>
      <c r="Q98" s="79" t="str">
        <f t="shared" si="36"/>
        <v/>
      </c>
      <c r="R98" s="79"/>
      <c r="S98" s="79">
        <v>5</v>
      </c>
      <c r="T98" s="79">
        <v>10</v>
      </c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308" t="str">
        <f t="shared" si="37"/>
        <v/>
      </c>
      <c r="AG98" s="309">
        <f t="shared" si="38"/>
        <v>1</v>
      </c>
      <c r="AH98" s="310" t="str">
        <f t="shared" si="46"/>
        <v/>
      </c>
      <c r="AI98" s="311">
        <f t="shared" si="39"/>
        <v>0</v>
      </c>
      <c r="AJ98" s="312" t="str">
        <f>IF(AH98=1,SUM(AH$8:AH98)+AJ$4,"")</f>
        <v/>
      </c>
      <c r="AK98" s="310" t="str">
        <f>IF(AND(J98=1,AI98&gt;0),Input!$E$18,IF(AND(J98=2,AI98&gt;0),Input!$E$19,IF(AND(J98=3,AI98&gt;0),Input!$E$20,"")))</f>
        <v/>
      </c>
      <c r="AL98" s="310" t="str">
        <f>IF(AND(J98=1,AI98&gt;0),Input!$G$18,IF(AND(J98=2,AI98&gt;0),Input!$G$19,IF(AND(J98=3,AI98&gt;0),Input!$G$20,"")))</f>
        <v/>
      </c>
      <c r="AM98" s="310" t="str">
        <f>IF(AND(J98=1,AI98&gt;0),Input!$I$18,IF(AND(J98=2,AI98&gt;0),Input!$I$19,IF(AND(J98=3,AI98&gt;0),Input!$I$20,"")))</f>
        <v/>
      </c>
      <c r="AN98" s="313"/>
      <c r="AO98" s="314" t="str">
        <f t="shared" si="40"/>
        <v/>
      </c>
      <c r="AP98" s="314" t="str">
        <f t="shared" si="47"/>
        <v/>
      </c>
      <c r="AQ98" s="314" t="str">
        <f t="shared" si="48"/>
        <v/>
      </c>
      <c r="AR98" s="314">
        <f t="shared" si="49"/>
        <v>0</v>
      </c>
      <c r="AT98" s="315" t="str">
        <f t="shared" si="41"/>
        <v/>
      </c>
      <c r="AU98" s="315" t="str">
        <f t="shared" si="50"/>
        <v/>
      </c>
      <c r="AV98" s="315" t="str">
        <f t="shared" si="51"/>
        <v/>
      </c>
      <c r="AW98" s="316" t="str">
        <f t="shared" si="42"/>
        <v/>
      </c>
      <c r="AX98" s="316" t="str">
        <f t="shared" si="52"/>
        <v/>
      </c>
      <c r="AY98" s="317" t="str">
        <f t="shared" si="53"/>
        <v/>
      </c>
      <c r="AZ98" s="318" t="str">
        <f t="shared" si="43"/>
        <v/>
      </c>
      <c r="BA98" s="318" t="str">
        <f t="shared" si="54"/>
        <v/>
      </c>
      <c r="BB98" s="318" t="str">
        <f t="shared" si="55"/>
        <v/>
      </c>
      <c r="BJ98" s="320">
        <f t="shared" si="59"/>
        <v>0</v>
      </c>
      <c r="BL98" s="321"/>
      <c r="BM98" s="322">
        <f t="shared" si="56"/>
        <v>2.5</v>
      </c>
      <c r="BN98" s="322">
        <f t="shared" si="61"/>
        <v>0.83333333333333337</v>
      </c>
      <c r="BO98" s="322" t="str">
        <f t="shared" si="61"/>
        <v/>
      </c>
      <c r="BP98" s="322" t="str">
        <f t="shared" si="61"/>
        <v/>
      </c>
      <c r="BQ98" s="322" t="str">
        <f t="shared" si="61"/>
        <v/>
      </c>
      <c r="BR98" s="322" t="str">
        <f t="shared" si="61"/>
        <v/>
      </c>
      <c r="BS98" s="322" t="str">
        <f t="shared" si="61"/>
        <v/>
      </c>
      <c r="BT98" s="322" t="str">
        <f t="shared" si="61"/>
        <v/>
      </c>
      <c r="BU98" s="322" t="str">
        <f t="shared" si="61"/>
        <v/>
      </c>
      <c r="BV98" s="322" t="str">
        <f t="shared" si="61"/>
        <v/>
      </c>
      <c r="BW98" s="322" t="str">
        <f t="shared" si="61"/>
        <v/>
      </c>
      <c r="BX98" s="322" t="str">
        <f t="shared" si="61"/>
        <v/>
      </c>
      <c r="CC98" s="323"/>
      <c r="CF98" s="369">
        <f t="shared" si="58"/>
        <v>0</v>
      </c>
      <c r="CG98" s="368"/>
      <c r="CH98" s="368"/>
      <c r="CI98" s="368"/>
      <c r="CJ98" s="368"/>
      <c r="CK98" s="368"/>
      <c r="CL98" s="368"/>
      <c r="CM98" s="368"/>
      <c r="CN98" s="368"/>
      <c r="CO98" s="368"/>
      <c r="CP98" s="368"/>
      <c r="CQ98" s="368"/>
      <c r="CR98" s="368"/>
    </row>
    <row r="99" spans="1:96" s="314" customFormat="1" ht="21" customHeight="1">
      <c r="A99" s="295" t="str">
        <f>Input!$C$12</f>
        <v>01​ 01 01</v>
      </c>
      <c r="B99" s="325">
        <v>2300</v>
      </c>
      <c r="C99" s="297">
        <v>1</v>
      </c>
      <c r="D99" s="298" t="str">
        <f t="shared" si="34"/>
        <v/>
      </c>
      <c r="E99" s="299">
        <f>IF(AG99=1,SUM(AG$8:AG99)+E$4,"")</f>
        <v>92</v>
      </c>
      <c r="F99" s="300" t="str">
        <f t="shared" si="35"/>
        <v>01​ 01 01 2300 1</v>
      </c>
      <c r="G99" s="301" t="s">
        <v>242</v>
      </c>
      <c r="H99" s="302"/>
      <c r="I99" s="303"/>
      <c r="J99" s="304">
        <v>2</v>
      </c>
      <c r="K99" s="305" t="str">
        <f t="shared" si="60"/>
        <v>អាជីវកម្ម</v>
      </c>
      <c r="L99" s="328"/>
      <c r="M99" s="79"/>
      <c r="N99" s="307"/>
      <c r="O99" s="366">
        <f t="shared" si="44"/>
        <v>0.83333333333333337</v>
      </c>
      <c r="P99" s="79" t="str">
        <f t="shared" si="45"/>
        <v/>
      </c>
      <c r="Q99" s="79" t="str">
        <f t="shared" si="36"/>
        <v/>
      </c>
      <c r="R99" s="79"/>
      <c r="S99" s="79">
        <v>5</v>
      </c>
      <c r="T99" s="79">
        <v>10</v>
      </c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308" t="str">
        <f t="shared" si="37"/>
        <v/>
      </c>
      <c r="AG99" s="309">
        <f t="shared" si="38"/>
        <v>1</v>
      </c>
      <c r="AH99" s="310" t="str">
        <f t="shared" si="46"/>
        <v/>
      </c>
      <c r="AI99" s="311">
        <f t="shared" si="39"/>
        <v>0</v>
      </c>
      <c r="AJ99" s="312" t="str">
        <f>IF(AH99=1,SUM(AH$8:AH99)+AJ$4,"")</f>
        <v/>
      </c>
      <c r="AK99" s="310" t="str">
        <f>IF(AND(J99=1,AI99&gt;0),Input!$E$18,IF(AND(J99=2,AI99&gt;0),Input!$E$19,IF(AND(J99=3,AI99&gt;0),Input!$E$20,"")))</f>
        <v/>
      </c>
      <c r="AL99" s="310" t="str">
        <f>IF(AND(J99=1,AI99&gt;0),Input!$G$18,IF(AND(J99=2,AI99&gt;0),Input!$G$19,IF(AND(J99=3,AI99&gt;0),Input!$G$20,"")))</f>
        <v/>
      </c>
      <c r="AM99" s="310" t="str">
        <f>IF(AND(J99=1,AI99&gt;0),Input!$I$18,IF(AND(J99=2,AI99&gt;0),Input!$I$19,IF(AND(J99=3,AI99&gt;0),Input!$I$20,"")))</f>
        <v/>
      </c>
      <c r="AN99" s="313"/>
      <c r="AO99" s="314" t="str">
        <f t="shared" si="40"/>
        <v/>
      </c>
      <c r="AP99" s="314" t="str">
        <f t="shared" si="47"/>
        <v/>
      </c>
      <c r="AQ99" s="314" t="str">
        <f t="shared" si="48"/>
        <v/>
      </c>
      <c r="AR99" s="314">
        <f t="shared" si="49"/>
        <v>0</v>
      </c>
      <c r="AT99" s="315" t="str">
        <f t="shared" si="41"/>
        <v/>
      </c>
      <c r="AU99" s="315" t="str">
        <f t="shared" si="50"/>
        <v/>
      </c>
      <c r="AV99" s="315" t="str">
        <f t="shared" si="51"/>
        <v/>
      </c>
      <c r="AW99" s="316" t="str">
        <f t="shared" si="42"/>
        <v/>
      </c>
      <c r="AX99" s="316" t="str">
        <f t="shared" si="52"/>
        <v/>
      </c>
      <c r="AY99" s="317" t="str">
        <f t="shared" si="53"/>
        <v/>
      </c>
      <c r="AZ99" s="318" t="str">
        <f t="shared" si="43"/>
        <v/>
      </c>
      <c r="BA99" s="318" t="str">
        <f t="shared" si="54"/>
        <v/>
      </c>
      <c r="BB99" s="318" t="str">
        <f t="shared" si="55"/>
        <v/>
      </c>
      <c r="BJ99" s="320">
        <f t="shared" si="59"/>
        <v>0</v>
      </c>
      <c r="BL99" s="321"/>
      <c r="BM99" s="322">
        <f t="shared" si="56"/>
        <v>2.5</v>
      </c>
      <c r="BN99" s="322">
        <f t="shared" si="61"/>
        <v>0.83333333333333337</v>
      </c>
      <c r="BO99" s="322" t="str">
        <f t="shared" si="61"/>
        <v/>
      </c>
      <c r="BP99" s="322" t="str">
        <f t="shared" si="61"/>
        <v/>
      </c>
      <c r="BQ99" s="322" t="str">
        <f t="shared" si="61"/>
        <v/>
      </c>
      <c r="BR99" s="322" t="str">
        <f t="shared" si="61"/>
        <v/>
      </c>
      <c r="BS99" s="322" t="str">
        <f t="shared" si="61"/>
        <v/>
      </c>
      <c r="BT99" s="322" t="str">
        <f t="shared" si="61"/>
        <v/>
      </c>
      <c r="BU99" s="322" t="str">
        <f t="shared" si="61"/>
        <v/>
      </c>
      <c r="BV99" s="322" t="str">
        <f t="shared" si="61"/>
        <v/>
      </c>
      <c r="BW99" s="322" t="str">
        <f t="shared" si="61"/>
        <v/>
      </c>
      <c r="BX99" s="322" t="str">
        <f t="shared" si="61"/>
        <v/>
      </c>
      <c r="CC99" s="323"/>
      <c r="CF99" s="369">
        <f t="shared" si="58"/>
        <v>0</v>
      </c>
      <c r="CG99" s="368"/>
      <c r="CH99" s="368"/>
      <c r="CI99" s="368"/>
      <c r="CJ99" s="368"/>
      <c r="CK99" s="368"/>
      <c r="CL99" s="368"/>
      <c r="CM99" s="368"/>
      <c r="CN99" s="368"/>
      <c r="CO99" s="368"/>
      <c r="CP99" s="368"/>
      <c r="CQ99" s="368"/>
      <c r="CR99" s="368"/>
    </row>
    <row r="100" spans="1:96" s="314" customFormat="1" ht="21" customHeight="1">
      <c r="A100" s="295" t="str">
        <f>Input!$C$12</f>
        <v>01​ 01 01</v>
      </c>
      <c r="B100" s="296">
        <v>2325</v>
      </c>
      <c r="C100" s="297">
        <v>1</v>
      </c>
      <c r="D100" s="298" t="str">
        <f t="shared" si="34"/>
        <v/>
      </c>
      <c r="E100" s="299">
        <f>IF(AG100=1,SUM(AG$8:AG100)+E$4,"")</f>
        <v>93</v>
      </c>
      <c r="F100" s="300" t="str">
        <f t="shared" si="35"/>
        <v>01​ 01 01 2325 1</v>
      </c>
      <c r="G100" s="301" t="s">
        <v>243</v>
      </c>
      <c r="H100" s="302"/>
      <c r="I100" s="303"/>
      <c r="J100" s="304">
        <v>2</v>
      </c>
      <c r="K100" s="305" t="str">
        <f t="shared" si="60"/>
        <v>អាជីវកម្ម</v>
      </c>
      <c r="L100" s="328"/>
      <c r="M100" s="79"/>
      <c r="N100" s="307"/>
      <c r="O100" s="366">
        <f t="shared" si="44"/>
        <v>0.83333333333333337</v>
      </c>
      <c r="P100" s="79" t="str">
        <f t="shared" si="45"/>
        <v/>
      </c>
      <c r="Q100" s="79" t="str">
        <f t="shared" si="36"/>
        <v/>
      </c>
      <c r="R100" s="79"/>
      <c r="S100" s="79">
        <v>5</v>
      </c>
      <c r="T100" s="79">
        <v>10</v>
      </c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308" t="str">
        <f t="shared" si="37"/>
        <v/>
      </c>
      <c r="AG100" s="309">
        <f t="shared" si="38"/>
        <v>1</v>
      </c>
      <c r="AH100" s="310" t="str">
        <f t="shared" si="46"/>
        <v/>
      </c>
      <c r="AI100" s="311">
        <f t="shared" si="39"/>
        <v>0</v>
      </c>
      <c r="AJ100" s="312" t="str">
        <f>IF(AH100=1,SUM(AH$8:AH100)+AJ$4,"")</f>
        <v/>
      </c>
      <c r="AK100" s="310" t="str">
        <f>IF(AND(J100=1,AI100&gt;0),Input!$E$18,IF(AND(J100=2,AI100&gt;0),Input!$E$19,IF(AND(J100=3,AI100&gt;0),Input!$E$20,"")))</f>
        <v/>
      </c>
      <c r="AL100" s="310" t="str">
        <f>IF(AND(J100=1,AI100&gt;0),Input!$G$18,IF(AND(J100=2,AI100&gt;0),Input!$G$19,IF(AND(J100=3,AI100&gt;0),Input!$G$20,"")))</f>
        <v/>
      </c>
      <c r="AM100" s="310" t="str">
        <f>IF(AND(J100=1,AI100&gt;0),Input!$I$18,IF(AND(J100=2,AI100&gt;0),Input!$I$19,IF(AND(J100=3,AI100&gt;0),Input!$I$20,"")))</f>
        <v/>
      </c>
      <c r="AN100" s="313"/>
      <c r="AO100" s="314" t="str">
        <f t="shared" si="40"/>
        <v/>
      </c>
      <c r="AP100" s="314" t="str">
        <f t="shared" si="47"/>
        <v/>
      </c>
      <c r="AQ100" s="314" t="str">
        <f t="shared" si="48"/>
        <v/>
      </c>
      <c r="AR100" s="314">
        <f t="shared" si="49"/>
        <v>0</v>
      </c>
      <c r="AT100" s="315" t="str">
        <f t="shared" si="41"/>
        <v/>
      </c>
      <c r="AU100" s="315" t="str">
        <f t="shared" si="50"/>
        <v/>
      </c>
      <c r="AV100" s="315" t="str">
        <f t="shared" si="51"/>
        <v/>
      </c>
      <c r="AW100" s="316" t="str">
        <f t="shared" si="42"/>
        <v/>
      </c>
      <c r="AX100" s="316" t="str">
        <f t="shared" si="52"/>
        <v/>
      </c>
      <c r="AY100" s="317" t="str">
        <f t="shared" si="53"/>
        <v/>
      </c>
      <c r="AZ100" s="318" t="str">
        <f t="shared" si="43"/>
        <v/>
      </c>
      <c r="BA100" s="318" t="str">
        <f t="shared" si="54"/>
        <v/>
      </c>
      <c r="BB100" s="318" t="str">
        <f t="shared" si="55"/>
        <v/>
      </c>
      <c r="BJ100" s="320">
        <f t="shared" si="59"/>
        <v>0</v>
      </c>
      <c r="BL100" s="321"/>
      <c r="BM100" s="322">
        <f t="shared" si="56"/>
        <v>2.5</v>
      </c>
      <c r="BN100" s="322">
        <f t="shared" si="61"/>
        <v>0.83333333333333337</v>
      </c>
      <c r="BO100" s="322" t="str">
        <f t="shared" si="61"/>
        <v/>
      </c>
      <c r="BP100" s="322" t="str">
        <f t="shared" si="61"/>
        <v/>
      </c>
      <c r="BQ100" s="322" t="str">
        <f t="shared" si="61"/>
        <v/>
      </c>
      <c r="BR100" s="322" t="str">
        <f t="shared" si="61"/>
        <v/>
      </c>
      <c r="BS100" s="322" t="str">
        <f t="shared" si="61"/>
        <v/>
      </c>
      <c r="BT100" s="322" t="str">
        <f t="shared" si="61"/>
        <v/>
      </c>
      <c r="BU100" s="322" t="str">
        <f t="shared" si="61"/>
        <v/>
      </c>
      <c r="BV100" s="322" t="str">
        <f t="shared" si="61"/>
        <v/>
      </c>
      <c r="BW100" s="322" t="str">
        <f t="shared" si="61"/>
        <v/>
      </c>
      <c r="BX100" s="322" t="str">
        <f t="shared" si="61"/>
        <v/>
      </c>
      <c r="CC100" s="323"/>
      <c r="CF100" s="369">
        <f t="shared" si="58"/>
        <v>0</v>
      </c>
      <c r="CG100" s="368"/>
      <c r="CH100" s="368"/>
      <c r="CI100" s="368"/>
      <c r="CJ100" s="368"/>
      <c r="CK100" s="368"/>
      <c r="CL100" s="368"/>
      <c r="CM100" s="368"/>
      <c r="CN100" s="368"/>
      <c r="CO100" s="368"/>
      <c r="CP100" s="368"/>
      <c r="CQ100" s="368"/>
      <c r="CR100" s="368"/>
    </row>
    <row r="101" spans="1:96" s="314" customFormat="1" ht="21" customHeight="1">
      <c r="A101" s="295" t="str">
        <f>Input!$C$12</f>
        <v>01​ 01 01</v>
      </c>
      <c r="B101" s="325">
        <v>2350</v>
      </c>
      <c r="C101" s="297">
        <v>1</v>
      </c>
      <c r="D101" s="298" t="str">
        <f t="shared" si="34"/>
        <v/>
      </c>
      <c r="E101" s="299">
        <f>IF(AG101=1,SUM(AG$8:AG101)+E$4,"")</f>
        <v>94</v>
      </c>
      <c r="F101" s="300" t="str">
        <f t="shared" si="35"/>
        <v>01​ 01 01 2350 1</v>
      </c>
      <c r="G101" s="301" t="s">
        <v>244</v>
      </c>
      <c r="H101" s="302"/>
      <c r="I101" s="303"/>
      <c r="J101" s="304">
        <v>2</v>
      </c>
      <c r="K101" s="305" t="str">
        <f t="shared" si="60"/>
        <v>អាជីវកម្ម</v>
      </c>
      <c r="L101" s="328"/>
      <c r="M101" s="79"/>
      <c r="N101" s="307"/>
      <c r="O101" s="366">
        <f t="shared" si="44"/>
        <v>0.83333333333333337</v>
      </c>
      <c r="P101" s="79" t="str">
        <f t="shared" si="45"/>
        <v/>
      </c>
      <c r="Q101" s="79" t="str">
        <f t="shared" si="36"/>
        <v/>
      </c>
      <c r="R101" s="79"/>
      <c r="S101" s="79">
        <v>5</v>
      </c>
      <c r="T101" s="79">
        <v>10</v>
      </c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308" t="str">
        <f t="shared" si="37"/>
        <v/>
      </c>
      <c r="AG101" s="309">
        <f t="shared" si="38"/>
        <v>1</v>
      </c>
      <c r="AH101" s="310" t="str">
        <f t="shared" si="46"/>
        <v/>
      </c>
      <c r="AI101" s="311">
        <f t="shared" si="39"/>
        <v>0</v>
      </c>
      <c r="AJ101" s="312" t="str">
        <f>IF(AH101=1,SUM(AH$8:AH101)+AJ$4,"")</f>
        <v/>
      </c>
      <c r="AK101" s="310" t="str">
        <f>IF(AND(J101=1,AI101&gt;0),Input!$E$18,IF(AND(J101=2,AI101&gt;0),Input!$E$19,IF(AND(J101=3,AI101&gt;0),Input!$E$20,"")))</f>
        <v/>
      </c>
      <c r="AL101" s="310" t="str">
        <f>IF(AND(J101=1,AI101&gt;0),Input!$G$18,IF(AND(J101=2,AI101&gt;0),Input!$G$19,IF(AND(J101=3,AI101&gt;0),Input!$G$20,"")))</f>
        <v/>
      </c>
      <c r="AM101" s="310" t="str">
        <f>IF(AND(J101=1,AI101&gt;0),Input!$I$18,IF(AND(J101=2,AI101&gt;0),Input!$I$19,IF(AND(J101=3,AI101&gt;0),Input!$I$20,"")))</f>
        <v/>
      </c>
      <c r="AN101" s="313"/>
      <c r="AO101" s="314" t="str">
        <f t="shared" si="40"/>
        <v/>
      </c>
      <c r="AP101" s="314" t="str">
        <f t="shared" si="47"/>
        <v/>
      </c>
      <c r="AQ101" s="314" t="str">
        <f t="shared" si="48"/>
        <v/>
      </c>
      <c r="AR101" s="314">
        <f t="shared" si="49"/>
        <v>0</v>
      </c>
      <c r="AT101" s="315" t="str">
        <f t="shared" si="41"/>
        <v/>
      </c>
      <c r="AU101" s="315" t="str">
        <f t="shared" si="50"/>
        <v/>
      </c>
      <c r="AV101" s="315" t="str">
        <f t="shared" si="51"/>
        <v/>
      </c>
      <c r="AW101" s="316" t="str">
        <f t="shared" si="42"/>
        <v/>
      </c>
      <c r="AX101" s="316" t="str">
        <f t="shared" si="52"/>
        <v/>
      </c>
      <c r="AY101" s="317" t="str">
        <f t="shared" si="53"/>
        <v/>
      </c>
      <c r="AZ101" s="318" t="str">
        <f t="shared" si="43"/>
        <v/>
      </c>
      <c r="BA101" s="318" t="str">
        <f t="shared" si="54"/>
        <v/>
      </c>
      <c r="BB101" s="318" t="str">
        <f t="shared" si="55"/>
        <v/>
      </c>
      <c r="BJ101" s="320">
        <f t="shared" si="59"/>
        <v>0</v>
      </c>
      <c r="BL101" s="321"/>
      <c r="BM101" s="322">
        <f t="shared" si="56"/>
        <v>2.5</v>
      </c>
      <c r="BN101" s="322">
        <f t="shared" si="61"/>
        <v>0.83333333333333337</v>
      </c>
      <c r="BO101" s="322" t="str">
        <f t="shared" si="61"/>
        <v/>
      </c>
      <c r="BP101" s="322" t="str">
        <f t="shared" si="61"/>
        <v/>
      </c>
      <c r="BQ101" s="322" t="str">
        <f t="shared" si="61"/>
        <v/>
      </c>
      <c r="BR101" s="322" t="str">
        <f t="shared" si="61"/>
        <v/>
      </c>
      <c r="BS101" s="322" t="str">
        <f t="shared" si="61"/>
        <v/>
      </c>
      <c r="BT101" s="322" t="str">
        <f t="shared" si="61"/>
        <v/>
      </c>
      <c r="BU101" s="322" t="str">
        <f t="shared" si="61"/>
        <v/>
      </c>
      <c r="BV101" s="322" t="str">
        <f t="shared" si="61"/>
        <v/>
      </c>
      <c r="BW101" s="322" t="str">
        <f t="shared" si="61"/>
        <v/>
      </c>
      <c r="BX101" s="322" t="str">
        <f t="shared" si="61"/>
        <v/>
      </c>
      <c r="CC101" s="323"/>
      <c r="CF101" s="369">
        <f t="shared" si="58"/>
        <v>0</v>
      </c>
      <c r="CG101" s="368"/>
      <c r="CH101" s="368"/>
      <c r="CI101" s="368"/>
      <c r="CJ101" s="368"/>
      <c r="CK101" s="368"/>
      <c r="CL101" s="368"/>
      <c r="CM101" s="368"/>
      <c r="CN101" s="368"/>
      <c r="CO101" s="368"/>
      <c r="CP101" s="368"/>
      <c r="CQ101" s="368"/>
      <c r="CR101" s="368"/>
    </row>
    <row r="102" spans="1:96" s="314" customFormat="1" ht="21" customHeight="1">
      <c r="A102" s="295" t="str">
        <f>Input!$C$12</f>
        <v>01​ 01 01</v>
      </c>
      <c r="B102" s="296">
        <v>2375</v>
      </c>
      <c r="C102" s="297">
        <v>1</v>
      </c>
      <c r="D102" s="298" t="str">
        <f t="shared" si="34"/>
        <v/>
      </c>
      <c r="E102" s="299">
        <f>IF(AG102=1,SUM(AG$8:AG102)+E$4,"")</f>
        <v>95</v>
      </c>
      <c r="F102" s="300" t="str">
        <f t="shared" si="35"/>
        <v>01​ 01 01 2375 1</v>
      </c>
      <c r="G102" s="301" t="s">
        <v>245</v>
      </c>
      <c r="H102" s="302"/>
      <c r="I102" s="303"/>
      <c r="J102" s="304">
        <v>2</v>
      </c>
      <c r="K102" s="305" t="str">
        <f t="shared" si="60"/>
        <v>អាជីវកម្ម</v>
      </c>
      <c r="L102" s="328"/>
      <c r="M102" s="79"/>
      <c r="N102" s="307"/>
      <c r="O102" s="366">
        <f t="shared" si="44"/>
        <v>0.83333333333333337</v>
      </c>
      <c r="P102" s="79" t="str">
        <f t="shared" si="45"/>
        <v/>
      </c>
      <c r="Q102" s="79" t="str">
        <f t="shared" si="36"/>
        <v/>
      </c>
      <c r="R102" s="79"/>
      <c r="S102" s="79">
        <v>5</v>
      </c>
      <c r="T102" s="79">
        <v>10</v>
      </c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308" t="str">
        <f t="shared" si="37"/>
        <v/>
      </c>
      <c r="AG102" s="309">
        <f t="shared" si="38"/>
        <v>1</v>
      </c>
      <c r="AH102" s="310" t="str">
        <f t="shared" si="46"/>
        <v/>
      </c>
      <c r="AI102" s="311">
        <f t="shared" si="39"/>
        <v>0</v>
      </c>
      <c r="AJ102" s="312" t="str">
        <f>IF(AH102=1,SUM(AH$8:AH102)+AJ$4,"")</f>
        <v/>
      </c>
      <c r="AK102" s="310" t="str">
        <f>IF(AND(J102=1,AI102&gt;0),Input!$E$18,IF(AND(J102=2,AI102&gt;0),Input!$E$19,IF(AND(J102=3,AI102&gt;0),Input!$E$20,"")))</f>
        <v/>
      </c>
      <c r="AL102" s="310" t="str">
        <f>IF(AND(J102=1,AI102&gt;0),Input!$G$18,IF(AND(J102=2,AI102&gt;0),Input!$G$19,IF(AND(J102=3,AI102&gt;0),Input!$G$20,"")))</f>
        <v/>
      </c>
      <c r="AM102" s="310" t="str">
        <f>IF(AND(J102=1,AI102&gt;0),Input!$I$18,IF(AND(J102=2,AI102&gt;0),Input!$I$19,IF(AND(J102=3,AI102&gt;0),Input!$I$20,"")))</f>
        <v/>
      </c>
      <c r="AN102" s="313"/>
      <c r="AO102" s="314" t="str">
        <f t="shared" si="40"/>
        <v/>
      </c>
      <c r="AP102" s="314" t="str">
        <f t="shared" si="47"/>
        <v/>
      </c>
      <c r="AQ102" s="314" t="str">
        <f t="shared" si="48"/>
        <v/>
      </c>
      <c r="AR102" s="314">
        <f t="shared" si="49"/>
        <v>0</v>
      </c>
      <c r="AT102" s="315" t="str">
        <f t="shared" si="41"/>
        <v/>
      </c>
      <c r="AU102" s="315" t="str">
        <f t="shared" si="50"/>
        <v/>
      </c>
      <c r="AV102" s="315" t="str">
        <f t="shared" si="51"/>
        <v/>
      </c>
      <c r="AW102" s="316" t="str">
        <f t="shared" si="42"/>
        <v/>
      </c>
      <c r="AX102" s="316" t="str">
        <f t="shared" si="52"/>
        <v/>
      </c>
      <c r="AY102" s="317" t="str">
        <f t="shared" si="53"/>
        <v/>
      </c>
      <c r="AZ102" s="318" t="str">
        <f t="shared" si="43"/>
        <v/>
      </c>
      <c r="BA102" s="318" t="str">
        <f t="shared" si="54"/>
        <v/>
      </c>
      <c r="BB102" s="318" t="str">
        <f t="shared" si="55"/>
        <v/>
      </c>
      <c r="BJ102" s="320">
        <f t="shared" si="59"/>
        <v>0</v>
      </c>
      <c r="BL102" s="321"/>
      <c r="BM102" s="322">
        <f t="shared" si="56"/>
        <v>2.5</v>
      </c>
      <c r="BN102" s="322">
        <f t="shared" si="61"/>
        <v>0.83333333333333337</v>
      </c>
      <c r="BO102" s="322" t="str">
        <f t="shared" si="61"/>
        <v/>
      </c>
      <c r="BP102" s="322" t="str">
        <f t="shared" si="61"/>
        <v/>
      </c>
      <c r="BQ102" s="322" t="str">
        <f t="shared" si="61"/>
        <v/>
      </c>
      <c r="BR102" s="322" t="str">
        <f t="shared" si="61"/>
        <v/>
      </c>
      <c r="BS102" s="322" t="str">
        <f t="shared" si="61"/>
        <v/>
      </c>
      <c r="BT102" s="322" t="str">
        <f t="shared" si="61"/>
        <v/>
      </c>
      <c r="BU102" s="322" t="str">
        <f t="shared" si="61"/>
        <v/>
      </c>
      <c r="BV102" s="322" t="str">
        <f t="shared" si="61"/>
        <v/>
      </c>
      <c r="BW102" s="322" t="str">
        <f t="shared" si="61"/>
        <v/>
      </c>
      <c r="BX102" s="322" t="str">
        <f t="shared" si="61"/>
        <v/>
      </c>
      <c r="CC102" s="323"/>
      <c r="CF102" s="369">
        <f t="shared" si="58"/>
        <v>0</v>
      </c>
      <c r="CG102" s="368"/>
      <c r="CH102" s="368"/>
      <c r="CI102" s="368"/>
      <c r="CJ102" s="368"/>
      <c r="CK102" s="368"/>
      <c r="CL102" s="368"/>
      <c r="CM102" s="368"/>
      <c r="CN102" s="368"/>
      <c r="CO102" s="368"/>
      <c r="CP102" s="368"/>
      <c r="CQ102" s="368"/>
      <c r="CR102" s="368"/>
    </row>
    <row r="103" spans="1:96" s="314" customFormat="1" ht="21" customHeight="1">
      <c r="A103" s="295" t="str">
        <f>Input!$C$12</f>
        <v>01​ 01 01</v>
      </c>
      <c r="B103" s="325">
        <v>2400</v>
      </c>
      <c r="C103" s="297">
        <v>1</v>
      </c>
      <c r="D103" s="298" t="str">
        <f t="shared" si="34"/>
        <v/>
      </c>
      <c r="E103" s="299">
        <f>IF(AG103=1,SUM(AG$8:AG103)+E$4,"")</f>
        <v>96</v>
      </c>
      <c r="F103" s="300" t="str">
        <f t="shared" si="35"/>
        <v>01​ 01 01 2400 1</v>
      </c>
      <c r="G103" s="301" t="s">
        <v>246</v>
      </c>
      <c r="H103" s="302"/>
      <c r="I103" s="303"/>
      <c r="J103" s="304">
        <v>2</v>
      </c>
      <c r="K103" s="305" t="str">
        <f t="shared" si="60"/>
        <v>អាជីវកម្ម</v>
      </c>
      <c r="L103" s="328"/>
      <c r="M103" s="79"/>
      <c r="N103" s="307"/>
      <c r="O103" s="366">
        <f t="shared" si="44"/>
        <v>0.83333333333333337</v>
      </c>
      <c r="P103" s="79" t="str">
        <f t="shared" si="45"/>
        <v/>
      </c>
      <c r="Q103" s="79" t="str">
        <f t="shared" si="36"/>
        <v/>
      </c>
      <c r="R103" s="79"/>
      <c r="S103" s="79">
        <v>5</v>
      </c>
      <c r="T103" s="79">
        <v>10</v>
      </c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308" t="str">
        <f t="shared" si="37"/>
        <v/>
      </c>
      <c r="AG103" s="309">
        <f t="shared" si="38"/>
        <v>1</v>
      </c>
      <c r="AH103" s="310" t="str">
        <f t="shared" si="46"/>
        <v/>
      </c>
      <c r="AI103" s="311">
        <f t="shared" si="39"/>
        <v>0</v>
      </c>
      <c r="AJ103" s="312" t="str">
        <f>IF(AH103=1,SUM(AH$8:AH103)+AJ$4,"")</f>
        <v/>
      </c>
      <c r="AK103" s="310" t="str">
        <f>IF(AND(J103=1,AI103&gt;0),Input!$E$18,IF(AND(J103=2,AI103&gt;0),Input!$E$19,IF(AND(J103=3,AI103&gt;0),Input!$E$20,"")))</f>
        <v/>
      </c>
      <c r="AL103" s="310" t="str">
        <f>IF(AND(J103=1,AI103&gt;0),Input!$G$18,IF(AND(J103=2,AI103&gt;0),Input!$G$19,IF(AND(J103=3,AI103&gt;0),Input!$G$20,"")))</f>
        <v/>
      </c>
      <c r="AM103" s="310" t="str">
        <f>IF(AND(J103=1,AI103&gt;0),Input!$I$18,IF(AND(J103=2,AI103&gt;0),Input!$I$19,IF(AND(J103=3,AI103&gt;0),Input!$I$20,"")))</f>
        <v/>
      </c>
      <c r="AN103" s="313"/>
      <c r="AO103" s="314" t="str">
        <f t="shared" si="40"/>
        <v/>
      </c>
      <c r="AP103" s="314" t="str">
        <f t="shared" si="47"/>
        <v/>
      </c>
      <c r="AQ103" s="314" t="str">
        <f t="shared" si="48"/>
        <v/>
      </c>
      <c r="AR103" s="314">
        <f t="shared" si="49"/>
        <v>0</v>
      </c>
      <c r="AT103" s="315" t="str">
        <f t="shared" si="41"/>
        <v/>
      </c>
      <c r="AU103" s="315" t="str">
        <f t="shared" si="50"/>
        <v/>
      </c>
      <c r="AV103" s="315" t="str">
        <f t="shared" si="51"/>
        <v/>
      </c>
      <c r="AW103" s="316" t="str">
        <f t="shared" si="42"/>
        <v/>
      </c>
      <c r="AX103" s="316" t="str">
        <f t="shared" si="52"/>
        <v/>
      </c>
      <c r="AY103" s="317" t="str">
        <f t="shared" si="53"/>
        <v/>
      </c>
      <c r="AZ103" s="318" t="str">
        <f t="shared" si="43"/>
        <v/>
      </c>
      <c r="BA103" s="318" t="str">
        <f t="shared" si="54"/>
        <v/>
      </c>
      <c r="BB103" s="318" t="str">
        <f t="shared" si="55"/>
        <v/>
      </c>
      <c r="BJ103" s="320">
        <f t="shared" si="59"/>
        <v>0</v>
      </c>
      <c r="BL103" s="321"/>
      <c r="BM103" s="322">
        <f t="shared" si="56"/>
        <v>2.5</v>
      </c>
      <c r="BN103" s="322">
        <f t="shared" si="61"/>
        <v>0.83333333333333337</v>
      </c>
      <c r="BO103" s="322" t="str">
        <f t="shared" si="61"/>
        <v/>
      </c>
      <c r="BP103" s="322" t="str">
        <f t="shared" si="61"/>
        <v/>
      </c>
      <c r="BQ103" s="322" t="str">
        <f t="shared" si="61"/>
        <v/>
      </c>
      <c r="BR103" s="322" t="str">
        <f t="shared" si="61"/>
        <v/>
      </c>
      <c r="BS103" s="322" t="str">
        <f t="shared" si="61"/>
        <v/>
      </c>
      <c r="BT103" s="322" t="str">
        <f t="shared" si="61"/>
        <v/>
      </c>
      <c r="BU103" s="322" t="str">
        <f t="shared" si="61"/>
        <v/>
      </c>
      <c r="BV103" s="322" t="str">
        <f t="shared" si="61"/>
        <v/>
      </c>
      <c r="BW103" s="322" t="str">
        <f t="shared" si="61"/>
        <v/>
      </c>
      <c r="BX103" s="322" t="str">
        <f t="shared" si="61"/>
        <v/>
      </c>
      <c r="CC103" s="323"/>
      <c r="CF103" s="369">
        <f t="shared" si="58"/>
        <v>0</v>
      </c>
      <c r="CG103" s="368"/>
      <c r="CH103" s="368"/>
      <c r="CI103" s="368"/>
      <c r="CJ103" s="368"/>
      <c r="CK103" s="368"/>
      <c r="CL103" s="368"/>
      <c r="CM103" s="368"/>
      <c r="CN103" s="368"/>
      <c r="CO103" s="368"/>
      <c r="CP103" s="368"/>
      <c r="CQ103" s="368"/>
      <c r="CR103" s="368"/>
    </row>
    <row r="104" spans="1:96" s="314" customFormat="1" ht="21" customHeight="1">
      <c r="A104" s="295" t="str">
        <f>Input!$C$12</f>
        <v>01​ 01 01</v>
      </c>
      <c r="B104" s="296">
        <v>2425</v>
      </c>
      <c r="C104" s="297">
        <v>1</v>
      </c>
      <c r="D104" s="298" t="str">
        <f t="shared" si="34"/>
        <v/>
      </c>
      <c r="E104" s="299">
        <f>IF(AG104=1,SUM(AG$8:AG104)+E$4,"")</f>
        <v>97</v>
      </c>
      <c r="F104" s="300" t="str">
        <f t="shared" si="35"/>
        <v>01​ 01 01 2425 1</v>
      </c>
      <c r="G104" s="301" t="s">
        <v>247</v>
      </c>
      <c r="H104" s="302"/>
      <c r="I104" s="303"/>
      <c r="J104" s="304">
        <v>2</v>
      </c>
      <c r="K104" s="305" t="str">
        <f t="shared" si="60"/>
        <v>អាជីវកម្ម</v>
      </c>
      <c r="L104" s="328"/>
      <c r="M104" s="79"/>
      <c r="N104" s="307"/>
      <c r="O104" s="366">
        <f t="shared" si="44"/>
        <v>0.83333333333333337</v>
      </c>
      <c r="P104" s="79" t="str">
        <f t="shared" si="45"/>
        <v/>
      </c>
      <c r="Q104" s="79" t="str">
        <f t="shared" si="36"/>
        <v/>
      </c>
      <c r="R104" s="79"/>
      <c r="S104" s="79">
        <v>5</v>
      </c>
      <c r="T104" s="79">
        <v>10</v>
      </c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308" t="str">
        <f t="shared" si="37"/>
        <v/>
      </c>
      <c r="AG104" s="309">
        <f t="shared" si="38"/>
        <v>1</v>
      </c>
      <c r="AH104" s="310" t="str">
        <f t="shared" si="46"/>
        <v/>
      </c>
      <c r="AI104" s="311">
        <f t="shared" si="39"/>
        <v>0</v>
      </c>
      <c r="AJ104" s="312" t="str">
        <f>IF(AH104=1,SUM(AH$8:AH104)+AJ$4,"")</f>
        <v/>
      </c>
      <c r="AK104" s="310" t="str">
        <f>IF(AND(J104=1,AI104&gt;0),Input!$E$18,IF(AND(J104=2,AI104&gt;0),Input!$E$19,IF(AND(J104=3,AI104&gt;0),Input!$E$20,"")))</f>
        <v/>
      </c>
      <c r="AL104" s="310" t="str">
        <f>IF(AND(J104=1,AI104&gt;0),Input!$G$18,IF(AND(J104=2,AI104&gt;0),Input!$G$19,IF(AND(J104=3,AI104&gt;0),Input!$G$20,"")))</f>
        <v/>
      </c>
      <c r="AM104" s="310" t="str">
        <f>IF(AND(J104=1,AI104&gt;0),Input!$I$18,IF(AND(J104=2,AI104&gt;0),Input!$I$19,IF(AND(J104=3,AI104&gt;0),Input!$I$20,"")))</f>
        <v/>
      </c>
      <c r="AN104" s="313"/>
      <c r="AO104" s="314" t="str">
        <f t="shared" si="40"/>
        <v/>
      </c>
      <c r="AP104" s="314" t="str">
        <f t="shared" si="47"/>
        <v/>
      </c>
      <c r="AQ104" s="314" t="str">
        <f t="shared" si="48"/>
        <v/>
      </c>
      <c r="AR104" s="314">
        <f t="shared" si="49"/>
        <v>0</v>
      </c>
      <c r="AT104" s="315" t="str">
        <f t="shared" si="41"/>
        <v/>
      </c>
      <c r="AU104" s="315" t="str">
        <f t="shared" si="50"/>
        <v/>
      </c>
      <c r="AV104" s="315" t="str">
        <f t="shared" si="51"/>
        <v/>
      </c>
      <c r="AW104" s="316" t="str">
        <f t="shared" si="42"/>
        <v/>
      </c>
      <c r="AX104" s="316" t="str">
        <f t="shared" si="52"/>
        <v/>
      </c>
      <c r="AY104" s="317" t="str">
        <f t="shared" si="53"/>
        <v/>
      </c>
      <c r="AZ104" s="318" t="str">
        <f t="shared" si="43"/>
        <v/>
      </c>
      <c r="BA104" s="318" t="str">
        <f t="shared" si="54"/>
        <v/>
      </c>
      <c r="BB104" s="318" t="str">
        <f t="shared" si="55"/>
        <v/>
      </c>
      <c r="BJ104" s="320">
        <f t="shared" si="59"/>
        <v>0</v>
      </c>
      <c r="BL104" s="321"/>
      <c r="BM104" s="322">
        <f t="shared" si="56"/>
        <v>2.5</v>
      </c>
      <c r="BN104" s="322">
        <f t="shared" si="61"/>
        <v>0.83333333333333337</v>
      </c>
      <c r="BO104" s="322" t="str">
        <f t="shared" si="61"/>
        <v/>
      </c>
      <c r="BP104" s="322" t="str">
        <f t="shared" si="61"/>
        <v/>
      </c>
      <c r="BQ104" s="322" t="str">
        <f t="shared" si="61"/>
        <v/>
      </c>
      <c r="BR104" s="322" t="str">
        <f t="shared" si="61"/>
        <v/>
      </c>
      <c r="BS104" s="322" t="str">
        <f t="shared" si="61"/>
        <v/>
      </c>
      <c r="BT104" s="322" t="str">
        <f t="shared" si="61"/>
        <v/>
      </c>
      <c r="BU104" s="322" t="str">
        <f t="shared" si="61"/>
        <v/>
      </c>
      <c r="BV104" s="322" t="str">
        <f t="shared" si="61"/>
        <v/>
      </c>
      <c r="BW104" s="322" t="str">
        <f t="shared" si="61"/>
        <v/>
      </c>
      <c r="BX104" s="322" t="str">
        <f t="shared" si="61"/>
        <v/>
      </c>
      <c r="CC104" s="323"/>
      <c r="CF104" s="369">
        <f t="shared" si="58"/>
        <v>0</v>
      </c>
      <c r="CG104" s="368"/>
      <c r="CH104" s="368"/>
      <c r="CI104" s="368"/>
      <c r="CJ104" s="368"/>
      <c r="CK104" s="368"/>
      <c r="CL104" s="368"/>
      <c r="CM104" s="368"/>
      <c r="CN104" s="368"/>
      <c r="CO104" s="368"/>
      <c r="CP104" s="368"/>
      <c r="CQ104" s="368"/>
      <c r="CR104" s="368"/>
    </row>
    <row r="105" spans="1:96" s="314" customFormat="1" ht="21" customHeight="1">
      <c r="A105" s="295" t="str">
        <f>Input!$C$12</f>
        <v>01​ 01 01</v>
      </c>
      <c r="B105" s="325">
        <v>2450</v>
      </c>
      <c r="C105" s="297">
        <v>1</v>
      </c>
      <c r="D105" s="298" t="str">
        <f t="shared" si="34"/>
        <v/>
      </c>
      <c r="E105" s="299">
        <f>IF(AG105=1,SUM(AG$8:AG105)+E$4,"")</f>
        <v>98</v>
      </c>
      <c r="F105" s="300" t="str">
        <f t="shared" si="35"/>
        <v>01​ 01 01 2450 1</v>
      </c>
      <c r="G105" s="301" t="s">
        <v>248</v>
      </c>
      <c r="H105" s="302"/>
      <c r="I105" s="303"/>
      <c r="J105" s="304">
        <v>2</v>
      </c>
      <c r="K105" s="305" t="str">
        <f t="shared" si="60"/>
        <v>អាជីវកម្ម</v>
      </c>
      <c r="L105" s="328"/>
      <c r="M105" s="79"/>
      <c r="N105" s="307"/>
      <c r="O105" s="366">
        <f t="shared" si="44"/>
        <v>0.83333333333333337</v>
      </c>
      <c r="P105" s="79" t="str">
        <f t="shared" si="45"/>
        <v/>
      </c>
      <c r="Q105" s="79" t="str">
        <f t="shared" si="36"/>
        <v/>
      </c>
      <c r="R105" s="79"/>
      <c r="S105" s="79">
        <v>5</v>
      </c>
      <c r="T105" s="79">
        <v>10</v>
      </c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308" t="str">
        <f t="shared" si="37"/>
        <v/>
      </c>
      <c r="AG105" s="309">
        <f t="shared" si="38"/>
        <v>1</v>
      </c>
      <c r="AH105" s="310" t="str">
        <f t="shared" si="46"/>
        <v/>
      </c>
      <c r="AI105" s="311">
        <f t="shared" si="39"/>
        <v>0</v>
      </c>
      <c r="AJ105" s="312" t="str">
        <f>IF(AH105=1,SUM(AH$8:AH105)+AJ$4,"")</f>
        <v/>
      </c>
      <c r="AK105" s="310" t="str">
        <f>IF(AND(J105=1,AI105&gt;0),Input!$E$18,IF(AND(J105=2,AI105&gt;0),Input!$E$19,IF(AND(J105=3,AI105&gt;0),Input!$E$20,"")))</f>
        <v/>
      </c>
      <c r="AL105" s="310" t="str">
        <f>IF(AND(J105=1,AI105&gt;0),Input!$G$18,IF(AND(J105=2,AI105&gt;0),Input!$G$19,IF(AND(J105=3,AI105&gt;0),Input!$G$20,"")))</f>
        <v/>
      </c>
      <c r="AM105" s="310" t="str">
        <f>IF(AND(J105=1,AI105&gt;0),Input!$I$18,IF(AND(J105=2,AI105&gt;0),Input!$I$19,IF(AND(J105=3,AI105&gt;0),Input!$I$20,"")))</f>
        <v/>
      </c>
      <c r="AN105" s="313"/>
      <c r="AO105" s="314" t="str">
        <f t="shared" si="40"/>
        <v/>
      </c>
      <c r="AP105" s="314" t="str">
        <f t="shared" si="47"/>
        <v/>
      </c>
      <c r="AQ105" s="314" t="str">
        <f t="shared" si="48"/>
        <v/>
      </c>
      <c r="AR105" s="314">
        <f t="shared" si="49"/>
        <v>0</v>
      </c>
      <c r="AT105" s="315" t="str">
        <f t="shared" si="41"/>
        <v/>
      </c>
      <c r="AU105" s="315" t="str">
        <f t="shared" si="50"/>
        <v/>
      </c>
      <c r="AV105" s="315" t="str">
        <f t="shared" si="51"/>
        <v/>
      </c>
      <c r="AW105" s="316" t="str">
        <f t="shared" si="42"/>
        <v/>
      </c>
      <c r="AX105" s="316" t="str">
        <f t="shared" si="52"/>
        <v/>
      </c>
      <c r="AY105" s="317" t="str">
        <f t="shared" si="53"/>
        <v/>
      </c>
      <c r="AZ105" s="318" t="str">
        <f t="shared" si="43"/>
        <v/>
      </c>
      <c r="BA105" s="318" t="str">
        <f t="shared" si="54"/>
        <v/>
      </c>
      <c r="BB105" s="318" t="str">
        <f t="shared" si="55"/>
        <v/>
      </c>
      <c r="BJ105" s="320">
        <f t="shared" si="59"/>
        <v>0</v>
      </c>
      <c r="BL105" s="321"/>
      <c r="BM105" s="322">
        <f t="shared" si="56"/>
        <v>2.5</v>
      </c>
      <c r="BN105" s="322">
        <f t="shared" ref="BN105:BX120" si="62">IF(U105&gt;T105,((U105-T105)+BM105+BL105)/3,IF(U105&lt;T105,(U105+BM105+BL105)/3,""))</f>
        <v>0.83333333333333337</v>
      </c>
      <c r="BO105" s="322" t="str">
        <f t="shared" si="62"/>
        <v/>
      </c>
      <c r="BP105" s="322" t="str">
        <f t="shared" si="62"/>
        <v/>
      </c>
      <c r="BQ105" s="322" t="str">
        <f t="shared" si="62"/>
        <v/>
      </c>
      <c r="BR105" s="322" t="str">
        <f t="shared" si="62"/>
        <v/>
      </c>
      <c r="BS105" s="322" t="str">
        <f t="shared" si="62"/>
        <v/>
      </c>
      <c r="BT105" s="322" t="str">
        <f t="shared" si="62"/>
        <v/>
      </c>
      <c r="BU105" s="322" t="str">
        <f t="shared" si="62"/>
        <v/>
      </c>
      <c r="BV105" s="322" t="str">
        <f t="shared" si="62"/>
        <v/>
      </c>
      <c r="BW105" s="322" t="str">
        <f t="shared" si="62"/>
        <v/>
      </c>
      <c r="BX105" s="322" t="str">
        <f t="shared" si="62"/>
        <v/>
      </c>
      <c r="CC105" s="323"/>
      <c r="CF105" s="369">
        <f t="shared" si="58"/>
        <v>0</v>
      </c>
      <c r="CG105" s="368"/>
      <c r="CH105" s="368"/>
      <c r="CI105" s="368"/>
      <c r="CJ105" s="368"/>
      <c r="CK105" s="368"/>
      <c r="CL105" s="368"/>
      <c r="CM105" s="368"/>
      <c r="CN105" s="368"/>
      <c r="CO105" s="368"/>
      <c r="CP105" s="368"/>
      <c r="CQ105" s="368"/>
      <c r="CR105" s="368"/>
    </row>
    <row r="106" spans="1:96" s="314" customFormat="1" ht="21" customHeight="1">
      <c r="A106" s="295" t="str">
        <f>Input!$C$12</f>
        <v>01​ 01 01</v>
      </c>
      <c r="B106" s="296">
        <v>2475</v>
      </c>
      <c r="C106" s="297">
        <v>1</v>
      </c>
      <c r="D106" s="298" t="str">
        <f t="shared" si="34"/>
        <v/>
      </c>
      <c r="E106" s="299">
        <f>IF(AG106=1,SUM(AG$8:AG106)+E$4,"")</f>
        <v>99</v>
      </c>
      <c r="F106" s="300" t="str">
        <f t="shared" si="35"/>
        <v>01​ 01 01 2475 1</v>
      </c>
      <c r="G106" s="301" t="s">
        <v>249</v>
      </c>
      <c r="H106" s="302"/>
      <c r="I106" s="303"/>
      <c r="J106" s="304">
        <v>2</v>
      </c>
      <c r="K106" s="305" t="str">
        <f t="shared" si="60"/>
        <v>អាជីវកម្ម</v>
      </c>
      <c r="L106" s="328"/>
      <c r="M106" s="79"/>
      <c r="N106" s="307"/>
      <c r="O106" s="366">
        <f t="shared" si="44"/>
        <v>0.83333333333333337</v>
      </c>
      <c r="P106" s="79" t="str">
        <f t="shared" si="45"/>
        <v/>
      </c>
      <c r="Q106" s="79" t="str">
        <f t="shared" si="36"/>
        <v/>
      </c>
      <c r="R106" s="79"/>
      <c r="S106" s="79">
        <v>5</v>
      </c>
      <c r="T106" s="79">
        <v>10</v>
      </c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308" t="str">
        <f t="shared" si="37"/>
        <v/>
      </c>
      <c r="AG106" s="309">
        <f t="shared" si="38"/>
        <v>1</v>
      </c>
      <c r="AH106" s="310" t="str">
        <f t="shared" si="46"/>
        <v/>
      </c>
      <c r="AI106" s="311">
        <f t="shared" si="39"/>
        <v>0</v>
      </c>
      <c r="AJ106" s="312" t="str">
        <f>IF(AH106=1,SUM(AH$8:AH106)+AJ$4,"")</f>
        <v/>
      </c>
      <c r="AK106" s="310" t="str">
        <f>IF(AND(J106=1,AI106&gt;0),Input!$E$18,IF(AND(J106=2,AI106&gt;0),Input!$E$19,IF(AND(J106=3,AI106&gt;0),Input!$E$20,"")))</f>
        <v/>
      </c>
      <c r="AL106" s="310" t="str">
        <f>IF(AND(J106=1,AI106&gt;0),Input!$G$18,IF(AND(J106=2,AI106&gt;0),Input!$G$19,IF(AND(J106=3,AI106&gt;0),Input!$G$20,"")))</f>
        <v/>
      </c>
      <c r="AM106" s="310" t="str">
        <f>IF(AND(J106=1,AI106&gt;0),Input!$I$18,IF(AND(J106=2,AI106&gt;0),Input!$I$19,IF(AND(J106=3,AI106&gt;0),Input!$I$20,"")))</f>
        <v/>
      </c>
      <c r="AN106" s="313"/>
      <c r="AO106" s="314" t="str">
        <f t="shared" si="40"/>
        <v/>
      </c>
      <c r="AP106" s="314" t="str">
        <f t="shared" si="47"/>
        <v/>
      </c>
      <c r="AQ106" s="314" t="str">
        <f t="shared" si="48"/>
        <v/>
      </c>
      <c r="AR106" s="314">
        <f t="shared" si="49"/>
        <v>0</v>
      </c>
      <c r="AT106" s="315" t="str">
        <f t="shared" si="41"/>
        <v/>
      </c>
      <c r="AU106" s="315" t="str">
        <f t="shared" si="50"/>
        <v/>
      </c>
      <c r="AV106" s="315" t="str">
        <f t="shared" si="51"/>
        <v/>
      </c>
      <c r="AW106" s="316" t="str">
        <f t="shared" si="42"/>
        <v/>
      </c>
      <c r="AX106" s="316" t="str">
        <f t="shared" si="52"/>
        <v/>
      </c>
      <c r="AY106" s="317" t="str">
        <f t="shared" si="53"/>
        <v/>
      </c>
      <c r="AZ106" s="318" t="str">
        <f t="shared" si="43"/>
        <v/>
      </c>
      <c r="BA106" s="318" t="str">
        <f t="shared" si="54"/>
        <v/>
      </c>
      <c r="BB106" s="318" t="str">
        <f t="shared" si="55"/>
        <v/>
      </c>
      <c r="BJ106" s="320">
        <f t="shared" si="59"/>
        <v>0</v>
      </c>
      <c r="BL106" s="321"/>
      <c r="BM106" s="322">
        <f t="shared" si="56"/>
        <v>2.5</v>
      </c>
      <c r="BN106" s="322">
        <f t="shared" si="62"/>
        <v>0.83333333333333337</v>
      </c>
      <c r="BO106" s="322" t="str">
        <f t="shared" si="62"/>
        <v/>
      </c>
      <c r="BP106" s="322" t="str">
        <f t="shared" si="62"/>
        <v/>
      </c>
      <c r="BQ106" s="322" t="str">
        <f t="shared" si="62"/>
        <v/>
      </c>
      <c r="BR106" s="322" t="str">
        <f t="shared" si="62"/>
        <v/>
      </c>
      <c r="BS106" s="322" t="str">
        <f t="shared" si="62"/>
        <v/>
      </c>
      <c r="BT106" s="322" t="str">
        <f t="shared" si="62"/>
        <v/>
      </c>
      <c r="BU106" s="322" t="str">
        <f t="shared" si="62"/>
        <v/>
      </c>
      <c r="BV106" s="322" t="str">
        <f t="shared" si="62"/>
        <v/>
      </c>
      <c r="BW106" s="322" t="str">
        <f t="shared" si="62"/>
        <v/>
      </c>
      <c r="BX106" s="322" t="str">
        <f t="shared" si="62"/>
        <v/>
      </c>
      <c r="CC106" s="323"/>
      <c r="CF106" s="369">
        <f t="shared" si="58"/>
        <v>0</v>
      </c>
      <c r="CG106" s="368"/>
      <c r="CH106" s="368"/>
      <c r="CI106" s="368"/>
      <c r="CJ106" s="368"/>
      <c r="CK106" s="368"/>
      <c r="CL106" s="368"/>
      <c r="CM106" s="368"/>
      <c r="CN106" s="368"/>
      <c r="CO106" s="368"/>
      <c r="CP106" s="368"/>
      <c r="CQ106" s="368"/>
      <c r="CR106" s="368"/>
    </row>
    <row r="107" spans="1:96" s="314" customFormat="1" ht="21" customHeight="1">
      <c r="A107" s="295" t="str">
        <f>Input!$C$12</f>
        <v>01​ 01 01</v>
      </c>
      <c r="B107" s="325">
        <v>2500</v>
      </c>
      <c r="C107" s="297">
        <v>1</v>
      </c>
      <c r="D107" s="298" t="str">
        <f t="shared" si="34"/>
        <v/>
      </c>
      <c r="E107" s="299">
        <f>IF(AG107=1,SUM(AG$8:AG107)+E$4,"")</f>
        <v>100</v>
      </c>
      <c r="F107" s="300" t="str">
        <f t="shared" si="35"/>
        <v>01​ 01 01 2500 1</v>
      </c>
      <c r="G107" s="301" t="s">
        <v>250</v>
      </c>
      <c r="H107" s="302"/>
      <c r="I107" s="303"/>
      <c r="J107" s="304">
        <v>2</v>
      </c>
      <c r="K107" s="305" t="str">
        <f t="shared" si="60"/>
        <v>អាជីវកម្ម</v>
      </c>
      <c r="L107" s="328"/>
      <c r="M107" s="79"/>
      <c r="N107" s="307"/>
      <c r="O107" s="366">
        <f t="shared" si="44"/>
        <v>0.83333333333333337</v>
      </c>
      <c r="P107" s="79" t="str">
        <f t="shared" si="45"/>
        <v/>
      </c>
      <c r="Q107" s="79" t="str">
        <f t="shared" si="36"/>
        <v/>
      </c>
      <c r="R107" s="79"/>
      <c r="S107" s="79">
        <v>5</v>
      </c>
      <c r="T107" s="79">
        <v>10</v>
      </c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308" t="str">
        <f t="shared" si="37"/>
        <v/>
      </c>
      <c r="AG107" s="309">
        <f t="shared" si="38"/>
        <v>1</v>
      </c>
      <c r="AH107" s="310" t="str">
        <f t="shared" si="46"/>
        <v/>
      </c>
      <c r="AI107" s="311">
        <f t="shared" si="39"/>
        <v>0</v>
      </c>
      <c r="AJ107" s="312" t="str">
        <f>IF(AH107=1,SUM(AH$8:AH107)+AJ$4,"")</f>
        <v/>
      </c>
      <c r="AK107" s="310" t="str">
        <f>IF(AND(J107=1,AI107&gt;0),Input!$E$18,IF(AND(J107=2,AI107&gt;0),Input!$E$19,IF(AND(J107=3,AI107&gt;0),Input!$E$20,"")))</f>
        <v/>
      </c>
      <c r="AL107" s="310" t="str">
        <f>IF(AND(J107=1,AI107&gt;0),Input!$G$18,IF(AND(J107=2,AI107&gt;0),Input!$G$19,IF(AND(J107=3,AI107&gt;0),Input!$G$20,"")))</f>
        <v/>
      </c>
      <c r="AM107" s="310" t="str">
        <f>IF(AND(J107=1,AI107&gt;0),Input!$I$18,IF(AND(J107=2,AI107&gt;0),Input!$I$19,IF(AND(J107=3,AI107&gt;0),Input!$I$20,"")))</f>
        <v/>
      </c>
      <c r="AN107" s="313"/>
      <c r="AO107" s="314" t="str">
        <f t="shared" si="40"/>
        <v/>
      </c>
      <c r="AP107" s="314" t="str">
        <f t="shared" si="47"/>
        <v/>
      </c>
      <c r="AQ107" s="314" t="str">
        <f t="shared" si="48"/>
        <v/>
      </c>
      <c r="AR107" s="314">
        <f t="shared" si="49"/>
        <v>0</v>
      </c>
      <c r="AT107" s="315" t="str">
        <f t="shared" si="41"/>
        <v/>
      </c>
      <c r="AU107" s="315" t="str">
        <f t="shared" si="50"/>
        <v/>
      </c>
      <c r="AV107" s="315" t="str">
        <f t="shared" si="51"/>
        <v/>
      </c>
      <c r="AW107" s="316" t="str">
        <f t="shared" si="42"/>
        <v/>
      </c>
      <c r="AX107" s="316" t="str">
        <f t="shared" si="52"/>
        <v/>
      </c>
      <c r="AY107" s="317" t="str">
        <f t="shared" si="53"/>
        <v/>
      </c>
      <c r="AZ107" s="318" t="str">
        <f t="shared" si="43"/>
        <v/>
      </c>
      <c r="BA107" s="318" t="str">
        <f t="shared" si="54"/>
        <v/>
      </c>
      <c r="BB107" s="318" t="str">
        <f t="shared" si="55"/>
        <v/>
      </c>
      <c r="BJ107" s="320">
        <f t="shared" si="59"/>
        <v>0</v>
      </c>
      <c r="BL107" s="321"/>
      <c r="BM107" s="322">
        <f t="shared" si="56"/>
        <v>2.5</v>
      </c>
      <c r="BN107" s="322">
        <f t="shared" si="62"/>
        <v>0.83333333333333337</v>
      </c>
      <c r="BO107" s="322" t="str">
        <f t="shared" si="62"/>
        <v/>
      </c>
      <c r="BP107" s="322" t="str">
        <f t="shared" si="62"/>
        <v/>
      </c>
      <c r="BQ107" s="322" t="str">
        <f t="shared" si="62"/>
        <v/>
      </c>
      <c r="BR107" s="322" t="str">
        <f t="shared" si="62"/>
        <v/>
      </c>
      <c r="BS107" s="322" t="str">
        <f t="shared" si="62"/>
        <v/>
      </c>
      <c r="BT107" s="322" t="str">
        <f t="shared" si="62"/>
        <v/>
      </c>
      <c r="BU107" s="322" t="str">
        <f t="shared" si="62"/>
        <v/>
      </c>
      <c r="BV107" s="322" t="str">
        <f t="shared" si="62"/>
        <v/>
      </c>
      <c r="BW107" s="322" t="str">
        <f t="shared" si="62"/>
        <v/>
      </c>
      <c r="BX107" s="322" t="str">
        <f t="shared" si="62"/>
        <v/>
      </c>
      <c r="CC107" s="323"/>
      <c r="CF107" s="369">
        <f t="shared" si="58"/>
        <v>0</v>
      </c>
      <c r="CG107" s="368"/>
      <c r="CH107" s="368"/>
      <c r="CI107" s="368"/>
      <c r="CJ107" s="368"/>
      <c r="CK107" s="368"/>
      <c r="CL107" s="368"/>
      <c r="CM107" s="368"/>
      <c r="CN107" s="368"/>
      <c r="CO107" s="368"/>
      <c r="CP107" s="368"/>
      <c r="CQ107" s="368"/>
      <c r="CR107" s="368"/>
    </row>
    <row r="108" spans="1:96" s="314" customFormat="1" ht="21" customHeight="1">
      <c r="A108" s="295" t="str">
        <f>Input!$C$12</f>
        <v>01​ 01 01</v>
      </c>
      <c r="B108" s="296">
        <v>2525</v>
      </c>
      <c r="C108" s="297">
        <v>1</v>
      </c>
      <c r="D108" s="298" t="str">
        <f t="shared" si="34"/>
        <v/>
      </c>
      <c r="E108" s="299">
        <f>IF(AG108=1,SUM(AG$8:AG108)+E$4,"")</f>
        <v>101</v>
      </c>
      <c r="F108" s="300" t="str">
        <f t="shared" si="35"/>
        <v>01​ 01 01 2525 1</v>
      </c>
      <c r="G108" s="301" t="s">
        <v>251</v>
      </c>
      <c r="H108" s="302"/>
      <c r="I108" s="303"/>
      <c r="J108" s="304">
        <v>2</v>
      </c>
      <c r="K108" s="305" t="str">
        <f t="shared" si="60"/>
        <v>អាជីវកម្ម</v>
      </c>
      <c r="L108" s="328"/>
      <c r="M108" s="79"/>
      <c r="N108" s="307"/>
      <c r="O108" s="366">
        <f t="shared" si="44"/>
        <v>0.83333333333333337</v>
      </c>
      <c r="P108" s="79" t="str">
        <f t="shared" si="45"/>
        <v/>
      </c>
      <c r="Q108" s="79" t="str">
        <f t="shared" si="36"/>
        <v/>
      </c>
      <c r="R108" s="79"/>
      <c r="S108" s="79">
        <v>5</v>
      </c>
      <c r="T108" s="79">
        <v>10</v>
      </c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308" t="str">
        <f t="shared" si="37"/>
        <v/>
      </c>
      <c r="AG108" s="309">
        <f t="shared" si="38"/>
        <v>1</v>
      </c>
      <c r="AH108" s="310" t="str">
        <f t="shared" si="46"/>
        <v/>
      </c>
      <c r="AI108" s="311">
        <f t="shared" si="39"/>
        <v>0</v>
      </c>
      <c r="AJ108" s="312" t="str">
        <f>IF(AH108=1,SUM(AH$8:AH108)+AJ$4,"")</f>
        <v/>
      </c>
      <c r="AK108" s="310" t="str">
        <f>IF(AND(J108=1,AI108&gt;0),Input!$E$18,IF(AND(J108=2,AI108&gt;0),Input!$E$19,IF(AND(J108=3,AI108&gt;0),Input!$E$20,"")))</f>
        <v/>
      </c>
      <c r="AL108" s="310" t="str">
        <f>IF(AND(J108=1,AI108&gt;0),Input!$G$18,IF(AND(J108=2,AI108&gt;0),Input!$G$19,IF(AND(J108=3,AI108&gt;0),Input!$G$20,"")))</f>
        <v/>
      </c>
      <c r="AM108" s="310" t="str">
        <f>IF(AND(J108=1,AI108&gt;0),Input!$I$18,IF(AND(J108=2,AI108&gt;0),Input!$I$19,IF(AND(J108=3,AI108&gt;0),Input!$I$20,"")))</f>
        <v/>
      </c>
      <c r="AN108" s="313"/>
      <c r="AO108" s="314" t="str">
        <f t="shared" si="40"/>
        <v/>
      </c>
      <c r="AP108" s="314" t="str">
        <f t="shared" si="47"/>
        <v/>
      </c>
      <c r="AQ108" s="314" t="str">
        <f t="shared" si="48"/>
        <v/>
      </c>
      <c r="AR108" s="314">
        <f t="shared" si="49"/>
        <v>0</v>
      </c>
      <c r="AT108" s="315" t="str">
        <f t="shared" si="41"/>
        <v/>
      </c>
      <c r="AU108" s="315" t="str">
        <f t="shared" si="50"/>
        <v/>
      </c>
      <c r="AV108" s="315" t="str">
        <f t="shared" si="51"/>
        <v/>
      </c>
      <c r="AW108" s="316" t="str">
        <f t="shared" si="42"/>
        <v/>
      </c>
      <c r="AX108" s="316" t="str">
        <f t="shared" si="52"/>
        <v/>
      </c>
      <c r="AY108" s="317" t="str">
        <f t="shared" si="53"/>
        <v/>
      </c>
      <c r="AZ108" s="318" t="str">
        <f t="shared" si="43"/>
        <v/>
      </c>
      <c r="BA108" s="318" t="str">
        <f t="shared" si="54"/>
        <v/>
      </c>
      <c r="BB108" s="318" t="str">
        <f t="shared" si="55"/>
        <v/>
      </c>
      <c r="BJ108" s="320">
        <f t="shared" si="59"/>
        <v>0</v>
      </c>
      <c r="BL108" s="321"/>
      <c r="BM108" s="322">
        <f t="shared" si="56"/>
        <v>2.5</v>
      </c>
      <c r="BN108" s="322">
        <f t="shared" si="62"/>
        <v>0.83333333333333337</v>
      </c>
      <c r="BO108" s="322" t="str">
        <f t="shared" si="62"/>
        <v/>
      </c>
      <c r="BP108" s="322" t="str">
        <f t="shared" si="62"/>
        <v/>
      </c>
      <c r="BQ108" s="322" t="str">
        <f t="shared" si="62"/>
        <v/>
      </c>
      <c r="BR108" s="322" t="str">
        <f t="shared" si="62"/>
        <v/>
      </c>
      <c r="BS108" s="322" t="str">
        <f t="shared" si="62"/>
        <v/>
      </c>
      <c r="BT108" s="322" t="str">
        <f t="shared" si="62"/>
        <v/>
      </c>
      <c r="BU108" s="322" t="str">
        <f t="shared" si="62"/>
        <v/>
      </c>
      <c r="BV108" s="322" t="str">
        <f t="shared" si="62"/>
        <v/>
      </c>
      <c r="BW108" s="322" t="str">
        <f t="shared" si="62"/>
        <v/>
      </c>
      <c r="BX108" s="322" t="str">
        <f t="shared" si="62"/>
        <v/>
      </c>
      <c r="CC108" s="323"/>
      <c r="CF108" s="369">
        <f t="shared" si="58"/>
        <v>0</v>
      </c>
      <c r="CG108" s="368"/>
      <c r="CH108" s="368"/>
      <c r="CI108" s="368"/>
      <c r="CJ108" s="368"/>
      <c r="CK108" s="368"/>
      <c r="CL108" s="368"/>
      <c r="CM108" s="368"/>
      <c r="CN108" s="368"/>
      <c r="CO108" s="368"/>
      <c r="CP108" s="368"/>
      <c r="CQ108" s="368"/>
      <c r="CR108" s="368"/>
    </row>
    <row r="109" spans="1:96" s="314" customFormat="1" ht="21" customHeight="1">
      <c r="A109" s="295" t="str">
        <f>Input!$C$12</f>
        <v>01​ 01 01</v>
      </c>
      <c r="B109" s="325">
        <v>2550</v>
      </c>
      <c r="C109" s="297">
        <v>1</v>
      </c>
      <c r="D109" s="298" t="str">
        <f t="shared" si="34"/>
        <v/>
      </c>
      <c r="E109" s="299">
        <f>IF(AG109=1,SUM(AG$8:AG109)+E$4,"")</f>
        <v>102</v>
      </c>
      <c r="F109" s="300" t="str">
        <f t="shared" si="35"/>
        <v>01​ 01 01 2550 1</v>
      </c>
      <c r="G109" s="301" t="s">
        <v>252</v>
      </c>
      <c r="H109" s="302"/>
      <c r="I109" s="303"/>
      <c r="J109" s="304">
        <v>2</v>
      </c>
      <c r="K109" s="305" t="str">
        <f t="shared" si="60"/>
        <v>អាជីវកម្ម</v>
      </c>
      <c r="L109" s="328"/>
      <c r="M109" s="79"/>
      <c r="N109" s="307"/>
      <c r="O109" s="366">
        <f t="shared" si="44"/>
        <v>0.83333333333333337</v>
      </c>
      <c r="P109" s="79" t="str">
        <f t="shared" si="45"/>
        <v/>
      </c>
      <c r="Q109" s="79" t="str">
        <f t="shared" si="36"/>
        <v/>
      </c>
      <c r="R109" s="79"/>
      <c r="S109" s="79">
        <v>5</v>
      </c>
      <c r="T109" s="79">
        <v>10</v>
      </c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308" t="str">
        <f t="shared" si="37"/>
        <v/>
      </c>
      <c r="AG109" s="309">
        <f t="shared" si="38"/>
        <v>1</v>
      </c>
      <c r="AH109" s="310" t="str">
        <f t="shared" si="46"/>
        <v/>
      </c>
      <c r="AI109" s="311">
        <f t="shared" si="39"/>
        <v>0</v>
      </c>
      <c r="AJ109" s="312" t="str">
        <f>IF(AH109=1,SUM(AH$8:AH109)+AJ$4,"")</f>
        <v/>
      </c>
      <c r="AK109" s="310" t="str">
        <f>IF(AND(J109=1,AI109&gt;0),Input!$E$18,IF(AND(J109=2,AI109&gt;0),Input!$E$19,IF(AND(J109=3,AI109&gt;0),Input!$E$20,"")))</f>
        <v/>
      </c>
      <c r="AL109" s="310" t="str">
        <f>IF(AND(J109=1,AI109&gt;0),Input!$G$18,IF(AND(J109=2,AI109&gt;0),Input!$G$19,IF(AND(J109=3,AI109&gt;0),Input!$G$20,"")))</f>
        <v/>
      </c>
      <c r="AM109" s="310" t="str">
        <f>IF(AND(J109=1,AI109&gt;0),Input!$I$18,IF(AND(J109=2,AI109&gt;0),Input!$I$19,IF(AND(J109=3,AI109&gt;0),Input!$I$20,"")))</f>
        <v/>
      </c>
      <c r="AN109" s="313"/>
      <c r="AO109" s="314" t="str">
        <f t="shared" si="40"/>
        <v/>
      </c>
      <c r="AP109" s="314" t="str">
        <f t="shared" si="47"/>
        <v/>
      </c>
      <c r="AQ109" s="314" t="str">
        <f t="shared" si="48"/>
        <v/>
      </c>
      <c r="AR109" s="314">
        <f t="shared" si="49"/>
        <v>0</v>
      </c>
      <c r="AT109" s="315" t="str">
        <f t="shared" si="41"/>
        <v/>
      </c>
      <c r="AU109" s="315" t="str">
        <f t="shared" si="50"/>
        <v/>
      </c>
      <c r="AV109" s="315" t="str">
        <f t="shared" si="51"/>
        <v/>
      </c>
      <c r="AW109" s="316" t="str">
        <f t="shared" si="42"/>
        <v/>
      </c>
      <c r="AX109" s="316" t="str">
        <f t="shared" si="52"/>
        <v/>
      </c>
      <c r="AY109" s="317" t="str">
        <f t="shared" si="53"/>
        <v/>
      </c>
      <c r="AZ109" s="318" t="str">
        <f t="shared" si="43"/>
        <v/>
      </c>
      <c r="BA109" s="318" t="str">
        <f t="shared" si="54"/>
        <v/>
      </c>
      <c r="BB109" s="318" t="str">
        <f t="shared" si="55"/>
        <v/>
      </c>
      <c r="BJ109" s="320">
        <f t="shared" si="59"/>
        <v>0</v>
      </c>
      <c r="BL109" s="321"/>
      <c r="BM109" s="322">
        <f t="shared" si="56"/>
        <v>2.5</v>
      </c>
      <c r="BN109" s="322">
        <f t="shared" si="62"/>
        <v>0.83333333333333337</v>
      </c>
      <c r="BO109" s="322" t="str">
        <f t="shared" si="62"/>
        <v/>
      </c>
      <c r="BP109" s="322" t="str">
        <f t="shared" si="62"/>
        <v/>
      </c>
      <c r="BQ109" s="322" t="str">
        <f t="shared" si="62"/>
        <v/>
      </c>
      <c r="BR109" s="322" t="str">
        <f t="shared" si="62"/>
        <v/>
      </c>
      <c r="BS109" s="322" t="str">
        <f t="shared" si="62"/>
        <v/>
      </c>
      <c r="BT109" s="322" t="str">
        <f t="shared" si="62"/>
        <v/>
      </c>
      <c r="BU109" s="322" t="str">
        <f t="shared" si="62"/>
        <v/>
      </c>
      <c r="BV109" s="322" t="str">
        <f t="shared" si="62"/>
        <v/>
      </c>
      <c r="BW109" s="322" t="str">
        <f t="shared" si="62"/>
        <v/>
      </c>
      <c r="BX109" s="322" t="str">
        <f t="shared" si="62"/>
        <v/>
      </c>
      <c r="CC109" s="323"/>
      <c r="CF109" s="369">
        <f t="shared" si="58"/>
        <v>0</v>
      </c>
      <c r="CG109" s="368"/>
      <c r="CH109" s="368"/>
      <c r="CI109" s="368"/>
      <c r="CJ109" s="368"/>
      <c r="CK109" s="368"/>
      <c r="CL109" s="368"/>
      <c r="CM109" s="368"/>
      <c r="CN109" s="368"/>
      <c r="CO109" s="368"/>
      <c r="CP109" s="368"/>
      <c r="CQ109" s="368"/>
      <c r="CR109" s="368"/>
    </row>
    <row r="110" spans="1:96" s="314" customFormat="1" ht="21" customHeight="1">
      <c r="A110" s="295" t="str">
        <f>Input!$C$12</f>
        <v>01​ 01 01</v>
      </c>
      <c r="B110" s="296">
        <v>2575</v>
      </c>
      <c r="C110" s="297">
        <v>1</v>
      </c>
      <c r="D110" s="298" t="str">
        <f t="shared" si="34"/>
        <v/>
      </c>
      <c r="E110" s="299">
        <f>IF(AG110=1,SUM(AG$8:AG110)+E$4,"")</f>
        <v>103</v>
      </c>
      <c r="F110" s="300" t="str">
        <f t="shared" si="35"/>
        <v>01​ 01 01 2575 1</v>
      </c>
      <c r="G110" s="301" t="s">
        <v>253</v>
      </c>
      <c r="H110" s="302"/>
      <c r="I110" s="303"/>
      <c r="J110" s="304">
        <v>2</v>
      </c>
      <c r="K110" s="305" t="str">
        <f t="shared" si="60"/>
        <v>អាជីវកម្ម</v>
      </c>
      <c r="L110" s="328"/>
      <c r="M110" s="79"/>
      <c r="N110" s="307"/>
      <c r="O110" s="366">
        <f t="shared" si="44"/>
        <v>0.83333333333333337</v>
      </c>
      <c r="P110" s="79" t="str">
        <f t="shared" si="45"/>
        <v/>
      </c>
      <c r="Q110" s="79" t="str">
        <f t="shared" si="36"/>
        <v/>
      </c>
      <c r="R110" s="79"/>
      <c r="S110" s="79">
        <v>5</v>
      </c>
      <c r="T110" s="79">
        <v>10</v>
      </c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308" t="str">
        <f t="shared" si="37"/>
        <v/>
      </c>
      <c r="AG110" s="309">
        <f t="shared" si="38"/>
        <v>1</v>
      </c>
      <c r="AH110" s="310" t="str">
        <f t="shared" si="46"/>
        <v/>
      </c>
      <c r="AI110" s="311">
        <f t="shared" si="39"/>
        <v>0</v>
      </c>
      <c r="AJ110" s="312" t="str">
        <f>IF(AH110=1,SUM(AH$8:AH110)+AJ$4,"")</f>
        <v/>
      </c>
      <c r="AK110" s="310" t="str">
        <f>IF(AND(J110=1,AI110&gt;0),Input!$E$18,IF(AND(J110=2,AI110&gt;0),Input!$E$19,IF(AND(J110=3,AI110&gt;0),Input!$E$20,"")))</f>
        <v/>
      </c>
      <c r="AL110" s="310" t="str">
        <f>IF(AND(J110=1,AI110&gt;0),Input!$G$18,IF(AND(J110=2,AI110&gt;0),Input!$G$19,IF(AND(J110=3,AI110&gt;0),Input!$G$20,"")))</f>
        <v/>
      </c>
      <c r="AM110" s="310" t="str">
        <f>IF(AND(J110=1,AI110&gt;0),Input!$I$18,IF(AND(J110=2,AI110&gt;0),Input!$I$19,IF(AND(J110=3,AI110&gt;0),Input!$I$20,"")))</f>
        <v/>
      </c>
      <c r="AN110" s="313"/>
      <c r="AO110" s="314" t="str">
        <f t="shared" si="40"/>
        <v/>
      </c>
      <c r="AP110" s="314" t="str">
        <f t="shared" si="47"/>
        <v/>
      </c>
      <c r="AQ110" s="314" t="str">
        <f t="shared" si="48"/>
        <v/>
      </c>
      <c r="AR110" s="314">
        <f t="shared" si="49"/>
        <v>0</v>
      </c>
      <c r="AT110" s="315" t="str">
        <f t="shared" si="41"/>
        <v/>
      </c>
      <c r="AU110" s="315" t="str">
        <f t="shared" si="50"/>
        <v/>
      </c>
      <c r="AV110" s="315" t="str">
        <f t="shared" si="51"/>
        <v/>
      </c>
      <c r="AW110" s="316" t="str">
        <f t="shared" si="42"/>
        <v/>
      </c>
      <c r="AX110" s="316" t="str">
        <f t="shared" si="52"/>
        <v/>
      </c>
      <c r="AY110" s="317" t="str">
        <f t="shared" si="53"/>
        <v/>
      </c>
      <c r="AZ110" s="318" t="str">
        <f t="shared" si="43"/>
        <v/>
      </c>
      <c r="BA110" s="318" t="str">
        <f t="shared" si="54"/>
        <v/>
      </c>
      <c r="BB110" s="318" t="str">
        <f t="shared" si="55"/>
        <v/>
      </c>
      <c r="BJ110" s="320">
        <f t="shared" si="59"/>
        <v>0</v>
      </c>
      <c r="BL110" s="321"/>
      <c r="BM110" s="322">
        <f t="shared" si="56"/>
        <v>2.5</v>
      </c>
      <c r="BN110" s="322">
        <f t="shared" si="62"/>
        <v>0.83333333333333337</v>
      </c>
      <c r="BO110" s="322" t="str">
        <f t="shared" si="62"/>
        <v/>
      </c>
      <c r="BP110" s="322" t="str">
        <f t="shared" si="62"/>
        <v/>
      </c>
      <c r="BQ110" s="322" t="str">
        <f t="shared" si="62"/>
        <v/>
      </c>
      <c r="BR110" s="322" t="str">
        <f t="shared" si="62"/>
        <v/>
      </c>
      <c r="BS110" s="322" t="str">
        <f t="shared" si="62"/>
        <v/>
      </c>
      <c r="BT110" s="322" t="str">
        <f t="shared" si="62"/>
        <v/>
      </c>
      <c r="BU110" s="322" t="str">
        <f t="shared" si="62"/>
        <v/>
      </c>
      <c r="BV110" s="322" t="str">
        <f t="shared" si="62"/>
        <v/>
      </c>
      <c r="BW110" s="322" t="str">
        <f t="shared" si="62"/>
        <v/>
      </c>
      <c r="BX110" s="322" t="str">
        <f t="shared" si="62"/>
        <v/>
      </c>
      <c r="CC110" s="323"/>
      <c r="CF110" s="369">
        <f t="shared" si="58"/>
        <v>0</v>
      </c>
      <c r="CG110" s="368"/>
      <c r="CH110" s="368"/>
      <c r="CI110" s="368"/>
      <c r="CJ110" s="368"/>
      <c r="CK110" s="368"/>
      <c r="CL110" s="368"/>
      <c r="CM110" s="368"/>
      <c r="CN110" s="368"/>
      <c r="CO110" s="368"/>
      <c r="CP110" s="368"/>
      <c r="CQ110" s="368"/>
      <c r="CR110" s="368"/>
    </row>
    <row r="111" spans="1:96" s="314" customFormat="1" ht="21" customHeight="1">
      <c r="A111" s="295" t="str">
        <f>Input!$C$12</f>
        <v>01​ 01 01</v>
      </c>
      <c r="B111" s="325">
        <v>2600</v>
      </c>
      <c r="C111" s="297">
        <v>1</v>
      </c>
      <c r="D111" s="298" t="str">
        <f t="shared" si="34"/>
        <v/>
      </c>
      <c r="E111" s="299">
        <f>IF(AG111=1,SUM(AG$8:AG111)+E$4,"")</f>
        <v>104</v>
      </c>
      <c r="F111" s="300" t="str">
        <f t="shared" si="35"/>
        <v>01​ 01 01 2600 1</v>
      </c>
      <c r="G111" s="301" t="s">
        <v>254</v>
      </c>
      <c r="H111" s="302"/>
      <c r="I111" s="303"/>
      <c r="J111" s="304">
        <v>2</v>
      </c>
      <c r="K111" s="305" t="str">
        <f t="shared" si="60"/>
        <v>អាជីវកម្ម</v>
      </c>
      <c r="L111" s="328"/>
      <c r="M111" s="79"/>
      <c r="N111" s="307"/>
      <c r="O111" s="366">
        <f t="shared" si="44"/>
        <v>0.83333333333333337</v>
      </c>
      <c r="P111" s="79" t="str">
        <f t="shared" si="45"/>
        <v/>
      </c>
      <c r="Q111" s="79" t="str">
        <f t="shared" si="36"/>
        <v/>
      </c>
      <c r="R111" s="79"/>
      <c r="S111" s="79">
        <v>5</v>
      </c>
      <c r="T111" s="79">
        <v>10</v>
      </c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308" t="str">
        <f t="shared" si="37"/>
        <v/>
      </c>
      <c r="AG111" s="309">
        <f t="shared" si="38"/>
        <v>1</v>
      </c>
      <c r="AH111" s="310" t="str">
        <f t="shared" si="46"/>
        <v/>
      </c>
      <c r="AI111" s="311">
        <f t="shared" si="39"/>
        <v>0</v>
      </c>
      <c r="AJ111" s="312" t="str">
        <f>IF(AH111=1,SUM(AH$8:AH111)+AJ$4,"")</f>
        <v/>
      </c>
      <c r="AK111" s="310" t="str">
        <f>IF(AND(J111=1,AI111&gt;0),Input!$E$18,IF(AND(J111=2,AI111&gt;0),Input!$E$19,IF(AND(J111=3,AI111&gt;0),Input!$E$20,"")))</f>
        <v/>
      </c>
      <c r="AL111" s="310" t="str">
        <f>IF(AND(J111=1,AI111&gt;0),Input!$G$18,IF(AND(J111=2,AI111&gt;0),Input!$G$19,IF(AND(J111=3,AI111&gt;0),Input!$G$20,"")))</f>
        <v/>
      </c>
      <c r="AM111" s="310" t="str">
        <f>IF(AND(J111=1,AI111&gt;0),Input!$I$18,IF(AND(J111=2,AI111&gt;0),Input!$I$19,IF(AND(J111=3,AI111&gt;0),Input!$I$20,"")))</f>
        <v/>
      </c>
      <c r="AN111" s="313"/>
      <c r="AO111" s="314" t="str">
        <f t="shared" si="40"/>
        <v/>
      </c>
      <c r="AP111" s="314" t="str">
        <f t="shared" si="47"/>
        <v/>
      </c>
      <c r="AQ111" s="314" t="str">
        <f t="shared" si="48"/>
        <v/>
      </c>
      <c r="AR111" s="314">
        <f t="shared" si="49"/>
        <v>0</v>
      </c>
      <c r="AT111" s="315" t="str">
        <f t="shared" si="41"/>
        <v/>
      </c>
      <c r="AU111" s="315" t="str">
        <f t="shared" si="50"/>
        <v/>
      </c>
      <c r="AV111" s="315" t="str">
        <f t="shared" si="51"/>
        <v/>
      </c>
      <c r="AW111" s="316" t="str">
        <f t="shared" si="42"/>
        <v/>
      </c>
      <c r="AX111" s="316" t="str">
        <f t="shared" si="52"/>
        <v/>
      </c>
      <c r="AY111" s="317" t="str">
        <f t="shared" si="53"/>
        <v/>
      </c>
      <c r="AZ111" s="318" t="str">
        <f t="shared" si="43"/>
        <v/>
      </c>
      <c r="BA111" s="318" t="str">
        <f t="shared" si="54"/>
        <v/>
      </c>
      <c r="BB111" s="318" t="str">
        <f t="shared" si="55"/>
        <v/>
      </c>
      <c r="BJ111" s="320">
        <f t="shared" si="59"/>
        <v>0</v>
      </c>
      <c r="BL111" s="321"/>
      <c r="BM111" s="322">
        <f t="shared" si="56"/>
        <v>2.5</v>
      </c>
      <c r="BN111" s="322">
        <f t="shared" si="62"/>
        <v>0.83333333333333337</v>
      </c>
      <c r="BO111" s="322" t="str">
        <f t="shared" si="62"/>
        <v/>
      </c>
      <c r="BP111" s="322" t="str">
        <f t="shared" si="62"/>
        <v/>
      </c>
      <c r="BQ111" s="322" t="str">
        <f t="shared" si="62"/>
        <v/>
      </c>
      <c r="BR111" s="322" t="str">
        <f t="shared" si="62"/>
        <v/>
      </c>
      <c r="BS111" s="322" t="str">
        <f t="shared" si="62"/>
        <v/>
      </c>
      <c r="BT111" s="322" t="str">
        <f t="shared" si="62"/>
        <v/>
      </c>
      <c r="BU111" s="322" t="str">
        <f t="shared" si="62"/>
        <v/>
      </c>
      <c r="BV111" s="322" t="str">
        <f t="shared" si="62"/>
        <v/>
      </c>
      <c r="BW111" s="322" t="str">
        <f t="shared" si="62"/>
        <v/>
      </c>
      <c r="BX111" s="322" t="str">
        <f t="shared" si="62"/>
        <v/>
      </c>
      <c r="CC111" s="323"/>
      <c r="CF111" s="369">
        <f t="shared" si="58"/>
        <v>0</v>
      </c>
      <c r="CG111" s="368"/>
      <c r="CH111" s="368"/>
      <c r="CI111" s="368"/>
      <c r="CJ111" s="368"/>
      <c r="CK111" s="368"/>
      <c r="CL111" s="368"/>
      <c r="CM111" s="368"/>
      <c r="CN111" s="368"/>
      <c r="CO111" s="368"/>
      <c r="CP111" s="368"/>
      <c r="CQ111" s="368"/>
      <c r="CR111" s="368"/>
    </row>
    <row r="112" spans="1:96" s="314" customFormat="1" ht="21" customHeight="1">
      <c r="A112" s="295" t="str">
        <f>Input!$C$12</f>
        <v>01​ 01 01</v>
      </c>
      <c r="B112" s="296">
        <v>2625</v>
      </c>
      <c r="C112" s="297">
        <v>1</v>
      </c>
      <c r="D112" s="298" t="str">
        <f t="shared" si="34"/>
        <v/>
      </c>
      <c r="E112" s="299">
        <f>IF(AG112=1,SUM(AG$8:AG112)+E$4,"")</f>
        <v>105</v>
      </c>
      <c r="F112" s="300" t="str">
        <f t="shared" si="35"/>
        <v>01​ 01 01 2625 1</v>
      </c>
      <c r="G112" s="301" t="s">
        <v>255</v>
      </c>
      <c r="H112" s="302"/>
      <c r="I112" s="303"/>
      <c r="J112" s="304">
        <v>2</v>
      </c>
      <c r="K112" s="305" t="str">
        <f t="shared" si="60"/>
        <v>អាជីវកម្ម</v>
      </c>
      <c r="L112" s="328"/>
      <c r="M112" s="79"/>
      <c r="N112" s="307"/>
      <c r="O112" s="366">
        <f t="shared" si="44"/>
        <v>0.83333333333333337</v>
      </c>
      <c r="P112" s="79" t="str">
        <f t="shared" si="45"/>
        <v/>
      </c>
      <c r="Q112" s="79" t="str">
        <f t="shared" si="36"/>
        <v/>
      </c>
      <c r="R112" s="79"/>
      <c r="S112" s="79">
        <v>5</v>
      </c>
      <c r="T112" s="79">
        <v>10</v>
      </c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308" t="str">
        <f t="shared" si="37"/>
        <v/>
      </c>
      <c r="AG112" s="309">
        <f t="shared" si="38"/>
        <v>1</v>
      </c>
      <c r="AH112" s="310" t="str">
        <f t="shared" si="46"/>
        <v/>
      </c>
      <c r="AI112" s="311">
        <f t="shared" si="39"/>
        <v>0</v>
      </c>
      <c r="AJ112" s="312" t="str">
        <f>IF(AH112=1,SUM(AH$8:AH112)+AJ$4,"")</f>
        <v/>
      </c>
      <c r="AK112" s="310" t="str">
        <f>IF(AND(J112=1,AI112&gt;0),Input!$E$18,IF(AND(J112=2,AI112&gt;0),Input!$E$19,IF(AND(J112=3,AI112&gt;0),Input!$E$20,"")))</f>
        <v/>
      </c>
      <c r="AL112" s="310" t="str">
        <f>IF(AND(J112=1,AI112&gt;0),Input!$G$18,IF(AND(J112=2,AI112&gt;0),Input!$G$19,IF(AND(J112=3,AI112&gt;0),Input!$G$20,"")))</f>
        <v/>
      </c>
      <c r="AM112" s="310" t="str">
        <f>IF(AND(J112=1,AI112&gt;0),Input!$I$18,IF(AND(J112=2,AI112&gt;0),Input!$I$19,IF(AND(J112=3,AI112&gt;0),Input!$I$20,"")))</f>
        <v/>
      </c>
      <c r="AN112" s="313"/>
      <c r="AO112" s="314" t="str">
        <f t="shared" si="40"/>
        <v/>
      </c>
      <c r="AP112" s="314" t="str">
        <f t="shared" si="47"/>
        <v/>
      </c>
      <c r="AQ112" s="314" t="str">
        <f t="shared" si="48"/>
        <v/>
      </c>
      <c r="AR112" s="314">
        <f t="shared" si="49"/>
        <v>0</v>
      </c>
      <c r="AT112" s="315" t="str">
        <f t="shared" si="41"/>
        <v/>
      </c>
      <c r="AU112" s="315" t="str">
        <f t="shared" si="50"/>
        <v/>
      </c>
      <c r="AV112" s="315" t="str">
        <f t="shared" si="51"/>
        <v/>
      </c>
      <c r="AW112" s="316" t="str">
        <f t="shared" si="42"/>
        <v/>
      </c>
      <c r="AX112" s="316" t="str">
        <f t="shared" si="52"/>
        <v/>
      </c>
      <c r="AY112" s="317" t="str">
        <f t="shared" si="53"/>
        <v/>
      </c>
      <c r="AZ112" s="318" t="str">
        <f t="shared" si="43"/>
        <v/>
      </c>
      <c r="BA112" s="318" t="str">
        <f t="shared" si="54"/>
        <v/>
      </c>
      <c r="BB112" s="318" t="str">
        <f t="shared" si="55"/>
        <v/>
      </c>
      <c r="BJ112" s="320">
        <f t="shared" si="59"/>
        <v>0</v>
      </c>
      <c r="BL112" s="321"/>
      <c r="BM112" s="322">
        <f t="shared" si="56"/>
        <v>2.5</v>
      </c>
      <c r="BN112" s="322">
        <f t="shared" si="62"/>
        <v>0.83333333333333337</v>
      </c>
      <c r="BO112" s="322" t="str">
        <f t="shared" si="62"/>
        <v/>
      </c>
      <c r="BP112" s="322" t="str">
        <f t="shared" si="62"/>
        <v/>
      </c>
      <c r="BQ112" s="322" t="str">
        <f t="shared" si="62"/>
        <v/>
      </c>
      <c r="BR112" s="322" t="str">
        <f t="shared" si="62"/>
        <v/>
      </c>
      <c r="BS112" s="322" t="str">
        <f t="shared" si="62"/>
        <v/>
      </c>
      <c r="BT112" s="322" t="str">
        <f t="shared" si="62"/>
        <v/>
      </c>
      <c r="BU112" s="322" t="str">
        <f t="shared" si="62"/>
        <v/>
      </c>
      <c r="BV112" s="322" t="str">
        <f t="shared" si="62"/>
        <v/>
      </c>
      <c r="BW112" s="322" t="str">
        <f t="shared" si="62"/>
        <v/>
      </c>
      <c r="BX112" s="322" t="str">
        <f t="shared" si="62"/>
        <v/>
      </c>
      <c r="CC112" s="323"/>
      <c r="CF112" s="369">
        <f t="shared" si="58"/>
        <v>0</v>
      </c>
      <c r="CG112" s="368"/>
      <c r="CH112" s="368"/>
      <c r="CI112" s="368"/>
      <c r="CJ112" s="368"/>
      <c r="CK112" s="368"/>
      <c r="CL112" s="368"/>
      <c r="CM112" s="368"/>
      <c r="CN112" s="368"/>
      <c r="CO112" s="368"/>
      <c r="CP112" s="368"/>
      <c r="CQ112" s="368"/>
      <c r="CR112" s="368"/>
    </row>
    <row r="113" spans="1:96" s="314" customFormat="1" ht="21" customHeight="1">
      <c r="A113" s="295" t="str">
        <f>Input!$C$12</f>
        <v>01​ 01 01</v>
      </c>
      <c r="B113" s="325">
        <v>2650</v>
      </c>
      <c r="C113" s="297">
        <v>1</v>
      </c>
      <c r="D113" s="298" t="str">
        <f t="shared" si="34"/>
        <v/>
      </c>
      <c r="E113" s="299">
        <f>IF(AG113=1,SUM(AG$8:AG113)+E$4,"")</f>
        <v>106</v>
      </c>
      <c r="F113" s="300" t="str">
        <f t="shared" si="35"/>
        <v>01​ 01 01 2650 1</v>
      </c>
      <c r="G113" s="301" t="s">
        <v>256</v>
      </c>
      <c r="H113" s="302"/>
      <c r="I113" s="303"/>
      <c r="J113" s="304">
        <v>2</v>
      </c>
      <c r="K113" s="305" t="str">
        <f t="shared" si="60"/>
        <v>អាជីវកម្ម</v>
      </c>
      <c r="L113" s="328"/>
      <c r="M113" s="79"/>
      <c r="N113" s="307"/>
      <c r="O113" s="366">
        <f t="shared" si="44"/>
        <v>0.83333333333333337</v>
      </c>
      <c r="P113" s="79" t="str">
        <f t="shared" si="45"/>
        <v/>
      </c>
      <c r="Q113" s="79" t="str">
        <f t="shared" si="36"/>
        <v/>
      </c>
      <c r="R113" s="79"/>
      <c r="S113" s="79">
        <v>5</v>
      </c>
      <c r="T113" s="79">
        <v>10</v>
      </c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308" t="str">
        <f t="shared" si="37"/>
        <v/>
      </c>
      <c r="AG113" s="309">
        <f t="shared" si="38"/>
        <v>1</v>
      </c>
      <c r="AH113" s="310" t="str">
        <f t="shared" si="46"/>
        <v/>
      </c>
      <c r="AI113" s="311">
        <f t="shared" si="39"/>
        <v>0</v>
      </c>
      <c r="AJ113" s="312" t="str">
        <f>IF(AH113=1,SUM(AH$8:AH113)+AJ$4,"")</f>
        <v/>
      </c>
      <c r="AK113" s="310" t="str">
        <f>IF(AND(J113=1,AI113&gt;0),Input!$E$18,IF(AND(J113=2,AI113&gt;0),Input!$E$19,IF(AND(J113=3,AI113&gt;0),Input!$E$20,"")))</f>
        <v/>
      </c>
      <c r="AL113" s="310" t="str">
        <f>IF(AND(J113=1,AI113&gt;0),Input!$G$18,IF(AND(J113=2,AI113&gt;0),Input!$G$19,IF(AND(J113=3,AI113&gt;0),Input!$G$20,"")))</f>
        <v/>
      </c>
      <c r="AM113" s="310" t="str">
        <f>IF(AND(J113=1,AI113&gt;0),Input!$I$18,IF(AND(J113=2,AI113&gt;0),Input!$I$19,IF(AND(J113=3,AI113&gt;0),Input!$I$20,"")))</f>
        <v/>
      </c>
      <c r="AN113" s="313"/>
      <c r="AO113" s="314" t="str">
        <f t="shared" si="40"/>
        <v/>
      </c>
      <c r="AP113" s="314" t="str">
        <f t="shared" si="47"/>
        <v/>
      </c>
      <c r="AQ113" s="314" t="str">
        <f t="shared" si="48"/>
        <v/>
      </c>
      <c r="AR113" s="314">
        <f t="shared" si="49"/>
        <v>0</v>
      </c>
      <c r="AT113" s="315" t="str">
        <f t="shared" si="41"/>
        <v/>
      </c>
      <c r="AU113" s="315" t="str">
        <f t="shared" si="50"/>
        <v/>
      </c>
      <c r="AV113" s="315" t="str">
        <f t="shared" si="51"/>
        <v/>
      </c>
      <c r="AW113" s="316" t="str">
        <f t="shared" si="42"/>
        <v/>
      </c>
      <c r="AX113" s="316" t="str">
        <f t="shared" si="52"/>
        <v/>
      </c>
      <c r="AY113" s="317" t="str">
        <f t="shared" si="53"/>
        <v/>
      </c>
      <c r="AZ113" s="318" t="str">
        <f t="shared" si="43"/>
        <v/>
      </c>
      <c r="BA113" s="318" t="str">
        <f t="shared" si="54"/>
        <v/>
      </c>
      <c r="BB113" s="318" t="str">
        <f t="shared" si="55"/>
        <v/>
      </c>
      <c r="BJ113" s="320">
        <f t="shared" si="59"/>
        <v>0</v>
      </c>
      <c r="BL113" s="321"/>
      <c r="BM113" s="322">
        <f t="shared" si="56"/>
        <v>2.5</v>
      </c>
      <c r="BN113" s="322">
        <f t="shared" si="62"/>
        <v>0.83333333333333337</v>
      </c>
      <c r="BO113" s="322" t="str">
        <f t="shared" si="62"/>
        <v/>
      </c>
      <c r="BP113" s="322" t="str">
        <f t="shared" si="62"/>
        <v/>
      </c>
      <c r="BQ113" s="322" t="str">
        <f t="shared" si="62"/>
        <v/>
      </c>
      <c r="BR113" s="322" t="str">
        <f t="shared" si="62"/>
        <v/>
      </c>
      <c r="BS113" s="322" t="str">
        <f t="shared" si="62"/>
        <v/>
      </c>
      <c r="BT113" s="322" t="str">
        <f t="shared" si="62"/>
        <v/>
      </c>
      <c r="BU113" s="322" t="str">
        <f t="shared" si="62"/>
        <v/>
      </c>
      <c r="BV113" s="322" t="str">
        <f t="shared" si="62"/>
        <v/>
      </c>
      <c r="BW113" s="322" t="str">
        <f t="shared" si="62"/>
        <v/>
      </c>
      <c r="BX113" s="322" t="str">
        <f t="shared" si="62"/>
        <v/>
      </c>
      <c r="CC113" s="323"/>
      <c r="CF113" s="369">
        <f t="shared" si="58"/>
        <v>0</v>
      </c>
      <c r="CG113" s="368"/>
      <c r="CH113" s="368"/>
      <c r="CI113" s="368"/>
      <c r="CJ113" s="368"/>
      <c r="CK113" s="368"/>
      <c r="CL113" s="368"/>
      <c r="CM113" s="368"/>
      <c r="CN113" s="368"/>
      <c r="CO113" s="368"/>
      <c r="CP113" s="368"/>
      <c r="CQ113" s="368"/>
      <c r="CR113" s="368"/>
    </row>
    <row r="114" spans="1:96" s="314" customFormat="1" ht="21" customHeight="1">
      <c r="A114" s="295" t="str">
        <f>Input!$C$12</f>
        <v>01​ 01 01</v>
      </c>
      <c r="B114" s="296">
        <v>2675</v>
      </c>
      <c r="C114" s="297">
        <v>1</v>
      </c>
      <c r="D114" s="298" t="str">
        <f t="shared" si="34"/>
        <v/>
      </c>
      <c r="E114" s="299">
        <f>IF(AG114=1,SUM(AG$8:AG114)+E$4,"")</f>
        <v>107</v>
      </c>
      <c r="F114" s="300" t="str">
        <f t="shared" si="35"/>
        <v>01​ 01 01 2675 1</v>
      </c>
      <c r="G114" s="301" t="s">
        <v>257</v>
      </c>
      <c r="H114" s="302"/>
      <c r="I114" s="303"/>
      <c r="J114" s="304">
        <v>2</v>
      </c>
      <c r="K114" s="305" t="str">
        <f t="shared" si="60"/>
        <v>អាជីវកម្ម</v>
      </c>
      <c r="L114" s="328"/>
      <c r="M114" s="79"/>
      <c r="N114" s="307"/>
      <c r="O114" s="366">
        <f t="shared" si="44"/>
        <v>0.83333333333333337</v>
      </c>
      <c r="P114" s="79" t="str">
        <f t="shared" si="45"/>
        <v/>
      </c>
      <c r="Q114" s="79" t="str">
        <f t="shared" si="36"/>
        <v/>
      </c>
      <c r="R114" s="79"/>
      <c r="S114" s="79">
        <v>5</v>
      </c>
      <c r="T114" s="79">
        <v>10</v>
      </c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308" t="str">
        <f t="shared" si="37"/>
        <v/>
      </c>
      <c r="AG114" s="309">
        <f t="shared" si="38"/>
        <v>1</v>
      </c>
      <c r="AH114" s="310" t="str">
        <f t="shared" si="46"/>
        <v/>
      </c>
      <c r="AI114" s="311">
        <f t="shared" si="39"/>
        <v>0</v>
      </c>
      <c r="AJ114" s="312" t="str">
        <f>IF(AH114=1,SUM(AH$8:AH114)+AJ$4,"")</f>
        <v/>
      </c>
      <c r="AK114" s="310" t="str">
        <f>IF(AND(J114=1,AI114&gt;0),Input!$E$18,IF(AND(J114=2,AI114&gt;0),Input!$E$19,IF(AND(J114=3,AI114&gt;0),Input!$E$20,"")))</f>
        <v/>
      </c>
      <c r="AL114" s="310" t="str">
        <f>IF(AND(J114=1,AI114&gt;0),Input!$G$18,IF(AND(J114=2,AI114&gt;0),Input!$G$19,IF(AND(J114=3,AI114&gt;0),Input!$G$20,"")))</f>
        <v/>
      </c>
      <c r="AM114" s="310" t="str">
        <f>IF(AND(J114=1,AI114&gt;0),Input!$I$18,IF(AND(J114=2,AI114&gt;0),Input!$I$19,IF(AND(J114=3,AI114&gt;0),Input!$I$20,"")))</f>
        <v/>
      </c>
      <c r="AN114" s="313"/>
      <c r="AO114" s="314" t="str">
        <f t="shared" si="40"/>
        <v/>
      </c>
      <c r="AP114" s="314" t="str">
        <f t="shared" si="47"/>
        <v/>
      </c>
      <c r="AQ114" s="314" t="str">
        <f t="shared" si="48"/>
        <v/>
      </c>
      <c r="AR114" s="314">
        <f t="shared" si="49"/>
        <v>0</v>
      </c>
      <c r="AT114" s="315" t="str">
        <f t="shared" si="41"/>
        <v/>
      </c>
      <c r="AU114" s="315" t="str">
        <f t="shared" si="50"/>
        <v/>
      </c>
      <c r="AV114" s="315" t="str">
        <f t="shared" si="51"/>
        <v/>
      </c>
      <c r="AW114" s="316" t="str">
        <f t="shared" si="42"/>
        <v/>
      </c>
      <c r="AX114" s="316" t="str">
        <f t="shared" si="52"/>
        <v/>
      </c>
      <c r="AY114" s="317" t="str">
        <f t="shared" si="53"/>
        <v/>
      </c>
      <c r="AZ114" s="318" t="str">
        <f t="shared" si="43"/>
        <v/>
      </c>
      <c r="BA114" s="318" t="str">
        <f t="shared" si="54"/>
        <v/>
      </c>
      <c r="BB114" s="318" t="str">
        <f t="shared" si="55"/>
        <v/>
      </c>
      <c r="BJ114" s="320">
        <f t="shared" si="59"/>
        <v>0</v>
      </c>
      <c r="BL114" s="321"/>
      <c r="BM114" s="322">
        <f t="shared" si="56"/>
        <v>2.5</v>
      </c>
      <c r="BN114" s="322">
        <f t="shared" si="62"/>
        <v>0.83333333333333337</v>
      </c>
      <c r="BO114" s="322" t="str">
        <f t="shared" si="62"/>
        <v/>
      </c>
      <c r="BP114" s="322" t="str">
        <f t="shared" si="62"/>
        <v/>
      </c>
      <c r="BQ114" s="322" t="str">
        <f t="shared" si="62"/>
        <v/>
      </c>
      <c r="BR114" s="322" t="str">
        <f t="shared" si="62"/>
        <v/>
      </c>
      <c r="BS114" s="322" t="str">
        <f t="shared" si="62"/>
        <v/>
      </c>
      <c r="BT114" s="322" t="str">
        <f t="shared" si="62"/>
        <v/>
      </c>
      <c r="BU114" s="322" t="str">
        <f t="shared" si="62"/>
        <v/>
      </c>
      <c r="BV114" s="322" t="str">
        <f t="shared" si="62"/>
        <v/>
      </c>
      <c r="BW114" s="322" t="str">
        <f t="shared" si="62"/>
        <v/>
      </c>
      <c r="BX114" s="322" t="str">
        <f t="shared" si="62"/>
        <v/>
      </c>
      <c r="CC114" s="323"/>
      <c r="CF114" s="369">
        <f t="shared" si="58"/>
        <v>0</v>
      </c>
      <c r="CG114" s="368"/>
      <c r="CH114" s="368"/>
      <c r="CI114" s="368"/>
      <c r="CJ114" s="368"/>
      <c r="CK114" s="368"/>
      <c r="CL114" s="368"/>
      <c r="CM114" s="368"/>
      <c r="CN114" s="368"/>
      <c r="CO114" s="368"/>
      <c r="CP114" s="368"/>
      <c r="CQ114" s="368"/>
      <c r="CR114" s="368"/>
    </row>
    <row r="115" spans="1:96" s="314" customFormat="1" ht="21" customHeight="1">
      <c r="A115" s="295" t="str">
        <f>Input!$C$12</f>
        <v>01​ 01 01</v>
      </c>
      <c r="B115" s="325">
        <v>2700</v>
      </c>
      <c r="C115" s="297">
        <v>1</v>
      </c>
      <c r="D115" s="298" t="str">
        <f t="shared" si="34"/>
        <v/>
      </c>
      <c r="E115" s="299">
        <f>IF(AG115=1,SUM(AG$8:AG115)+E$4,"")</f>
        <v>108</v>
      </c>
      <c r="F115" s="300" t="str">
        <f t="shared" si="35"/>
        <v>01​ 01 01 2700 1</v>
      </c>
      <c r="G115" s="301" t="s">
        <v>258</v>
      </c>
      <c r="H115" s="302"/>
      <c r="I115" s="303"/>
      <c r="J115" s="304">
        <v>2</v>
      </c>
      <c r="K115" s="305" t="str">
        <f t="shared" si="60"/>
        <v>អាជីវកម្ម</v>
      </c>
      <c r="L115" s="328"/>
      <c r="M115" s="79"/>
      <c r="N115" s="307"/>
      <c r="O115" s="366">
        <f t="shared" si="44"/>
        <v>0.83333333333333337</v>
      </c>
      <c r="P115" s="79" t="str">
        <f t="shared" si="45"/>
        <v/>
      </c>
      <c r="Q115" s="79" t="str">
        <f t="shared" si="36"/>
        <v/>
      </c>
      <c r="R115" s="79"/>
      <c r="S115" s="79">
        <v>5</v>
      </c>
      <c r="T115" s="79">
        <v>10</v>
      </c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308" t="str">
        <f t="shared" si="37"/>
        <v/>
      </c>
      <c r="AG115" s="309">
        <f t="shared" si="38"/>
        <v>1</v>
      </c>
      <c r="AH115" s="310" t="str">
        <f t="shared" si="46"/>
        <v/>
      </c>
      <c r="AI115" s="311">
        <f t="shared" si="39"/>
        <v>0</v>
      </c>
      <c r="AJ115" s="312" t="str">
        <f>IF(AH115=1,SUM(AH$8:AH115)+AJ$4,"")</f>
        <v/>
      </c>
      <c r="AK115" s="310" t="str">
        <f>IF(AND(J115=1,AI115&gt;0),Input!$E$18,IF(AND(J115=2,AI115&gt;0),Input!$E$19,IF(AND(J115=3,AI115&gt;0),Input!$E$20,"")))</f>
        <v/>
      </c>
      <c r="AL115" s="310" t="str">
        <f>IF(AND(J115=1,AI115&gt;0),Input!$G$18,IF(AND(J115=2,AI115&gt;0),Input!$G$19,IF(AND(J115=3,AI115&gt;0),Input!$G$20,"")))</f>
        <v/>
      </c>
      <c r="AM115" s="310" t="str">
        <f>IF(AND(J115=1,AI115&gt;0),Input!$I$18,IF(AND(J115=2,AI115&gt;0),Input!$I$19,IF(AND(J115=3,AI115&gt;0),Input!$I$20,"")))</f>
        <v/>
      </c>
      <c r="AN115" s="313"/>
      <c r="AO115" s="314" t="str">
        <f t="shared" si="40"/>
        <v/>
      </c>
      <c r="AP115" s="314" t="str">
        <f t="shared" si="47"/>
        <v/>
      </c>
      <c r="AQ115" s="314" t="str">
        <f t="shared" si="48"/>
        <v/>
      </c>
      <c r="AR115" s="314">
        <f t="shared" si="49"/>
        <v>0</v>
      </c>
      <c r="AT115" s="315" t="str">
        <f t="shared" si="41"/>
        <v/>
      </c>
      <c r="AU115" s="315" t="str">
        <f t="shared" si="50"/>
        <v/>
      </c>
      <c r="AV115" s="315" t="str">
        <f t="shared" si="51"/>
        <v/>
      </c>
      <c r="AW115" s="316" t="str">
        <f t="shared" si="42"/>
        <v/>
      </c>
      <c r="AX115" s="316" t="str">
        <f t="shared" si="52"/>
        <v/>
      </c>
      <c r="AY115" s="317" t="str">
        <f t="shared" si="53"/>
        <v/>
      </c>
      <c r="AZ115" s="318" t="str">
        <f t="shared" si="43"/>
        <v/>
      </c>
      <c r="BA115" s="318" t="str">
        <f t="shared" si="54"/>
        <v/>
      </c>
      <c r="BB115" s="318" t="str">
        <f t="shared" si="55"/>
        <v/>
      </c>
      <c r="BJ115" s="320">
        <f t="shared" si="59"/>
        <v>0</v>
      </c>
      <c r="BL115" s="321"/>
      <c r="BM115" s="322">
        <f t="shared" si="56"/>
        <v>2.5</v>
      </c>
      <c r="BN115" s="322">
        <f t="shared" si="62"/>
        <v>0.83333333333333337</v>
      </c>
      <c r="BO115" s="322" t="str">
        <f t="shared" si="62"/>
        <v/>
      </c>
      <c r="BP115" s="322" t="str">
        <f t="shared" si="62"/>
        <v/>
      </c>
      <c r="BQ115" s="322" t="str">
        <f t="shared" si="62"/>
        <v/>
      </c>
      <c r="BR115" s="322" t="str">
        <f t="shared" si="62"/>
        <v/>
      </c>
      <c r="BS115" s="322" t="str">
        <f t="shared" si="62"/>
        <v/>
      </c>
      <c r="BT115" s="322" t="str">
        <f t="shared" si="62"/>
        <v/>
      </c>
      <c r="BU115" s="322" t="str">
        <f t="shared" si="62"/>
        <v/>
      </c>
      <c r="BV115" s="322" t="str">
        <f t="shared" si="62"/>
        <v/>
      </c>
      <c r="BW115" s="322" t="str">
        <f t="shared" si="62"/>
        <v/>
      </c>
      <c r="BX115" s="322" t="str">
        <f t="shared" si="62"/>
        <v/>
      </c>
      <c r="CC115" s="323"/>
      <c r="CF115" s="369">
        <f t="shared" si="58"/>
        <v>0</v>
      </c>
      <c r="CG115" s="368"/>
      <c r="CH115" s="368"/>
      <c r="CI115" s="368"/>
      <c r="CJ115" s="368"/>
      <c r="CK115" s="368"/>
      <c r="CL115" s="368"/>
      <c r="CM115" s="368"/>
      <c r="CN115" s="368"/>
      <c r="CO115" s="368"/>
      <c r="CP115" s="368"/>
      <c r="CQ115" s="368"/>
      <c r="CR115" s="368"/>
    </row>
    <row r="116" spans="1:96" s="314" customFormat="1" ht="21" customHeight="1">
      <c r="A116" s="295" t="str">
        <f>Input!$C$12</f>
        <v>01​ 01 01</v>
      </c>
      <c r="B116" s="296">
        <v>2725</v>
      </c>
      <c r="C116" s="297">
        <v>1</v>
      </c>
      <c r="D116" s="298" t="str">
        <f t="shared" si="34"/>
        <v/>
      </c>
      <c r="E116" s="299">
        <f>IF(AG116=1,SUM(AG$8:AG116)+E$4,"")</f>
        <v>109</v>
      </c>
      <c r="F116" s="300" t="str">
        <f t="shared" si="35"/>
        <v>01​ 01 01 2725 1</v>
      </c>
      <c r="G116" s="301" t="s">
        <v>259</v>
      </c>
      <c r="H116" s="302"/>
      <c r="I116" s="303"/>
      <c r="J116" s="304">
        <v>2</v>
      </c>
      <c r="K116" s="305" t="str">
        <f t="shared" si="60"/>
        <v>អាជីវកម្ម</v>
      </c>
      <c r="L116" s="328"/>
      <c r="M116" s="79"/>
      <c r="N116" s="307"/>
      <c r="O116" s="366">
        <f t="shared" si="44"/>
        <v>0.83333333333333337</v>
      </c>
      <c r="P116" s="79" t="str">
        <f t="shared" si="45"/>
        <v/>
      </c>
      <c r="Q116" s="79" t="str">
        <f t="shared" si="36"/>
        <v/>
      </c>
      <c r="R116" s="79"/>
      <c r="S116" s="79">
        <v>5</v>
      </c>
      <c r="T116" s="79">
        <v>10</v>
      </c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308" t="str">
        <f t="shared" si="37"/>
        <v/>
      </c>
      <c r="AG116" s="309">
        <f t="shared" si="38"/>
        <v>1</v>
      </c>
      <c r="AH116" s="310" t="str">
        <f t="shared" si="46"/>
        <v/>
      </c>
      <c r="AI116" s="311">
        <f t="shared" si="39"/>
        <v>0</v>
      </c>
      <c r="AJ116" s="312" t="str">
        <f>IF(AH116=1,SUM(AH$8:AH116)+AJ$4,"")</f>
        <v/>
      </c>
      <c r="AK116" s="310" t="str">
        <f>IF(AND(J116=1,AI116&gt;0),Input!$E$18,IF(AND(J116=2,AI116&gt;0),Input!$E$19,IF(AND(J116=3,AI116&gt;0),Input!$E$20,"")))</f>
        <v/>
      </c>
      <c r="AL116" s="310" t="str">
        <f>IF(AND(J116=1,AI116&gt;0),Input!$G$18,IF(AND(J116=2,AI116&gt;0),Input!$G$19,IF(AND(J116=3,AI116&gt;0),Input!$G$20,"")))</f>
        <v/>
      </c>
      <c r="AM116" s="310" t="str">
        <f>IF(AND(J116=1,AI116&gt;0),Input!$I$18,IF(AND(J116=2,AI116&gt;0),Input!$I$19,IF(AND(J116=3,AI116&gt;0),Input!$I$20,"")))</f>
        <v/>
      </c>
      <c r="AN116" s="313"/>
      <c r="AO116" s="314" t="str">
        <f t="shared" si="40"/>
        <v/>
      </c>
      <c r="AP116" s="314" t="str">
        <f t="shared" si="47"/>
        <v/>
      </c>
      <c r="AQ116" s="314" t="str">
        <f t="shared" si="48"/>
        <v/>
      </c>
      <c r="AR116" s="314">
        <f t="shared" si="49"/>
        <v>0</v>
      </c>
      <c r="AT116" s="315" t="str">
        <f t="shared" si="41"/>
        <v/>
      </c>
      <c r="AU116" s="315" t="str">
        <f t="shared" si="50"/>
        <v/>
      </c>
      <c r="AV116" s="315" t="str">
        <f t="shared" si="51"/>
        <v/>
      </c>
      <c r="AW116" s="316" t="str">
        <f t="shared" si="42"/>
        <v/>
      </c>
      <c r="AX116" s="316" t="str">
        <f t="shared" si="52"/>
        <v/>
      </c>
      <c r="AY116" s="317" t="str">
        <f t="shared" si="53"/>
        <v/>
      </c>
      <c r="AZ116" s="318" t="str">
        <f t="shared" si="43"/>
        <v/>
      </c>
      <c r="BA116" s="318" t="str">
        <f t="shared" si="54"/>
        <v/>
      </c>
      <c r="BB116" s="318" t="str">
        <f t="shared" si="55"/>
        <v/>
      </c>
      <c r="BJ116" s="320">
        <f t="shared" si="59"/>
        <v>0</v>
      </c>
      <c r="BL116" s="321"/>
      <c r="BM116" s="322">
        <f t="shared" si="56"/>
        <v>2.5</v>
      </c>
      <c r="BN116" s="322">
        <f t="shared" si="62"/>
        <v>0.83333333333333337</v>
      </c>
      <c r="BO116" s="322" t="str">
        <f t="shared" si="62"/>
        <v/>
      </c>
      <c r="BP116" s="322" t="str">
        <f t="shared" si="62"/>
        <v/>
      </c>
      <c r="BQ116" s="322" t="str">
        <f t="shared" si="62"/>
        <v/>
      </c>
      <c r="BR116" s="322" t="str">
        <f t="shared" si="62"/>
        <v/>
      </c>
      <c r="BS116" s="322" t="str">
        <f t="shared" si="62"/>
        <v/>
      </c>
      <c r="BT116" s="322" t="str">
        <f t="shared" si="62"/>
        <v/>
      </c>
      <c r="BU116" s="322" t="str">
        <f t="shared" si="62"/>
        <v/>
      </c>
      <c r="BV116" s="322" t="str">
        <f t="shared" si="62"/>
        <v/>
      </c>
      <c r="BW116" s="322" t="str">
        <f t="shared" si="62"/>
        <v/>
      </c>
      <c r="BX116" s="322" t="str">
        <f t="shared" si="62"/>
        <v/>
      </c>
      <c r="CC116" s="323"/>
      <c r="CF116" s="369">
        <f t="shared" si="58"/>
        <v>0</v>
      </c>
      <c r="CG116" s="368"/>
      <c r="CH116" s="368"/>
      <c r="CI116" s="368"/>
      <c r="CJ116" s="368"/>
      <c r="CK116" s="368"/>
      <c r="CL116" s="368"/>
      <c r="CM116" s="368"/>
      <c r="CN116" s="368"/>
      <c r="CO116" s="368"/>
      <c r="CP116" s="368"/>
      <c r="CQ116" s="368"/>
      <c r="CR116" s="368"/>
    </row>
    <row r="117" spans="1:96" s="314" customFormat="1" ht="21" customHeight="1">
      <c r="A117" s="295" t="str">
        <f>Input!$C$12</f>
        <v>01​ 01 01</v>
      </c>
      <c r="B117" s="325">
        <v>2750</v>
      </c>
      <c r="C117" s="297">
        <v>1</v>
      </c>
      <c r="D117" s="298" t="str">
        <f t="shared" si="34"/>
        <v/>
      </c>
      <c r="E117" s="299">
        <f>IF(AG117=1,SUM(AG$8:AG117)+E$4,"")</f>
        <v>110</v>
      </c>
      <c r="F117" s="300" t="str">
        <f t="shared" si="35"/>
        <v>01​ 01 01 2750 1</v>
      </c>
      <c r="G117" s="301" t="s">
        <v>260</v>
      </c>
      <c r="H117" s="302"/>
      <c r="I117" s="303"/>
      <c r="J117" s="304">
        <v>2</v>
      </c>
      <c r="K117" s="305" t="str">
        <f t="shared" si="60"/>
        <v>អាជីវកម្ម</v>
      </c>
      <c r="L117" s="328"/>
      <c r="M117" s="79"/>
      <c r="N117" s="307"/>
      <c r="O117" s="366">
        <f t="shared" si="44"/>
        <v>0.83333333333333337</v>
      </c>
      <c r="P117" s="79" t="str">
        <f t="shared" si="45"/>
        <v/>
      </c>
      <c r="Q117" s="79" t="str">
        <f t="shared" si="36"/>
        <v/>
      </c>
      <c r="R117" s="79"/>
      <c r="S117" s="79">
        <v>5</v>
      </c>
      <c r="T117" s="79">
        <v>10</v>
      </c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308" t="str">
        <f t="shared" si="37"/>
        <v/>
      </c>
      <c r="AG117" s="309">
        <f t="shared" si="38"/>
        <v>1</v>
      </c>
      <c r="AH117" s="310" t="str">
        <f t="shared" si="46"/>
        <v/>
      </c>
      <c r="AI117" s="311">
        <f t="shared" si="39"/>
        <v>0</v>
      </c>
      <c r="AJ117" s="312" t="str">
        <f>IF(AH117=1,SUM(AH$8:AH117)+AJ$4,"")</f>
        <v/>
      </c>
      <c r="AK117" s="310" t="str">
        <f>IF(AND(J117=1,AI117&gt;0),Input!$E$18,IF(AND(J117=2,AI117&gt;0),Input!$E$19,IF(AND(J117=3,AI117&gt;0),Input!$E$20,"")))</f>
        <v/>
      </c>
      <c r="AL117" s="310" t="str">
        <f>IF(AND(J117=1,AI117&gt;0),Input!$G$18,IF(AND(J117=2,AI117&gt;0),Input!$G$19,IF(AND(J117=3,AI117&gt;0),Input!$G$20,"")))</f>
        <v/>
      </c>
      <c r="AM117" s="310" t="str">
        <f>IF(AND(J117=1,AI117&gt;0),Input!$I$18,IF(AND(J117=2,AI117&gt;0),Input!$I$19,IF(AND(J117=3,AI117&gt;0),Input!$I$20,"")))</f>
        <v/>
      </c>
      <c r="AN117" s="313"/>
      <c r="AO117" s="314" t="str">
        <f t="shared" si="40"/>
        <v/>
      </c>
      <c r="AP117" s="314" t="str">
        <f t="shared" si="47"/>
        <v/>
      </c>
      <c r="AQ117" s="314" t="str">
        <f t="shared" si="48"/>
        <v/>
      </c>
      <c r="AR117" s="314">
        <f t="shared" si="49"/>
        <v>0</v>
      </c>
      <c r="AT117" s="315" t="str">
        <f t="shared" si="41"/>
        <v/>
      </c>
      <c r="AU117" s="315" t="str">
        <f t="shared" si="50"/>
        <v/>
      </c>
      <c r="AV117" s="315" t="str">
        <f t="shared" si="51"/>
        <v/>
      </c>
      <c r="AW117" s="316" t="str">
        <f t="shared" si="42"/>
        <v/>
      </c>
      <c r="AX117" s="316" t="str">
        <f t="shared" si="52"/>
        <v/>
      </c>
      <c r="AY117" s="317" t="str">
        <f t="shared" si="53"/>
        <v/>
      </c>
      <c r="AZ117" s="318" t="str">
        <f t="shared" si="43"/>
        <v/>
      </c>
      <c r="BA117" s="318" t="str">
        <f t="shared" si="54"/>
        <v/>
      </c>
      <c r="BB117" s="318" t="str">
        <f t="shared" si="55"/>
        <v/>
      </c>
      <c r="BJ117" s="320">
        <f t="shared" si="59"/>
        <v>0</v>
      </c>
      <c r="BL117" s="321"/>
      <c r="BM117" s="322">
        <f t="shared" si="56"/>
        <v>2.5</v>
      </c>
      <c r="BN117" s="322">
        <f t="shared" si="62"/>
        <v>0.83333333333333337</v>
      </c>
      <c r="BO117" s="322" t="str">
        <f t="shared" si="62"/>
        <v/>
      </c>
      <c r="BP117" s="322" t="str">
        <f t="shared" si="62"/>
        <v/>
      </c>
      <c r="BQ117" s="322" t="str">
        <f t="shared" si="62"/>
        <v/>
      </c>
      <c r="BR117" s="322" t="str">
        <f t="shared" si="62"/>
        <v/>
      </c>
      <c r="BS117" s="322" t="str">
        <f t="shared" si="62"/>
        <v/>
      </c>
      <c r="BT117" s="322" t="str">
        <f t="shared" si="62"/>
        <v/>
      </c>
      <c r="BU117" s="322" t="str">
        <f t="shared" si="62"/>
        <v/>
      </c>
      <c r="BV117" s="322" t="str">
        <f t="shared" si="62"/>
        <v/>
      </c>
      <c r="BW117" s="322" t="str">
        <f t="shared" si="62"/>
        <v/>
      </c>
      <c r="BX117" s="322" t="str">
        <f t="shared" si="62"/>
        <v/>
      </c>
      <c r="CC117" s="323"/>
      <c r="CF117" s="369">
        <f t="shared" si="58"/>
        <v>0</v>
      </c>
      <c r="CG117" s="368"/>
      <c r="CH117" s="368"/>
      <c r="CI117" s="368"/>
      <c r="CJ117" s="368"/>
      <c r="CK117" s="368"/>
      <c r="CL117" s="368"/>
      <c r="CM117" s="368"/>
      <c r="CN117" s="368"/>
      <c r="CO117" s="368"/>
      <c r="CP117" s="368"/>
      <c r="CQ117" s="368"/>
      <c r="CR117" s="368"/>
    </row>
    <row r="118" spans="1:96" s="314" customFormat="1" ht="21" customHeight="1">
      <c r="A118" s="295" t="str">
        <f>Input!$C$12</f>
        <v>01​ 01 01</v>
      </c>
      <c r="B118" s="296">
        <v>2775</v>
      </c>
      <c r="C118" s="297">
        <v>1</v>
      </c>
      <c r="D118" s="298" t="str">
        <f t="shared" si="34"/>
        <v/>
      </c>
      <c r="E118" s="299">
        <f>IF(AG118=1,SUM(AG$8:AG118)+E$4,"")</f>
        <v>111</v>
      </c>
      <c r="F118" s="300" t="str">
        <f t="shared" si="35"/>
        <v>01​ 01 01 2775 1</v>
      </c>
      <c r="G118" s="301" t="s">
        <v>261</v>
      </c>
      <c r="H118" s="302"/>
      <c r="I118" s="303"/>
      <c r="J118" s="304">
        <v>2</v>
      </c>
      <c r="K118" s="305" t="str">
        <f t="shared" si="60"/>
        <v>អាជីវកម្ម</v>
      </c>
      <c r="L118" s="328"/>
      <c r="M118" s="79"/>
      <c r="N118" s="307"/>
      <c r="O118" s="366">
        <f t="shared" si="44"/>
        <v>0.83333333333333337</v>
      </c>
      <c r="P118" s="79" t="str">
        <f t="shared" si="45"/>
        <v/>
      </c>
      <c r="Q118" s="79" t="str">
        <f t="shared" si="36"/>
        <v/>
      </c>
      <c r="R118" s="79"/>
      <c r="S118" s="79">
        <v>5</v>
      </c>
      <c r="T118" s="79">
        <v>10</v>
      </c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308" t="str">
        <f t="shared" si="37"/>
        <v/>
      </c>
      <c r="AG118" s="309">
        <f t="shared" si="38"/>
        <v>1</v>
      </c>
      <c r="AH118" s="310" t="str">
        <f t="shared" si="46"/>
        <v/>
      </c>
      <c r="AI118" s="311">
        <f t="shared" si="39"/>
        <v>0</v>
      </c>
      <c r="AJ118" s="312" t="str">
        <f>IF(AH118=1,SUM(AH$8:AH118)+AJ$4,"")</f>
        <v/>
      </c>
      <c r="AK118" s="310" t="str">
        <f>IF(AND(J118=1,AI118&gt;0),Input!$E$18,IF(AND(J118=2,AI118&gt;0),Input!$E$19,IF(AND(J118=3,AI118&gt;0),Input!$E$20,"")))</f>
        <v/>
      </c>
      <c r="AL118" s="310" t="str">
        <f>IF(AND(J118=1,AI118&gt;0),Input!$G$18,IF(AND(J118=2,AI118&gt;0),Input!$G$19,IF(AND(J118=3,AI118&gt;0),Input!$G$20,"")))</f>
        <v/>
      </c>
      <c r="AM118" s="310" t="str">
        <f>IF(AND(J118=1,AI118&gt;0),Input!$I$18,IF(AND(J118=2,AI118&gt;0),Input!$I$19,IF(AND(J118=3,AI118&gt;0),Input!$I$20,"")))</f>
        <v/>
      </c>
      <c r="AN118" s="313"/>
      <c r="AO118" s="314" t="str">
        <f t="shared" si="40"/>
        <v/>
      </c>
      <c r="AP118" s="314" t="str">
        <f t="shared" si="47"/>
        <v/>
      </c>
      <c r="AQ118" s="314" t="str">
        <f t="shared" si="48"/>
        <v/>
      </c>
      <c r="AR118" s="314">
        <f t="shared" si="49"/>
        <v>0</v>
      </c>
      <c r="AT118" s="315" t="str">
        <f t="shared" si="41"/>
        <v/>
      </c>
      <c r="AU118" s="315" t="str">
        <f t="shared" si="50"/>
        <v/>
      </c>
      <c r="AV118" s="315" t="str">
        <f t="shared" si="51"/>
        <v/>
      </c>
      <c r="AW118" s="316" t="str">
        <f t="shared" si="42"/>
        <v/>
      </c>
      <c r="AX118" s="316" t="str">
        <f t="shared" si="52"/>
        <v/>
      </c>
      <c r="AY118" s="317" t="str">
        <f t="shared" si="53"/>
        <v/>
      </c>
      <c r="AZ118" s="318" t="str">
        <f t="shared" si="43"/>
        <v/>
      </c>
      <c r="BA118" s="318" t="str">
        <f t="shared" si="54"/>
        <v/>
      </c>
      <c r="BB118" s="318" t="str">
        <f t="shared" si="55"/>
        <v/>
      </c>
      <c r="BJ118" s="320">
        <f t="shared" si="59"/>
        <v>0</v>
      </c>
      <c r="BL118" s="321"/>
      <c r="BM118" s="322">
        <f t="shared" si="56"/>
        <v>2.5</v>
      </c>
      <c r="BN118" s="322">
        <f t="shared" si="62"/>
        <v>0.83333333333333337</v>
      </c>
      <c r="BO118" s="322" t="str">
        <f t="shared" si="62"/>
        <v/>
      </c>
      <c r="BP118" s="322" t="str">
        <f t="shared" si="62"/>
        <v/>
      </c>
      <c r="BQ118" s="322" t="str">
        <f t="shared" si="62"/>
        <v/>
      </c>
      <c r="BR118" s="322" t="str">
        <f t="shared" si="62"/>
        <v/>
      </c>
      <c r="BS118" s="322" t="str">
        <f t="shared" si="62"/>
        <v/>
      </c>
      <c r="BT118" s="322" t="str">
        <f t="shared" si="62"/>
        <v/>
      </c>
      <c r="BU118" s="322" t="str">
        <f t="shared" si="62"/>
        <v/>
      </c>
      <c r="BV118" s="322" t="str">
        <f t="shared" si="62"/>
        <v/>
      </c>
      <c r="BW118" s="322" t="str">
        <f t="shared" si="62"/>
        <v/>
      </c>
      <c r="BX118" s="322" t="str">
        <f t="shared" si="62"/>
        <v/>
      </c>
      <c r="CC118" s="323"/>
      <c r="CF118" s="369">
        <f t="shared" si="58"/>
        <v>0</v>
      </c>
      <c r="CG118" s="368"/>
      <c r="CH118" s="368"/>
      <c r="CI118" s="368"/>
      <c r="CJ118" s="368"/>
      <c r="CK118" s="368"/>
      <c r="CL118" s="368"/>
      <c r="CM118" s="368"/>
      <c r="CN118" s="368"/>
      <c r="CO118" s="368"/>
      <c r="CP118" s="368"/>
      <c r="CQ118" s="368"/>
      <c r="CR118" s="368"/>
    </row>
    <row r="119" spans="1:96" s="314" customFormat="1" ht="21" customHeight="1">
      <c r="A119" s="295" t="str">
        <f>Input!$C$12</f>
        <v>01​ 01 01</v>
      </c>
      <c r="B119" s="325">
        <v>2800</v>
      </c>
      <c r="C119" s="297">
        <v>1</v>
      </c>
      <c r="D119" s="298" t="str">
        <f t="shared" si="34"/>
        <v/>
      </c>
      <c r="E119" s="299">
        <f>IF(AG119=1,SUM(AG$8:AG119)+E$4,"")</f>
        <v>112</v>
      </c>
      <c r="F119" s="300" t="str">
        <f t="shared" si="35"/>
        <v>01​ 01 01 2800 1</v>
      </c>
      <c r="G119" s="301" t="s">
        <v>262</v>
      </c>
      <c r="H119" s="302"/>
      <c r="I119" s="303"/>
      <c r="J119" s="304">
        <v>2</v>
      </c>
      <c r="K119" s="305" t="str">
        <f t="shared" si="60"/>
        <v>អាជីវកម្ម</v>
      </c>
      <c r="L119" s="328"/>
      <c r="M119" s="79"/>
      <c r="N119" s="307"/>
      <c r="O119" s="366">
        <f t="shared" si="44"/>
        <v>0.83333333333333337</v>
      </c>
      <c r="P119" s="79" t="str">
        <f t="shared" si="45"/>
        <v/>
      </c>
      <c r="Q119" s="79" t="str">
        <f t="shared" si="36"/>
        <v/>
      </c>
      <c r="R119" s="79"/>
      <c r="S119" s="79">
        <v>5</v>
      </c>
      <c r="T119" s="79">
        <v>10</v>
      </c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308" t="str">
        <f t="shared" si="37"/>
        <v/>
      </c>
      <c r="AG119" s="309">
        <f t="shared" si="38"/>
        <v>1</v>
      </c>
      <c r="AH119" s="310" t="str">
        <f t="shared" si="46"/>
        <v/>
      </c>
      <c r="AI119" s="311">
        <f t="shared" si="39"/>
        <v>0</v>
      </c>
      <c r="AJ119" s="312" t="str">
        <f>IF(AH119=1,SUM(AH$8:AH119)+AJ$4,"")</f>
        <v/>
      </c>
      <c r="AK119" s="310" t="str">
        <f>IF(AND(J119=1,AI119&gt;0),Input!$E$18,IF(AND(J119=2,AI119&gt;0),Input!$E$19,IF(AND(J119=3,AI119&gt;0),Input!$E$20,"")))</f>
        <v/>
      </c>
      <c r="AL119" s="310" t="str">
        <f>IF(AND(J119=1,AI119&gt;0),Input!$G$18,IF(AND(J119=2,AI119&gt;0),Input!$G$19,IF(AND(J119=3,AI119&gt;0),Input!$G$20,"")))</f>
        <v/>
      </c>
      <c r="AM119" s="310" t="str">
        <f>IF(AND(J119=1,AI119&gt;0),Input!$I$18,IF(AND(J119=2,AI119&gt;0),Input!$I$19,IF(AND(J119=3,AI119&gt;0),Input!$I$20,"")))</f>
        <v/>
      </c>
      <c r="AN119" s="313"/>
      <c r="AO119" s="314" t="str">
        <f t="shared" si="40"/>
        <v/>
      </c>
      <c r="AP119" s="314" t="str">
        <f t="shared" si="47"/>
        <v/>
      </c>
      <c r="AQ119" s="314" t="str">
        <f t="shared" si="48"/>
        <v/>
      </c>
      <c r="AR119" s="314">
        <f t="shared" si="49"/>
        <v>0</v>
      </c>
      <c r="AT119" s="315" t="str">
        <f t="shared" si="41"/>
        <v/>
      </c>
      <c r="AU119" s="315" t="str">
        <f t="shared" si="50"/>
        <v/>
      </c>
      <c r="AV119" s="315" t="str">
        <f t="shared" si="51"/>
        <v/>
      </c>
      <c r="AW119" s="316" t="str">
        <f t="shared" si="42"/>
        <v/>
      </c>
      <c r="AX119" s="316" t="str">
        <f t="shared" si="52"/>
        <v/>
      </c>
      <c r="AY119" s="317" t="str">
        <f t="shared" si="53"/>
        <v/>
      </c>
      <c r="AZ119" s="318" t="str">
        <f t="shared" si="43"/>
        <v/>
      </c>
      <c r="BA119" s="318" t="str">
        <f t="shared" si="54"/>
        <v/>
      </c>
      <c r="BB119" s="318" t="str">
        <f t="shared" si="55"/>
        <v/>
      </c>
      <c r="BJ119" s="320">
        <f t="shared" si="59"/>
        <v>0</v>
      </c>
      <c r="BL119" s="321"/>
      <c r="BM119" s="322">
        <f t="shared" si="56"/>
        <v>2.5</v>
      </c>
      <c r="BN119" s="322">
        <f t="shared" si="62"/>
        <v>0.83333333333333337</v>
      </c>
      <c r="BO119" s="322" t="str">
        <f t="shared" si="62"/>
        <v/>
      </c>
      <c r="BP119" s="322" t="str">
        <f t="shared" si="62"/>
        <v/>
      </c>
      <c r="BQ119" s="322" t="str">
        <f t="shared" si="62"/>
        <v/>
      </c>
      <c r="BR119" s="322" t="str">
        <f t="shared" si="62"/>
        <v/>
      </c>
      <c r="BS119" s="322" t="str">
        <f t="shared" si="62"/>
        <v/>
      </c>
      <c r="BT119" s="322" t="str">
        <f t="shared" si="62"/>
        <v/>
      </c>
      <c r="BU119" s="322" t="str">
        <f t="shared" si="62"/>
        <v/>
      </c>
      <c r="BV119" s="322" t="str">
        <f t="shared" si="62"/>
        <v/>
      </c>
      <c r="BW119" s="322" t="str">
        <f t="shared" si="62"/>
        <v/>
      </c>
      <c r="BX119" s="322" t="str">
        <f t="shared" si="62"/>
        <v/>
      </c>
      <c r="CC119" s="323"/>
      <c r="CF119" s="369">
        <f t="shared" si="58"/>
        <v>0</v>
      </c>
      <c r="CG119" s="368"/>
      <c r="CH119" s="368"/>
      <c r="CI119" s="368"/>
      <c r="CJ119" s="368"/>
      <c r="CK119" s="368"/>
      <c r="CL119" s="368"/>
      <c r="CM119" s="368"/>
      <c r="CN119" s="368"/>
      <c r="CO119" s="368"/>
      <c r="CP119" s="368"/>
      <c r="CQ119" s="368"/>
      <c r="CR119" s="368"/>
    </row>
    <row r="120" spans="1:96" s="314" customFormat="1" ht="21" customHeight="1">
      <c r="A120" s="295" t="str">
        <f>Input!$C$12</f>
        <v>01​ 01 01</v>
      </c>
      <c r="B120" s="296">
        <v>2825</v>
      </c>
      <c r="C120" s="297">
        <v>1</v>
      </c>
      <c r="D120" s="298" t="str">
        <f t="shared" si="34"/>
        <v/>
      </c>
      <c r="E120" s="299">
        <f>IF(AG120=1,SUM(AG$8:AG120)+E$4,"")</f>
        <v>113</v>
      </c>
      <c r="F120" s="300" t="str">
        <f t="shared" si="35"/>
        <v>01​ 01 01 2825 1</v>
      </c>
      <c r="G120" s="301" t="s">
        <v>263</v>
      </c>
      <c r="H120" s="302"/>
      <c r="I120" s="303"/>
      <c r="J120" s="304">
        <v>2</v>
      </c>
      <c r="K120" s="305" t="str">
        <f t="shared" si="60"/>
        <v>អាជីវកម្ម</v>
      </c>
      <c r="L120" s="328"/>
      <c r="M120" s="79"/>
      <c r="N120" s="307"/>
      <c r="O120" s="366">
        <f t="shared" si="44"/>
        <v>0.83333333333333337</v>
      </c>
      <c r="P120" s="79" t="str">
        <f t="shared" si="45"/>
        <v/>
      </c>
      <c r="Q120" s="79" t="str">
        <f t="shared" si="36"/>
        <v/>
      </c>
      <c r="R120" s="79"/>
      <c r="S120" s="79">
        <v>5</v>
      </c>
      <c r="T120" s="79">
        <v>10</v>
      </c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308" t="str">
        <f t="shared" si="37"/>
        <v/>
      </c>
      <c r="AG120" s="309">
        <f t="shared" si="38"/>
        <v>1</v>
      </c>
      <c r="AH120" s="310" t="str">
        <f t="shared" si="46"/>
        <v/>
      </c>
      <c r="AI120" s="311">
        <f t="shared" si="39"/>
        <v>0</v>
      </c>
      <c r="AJ120" s="312" t="str">
        <f>IF(AH120=1,SUM(AH$8:AH120)+AJ$4,"")</f>
        <v/>
      </c>
      <c r="AK120" s="310" t="str">
        <f>IF(AND(J120=1,AI120&gt;0),Input!$E$18,IF(AND(J120=2,AI120&gt;0),Input!$E$19,IF(AND(J120=3,AI120&gt;0),Input!$E$20,"")))</f>
        <v/>
      </c>
      <c r="AL120" s="310" t="str">
        <f>IF(AND(J120=1,AI120&gt;0),Input!$G$18,IF(AND(J120=2,AI120&gt;0),Input!$G$19,IF(AND(J120=3,AI120&gt;0),Input!$G$20,"")))</f>
        <v/>
      </c>
      <c r="AM120" s="310" t="str">
        <f>IF(AND(J120=1,AI120&gt;0),Input!$I$18,IF(AND(J120=2,AI120&gt;0),Input!$I$19,IF(AND(J120=3,AI120&gt;0),Input!$I$20,"")))</f>
        <v/>
      </c>
      <c r="AN120" s="313"/>
      <c r="AO120" s="314" t="str">
        <f t="shared" si="40"/>
        <v/>
      </c>
      <c r="AP120" s="314" t="str">
        <f t="shared" si="47"/>
        <v/>
      </c>
      <c r="AQ120" s="314" t="str">
        <f t="shared" si="48"/>
        <v/>
      </c>
      <c r="AR120" s="314">
        <f t="shared" si="49"/>
        <v>0</v>
      </c>
      <c r="AT120" s="315" t="str">
        <f t="shared" si="41"/>
        <v/>
      </c>
      <c r="AU120" s="315" t="str">
        <f t="shared" si="50"/>
        <v/>
      </c>
      <c r="AV120" s="315" t="str">
        <f t="shared" si="51"/>
        <v/>
      </c>
      <c r="AW120" s="316" t="str">
        <f t="shared" si="42"/>
        <v/>
      </c>
      <c r="AX120" s="316" t="str">
        <f t="shared" si="52"/>
        <v/>
      </c>
      <c r="AY120" s="317" t="str">
        <f t="shared" si="53"/>
        <v/>
      </c>
      <c r="AZ120" s="318" t="str">
        <f t="shared" si="43"/>
        <v/>
      </c>
      <c r="BA120" s="318" t="str">
        <f t="shared" si="54"/>
        <v/>
      </c>
      <c r="BB120" s="318" t="str">
        <f t="shared" si="55"/>
        <v/>
      </c>
      <c r="BJ120" s="320">
        <f t="shared" si="59"/>
        <v>0</v>
      </c>
      <c r="BL120" s="321"/>
      <c r="BM120" s="322">
        <f t="shared" si="56"/>
        <v>2.5</v>
      </c>
      <c r="BN120" s="322">
        <f t="shared" si="62"/>
        <v>0.83333333333333337</v>
      </c>
      <c r="BO120" s="322" t="str">
        <f t="shared" si="62"/>
        <v/>
      </c>
      <c r="BP120" s="322" t="str">
        <f t="shared" si="62"/>
        <v/>
      </c>
      <c r="BQ120" s="322" t="str">
        <f t="shared" si="62"/>
        <v/>
      </c>
      <c r="BR120" s="322" t="str">
        <f t="shared" si="62"/>
        <v/>
      </c>
      <c r="BS120" s="322" t="str">
        <f t="shared" si="62"/>
        <v/>
      </c>
      <c r="BT120" s="322" t="str">
        <f t="shared" si="62"/>
        <v/>
      </c>
      <c r="BU120" s="322" t="str">
        <f t="shared" si="62"/>
        <v/>
      </c>
      <c r="BV120" s="322" t="str">
        <f t="shared" si="62"/>
        <v/>
      </c>
      <c r="BW120" s="322" t="str">
        <f t="shared" si="62"/>
        <v/>
      </c>
      <c r="BX120" s="322" t="str">
        <f t="shared" si="62"/>
        <v/>
      </c>
      <c r="CC120" s="323"/>
      <c r="CF120" s="369">
        <f t="shared" si="58"/>
        <v>0</v>
      </c>
      <c r="CG120" s="368"/>
      <c r="CH120" s="368"/>
      <c r="CI120" s="368"/>
      <c r="CJ120" s="368"/>
      <c r="CK120" s="368"/>
      <c r="CL120" s="368"/>
      <c r="CM120" s="368"/>
      <c r="CN120" s="368"/>
      <c r="CO120" s="368"/>
      <c r="CP120" s="368"/>
      <c r="CQ120" s="368"/>
      <c r="CR120" s="368"/>
    </row>
    <row r="121" spans="1:96" s="314" customFormat="1" ht="21" customHeight="1">
      <c r="A121" s="295" t="str">
        <f>Input!$C$12</f>
        <v>01​ 01 01</v>
      </c>
      <c r="B121" s="325">
        <v>2850</v>
      </c>
      <c r="C121" s="297">
        <v>1</v>
      </c>
      <c r="D121" s="298" t="str">
        <f t="shared" si="34"/>
        <v/>
      </c>
      <c r="E121" s="299">
        <f>IF(AG121=1,SUM(AG$8:AG121)+E$4,"")</f>
        <v>114</v>
      </c>
      <c r="F121" s="300" t="str">
        <f t="shared" si="35"/>
        <v>01​ 01 01 2850 1</v>
      </c>
      <c r="G121" s="301" t="s">
        <v>264</v>
      </c>
      <c r="H121" s="302"/>
      <c r="I121" s="303"/>
      <c r="J121" s="304">
        <v>2</v>
      </c>
      <c r="K121" s="305" t="str">
        <f t="shared" si="60"/>
        <v>អាជីវកម្ម</v>
      </c>
      <c r="L121" s="328"/>
      <c r="M121" s="79"/>
      <c r="N121" s="307"/>
      <c r="O121" s="366">
        <f t="shared" si="44"/>
        <v>0.83333333333333337</v>
      </c>
      <c r="P121" s="79" t="str">
        <f t="shared" si="45"/>
        <v/>
      </c>
      <c r="Q121" s="79" t="str">
        <f t="shared" si="36"/>
        <v/>
      </c>
      <c r="R121" s="79"/>
      <c r="S121" s="79">
        <v>5</v>
      </c>
      <c r="T121" s="79">
        <v>10</v>
      </c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308" t="str">
        <f t="shared" si="37"/>
        <v/>
      </c>
      <c r="AG121" s="309">
        <f t="shared" si="38"/>
        <v>1</v>
      </c>
      <c r="AH121" s="310" t="str">
        <f t="shared" si="46"/>
        <v/>
      </c>
      <c r="AI121" s="311">
        <f t="shared" si="39"/>
        <v>0</v>
      </c>
      <c r="AJ121" s="312" t="str">
        <f>IF(AH121=1,SUM(AH$8:AH121)+AJ$4,"")</f>
        <v/>
      </c>
      <c r="AK121" s="310" t="str">
        <f>IF(AND(J121=1,AI121&gt;0),Input!$E$18,IF(AND(J121=2,AI121&gt;0),Input!$E$19,IF(AND(J121=3,AI121&gt;0),Input!$E$20,"")))</f>
        <v/>
      </c>
      <c r="AL121" s="310" t="str">
        <f>IF(AND(J121=1,AI121&gt;0),Input!$G$18,IF(AND(J121=2,AI121&gt;0),Input!$G$19,IF(AND(J121=3,AI121&gt;0),Input!$G$20,"")))</f>
        <v/>
      </c>
      <c r="AM121" s="310" t="str">
        <f>IF(AND(J121=1,AI121&gt;0),Input!$I$18,IF(AND(J121=2,AI121&gt;0),Input!$I$19,IF(AND(J121=3,AI121&gt;0),Input!$I$20,"")))</f>
        <v/>
      </c>
      <c r="AN121" s="313"/>
      <c r="AO121" s="314" t="str">
        <f t="shared" si="40"/>
        <v/>
      </c>
      <c r="AP121" s="314" t="str">
        <f t="shared" si="47"/>
        <v/>
      </c>
      <c r="AQ121" s="314" t="str">
        <f t="shared" si="48"/>
        <v/>
      </c>
      <c r="AR121" s="314">
        <f t="shared" si="49"/>
        <v>0</v>
      </c>
      <c r="AT121" s="315" t="str">
        <f t="shared" si="41"/>
        <v/>
      </c>
      <c r="AU121" s="315" t="str">
        <f t="shared" si="50"/>
        <v/>
      </c>
      <c r="AV121" s="315" t="str">
        <f t="shared" si="51"/>
        <v/>
      </c>
      <c r="AW121" s="316" t="str">
        <f t="shared" si="42"/>
        <v/>
      </c>
      <c r="AX121" s="316" t="str">
        <f t="shared" si="52"/>
        <v/>
      </c>
      <c r="AY121" s="317" t="str">
        <f t="shared" si="53"/>
        <v/>
      </c>
      <c r="AZ121" s="318" t="str">
        <f t="shared" si="43"/>
        <v/>
      </c>
      <c r="BA121" s="318" t="str">
        <f t="shared" si="54"/>
        <v/>
      </c>
      <c r="BB121" s="318" t="str">
        <f t="shared" si="55"/>
        <v/>
      </c>
      <c r="BJ121" s="320">
        <f t="shared" si="59"/>
        <v>0</v>
      </c>
      <c r="BL121" s="321"/>
      <c r="BM121" s="322">
        <f t="shared" si="56"/>
        <v>2.5</v>
      </c>
      <c r="BN121" s="322">
        <f t="shared" ref="BN121:BX136" si="63">IF(U121&gt;T121,((U121-T121)+BM121+BL121)/3,IF(U121&lt;T121,(U121+BM121+BL121)/3,""))</f>
        <v>0.83333333333333337</v>
      </c>
      <c r="BO121" s="322" t="str">
        <f t="shared" si="63"/>
        <v/>
      </c>
      <c r="BP121" s="322" t="str">
        <f t="shared" si="63"/>
        <v/>
      </c>
      <c r="BQ121" s="322" t="str">
        <f t="shared" si="63"/>
        <v/>
      </c>
      <c r="BR121" s="322" t="str">
        <f t="shared" si="63"/>
        <v/>
      </c>
      <c r="BS121" s="322" t="str">
        <f t="shared" si="63"/>
        <v/>
      </c>
      <c r="BT121" s="322" t="str">
        <f t="shared" si="63"/>
        <v/>
      </c>
      <c r="BU121" s="322" t="str">
        <f t="shared" si="63"/>
        <v/>
      </c>
      <c r="BV121" s="322" t="str">
        <f t="shared" si="63"/>
        <v/>
      </c>
      <c r="BW121" s="322" t="str">
        <f t="shared" si="63"/>
        <v/>
      </c>
      <c r="BX121" s="322" t="str">
        <f t="shared" si="63"/>
        <v/>
      </c>
      <c r="CC121" s="323"/>
      <c r="CF121" s="369">
        <f t="shared" si="58"/>
        <v>0</v>
      </c>
      <c r="CG121" s="368"/>
      <c r="CH121" s="368"/>
      <c r="CI121" s="368"/>
      <c r="CJ121" s="368"/>
      <c r="CK121" s="368"/>
      <c r="CL121" s="368"/>
      <c r="CM121" s="368"/>
      <c r="CN121" s="368"/>
      <c r="CO121" s="368"/>
      <c r="CP121" s="368"/>
      <c r="CQ121" s="368"/>
      <c r="CR121" s="368"/>
    </row>
    <row r="122" spans="1:96" s="314" customFormat="1" ht="21" customHeight="1">
      <c r="A122" s="295" t="str">
        <f>Input!$C$12</f>
        <v>01​ 01 01</v>
      </c>
      <c r="B122" s="296">
        <v>2875</v>
      </c>
      <c r="C122" s="297">
        <v>1</v>
      </c>
      <c r="D122" s="298" t="str">
        <f t="shared" si="34"/>
        <v/>
      </c>
      <c r="E122" s="299">
        <f>IF(AG122=1,SUM(AG$8:AG122)+E$4,"")</f>
        <v>115</v>
      </c>
      <c r="F122" s="300" t="str">
        <f t="shared" si="35"/>
        <v>01​ 01 01 2875 1</v>
      </c>
      <c r="G122" s="301" t="s">
        <v>265</v>
      </c>
      <c r="H122" s="302"/>
      <c r="I122" s="303"/>
      <c r="J122" s="304">
        <v>2</v>
      </c>
      <c r="K122" s="305" t="str">
        <f t="shared" si="60"/>
        <v>អាជីវកម្ម</v>
      </c>
      <c r="L122" s="328"/>
      <c r="M122" s="79"/>
      <c r="N122" s="307"/>
      <c r="O122" s="366">
        <f t="shared" si="44"/>
        <v>0.83333333333333337</v>
      </c>
      <c r="P122" s="79" t="str">
        <f t="shared" si="45"/>
        <v/>
      </c>
      <c r="Q122" s="79" t="str">
        <f t="shared" si="36"/>
        <v/>
      </c>
      <c r="R122" s="79"/>
      <c r="S122" s="79">
        <v>5</v>
      </c>
      <c r="T122" s="79">
        <v>10</v>
      </c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308" t="str">
        <f t="shared" si="37"/>
        <v/>
      </c>
      <c r="AG122" s="309">
        <f t="shared" si="38"/>
        <v>1</v>
      </c>
      <c r="AH122" s="310" t="str">
        <f t="shared" si="46"/>
        <v/>
      </c>
      <c r="AI122" s="311">
        <f t="shared" si="39"/>
        <v>0</v>
      </c>
      <c r="AJ122" s="312" t="str">
        <f>IF(AH122=1,SUM(AH$8:AH122)+AJ$4,"")</f>
        <v/>
      </c>
      <c r="AK122" s="310" t="str">
        <f>IF(AND(J122=1,AI122&gt;0),Input!$E$18,IF(AND(J122=2,AI122&gt;0),Input!$E$19,IF(AND(J122=3,AI122&gt;0),Input!$E$20,"")))</f>
        <v/>
      </c>
      <c r="AL122" s="310" t="str">
        <f>IF(AND(J122=1,AI122&gt;0),Input!$G$18,IF(AND(J122=2,AI122&gt;0),Input!$G$19,IF(AND(J122=3,AI122&gt;0),Input!$G$20,"")))</f>
        <v/>
      </c>
      <c r="AM122" s="310" t="str">
        <f>IF(AND(J122=1,AI122&gt;0),Input!$I$18,IF(AND(J122=2,AI122&gt;0),Input!$I$19,IF(AND(J122=3,AI122&gt;0),Input!$I$20,"")))</f>
        <v/>
      </c>
      <c r="AN122" s="313"/>
      <c r="AO122" s="314" t="str">
        <f t="shared" si="40"/>
        <v/>
      </c>
      <c r="AP122" s="314" t="str">
        <f t="shared" si="47"/>
        <v/>
      </c>
      <c r="AQ122" s="314" t="str">
        <f t="shared" si="48"/>
        <v/>
      </c>
      <c r="AR122" s="314">
        <f t="shared" si="49"/>
        <v>0</v>
      </c>
      <c r="AT122" s="315" t="str">
        <f t="shared" si="41"/>
        <v/>
      </c>
      <c r="AU122" s="315" t="str">
        <f t="shared" si="50"/>
        <v/>
      </c>
      <c r="AV122" s="315" t="str">
        <f t="shared" si="51"/>
        <v/>
      </c>
      <c r="AW122" s="316" t="str">
        <f t="shared" si="42"/>
        <v/>
      </c>
      <c r="AX122" s="316" t="str">
        <f t="shared" si="52"/>
        <v/>
      </c>
      <c r="AY122" s="317" t="str">
        <f t="shared" si="53"/>
        <v/>
      </c>
      <c r="AZ122" s="318" t="str">
        <f t="shared" si="43"/>
        <v/>
      </c>
      <c r="BA122" s="318" t="str">
        <f t="shared" si="54"/>
        <v/>
      </c>
      <c r="BB122" s="318" t="str">
        <f t="shared" si="55"/>
        <v/>
      </c>
      <c r="BJ122" s="320">
        <f t="shared" si="59"/>
        <v>0</v>
      </c>
      <c r="BL122" s="321"/>
      <c r="BM122" s="322">
        <f t="shared" si="56"/>
        <v>2.5</v>
      </c>
      <c r="BN122" s="322">
        <f t="shared" si="63"/>
        <v>0.83333333333333337</v>
      </c>
      <c r="BO122" s="322" t="str">
        <f t="shared" si="63"/>
        <v/>
      </c>
      <c r="BP122" s="322" t="str">
        <f t="shared" si="63"/>
        <v/>
      </c>
      <c r="BQ122" s="322" t="str">
        <f t="shared" si="63"/>
        <v/>
      </c>
      <c r="BR122" s="322" t="str">
        <f t="shared" si="63"/>
        <v/>
      </c>
      <c r="BS122" s="322" t="str">
        <f t="shared" si="63"/>
        <v/>
      </c>
      <c r="BT122" s="322" t="str">
        <f t="shared" si="63"/>
        <v/>
      </c>
      <c r="BU122" s="322" t="str">
        <f t="shared" si="63"/>
        <v/>
      </c>
      <c r="BV122" s="322" t="str">
        <f t="shared" si="63"/>
        <v/>
      </c>
      <c r="BW122" s="322" t="str">
        <f t="shared" si="63"/>
        <v/>
      </c>
      <c r="BX122" s="322" t="str">
        <f t="shared" si="63"/>
        <v/>
      </c>
      <c r="CC122" s="323"/>
      <c r="CF122" s="369">
        <f t="shared" si="58"/>
        <v>0</v>
      </c>
      <c r="CG122" s="368"/>
      <c r="CH122" s="368"/>
      <c r="CI122" s="368"/>
      <c r="CJ122" s="368"/>
      <c r="CK122" s="368"/>
      <c r="CL122" s="368"/>
      <c r="CM122" s="368"/>
      <c r="CN122" s="368"/>
      <c r="CO122" s="368"/>
      <c r="CP122" s="368"/>
      <c r="CQ122" s="368"/>
      <c r="CR122" s="368"/>
    </row>
    <row r="123" spans="1:96" s="314" customFormat="1" ht="21" customHeight="1">
      <c r="A123" s="295" t="str">
        <f>Input!$C$12</f>
        <v>01​ 01 01</v>
      </c>
      <c r="B123" s="325">
        <v>2900</v>
      </c>
      <c r="C123" s="297">
        <v>1</v>
      </c>
      <c r="D123" s="298" t="str">
        <f t="shared" si="34"/>
        <v/>
      </c>
      <c r="E123" s="299">
        <f>IF(AG123=1,SUM(AG$8:AG123)+E$4,"")</f>
        <v>116</v>
      </c>
      <c r="F123" s="300" t="str">
        <f t="shared" si="35"/>
        <v>01​ 01 01 2900 1</v>
      </c>
      <c r="G123" s="301" t="s">
        <v>266</v>
      </c>
      <c r="H123" s="302"/>
      <c r="I123" s="303"/>
      <c r="J123" s="304">
        <v>2</v>
      </c>
      <c r="K123" s="305" t="str">
        <f t="shared" si="60"/>
        <v>អាជីវកម្ម</v>
      </c>
      <c r="L123" s="328"/>
      <c r="M123" s="79"/>
      <c r="N123" s="307"/>
      <c r="O123" s="366">
        <f t="shared" si="44"/>
        <v>0.83333333333333337</v>
      </c>
      <c r="P123" s="79" t="str">
        <f t="shared" si="45"/>
        <v/>
      </c>
      <c r="Q123" s="79" t="str">
        <f t="shared" si="36"/>
        <v/>
      </c>
      <c r="R123" s="79"/>
      <c r="S123" s="79">
        <v>5</v>
      </c>
      <c r="T123" s="79">
        <v>10</v>
      </c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308" t="str">
        <f t="shared" si="37"/>
        <v/>
      </c>
      <c r="AG123" s="309">
        <f t="shared" si="38"/>
        <v>1</v>
      </c>
      <c r="AH123" s="310" t="str">
        <f t="shared" si="46"/>
        <v/>
      </c>
      <c r="AI123" s="311">
        <f t="shared" si="39"/>
        <v>0</v>
      </c>
      <c r="AJ123" s="312" t="str">
        <f>IF(AH123=1,SUM(AH$8:AH123)+AJ$4,"")</f>
        <v/>
      </c>
      <c r="AK123" s="310" t="str">
        <f>IF(AND(J123=1,AI123&gt;0),Input!$E$18,IF(AND(J123=2,AI123&gt;0),Input!$E$19,IF(AND(J123=3,AI123&gt;0),Input!$E$20,"")))</f>
        <v/>
      </c>
      <c r="AL123" s="310" t="str">
        <f>IF(AND(J123=1,AI123&gt;0),Input!$G$18,IF(AND(J123=2,AI123&gt;0),Input!$G$19,IF(AND(J123=3,AI123&gt;0),Input!$G$20,"")))</f>
        <v/>
      </c>
      <c r="AM123" s="310" t="str">
        <f>IF(AND(J123=1,AI123&gt;0),Input!$I$18,IF(AND(J123=2,AI123&gt;0),Input!$I$19,IF(AND(J123=3,AI123&gt;0),Input!$I$20,"")))</f>
        <v/>
      </c>
      <c r="AN123" s="313"/>
      <c r="AO123" s="314" t="str">
        <f t="shared" si="40"/>
        <v/>
      </c>
      <c r="AP123" s="314" t="str">
        <f t="shared" si="47"/>
        <v/>
      </c>
      <c r="AQ123" s="314" t="str">
        <f t="shared" si="48"/>
        <v/>
      </c>
      <c r="AR123" s="314">
        <f t="shared" si="49"/>
        <v>0</v>
      </c>
      <c r="AT123" s="315" t="str">
        <f t="shared" si="41"/>
        <v/>
      </c>
      <c r="AU123" s="315" t="str">
        <f t="shared" si="50"/>
        <v/>
      </c>
      <c r="AV123" s="315" t="str">
        <f t="shared" si="51"/>
        <v/>
      </c>
      <c r="AW123" s="316" t="str">
        <f t="shared" si="42"/>
        <v/>
      </c>
      <c r="AX123" s="316" t="str">
        <f t="shared" si="52"/>
        <v/>
      </c>
      <c r="AY123" s="317" t="str">
        <f t="shared" si="53"/>
        <v/>
      </c>
      <c r="AZ123" s="318" t="str">
        <f t="shared" si="43"/>
        <v/>
      </c>
      <c r="BA123" s="318" t="str">
        <f t="shared" si="54"/>
        <v/>
      </c>
      <c r="BB123" s="318" t="str">
        <f t="shared" si="55"/>
        <v/>
      </c>
      <c r="BJ123" s="320">
        <f t="shared" si="59"/>
        <v>0</v>
      </c>
      <c r="BL123" s="321"/>
      <c r="BM123" s="322">
        <f t="shared" si="56"/>
        <v>2.5</v>
      </c>
      <c r="BN123" s="322">
        <f t="shared" si="63"/>
        <v>0.83333333333333337</v>
      </c>
      <c r="BO123" s="322" t="str">
        <f t="shared" si="63"/>
        <v/>
      </c>
      <c r="BP123" s="322" t="str">
        <f t="shared" si="63"/>
        <v/>
      </c>
      <c r="BQ123" s="322" t="str">
        <f t="shared" si="63"/>
        <v/>
      </c>
      <c r="BR123" s="322" t="str">
        <f t="shared" si="63"/>
        <v/>
      </c>
      <c r="BS123" s="322" t="str">
        <f t="shared" si="63"/>
        <v/>
      </c>
      <c r="BT123" s="322" t="str">
        <f t="shared" si="63"/>
        <v/>
      </c>
      <c r="BU123" s="322" t="str">
        <f t="shared" si="63"/>
        <v/>
      </c>
      <c r="BV123" s="322" t="str">
        <f t="shared" si="63"/>
        <v/>
      </c>
      <c r="BW123" s="322" t="str">
        <f t="shared" si="63"/>
        <v/>
      </c>
      <c r="BX123" s="322" t="str">
        <f t="shared" si="63"/>
        <v/>
      </c>
      <c r="CC123" s="323"/>
      <c r="CF123" s="369">
        <f t="shared" si="58"/>
        <v>0</v>
      </c>
      <c r="CG123" s="368"/>
      <c r="CH123" s="368"/>
      <c r="CI123" s="368"/>
      <c r="CJ123" s="368"/>
      <c r="CK123" s="368"/>
      <c r="CL123" s="368"/>
      <c r="CM123" s="368"/>
      <c r="CN123" s="368"/>
      <c r="CO123" s="368"/>
      <c r="CP123" s="368"/>
      <c r="CQ123" s="368"/>
      <c r="CR123" s="368"/>
    </row>
    <row r="124" spans="1:96" s="314" customFormat="1" ht="21" customHeight="1">
      <c r="A124" s="295" t="str">
        <f>Input!$C$12</f>
        <v>01​ 01 01</v>
      </c>
      <c r="B124" s="296">
        <v>2925</v>
      </c>
      <c r="C124" s="297">
        <v>1</v>
      </c>
      <c r="D124" s="298" t="str">
        <f t="shared" si="34"/>
        <v/>
      </c>
      <c r="E124" s="299">
        <f>IF(AG124=1,SUM(AG$8:AG124)+E$4,"")</f>
        <v>117</v>
      </c>
      <c r="F124" s="300" t="str">
        <f t="shared" si="35"/>
        <v>01​ 01 01 2925 1</v>
      </c>
      <c r="G124" s="301" t="s">
        <v>267</v>
      </c>
      <c r="H124" s="302"/>
      <c r="I124" s="303"/>
      <c r="J124" s="304">
        <v>2</v>
      </c>
      <c r="K124" s="305" t="str">
        <f t="shared" si="60"/>
        <v>អាជីវកម្ម</v>
      </c>
      <c r="L124" s="328"/>
      <c r="M124" s="79"/>
      <c r="N124" s="307"/>
      <c r="O124" s="366">
        <f t="shared" si="44"/>
        <v>0.83333333333333337</v>
      </c>
      <c r="P124" s="79" t="str">
        <f t="shared" si="45"/>
        <v/>
      </c>
      <c r="Q124" s="79" t="str">
        <f t="shared" si="36"/>
        <v/>
      </c>
      <c r="R124" s="79"/>
      <c r="S124" s="79">
        <v>5</v>
      </c>
      <c r="T124" s="79">
        <v>10</v>
      </c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308" t="str">
        <f t="shared" si="37"/>
        <v/>
      </c>
      <c r="AG124" s="309">
        <f t="shared" si="38"/>
        <v>1</v>
      </c>
      <c r="AH124" s="310" t="str">
        <f t="shared" si="46"/>
        <v/>
      </c>
      <c r="AI124" s="311">
        <f t="shared" si="39"/>
        <v>0</v>
      </c>
      <c r="AJ124" s="312" t="str">
        <f>IF(AH124=1,SUM(AH$8:AH124)+AJ$4,"")</f>
        <v/>
      </c>
      <c r="AK124" s="310" t="str">
        <f>IF(AND(J124=1,AI124&gt;0),Input!$E$18,IF(AND(J124=2,AI124&gt;0),Input!$E$19,IF(AND(J124=3,AI124&gt;0),Input!$E$20,"")))</f>
        <v/>
      </c>
      <c r="AL124" s="310" t="str">
        <f>IF(AND(J124=1,AI124&gt;0),Input!$G$18,IF(AND(J124=2,AI124&gt;0),Input!$G$19,IF(AND(J124=3,AI124&gt;0),Input!$G$20,"")))</f>
        <v/>
      </c>
      <c r="AM124" s="310" t="str">
        <f>IF(AND(J124=1,AI124&gt;0),Input!$I$18,IF(AND(J124=2,AI124&gt;0),Input!$I$19,IF(AND(J124=3,AI124&gt;0),Input!$I$20,"")))</f>
        <v/>
      </c>
      <c r="AN124" s="313"/>
      <c r="AO124" s="314" t="str">
        <f t="shared" si="40"/>
        <v/>
      </c>
      <c r="AP124" s="314" t="str">
        <f t="shared" si="47"/>
        <v/>
      </c>
      <c r="AQ124" s="314" t="str">
        <f t="shared" si="48"/>
        <v/>
      </c>
      <c r="AR124" s="314">
        <f t="shared" si="49"/>
        <v>0</v>
      </c>
      <c r="AT124" s="315" t="str">
        <f t="shared" si="41"/>
        <v/>
      </c>
      <c r="AU124" s="315" t="str">
        <f t="shared" si="50"/>
        <v/>
      </c>
      <c r="AV124" s="315" t="str">
        <f t="shared" si="51"/>
        <v/>
      </c>
      <c r="AW124" s="316" t="str">
        <f t="shared" si="42"/>
        <v/>
      </c>
      <c r="AX124" s="316" t="str">
        <f t="shared" si="52"/>
        <v/>
      </c>
      <c r="AY124" s="317" t="str">
        <f t="shared" si="53"/>
        <v/>
      </c>
      <c r="AZ124" s="318" t="str">
        <f t="shared" si="43"/>
        <v/>
      </c>
      <c r="BA124" s="318" t="str">
        <f t="shared" si="54"/>
        <v/>
      </c>
      <c r="BB124" s="318" t="str">
        <f t="shared" si="55"/>
        <v/>
      </c>
      <c r="BJ124" s="320">
        <f t="shared" si="59"/>
        <v>0</v>
      </c>
      <c r="BL124" s="321"/>
      <c r="BM124" s="322">
        <f t="shared" si="56"/>
        <v>2.5</v>
      </c>
      <c r="BN124" s="322">
        <f t="shared" si="63"/>
        <v>0.83333333333333337</v>
      </c>
      <c r="BO124" s="322" t="str">
        <f t="shared" si="63"/>
        <v/>
      </c>
      <c r="BP124" s="322" t="str">
        <f t="shared" si="63"/>
        <v/>
      </c>
      <c r="BQ124" s="322" t="str">
        <f t="shared" si="63"/>
        <v/>
      </c>
      <c r="BR124" s="322" t="str">
        <f t="shared" si="63"/>
        <v/>
      </c>
      <c r="BS124" s="322" t="str">
        <f t="shared" si="63"/>
        <v/>
      </c>
      <c r="BT124" s="322" t="str">
        <f t="shared" si="63"/>
        <v/>
      </c>
      <c r="BU124" s="322" t="str">
        <f t="shared" si="63"/>
        <v/>
      </c>
      <c r="BV124" s="322" t="str">
        <f t="shared" si="63"/>
        <v/>
      </c>
      <c r="BW124" s="322" t="str">
        <f t="shared" si="63"/>
        <v/>
      </c>
      <c r="BX124" s="322" t="str">
        <f t="shared" si="63"/>
        <v/>
      </c>
      <c r="CC124" s="323"/>
      <c r="CF124" s="369">
        <f t="shared" si="58"/>
        <v>0</v>
      </c>
      <c r="CG124" s="368"/>
      <c r="CH124" s="368"/>
      <c r="CI124" s="368"/>
      <c r="CJ124" s="368"/>
      <c r="CK124" s="368"/>
      <c r="CL124" s="368"/>
      <c r="CM124" s="368"/>
      <c r="CN124" s="368"/>
      <c r="CO124" s="368"/>
      <c r="CP124" s="368"/>
      <c r="CQ124" s="368"/>
      <c r="CR124" s="368"/>
    </row>
    <row r="125" spans="1:96" s="314" customFormat="1" ht="21" customHeight="1">
      <c r="A125" s="295" t="str">
        <f>Input!$C$12</f>
        <v>01​ 01 01</v>
      </c>
      <c r="B125" s="325">
        <v>2950</v>
      </c>
      <c r="C125" s="297">
        <v>1</v>
      </c>
      <c r="D125" s="298" t="str">
        <f t="shared" si="34"/>
        <v/>
      </c>
      <c r="E125" s="299">
        <f>IF(AG125=1,SUM(AG$8:AG125)+E$4,"")</f>
        <v>118</v>
      </c>
      <c r="F125" s="300" t="str">
        <f t="shared" si="35"/>
        <v>01​ 01 01 2950 1</v>
      </c>
      <c r="G125" s="301" t="s">
        <v>268</v>
      </c>
      <c r="H125" s="302"/>
      <c r="I125" s="303"/>
      <c r="J125" s="304">
        <v>2</v>
      </c>
      <c r="K125" s="305" t="str">
        <f t="shared" si="60"/>
        <v>អាជីវកម្ម</v>
      </c>
      <c r="L125" s="328"/>
      <c r="M125" s="79"/>
      <c r="N125" s="307"/>
      <c r="O125" s="366">
        <f t="shared" si="44"/>
        <v>0.83333333333333337</v>
      </c>
      <c r="P125" s="79" t="str">
        <f t="shared" si="45"/>
        <v/>
      </c>
      <c r="Q125" s="79" t="str">
        <f t="shared" si="36"/>
        <v/>
      </c>
      <c r="R125" s="79"/>
      <c r="S125" s="79">
        <v>5</v>
      </c>
      <c r="T125" s="79">
        <v>10</v>
      </c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308" t="str">
        <f t="shared" si="37"/>
        <v/>
      </c>
      <c r="AG125" s="309">
        <f t="shared" si="38"/>
        <v>1</v>
      </c>
      <c r="AH125" s="310" t="str">
        <f t="shared" si="46"/>
        <v/>
      </c>
      <c r="AI125" s="311">
        <f t="shared" si="39"/>
        <v>0</v>
      </c>
      <c r="AJ125" s="312" t="str">
        <f>IF(AH125=1,SUM(AH$8:AH125)+AJ$4,"")</f>
        <v/>
      </c>
      <c r="AK125" s="310" t="str">
        <f>IF(AND(J125=1,AI125&gt;0),Input!$E$18,IF(AND(J125=2,AI125&gt;0),Input!$E$19,IF(AND(J125=3,AI125&gt;0),Input!$E$20,"")))</f>
        <v/>
      </c>
      <c r="AL125" s="310" t="str">
        <f>IF(AND(J125=1,AI125&gt;0),Input!$G$18,IF(AND(J125=2,AI125&gt;0),Input!$G$19,IF(AND(J125=3,AI125&gt;0),Input!$G$20,"")))</f>
        <v/>
      </c>
      <c r="AM125" s="310" t="str">
        <f>IF(AND(J125=1,AI125&gt;0),Input!$I$18,IF(AND(J125=2,AI125&gt;0),Input!$I$19,IF(AND(J125=3,AI125&gt;0),Input!$I$20,"")))</f>
        <v/>
      </c>
      <c r="AN125" s="313"/>
      <c r="AO125" s="314" t="str">
        <f t="shared" si="40"/>
        <v/>
      </c>
      <c r="AP125" s="314" t="str">
        <f t="shared" si="47"/>
        <v/>
      </c>
      <c r="AQ125" s="314" t="str">
        <f t="shared" si="48"/>
        <v/>
      </c>
      <c r="AR125" s="314">
        <f t="shared" si="49"/>
        <v>0</v>
      </c>
      <c r="AT125" s="315" t="str">
        <f t="shared" si="41"/>
        <v/>
      </c>
      <c r="AU125" s="315" t="str">
        <f t="shared" si="50"/>
        <v/>
      </c>
      <c r="AV125" s="315" t="str">
        <f t="shared" si="51"/>
        <v/>
      </c>
      <c r="AW125" s="316" t="str">
        <f t="shared" si="42"/>
        <v/>
      </c>
      <c r="AX125" s="316" t="str">
        <f t="shared" si="52"/>
        <v/>
      </c>
      <c r="AY125" s="317" t="str">
        <f t="shared" si="53"/>
        <v/>
      </c>
      <c r="AZ125" s="318" t="str">
        <f t="shared" si="43"/>
        <v/>
      </c>
      <c r="BA125" s="318" t="str">
        <f t="shared" si="54"/>
        <v/>
      </c>
      <c r="BB125" s="318" t="str">
        <f t="shared" si="55"/>
        <v/>
      </c>
      <c r="BJ125" s="320">
        <f t="shared" si="59"/>
        <v>0</v>
      </c>
      <c r="BL125" s="321"/>
      <c r="BM125" s="322">
        <f t="shared" si="56"/>
        <v>2.5</v>
      </c>
      <c r="BN125" s="322">
        <f t="shared" si="63"/>
        <v>0.83333333333333337</v>
      </c>
      <c r="BO125" s="322" t="str">
        <f t="shared" si="63"/>
        <v/>
      </c>
      <c r="BP125" s="322" t="str">
        <f t="shared" si="63"/>
        <v/>
      </c>
      <c r="BQ125" s="322" t="str">
        <f t="shared" si="63"/>
        <v/>
      </c>
      <c r="BR125" s="322" t="str">
        <f t="shared" si="63"/>
        <v/>
      </c>
      <c r="BS125" s="322" t="str">
        <f t="shared" si="63"/>
        <v/>
      </c>
      <c r="BT125" s="322" t="str">
        <f t="shared" si="63"/>
        <v/>
      </c>
      <c r="BU125" s="322" t="str">
        <f t="shared" si="63"/>
        <v/>
      </c>
      <c r="BV125" s="322" t="str">
        <f t="shared" si="63"/>
        <v/>
      </c>
      <c r="BW125" s="322" t="str">
        <f t="shared" si="63"/>
        <v/>
      </c>
      <c r="BX125" s="322" t="str">
        <f t="shared" si="63"/>
        <v/>
      </c>
      <c r="CC125" s="323"/>
      <c r="CF125" s="369">
        <f t="shared" si="58"/>
        <v>0</v>
      </c>
      <c r="CG125" s="368"/>
      <c r="CH125" s="368"/>
      <c r="CI125" s="368"/>
      <c r="CJ125" s="368"/>
      <c r="CK125" s="368"/>
      <c r="CL125" s="368"/>
      <c r="CM125" s="368"/>
      <c r="CN125" s="368"/>
      <c r="CO125" s="368"/>
      <c r="CP125" s="368"/>
      <c r="CQ125" s="368"/>
      <c r="CR125" s="368"/>
    </row>
    <row r="126" spans="1:96" s="314" customFormat="1" ht="21" customHeight="1">
      <c r="A126" s="295" t="str">
        <f>Input!$C$12</f>
        <v>01​ 01 01</v>
      </c>
      <c r="B126" s="296">
        <v>2975</v>
      </c>
      <c r="C126" s="297">
        <v>1</v>
      </c>
      <c r="D126" s="298" t="str">
        <f t="shared" si="34"/>
        <v/>
      </c>
      <c r="E126" s="299">
        <f>IF(AG126=1,SUM(AG$8:AG126)+E$4,"")</f>
        <v>119</v>
      </c>
      <c r="F126" s="300" t="str">
        <f t="shared" si="35"/>
        <v>01​ 01 01 2975 1</v>
      </c>
      <c r="G126" s="301" t="s">
        <v>269</v>
      </c>
      <c r="H126" s="302"/>
      <c r="I126" s="303"/>
      <c r="J126" s="304">
        <v>2</v>
      </c>
      <c r="K126" s="305" t="str">
        <f t="shared" si="60"/>
        <v>អាជីវកម្ម</v>
      </c>
      <c r="L126" s="328"/>
      <c r="M126" s="79"/>
      <c r="N126" s="307"/>
      <c r="O126" s="366">
        <f t="shared" si="44"/>
        <v>0.83333333333333337</v>
      </c>
      <c r="P126" s="79" t="str">
        <f t="shared" si="45"/>
        <v/>
      </c>
      <c r="Q126" s="79" t="str">
        <f t="shared" si="36"/>
        <v/>
      </c>
      <c r="R126" s="79"/>
      <c r="S126" s="79">
        <v>5</v>
      </c>
      <c r="T126" s="79">
        <v>10</v>
      </c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308" t="str">
        <f t="shared" si="37"/>
        <v/>
      </c>
      <c r="AG126" s="309">
        <f t="shared" si="38"/>
        <v>1</v>
      </c>
      <c r="AH126" s="310" t="str">
        <f t="shared" si="46"/>
        <v/>
      </c>
      <c r="AI126" s="311">
        <f t="shared" si="39"/>
        <v>0</v>
      </c>
      <c r="AJ126" s="312" t="str">
        <f>IF(AH126=1,SUM(AH$8:AH126)+AJ$4,"")</f>
        <v/>
      </c>
      <c r="AK126" s="310" t="str">
        <f>IF(AND(J126=1,AI126&gt;0),Input!$E$18,IF(AND(J126=2,AI126&gt;0),Input!$E$19,IF(AND(J126=3,AI126&gt;0),Input!$E$20,"")))</f>
        <v/>
      </c>
      <c r="AL126" s="310" t="str">
        <f>IF(AND(J126=1,AI126&gt;0),Input!$G$18,IF(AND(J126=2,AI126&gt;0),Input!$G$19,IF(AND(J126=3,AI126&gt;0),Input!$G$20,"")))</f>
        <v/>
      </c>
      <c r="AM126" s="310" t="str">
        <f>IF(AND(J126=1,AI126&gt;0),Input!$I$18,IF(AND(J126=2,AI126&gt;0),Input!$I$19,IF(AND(J126=3,AI126&gt;0),Input!$I$20,"")))</f>
        <v/>
      </c>
      <c r="AN126" s="313"/>
      <c r="AO126" s="314" t="str">
        <f t="shared" si="40"/>
        <v/>
      </c>
      <c r="AP126" s="314" t="str">
        <f t="shared" si="47"/>
        <v/>
      </c>
      <c r="AQ126" s="314" t="str">
        <f t="shared" si="48"/>
        <v/>
      </c>
      <c r="AR126" s="314">
        <f t="shared" si="49"/>
        <v>0</v>
      </c>
      <c r="AT126" s="315" t="str">
        <f t="shared" si="41"/>
        <v/>
      </c>
      <c r="AU126" s="315" t="str">
        <f t="shared" si="50"/>
        <v/>
      </c>
      <c r="AV126" s="315" t="str">
        <f t="shared" si="51"/>
        <v/>
      </c>
      <c r="AW126" s="316" t="str">
        <f t="shared" si="42"/>
        <v/>
      </c>
      <c r="AX126" s="316" t="str">
        <f t="shared" si="52"/>
        <v/>
      </c>
      <c r="AY126" s="317" t="str">
        <f t="shared" si="53"/>
        <v/>
      </c>
      <c r="AZ126" s="318" t="str">
        <f t="shared" si="43"/>
        <v/>
      </c>
      <c r="BA126" s="318" t="str">
        <f t="shared" si="54"/>
        <v/>
      </c>
      <c r="BB126" s="318" t="str">
        <f t="shared" si="55"/>
        <v/>
      </c>
      <c r="BJ126" s="320">
        <f t="shared" si="59"/>
        <v>0</v>
      </c>
      <c r="BL126" s="321"/>
      <c r="BM126" s="322">
        <f t="shared" si="56"/>
        <v>2.5</v>
      </c>
      <c r="BN126" s="322">
        <f t="shared" si="63"/>
        <v>0.83333333333333337</v>
      </c>
      <c r="BO126" s="322" t="str">
        <f t="shared" si="63"/>
        <v/>
      </c>
      <c r="BP126" s="322" t="str">
        <f t="shared" si="63"/>
        <v/>
      </c>
      <c r="BQ126" s="322" t="str">
        <f t="shared" si="63"/>
        <v/>
      </c>
      <c r="BR126" s="322" t="str">
        <f t="shared" si="63"/>
        <v/>
      </c>
      <c r="BS126" s="322" t="str">
        <f t="shared" si="63"/>
        <v/>
      </c>
      <c r="BT126" s="322" t="str">
        <f t="shared" si="63"/>
        <v/>
      </c>
      <c r="BU126" s="322" t="str">
        <f t="shared" si="63"/>
        <v/>
      </c>
      <c r="BV126" s="322" t="str">
        <f t="shared" si="63"/>
        <v/>
      </c>
      <c r="BW126" s="322" t="str">
        <f t="shared" si="63"/>
        <v/>
      </c>
      <c r="BX126" s="322" t="str">
        <f t="shared" si="63"/>
        <v/>
      </c>
      <c r="CC126" s="323"/>
      <c r="CF126" s="369">
        <f t="shared" si="58"/>
        <v>0</v>
      </c>
      <c r="CG126" s="368"/>
      <c r="CH126" s="368"/>
      <c r="CI126" s="368"/>
      <c r="CJ126" s="368"/>
      <c r="CK126" s="368"/>
      <c r="CL126" s="368"/>
      <c r="CM126" s="368"/>
      <c r="CN126" s="368"/>
      <c r="CO126" s="368"/>
      <c r="CP126" s="368"/>
      <c r="CQ126" s="368"/>
      <c r="CR126" s="368"/>
    </row>
    <row r="127" spans="1:96" s="314" customFormat="1" ht="21" customHeight="1">
      <c r="A127" s="295" t="str">
        <f>Input!$C$12</f>
        <v>01​ 01 01</v>
      </c>
      <c r="B127" s="325">
        <v>3000</v>
      </c>
      <c r="C127" s="297">
        <v>1</v>
      </c>
      <c r="D127" s="298" t="str">
        <f t="shared" si="34"/>
        <v/>
      </c>
      <c r="E127" s="299">
        <f>IF(AG127=1,SUM(AG$8:AG127)+E$4,"")</f>
        <v>120</v>
      </c>
      <c r="F127" s="300" t="str">
        <f t="shared" si="35"/>
        <v>01​ 01 01 3000 1</v>
      </c>
      <c r="G127" s="301" t="s">
        <v>270</v>
      </c>
      <c r="H127" s="302"/>
      <c r="I127" s="303"/>
      <c r="J127" s="304">
        <v>2</v>
      </c>
      <c r="K127" s="305" t="str">
        <f t="shared" si="60"/>
        <v>អាជីវកម្ម</v>
      </c>
      <c r="L127" s="328"/>
      <c r="M127" s="79"/>
      <c r="N127" s="307"/>
      <c r="O127" s="366">
        <f t="shared" si="44"/>
        <v>0.83333333333333337</v>
      </c>
      <c r="P127" s="79" t="str">
        <f t="shared" si="45"/>
        <v/>
      </c>
      <c r="Q127" s="79" t="str">
        <f t="shared" si="36"/>
        <v/>
      </c>
      <c r="R127" s="79"/>
      <c r="S127" s="79">
        <v>5</v>
      </c>
      <c r="T127" s="79">
        <v>10</v>
      </c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308" t="str">
        <f t="shared" si="37"/>
        <v/>
      </c>
      <c r="AG127" s="309">
        <f t="shared" si="38"/>
        <v>1</v>
      </c>
      <c r="AH127" s="310" t="str">
        <f t="shared" si="46"/>
        <v/>
      </c>
      <c r="AI127" s="311">
        <f t="shared" si="39"/>
        <v>0</v>
      </c>
      <c r="AJ127" s="312" t="str">
        <f>IF(AH127=1,SUM(AH$8:AH127)+AJ$4,"")</f>
        <v/>
      </c>
      <c r="AK127" s="310" t="str">
        <f>IF(AND(J127=1,AI127&gt;0),Input!$E$18,IF(AND(J127=2,AI127&gt;0),Input!$E$19,IF(AND(J127=3,AI127&gt;0),Input!$E$20,"")))</f>
        <v/>
      </c>
      <c r="AL127" s="310" t="str">
        <f>IF(AND(J127=1,AI127&gt;0),Input!$G$18,IF(AND(J127=2,AI127&gt;0),Input!$G$19,IF(AND(J127=3,AI127&gt;0),Input!$G$20,"")))</f>
        <v/>
      </c>
      <c r="AM127" s="310" t="str">
        <f>IF(AND(J127=1,AI127&gt;0),Input!$I$18,IF(AND(J127=2,AI127&gt;0),Input!$I$19,IF(AND(J127=3,AI127&gt;0),Input!$I$20,"")))</f>
        <v/>
      </c>
      <c r="AN127" s="313"/>
      <c r="AO127" s="314" t="str">
        <f t="shared" si="40"/>
        <v/>
      </c>
      <c r="AP127" s="314" t="str">
        <f t="shared" si="47"/>
        <v/>
      </c>
      <c r="AQ127" s="314" t="str">
        <f t="shared" si="48"/>
        <v/>
      </c>
      <c r="AR127" s="314">
        <f t="shared" si="49"/>
        <v>0</v>
      </c>
      <c r="AT127" s="315" t="str">
        <f t="shared" si="41"/>
        <v/>
      </c>
      <c r="AU127" s="315" t="str">
        <f t="shared" si="50"/>
        <v/>
      </c>
      <c r="AV127" s="315" t="str">
        <f t="shared" si="51"/>
        <v/>
      </c>
      <c r="AW127" s="316" t="str">
        <f t="shared" si="42"/>
        <v/>
      </c>
      <c r="AX127" s="316" t="str">
        <f t="shared" si="52"/>
        <v/>
      </c>
      <c r="AY127" s="317" t="str">
        <f t="shared" si="53"/>
        <v/>
      </c>
      <c r="AZ127" s="318" t="str">
        <f t="shared" si="43"/>
        <v/>
      </c>
      <c r="BA127" s="318" t="str">
        <f t="shared" si="54"/>
        <v/>
      </c>
      <c r="BB127" s="318" t="str">
        <f t="shared" si="55"/>
        <v/>
      </c>
      <c r="BJ127" s="320">
        <f t="shared" si="59"/>
        <v>0</v>
      </c>
      <c r="BL127" s="321"/>
      <c r="BM127" s="322">
        <f t="shared" si="56"/>
        <v>2.5</v>
      </c>
      <c r="BN127" s="322">
        <f t="shared" si="63"/>
        <v>0.83333333333333337</v>
      </c>
      <c r="BO127" s="322" t="str">
        <f t="shared" si="63"/>
        <v/>
      </c>
      <c r="BP127" s="322" t="str">
        <f t="shared" si="63"/>
        <v/>
      </c>
      <c r="BQ127" s="322" t="str">
        <f t="shared" si="63"/>
        <v/>
      </c>
      <c r="BR127" s="322" t="str">
        <f t="shared" si="63"/>
        <v/>
      </c>
      <c r="BS127" s="322" t="str">
        <f t="shared" si="63"/>
        <v/>
      </c>
      <c r="BT127" s="322" t="str">
        <f t="shared" si="63"/>
        <v/>
      </c>
      <c r="BU127" s="322" t="str">
        <f t="shared" si="63"/>
        <v/>
      </c>
      <c r="BV127" s="322" t="str">
        <f t="shared" si="63"/>
        <v/>
      </c>
      <c r="BW127" s="322" t="str">
        <f t="shared" si="63"/>
        <v/>
      </c>
      <c r="BX127" s="322" t="str">
        <f t="shared" si="63"/>
        <v/>
      </c>
      <c r="CC127" s="323"/>
      <c r="CF127" s="369">
        <f t="shared" si="58"/>
        <v>0</v>
      </c>
      <c r="CG127" s="368"/>
      <c r="CH127" s="368"/>
      <c r="CI127" s="368"/>
      <c r="CJ127" s="368"/>
      <c r="CK127" s="368"/>
      <c r="CL127" s="368"/>
      <c r="CM127" s="368"/>
      <c r="CN127" s="368"/>
      <c r="CO127" s="368"/>
      <c r="CP127" s="368"/>
      <c r="CQ127" s="368"/>
      <c r="CR127" s="368"/>
    </row>
    <row r="128" spans="1:96" s="314" customFormat="1" ht="21" customHeight="1">
      <c r="A128" s="295" t="str">
        <f>Input!$C$12</f>
        <v>01​ 01 01</v>
      </c>
      <c r="B128" s="296">
        <v>3025</v>
      </c>
      <c r="C128" s="297">
        <v>1</v>
      </c>
      <c r="D128" s="298" t="str">
        <f t="shared" si="34"/>
        <v/>
      </c>
      <c r="E128" s="299">
        <f>IF(AG128=1,SUM(AG$8:AG128)+E$4,"")</f>
        <v>121</v>
      </c>
      <c r="F128" s="300" t="str">
        <f t="shared" si="35"/>
        <v>01​ 01 01 3025 1</v>
      </c>
      <c r="G128" s="301" t="s">
        <v>271</v>
      </c>
      <c r="H128" s="302"/>
      <c r="I128" s="303"/>
      <c r="J128" s="304">
        <v>2</v>
      </c>
      <c r="K128" s="305" t="str">
        <f t="shared" si="60"/>
        <v>អាជីវកម្ម</v>
      </c>
      <c r="L128" s="328"/>
      <c r="M128" s="79"/>
      <c r="N128" s="307"/>
      <c r="O128" s="366">
        <f t="shared" si="44"/>
        <v>0.83333333333333337</v>
      </c>
      <c r="P128" s="79" t="str">
        <f t="shared" si="45"/>
        <v/>
      </c>
      <c r="Q128" s="79" t="str">
        <f t="shared" si="36"/>
        <v/>
      </c>
      <c r="R128" s="79"/>
      <c r="S128" s="79">
        <v>5</v>
      </c>
      <c r="T128" s="79">
        <v>10</v>
      </c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308" t="str">
        <f t="shared" si="37"/>
        <v/>
      </c>
      <c r="AG128" s="309">
        <f t="shared" si="38"/>
        <v>1</v>
      </c>
      <c r="AH128" s="310" t="str">
        <f t="shared" si="46"/>
        <v/>
      </c>
      <c r="AI128" s="311">
        <f t="shared" si="39"/>
        <v>0</v>
      </c>
      <c r="AJ128" s="312" t="str">
        <f>IF(AH128=1,SUM(AH$8:AH128)+AJ$4,"")</f>
        <v/>
      </c>
      <c r="AK128" s="310" t="str">
        <f>IF(AND(J128=1,AI128&gt;0),Input!$E$18,IF(AND(J128=2,AI128&gt;0),Input!$E$19,IF(AND(J128=3,AI128&gt;0),Input!$E$20,"")))</f>
        <v/>
      </c>
      <c r="AL128" s="310" t="str">
        <f>IF(AND(J128=1,AI128&gt;0),Input!$G$18,IF(AND(J128=2,AI128&gt;0),Input!$G$19,IF(AND(J128=3,AI128&gt;0),Input!$G$20,"")))</f>
        <v/>
      </c>
      <c r="AM128" s="310" t="str">
        <f>IF(AND(J128=1,AI128&gt;0),Input!$I$18,IF(AND(J128=2,AI128&gt;0),Input!$I$19,IF(AND(J128=3,AI128&gt;0),Input!$I$20,"")))</f>
        <v/>
      </c>
      <c r="AN128" s="313"/>
      <c r="AO128" s="314" t="str">
        <f t="shared" si="40"/>
        <v/>
      </c>
      <c r="AP128" s="314" t="str">
        <f t="shared" si="47"/>
        <v/>
      </c>
      <c r="AQ128" s="314" t="str">
        <f t="shared" si="48"/>
        <v/>
      </c>
      <c r="AR128" s="314">
        <f t="shared" si="49"/>
        <v>0</v>
      </c>
      <c r="AT128" s="315" t="str">
        <f t="shared" si="41"/>
        <v/>
      </c>
      <c r="AU128" s="315" t="str">
        <f t="shared" si="50"/>
        <v/>
      </c>
      <c r="AV128" s="315" t="str">
        <f t="shared" si="51"/>
        <v/>
      </c>
      <c r="AW128" s="316" t="str">
        <f t="shared" si="42"/>
        <v/>
      </c>
      <c r="AX128" s="316" t="str">
        <f t="shared" si="52"/>
        <v/>
      </c>
      <c r="AY128" s="317" t="str">
        <f t="shared" si="53"/>
        <v/>
      </c>
      <c r="AZ128" s="318" t="str">
        <f t="shared" si="43"/>
        <v/>
      </c>
      <c r="BA128" s="318" t="str">
        <f t="shared" si="54"/>
        <v/>
      </c>
      <c r="BB128" s="318" t="str">
        <f t="shared" si="55"/>
        <v/>
      </c>
      <c r="BJ128" s="320">
        <f t="shared" si="59"/>
        <v>0</v>
      </c>
      <c r="BL128" s="321"/>
      <c r="BM128" s="322">
        <f t="shared" si="56"/>
        <v>2.5</v>
      </c>
      <c r="BN128" s="322">
        <f t="shared" si="63"/>
        <v>0.83333333333333337</v>
      </c>
      <c r="BO128" s="322" t="str">
        <f t="shared" si="63"/>
        <v/>
      </c>
      <c r="BP128" s="322" t="str">
        <f t="shared" si="63"/>
        <v/>
      </c>
      <c r="BQ128" s="322" t="str">
        <f t="shared" si="63"/>
        <v/>
      </c>
      <c r="BR128" s="322" t="str">
        <f t="shared" si="63"/>
        <v/>
      </c>
      <c r="BS128" s="322" t="str">
        <f t="shared" si="63"/>
        <v/>
      </c>
      <c r="BT128" s="322" t="str">
        <f t="shared" si="63"/>
        <v/>
      </c>
      <c r="BU128" s="322" t="str">
        <f t="shared" si="63"/>
        <v/>
      </c>
      <c r="BV128" s="322" t="str">
        <f t="shared" si="63"/>
        <v/>
      </c>
      <c r="BW128" s="322" t="str">
        <f t="shared" si="63"/>
        <v/>
      </c>
      <c r="BX128" s="322" t="str">
        <f t="shared" si="63"/>
        <v/>
      </c>
      <c r="CC128" s="323"/>
      <c r="CF128" s="369">
        <f t="shared" si="58"/>
        <v>0</v>
      </c>
      <c r="CG128" s="368"/>
      <c r="CH128" s="368"/>
      <c r="CI128" s="368"/>
      <c r="CJ128" s="368"/>
      <c r="CK128" s="368"/>
      <c r="CL128" s="368"/>
      <c r="CM128" s="368"/>
      <c r="CN128" s="368"/>
      <c r="CO128" s="368"/>
      <c r="CP128" s="368"/>
      <c r="CQ128" s="368"/>
      <c r="CR128" s="368"/>
    </row>
    <row r="129" spans="1:96" s="314" customFormat="1" ht="21" customHeight="1">
      <c r="A129" s="295" t="str">
        <f>Input!$C$12</f>
        <v>01​ 01 01</v>
      </c>
      <c r="B129" s="325">
        <v>3050</v>
      </c>
      <c r="C129" s="297">
        <v>1</v>
      </c>
      <c r="D129" s="298" t="str">
        <f t="shared" si="34"/>
        <v/>
      </c>
      <c r="E129" s="299">
        <f>IF(AG129=1,SUM(AG$8:AG129)+E$4,"")</f>
        <v>122</v>
      </c>
      <c r="F129" s="300" t="str">
        <f t="shared" si="35"/>
        <v>01​ 01 01 3050 1</v>
      </c>
      <c r="G129" s="301" t="s">
        <v>272</v>
      </c>
      <c r="H129" s="302"/>
      <c r="I129" s="303"/>
      <c r="J129" s="304">
        <v>2</v>
      </c>
      <c r="K129" s="305" t="str">
        <f t="shared" si="60"/>
        <v>អាជីវកម្ម</v>
      </c>
      <c r="L129" s="328"/>
      <c r="M129" s="79"/>
      <c r="N129" s="307"/>
      <c r="O129" s="366">
        <f t="shared" si="44"/>
        <v>0.83333333333333337</v>
      </c>
      <c r="P129" s="79" t="str">
        <f t="shared" si="45"/>
        <v/>
      </c>
      <c r="Q129" s="79" t="str">
        <f t="shared" si="36"/>
        <v/>
      </c>
      <c r="R129" s="79"/>
      <c r="S129" s="79">
        <v>5</v>
      </c>
      <c r="T129" s="79">
        <v>10</v>
      </c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308" t="str">
        <f t="shared" si="37"/>
        <v/>
      </c>
      <c r="AG129" s="309">
        <f t="shared" si="38"/>
        <v>1</v>
      </c>
      <c r="AH129" s="310" t="str">
        <f t="shared" si="46"/>
        <v/>
      </c>
      <c r="AI129" s="311">
        <f t="shared" si="39"/>
        <v>0</v>
      </c>
      <c r="AJ129" s="312" t="str">
        <f>IF(AH129=1,SUM(AH$8:AH129)+AJ$4,"")</f>
        <v/>
      </c>
      <c r="AK129" s="310" t="str">
        <f>IF(AND(J129=1,AI129&gt;0),Input!$E$18,IF(AND(J129=2,AI129&gt;0),Input!$E$19,IF(AND(J129=3,AI129&gt;0),Input!$E$20,"")))</f>
        <v/>
      </c>
      <c r="AL129" s="310" t="str">
        <f>IF(AND(J129=1,AI129&gt;0),Input!$G$18,IF(AND(J129=2,AI129&gt;0),Input!$G$19,IF(AND(J129=3,AI129&gt;0),Input!$G$20,"")))</f>
        <v/>
      </c>
      <c r="AM129" s="310" t="str">
        <f>IF(AND(J129=1,AI129&gt;0),Input!$I$18,IF(AND(J129=2,AI129&gt;0),Input!$I$19,IF(AND(J129=3,AI129&gt;0),Input!$I$20,"")))</f>
        <v/>
      </c>
      <c r="AN129" s="313"/>
      <c r="AO129" s="314" t="str">
        <f t="shared" si="40"/>
        <v/>
      </c>
      <c r="AP129" s="314" t="str">
        <f t="shared" si="47"/>
        <v/>
      </c>
      <c r="AQ129" s="314" t="str">
        <f t="shared" si="48"/>
        <v/>
      </c>
      <c r="AR129" s="314">
        <f t="shared" si="49"/>
        <v>0</v>
      </c>
      <c r="AT129" s="315" t="str">
        <f t="shared" si="41"/>
        <v/>
      </c>
      <c r="AU129" s="315" t="str">
        <f t="shared" si="50"/>
        <v/>
      </c>
      <c r="AV129" s="315" t="str">
        <f t="shared" si="51"/>
        <v/>
      </c>
      <c r="AW129" s="316" t="str">
        <f t="shared" si="42"/>
        <v/>
      </c>
      <c r="AX129" s="316" t="str">
        <f t="shared" si="52"/>
        <v/>
      </c>
      <c r="AY129" s="317" t="str">
        <f t="shared" si="53"/>
        <v/>
      </c>
      <c r="AZ129" s="318" t="str">
        <f t="shared" si="43"/>
        <v/>
      </c>
      <c r="BA129" s="318" t="str">
        <f t="shared" si="54"/>
        <v/>
      </c>
      <c r="BB129" s="318" t="str">
        <f t="shared" si="55"/>
        <v/>
      </c>
      <c r="BJ129" s="320">
        <f t="shared" si="59"/>
        <v>0</v>
      </c>
      <c r="BL129" s="321"/>
      <c r="BM129" s="322">
        <f t="shared" si="56"/>
        <v>2.5</v>
      </c>
      <c r="BN129" s="322">
        <f t="shared" si="63"/>
        <v>0.83333333333333337</v>
      </c>
      <c r="BO129" s="322" t="str">
        <f t="shared" si="63"/>
        <v/>
      </c>
      <c r="BP129" s="322" t="str">
        <f t="shared" si="63"/>
        <v/>
      </c>
      <c r="BQ129" s="322" t="str">
        <f t="shared" si="63"/>
        <v/>
      </c>
      <c r="BR129" s="322" t="str">
        <f t="shared" si="63"/>
        <v/>
      </c>
      <c r="BS129" s="322" t="str">
        <f t="shared" si="63"/>
        <v/>
      </c>
      <c r="BT129" s="322" t="str">
        <f t="shared" si="63"/>
        <v/>
      </c>
      <c r="BU129" s="322" t="str">
        <f t="shared" si="63"/>
        <v/>
      </c>
      <c r="BV129" s="322" t="str">
        <f t="shared" si="63"/>
        <v/>
      </c>
      <c r="BW129" s="322" t="str">
        <f t="shared" si="63"/>
        <v/>
      </c>
      <c r="BX129" s="322" t="str">
        <f t="shared" si="63"/>
        <v/>
      </c>
      <c r="CC129" s="323"/>
      <c r="CF129" s="369">
        <f t="shared" si="58"/>
        <v>0</v>
      </c>
      <c r="CG129" s="368"/>
      <c r="CH129" s="368"/>
      <c r="CI129" s="368"/>
      <c r="CJ129" s="368"/>
      <c r="CK129" s="368"/>
      <c r="CL129" s="368"/>
      <c r="CM129" s="368"/>
      <c r="CN129" s="368"/>
      <c r="CO129" s="368"/>
      <c r="CP129" s="368"/>
      <c r="CQ129" s="368"/>
      <c r="CR129" s="368"/>
    </row>
    <row r="130" spans="1:96" s="314" customFormat="1" ht="21" customHeight="1">
      <c r="A130" s="295" t="str">
        <f>Input!$C$12</f>
        <v>01​ 01 01</v>
      </c>
      <c r="B130" s="296">
        <v>3075</v>
      </c>
      <c r="C130" s="297">
        <v>1</v>
      </c>
      <c r="D130" s="298" t="str">
        <f t="shared" si="34"/>
        <v/>
      </c>
      <c r="E130" s="299">
        <f>IF(AG130=1,SUM(AG$8:AG130)+E$4,"")</f>
        <v>123</v>
      </c>
      <c r="F130" s="300" t="str">
        <f t="shared" si="35"/>
        <v>01​ 01 01 3075 1</v>
      </c>
      <c r="G130" s="301" t="s">
        <v>273</v>
      </c>
      <c r="H130" s="302"/>
      <c r="I130" s="303"/>
      <c r="J130" s="304">
        <v>2</v>
      </c>
      <c r="K130" s="305" t="str">
        <f t="shared" si="60"/>
        <v>អាជីវកម្ម</v>
      </c>
      <c r="L130" s="328"/>
      <c r="M130" s="79"/>
      <c r="N130" s="307"/>
      <c r="O130" s="366">
        <f t="shared" si="44"/>
        <v>0.83333333333333337</v>
      </c>
      <c r="P130" s="79" t="str">
        <f t="shared" si="45"/>
        <v/>
      </c>
      <c r="Q130" s="79" t="str">
        <f t="shared" si="36"/>
        <v/>
      </c>
      <c r="R130" s="79"/>
      <c r="S130" s="79">
        <v>5</v>
      </c>
      <c r="T130" s="79">
        <v>10</v>
      </c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308" t="str">
        <f t="shared" si="37"/>
        <v/>
      </c>
      <c r="AG130" s="309">
        <f t="shared" si="38"/>
        <v>1</v>
      </c>
      <c r="AH130" s="310" t="str">
        <f t="shared" si="46"/>
        <v/>
      </c>
      <c r="AI130" s="311">
        <f t="shared" si="39"/>
        <v>0</v>
      </c>
      <c r="AJ130" s="312" t="str">
        <f>IF(AH130=1,SUM(AH$8:AH130)+AJ$4,"")</f>
        <v/>
      </c>
      <c r="AK130" s="310" t="str">
        <f>IF(AND(J130=1,AI130&gt;0),Input!$E$18,IF(AND(J130=2,AI130&gt;0),Input!$E$19,IF(AND(J130=3,AI130&gt;0),Input!$E$20,"")))</f>
        <v/>
      </c>
      <c r="AL130" s="310" t="str">
        <f>IF(AND(J130=1,AI130&gt;0),Input!$G$18,IF(AND(J130=2,AI130&gt;0),Input!$G$19,IF(AND(J130=3,AI130&gt;0),Input!$G$20,"")))</f>
        <v/>
      </c>
      <c r="AM130" s="310" t="str">
        <f>IF(AND(J130=1,AI130&gt;0),Input!$I$18,IF(AND(J130=2,AI130&gt;0),Input!$I$19,IF(AND(J130=3,AI130&gt;0),Input!$I$20,"")))</f>
        <v/>
      </c>
      <c r="AN130" s="313"/>
      <c r="AO130" s="314" t="str">
        <f t="shared" si="40"/>
        <v/>
      </c>
      <c r="AP130" s="314" t="str">
        <f t="shared" si="47"/>
        <v/>
      </c>
      <c r="AQ130" s="314" t="str">
        <f t="shared" si="48"/>
        <v/>
      </c>
      <c r="AR130" s="314">
        <f t="shared" si="49"/>
        <v>0</v>
      </c>
      <c r="AT130" s="315" t="str">
        <f t="shared" si="41"/>
        <v/>
      </c>
      <c r="AU130" s="315" t="str">
        <f t="shared" si="50"/>
        <v/>
      </c>
      <c r="AV130" s="315" t="str">
        <f t="shared" si="51"/>
        <v/>
      </c>
      <c r="AW130" s="316" t="str">
        <f t="shared" si="42"/>
        <v/>
      </c>
      <c r="AX130" s="316" t="str">
        <f t="shared" si="52"/>
        <v/>
      </c>
      <c r="AY130" s="317" t="str">
        <f t="shared" si="53"/>
        <v/>
      </c>
      <c r="AZ130" s="318" t="str">
        <f t="shared" si="43"/>
        <v/>
      </c>
      <c r="BA130" s="318" t="str">
        <f t="shared" si="54"/>
        <v/>
      </c>
      <c r="BB130" s="318" t="str">
        <f t="shared" si="55"/>
        <v/>
      </c>
      <c r="BJ130" s="320">
        <f t="shared" si="59"/>
        <v>0</v>
      </c>
      <c r="BL130" s="321"/>
      <c r="BM130" s="322">
        <f t="shared" si="56"/>
        <v>2.5</v>
      </c>
      <c r="BN130" s="322">
        <f t="shared" si="63"/>
        <v>0.83333333333333337</v>
      </c>
      <c r="BO130" s="322" t="str">
        <f t="shared" si="63"/>
        <v/>
      </c>
      <c r="BP130" s="322" t="str">
        <f t="shared" si="63"/>
        <v/>
      </c>
      <c r="BQ130" s="322" t="str">
        <f t="shared" si="63"/>
        <v/>
      </c>
      <c r="BR130" s="322" t="str">
        <f t="shared" si="63"/>
        <v/>
      </c>
      <c r="BS130" s="322" t="str">
        <f t="shared" si="63"/>
        <v/>
      </c>
      <c r="BT130" s="322" t="str">
        <f t="shared" si="63"/>
        <v/>
      </c>
      <c r="BU130" s="322" t="str">
        <f t="shared" si="63"/>
        <v/>
      </c>
      <c r="BV130" s="322" t="str">
        <f t="shared" si="63"/>
        <v/>
      </c>
      <c r="BW130" s="322" t="str">
        <f t="shared" si="63"/>
        <v/>
      </c>
      <c r="BX130" s="322" t="str">
        <f t="shared" si="63"/>
        <v/>
      </c>
      <c r="CC130" s="323"/>
      <c r="CF130" s="369">
        <f t="shared" si="58"/>
        <v>0</v>
      </c>
      <c r="CG130" s="368"/>
      <c r="CH130" s="368"/>
      <c r="CI130" s="368"/>
      <c r="CJ130" s="368"/>
      <c r="CK130" s="368"/>
      <c r="CL130" s="368"/>
      <c r="CM130" s="368"/>
      <c r="CN130" s="368"/>
      <c r="CO130" s="368"/>
      <c r="CP130" s="368"/>
      <c r="CQ130" s="368"/>
      <c r="CR130" s="368"/>
    </row>
    <row r="131" spans="1:96" s="314" customFormat="1" ht="21" customHeight="1">
      <c r="A131" s="295" t="str">
        <f>Input!$C$12</f>
        <v>01​ 01 01</v>
      </c>
      <c r="B131" s="325">
        <v>3100</v>
      </c>
      <c r="C131" s="297">
        <v>1</v>
      </c>
      <c r="D131" s="298" t="str">
        <f t="shared" si="34"/>
        <v/>
      </c>
      <c r="E131" s="299">
        <f>IF(AG131=1,SUM(AG$8:AG131)+E$4,"")</f>
        <v>124</v>
      </c>
      <c r="F131" s="300" t="str">
        <f t="shared" si="35"/>
        <v>01​ 01 01 3100 1</v>
      </c>
      <c r="G131" s="301" t="s">
        <v>274</v>
      </c>
      <c r="H131" s="302"/>
      <c r="I131" s="303"/>
      <c r="J131" s="304">
        <v>2</v>
      </c>
      <c r="K131" s="305" t="str">
        <f t="shared" si="60"/>
        <v>អាជីវកម្ម</v>
      </c>
      <c r="L131" s="328"/>
      <c r="M131" s="79"/>
      <c r="N131" s="307"/>
      <c r="O131" s="366">
        <f t="shared" si="44"/>
        <v>0.83333333333333337</v>
      </c>
      <c r="P131" s="79" t="str">
        <f t="shared" si="45"/>
        <v/>
      </c>
      <c r="Q131" s="79" t="str">
        <f t="shared" si="36"/>
        <v/>
      </c>
      <c r="R131" s="79"/>
      <c r="S131" s="79">
        <v>5</v>
      </c>
      <c r="T131" s="79">
        <v>10</v>
      </c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308" t="str">
        <f t="shared" si="37"/>
        <v/>
      </c>
      <c r="AG131" s="309">
        <f t="shared" si="38"/>
        <v>1</v>
      </c>
      <c r="AH131" s="310" t="str">
        <f t="shared" si="46"/>
        <v/>
      </c>
      <c r="AI131" s="311">
        <f t="shared" si="39"/>
        <v>0</v>
      </c>
      <c r="AJ131" s="312" t="str">
        <f>IF(AH131=1,SUM(AH$8:AH131)+AJ$4,"")</f>
        <v/>
      </c>
      <c r="AK131" s="310" t="str">
        <f>IF(AND(J131=1,AI131&gt;0),Input!$E$18,IF(AND(J131=2,AI131&gt;0),Input!$E$19,IF(AND(J131=3,AI131&gt;0),Input!$E$20,"")))</f>
        <v/>
      </c>
      <c r="AL131" s="310" t="str">
        <f>IF(AND(J131=1,AI131&gt;0),Input!$G$18,IF(AND(J131=2,AI131&gt;0),Input!$G$19,IF(AND(J131=3,AI131&gt;0),Input!$G$20,"")))</f>
        <v/>
      </c>
      <c r="AM131" s="310" t="str">
        <f>IF(AND(J131=1,AI131&gt;0),Input!$I$18,IF(AND(J131=2,AI131&gt;0),Input!$I$19,IF(AND(J131=3,AI131&gt;0),Input!$I$20,"")))</f>
        <v/>
      </c>
      <c r="AN131" s="313"/>
      <c r="AO131" s="314" t="str">
        <f t="shared" si="40"/>
        <v/>
      </c>
      <c r="AP131" s="314" t="str">
        <f t="shared" si="47"/>
        <v/>
      </c>
      <c r="AQ131" s="314" t="str">
        <f t="shared" si="48"/>
        <v/>
      </c>
      <c r="AR131" s="314">
        <f t="shared" si="49"/>
        <v>0</v>
      </c>
      <c r="AT131" s="315" t="str">
        <f t="shared" si="41"/>
        <v/>
      </c>
      <c r="AU131" s="315" t="str">
        <f t="shared" si="50"/>
        <v/>
      </c>
      <c r="AV131" s="315" t="str">
        <f t="shared" si="51"/>
        <v/>
      </c>
      <c r="AW131" s="316" t="str">
        <f t="shared" si="42"/>
        <v/>
      </c>
      <c r="AX131" s="316" t="str">
        <f t="shared" si="52"/>
        <v/>
      </c>
      <c r="AY131" s="317" t="str">
        <f t="shared" si="53"/>
        <v/>
      </c>
      <c r="AZ131" s="318" t="str">
        <f t="shared" si="43"/>
        <v/>
      </c>
      <c r="BA131" s="318" t="str">
        <f t="shared" si="54"/>
        <v/>
      </c>
      <c r="BB131" s="318" t="str">
        <f t="shared" si="55"/>
        <v/>
      </c>
      <c r="BJ131" s="320">
        <f t="shared" si="59"/>
        <v>0</v>
      </c>
      <c r="BL131" s="321"/>
      <c r="BM131" s="322">
        <f t="shared" si="56"/>
        <v>2.5</v>
      </c>
      <c r="BN131" s="322">
        <f t="shared" si="63"/>
        <v>0.83333333333333337</v>
      </c>
      <c r="BO131" s="322" t="str">
        <f t="shared" si="63"/>
        <v/>
      </c>
      <c r="BP131" s="322" t="str">
        <f t="shared" si="63"/>
        <v/>
      </c>
      <c r="BQ131" s="322" t="str">
        <f t="shared" si="63"/>
        <v/>
      </c>
      <c r="BR131" s="322" t="str">
        <f t="shared" si="63"/>
        <v/>
      </c>
      <c r="BS131" s="322" t="str">
        <f t="shared" si="63"/>
        <v/>
      </c>
      <c r="BT131" s="322" t="str">
        <f t="shared" si="63"/>
        <v/>
      </c>
      <c r="BU131" s="322" t="str">
        <f t="shared" si="63"/>
        <v/>
      </c>
      <c r="BV131" s="322" t="str">
        <f t="shared" si="63"/>
        <v/>
      </c>
      <c r="BW131" s="322" t="str">
        <f t="shared" si="63"/>
        <v/>
      </c>
      <c r="BX131" s="322" t="str">
        <f t="shared" si="63"/>
        <v/>
      </c>
      <c r="CC131" s="323"/>
      <c r="CF131" s="369">
        <f t="shared" si="58"/>
        <v>0</v>
      </c>
      <c r="CG131" s="368"/>
      <c r="CH131" s="368"/>
      <c r="CI131" s="368"/>
      <c r="CJ131" s="368"/>
      <c r="CK131" s="368"/>
      <c r="CL131" s="368"/>
      <c r="CM131" s="368"/>
      <c r="CN131" s="368"/>
      <c r="CO131" s="368"/>
      <c r="CP131" s="368"/>
      <c r="CQ131" s="368"/>
      <c r="CR131" s="368"/>
    </row>
    <row r="132" spans="1:96" s="314" customFormat="1" ht="21" customHeight="1">
      <c r="A132" s="295" t="str">
        <f>Input!$C$12</f>
        <v>01​ 01 01</v>
      </c>
      <c r="B132" s="296">
        <v>3125</v>
      </c>
      <c r="C132" s="297">
        <v>1</v>
      </c>
      <c r="D132" s="298" t="str">
        <f t="shared" si="34"/>
        <v/>
      </c>
      <c r="E132" s="299">
        <f>IF(AG132=1,SUM(AG$8:AG132)+E$4,"")</f>
        <v>125</v>
      </c>
      <c r="F132" s="300" t="str">
        <f t="shared" si="35"/>
        <v>01​ 01 01 3125 1</v>
      </c>
      <c r="G132" s="301" t="s">
        <v>275</v>
      </c>
      <c r="H132" s="302"/>
      <c r="I132" s="303"/>
      <c r="J132" s="304">
        <v>2</v>
      </c>
      <c r="K132" s="305" t="str">
        <f t="shared" si="60"/>
        <v>អាជីវកម្ម</v>
      </c>
      <c r="L132" s="328"/>
      <c r="M132" s="79"/>
      <c r="N132" s="307"/>
      <c r="O132" s="366">
        <f t="shared" si="44"/>
        <v>0.83333333333333337</v>
      </c>
      <c r="P132" s="79" t="str">
        <f t="shared" si="45"/>
        <v/>
      </c>
      <c r="Q132" s="79" t="str">
        <f t="shared" si="36"/>
        <v/>
      </c>
      <c r="R132" s="79"/>
      <c r="S132" s="79">
        <v>5</v>
      </c>
      <c r="T132" s="79">
        <v>10</v>
      </c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308" t="str">
        <f t="shared" si="37"/>
        <v/>
      </c>
      <c r="AG132" s="309">
        <f t="shared" si="38"/>
        <v>1</v>
      </c>
      <c r="AH132" s="310" t="str">
        <f t="shared" si="46"/>
        <v/>
      </c>
      <c r="AI132" s="311">
        <f t="shared" si="39"/>
        <v>0</v>
      </c>
      <c r="AJ132" s="312" t="str">
        <f>IF(AH132=1,SUM(AH$8:AH132)+AJ$4,"")</f>
        <v/>
      </c>
      <c r="AK132" s="310" t="str">
        <f>IF(AND(J132=1,AI132&gt;0),Input!$E$18,IF(AND(J132=2,AI132&gt;0),Input!$E$19,IF(AND(J132=3,AI132&gt;0),Input!$E$20,"")))</f>
        <v/>
      </c>
      <c r="AL132" s="310" t="str">
        <f>IF(AND(J132=1,AI132&gt;0),Input!$G$18,IF(AND(J132=2,AI132&gt;0),Input!$G$19,IF(AND(J132=3,AI132&gt;0),Input!$G$20,"")))</f>
        <v/>
      </c>
      <c r="AM132" s="310" t="str">
        <f>IF(AND(J132=1,AI132&gt;0),Input!$I$18,IF(AND(J132=2,AI132&gt;0),Input!$I$19,IF(AND(J132=3,AI132&gt;0),Input!$I$20,"")))</f>
        <v/>
      </c>
      <c r="AN132" s="313"/>
      <c r="AO132" s="314" t="str">
        <f t="shared" si="40"/>
        <v/>
      </c>
      <c r="AP132" s="314" t="str">
        <f t="shared" si="47"/>
        <v/>
      </c>
      <c r="AQ132" s="314" t="str">
        <f t="shared" si="48"/>
        <v/>
      </c>
      <c r="AR132" s="314">
        <f t="shared" si="49"/>
        <v>0</v>
      </c>
      <c r="AT132" s="315" t="str">
        <f t="shared" si="41"/>
        <v/>
      </c>
      <c r="AU132" s="315" t="str">
        <f t="shared" si="50"/>
        <v/>
      </c>
      <c r="AV132" s="315" t="str">
        <f t="shared" si="51"/>
        <v/>
      </c>
      <c r="AW132" s="316" t="str">
        <f t="shared" si="42"/>
        <v/>
      </c>
      <c r="AX132" s="316" t="str">
        <f t="shared" si="52"/>
        <v/>
      </c>
      <c r="AY132" s="317" t="str">
        <f t="shared" si="53"/>
        <v/>
      </c>
      <c r="AZ132" s="318" t="str">
        <f t="shared" si="43"/>
        <v/>
      </c>
      <c r="BA132" s="318" t="str">
        <f t="shared" si="54"/>
        <v/>
      </c>
      <c r="BB132" s="318" t="str">
        <f t="shared" si="55"/>
        <v/>
      </c>
      <c r="BJ132" s="320">
        <f t="shared" si="59"/>
        <v>0</v>
      </c>
      <c r="BL132" s="321"/>
      <c r="BM132" s="322">
        <f t="shared" si="56"/>
        <v>2.5</v>
      </c>
      <c r="BN132" s="322">
        <f t="shared" si="63"/>
        <v>0.83333333333333337</v>
      </c>
      <c r="BO132" s="322" t="str">
        <f t="shared" si="63"/>
        <v/>
      </c>
      <c r="BP132" s="322" t="str">
        <f t="shared" si="63"/>
        <v/>
      </c>
      <c r="BQ132" s="322" t="str">
        <f t="shared" si="63"/>
        <v/>
      </c>
      <c r="BR132" s="322" t="str">
        <f t="shared" si="63"/>
        <v/>
      </c>
      <c r="BS132" s="322" t="str">
        <f t="shared" si="63"/>
        <v/>
      </c>
      <c r="BT132" s="322" t="str">
        <f t="shared" si="63"/>
        <v/>
      </c>
      <c r="BU132" s="322" t="str">
        <f t="shared" si="63"/>
        <v/>
      </c>
      <c r="BV132" s="322" t="str">
        <f t="shared" si="63"/>
        <v/>
      </c>
      <c r="BW132" s="322" t="str">
        <f t="shared" si="63"/>
        <v/>
      </c>
      <c r="BX132" s="322" t="str">
        <f t="shared" si="63"/>
        <v/>
      </c>
      <c r="CC132" s="323"/>
      <c r="CF132" s="369">
        <f t="shared" si="58"/>
        <v>0</v>
      </c>
      <c r="CG132" s="368"/>
      <c r="CH132" s="368"/>
      <c r="CI132" s="368"/>
      <c r="CJ132" s="368"/>
      <c r="CK132" s="368"/>
      <c r="CL132" s="368"/>
      <c r="CM132" s="368"/>
      <c r="CN132" s="368"/>
      <c r="CO132" s="368"/>
      <c r="CP132" s="368"/>
      <c r="CQ132" s="368"/>
      <c r="CR132" s="368"/>
    </row>
    <row r="133" spans="1:96" s="314" customFormat="1" ht="21" customHeight="1">
      <c r="A133" s="295" t="str">
        <f>Input!$C$12</f>
        <v>01​ 01 01</v>
      </c>
      <c r="B133" s="325">
        <v>3150</v>
      </c>
      <c r="C133" s="297">
        <v>1</v>
      </c>
      <c r="D133" s="298" t="str">
        <f t="shared" si="34"/>
        <v/>
      </c>
      <c r="E133" s="299">
        <f>IF(AG133=1,SUM(AG$8:AG133)+E$4,"")</f>
        <v>126</v>
      </c>
      <c r="F133" s="300" t="str">
        <f t="shared" si="35"/>
        <v>01​ 01 01 3150 1</v>
      </c>
      <c r="G133" s="301" t="s">
        <v>276</v>
      </c>
      <c r="H133" s="302"/>
      <c r="I133" s="303"/>
      <c r="J133" s="304">
        <v>2</v>
      </c>
      <c r="K133" s="305" t="str">
        <f t="shared" si="60"/>
        <v>អាជីវកម្ម</v>
      </c>
      <c r="L133" s="328"/>
      <c r="M133" s="79"/>
      <c r="N133" s="307"/>
      <c r="O133" s="366">
        <f t="shared" si="44"/>
        <v>0.83333333333333337</v>
      </c>
      <c r="P133" s="79" t="str">
        <f t="shared" si="45"/>
        <v/>
      </c>
      <c r="Q133" s="79" t="str">
        <f t="shared" si="36"/>
        <v/>
      </c>
      <c r="R133" s="79"/>
      <c r="S133" s="79">
        <v>5</v>
      </c>
      <c r="T133" s="79">
        <v>10</v>
      </c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308" t="str">
        <f t="shared" si="37"/>
        <v/>
      </c>
      <c r="AG133" s="309">
        <f t="shared" si="38"/>
        <v>1</v>
      </c>
      <c r="AH133" s="310" t="str">
        <f t="shared" si="46"/>
        <v/>
      </c>
      <c r="AI133" s="311">
        <f t="shared" si="39"/>
        <v>0</v>
      </c>
      <c r="AJ133" s="312" t="str">
        <f>IF(AH133=1,SUM(AH$8:AH133)+AJ$4,"")</f>
        <v/>
      </c>
      <c r="AK133" s="310" t="str">
        <f>IF(AND(J133=1,AI133&gt;0),Input!$E$18,IF(AND(J133=2,AI133&gt;0),Input!$E$19,IF(AND(J133=3,AI133&gt;0),Input!$E$20,"")))</f>
        <v/>
      </c>
      <c r="AL133" s="310" t="str">
        <f>IF(AND(J133=1,AI133&gt;0),Input!$G$18,IF(AND(J133=2,AI133&gt;0),Input!$G$19,IF(AND(J133=3,AI133&gt;0),Input!$G$20,"")))</f>
        <v/>
      </c>
      <c r="AM133" s="310" t="str">
        <f>IF(AND(J133=1,AI133&gt;0),Input!$I$18,IF(AND(J133=2,AI133&gt;0),Input!$I$19,IF(AND(J133=3,AI133&gt;0),Input!$I$20,"")))</f>
        <v/>
      </c>
      <c r="AN133" s="313"/>
      <c r="AO133" s="314" t="str">
        <f t="shared" si="40"/>
        <v/>
      </c>
      <c r="AP133" s="314" t="str">
        <f t="shared" si="47"/>
        <v/>
      </c>
      <c r="AQ133" s="314" t="str">
        <f t="shared" si="48"/>
        <v/>
      </c>
      <c r="AR133" s="314">
        <f t="shared" si="49"/>
        <v>0</v>
      </c>
      <c r="AT133" s="315" t="str">
        <f t="shared" si="41"/>
        <v/>
      </c>
      <c r="AU133" s="315" t="str">
        <f t="shared" si="50"/>
        <v/>
      </c>
      <c r="AV133" s="315" t="str">
        <f t="shared" si="51"/>
        <v/>
      </c>
      <c r="AW133" s="316" t="str">
        <f t="shared" si="42"/>
        <v/>
      </c>
      <c r="AX133" s="316" t="str">
        <f t="shared" si="52"/>
        <v/>
      </c>
      <c r="AY133" s="317" t="str">
        <f t="shared" si="53"/>
        <v/>
      </c>
      <c r="AZ133" s="318" t="str">
        <f t="shared" si="43"/>
        <v/>
      </c>
      <c r="BA133" s="318" t="str">
        <f t="shared" si="54"/>
        <v/>
      </c>
      <c r="BB133" s="318" t="str">
        <f t="shared" si="55"/>
        <v/>
      </c>
      <c r="BJ133" s="320">
        <f t="shared" si="59"/>
        <v>0</v>
      </c>
      <c r="BL133" s="321"/>
      <c r="BM133" s="322">
        <f t="shared" si="56"/>
        <v>2.5</v>
      </c>
      <c r="BN133" s="322">
        <f t="shared" si="63"/>
        <v>0.83333333333333337</v>
      </c>
      <c r="BO133" s="322" t="str">
        <f t="shared" si="63"/>
        <v/>
      </c>
      <c r="BP133" s="322" t="str">
        <f t="shared" si="63"/>
        <v/>
      </c>
      <c r="BQ133" s="322" t="str">
        <f t="shared" si="63"/>
        <v/>
      </c>
      <c r="BR133" s="322" t="str">
        <f t="shared" si="63"/>
        <v/>
      </c>
      <c r="BS133" s="322" t="str">
        <f t="shared" si="63"/>
        <v/>
      </c>
      <c r="BT133" s="322" t="str">
        <f t="shared" si="63"/>
        <v/>
      </c>
      <c r="BU133" s="322" t="str">
        <f t="shared" si="63"/>
        <v/>
      </c>
      <c r="BV133" s="322" t="str">
        <f t="shared" si="63"/>
        <v/>
      </c>
      <c r="BW133" s="322" t="str">
        <f t="shared" si="63"/>
        <v/>
      </c>
      <c r="BX133" s="322" t="str">
        <f t="shared" si="63"/>
        <v/>
      </c>
      <c r="CC133" s="323"/>
      <c r="CF133" s="369">
        <f t="shared" si="58"/>
        <v>0</v>
      </c>
      <c r="CG133" s="368"/>
      <c r="CH133" s="368"/>
      <c r="CI133" s="368"/>
      <c r="CJ133" s="368"/>
      <c r="CK133" s="368"/>
      <c r="CL133" s="368"/>
      <c r="CM133" s="368"/>
      <c r="CN133" s="368"/>
      <c r="CO133" s="368"/>
      <c r="CP133" s="368"/>
      <c r="CQ133" s="368"/>
      <c r="CR133" s="368"/>
    </row>
    <row r="134" spans="1:96" s="314" customFormat="1" ht="21" customHeight="1">
      <c r="A134" s="295" t="str">
        <f>Input!$C$12</f>
        <v>01​ 01 01</v>
      </c>
      <c r="B134" s="296">
        <v>3175</v>
      </c>
      <c r="C134" s="297">
        <v>1</v>
      </c>
      <c r="D134" s="298" t="str">
        <f t="shared" si="34"/>
        <v/>
      </c>
      <c r="E134" s="299">
        <f>IF(AG134=1,SUM(AG$8:AG134)+E$4,"")</f>
        <v>127</v>
      </c>
      <c r="F134" s="300" t="str">
        <f t="shared" si="35"/>
        <v>01​ 01 01 3175 1</v>
      </c>
      <c r="G134" s="301" t="s">
        <v>277</v>
      </c>
      <c r="H134" s="302"/>
      <c r="I134" s="303"/>
      <c r="J134" s="304">
        <v>2</v>
      </c>
      <c r="K134" s="305" t="str">
        <f t="shared" si="60"/>
        <v>អាជីវកម្ម</v>
      </c>
      <c r="L134" s="328"/>
      <c r="M134" s="79"/>
      <c r="N134" s="307"/>
      <c r="O134" s="366">
        <f t="shared" si="44"/>
        <v>0.83333333333333337</v>
      </c>
      <c r="P134" s="79" t="str">
        <f t="shared" si="45"/>
        <v/>
      </c>
      <c r="Q134" s="79" t="str">
        <f t="shared" si="36"/>
        <v/>
      </c>
      <c r="R134" s="79"/>
      <c r="S134" s="79">
        <v>5</v>
      </c>
      <c r="T134" s="79">
        <v>10</v>
      </c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308" t="str">
        <f t="shared" si="37"/>
        <v/>
      </c>
      <c r="AG134" s="309">
        <f t="shared" si="38"/>
        <v>1</v>
      </c>
      <c r="AH134" s="310" t="str">
        <f t="shared" si="46"/>
        <v/>
      </c>
      <c r="AI134" s="311">
        <f t="shared" si="39"/>
        <v>0</v>
      </c>
      <c r="AJ134" s="312" t="str">
        <f>IF(AH134=1,SUM(AH$8:AH134)+AJ$4,"")</f>
        <v/>
      </c>
      <c r="AK134" s="310" t="str">
        <f>IF(AND(J134=1,AI134&gt;0),Input!$E$18,IF(AND(J134=2,AI134&gt;0),Input!$E$19,IF(AND(J134=3,AI134&gt;0),Input!$E$20,"")))</f>
        <v/>
      </c>
      <c r="AL134" s="310" t="str">
        <f>IF(AND(J134=1,AI134&gt;0),Input!$G$18,IF(AND(J134=2,AI134&gt;0),Input!$G$19,IF(AND(J134=3,AI134&gt;0),Input!$G$20,"")))</f>
        <v/>
      </c>
      <c r="AM134" s="310" t="str">
        <f>IF(AND(J134=1,AI134&gt;0),Input!$I$18,IF(AND(J134=2,AI134&gt;0),Input!$I$19,IF(AND(J134=3,AI134&gt;0),Input!$I$20,"")))</f>
        <v/>
      </c>
      <c r="AN134" s="313"/>
      <c r="AO134" s="314" t="str">
        <f t="shared" si="40"/>
        <v/>
      </c>
      <c r="AP134" s="314" t="str">
        <f t="shared" si="47"/>
        <v/>
      </c>
      <c r="AQ134" s="314" t="str">
        <f t="shared" si="48"/>
        <v/>
      </c>
      <c r="AR134" s="314">
        <f t="shared" si="49"/>
        <v>0</v>
      </c>
      <c r="AT134" s="315" t="str">
        <f t="shared" si="41"/>
        <v/>
      </c>
      <c r="AU134" s="315" t="str">
        <f t="shared" si="50"/>
        <v/>
      </c>
      <c r="AV134" s="315" t="str">
        <f t="shared" si="51"/>
        <v/>
      </c>
      <c r="AW134" s="316" t="str">
        <f t="shared" si="42"/>
        <v/>
      </c>
      <c r="AX134" s="316" t="str">
        <f t="shared" si="52"/>
        <v/>
      </c>
      <c r="AY134" s="317" t="str">
        <f t="shared" si="53"/>
        <v/>
      </c>
      <c r="AZ134" s="318" t="str">
        <f t="shared" si="43"/>
        <v/>
      </c>
      <c r="BA134" s="318" t="str">
        <f t="shared" si="54"/>
        <v/>
      </c>
      <c r="BB134" s="318" t="str">
        <f t="shared" si="55"/>
        <v/>
      </c>
      <c r="BJ134" s="320">
        <f t="shared" si="59"/>
        <v>0</v>
      </c>
      <c r="BL134" s="321"/>
      <c r="BM134" s="322">
        <f t="shared" si="56"/>
        <v>2.5</v>
      </c>
      <c r="BN134" s="322">
        <f t="shared" si="63"/>
        <v>0.83333333333333337</v>
      </c>
      <c r="BO134" s="322" t="str">
        <f t="shared" si="63"/>
        <v/>
      </c>
      <c r="BP134" s="322" t="str">
        <f t="shared" si="63"/>
        <v/>
      </c>
      <c r="BQ134" s="322" t="str">
        <f t="shared" si="63"/>
        <v/>
      </c>
      <c r="BR134" s="322" t="str">
        <f t="shared" si="63"/>
        <v/>
      </c>
      <c r="BS134" s="322" t="str">
        <f t="shared" si="63"/>
        <v/>
      </c>
      <c r="BT134" s="322" t="str">
        <f t="shared" si="63"/>
        <v/>
      </c>
      <c r="BU134" s="322" t="str">
        <f t="shared" si="63"/>
        <v/>
      </c>
      <c r="BV134" s="322" t="str">
        <f t="shared" si="63"/>
        <v/>
      </c>
      <c r="BW134" s="322" t="str">
        <f t="shared" si="63"/>
        <v/>
      </c>
      <c r="BX134" s="322" t="str">
        <f t="shared" si="63"/>
        <v/>
      </c>
      <c r="CC134" s="323"/>
      <c r="CF134" s="369">
        <f t="shared" si="58"/>
        <v>0</v>
      </c>
      <c r="CG134" s="368"/>
      <c r="CH134" s="368"/>
      <c r="CI134" s="368"/>
      <c r="CJ134" s="368"/>
      <c r="CK134" s="368"/>
      <c r="CL134" s="368"/>
      <c r="CM134" s="368"/>
      <c r="CN134" s="368"/>
      <c r="CO134" s="368"/>
      <c r="CP134" s="368"/>
      <c r="CQ134" s="368"/>
      <c r="CR134" s="368"/>
    </row>
    <row r="135" spans="1:96" s="314" customFormat="1" ht="21" customHeight="1">
      <c r="A135" s="295" t="str">
        <f>Input!$C$12</f>
        <v>01​ 01 01</v>
      </c>
      <c r="B135" s="325">
        <v>3200</v>
      </c>
      <c r="C135" s="297">
        <v>1</v>
      </c>
      <c r="D135" s="298" t="str">
        <f t="shared" si="34"/>
        <v/>
      </c>
      <c r="E135" s="299">
        <f>IF(AG135=1,SUM(AG$8:AG135)+E$4,"")</f>
        <v>128</v>
      </c>
      <c r="F135" s="300" t="str">
        <f t="shared" si="35"/>
        <v>01​ 01 01 3200 1</v>
      </c>
      <c r="G135" s="301" t="s">
        <v>278</v>
      </c>
      <c r="H135" s="302"/>
      <c r="I135" s="303"/>
      <c r="J135" s="304">
        <v>2</v>
      </c>
      <c r="K135" s="305" t="str">
        <f t="shared" si="60"/>
        <v>អាជីវកម្ម</v>
      </c>
      <c r="L135" s="328"/>
      <c r="M135" s="79"/>
      <c r="N135" s="307"/>
      <c r="O135" s="366">
        <f t="shared" si="44"/>
        <v>0.83333333333333337</v>
      </c>
      <c r="P135" s="79" t="str">
        <f t="shared" si="45"/>
        <v/>
      </c>
      <c r="Q135" s="79" t="str">
        <f t="shared" si="36"/>
        <v/>
      </c>
      <c r="R135" s="79"/>
      <c r="S135" s="79">
        <v>5</v>
      </c>
      <c r="T135" s="79">
        <v>10</v>
      </c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308" t="str">
        <f t="shared" si="37"/>
        <v/>
      </c>
      <c r="AG135" s="309">
        <f t="shared" si="38"/>
        <v>1</v>
      </c>
      <c r="AH135" s="310" t="str">
        <f t="shared" si="46"/>
        <v/>
      </c>
      <c r="AI135" s="311">
        <f t="shared" si="39"/>
        <v>0</v>
      </c>
      <c r="AJ135" s="312" t="str">
        <f>IF(AH135=1,SUM(AH$8:AH135)+AJ$4,"")</f>
        <v/>
      </c>
      <c r="AK135" s="310" t="str">
        <f>IF(AND(J135=1,AI135&gt;0),Input!$E$18,IF(AND(J135=2,AI135&gt;0),Input!$E$19,IF(AND(J135=3,AI135&gt;0),Input!$E$20,"")))</f>
        <v/>
      </c>
      <c r="AL135" s="310" t="str">
        <f>IF(AND(J135=1,AI135&gt;0),Input!$G$18,IF(AND(J135=2,AI135&gt;0),Input!$G$19,IF(AND(J135=3,AI135&gt;0),Input!$G$20,"")))</f>
        <v/>
      </c>
      <c r="AM135" s="310" t="str">
        <f>IF(AND(J135=1,AI135&gt;0),Input!$I$18,IF(AND(J135=2,AI135&gt;0),Input!$I$19,IF(AND(J135=3,AI135&gt;0),Input!$I$20,"")))</f>
        <v/>
      </c>
      <c r="AN135" s="313"/>
      <c r="AO135" s="314" t="str">
        <f t="shared" si="40"/>
        <v/>
      </c>
      <c r="AP135" s="314" t="str">
        <f t="shared" si="47"/>
        <v/>
      </c>
      <c r="AQ135" s="314" t="str">
        <f t="shared" si="48"/>
        <v/>
      </c>
      <c r="AR135" s="314">
        <f t="shared" si="49"/>
        <v>0</v>
      </c>
      <c r="AT135" s="315" t="str">
        <f t="shared" si="41"/>
        <v/>
      </c>
      <c r="AU135" s="315" t="str">
        <f t="shared" si="50"/>
        <v/>
      </c>
      <c r="AV135" s="315" t="str">
        <f t="shared" si="51"/>
        <v/>
      </c>
      <c r="AW135" s="316" t="str">
        <f t="shared" si="42"/>
        <v/>
      </c>
      <c r="AX135" s="316" t="str">
        <f t="shared" si="52"/>
        <v/>
      </c>
      <c r="AY135" s="317" t="str">
        <f t="shared" si="53"/>
        <v/>
      </c>
      <c r="AZ135" s="318" t="str">
        <f t="shared" si="43"/>
        <v/>
      </c>
      <c r="BA135" s="318" t="str">
        <f t="shared" si="54"/>
        <v/>
      </c>
      <c r="BB135" s="318" t="str">
        <f t="shared" si="55"/>
        <v/>
      </c>
      <c r="BJ135" s="320">
        <f t="shared" si="59"/>
        <v>0</v>
      </c>
      <c r="BL135" s="321"/>
      <c r="BM135" s="322">
        <f t="shared" si="56"/>
        <v>2.5</v>
      </c>
      <c r="BN135" s="322">
        <f t="shared" si="63"/>
        <v>0.83333333333333337</v>
      </c>
      <c r="BO135" s="322" t="str">
        <f t="shared" si="63"/>
        <v/>
      </c>
      <c r="BP135" s="322" t="str">
        <f t="shared" si="63"/>
        <v/>
      </c>
      <c r="BQ135" s="322" t="str">
        <f t="shared" si="63"/>
        <v/>
      </c>
      <c r="BR135" s="322" t="str">
        <f t="shared" si="63"/>
        <v/>
      </c>
      <c r="BS135" s="322" t="str">
        <f t="shared" si="63"/>
        <v/>
      </c>
      <c r="BT135" s="322" t="str">
        <f t="shared" si="63"/>
        <v/>
      </c>
      <c r="BU135" s="322" t="str">
        <f t="shared" si="63"/>
        <v/>
      </c>
      <c r="BV135" s="322" t="str">
        <f t="shared" si="63"/>
        <v/>
      </c>
      <c r="BW135" s="322" t="str">
        <f t="shared" si="63"/>
        <v/>
      </c>
      <c r="BX135" s="322" t="str">
        <f t="shared" si="63"/>
        <v/>
      </c>
      <c r="CC135" s="323"/>
      <c r="CF135" s="369">
        <f t="shared" si="58"/>
        <v>0</v>
      </c>
      <c r="CG135" s="368"/>
      <c r="CH135" s="368"/>
      <c r="CI135" s="368"/>
      <c r="CJ135" s="368"/>
      <c r="CK135" s="368"/>
      <c r="CL135" s="368"/>
      <c r="CM135" s="368"/>
      <c r="CN135" s="368"/>
      <c r="CO135" s="368"/>
      <c r="CP135" s="368"/>
      <c r="CQ135" s="368"/>
      <c r="CR135" s="368"/>
    </row>
    <row r="136" spans="1:96" s="314" customFormat="1" ht="21" customHeight="1">
      <c r="A136" s="295" t="str">
        <f>Input!$C$12</f>
        <v>01​ 01 01</v>
      </c>
      <c r="B136" s="296">
        <v>3225</v>
      </c>
      <c r="C136" s="297">
        <v>1</v>
      </c>
      <c r="D136" s="298" t="str">
        <f t="shared" ref="D136:D199" si="64">IF(AJ136&gt;0,AJ136,"")</f>
        <v/>
      </c>
      <c r="E136" s="299">
        <f>IF(AG136=1,SUM(AG$8:AG136)+E$4,"")</f>
        <v>129</v>
      </c>
      <c r="F136" s="300" t="str">
        <f t="shared" ref="F136:F199" si="65">IF(AG136=1,CONCATENATE(A136," ",TEXT(B136,"0000")," ",C136),"")</f>
        <v>01​ 01 01 3225 1</v>
      </c>
      <c r="G136" s="301" t="s">
        <v>279</v>
      </c>
      <c r="H136" s="302"/>
      <c r="I136" s="303"/>
      <c r="J136" s="304">
        <v>2</v>
      </c>
      <c r="K136" s="305" t="str">
        <f t="shared" si="60"/>
        <v>អាជីវកម្ម</v>
      </c>
      <c r="L136" s="328"/>
      <c r="M136" s="79"/>
      <c r="N136" s="307"/>
      <c r="O136" s="366">
        <f t="shared" si="44"/>
        <v>0.83333333333333337</v>
      </c>
      <c r="P136" s="79" t="str">
        <f t="shared" si="45"/>
        <v/>
      </c>
      <c r="Q136" s="79" t="str">
        <f t="shared" ref="Q136:Q199" si="66">IF(AND($AK$2=1,S136&gt;0),S136,IF(AND($AK$2=2,T136&gt;0),T136,IF(AND($AK$2=3,U136&gt;0),U136,IF(AND($AK$2=4,V136&gt;0),V136,IF(AND($AK$2=5,W136&gt;0),W136,IF(AND($AK$2=6,X136&gt;0),X136,IF(AND($AK$2=7,Y136&gt;0),Y136,IF(AND($AK$2=8,Z136&gt;0),Z136,IF(AND($AK$2=9,AA136&gt;0),AA136,IF(AND($AK$2=10,AB136&gt;0),AB136,IF(AND($AK$2=11,AC136&gt;0),AC136,IF(AND($AK$2=12,AD136&gt;0),AD136,IF(AND($AK$2=13,AE136&gt;0),AE136,"")))))))))))))</f>
        <v/>
      </c>
      <c r="R136" s="79"/>
      <c r="S136" s="79">
        <v>5</v>
      </c>
      <c r="T136" s="79">
        <v>10</v>
      </c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308" t="str">
        <f t="shared" ref="AF136:AF199" si="67">IFERROR(IF(Q136-P136&gt;0,"ត្រឹមត្រូវ",IF(Q136-P136&lt;0,"ពិនិត្យម្តងទៀត","អត់សកម្មភាព")),"")</f>
        <v/>
      </c>
      <c r="AG136" s="309">
        <f t="shared" ref="AG136:AG199" si="68">IFERROR(IF(G136&lt;&gt;0,1,""),"")</f>
        <v>1</v>
      </c>
      <c r="AH136" s="310" t="str">
        <f t="shared" si="46"/>
        <v/>
      </c>
      <c r="AI136" s="311">
        <f t="shared" ref="AI136:AI199" si="69">IF($AI$2=1,IF(T136-S136&gt;=0,T136-S136,T136),IF($AI$2=2,IF(U136-T136&gt;=0,U136-T136,U136),IF($AI$2=3,IF(V136-U136&gt;=0,V136-U136,V136),IF($AI$2=4,IF(W136-V136&gt;=0,W136-V136,W136),IF($AI$2=5,IF(X136-W136&gt;=0,X136-W136,X136),IF($AI$2=6,IF(Y136-X136&gt;=0,Y136-X136,Y136),IF($AI$2=7,IF(Z136-Y136&gt;=0,Z136-Y136,Z136),IF($AI$2=8,IF(AA136-Z136&gt;=0,AA136-Z136,AA136),IF($AI$2=9,IF(AB136-AA136&gt;=0,AB136-AA136,AB136),IF($AI$2=10,IF(AC136-AB136&gt;=0,AC136-AB136,AC136),IF($AI$2=11,IF(AD136-AC136&gt;=0,AD136-AC136,AD136),IF($AI$2=12,IF(AE136-AD136&gt;=0,AE136-AD136,AE136),""))))))))))))</f>
        <v>0</v>
      </c>
      <c r="AJ136" s="312" t="str">
        <f>IF(AH136=1,SUM(AH$8:AH136)+AJ$4,"")</f>
        <v/>
      </c>
      <c r="AK136" s="310" t="str">
        <f>IF(AND(J136=1,AI136&gt;0),Input!$E$18,IF(AND(J136=2,AI136&gt;0),Input!$E$19,IF(AND(J136=3,AI136&gt;0),Input!$E$20,"")))</f>
        <v/>
      </c>
      <c r="AL136" s="310" t="str">
        <f>IF(AND(J136=1,AI136&gt;0),Input!$G$18,IF(AND(J136=2,AI136&gt;0),Input!$G$19,IF(AND(J136=3,AI136&gt;0),Input!$G$20,"")))</f>
        <v/>
      </c>
      <c r="AM136" s="310" t="str">
        <f>IF(AND(J136=1,AI136&gt;0),Input!$I$18,IF(AND(J136=2,AI136&gt;0),Input!$I$19,IF(AND(J136=3,AI136&gt;0),Input!$I$20,"")))</f>
        <v/>
      </c>
      <c r="AN136" s="313"/>
      <c r="AO136" s="314" t="str">
        <f t="shared" ref="AO136:AO199" si="70">IFERROR(IF(AI136&gt;0,AI136*AK136,""),0)</f>
        <v/>
      </c>
      <c r="AP136" s="314" t="str">
        <f t="shared" si="47"/>
        <v/>
      </c>
      <c r="AQ136" s="314" t="str">
        <f t="shared" si="48"/>
        <v/>
      </c>
      <c r="AR136" s="314">
        <f t="shared" si="49"/>
        <v>0</v>
      </c>
      <c r="AT136" s="315" t="str">
        <f t="shared" ref="AT136:AT199" si="71">IF(AND(J136=1,AI136&gt;0),1,"")</f>
        <v/>
      </c>
      <c r="AU136" s="315" t="str">
        <f t="shared" si="50"/>
        <v/>
      </c>
      <c r="AV136" s="315" t="str">
        <f t="shared" si="51"/>
        <v/>
      </c>
      <c r="AW136" s="316" t="str">
        <f t="shared" ref="AW136:AW199" si="72">IF(AND(J136=2,AI136&gt;0),1,"")</f>
        <v/>
      </c>
      <c r="AX136" s="316" t="str">
        <f t="shared" si="52"/>
        <v/>
      </c>
      <c r="AY136" s="317" t="str">
        <f t="shared" si="53"/>
        <v/>
      </c>
      <c r="AZ136" s="318" t="str">
        <f t="shared" ref="AZ136:AZ199" si="73">IF(AND(J136=3,AI136&gt;0),1,"")</f>
        <v/>
      </c>
      <c r="BA136" s="318" t="str">
        <f t="shared" si="54"/>
        <v/>
      </c>
      <c r="BB136" s="318" t="str">
        <f t="shared" si="55"/>
        <v/>
      </c>
      <c r="BJ136" s="320">
        <f t="shared" si="59"/>
        <v>0</v>
      </c>
      <c r="BL136" s="321"/>
      <c r="BM136" s="322">
        <f t="shared" si="56"/>
        <v>2.5</v>
      </c>
      <c r="BN136" s="322">
        <f t="shared" si="63"/>
        <v>0.83333333333333337</v>
      </c>
      <c r="BO136" s="322" t="str">
        <f t="shared" si="63"/>
        <v/>
      </c>
      <c r="BP136" s="322" t="str">
        <f t="shared" si="63"/>
        <v/>
      </c>
      <c r="BQ136" s="322" t="str">
        <f t="shared" si="63"/>
        <v/>
      </c>
      <c r="BR136" s="322" t="str">
        <f t="shared" si="63"/>
        <v/>
      </c>
      <c r="BS136" s="322" t="str">
        <f t="shared" si="63"/>
        <v/>
      </c>
      <c r="BT136" s="322" t="str">
        <f t="shared" si="63"/>
        <v/>
      </c>
      <c r="BU136" s="322" t="str">
        <f t="shared" si="63"/>
        <v/>
      </c>
      <c r="BV136" s="322" t="str">
        <f t="shared" si="63"/>
        <v/>
      </c>
      <c r="BW136" s="322" t="str">
        <f t="shared" si="63"/>
        <v/>
      </c>
      <c r="BX136" s="322" t="str">
        <f t="shared" si="63"/>
        <v/>
      </c>
      <c r="CC136" s="323"/>
      <c r="CF136" s="369">
        <f t="shared" si="58"/>
        <v>0</v>
      </c>
      <c r="CG136" s="368"/>
      <c r="CH136" s="368"/>
      <c r="CI136" s="368"/>
      <c r="CJ136" s="368"/>
      <c r="CK136" s="368"/>
      <c r="CL136" s="368"/>
      <c r="CM136" s="368"/>
      <c r="CN136" s="368"/>
      <c r="CO136" s="368"/>
      <c r="CP136" s="368"/>
      <c r="CQ136" s="368"/>
      <c r="CR136" s="368"/>
    </row>
    <row r="137" spans="1:96" s="314" customFormat="1" ht="21" customHeight="1">
      <c r="A137" s="295" t="str">
        <f>Input!$C$12</f>
        <v>01​ 01 01</v>
      </c>
      <c r="B137" s="325">
        <v>3250</v>
      </c>
      <c r="C137" s="297">
        <v>1</v>
      </c>
      <c r="D137" s="298" t="str">
        <f t="shared" si="64"/>
        <v/>
      </c>
      <c r="E137" s="299">
        <f>IF(AG137=1,SUM(AG$8:AG137)+E$4,"")</f>
        <v>130</v>
      </c>
      <c r="F137" s="300" t="str">
        <f t="shared" si="65"/>
        <v>01​ 01 01 3250 1</v>
      </c>
      <c r="G137" s="301" t="s">
        <v>280</v>
      </c>
      <c r="H137" s="302"/>
      <c r="I137" s="303"/>
      <c r="J137" s="304">
        <v>2</v>
      </c>
      <c r="K137" s="305" t="str">
        <f t="shared" si="60"/>
        <v>អាជីវកម្ម</v>
      </c>
      <c r="L137" s="328"/>
      <c r="M137" s="79"/>
      <c r="N137" s="307"/>
      <c r="O137" s="366">
        <f t="shared" ref="O137:O200" si="74">IF($AI$2=1,BL137,IF($AI$2=2,BM137,IF($AI$2=3,BN137,IF($AI$2=4,BO137,IF($AI$2=5,BP137,IF($AI$2=6,BQ137,IF($AI$2=7,BR137,IF($AI$2=8,BS137,IF($AI$2=9,BT137,IF($AI$2=10,BU137,IF($AI$2=11,BV137,IF($AI$2=12,BW137,""))))))))))))</f>
        <v>0.83333333333333337</v>
      </c>
      <c r="P137" s="79" t="str">
        <f t="shared" ref="P137:P200" si="75">IF(AND($AI$2=1,S137&gt;0),S137,IF(AND($AI$2=2,T137&gt;0),T137,IF(AND($AI$2=3,U137&gt;0),U137,IF(AND($AI$2=4,V137&gt;0),V137,IF(AND($AI$2=5,W137&gt;0),W137,IF(AND($AI$2=6,X137&gt;0),X137,IF(AND($AI$2=7,Y137&gt;0),Y137,IF(AND($AI$2=8,Z137&gt;0),Z137,IF(AND($AI$2=9,AA137&gt;0),AA137,IF(AND($AI$2=10,AB137&gt;0),AB137,IF(AND($AI$2=11,AC137&gt;0),AC137,IF(AND($AI$2=12,AD137&gt;0),AD137,IF(AND($AI$2=13,AE137&gt;0),AE137,"")))))))))))))</f>
        <v/>
      </c>
      <c r="Q137" s="79" t="str">
        <f t="shared" si="66"/>
        <v/>
      </c>
      <c r="R137" s="79"/>
      <c r="S137" s="79">
        <v>5</v>
      </c>
      <c r="T137" s="79">
        <v>10</v>
      </c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308" t="str">
        <f t="shared" si="67"/>
        <v/>
      </c>
      <c r="AG137" s="309">
        <f t="shared" si="68"/>
        <v>1</v>
      </c>
      <c r="AH137" s="310" t="str">
        <f t="shared" ref="AH137:AH200" si="76">IFERROR(IF(AI137&lt;&gt;0,1,""),"")</f>
        <v/>
      </c>
      <c r="AI137" s="311">
        <f t="shared" si="69"/>
        <v>0</v>
      </c>
      <c r="AJ137" s="312" t="str">
        <f>IF(AH137=1,SUM(AH$8:AH137)+AJ$4,"")</f>
        <v/>
      </c>
      <c r="AK137" s="310" t="str">
        <f>IF(AND(J137=1,AI137&gt;0),Input!$E$18,IF(AND(J137=2,AI137&gt;0),Input!$E$19,IF(AND(J137=3,AI137&gt;0),Input!$E$20,"")))</f>
        <v/>
      </c>
      <c r="AL137" s="310" t="str">
        <f>IF(AND(J137=1,AI137&gt;0),Input!$G$18,IF(AND(J137=2,AI137&gt;0),Input!$G$19,IF(AND(J137=3,AI137&gt;0),Input!$G$20,"")))</f>
        <v/>
      </c>
      <c r="AM137" s="310" t="str">
        <f>IF(AND(J137=1,AI137&gt;0),Input!$I$18,IF(AND(J137=2,AI137&gt;0),Input!$I$19,IF(AND(J137=3,AI137&gt;0),Input!$I$20,"")))</f>
        <v/>
      </c>
      <c r="AN137" s="313"/>
      <c r="AO137" s="314" t="str">
        <f t="shared" si="70"/>
        <v/>
      </c>
      <c r="AP137" s="314" t="str">
        <f t="shared" ref="AP137:AP200" si="77">IFERROR(IF($AI137&gt;0,AL137,""),0)</f>
        <v/>
      </c>
      <c r="AQ137" s="314" t="str">
        <f t="shared" ref="AQ137:AQ200" si="78">IFERROR(IF($AI137&gt;0,$AI137*AM137,""),0)</f>
        <v/>
      </c>
      <c r="AR137" s="314">
        <f t="shared" ref="AR137:AR200" si="79">SUM(AO137:AQ137)</f>
        <v>0</v>
      </c>
      <c r="AT137" s="315" t="str">
        <f t="shared" si="71"/>
        <v/>
      </c>
      <c r="AU137" s="315" t="str">
        <f t="shared" ref="AU137:AU200" si="80">IF(AT137=1,AI137,"")</f>
        <v/>
      </c>
      <c r="AV137" s="315" t="str">
        <f t="shared" ref="AV137:AV200" si="81">IF(AT137=1,AO137,"")</f>
        <v/>
      </c>
      <c r="AW137" s="316" t="str">
        <f t="shared" si="72"/>
        <v/>
      </c>
      <c r="AX137" s="316" t="str">
        <f t="shared" ref="AX137:AX200" si="82">IF(AW137=1,AI137,"")</f>
        <v/>
      </c>
      <c r="AY137" s="317" t="str">
        <f t="shared" ref="AY137:AY200" si="83">IF(AW137=1,AO137,"")</f>
        <v/>
      </c>
      <c r="AZ137" s="318" t="str">
        <f t="shared" si="73"/>
        <v/>
      </c>
      <c r="BA137" s="318" t="str">
        <f t="shared" ref="BA137:BA200" si="84">IF(AZ137=1,AI137,"")</f>
        <v/>
      </c>
      <c r="BB137" s="318" t="str">
        <f t="shared" ref="BB137:BB200" si="85">IF(AZ137=1,AO137,"")</f>
        <v/>
      </c>
      <c r="BJ137" s="320">
        <f t="shared" si="59"/>
        <v>0</v>
      </c>
      <c r="BL137" s="321"/>
      <c r="BM137" s="322">
        <f t="shared" ref="BM137:BM200" si="86">IF(T137&gt;S137,((T137-S137)+BL137)/2,IF(T137&lt;S137,(T137+BL137)/2,""))</f>
        <v>2.5</v>
      </c>
      <c r="BN137" s="322">
        <f t="shared" ref="BN137:BX152" si="87">IF(U137&gt;T137,((U137-T137)+BM137+BL137)/3,IF(U137&lt;T137,(U137+BM137+BL137)/3,""))</f>
        <v>0.83333333333333337</v>
      </c>
      <c r="BO137" s="322" t="str">
        <f t="shared" si="87"/>
        <v/>
      </c>
      <c r="BP137" s="322" t="str">
        <f t="shared" si="87"/>
        <v/>
      </c>
      <c r="BQ137" s="322" t="str">
        <f t="shared" si="87"/>
        <v/>
      </c>
      <c r="BR137" s="322" t="str">
        <f t="shared" si="87"/>
        <v/>
      </c>
      <c r="BS137" s="322" t="str">
        <f t="shared" si="87"/>
        <v/>
      </c>
      <c r="BT137" s="322" t="str">
        <f t="shared" si="87"/>
        <v/>
      </c>
      <c r="BU137" s="322" t="str">
        <f t="shared" si="87"/>
        <v/>
      </c>
      <c r="BV137" s="322" t="str">
        <f t="shared" si="87"/>
        <v/>
      </c>
      <c r="BW137" s="322" t="str">
        <f t="shared" si="87"/>
        <v/>
      </c>
      <c r="BX137" s="322" t="str">
        <f t="shared" si="87"/>
        <v/>
      </c>
      <c r="CC137" s="323"/>
      <c r="CF137" s="369">
        <f t="shared" ref="CF137:CF200" si="88">SUM(CG137:CR137)</f>
        <v>0</v>
      </c>
      <c r="CG137" s="368"/>
      <c r="CH137" s="368"/>
      <c r="CI137" s="368"/>
      <c r="CJ137" s="368"/>
      <c r="CK137" s="368"/>
      <c r="CL137" s="368"/>
      <c r="CM137" s="368"/>
      <c r="CN137" s="368"/>
      <c r="CO137" s="368"/>
      <c r="CP137" s="368"/>
      <c r="CQ137" s="368"/>
      <c r="CR137" s="368"/>
    </row>
    <row r="138" spans="1:96" s="314" customFormat="1" ht="21" customHeight="1">
      <c r="A138" s="295" t="str">
        <f>Input!$C$12</f>
        <v>01​ 01 01</v>
      </c>
      <c r="B138" s="296">
        <v>3275</v>
      </c>
      <c r="C138" s="297">
        <v>1</v>
      </c>
      <c r="D138" s="298" t="str">
        <f t="shared" si="64"/>
        <v/>
      </c>
      <c r="E138" s="299">
        <f>IF(AG138=1,SUM(AG$8:AG138)+E$4,"")</f>
        <v>131</v>
      </c>
      <c r="F138" s="300" t="str">
        <f t="shared" si="65"/>
        <v>01​ 01 01 3275 1</v>
      </c>
      <c r="G138" s="301" t="s">
        <v>281</v>
      </c>
      <c r="H138" s="302"/>
      <c r="I138" s="303"/>
      <c r="J138" s="304">
        <v>2</v>
      </c>
      <c r="K138" s="305" t="str">
        <f t="shared" si="60"/>
        <v>អាជីវកម្ម</v>
      </c>
      <c r="L138" s="328"/>
      <c r="M138" s="79"/>
      <c r="N138" s="307"/>
      <c r="O138" s="366">
        <f t="shared" si="74"/>
        <v>0.83333333333333337</v>
      </c>
      <c r="P138" s="79" t="str">
        <f t="shared" si="75"/>
        <v/>
      </c>
      <c r="Q138" s="79" t="str">
        <f t="shared" si="66"/>
        <v/>
      </c>
      <c r="R138" s="79"/>
      <c r="S138" s="79">
        <v>5</v>
      </c>
      <c r="T138" s="79">
        <v>10</v>
      </c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308" t="str">
        <f t="shared" si="67"/>
        <v/>
      </c>
      <c r="AG138" s="309">
        <f t="shared" si="68"/>
        <v>1</v>
      </c>
      <c r="AH138" s="310" t="str">
        <f t="shared" si="76"/>
        <v/>
      </c>
      <c r="AI138" s="311">
        <f t="shared" si="69"/>
        <v>0</v>
      </c>
      <c r="AJ138" s="312" t="str">
        <f>IF(AH138=1,SUM(AH$8:AH138)+AJ$4,"")</f>
        <v/>
      </c>
      <c r="AK138" s="310" t="str">
        <f>IF(AND(J138=1,AI138&gt;0),Input!$E$18,IF(AND(J138=2,AI138&gt;0),Input!$E$19,IF(AND(J138=3,AI138&gt;0),Input!$E$20,"")))</f>
        <v/>
      </c>
      <c r="AL138" s="310" t="str">
        <f>IF(AND(J138=1,AI138&gt;0),Input!$G$18,IF(AND(J138=2,AI138&gt;0),Input!$G$19,IF(AND(J138=3,AI138&gt;0),Input!$G$20,"")))</f>
        <v/>
      </c>
      <c r="AM138" s="310" t="str">
        <f>IF(AND(J138=1,AI138&gt;0),Input!$I$18,IF(AND(J138=2,AI138&gt;0),Input!$I$19,IF(AND(J138=3,AI138&gt;0),Input!$I$20,"")))</f>
        <v/>
      </c>
      <c r="AN138" s="313"/>
      <c r="AO138" s="314" t="str">
        <f t="shared" si="70"/>
        <v/>
      </c>
      <c r="AP138" s="314" t="str">
        <f t="shared" si="77"/>
        <v/>
      </c>
      <c r="AQ138" s="314" t="str">
        <f t="shared" si="78"/>
        <v/>
      </c>
      <c r="AR138" s="314">
        <f t="shared" si="79"/>
        <v>0</v>
      </c>
      <c r="AT138" s="315" t="str">
        <f t="shared" si="71"/>
        <v/>
      </c>
      <c r="AU138" s="315" t="str">
        <f t="shared" si="80"/>
        <v/>
      </c>
      <c r="AV138" s="315" t="str">
        <f t="shared" si="81"/>
        <v/>
      </c>
      <c r="AW138" s="316" t="str">
        <f t="shared" si="72"/>
        <v/>
      </c>
      <c r="AX138" s="316" t="str">
        <f t="shared" si="82"/>
        <v/>
      </c>
      <c r="AY138" s="317" t="str">
        <f t="shared" si="83"/>
        <v/>
      </c>
      <c r="AZ138" s="318" t="str">
        <f t="shared" si="73"/>
        <v/>
      </c>
      <c r="BA138" s="318" t="str">
        <f t="shared" si="84"/>
        <v/>
      </c>
      <c r="BB138" s="318" t="str">
        <f t="shared" si="85"/>
        <v/>
      </c>
      <c r="BJ138" s="320">
        <f t="shared" ref="BJ138:BJ201" si="89">IF($AI$2=1,IF(T138-S138&gt;=0,S138,"0"),IF($AI$2=2,IF(U138-T138&gt;=0,T138,"0"),IF($AI$2=3,IF(V138-U138&gt;=0,U138,"0"),IF($AI$2=4,IF(W138-V138&gt;=0,V138,"0"),IF($AI$2=5,IF(X138-W138&gt;=0,W138,"0"),IF($AI$2=6,IF(Y138-X138&gt;=0,X138,"0"),IF($AI$2=7,IF(Z138-Y138&gt;=0,Y138,"0"),IF($AI$2=8,IF(AA138-Z138&gt;=0,Z138,"0"),IF($AI$2=9,IF(AB138-AA138&gt;=0,AA138,"0"),IF($AI$2=10,IF(AC138-AB138&gt;=0,AB138,"0"),IF($AI$2=11,IF(AD138-AC138&gt;=0,AC138,"0"),IF($AI$2=12,IF(AE138-AD138&gt;=0,AD138,"0"),""))))))))))))</f>
        <v>0</v>
      </c>
      <c r="BL138" s="321"/>
      <c r="BM138" s="322">
        <f t="shared" si="86"/>
        <v>2.5</v>
      </c>
      <c r="BN138" s="322">
        <f t="shared" si="87"/>
        <v>0.83333333333333337</v>
      </c>
      <c r="BO138" s="322" t="str">
        <f t="shared" si="87"/>
        <v/>
      </c>
      <c r="BP138" s="322" t="str">
        <f t="shared" si="87"/>
        <v/>
      </c>
      <c r="BQ138" s="322" t="str">
        <f t="shared" si="87"/>
        <v/>
      </c>
      <c r="BR138" s="322" t="str">
        <f t="shared" si="87"/>
        <v/>
      </c>
      <c r="BS138" s="322" t="str">
        <f t="shared" si="87"/>
        <v/>
      </c>
      <c r="BT138" s="322" t="str">
        <f t="shared" si="87"/>
        <v/>
      </c>
      <c r="BU138" s="322" t="str">
        <f t="shared" si="87"/>
        <v/>
      </c>
      <c r="BV138" s="322" t="str">
        <f t="shared" si="87"/>
        <v/>
      </c>
      <c r="BW138" s="322" t="str">
        <f t="shared" si="87"/>
        <v/>
      </c>
      <c r="BX138" s="322" t="str">
        <f t="shared" si="87"/>
        <v/>
      </c>
      <c r="CC138" s="323"/>
      <c r="CF138" s="369">
        <f t="shared" si="88"/>
        <v>0</v>
      </c>
      <c r="CG138" s="368"/>
      <c r="CH138" s="368"/>
      <c r="CI138" s="368"/>
      <c r="CJ138" s="368"/>
      <c r="CK138" s="368"/>
      <c r="CL138" s="368"/>
      <c r="CM138" s="368"/>
      <c r="CN138" s="368"/>
      <c r="CO138" s="368"/>
      <c r="CP138" s="368"/>
      <c r="CQ138" s="368"/>
      <c r="CR138" s="368"/>
    </row>
    <row r="139" spans="1:96" s="314" customFormat="1" ht="21" customHeight="1">
      <c r="A139" s="295" t="str">
        <f>Input!$C$12</f>
        <v>01​ 01 01</v>
      </c>
      <c r="B139" s="325">
        <v>3300</v>
      </c>
      <c r="C139" s="297">
        <v>1</v>
      </c>
      <c r="D139" s="298" t="str">
        <f t="shared" si="64"/>
        <v/>
      </c>
      <c r="E139" s="299">
        <f>IF(AG139=1,SUM(AG$8:AG139)+E$4,"")</f>
        <v>132</v>
      </c>
      <c r="F139" s="300" t="str">
        <f t="shared" si="65"/>
        <v>01​ 01 01 3300 1</v>
      </c>
      <c r="G139" s="301" t="s">
        <v>282</v>
      </c>
      <c r="H139" s="302"/>
      <c r="I139" s="303"/>
      <c r="J139" s="304">
        <v>2</v>
      </c>
      <c r="K139" s="305" t="str">
        <f t="shared" si="60"/>
        <v>អាជីវកម្ម</v>
      </c>
      <c r="L139" s="328"/>
      <c r="M139" s="79"/>
      <c r="N139" s="307"/>
      <c r="O139" s="366">
        <f t="shared" si="74"/>
        <v>0.83333333333333337</v>
      </c>
      <c r="P139" s="79" t="str">
        <f t="shared" si="75"/>
        <v/>
      </c>
      <c r="Q139" s="79" t="str">
        <f t="shared" si="66"/>
        <v/>
      </c>
      <c r="R139" s="79"/>
      <c r="S139" s="79">
        <v>5</v>
      </c>
      <c r="T139" s="79">
        <v>10</v>
      </c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308" t="str">
        <f t="shared" si="67"/>
        <v/>
      </c>
      <c r="AG139" s="309">
        <f t="shared" si="68"/>
        <v>1</v>
      </c>
      <c r="AH139" s="310" t="str">
        <f t="shared" si="76"/>
        <v/>
      </c>
      <c r="AI139" s="311">
        <f t="shared" si="69"/>
        <v>0</v>
      </c>
      <c r="AJ139" s="312" t="str">
        <f>IF(AH139=1,SUM(AH$8:AH139)+AJ$4,"")</f>
        <v/>
      </c>
      <c r="AK139" s="310" t="str">
        <f>IF(AND(J139=1,AI139&gt;0),Input!$E$18,IF(AND(J139=2,AI139&gt;0),Input!$E$19,IF(AND(J139=3,AI139&gt;0),Input!$E$20,"")))</f>
        <v/>
      </c>
      <c r="AL139" s="310" t="str">
        <f>IF(AND(J139=1,AI139&gt;0),Input!$G$18,IF(AND(J139=2,AI139&gt;0),Input!$G$19,IF(AND(J139=3,AI139&gt;0),Input!$G$20,"")))</f>
        <v/>
      </c>
      <c r="AM139" s="310" t="str">
        <f>IF(AND(J139=1,AI139&gt;0),Input!$I$18,IF(AND(J139=2,AI139&gt;0),Input!$I$19,IF(AND(J139=3,AI139&gt;0),Input!$I$20,"")))</f>
        <v/>
      </c>
      <c r="AN139" s="313"/>
      <c r="AO139" s="314" t="str">
        <f t="shared" si="70"/>
        <v/>
      </c>
      <c r="AP139" s="314" t="str">
        <f t="shared" si="77"/>
        <v/>
      </c>
      <c r="AQ139" s="314" t="str">
        <f t="shared" si="78"/>
        <v/>
      </c>
      <c r="AR139" s="314">
        <f t="shared" si="79"/>
        <v>0</v>
      </c>
      <c r="AT139" s="315" t="str">
        <f t="shared" si="71"/>
        <v/>
      </c>
      <c r="AU139" s="315" t="str">
        <f t="shared" si="80"/>
        <v/>
      </c>
      <c r="AV139" s="315" t="str">
        <f t="shared" si="81"/>
        <v/>
      </c>
      <c r="AW139" s="316" t="str">
        <f t="shared" si="72"/>
        <v/>
      </c>
      <c r="AX139" s="316" t="str">
        <f t="shared" si="82"/>
        <v/>
      </c>
      <c r="AY139" s="317" t="str">
        <f t="shared" si="83"/>
        <v/>
      </c>
      <c r="AZ139" s="318" t="str">
        <f t="shared" si="73"/>
        <v/>
      </c>
      <c r="BA139" s="318" t="str">
        <f t="shared" si="84"/>
        <v/>
      </c>
      <c r="BB139" s="318" t="str">
        <f t="shared" si="85"/>
        <v/>
      </c>
      <c r="BJ139" s="320">
        <f t="shared" si="89"/>
        <v>0</v>
      </c>
      <c r="BL139" s="321"/>
      <c r="BM139" s="322">
        <f t="shared" si="86"/>
        <v>2.5</v>
      </c>
      <c r="BN139" s="322">
        <f t="shared" si="87"/>
        <v>0.83333333333333337</v>
      </c>
      <c r="BO139" s="322" t="str">
        <f t="shared" si="87"/>
        <v/>
      </c>
      <c r="BP139" s="322" t="str">
        <f t="shared" si="87"/>
        <v/>
      </c>
      <c r="BQ139" s="322" t="str">
        <f t="shared" si="87"/>
        <v/>
      </c>
      <c r="BR139" s="322" t="str">
        <f t="shared" si="87"/>
        <v/>
      </c>
      <c r="BS139" s="322" t="str">
        <f t="shared" si="87"/>
        <v/>
      </c>
      <c r="BT139" s="322" t="str">
        <f t="shared" si="87"/>
        <v/>
      </c>
      <c r="BU139" s="322" t="str">
        <f t="shared" si="87"/>
        <v/>
      </c>
      <c r="BV139" s="322" t="str">
        <f t="shared" si="87"/>
        <v/>
      </c>
      <c r="BW139" s="322" t="str">
        <f t="shared" si="87"/>
        <v/>
      </c>
      <c r="BX139" s="322" t="str">
        <f t="shared" si="87"/>
        <v/>
      </c>
      <c r="CC139" s="323"/>
      <c r="CF139" s="369">
        <f t="shared" si="88"/>
        <v>0</v>
      </c>
      <c r="CG139" s="368"/>
      <c r="CH139" s="368"/>
      <c r="CI139" s="368"/>
      <c r="CJ139" s="368"/>
      <c r="CK139" s="368"/>
      <c r="CL139" s="368"/>
      <c r="CM139" s="368"/>
      <c r="CN139" s="368"/>
      <c r="CO139" s="368"/>
      <c r="CP139" s="368"/>
      <c r="CQ139" s="368"/>
      <c r="CR139" s="368"/>
    </row>
    <row r="140" spans="1:96" s="314" customFormat="1" ht="21" customHeight="1">
      <c r="A140" s="295" t="str">
        <f>Input!$C$12</f>
        <v>01​ 01 01</v>
      </c>
      <c r="B140" s="296">
        <v>3325</v>
      </c>
      <c r="C140" s="297">
        <v>1</v>
      </c>
      <c r="D140" s="298" t="str">
        <f t="shared" si="64"/>
        <v/>
      </c>
      <c r="E140" s="299">
        <f>IF(AG140=1,SUM(AG$8:AG140)+E$4,"")</f>
        <v>133</v>
      </c>
      <c r="F140" s="300" t="str">
        <f t="shared" si="65"/>
        <v>01​ 01 01 3325 1</v>
      </c>
      <c r="G140" s="301" t="s">
        <v>283</v>
      </c>
      <c r="H140" s="302"/>
      <c r="I140" s="303"/>
      <c r="J140" s="304">
        <v>2</v>
      </c>
      <c r="K140" s="305" t="str">
        <f t="shared" si="60"/>
        <v>អាជីវកម្ម</v>
      </c>
      <c r="L140" s="328"/>
      <c r="M140" s="79"/>
      <c r="N140" s="307"/>
      <c r="O140" s="366">
        <f t="shared" si="74"/>
        <v>0.83333333333333337</v>
      </c>
      <c r="P140" s="79" t="str">
        <f t="shared" si="75"/>
        <v/>
      </c>
      <c r="Q140" s="79" t="str">
        <f t="shared" si="66"/>
        <v/>
      </c>
      <c r="R140" s="79"/>
      <c r="S140" s="79">
        <v>5</v>
      </c>
      <c r="T140" s="79">
        <v>10</v>
      </c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308" t="str">
        <f t="shared" si="67"/>
        <v/>
      </c>
      <c r="AG140" s="309">
        <f t="shared" si="68"/>
        <v>1</v>
      </c>
      <c r="AH140" s="310" t="str">
        <f t="shared" si="76"/>
        <v/>
      </c>
      <c r="AI140" s="311">
        <f t="shared" si="69"/>
        <v>0</v>
      </c>
      <c r="AJ140" s="312" t="str">
        <f>IF(AH140=1,SUM(AH$8:AH140)+AJ$4,"")</f>
        <v/>
      </c>
      <c r="AK140" s="310" t="str">
        <f>IF(AND(J140=1,AI140&gt;0),Input!$E$18,IF(AND(J140=2,AI140&gt;0),Input!$E$19,IF(AND(J140=3,AI140&gt;0),Input!$E$20,"")))</f>
        <v/>
      </c>
      <c r="AL140" s="310" t="str">
        <f>IF(AND(J140=1,AI140&gt;0),Input!$G$18,IF(AND(J140=2,AI140&gt;0),Input!$G$19,IF(AND(J140=3,AI140&gt;0),Input!$G$20,"")))</f>
        <v/>
      </c>
      <c r="AM140" s="310" t="str">
        <f>IF(AND(J140=1,AI140&gt;0),Input!$I$18,IF(AND(J140=2,AI140&gt;0),Input!$I$19,IF(AND(J140=3,AI140&gt;0),Input!$I$20,"")))</f>
        <v/>
      </c>
      <c r="AN140" s="313"/>
      <c r="AO140" s="314" t="str">
        <f t="shared" si="70"/>
        <v/>
      </c>
      <c r="AP140" s="314" t="str">
        <f t="shared" si="77"/>
        <v/>
      </c>
      <c r="AQ140" s="314" t="str">
        <f t="shared" si="78"/>
        <v/>
      </c>
      <c r="AR140" s="314">
        <f t="shared" si="79"/>
        <v>0</v>
      </c>
      <c r="AT140" s="315" t="str">
        <f t="shared" si="71"/>
        <v/>
      </c>
      <c r="AU140" s="315" t="str">
        <f t="shared" si="80"/>
        <v/>
      </c>
      <c r="AV140" s="315" t="str">
        <f t="shared" si="81"/>
        <v/>
      </c>
      <c r="AW140" s="316" t="str">
        <f t="shared" si="72"/>
        <v/>
      </c>
      <c r="AX140" s="316" t="str">
        <f t="shared" si="82"/>
        <v/>
      </c>
      <c r="AY140" s="317" t="str">
        <f t="shared" si="83"/>
        <v/>
      </c>
      <c r="AZ140" s="318" t="str">
        <f t="shared" si="73"/>
        <v/>
      </c>
      <c r="BA140" s="318" t="str">
        <f t="shared" si="84"/>
        <v/>
      </c>
      <c r="BB140" s="318" t="str">
        <f t="shared" si="85"/>
        <v/>
      </c>
      <c r="BJ140" s="320">
        <f t="shared" si="89"/>
        <v>0</v>
      </c>
      <c r="BL140" s="321"/>
      <c r="BM140" s="322">
        <f t="shared" si="86"/>
        <v>2.5</v>
      </c>
      <c r="BN140" s="322">
        <f t="shared" si="87"/>
        <v>0.83333333333333337</v>
      </c>
      <c r="BO140" s="322" t="str">
        <f t="shared" si="87"/>
        <v/>
      </c>
      <c r="BP140" s="322" t="str">
        <f t="shared" si="87"/>
        <v/>
      </c>
      <c r="BQ140" s="322" t="str">
        <f t="shared" si="87"/>
        <v/>
      </c>
      <c r="BR140" s="322" t="str">
        <f t="shared" si="87"/>
        <v/>
      </c>
      <c r="BS140" s="322" t="str">
        <f t="shared" si="87"/>
        <v/>
      </c>
      <c r="BT140" s="322" t="str">
        <f t="shared" si="87"/>
        <v/>
      </c>
      <c r="BU140" s="322" t="str">
        <f t="shared" si="87"/>
        <v/>
      </c>
      <c r="BV140" s="322" t="str">
        <f t="shared" si="87"/>
        <v/>
      </c>
      <c r="BW140" s="322" t="str">
        <f t="shared" si="87"/>
        <v/>
      </c>
      <c r="BX140" s="322" t="str">
        <f t="shared" si="87"/>
        <v/>
      </c>
      <c r="CC140" s="323"/>
      <c r="CF140" s="369">
        <f t="shared" si="88"/>
        <v>0</v>
      </c>
      <c r="CG140" s="368"/>
      <c r="CH140" s="368"/>
      <c r="CI140" s="368"/>
      <c r="CJ140" s="368"/>
      <c r="CK140" s="368"/>
      <c r="CL140" s="368"/>
      <c r="CM140" s="368"/>
      <c r="CN140" s="368"/>
      <c r="CO140" s="368"/>
      <c r="CP140" s="368"/>
      <c r="CQ140" s="368"/>
      <c r="CR140" s="368"/>
    </row>
    <row r="141" spans="1:96" s="314" customFormat="1" ht="21" customHeight="1">
      <c r="A141" s="295" t="str">
        <f>Input!$C$12</f>
        <v>01​ 01 01</v>
      </c>
      <c r="B141" s="325">
        <v>3350</v>
      </c>
      <c r="C141" s="297">
        <v>1</v>
      </c>
      <c r="D141" s="298" t="str">
        <f t="shared" si="64"/>
        <v/>
      </c>
      <c r="E141" s="299">
        <f>IF(AG141=1,SUM(AG$8:AG141)+E$4,"")</f>
        <v>134</v>
      </c>
      <c r="F141" s="300" t="str">
        <f t="shared" si="65"/>
        <v>01​ 01 01 3350 1</v>
      </c>
      <c r="G141" s="301" t="s">
        <v>284</v>
      </c>
      <c r="H141" s="302"/>
      <c r="I141" s="303"/>
      <c r="J141" s="304">
        <v>2</v>
      </c>
      <c r="K141" s="305" t="str">
        <f t="shared" ref="K141:K204" si="90">IF(J141=1,"លំនៅដ្ឋាន",IF(J141=2,"អាជីវកម្ម",IF(J141=3,"អង្គភាពរដ្ឋ","")))</f>
        <v>អាជីវកម្ម</v>
      </c>
      <c r="L141" s="328"/>
      <c r="M141" s="79"/>
      <c r="N141" s="307"/>
      <c r="O141" s="366">
        <f t="shared" si="74"/>
        <v>0.83333333333333337</v>
      </c>
      <c r="P141" s="79" t="str">
        <f t="shared" si="75"/>
        <v/>
      </c>
      <c r="Q141" s="79" t="str">
        <f t="shared" si="66"/>
        <v/>
      </c>
      <c r="R141" s="79"/>
      <c r="S141" s="79">
        <v>5</v>
      </c>
      <c r="T141" s="79">
        <v>10</v>
      </c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308" t="str">
        <f t="shared" si="67"/>
        <v/>
      </c>
      <c r="AG141" s="309">
        <f t="shared" si="68"/>
        <v>1</v>
      </c>
      <c r="AH141" s="310" t="str">
        <f t="shared" si="76"/>
        <v/>
      </c>
      <c r="AI141" s="311">
        <f t="shared" si="69"/>
        <v>0</v>
      </c>
      <c r="AJ141" s="312" t="str">
        <f>IF(AH141=1,SUM(AH$8:AH141)+AJ$4,"")</f>
        <v/>
      </c>
      <c r="AK141" s="310" t="str">
        <f>IF(AND(J141=1,AI141&gt;0),Input!$E$18,IF(AND(J141=2,AI141&gt;0),Input!$E$19,IF(AND(J141=3,AI141&gt;0),Input!$E$20,"")))</f>
        <v/>
      </c>
      <c r="AL141" s="310" t="str">
        <f>IF(AND(J141=1,AI141&gt;0),Input!$G$18,IF(AND(J141=2,AI141&gt;0),Input!$G$19,IF(AND(J141=3,AI141&gt;0),Input!$G$20,"")))</f>
        <v/>
      </c>
      <c r="AM141" s="310" t="str">
        <f>IF(AND(J141=1,AI141&gt;0),Input!$I$18,IF(AND(J141=2,AI141&gt;0),Input!$I$19,IF(AND(J141=3,AI141&gt;0),Input!$I$20,"")))</f>
        <v/>
      </c>
      <c r="AN141" s="313"/>
      <c r="AO141" s="314" t="str">
        <f t="shared" si="70"/>
        <v/>
      </c>
      <c r="AP141" s="314" t="str">
        <f t="shared" si="77"/>
        <v/>
      </c>
      <c r="AQ141" s="314" t="str">
        <f t="shared" si="78"/>
        <v/>
      </c>
      <c r="AR141" s="314">
        <f t="shared" si="79"/>
        <v>0</v>
      </c>
      <c r="AT141" s="315" t="str">
        <f t="shared" si="71"/>
        <v/>
      </c>
      <c r="AU141" s="315" t="str">
        <f t="shared" si="80"/>
        <v/>
      </c>
      <c r="AV141" s="315" t="str">
        <f t="shared" si="81"/>
        <v/>
      </c>
      <c r="AW141" s="316" t="str">
        <f t="shared" si="72"/>
        <v/>
      </c>
      <c r="AX141" s="316" t="str">
        <f t="shared" si="82"/>
        <v/>
      </c>
      <c r="AY141" s="317" t="str">
        <f t="shared" si="83"/>
        <v/>
      </c>
      <c r="AZ141" s="318" t="str">
        <f t="shared" si="73"/>
        <v/>
      </c>
      <c r="BA141" s="318" t="str">
        <f t="shared" si="84"/>
        <v/>
      </c>
      <c r="BB141" s="318" t="str">
        <f t="shared" si="85"/>
        <v/>
      </c>
      <c r="BJ141" s="320">
        <f t="shared" si="89"/>
        <v>0</v>
      </c>
      <c r="BL141" s="321"/>
      <c r="BM141" s="322">
        <f t="shared" si="86"/>
        <v>2.5</v>
      </c>
      <c r="BN141" s="322">
        <f t="shared" si="87"/>
        <v>0.83333333333333337</v>
      </c>
      <c r="BO141" s="322" t="str">
        <f t="shared" si="87"/>
        <v/>
      </c>
      <c r="BP141" s="322" t="str">
        <f t="shared" si="87"/>
        <v/>
      </c>
      <c r="BQ141" s="322" t="str">
        <f t="shared" si="87"/>
        <v/>
      </c>
      <c r="BR141" s="322" t="str">
        <f t="shared" si="87"/>
        <v/>
      </c>
      <c r="BS141" s="322" t="str">
        <f t="shared" si="87"/>
        <v/>
      </c>
      <c r="BT141" s="322" t="str">
        <f t="shared" si="87"/>
        <v/>
      </c>
      <c r="BU141" s="322" t="str">
        <f t="shared" si="87"/>
        <v/>
      </c>
      <c r="BV141" s="322" t="str">
        <f t="shared" si="87"/>
        <v/>
      </c>
      <c r="BW141" s="322" t="str">
        <f t="shared" si="87"/>
        <v/>
      </c>
      <c r="BX141" s="322" t="str">
        <f t="shared" si="87"/>
        <v/>
      </c>
      <c r="CC141" s="323"/>
      <c r="CF141" s="369">
        <f t="shared" si="88"/>
        <v>0</v>
      </c>
      <c r="CG141" s="368"/>
      <c r="CH141" s="368"/>
      <c r="CI141" s="368"/>
      <c r="CJ141" s="368"/>
      <c r="CK141" s="368"/>
      <c r="CL141" s="368"/>
      <c r="CM141" s="368"/>
      <c r="CN141" s="368"/>
      <c r="CO141" s="368"/>
      <c r="CP141" s="368"/>
      <c r="CQ141" s="368"/>
      <c r="CR141" s="368"/>
    </row>
    <row r="142" spans="1:96" s="314" customFormat="1" ht="21" customHeight="1">
      <c r="A142" s="295" t="str">
        <f>Input!$C$12</f>
        <v>01​ 01 01</v>
      </c>
      <c r="B142" s="296">
        <v>3375</v>
      </c>
      <c r="C142" s="297">
        <v>1</v>
      </c>
      <c r="D142" s="298" t="str">
        <f t="shared" si="64"/>
        <v/>
      </c>
      <c r="E142" s="299">
        <f>IF(AG142=1,SUM(AG$8:AG142)+E$4,"")</f>
        <v>135</v>
      </c>
      <c r="F142" s="300" t="str">
        <f t="shared" si="65"/>
        <v>01​ 01 01 3375 1</v>
      </c>
      <c r="G142" s="301" t="s">
        <v>285</v>
      </c>
      <c r="H142" s="302"/>
      <c r="I142" s="303"/>
      <c r="J142" s="304">
        <v>2</v>
      </c>
      <c r="K142" s="305" t="str">
        <f t="shared" si="90"/>
        <v>អាជីវកម្ម</v>
      </c>
      <c r="L142" s="328"/>
      <c r="M142" s="79"/>
      <c r="N142" s="307"/>
      <c r="O142" s="366">
        <f t="shared" si="74"/>
        <v>0.83333333333333337</v>
      </c>
      <c r="P142" s="79" t="str">
        <f t="shared" si="75"/>
        <v/>
      </c>
      <c r="Q142" s="79" t="str">
        <f t="shared" si="66"/>
        <v/>
      </c>
      <c r="R142" s="79"/>
      <c r="S142" s="79">
        <v>5</v>
      </c>
      <c r="T142" s="79">
        <v>10</v>
      </c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308" t="str">
        <f t="shared" si="67"/>
        <v/>
      </c>
      <c r="AG142" s="309">
        <f t="shared" si="68"/>
        <v>1</v>
      </c>
      <c r="AH142" s="310" t="str">
        <f t="shared" si="76"/>
        <v/>
      </c>
      <c r="AI142" s="311">
        <f t="shared" si="69"/>
        <v>0</v>
      </c>
      <c r="AJ142" s="312" t="str">
        <f>IF(AH142=1,SUM(AH$8:AH142)+AJ$4,"")</f>
        <v/>
      </c>
      <c r="AK142" s="310" t="str">
        <f>IF(AND(J142=1,AI142&gt;0),Input!$E$18,IF(AND(J142=2,AI142&gt;0),Input!$E$19,IF(AND(J142=3,AI142&gt;0),Input!$E$20,"")))</f>
        <v/>
      </c>
      <c r="AL142" s="310" t="str">
        <f>IF(AND(J142=1,AI142&gt;0),Input!$G$18,IF(AND(J142=2,AI142&gt;0),Input!$G$19,IF(AND(J142=3,AI142&gt;0),Input!$G$20,"")))</f>
        <v/>
      </c>
      <c r="AM142" s="310" t="str">
        <f>IF(AND(J142=1,AI142&gt;0),Input!$I$18,IF(AND(J142=2,AI142&gt;0),Input!$I$19,IF(AND(J142=3,AI142&gt;0),Input!$I$20,"")))</f>
        <v/>
      </c>
      <c r="AN142" s="313"/>
      <c r="AO142" s="314" t="str">
        <f t="shared" si="70"/>
        <v/>
      </c>
      <c r="AP142" s="314" t="str">
        <f t="shared" si="77"/>
        <v/>
      </c>
      <c r="AQ142" s="314" t="str">
        <f t="shared" si="78"/>
        <v/>
      </c>
      <c r="AR142" s="314">
        <f t="shared" si="79"/>
        <v>0</v>
      </c>
      <c r="AT142" s="315" t="str">
        <f t="shared" si="71"/>
        <v/>
      </c>
      <c r="AU142" s="315" t="str">
        <f t="shared" si="80"/>
        <v/>
      </c>
      <c r="AV142" s="315" t="str">
        <f t="shared" si="81"/>
        <v/>
      </c>
      <c r="AW142" s="316" t="str">
        <f t="shared" si="72"/>
        <v/>
      </c>
      <c r="AX142" s="316" t="str">
        <f t="shared" si="82"/>
        <v/>
      </c>
      <c r="AY142" s="317" t="str">
        <f t="shared" si="83"/>
        <v/>
      </c>
      <c r="AZ142" s="318" t="str">
        <f t="shared" si="73"/>
        <v/>
      </c>
      <c r="BA142" s="318" t="str">
        <f t="shared" si="84"/>
        <v/>
      </c>
      <c r="BB142" s="318" t="str">
        <f t="shared" si="85"/>
        <v/>
      </c>
      <c r="BJ142" s="320">
        <f t="shared" si="89"/>
        <v>0</v>
      </c>
      <c r="BL142" s="321"/>
      <c r="BM142" s="322">
        <f t="shared" si="86"/>
        <v>2.5</v>
      </c>
      <c r="BN142" s="322">
        <f t="shared" si="87"/>
        <v>0.83333333333333337</v>
      </c>
      <c r="BO142" s="322" t="str">
        <f t="shared" si="87"/>
        <v/>
      </c>
      <c r="BP142" s="322" t="str">
        <f t="shared" si="87"/>
        <v/>
      </c>
      <c r="BQ142" s="322" t="str">
        <f t="shared" si="87"/>
        <v/>
      </c>
      <c r="BR142" s="322" t="str">
        <f t="shared" si="87"/>
        <v/>
      </c>
      <c r="BS142" s="322" t="str">
        <f t="shared" si="87"/>
        <v/>
      </c>
      <c r="BT142" s="322" t="str">
        <f t="shared" si="87"/>
        <v/>
      </c>
      <c r="BU142" s="322" t="str">
        <f t="shared" si="87"/>
        <v/>
      </c>
      <c r="BV142" s="322" t="str">
        <f t="shared" si="87"/>
        <v/>
      </c>
      <c r="BW142" s="322" t="str">
        <f t="shared" si="87"/>
        <v/>
      </c>
      <c r="BX142" s="322" t="str">
        <f t="shared" si="87"/>
        <v/>
      </c>
      <c r="CC142" s="323"/>
      <c r="CF142" s="369">
        <f t="shared" si="88"/>
        <v>0</v>
      </c>
      <c r="CG142" s="368"/>
      <c r="CH142" s="368"/>
      <c r="CI142" s="368"/>
      <c r="CJ142" s="368"/>
      <c r="CK142" s="368"/>
      <c r="CL142" s="368"/>
      <c r="CM142" s="368"/>
      <c r="CN142" s="368"/>
      <c r="CO142" s="368"/>
      <c r="CP142" s="368"/>
      <c r="CQ142" s="368"/>
      <c r="CR142" s="368"/>
    </row>
    <row r="143" spans="1:96" s="314" customFormat="1" ht="21" customHeight="1">
      <c r="A143" s="295" t="str">
        <f>Input!$C$12</f>
        <v>01​ 01 01</v>
      </c>
      <c r="B143" s="325">
        <v>3400</v>
      </c>
      <c r="C143" s="297">
        <v>1</v>
      </c>
      <c r="D143" s="298" t="str">
        <f t="shared" si="64"/>
        <v/>
      </c>
      <c r="E143" s="299">
        <f>IF(AG143=1,SUM(AG$8:AG143)+E$4,"")</f>
        <v>136</v>
      </c>
      <c r="F143" s="300" t="str">
        <f t="shared" si="65"/>
        <v>01​ 01 01 3400 1</v>
      </c>
      <c r="G143" s="301" t="s">
        <v>286</v>
      </c>
      <c r="H143" s="302"/>
      <c r="I143" s="303"/>
      <c r="J143" s="304">
        <v>2</v>
      </c>
      <c r="K143" s="305" t="str">
        <f t="shared" si="90"/>
        <v>អាជីវកម្ម</v>
      </c>
      <c r="L143" s="328"/>
      <c r="M143" s="79"/>
      <c r="N143" s="307"/>
      <c r="O143" s="366">
        <f t="shared" si="74"/>
        <v>0.83333333333333337</v>
      </c>
      <c r="P143" s="79" t="str">
        <f t="shared" si="75"/>
        <v/>
      </c>
      <c r="Q143" s="79" t="str">
        <f t="shared" si="66"/>
        <v/>
      </c>
      <c r="R143" s="79"/>
      <c r="S143" s="79">
        <v>5</v>
      </c>
      <c r="T143" s="79">
        <v>10</v>
      </c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308" t="str">
        <f t="shared" si="67"/>
        <v/>
      </c>
      <c r="AG143" s="309">
        <f t="shared" si="68"/>
        <v>1</v>
      </c>
      <c r="AH143" s="310" t="str">
        <f t="shared" si="76"/>
        <v/>
      </c>
      <c r="AI143" s="311">
        <f t="shared" si="69"/>
        <v>0</v>
      </c>
      <c r="AJ143" s="312" t="str">
        <f>IF(AH143=1,SUM(AH$8:AH143)+AJ$4,"")</f>
        <v/>
      </c>
      <c r="AK143" s="310" t="str">
        <f>IF(AND(J143=1,AI143&gt;0),Input!$E$18,IF(AND(J143=2,AI143&gt;0),Input!$E$19,IF(AND(J143=3,AI143&gt;0),Input!$E$20,"")))</f>
        <v/>
      </c>
      <c r="AL143" s="310" t="str">
        <f>IF(AND(J143=1,AI143&gt;0),Input!$G$18,IF(AND(J143=2,AI143&gt;0),Input!$G$19,IF(AND(J143=3,AI143&gt;0),Input!$G$20,"")))</f>
        <v/>
      </c>
      <c r="AM143" s="310" t="str">
        <f>IF(AND(J143=1,AI143&gt;0),Input!$I$18,IF(AND(J143=2,AI143&gt;0),Input!$I$19,IF(AND(J143=3,AI143&gt;0),Input!$I$20,"")))</f>
        <v/>
      </c>
      <c r="AN143" s="313"/>
      <c r="AO143" s="314" t="str">
        <f t="shared" si="70"/>
        <v/>
      </c>
      <c r="AP143" s="314" t="str">
        <f t="shared" si="77"/>
        <v/>
      </c>
      <c r="AQ143" s="314" t="str">
        <f t="shared" si="78"/>
        <v/>
      </c>
      <c r="AR143" s="314">
        <f t="shared" si="79"/>
        <v>0</v>
      </c>
      <c r="AT143" s="315" t="str">
        <f t="shared" si="71"/>
        <v/>
      </c>
      <c r="AU143" s="315" t="str">
        <f t="shared" si="80"/>
        <v/>
      </c>
      <c r="AV143" s="315" t="str">
        <f t="shared" si="81"/>
        <v/>
      </c>
      <c r="AW143" s="316" t="str">
        <f t="shared" si="72"/>
        <v/>
      </c>
      <c r="AX143" s="316" t="str">
        <f t="shared" si="82"/>
        <v/>
      </c>
      <c r="AY143" s="317" t="str">
        <f t="shared" si="83"/>
        <v/>
      </c>
      <c r="AZ143" s="318" t="str">
        <f t="shared" si="73"/>
        <v/>
      </c>
      <c r="BA143" s="318" t="str">
        <f t="shared" si="84"/>
        <v/>
      </c>
      <c r="BB143" s="318" t="str">
        <f t="shared" si="85"/>
        <v/>
      </c>
      <c r="BJ143" s="320">
        <f t="shared" si="89"/>
        <v>0</v>
      </c>
      <c r="BL143" s="321"/>
      <c r="BM143" s="322">
        <f t="shared" si="86"/>
        <v>2.5</v>
      </c>
      <c r="BN143" s="322">
        <f t="shared" si="87"/>
        <v>0.83333333333333337</v>
      </c>
      <c r="BO143" s="322" t="str">
        <f t="shared" si="87"/>
        <v/>
      </c>
      <c r="BP143" s="322" t="str">
        <f t="shared" si="87"/>
        <v/>
      </c>
      <c r="BQ143" s="322" t="str">
        <f t="shared" si="87"/>
        <v/>
      </c>
      <c r="BR143" s="322" t="str">
        <f t="shared" si="87"/>
        <v/>
      </c>
      <c r="BS143" s="322" t="str">
        <f t="shared" si="87"/>
        <v/>
      </c>
      <c r="BT143" s="322" t="str">
        <f t="shared" si="87"/>
        <v/>
      </c>
      <c r="BU143" s="322" t="str">
        <f t="shared" si="87"/>
        <v/>
      </c>
      <c r="BV143" s="322" t="str">
        <f t="shared" si="87"/>
        <v/>
      </c>
      <c r="BW143" s="322" t="str">
        <f t="shared" si="87"/>
        <v/>
      </c>
      <c r="BX143" s="322" t="str">
        <f t="shared" si="87"/>
        <v/>
      </c>
      <c r="CC143" s="323"/>
      <c r="CF143" s="369">
        <f t="shared" si="88"/>
        <v>0</v>
      </c>
      <c r="CG143" s="368"/>
      <c r="CH143" s="368"/>
      <c r="CI143" s="368"/>
      <c r="CJ143" s="368"/>
      <c r="CK143" s="368"/>
      <c r="CL143" s="368"/>
      <c r="CM143" s="368"/>
      <c r="CN143" s="368"/>
      <c r="CO143" s="368"/>
      <c r="CP143" s="368"/>
      <c r="CQ143" s="368"/>
      <c r="CR143" s="368"/>
    </row>
    <row r="144" spans="1:96" s="314" customFormat="1" ht="21" customHeight="1">
      <c r="A144" s="295" t="str">
        <f>Input!$C$12</f>
        <v>01​ 01 01</v>
      </c>
      <c r="B144" s="296">
        <v>3425</v>
      </c>
      <c r="C144" s="297">
        <v>1</v>
      </c>
      <c r="D144" s="298" t="str">
        <f t="shared" si="64"/>
        <v/>
      </c>
      <c r="E144" s="299">
        <f>IF(AG144=1,SUM(AG$8:AG144)+E$4,"")</f>
        <v>137</v>
      </c>
      <c r="F144" s="300" t="str">
        <f t="shared" si="65"/>
        <v>01​ 01 01 3425 1</v>
      </c>
      <c r="G144" s="301" t="s">
        <v>287</v>
      </c>
      <c r="H144" s="302"/>
      <c r="I144" s="303"/>
      <c r="J144" s="304">
        <v>2</v>
      </c>
      <c r="K144" s="305" t="str">
        <f t="shared" si="90"/>
        <v>អាជីវកម្ម</v>
      </c>
      <c r="L144" s="328"/>
      <c r="M144" s="79"/>
      <c r="N144" s="307"/>
      <c r="O144" s="366">
        <f t="shared" si="74"/>
        <v>0.83333333333333337</v>
      </c>
      <c r="P144" s="79" t="str">
        <f t="shared" si="75"/>
        <v/>
      </c>
      <c r="Q144" s="79" t="str">
        <f t="shared" si="66"/>
        <v/>
      </c>
      <c r="R144" s="79"/>
      <c r="S144" s="79">
        <v>5</v>
      </c>
      <c r="T144" s="79">
        <v>10</v>
      </c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308" t="str">
        <f t="shared" si="67"/>
        <v/>
      </c>
      <c r="AG144" s="309">
        <f t="shared" si="68"/>
        <v>1</v>
      </c>
      <c r="AH144" s="310" t="str">
        <f t="shared" si="76"/>
        <v/>
      </c>
      <c r="AI144" s="311">
        <f t="shared" si="69"/>
        <v>0</v>
      </c>
      <c r="AJ144" s="312" t="str">
        <f>IF(AH144=1,SUM(AH$8:AH144)+AJ$4,"")</f>
        <v/>
      </c>
      <c r="AK144" s="310" t="str">
        <f>IF(AND(J144=1,AI144&gt;0),Input!$E$18,IF(AND(J144=2,AI144&gt;0),Input!$E$19,IF(AND(J144=3,AI144&gt;0),Input!$E$20,"")))</f>
        <v/>
      </c>
      <c r="AL144" s="310" t="str">
        <f>IF(AND(J144=1,AI144&gt;0),Input!$G$18,IF(AND(J144=2,AI144&gt;0),Input!$G$19,IF(AND(J144=3,AI144&gt;0),Input!$G$20,"")))</f>
        <v/>
      </c>
      <c r="AM144" s="310" t="str">
        <f>IF(AND(J144=1,AI144&gt;0),Input!$I$18,IF(AND(J144=2,AI144&gt;0),Input!$I$19,IF(AND(J144=3,AI144&gt;0),Input!$I$20,"")))</f>
        <v/>
      </c>
      <c r="AN144" s="313"/>
      <c r="AO144" s="314" t="str">
        <f t="shared" si="70"/>
        <v/>
      </c>
      <c r="AP144" s="314" t="str">
        <f t="shared" si="77"/>
        <v/>
      </c>
      <c r="AQ144" s="314" t="str">
        <f t="shared" si="78"/>
        <v/>
      </c>
      <c r="AR144" s="314">
        <f t="shared" si="79"/>
        <v>0</v>
      </c>
      <c r="AT144" s="315" t="str">
        <f t="shared" si="71"/>
        <v/>
      </c>
      <c r="AU144" s="315" t="str">
        <f t="shared" si="80"/>
        <v/>
      </c>
      <c r="AV144" s="315" t="str">
        <f t="shared" si="81"/>
        <v/>
      </c>
      <c r="AW144" s="316" t="str">
        <f t="shared" si="72"/>
        <v/>
      </c>
      <c r="AX144" s="316" t="str">
        <f t="shared" si="82"/>
        <v/>
      </c>
      <c r="AY144" s="317" t="str">
        <f t="shared" si="83"/>
        <v/>
      </c>
      <c r="AZ144" s="318" t="str">
        <f t="shared" si="73"/>
        <v/>
      </c>
      <c r="BA144" s="318" t="str">
        <f t="shared" si="84"/>
        <v/>
      </c>
      <c r="BB144" s="318" t="str">
        <f t="shared" si="85"/>
        <v/>
      </c>
      <c r="BJ144" s="320">
        <f t="shared" si="89"/>
        <v>0</v>
      </c>
      <c r="BL144" s="321"/>
      <c r="BM144" s="322">
        <f t="shared" si="86"/>
        <v>2.5</v>
      </c>
      <c r="BN144" s="322">
        <f t="shared" si="87"/>
        <v>0.83333333333333337</v>
      </c>
      <c r="BO144" s="322" t="str">
        <f t="shared" si="87"/>
        <v/>
      </c>
      <c r="BP144" s="322" t="str">
        <f t="shared" si="87"/>
        <v/>
      </c>
      <c r="BQ144" s="322" t="str">
        <f t="shared" si="87"/>
        <v/>
      </c>
      <c r="BR144" s="322" t="str">
        <f t="shared" si="87"/>
        <v/>
      </c>
      <c r="BS144" s="322" t="str">
        <f t="shared" si="87"/>
        <v/>
      </c>
      <c r="BT144" s="322" t="str">
        <f t="shared" si="87"/>
        <v/>
      </c>
      <c r="BU144" s="322" t="str">
        <f t="shared" si="87"/>
        <v/>
      </c>
      <c r="BV144" s="322" t="str">
        <f t="shared" si="87"/>
        <v/>
      </c>
      <c r="BW144" s="322" t="str">
        <f t="shared" si="87"/>
        <v/>
      </c>
      <c r="BX144" s="322" t="str">
        <f t="shared" si="87"/>
        <v/>
      </c>
      <c r="CC144" s="323"/>
      <c r="CF144" s="369">
        <f t="shared" si="88"/>
        <v>0</v>
      </c>
      <c r="CG144" s="368"/>
      <c r="CH144" s="368"/>
      <c r="CI144" s="368"/>
      <c r="CJ144" s="368"/>
      <c r="CK144" s="368"/>
      <c r="CL144" s="368"/>
      <c r="CM144" s="368"/>
      <c r="CN144" s="368"/>
      <c r="CO144" s="368"/>
      <c r="CP144" s="368"/>
      <c r="CQ144" s="368"/>
      <c r="CR144" s="368"/>
    </row>
    <row r="145" spans="1:96" s="314" customFormat="1" ht="21" customHeight="1">
      <c r="A145" s="295" t="str">
        <f>Input!$C$12</f>
        <v>01​ 01 01</v>
      </c>
      <c r="B145" s="325">
        <v>3450</v>
      </c>
      <c r="C145" s="297">
        <v>1</v>
      </c>
      <c r="D145" s="298" t="str">
        <f t="shared" si="64"/>
        <v/>
      </c>
      <c r="E145" s="299">
        <f>IF(AG145=1,SUM(AG$8:AG145)+E$4,"")</f>
        <v>138</v>
      </c>
      <c r="F145" s="300" t="str">
        <f t="shared" si="65"/>
        <v>01​ 01 01 3450 1</v>
      </c>
      <c r="G145" s="301" t="s">
        <v>288</v>
      </c>
      <c r="H145" s="302"/>
      <c r="I145" s="303"/>
      <c r="J145" s="304">
        <v>2</v>
      </c>
      <c r="K145" s="305" t="str">
        <f t="shared" si="90"/>
        <v>អាជីវកម្ម</v>
      </c>
      <c r="L145" s="328"/>
      <c r="M145" s="79"/>
      <c r="N145" s="307"/>
      <c r="O145" s="366">
        <f t="shared" si="74"/>
        <v>0.83333333333333337</v>
      </c>
      <c r="P145" s="79" t="str">
        <f t="shared" si="75"/>
        <v/>
      </c>
      <c r="Q145" s="79" t="str">
        <f t="shared" si="66"/>
        <v/>
      </c>
      <c r="R145" s="79"/>
      <c r="S145" s="79">
        <v>5</v>
      </c>
      <c r="T145" s="79">
        <v>10</v>
      </c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308" t="str">
        <f t="shared" si="67"/>
        <v/>
      </c>
      <c r="AG145" s="309">
        <f t="shared" si="68"/>
        <v>1</v>
      </c>
      <c r="AH145" s="310" t="str">
        <f t="shared" si="76"/>
        <v/>
      </c>
      <c r="AI145" s="311">
        <f t="shared" si="69"/>
        <v>0</v>
      </c>
      <c r="AJ145" s="312" t="str">
        <f>IF(AH145=1,SUM(AH$8:AH145)+AJ$4,"")</f>
        <v/>
      </c>
      <c r="AK145" s="310" t="str">
        <f>IF(AND(J145=1,AI145&gt;0),Input!$E$18,IF(AND(J145=2,AI145&gt;0),Input!$E$19,IF(AND(J145=3,AI145&gt;0),Input!$E$20,"")))</f>
        <v/>
      </c>
      <c r="AL145" s="310" t="str">
        <f>IF(AND(J145=1,AI145&gt;0),Input!$G$18,IF(AND(J145=2,AI145&gt;0),Input!$G$19,IF(AND(J145=3,AI145&gt;0),Input!$G$20,"")))</f>
        <v/>
      </c>
      <c r="AM145" s="310" t="str">
        <f>IF(AND(J145=1,AI145&gt;0),Input!$I$18,IF(AND(J145=2,AI145&gt;0),Input!$I$19,IF(AND(J145=3,AI145&gt;0),Input!$I$20,"")))</f>
        <v/>
      </c>
      <c r="AN145" s="313"/>
      <c r="AO145" s="314" t="str">
        <f t="shared" si="70"/>
        <v/>
      </c>
      <c r="AP145" s="314" t="str">
        <f t="shared" si="77"/>
        <v/>
      </c>
      <c r="AQ145" s="314" t="str">
        <f t="shared" si="78"/>
        <v/>
      </c>
      <c r="AR145" s="314">
        <f t="shared" si="79"/>
        <v>0</v>
      </c>
      <c r="AT145" s="315" t="str">
        <f t="shared" si="71"/>
        <v/>
      </c>
      <c r="AU145" s="315" t="str">
        <f t="shared" si="80"/>
        <v/>
      </c>
      <c r="AV145" s="315" t="str">
        <f t="shared" si="81"/>
        <v/>
      </c>
      <c r="AW145" s="316" t="str">
        <f t="shared" si="72"/>
        <v/>
      </c>
      <c r="AX145" s="316" t="str">
        <f t="shared" si="82"/>
        <v/>
      </c>
      <c r="AY145" s="317" t="str">
        <f t="shared" si="83"/>
        <v/>
      </c>
      <c r="AZ145" s="318" t="str">
        <f t="shared" si="73"/>
        <v/>
      </c>
      <c r="BA145" s="318" t="str">
        <f t="shared" si="84"/>
        <v/>
      </c>
      <c r="BB145" s="318" t="str">
        <f t="shared" si="85"/>
        <v/>
      </c>
      <c r="BJ145" s="320">
        <f t="shared" si="89"/>
        <v>0</v>
      </c>
      <c r="BL145" s="321"/>
      <c r="BM145" s="322">
        <f t="shared" si="86"/>
        <v>2.5</v>
      </c>
      <c r="BN145" s="322">
        <f t="shared" si="87"/>
        <v>0.83333333333333337</v>
      </c>
      <c r="BO145" s="322" t="str">
        <f t="shared" si="87"/>
        <v/>
      </c>
      <c r="BP145" s="322" t="str">
        <f t="shared" si="87"/>
        <v/>
      </c>
      <c r="BQ145" s="322" t="str">
        <f t="shared" si="87"/>
        <v/>
      </c>
      <c r="BR145" s="322" t="str">
        <f t="shared" si="87"/>
        <v/>
      </c>
      <c r="BS145" s="322" t="str">
        <f t="shared" si="87"/>
        <v/>
      </c>
      <c r="BT145" s="322" t="str">
        <f t="shared" si="87"/>
        <v/>
      </c>
      <c r="BU145" s="322" t="str">
        <f t="shared" si="87"/>
        <v/>
      </c>
      <c r="BV145" s="322" t="str">
        <f t="shared" si="87"/>
        <v/>
      </c>
      <c r="BW145" s="322" t="str">
        <f t="shared" si="87"/>
        <v/>
      </c>
      <c r="BX145" s="322" t="str">
        <f t="shared" si="87"/>
        <v/>
      </c>
      <c r="CC145" s="323"/>
      <c r="CF145" s="369">
        <f t="shared" si="88"/>
        <v>0</v>
      </c>
      <c r="CG145" s="368"/>
      <c r="CH145" s="368"/>
      <c r="CI145" s="368"/>
      <c r="CJ145" s="368"/>
      <c r="CK145" s="368"/>
      <c r="CL145" s="368"/>
      <c r="CM145" s="368"/>
      <c r="CN145" s="368"/>
      <c r="CO145" s="368"/>
      <c r="CP145" s="368"/>
      <c r="CQ145" s="368"/>
      <c r="CR145" s="368"/>
    </row>
    <row r="146" spans="1:96" s="314" customFormat="1" ht="21" customHeight="1">
      <c r="A146" s="295" t="str">
        <f>Input!$C$12</f>
        <v>01​ 01 01</v>
      </c>
      <c r="B146" s="296">
        <v>3475</v>
      </c>
      <c r="C146" s="297">
        <v>1</v>
      </c>
      <c r="D146" s="298" t="str">
        <f t="shared" si="64"/>
        <v/>
      </c>
      <c r="E146" s="299">
        <f>IF(AG146=1,SUM(AG$8:AG146)+E$4,"")</f>
        <v>139</v>
      </c>
      <c r="F146" s="300" t="str">
        <f t="shared" si="65"/>
        <v>01​ 01 01 3475 1</v>
      </c>
      <c r="G146" s="301" t="s">
        <v>289</v>
      </c>
      <c r="H146" s="302"/>
      <c r="I146" s="303"/>
      <c r="J146" s="304">
        <v>2</v>
      </c>
      <c r="K146" s="305" t="str">
        <f t="shared" si="90"/>
        <v>អាជីវកម្ម</v>
      </c>
      <c r="L146" s="328"/>
      <c r="M146" s="79"/>
      <c r="N146" s="307"/>
      <c r="O146" s="366">
        <f t="shared" si="74"/>
        <v>0.83333333333333337</v>
      </c>
      <c r="P146" s="79" t="str">
        <f t="shared" si="75"/>
        <v/>
      </c>
      <c r="Q146" s="79" t="str">
        <f t="shared" si="66"/>
        <v/>
      </c>
      <c r="R146" s="79"/>
      <c r="S146" s="79">
        <v>5</v>
      </c>
      <c r="T146" s="79">
        <v>10</v>
      </c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308" t="str">
        <f t="shared" si="67"/>
        <v/>
      </c>
      <c r="AG146" s="309">
        <f t="shared" si="68"/>
        <v>1</v>
      </c>
      <c r="AH146" s="310" t="str">
        <f t="shared" si="76"/>
        <v/>
      </c>
      <c r="AI146" s="311">
        <f t="shared" si="69"/>
        <v>0</v>
      </c>
      <c r="AJ146" s="312" t="str">
        <f>IF(AH146=1,SUM(AH$8:AH146)+AJ$4,"")</f>
        <v/>
      </c>
      <c r="AK146" s="310" t="str">
        <f>IF(AND(J146=1,AI146&gt;0),Input!$E$18,IF(AND(J146=2,AI146&gt;0),Input!$E$19,IF(AND(J146=3,AI146&gt;0),Input!$E$20,"")))</f>
        <v/>
      </c>
      <c r="AL146" s="310" t="str">
        <f>IF(AND(J146=1,AI146&gt;0),Input!$G$18,IF(AND(J146=2,AI146&gt;0),Input!$G$19,IF(AND(J146=3,AI146&gt;0),Input!$G$20,"")))</f>
        <v/>
      </c>
      <c r="AM146" s="310" t="str">
        <f>IF(AND(J146=1,AI146&gt;0),Input!$I$18,IF(AND(J146=2,AI146&gt;0),Input!$I$19,IF(AND(J146=3,AI146&gt;0),Input!$I$20,"")))</f>
        <v/>
      </c>
      <c r="AN146" s="313"/>
      <c r="AO146" s="314" t="str">
        <f t="shared" si="70"/>
        <v/>
      </c>
      <c r="AP146" s="314" t="str">
        <f t="shared" si="77"/>
        <v/>
      </c>
      <c r="AQ146" s="314" t="str">
        <f t="shared" si="78"/>
        <v/>
      </c>
      <c r="AR146" s="314">
        <f t="shared" si="79"/>
        <v>0</v>
      </c>
      <c r="AT146" s="315" t="str">
        <f t="shared" si="71"/>
        <v/>
      </c>
      <c r="AU146" s="315" t="str">
        <f t="shared" si="80"/>
        <v/>
      </c>
      <c r="AV146" s="315" t="str">
        <f t="shared" si="81"/>
        <v/>
      </c>
      <c r="AW146" s="316" t="str">
        <f t="shared" si="72"/>
        <v/>
      </c>
      <c r="AX146" s="316" t="str">
        <f t="shared" si="82"/>
        <v/>
      </c>
      <c r="AY146" s="317" t="str">
        <f t="shared" si="83"/>
        <v/>
      </c>
      <c r="AZ146" s="318" t="str">
        <f t="shared" si="73"/>
        <v/>
      </c>
      <c r="BA146" s="318" t="str">
        <f t="shared" si="84"/>
        <v/>
      </c>
      <c r="BB146" s="318" t="str">
        <f t="shared" si="85"/>
        <v/>
      </c>
      <c r="BJ146" s="320">
        <f t="shared" si="89"/>
        <v>0</v>
      </c>
      <c r="BL146" s="321"/>
      <c r="BM146" s="322">
        <f t="shared" si="86"/>
        <v>2.5</v>
      </c>
      <c r="BN146" s="322">
        <f t="shared" si="87"/>
        <v>0.83333333333333337</v>
      </c>
      <c r="BO146" s="322" t="str">
        <f t="shared" si="87"/>
        <v/>
      </c>
      <c r="BP146" s="322" t="str">
        <f t="shared" si="87"/>
        <v/>
      </c>
      <c r="BQ146" s="322" t="str">
        <f t="shared" si="87"/>
        <v/>
      </c>
      <c r="BR146" s="322" t="str">
        <f t="shared" si="87"/>
        <v/>
      </c>
      <c r="BS146" s="322" t="str">
        <f t="shared" si="87"/>
        <v/>
      </c>
      <c r="BT146" s="322" t="str">
        <f t="shared" si="87"/>
        <v/>
      </c>
      <c r="BU146" s="322" t="str">
        <f t="shared" si="87"/>
        <v/>
      </c>
      <c r="BV146" s="322" t="str">
        <f t="shared" si="87"/>
        <v/>
      </c>
      <c r="BW146" s="322" t="str">
        <f t="shared" si="87"/>
        <v/>
      </c>
      <c r="BX146" s="322" t="str">
        <f t="shared" si="87"/>
        <v/>
      </c>
      <c r="CC146" s="323"/>
      <c r="CF146" s="369">
        <f t="shared" si="88"/>
        <v>0</v>
      </c>
      <c r="CG146" s="368"/>
      <c r="CH146" s="368"/>
      <c r="CI146" s="368"/>
      <c r="CJ146" s="368"/>
      <c r="CK146" s="368"/>
      <c r="CL146" s="368"/>
      <c r="CM146" s="368"/>
      <c r="CN146" s="368"/>
      <c r="CO146" s="368"/>
      <c r="CP146" s="368"/>
      <c r="CQ146" s="368"/>
      <c r="CR146" s="368"/>
    </row>
    <row r="147" spans="1:96" s="314" customFormat="1" ht="21" customHeight="1">
      <c r="A147" s="295" t="str">
        <f>Input!$C$12</f>
        <v>01​ 01 01</v>
      </c>
      <c r="B147" s="325">
        <v>3500</v>
      </c>
      <c r="C147" s="297">
        <v>1</v>
      </c>
      <c r="D147" s="298" t="str">
        <f t="shared" si="64"/>
        <v/>
      </c>
      <c r="E147" s="299">
        <f>IF(AG147=1,SUM(AG$8:AG147)+E$4,"")</f>
        <v>140</v>
      </c>
      <c r="F147" s="300" t="str">
        <f t="shared" si="65"/>
        <v>01​ 01 01 3500 1</v>
      </c>
      <c r="G147" s="301" t="s">
        <v>290</v>
      </c>
      <c r="H147" s="302"/>
      <c r="I147" s="303"/>
      <c r="J147" s="304">
        <v>2</v>
      </c>
      <c r="K147" s="305" t="str">
        <f t="shared" si="90"/>
        <v>អាជីវកម្ម</v>
      </c>
      <c r="L147" s="328"/>
      <c r="M147" s="79"/>
      <c r="N147" s="307"/>
      <c r="O147" s="366">
        <f t="shared" si="74"/>
        <v>0.83333333333333337</v>
      </c>
      <c r="P147" s="79" t="str">
        <f t="shared" si="75"/>
        <v/>
      </c>
      <c r="Q147" s="79" t="str">
        <f t="shared" si="66"/>
        <v/>
      </c>
      <c r="R147" s="79"/>
      <c r="S147" s="79">
        <v>5</v>
      </c>
      <c r="T147" s="79">
        <v>10</v>
      </c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308" t="str">
        <f t="shared" si="67"/>
        <v/>
      </c>
      <c r="AG147" s="309">
        <f t="shared" si="68"/>
        <v>1</v>
      </c>
      <c r="AH147" s="310" t="str">
        <f t="shared" si="76"/>
        <v/>
      </c>
      <c r="AI147" s="311">
        <f t="shared" si="69"/>
        <v>0</v>
      </c>
      <c r="AJ147" s="312" t="str">
        <f>IF(AH147=1,SUM(AH$8:AH147)+AJ$4,"")</f>
        <v/>
      </c>
      <c r="AK147" s="310" t="str">
        <f>IF(AND(J147=1,AI147&gt;0),Input!$E$18,IF(AND(J147=2,AI147&gt;0),Input!$E$19,IF(AND(J147=3,AI147&gt;0),Input!$E$20,"")))</f>
        <v/>
      </c>
      <c r="AL147" s="310" t="str">
        <f>IF(AND(J147=1,AI147&gt;0),Input!$G$18,IF(AND(J147=2,AI147&gt;0),Input!$G$19,IF(AND(J147=3,AI147&gt;0),Input!$G$20,"")))</f>
        <v/>
      </c>
      <c r="AM147" s="310" t="str">
        <f>IF(AND(J147=1,AI147&gt;0),Input!$I$18,IF(AND(J147=2,AI147&gt;0),Input!$I$19,IF(AND(J147=3,AI147&gt;0),Input!$I$20,"")))</f>
        <v/>
      </c>
      <c r="AN147" s="313"/>
      <c r="AO147" s="314" t="str">
        <f t="shared" si="70"/>
        <v/>
      </c>
      <c r="AP147" s="314" t="str">
        <f t="shared" si="77"/>
        <v/>
      </c>
      <c r="AQ147" s="314" t="str">
        <f t="shared" si="78"/>
        <v/>
      </c>
      <c r="AR147" s="314">
        <f t="shared" si="79"/>
        <v>0</v>
      </c>
      <c r="AT147" s="315" t="str">
        <f t="shared" si="71"/>
        <v/>
      </c>
      <c r="AU147" s="315" t="str">
        <f t="shared" si="80"/>
        <v/>
      </c>
      <c r="AV147" s="315" t="str">
        <f t="shared" si="81"/>
        <v/>
      </c>
      <c r="AW147" s="316" t="str">
        <f t="shared" si="72"/>
        <v/>
      </c>
      <c r="AX147" s="316" t="str">
        <f t="shared" si="82"/>
        <v/>
      </c>
      <c r="AY147" s="317" t="str">
        <f t="shared" si="83"/>
        <v/>
      </c>
      <c r="AZ147" s="318" t="str">
        <f t="shared" si="73"/>
        <v/>
      </c>
      <c r="BA147" s="318" t="str">
        <f t="shared" si="84"/>
        <v/>
      </c>
      <c r="BB147" s="318" t="str">
        <f t="shared" si="85"/>
        <v/>
      </c>
      <c r="BJ147" s="320">
        <f t="shared" si="89"/>
        <v>0</v>
      </c>
      <c r="BL147" s="321"/>
      <c r="BM147" s="322">
        <f t="shared" si="86"/>
        <v>2.5</v>
      </c>
      <c r="BN147" s="322">
        <f t="shared" si="87"/>
        <v>0.83333333333333337</v>
      </c>
      <c r="BO147" s="322" t="str">
        <f t="shared" si="87"/>
        <v/>
      </c>
      <c r="BP147" s="322" t="str">
        <f t="shared" si="87"/>
        <v/>
      </c>
      <c r="BQ147" s="322" t="str">
        <f t="shared" si="87"/>
        <v/>
      </c>
      <c r="BR147" s="322" t="str">
        <f t="shared" si="87"/>
        <v/>
      </c>
      <c r="BS147" s="322" t="str">
        <f t="shared" si="87"/>
        <v/>
      </c>
      <c r="BT147" s="322" t="str">
        <f t="shared" si="87"/>
        <v/>
      </c>
      <c r="BU147" s="322" t="str">
        <f t="shared" si="87"/>
        <v/>
      </c>
      <c r="BV147" s="322" t="str">
        <f t="shared" si="87"/>
        <v/>
      </c>
      <c r="BW147" s="322" t="str">
        <f t="shared" si="87"/>
        <v/>
      </c>
      <c r="BX147" s="322" t="str">
        <f t="shared" si="87"/>
        <v/>
      </c>
      <c r="CC147" s="323"/>
      <c r="CF147" s="369">
        <f t="shared" si="88"/>
        <v>0</v>
      </c>
      <c r="CG147" s="368"/>
      <c r="CH147" s="368"/>
      <c r="CI147" s="368"/>
      <c r="CJ147" s="368"/>
      <c r="CK147" s="368"/>
      <c r="CL147" s="368"/>
      <c r="CM147" s="368"/>
      <c r="CN147" s="368"/>
      <c r="CO147" s="368"/>
      <c r="CP147" s="368"/>
      <c r="CQ147" s="368"/>
      <c r="CR147" s="368"/>
    </row>
    <row r="148" spans="1:96" s="314" customFormat="1" ht="21" customHeight="1">
      <c r="A148" s="295" t="str">
        <f>Input!$C$12</f>
        <v>01​ 01 01</v>
      </c>
      <c r="B148" s="296">
        <v>3525</v>
      </c>
      <c r="C148" s="297">
        <v>1</v>
      </c>
      <c r="D148" s="298" t="str">
        <f t="shared" si="64"/>
        <v/>
      </c>
      <c r="E148" s="299">
        <f>IF(AG148=1,SUM(AG$8:AG148)+E$4,"")</f>
        <v>141</v>
      </c>
      <c r="F148" s="300" t="str">
        <f t="shared" si="65"/>
        <v>01​ 01 01 3525 1</v>
      </c>
      <c r="G148" s="301" t="s">
        <v>291</v>
      </c>
      <c r="H148" s="302"/>
      <c r="I148" s="303"/>
      <c r="J148" s="304">
        <v>2</v>
      </c>
      <c r="K148" s="305" t="str">
        <f t="shared" si="90"/>
        <v>អាជីវកម្ម</v>
      </c>
      <c r="L148" s="328"/>
      <c r="M148" s="79"/>
      <c r="N148" s="307"/>
      <c r="O148" s="366">
        <f t="shared" si="74"/>
        <v>0.83333333333333337</v>
      </c>
      <c r="P148" s="79" t="str">
        <f t="shared" si="75"/>
        <v/>
      </c>
      <c r="Q148" s="79" t="str">
        <f t="shared" si="66"/>
        <v/>
      </c>
      <c r="R148" s="79"/>
      <c r="S148" s="79">
        <v>5</v>
      </c>
      <c r="T148" s="79">
        <v>10</v>
      </c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308" t="str">
        <f t="shared" si="67"/>
        <v/>
      </c>
      <c r="AG148" s="309">
        <f t="shared" si="68"/>
        <v>1</v>
      </c>
      <c r="AH148" s="310" t="str">
        <f t="shared" si="76"/>
        <v/>
      </c>
      <c r="AI148" s="311">
        <f t="shared" si="69"/>
        <v>0</v>
      </c>
      <c r="AJ148" s="312" t="str">
        <f>IF(AH148=1,SUM(AH$8:AH148)+AJ$4,"")</f>
        <v/>
      </c>
      <c r="AK148" s="310" t="str">
        <f>IF(AND(J148=1,AI148&gt;0),Input!$E$18,IF(AND(J148=2,AI148&gt;0),Input!$E$19,IF(AND(J148=3,AI148&gt;0),Input!$E$20,"")))</f>
        <v/>
      </c>
      <c r="AL148" s="310" t="str">
        <f>IF(AND(J148=1,AI148&gt;0),Input!$G$18,IF(AND(J148=2,AI148&gt;0),Input!$G$19,IF(AND(J148=3,AI148&gt;0),Input!$G$20,"")))</f>
        <v/>
      </c>
      <c r="AM148" s="310" t="str">
        <f>IF(AND(J148=1,AI148&gt;0),Input!$I$18,IF(AND(J148=2,AI148&gt;0),Input!$I$19,IF(AND(J148=3,AI148&gt;0),Input!$I$20,"")))</f>
        <v/>
      </c>
      <c r="AN148" s="313"/>
      <c r="AO148" s="314" t="str">
        <f t="shared" si="70"/>
        <v/>
      </c>
      <c r="AP148" s="314" t="str">
        <f t="shared" si="77"/>
        <v/>
      </c>
      <c r="AQ148" s="314" t="str">
        <f t="shared" si="78"/>
        <v/>
      </c>
      <c r="AR148" s="314">
        <f t="shared" si="79"/>
        <v>0</v>
      </c>
      <c r="AT148" s="315" t="str">
        <f t="shared" si="71"/>
        <v/>
      </c>
      <c r="AU148" s="315" t="str">
        <f t="shared" si="80"/>
        <v/>
      </c>
      <c r="AV148" s="315" t="str">
        <f t="shared" si="81"/>
        <v/>
      </c>
      <c r="AW148" s="316" t="str">
        <f t="shared" si="72"/>
        <v/>
      </c>
      <c r="AX148" s="316" t="str">
        <f t="shared" si="82"/>
        <v/>
      </c>
      <c r="AY148" s="317" t="str">
        <f t="shared" si="83"/>
        <v/>
      </c>
      <c r="AZ148" s="318" t="str">
        <f t="shared" si="73"/>
        <v/>
      </c>
      <c r="BA148" s="318" t="str">
        <f t="shared" si="84"/>
        <v/>
      </c>
      <c r="BB148" s="318" t="str">
        <f t="shared" si="85"/>
        <v/>
      </c>
      <c r="BJ148" s="320">
        <f t="shared" si="89"/>
        <v>0</v>
      </c>
      <c r="BL148" s="321"/>
      <c r="BM148" s="322">
        <f t="shared" si="86"/>
        <v>2.5</v>
      </c>
      <c r="BN148" s="322">
        <f t="shared" si="87"/>
        <v>0.83333333333333337</v>
      </c>
      <c r="BO148" s="322" t="str">
        <f t="shared" si="87"/>
        <v/>
      </c>
      <c r="BP148" s="322" t="str">
        <f t="shared" si="87"/>
        <v/>
      </c>
      <c r="BQ148" s="322" t="str">
        <f t="shared" si="87"/>
        <v/>
      </c>
      <c r="BR148" s="322" t="str">
        <f t="shared" si="87"/>
        <v/>
      </c>
      <c r="BS148" s="322" t="str">
        <f t="shared" si="87"/>
        <v/>
      </c>
      <c r="BT148" s="322" t="str">
        <f t="shared" si="87"/>
        <v/>
      </c>
      <c r="BU148" s="322" t="str">
        <f t="shared" si="87"/>
        <v/>
      </c>
      <c r="BV148" s="322" t="str">
        <f t="shared" si="87"/>
        <v/>
      </c>
      <c r="BW148" s="322" t="str">
        <f t="shared" si="87"/>
        <v/>
      </c>
      <c r="BX148" s="322" t="str">
        <f t="shared" si="87"/>
        <v/>
      </c>
      <c r="CC148" s="323"/>
      <c r="CF148" s="369">
        <f t="shared" si="88"/>
        <v>0</v>
      </c>
      <c r="CG148" s="368"/>
      <c r="CH148" s="368"/>
      <c r="CI148" s="368"/>
      <c r="CJ148" s="368"/>
      <c r="CK148" s="368"/>
      <c r="CL148" s="368"/>
      <c r="CM148" s="368"/>
      <c r="CN148" s="368"/>
      <c r="CO148" s="368"/>
      <c r="CP148" s="368"/>
      <c r="CQ148" s="368"/>
      <c r="CR148" s="368"/>
    </row>
    <row r="149" spans="1:96" s="314" customFormat="1" ht="21" customHeight="1">
      <c r="A149" s="295" t="str">
        <f>Input!$C$12</f>
        <v>01​ 01 01</v>
      </c>
      <c r="B149" s="325">
        <v>3550</v>
      </c>
      <c r="C149" s="297">
        <v>1</v>
      </c>
      <c r="D149" s="298" t="str">
        <f t="shared" si="64"/>
        <v/>
      </c>
      <c r="E149" s="299">
        <f>IF(AG149=1,SUM(AG$8:AG149)+E$4,"")</f>
        <v>142</v>
      </c>
      <c r="F149" s="300" t="str">
        <f t="shared" si="65"/>
        <v>01​ 01 01 3550 1</v>
      </c>
      <c r="G149" s="301" t="s">
        <v>292</v>
      </c>
      <c r="H149" s="302"/>
      <c r="I149" s="303"/>
      <c r="J149" s="304">
        <v>2</v>
      </c>
      <c r="K149" s="305" t="str">
        <f t="shared" si="90"/>
        <v>អាជីវកម្ម</v>
      </c>
      <c r="L149" s="328"/>
      <c r="M149" s="79"/>
      <c r="N149" s="307"/>
      <c r="O149" s="366">
        <f t="shared" si="74"/>
        <v>0.83333333333333337</v>
      </c>
      <c r="P149" s="79" t="str">
        <f t="shared" si="75"/>
        <v/>
      </c>
      <c r="Q149" s="79" t="str">
        <f t="shared" si="66"/>
        <v/>
      </c>
      <c r="R149" s="79"/>
      <c r="S149" s="79">
        <v>5</v>
      </c>
      <c r="T149" s="79">
        <v>10</v>
      </c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308" t="str">
        <f t="shared" si="67"/>
        <v/>
      </c>
      <c r="AG149" s="309">
        <f t="shared" si="68"/>
        <v>1</v>
      </c>
      <c r="AH149" s="310" t="str">
        <f t="shared" si="76"/>
        <v/>
      </c>
      <c r="AI149" s="311">
        <f t="shared" si="69"/>
        <v>0</v>
      </c>
      <c r="AJ149" s="312" t="str">
        <f>IF(AH149=1,SUM(AH$8:AH149)+AJ$4,"")</f>
        <v/>
      </c>
      <c r="AK149" s="310" t="str">
        <f>IF(AND(J149=1,AI149&gt;0),Input!$E$18,IF(AND(J149=2,AI149&gt;0),Input!$E$19,IF(AND(J149=3,AI149&gt;0),Input!$E$20,"")))</f>
        <v/>
      </c>
      <c r="AL149" s="310" t="str">
        <f>IF(AND(J149=1,AI149&gt;0),Input!$G$18,IF(AND(J149=2,AI149&gt;0),Input!$G$19,IF(AND(J149=3,AI149&gt;0),Input!$G$20,"")))</f>
        <v/>
      </c>
      <c r="AM149" s="310" t="str">
        <f>IF(AND(J149=1,AI149&gt;0),Input!$I$18,IF(AND(J149=2,AI149&gt;0),Input!$I$19,IF(AND(J149=3,AI149&gt;0),Input!$I$20,"")))</f>
        <v/>
      </c>
      <c r="AN149" s="313"/>
      <c r="AO149" s="314" t="str">
        <f t="shared" si="70"/>
        <v/>
      </c>
      <c r="AP149" s="314" t="str">
        <f t="shared" si="77"/>
        <v/>
      </c>
      <c r="AQ149" s="314" t="str">
        <f t="shared" si="78"/>
        <v/>
      </c>
      <c r="AR149" s="314">
        <f t="shared" si="79"/>
        <v>0</v>
      </c>
      <c r="AT149" s="315" t="str">
        <f t="shared" si="71"/>
        <v/>
      </c>
      <c r="AU149" s="315" t="str">
        <f t="shared" si="80"/>
        <v/>
      </c>
      <c r="AV149" s="315" t="str">
        <f t="shared" si="81"/>
        <v/>
      </c>
      <c r="AW149" s="316" t="str">
        <f t="shared" si="72"/>
        <v/>
      </c>
      <c r="AX149" s="316" t="str">
        <f t="shared" si="82"/>
        <v/>
      </c>
      <c r="AY149" s="317" t="str">
        <f t="shared" si="83"/>
        <v/>
      </c>
      <c r="AZ149" s="318" t="str">
        <f t="shared" si="73"/>
        <v/>
      </c>
      <c r="BA149" s="318" t="str">
        <f t="shared" si="84"/>
        <v/>
      </c>
      <c r="BB149" s="318" t="str">
        <f t="shared" si="85"/>
        <v/>
      </c>
      <c r="BJ149" s="320">
        <f t="shared" si="89"/>
        <v>0</v>
      </c>
      <c r="BL149" s="321"/>
      <c r="BM149" s="322">
        <f t="shared" si="86"/>
        <v>2.5</v>
      </c>
      <c r="BN149" s="322">
        <f t="shared" si="87"/>
        <v>0.83333333333333337</v>
      </c>
      <c r="BO149" s="322" t="str">
        <f t="shared" si="87"/>
        <v/>
      </c>
      <c r="BP149" s="322" t="str">
        <f t="shared" si="87"/>
        <v/>
      </c>
      <c r="BQ149" s="322" t="str">
        <f t="shared" si="87"/>
        <v/>
      </c>
      <c r="BR149" s="322" t="str">
        <f t="shared" si="87"/>
        <v/>
      </c>
      <c r="BS149" s="322" t="str">
        <f t="shared" si="87"/>
        <v/>
      </c>
      <c r="BT149" s="322" t="str">
        <f t="shared" si="87"/>
        <v/>
      </c>
      <c r="BU149" s="322" t="str">
        <f t="shared" si="87"/>
        <v/>
      </c>
      <c r="BV149" s="322" t="str">
        <f t="shared" si="87"/>
        <v/>
      </c>
      <c r="BW149" s="322" t="str">
        <f t="shared" si="87"/>
        <v/>
      </c>
      <c r="BX149" s="322" t="str">
        <f t="shared" si="87"/>
        <v/>
      </c>
      <c r="CC149" s="323"/>
      <c r="CF149" s="369">
        <f t="shared" si="88"/>
        <v>0</v>
      </c>
      <c r="CG149" s="368"/>
      <c r="CH149" s="368"/>
      <c r="CI149" s="368"/>
      <c r="CJ149" s="368"/>
      <c r="CK149" s="368"/>
      <c r="CL149" s="368"/>
      <c r="CM149" s="368"/>
      <c r="CN149" s="368"/>
      <c r="CO149" s="368"/>
      <c r="CP149" s="368"/>
      <c r="CQ149" s="368"/>
      <c r="CR149" s="368"/>
    </row>
    <row r="150" spans="1:96" s="314" customFormat="1" ht="21" customHeight="1">
      <c r="A150" s="295" t="str">
        <f>Input!$C$12</f>
        <v>01​ 01 01</v>
      </c>
      <c r="B150" s="296">
        <v>3575</v>
      </c>
      <c r="C150" s="297">
        <v>1</v>
      </c>
      <c r="D150" s="298" t="str">
        <f t="shared" si="64"/>
        <v/>
      </c>
      <c r="E150" s="299">
        <f>IF(AG150=1,SUM(AG$8:AG150)+E$4,"")</f>
        <v>143</v>
      </c>
      <c r="F150" s="300" t="str">
        <f t="shared" si="65"/>
        <v>01​ 01 01 3575 1</v>
      </c>
      <c r="G150" s="301" t="s">
        <v>293</v>
      </c>
      <c r="H150" s="302"/>
      <c r="I150" s="303"/>
      <c r="J150" s="304">
        <v>2</v>
      </c>
      <c r="K150" s="305" t="str">
        <f t="shared" si="90"/>
        <v>អាជីវកម្ម</v>
      </c>
      <c r="L150" s="328"/>
      <c r="M150" s="79"/>
      <c r="N150" s="307"/>
      <c r="O150" s="366">
        <f t="shared" si="74"/>
        <v>0.83333333333333337</v>
      </c>
      <c r="P150" s="79" t="str">
        <f t="shared" si="75"/>
        <v/>
      </c>
      <c r="Q150" s="79" t="str">
        <f t="shared" si="66"/>
        <v/>
      </c>
      <c r="R150" s="79"/>
      <c r="S150" s="79">
        <v>5</v>
      </c>
      <c r="T150" s="79">
        <v>10</v>
      </c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308" t="str">
        <f t="shared" si="67"/>
        <v/>
      </c>
      <c r="AG150" s="309">
        <f t="shared" si="68"/>
        <v>1</v>
      </c>
      <c r="AH150" s="310" t="str">
        <f t="shared" si="76"/>
        <v/>
      </c>
      <c r="AI150" s="311">
        <f t="shared" si="69"/>
        <v>0</v>
      </c>
      <c r="AJ150" s="312" t="str">
        <f>IF(AH150=1,SUM(AH$8:AH150)+AJ$4,"")</f>
        <v/>
      </c>
      <c r="AK150" s="310" t="str">
        <f>IF(AND(J150=1,AI150&gt;0),Input!$E$18,IF(AND(J150=2,AI150&gt;0),Input!$E$19,IF(AND(J150=3,AI150&gt;0),Input!$E$20,"")))</f>
        <v/>
      </c>
      <c r="AL150" s="310" t="str">
        <f>IF(AND(J150=1,AI150&gt;0),Input!$G$18,IF(AND(J150=2,AI150&gt;0),Input!$G$19,IF(AND(J150=3,AI150&gt;0),Input!$G$20,"")))</f>
        <v/>
      </c>
      <c r="AM150" s="310" t="str">
        <f>IF(AND(J150=1,AI150&gt;0),Input!$I$18,IF(AND(J150=2,AI150&gt;0),Input!$I$19,IF(AND(J150=3,AI150&gt;0),Input!$I$20,"")))</f>
        <v/>
      </c>
      <c r="AN150" s="313"/>
      <c r="AO150" s="314" t="str">
        <f t="shared" si="70"/>
        <v/>
      </c>
      <c r="AP150" s="314" t="str">
        <f t="shared" si="77"/>
        <v/>
      </c>
      <c r="AQ150" s="314" t="str">
        <f t="shared" si="78"/>
        <v/>
      </c>
      <c r="AR150" s="314">
        <f t="shared" si="79"/>
        <v>0</v>
      </c>
      <c r="AT150" s="315" t="str">
        <f t="shared" si="71"/>
        <v/>
      </c>
      <c r="AU150" s="315" t="str">
        <f t="shared" si="80"/>
        <v/>
      </c>
      <c r="AV150" s="315" t="str">
        <f t="shared" si="81"/>
        <v/>
      </c>
      <c r="AW150" s="316" t="str">
        <f t="shared" si="72"/>
        <v/>
      </c>
      <c r="AX150" s="316" t="str">
        <f t="shared" si="82"/>
        <v/>
      </c>
      <c r="AY150" s="317" t="str">
        <f t="shared" si="83"/>
        <v/>
      </c>
      <c r="AZ150" s="318" t="str">
        <f t="shared" si="73"/>
        <v/>
      </c>
      <c r="BA150" s="318" t="str">
        <f t="shared" si="84"/>
        <v/>
      </c>
      <c r="BB150" s="318" t="str">
        <f t="shared" si="85"/>
        <v/>
      </c>
      <c r="BJ150" s="320">
        <f t="shared" si="89"/>
        <v>0</v>
      </c>
      <c r="BL150" s="321"/>
      <c r="BM150" s="322">
        <f t="shared" si="86"/>
        <v>2.5</v>
      </c>
      <c r="BN150" s="322">
        <f t="shared" si="87"/>
        <v>0.83333333333333337</v>
      </c>
      <c r="BO150" s="322" t="str">
        <f t="shared" si="87"/>
        <v/>
      </c>
      <c r="BP150" s="322" t="str">
        <f t="shared" si="87"/>
        <v/>
      </c>
      <c r="BQ150" s="322" t="str">
        <f t="shared" si="87"/>
        <v/>
      </c>
      <c r="BR150" s="322" t="str">
        <f t="shared" si="87"/>
        <v/>
      </c>
      <c r="BS150" s="322" t="str">
        <f t="shared" si="87"/>
        <v/>
      </c>
      <c r="BT150" s="322" t="str">
        <f t="shared" si="87"/>
        <v/>
      </c>
      <c r="BU150" s="322" t="str">
        <f t="shared" si="87"/>
        <v/>
      </c>
      <c r="BV150" s="322" t="str">
        <f t="shared" si="87"/>
        <v/>
      </c>
      <c r="BW150" s="322" t="str">
        <f t="shared" si="87"/>
        <v/>
      </c>
      <c r="BX150" s="322" t="str">
        <f t="shared" si="87"/>
        <v/>
      </c>
      <c r="CC150" s="323"/>
      <c r="CF150" s="369">
        <f t="shared" si="88"/>
        <v>0</v>
      </c>
      <c r="CG150" s="368"/>
      <c r="CH150" s="368"/>
      <c r="CI150" s="368"/>
      <c r="CJ150" s="368"/>
      <c r="CK150" s="368"/>
      <c r="CL150" s="368"/>
      <c r="CM150" s="368"/>
      <c r="CN150" s="368"/>
      <c r="CO150" s="368"/>
      <c r="CP150" s="368"/>
      <c r="CQ150" s="368"/>
      <c r="CR150" s="368"/>
    </row>
    <row r="151" spans="1:96" s="314" customFormat="1" ht="21" customHeight="1">
      <c r="A151" s="295" t="str">
        <f>Input!$C$12</f>
        <v>01​ 01 01</v>
      </c>
      <c r="B151" s="325">
        <v>3600</v>
      </c>
      <c r="C151" s="297">
        <v>1</v>
      </c>
      <c r="D151" s="298" t="str">
        <f t="shared" si="64"/>
        <v/>
      </c>
      <c r="E151" s="299">
        <f>IF(AG151=1,SUM(AG$8:AG151)+E$4,"")</f>
        <v>144</v>
      </c>
      <c r="F151" s="300" t="str">
        <f t="shared" si="65"/>
        <v>01​ 01 01 3600 1</v>
      </c>
      <c r="G151" s="301" t="s">
        <v>294</v>
      </c>
      <c r="H151" s="302"/>
      <c r="I151" s="303"/>
      <c r="J151" s="304">
        <v>2</v>
      </c>
      <c r="K151" s="305" t="str">
        <f t="shared" si="90"/>
        <v>អាជីវកម្ម</v>
      </c>
      <c r="L151" s="328"/>
      <c r="M151" s="79"/>
      <c r="N151" s="307"/>
      <c r="O151" s="366">
        <f t="shared" si="74"/>
        <v>0.83333333333333337</v>
      </c>
      <c r="P151" s="79" t="str">
        <f t="shared" si="75"/>
        <v/>
      </c>
      <c r="Q151" s="79" t="str">
        <f t="shared" si="66"/>
        <v/>
      </c>
      <c r="R151" s="79"/>
      <c r="S151" s="79">
        <v>5</v>
      </c>
      <c r="T151" s="79">
        <v>10</v>
      </c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308" t="str">
        <f t="shared" si="67"/>
        <v/>
      </c>
      <c r="AG151" s="309">
        <f t="shared" si="68"/>
        <v>1</v>
      </c>
      <c r="AH151" s="310" t="str">
        <f t="shared" si="76"/>
        <v/>
      </c>
      <c r="AI151" s="311">
        <f t="shared" si="69"/>
        <v>0</v>
      </c>
      <c r="AJ151" s="312" t="str">
        <f>IF(AH151=1,SUM(AH$8:AH151)+AJ$4,"")</f>
        <v/>
      </c>
      <c r="AK151" s="310" t="str">
        <f>IF(AND(J151=1,AI151&gt;0),Input!$E$18,IF(AND(J151=2,AI151&gt;0),Input!$E$19,IF(AND(J151=3,AI151&gt;0),Input!$E$20,"")))</f>
        <v/>
      </c>
      <c r="AL151" s="310" t="str">
        <f>IF(AND(J151=1,AI151&gt;0),Input!$G$18,IF(AND(J151=2,AI151&gt;0),Input!$G$19,IF(AND(J151=3,AI151&gt;0),Input!$G$20,"")))</f>
        <v/>
      </c>
      <c r="AM151" s="310" t="str">
        <f>IF(AND(J151=1,AI151&gt;0),Input!$I$18,IF(AND(J151=2,AI151&gt;0),Input!$I$19,IF(AND(J151=3,AI151&gt;0),Input!$I$20,"")))</f>
        <v/>
      </c>
      <c r="AN151" s="313"/>
      <c r="AO151" s="314" t="str">
        <f t="shared" si="70"/>
        <v/>
      </c>
      <c r="AP151" s="314" t="str">
        <f t="shared" si="77"/>
        <v/>
      </c>
      <c r="AQ151" s="314" t="str">
        <f t="shared" si="78"/>
        <v/>
      </c>
      <c r="AR151" s="314">
        <f t="shared" si="79"/>
        <v>0</v>
      </c>
      <c r="AT151" s="315" t="str">
        <f t="shared" si="71"/>
        <v/>
      </c>
      <c r="AU151" s="315" t="str">
        <f t="shared" si="80"/>
        <v/>
      </c>
      <c r="AV151" s="315" t="str">
        <f t="shared" si="81"/>
        <v/>
      </c>
      <c r="AW151" s="316" t="str">
        <f t="shared" si="72"/>
        <v/>
      </c>
      <c r="AX151" s="316" t="str">
        <f t="shared" si="82"/>
        <v/>
      </c>
      <c r="AY151" s="317" t="str">
        <f t="shared" si="83"/>
        <v/>
      </c>
      <c r="AZ151" s="318" t="str">
        <f t="shared" si="73"/>
        <v/>
      </c>
      <c r="BA151" s="318" t="str">
        <f t="shared" si="84"/>
        <v/>
      </c>
      <c r="BB151" s="318" t="str">
        <f t="shared" si="85"/>
        <v/>
      </c>
      <c r="BJ151" s="320">
        <f t="shared" si="89"/>
        <v>0</v>
      </c>
      <c r="BL151" s="321"/>
      <c r="BM151" s="322">
        <f t="shared" si="86"/>
        <v>2.5</v>
      </c>
      <c r="BN151" s="322">
        <f t="shared" si="87"/>
        <v>0.83333333333333337</v>
      </c>
      <c r="BO151" s="322" t="str">
        <f t="shared" si="87"/>
        <v/>
      </c>
      <c r="BP151" s="322" t="str">
        <f t="shared" si="87"/>
        <v/>
      </c>
      <c r="BQ151" s="322" t="str">
        <f t="shared" si="87"/>
        <v/>
      </c>
      <c r="BR151" s="322" t="str">
        <f t="shared" si="87"/>
        <v/>
      </c>
      <c r="BS151" s="322" t="str">
        <f t="shared" si="87"/>
        <v/>
      </c>
      <c r="BT151" s="322" t="str">
        <f t="shared" si="87"/>
        <v/>
      </c>
      <c r="BU151" s="322" t="str">
        <f t="shared" si="87"/>
        <v/>
      </c>
      <c r="BV151" s="322" t="str">
        <f t="shared" si="87"/>
        <v/>
      </c>
      <c r="BW151" s="322" t="str">
        <f t="shared" si="87"/>
        <v/>
      </c>
      <c r="BX151" s="322" t="str">
        <f t="shared" si="87"/>
        <v/>
      </c>
      <c r="CC151" s="323"/>
      <c r="CF151" s="369">
        <f t="shared" si="88"/>
        <v>0</v>
      </c>
      <c r="CG151" s="368"/>
      <c r="CH151" s="368"/>
      <c r="CI151" s="368"/>
      <c r="CJ151" s="368"/>
      <c r="CK151" s="368"/>
      <c r="CL151" s="368"/>
      <c r="CM151" s="368"/>
      <c r="CN151" s="368"/>
      <c r="CO151" s="368"/>
      <c r="CP151" s="368"/>
      <c r="CQ151" s="368"/>
      <c r="CR151" s="368"/>
    </row>
    <row r="152" spans="1:96" s="314" customFormat="1" ht="21" customHeight="1">
      <c r="A152" s="295" t="str">
        <f>Input!$C$12</f>
        <v>01​ 01 01</v>
      </c>
      <c r="B152" s="296">
        <v>3625</v>
      </c>
      <c r="C152" s="297">
        <v>1</v>
      </c>
      <c r="D152" s="298" t="str">
        <f t="shared" si="64"/>
        <v/>
      </c>
      <c r="E152" s="299">
        <f>IF(AG152=1,SUM(AG$8:AG152)+E$4,"")</f>
        <v>145</v>
      </c>
      <c r="F152" s="300" t="str">
        <f t="shared" si="65"/>
        <v>01​ 01 01 3625 1</v>
      </c>
      <c r="G152" s="301" t="s">
        <v>295</v>
      </c>
      <c r="H152" s="302"/>
      <c r="I152" s="303"/>
      <c r="J152" s="304">
        <v>2</v>
      </c>
      <c r="K152" s="305" t="str">
        <f t="shared" si="90"/>
        <v>អាជីវកម្ម</v>
      </c>
      <c r="L152" s="328"/>
      <c r="M152" s="79"/>
      <c r="N152" s="307"/>
      <c r="O152" s="366">
        <f t="shared" si="74"/>
        <v>0.83333333333333337</v>
      </c>
      <c r="P152" s="79" t="str">
        <f t="shared" si="75"/>
        <v/>
      </c>
      <c r="Q152" s="79" t="str">
        <f t="shared" si="66"/>
        <v/>
      </c>
      <c r="R152" s="79"/>
      <c r="S152" s="79">
        <v>5</v>
      </c>
      <c r="T152" s="79">
        <v>10</v>
      </c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308" t="str">
        <f t="shared" si="67"/>
        <v/>
      </c>
      <c r="AG152" s="309">
        <f t="shared" si="68"/>
        <v>1</v>
      </c>
      <c r="AH152" s="310" t="str">
        <f t="shared" si="76"/>
        <v/>
      </c>
      <c r="AI152" s="311">
        <f t="shared" si="69"/>
        <v>0</v>
      </c>
      <c r="AJ152" s="312" t="str">
        <f>IF(AH152=1,SUM(AH$8:AH152)+AJ$4,"")</f>
        <v/>
      </c>
      <c r="AK152" s="310" t="str">
        <f>IF(AND(J152=1,AI152&gt;0),Input!$E$18,IF(AND(J152=2,AI152&gt;0),Input!$E$19,IF(AND(J152=3,AI152&gt;0),Input!$E$20,"")))</f>
        <v/>
      </c>
      <c r="AL152" s="310" t="str">
        <f>IF(AND(J152=1,AI152&gt;0),Input!$G$18,IF(AND(J152=2,AI152&gt;0),Input!$G$19,IF(AND(J152=3,AI152&gt;0),Input!$G$20,"")))</f>
        <v/>
      </c>
      <c r="AM152" s="310" t="str">
        <f>IF(AND(J152=1,AI152&gt;0),Input!$I$18,IF(AND(J152=2,AI152&gt;0),Input!$I$19,IF(AND(J152=3,AI152&gt;0),Input!$I$20,"")))</f>
        <v/>
      </c>
      <c r="AN152" s="313"/>
      <c r="AO152" s="314" t="str">
        <f t="shared" si="70"/>
        <v/>
      </c>
      <c r="AP152" s="314" t="str">
        <f t="shared" si="77"/>
        <v/>
      </c>
      <c r="AQ152" s="314" t="str">
        <f t="shared" si="78"/>
        <v/>
      </c>
      <c r="AR152" s="314">
        <f t="shared" si="79"/>
        <v>0</v>
      </c>
      <c r="AT152" s="315" t="str">
        <f t="shared" si="71"/>
        <v/>
      </c>
      <c r="AU152" s="315" t="str">
        <f t="shared" si="80"/>
        <v/>
      </c>
      <c r="AV152" s="315" t="str">
        <f t="shared" si="81"/>
        <v/>
      </c>
      <c r="AW152" s="316" t="str">
        <f t="shared" si="72"/>
        <v/>
      </c>
      <c r="AX152" s="316" t="str">
        <f t="shared" si="82"/>
        <v/>
      </c>
      <c r="AY152" s="317" t="str">
        <f t="shared" si="83"/>
        <v/>
      </c>
      <c r="AZ152" s="318" t="str">
        <f t="shared" si="73"/>
        <v/>
      </c>
      <c r="BA152" s="318" t="str">
        <f t="shared" si="84"/>
        <v/>
      </c>
      <c r="BB152" s="318" t="str">
        <f t="shared" si="85"/>
        <v/>
      </c>
      <c r="BJ152" s="320">
        <f t="shared" si="89"/>
        <v>0</v>
      </c>
      <c r="BL152" s="321"/>
      <c r="BM152" s="322">
        <f t="shared" si="86"/>
        <v>2.5</v>
      </c>
      <c r="BN152" s="322">
        <f t="shared" si="87"/>
        <v>0.83333333333333337</v>
      </c>
      <c r="BO152" s="322" t="str">
        <f t="shared" si="87"/>
        <v/>
      </c>
      <c r="BP152" s="322" t="str">
        <f t="shared" si="87"/>
        <v/>
      </c>
      <c r="BQ152" s="322" t="str">
        <f t="shared" si="87"/>
        <v/>
      </c>
      <c r="BR152" s="322" t="str">
        <f t="shared" si="87"/>
        <v/>
      </c>
      <c r="BS152" s="322" t="str">
        <f t="shared" si="87"/>
        <v/>
      </c>
      <c r="BT152" s="322" t="str">
        <f t="shared" si="87"/>
        <v/>
      </c>
      <c r="BU152" s="322" t="str">
        <f t="shared" si="87"/>
        <v/>
      </c>
      <c r="BV152" s="322" t="str">
        <f t="shared" si="87"/>
        <v/>
      </c>
      <c r="BW152" s="322" t="str">
        <f t="shared" si="87"/>
        <v/>
      </c>
      <c r="BX152" s="322" t="str">
        <f t="shared" si="87"/>
        <v/>
      </c>
      <c r="CC152" s="323"/>
      <c r="CF152" s="369">
        <f t="shared" si="88"/>
        <v>0</v>
      </c>
      <c r="CG152" s="368"/>
      <c r="CH152" s="368"/>
      <c r="CI152" s="368"/>
      <c r="CJ152" s="368"/>
      <c r="CK152" s="368"/>
      <c r="CL152" s="368"/>
      <c r="CM152" s="368"/>
      <c r="CN152" s="368"/>
      <c r="CO152" s="368"/>
      <c r="CP152" s="368"/>
      <c r="CQ152" s="368"/>
      <c r="CR152" s="368"/>
    </row>
    <row r="153" spans="1:96" s="314" customFormat="1" ht="21" customHeight="1">
      <c r="A153" s="295" t="str">
        <f>Input!$C$12</f>
        <v>01​ 01 01</v>
      </c>
      <c r="B153" s="325">
        <v>3650</v>
      </c>
      <c r="C153" s="297">
        <v>1</v>
      </c>
      <c r="D153" s="298" t="str">
        <f t="shared" si="64"/>
        <v/>
      </c>
      <c r="E153" s="299">
        <f>IF(AG153=1,SUM(AG$8:AG153)+E$4,"")</f>
        <v>146</v>
      </c>
      <c r="F153" s="300" t="str">
        <f t="shared" si="65"/>
        <v>01​ 01 01 3650 1</v>
      </c>
      <c r="G153" s="301" t="s">
        <v>296</v>
      </c>
      <c r="H153" s="302"/>
      <c r="I153" s="303"/>
      <c r="J153" s="304">
        <v>2</v>
      </c>
      <c r="K153" s="305" t="str">
        <f t="shared" si="90"/>
        <v>អាជីវកម្ម</v>
      </c>
      <c r="L153" s="328"/>
      <c r="M153" s="79"/>
      <c r="N153" s="307"/>
      <c r="O153" s="366">
        <f t="shared" si="74"/>
        <v>0.83333333333333337</v>
      </c>
      <c r="P153" s="79" t="str">
        <f t="shared" si="75"/>
        <v/>
      </c>
      <c r="Q153" s="79" t="str">
        <f t="shared" si="66"/>
        <v/>
      </c>
      <c r="R153" s="79"/>
      <c r="S153" s="79">
        <v>5</v>
      </c>
      <c r="T153" s="79">
        <v>10</v>
      </c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308" t="str">
        <f t="shared" si="67"/>
        <v/>
      </c>
      <c r="AG153" s="309">
        <f t="shared" si="68"/>
        <v>1</v>
      </c>
      <c r="AH153" s="310" t="str">
        <f t="shared" si="76"/>
        <v/>
      </c>
      <c r="AI153" s="311">
        <f t="shared" si="69"/>
        <v>0</v>
      </c>
      <c r="AJ153" s="312" t="str">
        <f>IF(AH153=1,SUM(AH$8:AH153)+AJ$4,"")</f>
        <v/>
      </c>
      <c r="AK153" s="310" t="str">
        <f>IF(AND(J153=1,AI153&gt;0),Input!$E$18,IF(AND(J153=2,AI153&gt;0),Input!$E$19,IF(AND(J153=3,AI153&gt;0),Input!$E$20,"")))</f>
        <v/>
      </c>
      <c r="AL153" s="310" t="str">
        <f>IF(AND(J153=1,AI153&gt;0),Input!$G$18,IF(AND(J153=2,AI153&gt;0),Input!$G$19,IF(AND(J153=3,AI153&gt;0),Input!$G$20,"")))</f>
        <v/>
      </c>
      <c r="AM153" s="310" t="str">
        <f>IF(AND(J153=1,AI153&gt;0),Input!$I$18,IF(AND(J153=2,AI153&gt;0),Input!$I$19,IF(AND(J153=3,AI153&gt;0),Input!$I$20,"")))</f>
        <v/>
      </c>
      <c r="AN153" s="313"/>
      <c r="AO153" s="314" t="str">
        <f t="shared" si="70"/>
        <v/>
      </c>
      <c r="AP153" s="314" t="str">
        <f t="shared" si="77"/>
        <v/>
      </c>
      <c r="AQ153" s="314" t="str">
        <f t="shared" si="78"/>
        <v/>
      </c>
      <c r="AR153" s="314">
        <f t="shared" si="79"/>
        <v>0</v>
      </c>
      <c r="AT153" s="315" t="str">
        <f t="shared" si="71"/>
        <v/>
      </c>
      <c r="AU153" s="315" t="str">
        <f t="shared" si="80"/>
        <v/>
      </c>
      <c r="AV153" s="315" t="str">
        <f t="shared" si="81"/>
        <v/>
      </c>
      <c r="AW153" s="316" t="str">
        <f t="shared" si="72"/>
        <v/>
      </c>
      <c r="AX153" s="316" t="str">
        <f t="shared" si="82"/>
        <v/>
      </c>
      <c r="AY153" s="317" t="str">
        <f t="shared" si="83"/>
        <v/>
      </c>
      <c r="AZ153" s="318" t="str">
        <f t="shared" si="73"/>
        <v/>
      </c>
      <c r="BA153" s="318" t="str">
        <f t="shared" si="84"/>
        <v/>
      </c>
      <c r="BB153" s="318" t="str">
        <f t="shared" si="85"/>
        <v/>
      </c>
      <c r="BJ153" s="320">
        <f t="shared" si="89"/>
        <v>0</v>
      </c>
      <c r="BL153" s="321"/>
      <c r="BM153" s="322">
        <f t="shared" si="86"/>
        <v>2.5</v>
      </c>
      <c r="BN153" s="322">
        <f t="shared" ref="BN153:BX168" si="91">IF(U153&gt;T153,((U153-T153)+BM153+BL153)/3,IF(U153&lt;T153,(U153+BM153+BL153)/3,""))</f>
        <v>0.83333333333333337</v>
      </c>
      <c r="BO153" s="322" t="str">
        <f t="shared" si="91"/>
        <v/>
      </c>
      <c r="BP153" s="322" t="str">
        <f t="shared" si="91"/>
        <v/>
      </c>
      <c r="BQ153" s="322" t="str">
        <f t="shared" si="91"/>
        <v/>
      </c>
      <c r="BR153" s="322" t="str">
        <f t="shared" si="91"/>
        <v/>
      </c>
      <c r="BS153" s="322" t="str">
        <f t="shared" si="91"/>
        <v/>
      </c>
      <c r="BT153" s="322" t="str">
        <f t="shared" si="91"/>
        <v/>
      </c>
      <c r="BU153" s="322" t="str">
        <f t="shared" si="91"/>
        <v/>
      </c>
      <c r="BV153" s="322" t="str">
        <f t="shared" si="91"/>
        <v/>
      </c>
      <c r="BW153" s="322" t="str">
        <f t="shared" si="91"/>
        <v/>
      </c>
      <c r="BX153" s="322" t="str">
        <f t="shared" si="91"/>
        <v/>
      </c>
      <c r="CC153" s="323"/>
      <c r="CF153" s="369">
        <f t="shared" si="88"/>
        <v>0</v>
      </c>
      <c r="CG153" s="368"/>
      <c r="CH153" s="368"/>
      <c r="CI153" s="368"/>
      <c r="CJ153" s="368"/>
      <c r="CK153" s="368"/>
      <c r="CL153" s="368"/>
      <c r="CM153" s="368"/>
      <c r="CN153" s="368"/>
      <c r="CO153" s="368"/>
      <c r="CP153" s="368"/>
      <c r="CQ153" s="368"/>
      <c r="CR153" s="368"/>
    </row>
    <row r="154" spans="1:96" s="314" customFormat="1" ht="21" customHeight="1">
      <c r="A154" s="295" t="str">
        <f>Input!$C$12</f>
        <v>01​ 01 01</v>
      </c>
      <c r="B154" s="296">
        <v>3675</v>
      </c>
      <c r="C154" s="297">
        <v>1</v>
      </c>
      <c r="D154" s="298" t="str">
        <f t="shared" si="64"/>
        <v/>
      </c>
      <c r="E154" s="299">
        <f>IF(AG154=1,SUM(AG$8:AG154)+E$4,"")</f>
        <v>147</v>
      </c>
      <c r="F154" s="300" t="str">
        <f t="shared" si="65"/>
        <v>01​ 01 01 3675 1</v>
      </c>
      <c r="G154" s="301" t="s">
        <v>297</v>
      </c>
      <c r="H154" s="302"/>
      <c r="I154" s="303"/>
      <c r="J154" s="304">
        <v>2</v>
      </c>
      <c r="K154" s="305" t="str">
        <f t="shared" si="90"/>
        <v>អាជីវកម្ម</v>
      </c>
      <c r="L154" s="328"/>
      <c r="M154" s="79"/>
      <c r="N154" s="307"/>
      <c r="O154" s="366">
        <f t="shared" si="74"/>
        <v>0.83333333333333337</v>
      </c>
      <c r="P154" s="79" t="str">
        <f t="shared" si="75"/>
        <v/>
      </c>
      <c r="Q154" s="79" t="str">
        <f t="shared" si="66"/>
        <v/>
      </c>
      <c r="R154" s="79"/>
      <c r="S154" s="79">
        <v>5</v>
      </c>
      <c r="T154" s="79">
        <v>10</v>
      </c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308" t="str">
        <f t="shared" si="67"/>
        <v/>
      </c>
      <c r="AG154" s="309">
        <f t="shared" si="68"/>
        <v>1</v>
      </c>
      <c r="AH154" s="310" t="str">
        <f t="shared" si="76"/>
        <v/>
      </c>
      <c r="AI154" s="311">
        <f t="shared" si="69"/>
        <v>0</v>
      </c>
      <c r="AJ154" s="312" t="str">
        <f>IF(AH154=1,SUM(AH$8:AH154)+AJ$4,"")</f>
        <v/>
      </c>
      <c r="AK154" s="310" t="str">
        <f>IF(AND(J154=1,AI154&gt;0),Input!$E$18,IF(AND(J154=2,AI154&gt;0),Input!$E$19,IF(AND(J154=3,AI154&gt;0),Input!$E$20,"")))</f>
        <v/>
      </c>
      <c r="AL154" s="310" t="str">
        <f>IF(AND(J154=1,AI154&gt;0),Input!$G$18,IF(AND(J154=2,AI154&gt;0),Input!$G$19,IF(AND(J154=3,AI154&gt;0),Input!$G$20,"")))</f>
        <v/>
      </c>
      <c r="AM154" s="310" t="str">
        <f>IF(AND(J154=1,AI154&gt;0),Input!$I$18,IF(AND(J154=2,AI154&gt;0),Input!$I$19,IF(AND(J154=3,AI154&gt;0),Input!$I$20,"")))</f>
        <v/>
      </c>
      <c r="AN154" s="313"/>
      <c r="AO154" s="314" t="str">
        <f t="shared" si="70"/>
        <v/>
      </c>
      <c r="AP154" s="314" t="str">
        <f t="shared" si="77"/>
        <v/>
      </c>
      <c r="AQ154" s="314" t="str">
        <f t="shared" si="78"/>
        <v/>
      </c>
      <c r="AR154" s="314">
        <f t="shared" si="79"/>
        <v>0</v>
      </c>
      <c r="AT154" s="315" t="str">
        <f t="shared" si="71"/>
        <v/>
      </c>
      <c r="AU154" s="315" t="str">
        <f t="shared" si="80"/>
        <v/>
      </c>
      <c r="AV154" s="315" t="str">
        <f t="shared" si="81"/>
        <v/>
      </c>
      <c r="AW154" s="316" t="str">
        <f t="shared" si="72"/>
        <v/>
      </c>
      <c r="AX154" s="316" t="str">
        <f t="shared" si="82"/>
        <v/>
      </c>
      <c r="AY154" s="317" t="str">
        <f t="shared" si="83"/>
        <v/>
      </c>
      <c r="AZ154" s="318" t="str">
        <f t="shared" si="73"/>
        <v/>
      </c>
      <c r="BA154" s="318" t="str">
        <f t="shared" si="84"/>
        <v/>
      </c>
      <c r="BB154" s="318" t="str">
        <f t="shared" si="85"/>
        <v/>
      </c>
      <c r="BJ154" s="320">
        <f t="shared" si="89"/>
        <v>0</v>
      </c>
      <c r="BL154" s="321"/>
      <c r="BM154" s="322">
        <f t="shared" si="86"/>
        <v>2.5</v>
      </c>
      <c r="BN154" s="322">
        <f t="shared" si="91"/>
        <v>0.83333333333333337</v>
      </c>
      <c r="BO154" s="322" t="str">
        <f t="shared" si="91"/>
        <v/>
      </c>
      <c r="BP154" s="322" t="str">
        <f t="shared" si="91"/>
        <v/>
      </c>
      <c r="BQ154" s="322" t="str">
        <f t="shared" si="91"/>
        <v/>
      </c>
      <c r="BR154" s="322" t="str">
        <f t="shared" si="91"/>
        <v/>
      </c>
      <c r="BS154" s="322" t="str">
        <f t="shared" si="91"/>
        <v/>
      </c>
      <c r="BT154" s="322" t="str">
        <f t="shared" si="91"/>
        <v/>
      </c>
      <c r="BU154" s="322" t="str">
        <f t="shared" si="91"/>
        <v/>
      </c>
      <c r="BV154" s="322" t="str">
        <f t="shared" si="91"/>
        <v/>
      </c>
      <c r="BW154" s="322" t="str">
        <f t="shared" si="91"/>
        <v/>
      </c>
      <c r="BX154" s="322" t="str">
        <f t="shared" si="91"/>
        <v/>
      </c>
      <c r="CC154" s="323"/>
      <c r="CF154" s="369">
        <f t="shared" si="88"/>
        <v>0</v>
      </c>
      <c r="CG154" s="368"/>
      <c r="CH154" s="368"/>
      <c r="CI154" s="368"/>
      <c r="CJ154" s="368"/>
      <c r="CK154" s="368"/>
      <c r="CL154" s="368"/>
      <c r="CM154" s="368"/>
      <c r="CN154" s="368"/>
      <c r="CO154" s="368"/>
      <c r="CP154" s="368"/>
      <c r="CQ154" s="368"/>
      <c r="CR154" s="368"/>
    </row>
    <row r="155" spans="1:96" s="314" customFormat="1" ht="21" customHeight="1">
      <c r="A155" s="295" t="str">
        <f>Input!$C$12</f>
        <v>01​ 01 01</v>
      </c>
      <c r="B155" s="325">
        <v>3700</v>
      </c>
      <c r="C155" s="297">
        <v>1</v>
      </c>
      <c r="D155" s="298" t="str">
        <f t="shared" si="64"/>
        <v/>
      </c>
      <c r="E155" s="299">
        <f>IF(AG155=1,SUM(AG$8:AG155)+E$4,"")</f>
        <v>148</v>
      </c>
      <c r="F155" s="300" t="str">
        <f t="shared" si="65"/>
        <v>01​ 01 01 3700 1</v>
      </c>
      <c r="G155" s="301" t="s">
        <v>298</v>
      </c>
      <c r="H155" s="302"/>
      <c r="I155" s="303"/>
      <c r="J155" s="304">
        <v>2</v>
      </c>
      <c r="K155" s="305" t="str">
        <f t="shared" si="90"/>
        <v>អាជីវកម្ម</v>
      </c>
      <c r="L155" s="328"/>
      <c r="M155" s="79"/>
      <c r="N155" s="307"/>
      <c r="O155" s="366">
        <f t="shared" si="74"/>
        <v>0.83333333333333337</v>
      </c>
      <c r="P155" s="79" t="str">
        <f t="shared" si="75"/>
        <v/>
      </c>
      <c r="Q155" s="79" t="str">
        <f t="shared" si="66"/>
        <v/>
      </c>
      <c r="R155" s="79"/>
      <c r="S155" s="79">
        <v>5</v>
      </c>
      <c r="T155" s="79">
        <v>10</v>
      </c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308" t="str">
        <f t="shared" si="67"/>
        <v/>
      </c>
      <c r="AG155" s="309">
        <f t="shared" si="68"/>
        <v>1</v>
      </c>
      <c r="AH155" s="310" t="str">
        <f t="shared" si="76"/>
        <v/>
      </c>
      <c r="AI155" s="311">
        <f t="shared" si="69"/>
        <v>0</v>
      </c>
      <c r="AJ155" s="312" t="str">
        <f>IF(AH155=1,SUM(AH$8:AH155)+AJ$4,"")</f>
        <v/>
      </c>
      <c r="AK155" s="310" t="str">
        <f>IF(AND(J155=1,AI155&gt;0),Input!$E$18,IF(AND(J155=2,AI155&gt;0),Input!$E$19,IF(AND(J155=3,AI155&gt;0),Input!$E$20,"")))</f>
        <v/>
      </c>
      <c r="AL155" s="310" t="str">
        <f>IF(AND(J155=1,AI155&gt;0),Input!$G$18,IF(AND(J155=2,AI155&gt;0),Input!$G$19,IF(AND(J155=3,AI155&gt;0),Input!$G$20,"")))</f>
        <v/>
      </c>
      <c r="AM155" s="310" t="str">
        <f>IF(AND(J155=1,AI155&gt;0),Input!$I$18,IF(AND(J155=2,AI155&gt;0),Input!$I$19,IF(AND(J155=3,AI155&gt;0),Input!$I$20,"")))</f>
        <v/>
      </c>
      <c r="AN155" s="313"/>
      <c r="AO155" s="314" t="str">
        <f t="shared" si="70"/>
        <v/>
      </c>
      <c r="AP155" s="314" t="str">
        <f t="shared" si="77"/>
        <v/>
      </c>
      <c r="AQ155" s="314" t="str">
        <f t="shared" si="78"/>
        <v/>
      </c>
      <c r="AR155" s="314">
        <f t="shared" si="79"/>
        <v>0</v>
      </c>
      <c r="AT155" s="315" t="str">
        <f t="shared" si="71"/>
        <v/>
      </c>
      <c r="AU155" s="315" t="str">
        <f t="shared" si="80"/>
        <v/>
      </c>
      <c r="AV155" s="315" t="str">
        <f t="shared" si="81"/>
        <v/>
      </c>
      <c r="AW155" s="316" t="str">
        <f t="shared" si="72"/>
        <v/>
      </c>
      <c r="AX155" s="316" t="str">
        <f t="shared" si="82"/>
        <v/>
      </c>
      <c r="AY155" s="317" t="str">
        <f t="shared" si="83"/>
        <v/>
      </c>
      <c r="AZ155" s="318" t="str">
        <f t="shared" si="73"/>
        <v/>
      </c>
      <c r="BA155" s="318" t="str">
        <f t="shared" si="84"/>
        <v/>
      </c>
      <c r="BB155" s="318" t="str">
        <f t="shared" si="85"/>
        <v/>
      </c>
      <c r="BJ155" s="320">
        <f t="shared" si="89"/>
        <v>0</v>
      </c>
      <c r="BL155" s="321"/>
      <c r="BM155" s="322">
        <f t="shared" si="86"/>
        <v>2.5</v>
      </c>
      <c r="BN155" s="322">
        <f t="shared" si="91"/>
        <v>0.83333333333333337</v>
      </c>
      <c r="BO155" s="322" t="str">
        <f t="shared" si="91"/>
        <v/>
      </c>
      <c r="BP155" s="322" t="str">
        <f t="shared" si="91"/>
        <v/>
      </c>
      <c r="BQ155" s="322" t="str">
        <f t="shared" si="91"/>
        <v/>
      </c>
      <c r="BR155" s="322" t="str">
        <f t="shared" si="91"/>
        <v/>
      </c>
      <c r="BS155" s="322" t="str">
        <f t="shared" si="91"/>
        <v/>
      </c>
      <c r="BT155" s="322" t="str">
        <f t="shared" si="91"/>
        <v/>
      </c>
      <c r="BU155" s="322" t="str">
        <f t="shared" si="91"/>
        <v/>
      </c>
      <c r="BV155" s="322" t="str">
        <f t="shared" si="91"/>
        <v/>
      </c>
      <c r="BW155" s="322" t="str">
        <f t="shared" si="91"/>
        <v/>
      </c>
      <c r="BX155" s="322" t="str">
        <f t="shared" si="91"/>
        <v/>
      </c>
      <c r="CC155" s="323"/>
      <c r="CF155" s="369">
        <f t="shared" si="88"/>
        <v>0</v>
      </c>
      <c r="CG155" s="368"/>
      <c r="CH155" s="368"/>
      <c r="CI155" s="368"/>
      <c r="CJ155" s="368"/>
      <c r="CK155" s="368"/>
      <c r="CL155" s="368"/>
      <c r="CM155" s="368"/>
      <c r="CN155" s="368"/>
      <c r="CO155" s="368"/>
      <c r="CP155" s="368"/>
      <c r="CQ155" s="368"/>
      <c r="CR155" s="368"/>
    </row>
    <row r="156" spans="1:96" s="314" customFormat="1" ht="21" customHeight="1">
      <c r="A156" s="295" t="str">
        <f>Input!$C$12</f>
        <v>01​ 01 01</v>
      </c>
      <c r="B156" s="296">
        <v>3725</v>
      </c>
      <c r="C156" s="297">
        <v>1</v>
      </c>
      <c r="D156" s="298" t="str">
        <f t="shared" si="64"/>
        <v/>
      </c>
      <c r="E156" s="299">
        <f>IF(AG156=1,SUM(AG$8:AG156)+E$4,"")</f>
        <v>149</v>
      </c>
      <c r="F156" s="300" t="str">
        <f t="shared" si="65"/>
        <v>01​ 01 01 3725 1</v>
      </c>
      <c r="G156" s="301" t="s">
        <v>299</v>
      </c>
      <c r="H156" s="302"/>
      <c r="I156" s="303"/>
      <c r="J156" s="304">
        <v>2</v>
      </c>
      <c r="K156" s="305" t="str">
        <f t="shared" si="90"/>
        <v>អាជីវកម្ម</v>
      </c>
      <c r="L156" s="328"/>
      <c r="M156" s="79"/>
      <c r="N156" s="307"/>
      <c r="O156" s="366">
        <f t="shared" si="74"/>
        <v>0.83333333333333337</v>
      </c>
      <c r="P156" s="79" t="str">
        <f t="shared" si="75"/>
        <v/>
      </c>
      <c r="Q156" s="79" t="str">
        <f t="shared" si="66"/>
        <v/>
      </c>
      <c r="R156" s="79"/>
      <c r="S156" s="79">
        <v>5</v>
      </c>
      <c r="T156" s="79">
        <v>10</v>
      </c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308" t="str">
        <f t="shared" si="67"/>
        <v/>
      </c>
      <c r="AG156" s="309">
        <f t="shared" si="68"/>
        <v>1</v>
      </c>
      <c r="AH156" s="310" t="str">
        <f t="shared" si="76"/>
        <v/>
      </c>
      <c r="AI156" s="311">
        <f t="shared" si="69"/>
        <v>0</v>
      </c>
      <c r="AJ156" s="312" t="str">
        <f>IF(AH156=1,SUM(AH$8:AH156)+AJ$4,"")</f>
        <v/>
      </c>
      <c r="AK156" s="310" t="str">
        <f>IF(AND(J156=1,AI156&gt;0),Input!$E$18,IF(AND(J156=2,AI156&gt;0),Input!$E$19,IF(AND(J156=3,AI156&gt;0),Input!$E$20,"")))</f>
        <v/>
      </c>
      <c r="AL156" s="310" t="str">
        <f>IF(AND(J156=1,AI156&gt;0),Input!$G$18,IF(AND(J156=2,AI156&gt;0),Input!$G$19,IF(AND(J156=3,AI156&gt;0),Input!$G$20,"")))</f>
        <v/>
      </c>
      <c r="AM156" s="310" t="str">
        <f>IF(AND(J156=1,AI156&gt;0),Input!$I$18,IF(AND(J156=2,AI156&gt;0),Input!$I$19,IF(AND(J156=3,AI156&gt;0),Input!$I$20,"")))</f>
        <v/>
      </c>
      <c r="AN156" s="313"/>
      <c r="AO156" s="314" t="str">
        <f t="shared" si="70"/>
        <v/>
      </c>
      <c r="AP156" s="314" t="str">
        <f t="shared" si="77"/>
        <v/>
      </c>
      <c r="AQ156" s="314" t="str">
        <f t="shared" si="78"/>
        <v/>
      </c>
      <c r="AR156" s="314">
        <f t="shared" si="79"/>
        <v>0</v>
      </c>
      <c r="AT156" s="315" t="str">
        <f t="shared" si="71"/>
        <v/>
      </c>
      <c r="AU156" s="315" t="str">
        <f t="shared" si="80"/>
        <v/>
      </c>
      <c r="AV156" s="315" t="str">
        <f t="shared" si="81"/>
        <v/>
      </c>
      <c r="AW156" s="316" t="str">
        <f t="shared" si="72"/>
        <v/>
      </c>
      <c r="AX156" s="316" t="str">
        <f t="shared" si="82"/>
        <v/>
      </c>
      <c r="AY156" s="317" t="str">
        <f t="shared" si="83"/>
        <v/>
      </c>
      <c r="AZ156" s="318" t="str">
        <f t="shared" si="73"/>
        <v/>
      </c>
      <c r="BA156" s="318" t="str">
        <f t="shared" si="84"/>
        <v/>
      </c>
      <c r="BB156" s="318" t="str">
        <f t="shared" si="85"/>
        <v/>
      </c>
      <c r="BJ156" s="320">
        <f t="shared" si="89"/>
        <v>0</v>
      </c>
      <c r="BL156" s="321"/>
      <c r="BM156" s="322">
        <f t="shared" si="86"/>
        <v>2.5</v>
      </c>
      <c r="BN156" s="322">
        <f t="shared" si="91"/>
        <v>0.83333333333333337</v>
      </c>
      <c r="BO156" s="322" t="str">
        <f t="shared" si="91"/>
        <v/>
      </c>
      <c r="BP156" s="322" t="str">
        <f t="shared" si="91"/>
        <v/>
      </c>
      <c r="BQ156" s="322" t="str">
        <f t="shared" si="91"/>
        <v/>
      </c>
      <c r="BR156" s="322" t="str">
        <f t="shared" si="91"/>
        <v/>
      </c>
      <c r="BS156" s="322" t="str">
        <f t="shared" si="91"/>
        <v/>
      </c>
      <c r="BT156" s="322" t="str">
        <f t="shared" si="91"/>
        <v/>
      </c>
      <c r="BU156" s="322" t="str">
        <f t="shared" si="91"/>
        <v/>
      </c>
      <c r="BV156" s="322" t="str">
        <f t="shared" si="91"/>
        <v/>
      </c>
      <c r="BW156" s="322" t="str">
        <f t="shared" si="91"/>
        <v/>
      </c>
      <c r="BX156" s="322" t="str">
        <f t="shared" si="91"/>
        <v/>
      </c>
      <c r="CC156" s="323"/>
      <c r="CF156" s="369">
        <f t="shared" si="88"/>
        <v>0</v>
      </c>
      <c r="CG156" s="368"/>
      <c r="CH156" s="368"/>
      <c r="CI156" s="368"/>
      <c r="CJ156" s="368"/>
      <c r="CK156" s="368"/>
      <c r="CL156" s="368"/>
      <c r="CM156" s="368"/>
      <c r="CN156" s="368"/>
      <c r="CO156" s="368"/>
      <c r="CP156" s="368"/>
      <c r="CQ156" s="368"/>
      <c r="CR156" s="368"/>
    </row>
    <row r="157" spans="1:96" s="314" customFormat="1" ht="21" customHeight="1">
      <c r="A157" s="295" t="str">
        <f>Input!$C$12</f>
        <v>01​ 01 01</v>
      </c>
      <c r="B157" s="325">
        <v>3750</v>
      </c>
      <c r="C157" s="297">
        <v>1</v>
      </c>
      <c r="D157" s="298" t="str">
        <f t="shared" si="64"/>
        <v/>
      </c>
      <c r="E157" s="299">
        <f>IF(AG157=1,SUM(AG$8:AG157)+E$4,"")</f>
        <v>150</v>
      </c>
      <c r="F157" s="300" t="str">
        <f t="shared" si="65"/>
        <v>01​ 01 01 3750 1</v>
      </c>
      <c r="G157" s="301" t="s">
        <v>300</v>
      </c>
      <c r="H157" s="302"/>
      <c r="I157" s="303"/>
      <c r="J157" s="304">
        <v>2</v>
      </c>
      <c r="K157" s="305" t="str">
        <f t="shared" si="90"/>
        <v>អាជីវកម្ម</v>
      </c>
      <c r="L157" s="328"/>
      <c r="M157" s="79"/>
      <c r="N157" s="307"/>
      <c r="O157" s="366">
        <f t="shared" si="74"/>
        <v>0.83333333333333337</v>
      </c>
      <c r="P157" s="79" t="str">
        <f t="shared" si="75"/>
        <v/>
      </c>
      <c r="Q157" s="79" t="str">
        <f t="shared" si="66"/>
        <v/>
      </c>
      <c r="R157" s="79"/>
      <c r="S157" s="79">
        <v>5</v>
      </c>
      <c r="T157" s="79">
        <v>10</v>
      </c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308" t="str">
        <f t="shared" si="67"/>
        <v/>
      </c>
      <c r="AG157" s="309">
        <f t="shared" si="68"/>
        <v>1</v>
      </c>
      <c r="AH157" s="310" t="str">
        <f t="shared" si="76"/>
        <v/>
      </c>
      <c r="AI157" s="311">
        <f t="shared" si="69"/>
        <v>0</v>
      </c>
      <c r="AJ157" s="312" t="str">
        <f>IF(AH157=1,SUM(AH$8:AH157)+AJ$4,"")</f>
        <v/>
      </c>
      <c r="AK157" s="310" t="str">
        <f>IF(AND(J157=1,AI157&gt;0),Input!$E$18,IF(AND(J157=2,AI157&gt;0),Input!$E$19,IF(AND(J157=3,AI157&gt;0),Input!$E$20,"")))</f>
        <v/>
      </c>
      <c r="AL157" s="310" t="str">
        <f>IF(AND(J157=1,AI157&gt;0),Input!$G$18,IF(AND(J157=2,AI157&gt;0),Input!$G$19,IF(AND(J157=3,AI157&gt;0),Input!$G$20,"")))</f>
        <v/>
      </c>
      <c r="AM157" s="310" t="str">
        <f>IF(AND(J157=1,AI157&gt;0),Input!$I$18,IF(AND(J157=2,AI157&gt;0),Input!$I$19,IF(AND(J157=3,AI157&gt;0),Input!$I$20,"")))</f>
        <v/>
      </c>
      <c r="AN157" s="313"/>
      <c r="AO157" s="314" t="str">
        <f t="shared" si="70"/>
        <v/>
      </c>
      <c r="AP157" s="314" t="str">
        <f t="shared" si="77"/>
        <v/>
      </c>
      <c r="AQ157" s="314" t="str">
        <f t="shared" si="78"/>
        <v/>
      </c>
      <c r="AR157" s="314">
        <f t="shared" si="79"/>
        <v>0</v>
      </c>
      <c r="AT157" s="315" t="str">
        <f t="shared" si="71"/>
        <v/>
      </c>
      <c r="AU157" s="315" t="str">
        <f t="shared" si="80"/>
        <v/>
      </c>
      <c r="AV157" s="315" t="str">
        <f t="shared" si="81"/>
        <v/>
      </c>
      <c r="AW157" s="316" t="str">
        <f t="shared" si="72"/>
        <v/>
      </c>
      <c r="AX157" s="316" t="str">
        <f t="shared" si="82"/>
        <v/>
      </c>
      <c r="AY157" s="317" t="str">
        <f t="shared" si="83"/>
        <v/>
      </c>
      <c r="AZ157" s="318" t="str">
        <f t="shared" si="73"/>
        <v/>
      </c>
      <c r="BA157" s="318" t="str">
        <f t="shared" si="84"/>
        <v/>
      </c>
      <c r="BB157" s="318" t="str">
        <f t="shared" si="85"/>
        <v/>
      </c>
      <c r="BJ157" s="320">
        <f t="shared" si="89"/>
        <v>0</v>
      </c>
      <c r="BL157" s="321"/>
      <c r="BM157" s="322">
        <f t="shared" si="86"/>
        <v>2.5</v>
      </c>
      <c r="BN157" s="322">
        <f t="shared" si="91"/>
        <v>0.83333333333333337</v>
      </c>
      <c r="BO157" s="322" t="str">
        <f t="shared" si="91"/>
        <v/>
      </c>
      <c r="BP157" s="322" t="str">
        <f t="shared" si="91"/>
        <v/>
      </c>
      <c r="BQ157" s="322" t="str">
        <f t="shared" si="91"/>
        <v/>
      </c>
      <c r="BR157" s="322" t="str">
        <f t="shared" si="91"/>
        <v/>
      </c>
      <c r="BS157" s="322" t="str">
        <f t="shared" si="91"/>
        <v/>
      </c>
      <c r="BT157" s="322" t="str">
        <f t="shared" si="91"/>
        <v/>
      </c>
      <c r="BU157" s="322" t="str">
        <f t="shared" si="91"/>
        <v/>
      </c>
      <c r="BV157" s="322" t="str">
        <f t="shared" si="91"/>
        <v/>
      </c>
      <c r="BW157" s="322" t="str">
        <f t="shared" si="91"/>
        <v/>
      </c>
      <c r="BX157" s="322" t="str">
        <f t="shared" si="91"/>
        <v/>
      </c>
      <c r="CC157" s="323"/>
      <c r="CF157" s="369">
        <f t="shared" si="88"/>
        <v>0</v>
      </c>
      <c r="CG157" s="368"/>
      <c r="CH157" s="368"/>
      <c r="CI157" s="368"/>
      <c r="CJ157" s="368"/>
      <c r="CK157" s="368"/>
      <c r="CL157" s="368"/>
      <c r="CM157" s="368"/>
      <c r="CN157" s="368"/>
      <c r="CO157" s="368"/>
      <c r="CP157" s="368"/>
      <c r="CQ157" s="368"/>
      <c r="CR157" s="368"/>
    </row>
    <row r="158" spans="1:96" s="314" customFormat="1" ht="21" customHeight="1">
      <c r="A158" s="295" t="str">
        <f>Input!$C$12</f>
        <v>01​ 01 01</v>
      </c>
      <c r="B158" s="296">
        <v>3775</v>
      </c>
      <c r="C158" s="297">
        <v>1</v>
      </c>
      <c r="D158" s="298" t="str">
        <f t="shared" si="64"/>
        <v/>
      </c>
      <c r="E158" s="299">
        <f>IF(AG158=1,SUM(AG$8:AG158)+E$4,"")</f>
        <v>151</v>
      </c>
      <c r="F158" s="300" t="str">
        <f t="shared" si="65"/>
        <v>01​ 01 01 3775 1</v>
      </c>
      <c r="G158" s="301" t="s">
        <v>301</v>
      </c>
      <c r="H158" s="302"/>
      <c r="I158" s="303"/>
      <c r="J158" s="304">
        <v>2</v>
      </c>
      <c r="K158" s="305" t="str">
        <f t="shared" si="90"/>
        <v>អាជីវកម្ម</v>
      </c>
      <c r="L158" s="328"/>
      <c r="M158" s="79"/>
      <c r="N158" s="307"/>
      <c r="O158" s="366">
        <f t="shared" si="74"/>
        <v>0.83333333333333337</v>
      </c>
      <c r="P158" s="79" t="str">
        <f t="shared" si="75"/>
        <v/>
      </c>
      <c r="Q158" s="79" t="str">
        <f t="shared" si="66"/>
        <v/>
      </c>
      <c r="R158" s="79"/>
      <c r="S158" s="79">
        <v>5</v>
      </c>
      <c r="T158" s="79">
        <v>10</v>
      </c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308" t="str">
        <f t="shared" si="67"/>
        <v/>
      </c>
      <c r="AG158" s="309">
        <f t="shared" si="68"/>
        <v>1</v>
      </c>
      <c r="AH158" s="310" t="str">
        <f t="shared" si="76"/>
        <v/>
      </c>
      <c r="AI158" s="311">
        <f t="shared" si="69"/>
        <v>0</v>
      </c>
      <c r="AJ158" s="312" t="str">
        <f>IF(AH158=1,SUM(AH$8:AH158)+AJ$4,"")</f>
        <v/>
      </c>
      <c r="AK158" s="310" t="str">
        <f>IF(AND(J158=1,AI158&gt;0),Input!$E$18,IF(AND(J158=2,AI158&gt;0),Input!$E$19,IF(AND(J158=3,AI158&gt;0),Input!$E$20,"")))</f>
        <v/>
      </c>
      <c r="AL158" s="310" t="str">
        <f>IF(AND(J158=1,AI158&gt;0),Input!$G$18,IF(AND(J158=2,AI158&gt;0),Input!$G$19,IF(AND(J158=3,AI158&gt;0),Input!$G$20,"")))</f>
        <v/>
      </c>
      <c r="AM158" s="310" t="str">
        <f>IF(AND(J158=1,AI158&gt;0),Input!$I$18,IF(AND(J158=2,AI158&gt;0),Input!$I$19,IF(AND(J158=3,AI158&gt;0),Input!$I$20,"")))</f>
        <v/>
      </c>
      <c r="AN158" s="313"/>
      <c r="AO158" s="314" t="str">
        <f t="shared" si="70"/>
        <v/>
      </c>
      <c r="AP158" s="314" t="str">
        <f t="shared" si="77"/>
        <v/>
      </c>
      <c r="AQ158" s="314" t="str">
        <f t="shared" si="78"/>
        <v/>
      </c>
      <c r="AR158" s="314">
        <f t="shared" si="79"/>
        <v>0</v>
      </c>
      <c r="AT158" s="315" t="str">
        <f t="shared" si="71"/>
        <v/>
      </c>
      <c r="AU158" s="315" t="str">
        <f t="shared" si="80"/>
        <v/>
      </c>
      <c r="AV158" s="315" t="str">
        <f t="shared" si="81"/>
        <v/>
      </c>
      <c r="AW158" s="316" t="str">
        <f t="shared" si="72"/>
        <v/>
      </c>
      <c r="AX158" s="316" t="str">
        <f t="shared" si="82"/>
        <v/>
      </c>
      <c r="AY158" s="317" t="str">
        <f t="shared" si="83"/>
        <v/>
      </c>
      <c r="AZ158" s="318" t="str">
        <f t="shared" si="73"/>
        <v/>
      </c>
      <c r="BA158" s="318" t="str">
        <f t="shared" si="84"/>
        <v/>
      </c>
      <c r="BB158" s="318" t="str">
        <f t="shared" si="85"/>
        <v/>
      </c>
      <c r="BJ158" s="320">
        <f t="shared" si="89"/>
        <v>0</v>
      </c>
      <c r="BL158" s="321"/>
      <c r="BM158" s="322">
        <f t="shared" si="86"/>
        <v>2.5</v>
      </c>
      <c r="BN158" s="322">
        <f t="shared" si="91"/>
        <v>0.83333333333333337</v>
      </c>
      <c r="BO158" s="322" t="str">
        <f t="shared" si="91"/>
        <v/>
      </c>
      <c r="BP158" s="322" t="str">
        <f t="shared" si="91"/>
        <v/>
      </c>
      <c r="BQ158" s="322" t="str">
        <f t="shared" si="91"/>
        <v/>
      </c>
      <c r="BR158" s="322" t="str">
        <f t="shared" si="91"/>
        <v/>
      </c>
      <c r="BS158" s="322" t="str">
        <f t="shared" si="91"/>
        <v/>
      </c>
      <c r="BT158" s="322" t="str">
        <f t="shared" si="91"/>
        <v/>
      </c>
      <c r="BU158" s="322" t="str">
        <f t="shared" si="91"/>
        <v/>
      </c>
      <c r="BV158" s="322" t="str">
        <f t="shared" si="91"/>
        <v/>
      </c>
      <c r="BW158" s="322" t="str">
        <f t="shared" si="91"/>
        <v/>
      </c>
      <c r="BX158" s="322" t="str">
        <f t="shared" si="91"/>
        <v/>
      </c>
      <c r="CC158" s="323"/>
      <c r="CF158" s="369">
        <f t="shared" si="88"/>
        <v>0</v>
      </c>
      <c r="CG158" s="368"/>
      <c r="CH158" s="368"/>
      <c r="CI158" s="368"/>
      <c r="CJ158" s="368"/>
      <c r="CK158" s="368"/>
      <c r="CL158" s="368"/>
      <c r="CM158" s="368"/>
      <c r="CN158" s="368"/>
      <c r="CO158" s="368"/>
      <c r="CP158" s="368"/>
      <c r="CQ158" s="368"/>
      <c r="CR158" s="368"/>
    </row>
    <row r="159" spans="1:96" s="314" customFormat="1" ht="21" customHeight="1">
      <c r="A159" s="295" t="str">
        <f>Input!$C$12</f>
        <v>01​ 01 01</v>
      </c>
      <c r="B159" s="325">
        <v>3800</v>
      </c>
      <c r="C159" s="297">
        <v>1</v>
      </c>
      <c r="D159" s="298" t="str">
        <f t="shared" si="64"/>
        <v/>
      </c>
      <c r="E159" s="299">
        <f>IF(AG159=1,SUM(AG$8:AG159)+E$4,"")</f>
        <v>152</v>
      </c>
      <c r="F159" s="300" t="str">
        <f t="shared" si="65"/>
        <v>01​ 01 01 3800 1</v>
      </c>
      <c r="G159" s="301" t="s">
        <v>302</v>
      </c>
      <c r="H159" s="302"/>
      <c r="I159" s="303"/>
      <c r="J159" s="304">
        <v>2</v>
      </c>
      <c r="K159" s="305" t="str">
        <f t="shared" si="90"/>
        <v>អាជីវកម្ម</v>
      </c>
      <c r="L159" s="328"/>
      <c r="M159" s="79"/>
      <c r="N159" s="307"/>
      <c r="O159" s="366">
        <f t="shared" si="74"/>
        <v>0.83333333333333337</v>
      </c>
      <c r="P159" s="79" t="str">
        <f t="shared" si="75"/>
        <v/>
      </c>
      <c r="Q159" s="79" t="str">
        <f t="shared" si="66"/>
        <v/>
      </c>
      <c r="R159" s="79"/>
      <c r="S159" s="79">
        <v>5</v>
      </c>
      <c r="T159" s="79">
        <v>10</v>
      </c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308" t="str">
        <f t="shared" si="67"/>
        <v/>
      </c>
      <c r="AG159" s="309">
        <f t="shared" si="68"/>
        <v>1</v>
      </c>
      <c r="AH159" s="310" t="str">
        <f t="shared" si="76"/>
        <v/>
      </c>
      <c r="AI159" s="311">
        <f t="shared" si="69"/>
        <v>0</v>
      </c>
      <c r="AJ159" s="312" t="str">
        <f>IF(AH159=1,SUM(AH$8:AH159)+AJ$4,"")</f>
        <v/>
      </c>
      <c r="AK159" s="310" t="str">
        <f>IF(AND(J159=1,AI159&gt;0),Input!$E$18,IF(AND(J159=2,AI159&gt;0),Input!$E$19,IF(AND(J159=3,AI159&gt;0),Input!$E$20,"")))</f>
        <v/>
      </c>
      <c r="AL159" s="310" t="str">
        <f>IF(AND(J159=1,AI159&gt;0),Input!$G$18,IF(AND(J159=2,AI159&gt;0),Input!$G$19,IF(AND(J159=3,AI159&gt;0),Input!$G$20,"")))</f>
        <v/>
      </c>
      <c r="AM159" s="310" t="str">
        <f>IF(AND(J159=1,AI159&gt;0),Input!$I$18,IF(AND(J159=2,AI159&gt;0),Input!$I$19,IF(AND(J159=3,AI159&gt;0),Input!$I$20,"")))</f>
        <v/>
      </c>
      <c r="AN159" s="313"/>
      <c r="AO159" s="314" t="str">
        <f t="shared" si="70"/>
        <v/>
      </c>
      <c r="AP159" s="314" t="str">
        <f t="shared" si="77"/>
        <v/>
      </c>
      <c r="AQ159" s="314" t="str">
        <f t="shared" si="78"/>
        <v/>
      </c>
      <c r="AR159" s="314">
        <f t="shared" si="79"/>
        <v>0</v>
      </c>
      <c r="AT159" s="315" t="str">
        <f t="shared" si="71"/>
        <v/>
      </c>
      <c r="AU159" s="315" t="str">
        <f t="shared" si="80"/>
        <v/>
      </c>
      <c r="AV159" s="315" t="str">
        <f t="shared" si="81"/>
        <v/>
      </c>
      <c r="AW159" s="316" t="str">
        <f t="shared" si="72"/>
        <v/>
      </c>
      <c r="AX159" s="316" t="str">
        <f t="shared" si="82"/>
        <v/>
      </c>
      <c r="AY159" s="317" t="str">
        <f t="shared" si="83"/>
        <v/>
      </c>
      <c r="AZ159" s="318" t="str">
        <f t="shared" si="73"/>
        <v/>
      </c>
      <c r="BA159" s="318" t="str">
        <f t="shared" si="84"/>
        <v/>
      </c>
      <c r="BB159" s="318" t="str">
        <f t="shared" si="85"/>
        <v/>
      </c>
      <c r="BJ159" s="320">
        <f t="shared" si="89"/>
        <v>0</v>
      </c>
      <c r="BL159" s="321"/>
      <c r="BM159" s="322">
        <f t="shared" si="86"/>
        <v>2.5</v>
      </c>
      <c r="BN159" s="322">
        <f t="shared" si="91"/>
        <v>0.83333333333333337</v>
      </c>
      <c r="BO159" s="322" t="str">
        <f t="shared" si="91"/>
        <v/>
      </c>
      <c r="BP159" s="322" t="str">
        <f t="shared" si="91"/>
        <v/>
      </c>
      <c r="BQ159" s="322" t="str">
        <f t="shared" si="91"/>
        <v/>
      </c>
      <c r="BR159" s="322" t="str">
        <f t="shared" si="91"/>
        <v/>
      </c>
      <c r="BS159" s="322" t="str">
        <f t="shared" si="91"/>
        <v/>
      </c>
      <c r="BT159" s="322" t="str">
        <f t="shared" si="91"/>
        <v/>
      </c>
      <c r="BU159" s="322" t="str">
        <f t="shared" si="91"/>
        <v/>
      </c>
      <c r="BV159" s="322" t="str">
        <f t="shared" si="91"/>
        <v/>
      </c>
      <c r="BW159" s="322" t="str">
        <f t="shared" si="91"/>
        <v/>
      </c>
      <c r="BX159" s="322" t="str">
        <f t="shared" si="91"/>
        <v/>
      </c>
      <c r="CC159" s="323"/>
      <c r="CF159" s="369">
        <f t="shared" si="88"/>
        <v>0</v>
      </c>
      <c r="CG159" s="368"/>
      <c r="CH159" s="368"/>
      <c r="CI159" s="368"/>
      <c r="CJ159" s="368"/>
      <c r="CK159" s="368"/>
      <c r="CL159" s="368"/>
      <c r="CM159" s="368"/>
      <c r="CN159" s="368"/>
      <c r="CO159" s="368"/>
      <c r="CP159" s="368"/>
      <c r="CQ159" s="368"/>
      <c r="CR159" s="368"/>
    </row>
    <row r="160" spans="1:96" s="314" customFormat="1" ht="21" customHeight="1">
      <c r="A160" s="295" t="str">
        <f>Input!$C$12</f>
        <v>01​ 01 01</v>
      </c>
      <c r="B160" s="296">
        <v>3825</v>
      </c>
      <c r="C160" s="297">
        <v>1</v>
      </c>
      <c r="D160" s="298" t="str">
        <f t="shared" si="64"/>
        <v/>
      </c>
      <c r="E160" s="299">
        <f>IF(AG160=1,SUM(AG$8:AG160)+E$4,"")</f>
        <v>153</v>
      </c>
      <c r="F160" s="300" t="str">
        <f t="shared" si="65"/>
        <v>01​ 01 01 3825 1</v>
      </c>
      <c r="G160" s="301" t="s">
        <v>303</v>
      </c>
      <c r="H160" s="302"/>
      <c r="I160" s="303"/>
      <c r="J160" s="304">
        <v>2</v>
      </c>
      <c r="K160" s="305" t="str">
        <f t="shared" si="90"/>
        <v>អាជីវកម្ម</v>
      </c>
      <c r="L160" s="328"/>
      <c r="M160" s="79"/>
      <c r="N160" s="307"/>
      <c r="O160" s="366">
        <f t="shared" si="74"/>
        <v>0.83333333333333337</v>
      </c>
      <c r="P160" s="79" t="str">
        <f t="shared" si="75"/>
        <v/>
      </c>
      <c r="Q160" s="79" t="str">
        <f t="shared" si="66"/>
        <v/>
      </c>
      <c r="R160" s="79"/>
      <c r="S160" s="79">
        <v>5</v>
      </c>
      <c r="T160" s="79">
        <v>10</v>
      </c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308" t="str">
        <f t="shared" si="67"/>
        <v/>
      </c>
      <c r="AG160" s="309">
        <f t="shared" si="68"/>
        <v>1</v>
      </c>
      <c r="AH160" s="310" t="str">
        <f t="shared" si="76"/>
        <v/>
      </c>
      <c r="AI160" s="311">
        <f t="shared" si="69"/>
        <v>0</v>
      </c>
      <c r="AJ160" s="312" t="str">
        <f>IF(AH160=1,SUM(AH$8:AH160)+AJ$4,"")</f>
        <v/>
      </c>
      <c r="AK160" s="310" t="str">
        <f>IF(AND(J160=1,AI160&gt;0),Input!$E$18,IF(AND(J160=2,AI160&gt;0),Input!$E$19,IF(AND(J160=3,AI160&gt;0),Input!$E$20,"")))</f>
        <v/>
      </c>
      <c r="AL160" s="310" t="str">
        <f>IF(AND(J160=1,AI160&gt;0),Input!$G$18,IF(AND(J160=2,AI160&gt;0),Input!$G$19,IF(AND(J160=3,AI160&gt;0),Input!$G$20,"")))</f>
        <v/>
      </c>
      <c r="AM160" s="310" t="str">
        <f>IF(AND(J160=1,AI160&gt;0),Input!$I$18,IF(AND(J160=2,AI160&gt;0),Input!$I$19,IF(AND(J160=3,AI160&gt;0),Input!$I$20,"")))</f>
        <v/>
      </c>
      <c r="AN160" s="313"/>
      <c r="AO160" s="314" t="str">
        <f t="shared" si="70"/>
        <v/>
      </c>
      <c r="AP160" s="314" t="str">
        <f t="shared" si="77"/>
        <v/>
      </c>
      <c r="AQ160" s="314" t="str">
        <f t="shared" si="78"/>
        <v/>
      </c>
      <c r="AR160" s="314">
        <f t="shared" si="79"/>
        <v>0</v>
      </c>
      <c r="AT160" s="315" t="str">
        <f t="shared" si="71"/>
        <v/>
      </c>
      <c r="AU160" s="315" t="str">
        <f t="shared" si="80"/>
        <v/>
      </c>
      <c r="AV160" s="315" t="str">
        <f t="shared" si="81"/>
        <v/>
      </c>
      <c r="AW160" s="316" t="str">
        <f t="shared" si="72"/>
        <v/>
      </c>
      <c r="AX160" s="316" t="str">
        <f t="shared" si="82"/>
        <v/>
      </c>
      <c r="AY160" s="317" t="str">
        <f t="shared" si="83"/>
        <v/>
      </c>
      <c r="AZ160" s="318" t="str">
        <f t="shared" si="73"/>
        <v/>
      </c>
      <c r="BA160" s="318" t="str">
        <f t="shared" si="84"/>
        <v/>
      </c>
      <c r="BB160" s="318" t="str">
        <f t="shared" si="85"/>
        <v/>
      </c>
      <c r="BJ160" s="320">
        <f t="shared" si="89"/>
        <v>0</v>
      </c>
      <c r="BL160" s="321"/>
      <c r="BM160" s="322">
        <f t="shared" si="86"/>
        <v>2.5</v>
      </c>
      <c r="BN160" s="322">
        <f t="shared" si="91"/>
        <v>0.83333333333333337</v>
      </c>
      <c r="BO160" s="322" t="str">
        <f t="shared" si="91"/>
        <v/>
      </c>
      <c r="BP160" s="322" t="str">
        <f t="shared" si="91"/>
        <v/>
      </c>
      <c r="BQ160" s="322" t="str">
        <f t="shared" si="91"/>
        <v/>
      </c>
      <c r="BR160" s="322" t="str">
        <f t="shared" si="91"/>
        <v/>
      </c>
      <c r="BS160" s="322" t="str">
        <f t="shared" si="91"/>
        <v/>
      </c>
      <c r="BT160" s="322" t="str">
        <f t="shared" si="91"/>
        <v/>
      </c>
      <c r="BU160" s="322" t="str">
        <f t="shared" si="91"/>
        <v/>
      </c>
      <c r="BV160" s="322" t="str">
        <f t="shared" si="91"/>
        <v/>
      </c>
      <c r="BW160" s="322" t="str">
        <f t="shared" si="91"/>
        <v/>
      </c>
      <c r="BX160" s="322" t="str">
        <f t="shared" si="91"/>
        <v/>
      </c>
      <c r="CC160" s="323"/>
      <c r="CF160" s="369">
        <f t="shared" si="88"/>
        <v>0</v>
      </c>
      <c r="CG160" s="368"/>
      <c r="CH160" s="368"/>
      <c r="CI160" s="368"/>
      <c r="CJ160" s="368"/>
      <c r="CK160" s="368"/>
      <c r="CL160" s="368"/>
      <c r="CM160" s="368"/>
      <c r="CN160" s="368"/>
      <c r="CO160" s="368"/>
      <c r="CP160" s="368"/>
      <c r="CQ160" s="368"/>
      <c r="CR160" s="368"/>
    </row>
    <row r="161" spans="1:96" s="314" customFormat="1" ht="21" customHeight="1">
      <c r="A161" s="295" t="str">
        <f>Input!$C$12</f>
        <v>01​ 01 01</v>
      </c>
      <c r="B161" s="325">
        <v>3850</v>
      </c>
      <c r="C161" s="297">
        <v>1</v>
      </c>
      <c r="D161" s="298" t="str">
        <f t="shared" si="64"/>
        <v/>
      </c>
      <c r="E161" s="299">
        <f>IF(AG161=1,SUM(AG$8:AG161)+E$4,"")</f>
        <v>154</v>
      </c>
      <c r="F161" s="300" t="str">
        <f t="shared" si="65"/>
        <v>01​ 01 01 3850 1</v>
      </c>
      <c r="G161" s="301" t="s">
        <v>304</v>
      </c>
      <c r="H161" s="302"/>
      <c r="I161" s="303"/>
      <c r="J161" s="304">
        <v>2</v>
      </c>
      <c r="K161" s="305" t="str">
        <f t="shared" si="90"/>
        <v>អាជីវកម្ម</v>
      </c>
      <c r="L161" s="328"/>
      <c r="M161" s="79"/>
      <c r="N161" s="307"/>
      <c r="O161" s="366">
        <f t="shared" si="74"/>
        <v>0.83333333333333337</v>
      </c>
      <c r="P161" s="79" t="str">
        <f t="shared" si="75"/>
        <v/>
      </c>
      <c r="Q161" s="79" t="str">
        <f t="shared" si="66"/>
        <v/>
      </c>
      <c r="R161" s="79"/>
      <c r="S161" s="79">
        <v>5</v>
      </c>
      <c r="T161" s="79">
        <v>10</v>
      </c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308" t="str">
        <f t="shared" si="67"/>
        <v/>
      </c>
      <c r="AG161" s="309">
        <f t="shared" si="68"/>
        <v>1</v>
      </c>
      <c r="AH161" s="310" t="str">
        <f t="shared" si="76"/>
        <v/>
      </c>
      <c r="AI161" s="311">
        <f t="shared" si="69"/>
        <v>0</v>
      </c>
      <c r="AJ161" s="312" t="str">
        <f>IF(AH161=1,SUM(AH$8:AH161)+AJ$4,"")</f>
        <v/>
      </c>
      <c r="AK161" s="310" t="str">
        <f>IF(AND(J161=1,AI161&gt;0),Input!$E$18,IF(AND(J161=2,AI161&gt;0),Input!$E$19,IF(AND(J161=3,AI161&gt;0),Input!$E$20,"")))</f>
        <v/>
      </c>
      <c r="AL161" s="310" t="str">
        <f>IF(AND(J161=1,AI161&gt;0),Input!$G$18,IF(AND(J161=2,AI161&gt;0),Input!$G$19,IF(AND(J161=3,AI161&gt;0),Input!$G$20,"")))</f>
        <v/>
      </c>
      <c r="AM161" s="310" t="str">
        <f>IF(AND(J161=1,AI161&gt;0),Input!$I$18,IF(AND(J161=2,AI161&gt;0),Input!$I$19,IF(AND(J161=3,AI161&gt;0),Input!$I$20,"")))</f>
        <v/>
      </c>
      <c r="AN161" s="313"/>
      <c r="AO161" s="314" t="str">
        <f t="shared" si="70"/>
        <v/>
      </c>
      <c r="AP161" s="314" t="str">
        <f t="shared" si="77"/>
        <v/>
      </c>
      <c r="AQ161" s="314" t="str">
        <f t="shared" si="78"/>
        <v/>
      </c>
      <c r="AR161" s="314">
        <f t="shared" si="79"/>
        <v>0</v>
      </c>
      <c r="AT161" s="315" t="str">
        <f t="shared" si="71"/>
        <v/>
      </c>
      <c r="AU161" s="315" t="str">
        <f t="shared" si="80"/>
        <v/>
      </c>
      <c r="AV161" s="315" t="str">
        <f t="shared" si="81"/>
        <v/>
      </c>
      <c r="AW161" s="316" t="str">
        <f t="shared" si="72"/>
        <v/>
      </c>
      <c r="AX161" s="316" t="str">
        <f t="shared" si="82"/>
        <v/>
      </c>
      <c r="AY161" s="317" t="str">
        <f t="shared" si="83"/>
        <v/>
      </c>
      <c r="AZ161" s="318" t="str">
        <f t="shared" si="73"/>
        <v/>
      </c>
      <c r="BA161" s="318" t="str">
        <f t="shared" si="84"/>
        <v/>
      </c>
      <c r="BB161" s="318" t="str">
        <f t="shared" si="85"/>
        <v/>
      </c>
      <c r="BJ161" s="320">
        <f t="shared" si="89"/>
        <v>0</v>
      </c>
      <c r="BL161" s="321"/>
      <c r="BM161" s="322">
        <f t="shared" si="86"/>
        <v>2.5</v>
      </c>
      <c r="BN161" s="322">
        <f t="shared" si="91"/>
        <v>0.83333333333333337</v>
      </c>
      <c r="BO161" s="322" t="str">
        <f t="shared" si="91"/>
        <v/>
      </c>
      <c r="BP161" s="322" t="str">
        <f t="shared" si="91"/>
        <v/>
      </c>
      <c r="BQ161" s="322" t="str">
        <f t="shared" si="91"/>
        <v/>
      </c>
      <c r="BR161" s="322" t="str">
        <f t="shared" si="91"/>
        <v/>
      </c>
      <c r="BS161" s="322" t="str">
        <f t="shared" si="91"/>
        <v/>
      </c>
      <c r="BT161" s="322" t="str">
        <f t="shared" si="91"/>
        <v/>
      </c>
      <c r="BU161" s="322" t="str">
        <f t="shared" si="91"/>
        <v/>
      </c>
      <c r="BV161" s="322" t="str">
        <f t="shared" si="91"/>
        <v/>
      </c>
      <c r="BW161" s="322" t="str">
        <f t="shared" si="91"/>
        <v/>
      </c>
      <c r="BX161" s="322" t="str">
        <f t="shared" si="91"/>
        <v/>
      </c>
      <c r="CC161" s="323"/>
      <c r="CF161" s="369">
        <f t="shared" si="88"/>
        <v>0</v>
      </c>
      <c r="CG161" s="368"/>
      <c r="CH161" s="368"/>
      <c r="CI161" s="368"/>
      <c r="CJ161" s="368"/>
      <c r="CK161" s="368"/>
      <c r="CL161" s="368"/>
      <c r="CM161" s="368"/>
      <c r="CN161" s="368"/>
      <c r="CO161" s="368"/>
      <c r="CP161" s="368"/>
      <c r="CQ161" s="368"/>
      <c r="CR161" s="368"/>
    </row>
    <row r="162" spans="1:96" s="314" customFormat="1" ht="21" customHeight="1">
      <c r="A162" s="295" t="str">
        <f>Input!$C$12</f>
        <v>01​ 01 01</v>
      </c>
      <c r="B162" s="296">
        <v>3875</v>
      </c>
      <c r="C162" s="297">
        <v>1</v>
      </c>
      <c r="D162" s="298" t="str">
        <f t="shared" si="64"/>
        <v/>
      </c>
      <c r="E162" s="299">
        <f>IF(AG162=1,SUM(AG$8:AG162)+E$4,"")</f>
        <v>155</v>
      </c>
      <c r="F162" s="300" t="str">
        <f t="shared" si="65"/>
        <v>01​ 01 01 3875 1</v>
      </c>
      <c r="G162" s="301" t="s">
        <v>305</v>
      </c>
      <c r="H162" s="302"/>
      <c r="I162" s="303"/>
      <c r="J162" s="304">
        <v>2</v>
      </c>
      <c r="K162" s="305" t="str">
        <f t="shared" si="90"/>
        <v>អាជីវកម្ម</v>
      </c>
      <c r="L162" s="328"/>
      <c r="M162" s="79"/>
      <c r="N162" s="307"/>
      <c r="O162" s="366">
        <f t="shared" si="74"/>
        <v>0.83333333333333337</v>
      </c>
      <c r="P162" s="79" t="str">
        <f t="shared" si="75"/>
        <v/>
      </c>
      <c r="Q162" s="79" t="str">
        <f t="shared" si="66"/>
        <v/>
      </c>
      <c r="R162" s="79"/>
      <c r="S162" s="79">
        <v>5</v>
      </c>
      <c r="T162" s="79">
        <v>10</v>
      </c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308" t="str">
        <f t="shared" si="67"/>
        <v/>
      </c>
      <c r="AG162" s="309">
        <f t="shared" si="68"/>
        <v>1</v>
      </c>
      <c r="AH162" s="310" t="str">
        <f t="shared" si="76"/>
        <v/>
      </c>
      <c r="AI162" s="311">
        <f t="shared" si="69"/>
        <v>0</v>
      </c>
      <c r="AJ162" s="312" t="str">
        <f>IF(AH162=1,SUM(AH$8:AH162)+AJ$4,"")</f>
        <v/>
      </c>
      <c r="AK162" s="310" t="str">
        <f>IF(AND(J162=1,AI162&gt;0),Input!$E$18,IF(AND(J162=2,AI162&gt;0),Input!$E$19,IF(AND(J162=3,AI162&gt;0),Input!$E$20,"")))</f>
        <v/>
      </c>
      <c r="AL162" s="310" t="str">
        <f>IF(AND(J162=1,AI162&gt;0),Input!$G$18,IF(AND(J162=2,AI162&gt;0),Input!$G$19,IF(AND(J162=3,AI162&gt;0),Input!$G$20,"")))</f>
        <v/>
      </c>
      <c r="AM162" s="310" t="str">
        <f>IF(AND(J162=1,AI162&gt;0),Input!$I$18,IF(AND(J162=2,AI162&gt;0),Input!$I$19,IF(AND(J162=3,AI162&gt;0),Input!$I$20,"")))</f>
        <v/>
      </c>
      <c r="AN162" s="313"/>
      <c r="AO162" s="314" t="str">
        <f t="shared" si="70"/>
        <v/>
      </c>
      <c r="AP162" s="314" t="str">
        <f t="shared" si="77"/>
        <v/>
      </c>
      <c r="AQ162" s="314" t="str">
        <f t="shared" si="78"/>
        <v/>
      </c>
      <c r="AR162" s="314">
        <f t="shared" si="79"/>
        <v>0</v>
      </c>
      <c r="AT162" s="315" t="str">
        <f t="shared" si="71"/>
        <v/>
      </c>
      <c r="AU162" s="315" t="str">
        <f t="shared" si="80"/>
        <v/>
      </c>
      <c r="AV162" s="315" t="str">
        <f t="shared" si="81"/>
        <v/>
      </c>
      <c r="AW162" s="316" t="str">
        <f t="shared" si="72"/>
        <v/>
      </c>
      <c r="AX162" s="316" t="str">
        <f t="shared" si="82"/>
        <v/>
      </c>
      <c r="AY162" s="317" t="str">
        <f t="shared" si="83"/>
        <v/>
      </c>
      <c r="AZ162" s="318" t="str">
        <f t="shared" si="73"/>
        <v/>
      </c>
      <c r="BA162" s="318" t="str">
        <f t="shared" si="84"/>
        <v/>
      </c>
      <c r="BB162" s="318" t="str">
        <f t="shared" si="85"/>
        <v/>
      </c>
      <c r="BJ162" s="320">
        <f t="shared" si="89"/>
        <v>0</v>
      </c>
      <c r="BL162" s="321"/>
      <c r="BM162" s="322">
        <f t="shared" si="86"/>
        <v>2.5</v>
      </c>
      <c r="BN162" s="322">
        <f t="shared" si="91"/>
        <v>0.83333333333333337</v>
      </c>
      <c r="BO162" s="322" t="str">
        <f t="shared" si="91"/>
        <v/>
      </c>
      <c r="BP162" s="322" t="str">
        <f t="shared" si="91"/>
        <v/>
      </c>
      <c r="BQ162" s="322" t="str">
        <f t="shared" si="91"/>
        <v/>
      </c>
      <c r="BR162" s="322" t="str">
        <f t="shared" si="91"/>
        <v/>
      </c>
      <c r="BS162" s="322" t="str">
        <f t="shared" si="91"/>
        <v/>
      </c>
      <c r="BT162" s="322" t="str">
        <f t="shared" si="91"/>
        <v/>
      </c>
      <c r="BU162" s="322" t="str">
        <f t="shared" si="91"/>
        <v/>
      </c>
      <c r="BV162" s="322" t="str">
        <f t="shared" si="91"/>
        <v/>
      </c>
      <c r="BW162" s="322" t="str">
        <f t="shared" si="91"/>
        <v/>
      </c>
      <c r="BX162" s="322" t="str">
        <f t="shared" si="91"/>
        <v/>
      </c>
      <c r="CC162" s="323"/>
      <c r="CF162" s="369">
        <f t="shared" si="88"/>
        <v>0</v>
      </c>
      <c r="CG162" s="368"/>
      <c r="CH162" s="368"/>
      <c r="CI162" s="368"/>
      <c r="CJ162" s="368"/>
      <c r="CK162" s="368"/>
      <c r="CL162" s="368"/>
      <c r="CM162" s="368"/>
      <c r="CN162" s="368"/>
      <c r="CO162" s="368"/>
      <c r="CP162" s="368"/>
      <c r="CQ162" s="368"/>
      <c r="CR162" s="368"/>
    </row>
    <row r="163" spans="1:96" s="314" customFormat="1" ht="21" customHeight="1">
      <c r="A163" s="295" t="str">
        <f>Input!$C$12</f>
        <v>01​ 01 01</v>
      </c>
      <c r="B163" s="325">
        <v>3900</v>
      </c>
      <c r="C163" s="297">
        <v>1</v>
      </c>
      <c r="D163" s="298" t="str">
        <f t="shared" si="64"/>
        <v/>
      </c>
      <c r="E163" s="299">
        <f>IF(AG163=1,SUM(AG$8:AG163)+E$4,"")</f>
        <v>156</v>
      </c>
      <c r="F163" s="300" t="str">
        <f t="shared" si="65"/>
        <v>01​ 01 01 3900 1</v>
      </c>
      <c r="G163" s="301" t="s">
        <v>306</v>
      </c>
      <c r="H163" s="302"/>
      <c r="I163" s="303"/>
      <c r="J163" s="304">
        <v>2</v>
      </c>
      <c r="K163" s="305" t="str">
        <f t="shared" si="90"/>
        <v>អាជីវកម្ម</v>
      </c>
      <c r="L163" s="328"/>
      <c r="M163" s="79"/>
      <c r="N163" s="307"/>
      <c r="O163" s="366">
        <f t="shared" si="74"/>
        <v>0.83333333333333337</v>
      </c>
      <c r="P163" s="79" t="str">
        <f t="shared" si="75"/>
        <v/>
      </c>
      <c r="Q163" s="79" t="str">
        <f t="shared" si="66"/>
        <v/>
      </c>
      <c r="R163" s="79"/>
      <c r="S163" s="79">
        <v>5</v>
      </c>
      <c r="T163" s="79">
        <v>10</v>
      </c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308" t="str">
        <f t="shared" si="67"/>
        <v/>
      </c>
      <c r="AG163" s="309">
        <f t="shared" si="68"/>
        <v>1</v>
      </c>
      <c r="AH163" s="310" t="str">
        <f t="shared" si="76"/>
        <v/>
      </c>
      <c r="AI163" s="311">
        <f t="shared" si="69"/>
        <v>0</v>
      </c>
      <c r="AJ163" s="312" t="str">
        <f>IF(AH163=1,SUM(AH$8:AH163)+AJ$4,"")</f>
        <v/>
      </c>
      <c r="AK163" s="310" t="str">
        <f>IF(AND(J163=1,AI163&gt;0),Input!$E$18,IF(AND(J163=2,AI163&gt;0),Input!$E$19,IF(AND(J163=3,AI163&gt;0),Input!$E$20,"")))</f>
        <v/>
      </c>
      <c r="AL163" s="310" t="str">
        <f>IF(AND(J163=1,AI163&gt;0),Input!$G$18,IF(AND(J163=2,AI163&gt;0),Input!$G$19,IF(AND(J163=3,AI163&gt;0),Input!$G$20,"")))</f>
        <v/>
      </c>
      <c r="AM163" s="310" t="str">
        <f>IF(AND(J163=1,AI163&gt;0),Input!$I$18,IF(AND(J163=2,AI163&gt;0),Input!$I$19,IF(AND(J163=3,AI163&gt;0),Input!$I$20,"")))</f>
        <v/>
      </c>
      <c r="AN163" s="313"/>
      <c r="AO163" s="314" t="str">
        <f t="shared" si="70"/>
        <v/>
      </c>
      <c r="AP163" s="314" t="str">
        <f t="shared" si="77"/>
        <v/>
      </c>
      <c r="AQ163" s="314" t="str">
        <f t="shared" si="78"/>
        <v/>
      </c>
      <c r="AR163" s="314">
        <f t="shared" si="79"/>
        <v>0</v>
      </c>
      <c r="AT163" s="315" t="str">
        <f t="shared" si="71"/>
        <v/>
      </c>
      <c r="AU163" s="315" t="str">
        <f t="shared" si="80"/>
        <v/>
      </c>
      <c r="AV163" s="315" t="str">
        <f t="shared" si="81"/>
        <v/>
      </c>
      <c r="AW163" s="316" t="str">
        <f t="shared" si="72"/>
        <v/>
      </c>
      <c r="AX163" s="316" t="str">
        <f t="shared" si="82"/>
        <v/>
      </c>
      <c r="AY163" s="317" t="str">
        <f t="shared" si="83"/>
        <v/>
      </c>
      <c r="AZ163" s="318" t="str">
        <f t="shared" si="73"/>
        <v/>
      </c>
      <c r="BA163" s="318" t="str">
        <f t="shared" si="84"/>
        <v/>
      </c>
      <c r="BB163" s="318" t="str">
        <f t="shared" si="85"/>
        <v/>
      </c>
      <c r="BJ163" s="320">
        <f t="shared" si="89"/>
        <v>0</v>
      </c>
      <c r="BL163" s="321"/>
      <c r="BM163" s="322">
        <f t="shared" si="86"/>
        <v>2.5</v>
      </c>
      <c r="BN163" s="322">
        <f t="shared" si="91"/>
        <v>0.83333333333333337</v>
      </c>
      <c r="BO163" s="322" t="str">
        <f t="shared" si="91"/>
        <v/>
      </c>
      <c r="BP163" s="322" t="str">
        <f t="shared" si="91"/>
        <v/>
      </c>
      <c r="BQ163" s="322" t="str">
        <f t="shared" si="91"/>
        <v/>
      </c>
      <c r="BR163" s="322" t="str">
        <f t="shared" si="91"/>
        <v/>
      </c>
      <c r="BS163" s="322" t="str">
        <f t="shared" si="91"/>
        <v/>
      </c>
      <c r="BT163" s="322" t="str">
        <f t="shared" si="91"/>
        <v/>
      </c>
      <c r="BU163" s="322" t="str">
        <f t="shared" si="91"/>
        <v/>
      </c>
      <c r="BV163" s="322" t="str">
        <f t="shared" si="91"/>
        <v/>
      </c>
      <c r="BW163" s="322" t="str">
        <f t="shared" si="91"/>
        <v/>
      </c>
      <c r="BX163" s="322" t="str">
        <f t="shared" si="91"/>
        <v/>
      </c>
      <c r="CC163" s="323"/>
      <c r="CF163" s="369">
        <f t="shared" si="88"/>
        <v>0</v>
      </c>
      <c r="CG163" s="368"/>
      <c r="CH163" s="368"/>
      <c r="CI163" s="368"/>
      <c r="CJ163" s="368"/>
      <c r="CK163" s="368"/>
      <c r="CL163" s="368"/>
      <c r="CM163" s="368"/>
      <c r="CN163" s="368"/>
      <c r="CO163" s="368"/>
      <c r="CP163" s="368"/>
      <c r="CQ163" s="368"/>
      <c r="CR163" s="368"/>
    </row>
    <row r="164" spans="1:96" s="314" customFormat="1" ht="21" customHeight="1">
      <c r="A164" s="295" t="str">
        <f>Input!$C$12</f>
        <v>01​ 01 01</v>
      </c>
      <c r="B164" s="296">
        <v>3925</v>
      </c>
      <c r="C164" s="297">
        <v>1</v>
      </c>
      <c r="D164" s="298" t="str">
        <f t="shared" si="64"/>
        <v/>
      </c>
      <c r="E164" s="299">
        <f>IF(AG164=1,SUM(AG$8:AG164)+E$4,"")</f>
        <v>157</v>
      </c>
      <c r="F164" s="300" t="str">
        <f t="shared" si="65"/>
        <v>01​ 01 01 3925 1</v>
      </c>
      <c r="G164" s="301" t="s">
        <v>307</v>
      </c>
      <c r="H164" s="302"/>
      <c r="I164" s="303"/>
      <c r="J164" s="304">
        <v>2</v>
      </c>
      <c r="K164" s="305" t="str">
        <f t="shared" si="90"/>
        <v>អាជីវកម្ម</v>
      </c>
      <c r="L164" s="328"/>
      <c r="M164" s="79"/>
      <c r="N164" s="307"/>
      <c r="O164" s="366">
        <f t="shared" si="74"/>
        <v>0.83333333333333337</v>
      </c>
      <c r="P164" s="79" t="str">
        <f t="shared" si="75"/>
        <v/>
      </c>
      <c r="Q164" s="79" t="str">
        <f t="shared" si="66"/>
        <v/>
      </c>
      <c r="R164" s="79"/>
      <c r="S164" s="79">
        <v>5</v>
      </c>
      <c r="T164" s="79">
        <v>10</v>
      </c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308" t="str">
        <f t="shared" si="67"/>
        <v/>
      </c>
      <c r="AG164" s="309">
        <f t="shared" si="68"/>
        <v>1</v>
      </c>
      <c r="AH164" s="310" t="str">
        <f t="shared" si="76"/>
        <v/>
      </c>
      <c r="AI164" s="311">
        <f t="shared" si="69"/>
        <v>0</v>
      </c>
      <c r="AJ164" s="312" t="str">
        <f>IF(AH164=1,SUM(AH$8:AH164)+AJ$4,"")</f>
        <v/>
      </c>
      <c r="AK164" s="310" t="str">
        <f>IF(AND(J164=1,AI164&gt;0),Input!$E$18,IF(AND(J164=2,AI164&gt;0),Input!$E$19,IF(AND(J164=3,AI164&gt;0),Input!$E$20,"")))</f>
        <v/>
      </c>
      <c r="AL164" s="310" t="str">
        <f>IF(AND(J164=1,AI164&gt;0),Input!$G$18,IF(AND(J164=2,AI164&gt;0),Input!$G$19,IF(AND(J164=3,AI164&gt;0),Input!$G$20,"")))</f>
        <v/>
      </c>
      <c r="AM164" s="310" t="str">
        <f>IF(AND(J164=1,AI164&gt;0),Input!$I$18,IF(AND(J164=2,AI164&gt;0),Input!$I$19,IF(AND(J164=3,AI164&gt;0),Input!$I$20,"")))</f>
        <v/>
      </c>
      <c r="AN164" s="313"/>
      <c r="AO164" s="314" t="str">
        <f t="shared" si="70"/>
        <v/>
      </c>
      <c r="AP164" s="314" t="str">
        <f t="shared" si="77"/>
        <v/>
      </c>
      <c r="AQ164" s="314" t="str">
        <f t="shared" si="78"/>
        <v/>
      </c>
      <c r="AR164" s="314">
        <f t="shared" si="79"/>
        <v>0</v>
      </c>
      <c r="AT164" s="315" t="str">
        <f t="shared" si="71"/>
        <v/>
      </c>
      <c r="AU164" s="315" t="str">
        <f t="shared" si="80"/>
        <v/>
      </c>
      <c r="AV164" s="315" t="str">
        <f t="shared" si="81"/>
        <v/>
      </c>
      <c r="AW164" s="316" t="str">
        <f t="shared" si="72"/>
        <v/>
      </c>
      <c r="AX164" s="316" t="str">
        <f t="shared" si="82"/>
        <v/>
      </c>
      <c r="AY164" s="317" t="str">
        <f t="shared" si="83"/>
        <v/>
      </c>
      <c r="AZ164" s="318" t="str">
        <f t="shared" si="73"/>
        <v/>
      </c>
      <c r="BA164" s="318" t="str">
        <f t="shared" si="84"/>
        <v/>
      </c>
      <c r="BB164" s="318" t="str">
        <f t="shared" si="85"/>
        <v/>
      </c>
      <c r="BJ164" s="320">
        <f t="shared" si="89"/>
        <v>0</v>
      </c>
      <c r="BL164" s="321"/>
      <c r="BM164" s="322">
        <f t="shared" si="86"/>
        <v>2.5</v>
      </c>
      <c r="BN164" s="322">
        <f t="shared" si="91"/>
        <v>0.83333333333333337</v>
      </c>
      <c r="BO164" s="322" t="str">
        <f t="shared" si="91"/>
        <v/>
      </c>
      <c r="BP164" s="322" t="str">
        <f t="shared" si="91"/>
        <v/>
      </c>
      <c r="BQ164" s="322" t="str">
        <f t="shared" si="91"/>
        <v/>
      </c>
      <c r="BR164" s="322" t="str">
        <f t="shared" si="91"/>
        <v/>
      </c>
      <c r="BS164" s="322" t="str">
        <f t="shared" si="91"/>
        <v/>
      </c>
      <c r="BT164" s="322" t="str">
        <f t="shared" si="91"/>
        <v/>
      </c>
      <c r="BU164" s="322" t="str">
        <f t="shared" si="91"/>
        <v/>
      </c>
      <c r="BV164" s="322" t="str">
        <f t="shared" si="91"/>
        <v/>
      </c>
      <c r="BW164" s="322" t="str">
        <f t="shared" si="91"/>
        <v/>
      </c>
      <c r="BX164" s="322" t="str">
        <f t="shared" si="91"/>
        <v/>
      </c>
      <c r="CC164" s="323"/>
      <c r="CF164" s="369">
        <f t="shared" si="88"/>
        <v>0</v>
      </c>
      <c r="CG164" s="368"/>
      <c r="CH164" s="368"/>
      <c r="CI164" s="368"/>
      <c r="CJ164" s="368"/>
      <c r="CK164" s="368"/>
      <c r="CL164" s="368"/>
      <c r="CM164" s="368"/>
      <c r="CN164" s="368"/>
      <c r="CO164" s="368"/>
      <c r="CP164" s="368"/>
      <c r="CQ164" s="368"/>
      <c r="CR164" s="368"/>
    </row>
    <row r="165" spans="1:96" s="314" customFormat="1" ht="21" customHeight="1">
      <c r="A165" s="295" t="str">
        <f>Input!$C$12</f>
        <v>01​ 01 01</v>
      </c>
      <c r="B165" s="325">
        <v>3950</v>
      </c>
      <c r="C165" s="297">
        <v>1</v>
      </c>
      <c r="D165" s="298" t="str">
        <f t="shared" si="64"/>
        <v/>
      </c>
      <c r="E165" s="299">
        <f>IF(AG165=1,SUM(AG$8:AG165)+E$4,"")</f>
        <v>158</v>
      </c>
      <c r="F165" s="300" t="str">
        <f t="shared" si="65"/>
        <v>01​ 01 01 3950 1</v>
      </c>
      <c r="G165" s="301" t="s">
        <v>308</v>
      </c>
      <c r="H165" s="302"/>
      <c r="I165" s="303"/>
      <c r="J165" s="304">
        <v>2</v>
      </c>
      <c r="K165" s="305" t="str">
        <f t="shared" si="90"/>
        <v>អាជីវកម្ម</v>
      </c>
      <c r="L165" s="328"/>
      <c r="M165" s="79"/>
      <c r="N165" s="307"/>
      <c r="O165" s="366">
        <f t="shared" si="74"/>
        <v>0.83333333333333337</v>
      </c>
      <c r="P165" s="79" t="str">
        <f t="shared" si="75"/>
        <v/>
      </c>
      <c r="Q165" s="79" t="str">
        <f t="shared" si="66"/>
        <v/>
      </c>
      <c r="R165" s="79"/>
      <c r="S165" s="79">
        <v>5</v>
      </c>
      <c r="T165" s="79">
        <v>10</v>
      </c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308" t="str">
        <f t="shared" si="67"/>
        <v/>
      </c>
      <c r="AG165" s="309">
        <f t="shared" si="68"/>
        <v>1</v>
      </c>
      <c r="AH165" s="310" t="str">
        <f t="shared" si="76"/>
        <v/>
      </c>
      <c r="AI165" s="311">
        <f t="shared" si="69"/>
        <v>0</v>
      </c>
      <c r="AJ165" s="312" t="str">
        <f>IF(AH165=1,SUM(AH$8:AH165)+AJ$4,"")</f>
        <v/>
      </c>
      <c r="AK165" s="310" t="str">
        <f>IF(AND(J165=1,AI165&gt;0),Input!$E$18,IF(AND(J165=2,AI165&gt;0),Input!$E$19,IF(AND(J165=3,AI165&gt;0),Input!$E$20,"")))</f>
        <v/>
      </c>
      <c r="AL165" s="310" t="str">
        <f>IF(AND(J165=1,AI165&gt;0),Input!$G$18,IF(AND(J165=2,AI165&gt;0),Input!$G$19,IF(AND(J165=3,AI165&gt;0),Input!$G$20,"")))</f>
        <v/>
      </c>
      <c r="AM165" s="310" t="str">
        <f>IF(AND(J165=1,AI165&gt;0),Input!$I$18,IF(AND(J165=2,AI165&gt;0),Input!$I$19,IF(AND(J165=3,AI165&gt;0),Input!$I$20,"")))</f>
        <v/>
      </c>
      <c r="AN165" s="313"/>
      <c r="AO165" s="314" t="str">
        <f t="shared" si="70"/>
        <v/>
      </c>
      <c r="AP165" s="314" t="str">
        <f t="shared" si="77"/>
        <v/>
      </c>
      <c r="AQ165" s="314" t="str">
        <f t="shared" si="78"/>
        <v/>
      </c>
      <c r="AR165" s="314">
        <f t="shared" si="79"/>
        <v>0</v>
      </c>
      <c r="AT165" s="315" t="str">
        <f t="shared" si="71"/>
        <v/>
      </c>
      <c r="AU165" s="315" t="str">
        <f t="shared" si="80"/>
        <v/>
      </c>
      <c r="AV165" s="315" t="str">
        <f t="shared" si="81"/>
        <v/>
      </c>
      <c r="AW165" s="316" t="str">
        <f t="shared" si="72"/>
        <v/>
      </c>
      <c r="AX165" s="316" t="str">
        <f t="shared" si="82"/>
        <v/>
      </c>
      <c r="AY165" s="317" t="str">
        <f t="shared" si="83"/>
        <v/>
      </c>
      <c r="AZ165" s="318" t="str">
        <f t="shared" si="73"/>
        <v/>
      </c>
      <c r="BA165" s="318" t="str">
        <f t="shared" si="84"/>
        <v/>
      </c>
      <c r="BB165" s="318" t="str">
        <f t="shared" si="85"/>
        <v/>
      </c>
      <c r="BJ165" s="320">
        <f t="shared" si="89"/>
        <v>0</v>
      </c>
      <c r="BL165" s="321"/>
      <c r="BM165" s="322">
        <f t="shared" si="86"/>
        <v>2.5</v>
      </c>
      <c r="BN165" s="322">
        <f t="shared" si="91"/>
        <v>0.83333333333333337</v>
      </c>
      <c r="BO165" s="322" t="str">
        <f t="shared" si="91"/>
        <v/>
      </c>
      <c r="BP165" s="322" t="str">
        <f t="shared" si="91"/>
        <v/>
      </c>
      <c r="BQ165" s="322" t="str">
        <f t="shared" si="91"/>
        <v/>
      </c>
      <c r="BR165" s="322" t="str">
        <f t="shared" si="91"/>
        <v/>
      </c>
      <c r="BS165" s="322" t="str">
        <f t="shared" si="91"/>
        <v/>
      </c>
      <c r="BT165" s="322" t="str">
        <f t="shared" si="91"/>
        <v/>
      </c>
      <c r="BU165" s="322" t="str">
        <f t="shared" si="91"/>
        <v/>
      </c>
      <c r="BV165" s="322" t="str">
        <f t="shared" si="91"/>
        <v/>
      </c>
      <c r="BW165" s="322" t="str">
        <f t="shared" si="91"/>
        <v/>
      </c>
      <c r="BX165" s="322" t="str">
        <f t="shared" si="91"/>
        <v/>
      </c>
      <c r="CC165" s="323"/>
      <c r="CF165" s="369">
        <f t="shared" si="88"/>
        <v>0</v>
      </c>
      <c r="CG165" s="368"/>
      <c r="CH165" s="368"/>
      <c r="CI165" s="368"/>
      <c r="CJ165" s="368"/>
      <c r="CK165" s="368"/>
      <c r="CL165" s="368"/>
      <c r="CM165" s="368"/>
      <c r="CN165" s="368"/>
      <c r="CO165" s="368"/>
      <c r="CP165" s="368"/>
      <c r="CQ165" s="368"/>
      <c r="CR165" s="368"/>
    </row>
    <row r="166" spans="1:96" s="314" customFormat="1" ht="21" customHeight="1">
      <c r="A166" s="295" t="str">
        <f>Input!$C$12</f>
        <v>01​ 01 01</v>
      </c>
      <c r="B166" s="296">
        <v>3975</v>
      </c>
      <c r="C166" s="297">
        <v>1</v>
      </c>
      <c r="D166" s="298" t="str">
        <f t="shared" si="64"/>
        <v/>
      </c>
      <c r="E166" s="299">
        <f>IF(AG166=1,SUM(AG$8:AG166)+E$4,"")</f>
        <v>159</v>
      </c>
      <c r="F166" s="300" t="str">
        <f t="shared" si="65"/>
        <v>01​ 01 01 3975 1</v>
      </c>
      <c r="G166" s="301" t="s">
        <v>309</v>
      </c>
      <c r="H166" s="302"/>
      <c r="I166" s="303"/>
      <c r="J166" s="304">
        <v>2</v>
      </c>
      <c r="K166" s="305" t="str">
        <f t="shared" si="90"/>
        <v>អាជីវកម្ម</v>
      </c>
      <c r="L166" s="328"/>
      <c r="M166" s="79"/>
      <c r="N166" s="307"/>
      <c r="O166" s="366">
        <f t="shared" si="74"/>
        <v>0.83333333333333337</v>
      </c>
      <c r="P166" s="79" t="str">
        <f t="shared" si="75"/>
        <v/>
      </c>
      <c r="Q166" s="79" t="str">
        <f t="shared" si="66"/>
        <v/>
      </c>
      <c r="R166" s="79"/>
      <c r="S166" s="79">
        <v>5</v>
      </c>
      <c r="T166" s="79">
        <v>10</v>
      </c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308" t="str">
        <f t="shared" si="67"/>
        <v/>
      </c>
      <c r="AG166" s="309">
        <f t="shared" si="68"/>
        <v>1</v>
      </c>
      <c r="AH166" s="310" t="str">
        <f t="shared" si="76"/>
        <v/>
      </c>
      <c r="AI166" s="311">
        <f t="shared" si="69"/>
        <v>0</v>
      </c>
      <c r="AJ166" s="312" t="str">
        <f>IF(AH166=1,SUM(AH$8:AH166)+AJ$4,"")</f>
        <v/>
      </c>
      <c r="AK166" s="310" t="str">
        <f>IF(AND(J166=1,AI166&gt;0),Input!$E$18,IF(AND(J166=2,AI166&gt;0),Input!$E$19,IF(AND(J166=3,AI166&gt;0),Input!$E$20,"")))</f>
        <v/>
      </c>
      <c r="AL166" s="310" t="str">
        <f>IF(AND(J166=1,AI166&gt;0),Input!$G$18,IF(AND(J166=2,AI166&gt;0),Input!$G$19,IF(AND(J166=3,AI166&gt;0),Input!$G$20,"")))</f>
        <v/>
      </c>
      <c r="AM166" s="310" t="str">
        <f>IF(AND(J166=1,AI166&gt;0),Input!$I$18,IF(AND(J166=2,AI166&gt;0),Input!$I$19,IF(AND(J166=3,AI166&gt;0),Input!$I$20,"")))</f>
        <v/>
      </c>
      <c r="AN166" s="313"/>
      <c r="AO166" s="314" t="str">
        <f t="shared" si="70"/>
        <v/>
      </c>
      <c r="AP166" s="314" t="str">
        <f t="shared" si="77"/>
        <v/>
      </c>
      <c r="AQ166" s="314" t="str">
        <f t="shared" si="78"/>
        <v/>
      </c>
      <c r="AR166" s="314">
        <f t="shared" si="79"/>
        <v>0</v>
      </c>
      <c r="AT166" s="315" t="str">
        <f t="shared" si="71"/>
        <v/>
      </c>
      <c r="AU166" s="315" t="str">
        <f t="shared" si="80"/>
        <v/>
      </c>
      <c r="AV166" s="315" t="str">
        <f t="shared" si="81"/>
        <v/>
      </c>
      <c r="AW166" s="316" t="str">
        <f t="shared" si="72"/>
        <v/>
      </c>
      <c r="AX166" s="316" t="str">
        <f t="shared" si="82"/>
        <v/>
      </c>
      <c r="AY166" s="317" t="str">
        <f t="shared" si="83"/>
        <v/>
      </c>
      <c r="AZ166" s="318" t="str">
        <f t="shared" si="73"/>
        <v/>
      </c>
      <c r="BA166" s="318" t="str">
        <f t="shared" si="84"/>
        <v/>
      </c>
      <c r="BB166" s="318" t="str">
        <f t="shared" si="85"/>
        <v/>
      </c>
      <c r="BJ166" s="320">
        <f t="shared" si="89"/>
        <v>0</v>
      </c>
      <c r="BL166" s="321"/>
      <c r="BM166" s="322">
        <f t="shared" si="86"/>
        <v>2.5</v>
      </c>
      <c r="BN166" s="322">
        <f t="shared" si="91"/>
        <v>0.83333333333333337</v>
      </c>
      <c r="BO166" s="322" t="str">
        <f t="shared" si="91"/>
        <v/>
      </c>
      <c r="BP166" s="322" t="str">
        <f t="shared" si="91"/>
        <v/>
      </c>
      <c r="BQ166" s="322" t="str">
        <f t="shared" si="91"/>
        <v/>
      </c>
      <c r="BR166" s="322" t="str">
        <f t="shared" si="91"/>
        <v/>
      </c>
      <c r="BS166" s="322" t="str">
        <f t="shared" si="91"/>
        <v/>
      </c>
      <c r="BT166" s="322" t="str">
        <f t="shared" si="91"/>
        <v/>
      </c>
      <c r="BU166" s="322" t="str">
        <f t="shared" si="91"/>
        <v/>
      </c>
      <c r="BV166" s="322" t="str">
        <f t="shared" si="91"/>
        <v/>
      </c>
      <c r="BW166" s="322" t="str">
        <f t="shared" si="91"/>
        <v/>
      </c>
      <c r="BX166" s="322" t="str">
        <f t="shared" si="91"/>
        <v/>
      </c>
      <c r="CC166" s="323"/>
      <c r="CF166" s="369">
        <f t="shared" si="88"/>
        <v>0</v>
      </c>
      <c r="CG166" s="368"/>
      <c r="CH166" s="368"/>
      <c r="CI166" s="368"/>
      <c r="CJ166" s="368"/>
      <c r="CK166" s="368"/>
      <c r="CL166" s="368"/>
      <c r="CM166" s="368"/>
      <c r="CN166" s="368"/>
      <c r="CO166" s="368"/>
      <c r="CP166" s="368"/>
      <c r="CQ166" s="368"/>
      <c r="CR166" s="368"/>
    </row>
    <row r="167" spans="1:96" s="314" customFormat="1" ht="21" customHeight="1">
      <c r="A167" s="295" t="str">
        <f>Input!$C$12</f>
        <v>01​ 01 01</v>
      </c>
      <c r="B167" s="325">
        <v>4000</v>
      </c>
      <c r="C167" s="297">
        <v>1</v>
      </c>
      <c r="D167" s="298" t="str">
        <f t="shared" si="64"/>
        <v/>
      </c>
      <c r="E167" s="299">
        <f>IF(AG167=1,SUM(AG$8:AG167)+E$4,"")</f>
        <v>160</v>
      </c>
      <c r="F167" s="300" t="str">
        <f t="shared" si="65"/>
        <v>01​ 01 01 4000 1</v>
      </c>
      <c r="G167" s="301" t="s">
        <v>310</v>
      </c>
      <c r="H167" s="302"/>
      <c r="I167" s="303"/>
      <c r="J167" s="304">
        <v>2</v>
      </c>
      <c r="K167" s="305" t="str">
        <f t="shared" si="90"/>
        <v>អាជីវកម្ម</v>
      </c>
      <c r="L167" s="328"/>
      <c r="M167" s="79"/>
      <c r="N167" s="307"/>
      <c r="O167" s="366">
        <f t="shared" si="74"/>
        <v>0.83333333333333337</v>
      </c>
      <c r="P167" s="79" t="str">
        <f t="shared" si="75"/>
        <v/>
      </c>
      <c r="Q167" s="79" t="str">
        <f t="shared" si="66"/>
        <v/>
      </c>
      <c r="R167" s="79"/>
      <c r="S167" s="79">
        <v>5</v>
      </c>
      <c r="T167" s="79">
        <v>10</v>
      </c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308" t="str">
        <f t="shared" si="67"/>
        <v/>
      </c>
      <c r="AG167" s="309">
        <f t="shared" si="68"/>
        <v>1</v>
      </c>
      <c r="AH167" s="310" t="str">
        <f t="shared" si="76"/>
        <v/>
      </c>
      <c r="AI167" s="311">
        <f t="shared" si="69"/>
        <v>0</v>
      </c>
      <c r="AJ167" s="312" t="str">
        <f>IF(AH167=1,SUM(AH$8:AH167)+AJ$4,"")</f>
        <v/>
      </c>
      <c r="AK167" s="310" t="str">
        <f>IF(AND(J167=1,AI167&gt;0),Input!$E$18,IF(AND(J167=2,AI167&gt;0),Input!$E$19,IF(AND(J167=3,AI167&gt;0),Input!$E$20,"")))</f>
        <v/>
      </c>
      <c r="AL167" s="310" t="str">
        <f>IF(AND(J167=1,AI167&gt;0),Input!$G$18,IF(AND(J167=2,AI167&gt;0),Input!$G$19,IF(AND(J167=3,AI167&gt;0),Input!$G$20,"")))</f>
        <v/>
      </c>
      <c r="AM167" s="310" t="str">
        <f>IF(AND(J167=1,AI167&gt;0),Input!$I$18,IF(AND(J167=2,AI167&gt;0),Input!$I$19,IF(AND(J167=3,AI167&gt;0),Input!$I$20,"")))</f>
        <v/>
      </c>
      <c r="AN167" s="313"/>
      <c r="AO167" s="314" t="str">
        <f t="shared" si="70"/>
        <v/>
      </c>
      <c r="AP167" s="314" t="str">
        <f t="shared" si="77"/>
        <v/>
      </c>
      <c r="AQ167" s="314" t="str">
        <f t="shared" si="78"/>
        <v/>
      </c>
      <c r="AR167" s="314">
        <f t="shared" si="79"/>
        <v>0</v>
      </c>
      <c r="AT167" s="315" t="str">
        <f t="shared" si="71"/>
        <v/>
      </c>
      <c r="AU167" s="315" t="str">
        <f t="shared" si="80"/>
        <v/>
      </c>
      <c r="AV167" s="315" t="str">
        <f t="shared" si="81"/>
        <v/>
      </c>
      <c r="AW167" s="316" t="str">
        <f t="shared" si="72"/>
        <v/>
      </c>
      <c r="AX167" s="316" t="str">
        <f t="shared" si="82"/>
        <v/>
      </c>
      <c r="AY167" s="317" t="str">
        <f t="shared" si="83"/>
        <v/>
      </c>
      <c r="AZ167" s="318" t="str">
        <f t="shared" si="73"/>
        <v/>
      </c>
      <c r="BA167" s="318" t="str">
        <f t="shared" si="84"/>
        <v/>
      </c>
      <c r="BB167" s="318" t="str">
        <f t="shared" si="85"/>
        <v/>
      </c>
      <c r="BJ167" s="320">
        <f t="shared" si="89"/>
        <v>0</v>
      </c>
      <c r="BL167" s="321"/>
      <c r="BM167" s="322">
        <f t="shared" si="86"/>
        <v>2.5</v>
      </c>
      <c r="BN167" s="322">
        <f t="shared" si="91"/>
        <v>0.83333333333333337</v>
      </c>
      <c r="BO167" s="322" t="str">
        <f t="shared" si="91"/>
        <v/>
      </c>
      <c r="BP167" s="322" t="str">
        <f t="shared" si="91"/>
        <v/>
      </c>
      <c r="BQ167" s="322" t="str">
        <f t="shared" si="91"/>
        <v/>
      </c>
      <c r="BR167" s="322" t="str">
        <f t="shared" si="91"/>
        <v/>
      </c>
      <c r="BS167" s="322" t="str">
        <f t="shared" si="91"/>
        <v/>
      </c>
      <c r="BT167" s="322" t="str">
        <f t="shared" si="91"/>
        <v/>
      </c>
      <c r="BU167" s="322" t="str">
        <f t="shared" si="91"/>
        <v/>
      </c>
      <c r="BV167" s="322" t="str">
        <f t="shared" si="91"/>
        <v/>
      </c>
      <c r="BW167" s="322" t="str">
        <f t="shared" si="91"/>
        <v/>
      </c>
      <c r="BX167" s="322" t="str">
        <f t="shared" si="91"/>
        <v/>
      </c>
      <c r="CC167" s="323"/>
      <c r="CF167" s="369">
        <f t="shared" si="88"/>
        <v>0</v>
      </c>
      <c r="CG167" s="368"/>
      <c r="CH167" s="368"/>
      <c r="CI167" s="368"/>
      <c r="CJ167" s="368"/>
      <c r="CK167" s="368"/>
      <c r="CL167" s="368"/>
      <c r="CM167" s="368"/>
      <c r="CN167" s="368"/>
      <c r="CO167" s="368"/>
      <c r="CP167" s="368"/>
      <c r="CQ167" s="368"/>
      <c r="CR167" s="368"/>
    </row>
    <row r="168" spans="1:96" s="314" customFormat="1" ht="21" customHeight="1">
      <c r="A168" s="295" t="str">
        <f>Input!$C$12</f>
        <v>01​ 01 01</v>
      </c>
      <c r="B168" s="296">
        <v>4025</v>
      </c>
      <c r="C168" s="297">
        <v>1</v>
      </c>
      <c r="D168" s="298" t="str">
        <f t="shared" si="64"/>
        <v/>
      </c>
      <c r="E168" s="299">
        <f>IF(AG168=1,SUM(AG$8:AG168)+E$4,"")</f>
        <v>161</v>
      </c>
      <c r="F168" s="300" t="str">
        <f t="shared" si="65"/>
        <v>01​ 01 01 4025 1</v>
      </c>
      <c r="G168" s="301" t="s">
        <v>311</v>
      </c>
      <c r="H168" s="302"/>
      <c r="I168" s="303"/>
      <c r="J168" s="304">
        <v>2</v>
      </c>
      <c r="K168" s="305" t="str">
        <f t="shared" si="90"/>
        <v>អាជីវកម្ម</v>
      </c>
      <c r="L168" s="328"/>
      <c r="M168" s="79"/>
      <c r="N168" s="307"/>
      <c r="O168" s="366">
        <f t="shared" si="74"/>
        <v>0.83333333333333337</v>
      </c>
      <c r="P168" s="79" t="str">
        <f t="shared" si="75"/>
        <v/>
      </c>
      <c r="Q168" s="79" t="str">
        <f t="shared" si="66"/>
        <v/>
      </c>
      <c r="R168" s="79"/>
      <c r="S168" s="79">
        <v>5</v>
      </c>
      <c r="T168" s="79">
        <v>10</v>
      </c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308" t="str">
        <f t="shared" si="67"/>
        <v/>
      </c>
      <c r="AG168" s="309">
        <f t="shared" si="68"/>
        <v>1</v>
      </c>
      <c r="AH168" s="310" t="str">
        <f t="shared" si="76"/>
        <v/>
      </c>
      <c r="AI168" s="311">
        <f t="shared" si="69"/>
        <v>0</v>
      </c>
      <c r="AJ168" s="312" t="str">
        <f>IF(AH168=1,SUM(AH$8:AH168)+AJ$4,"")</f>
        <v/>
      </c>
      <c r="AK168" s="310" t="str">
        <f>IF(AND(J168=1,AI168&gt;0),Input!$E$18,IF(AND(J168=2,AI168&gt;0),Input!$E$19,IF(AND(J168=3,AI168&gt;0),Input!$E$20,"")))</f>
        <v/>
      </c>
      <c r="AL168" s="310" t="str">
        <f>IF(AND(J168=1,AI168&gt;0),Input!$G$18,IF(AND(J168=2,AI168&gt;0),Input!$G$19,IF(AND(J168=3,AI168&gt;0),Input!$G$20,"")))</f>
        <v/>
      </c>
      <c r="AM168" s="310" t="str">
        <f>IF(AND(J168=1,AI168&gt;0),Input!$I$18,IF(AND(J168=2,AI168&gt;0),Input!$I$19,IF(AND(J168=3,AI168&gt;0),Input!$I$20,"")))</f>
        <v/>
      </c>
      <c r="AN168" s="313"/>
      <c r="AO168" s="314" t="str">
        <f t="shared" si="70"/>
        <v/>
      </c>
      <c r="AP168" s="314" t="str">
        <f t="shared" si="77"/>
        <v/>
      </c>
      <c r="AQ168" s="314" t="str">
        <f t="shared" si="78"/>
        <v/>
      </c>
      <c r="AR168" s="314">
        <f t="shared" si="79"/>
        <v>0</v>
      </c>
      <c r="AT168" s="315" t="str">
        <f t="shared" si="71"/>
        <v/>
      </c>
      <c r="AU168" s="315" t="str">
        <f t="shared" si="80"/>
        <v/>
      </c>
      <c r="AV168" s="315" t="str">
        <f t="shared" si="81"/>
        <v/>
      </c>
      <c r="AW168" s="316" t="str">
        <f t="shared" si="72"/>
        <v/>
      </c>
      <c r="AX168" s="316" t="str">
        <f t="shared" si="82"/>
        <v/>
      </c>
      <c r="AY168" s="317" t="str">
        <f t="shared" si="83"/>
        <v/>
      </c>
      <c r="AZ168" s="318" t="str">
        <f t="shared" si="73"/>
        <v/>
      </c>
      <c r="BA168" s="318" t="str">
        <f t="shared" si="84"/>
        <v/>
      </c>
      <c r="BB168" s="318" t="str">
        <f t="shared" si="85"/>
        <v/>
      </c>
      <c r="BJ168" s="320">
        <f t="shared" si="89"/>
        <v>0</v>
      </c>
      <c r="BL168" s="321"/>
      <c r="BM168" s="322">
        <f t="shared" si="86"/>
        <v>2.5</v>
      </c>
      <c r="BN168" s="322">
        <f t="shared" si="91"/>
        <v>0.83333333333333337</v>
      </c>
      <c r="BO168" s="322" t="str">
        <f t="shared" si="91"/>
        <v/>
      </c>
      <c r="BP168" s="322" t="str">
        <f t="shared" si="91"/>
        <v/>
      </c>
      <c r="BQ168" s="322" t="str">
        <f t="shared" si="91"/>
        <v/>
      </c>
      <c r="BR168" s="322" t="str">
        <f t="shared" si="91"/>
        <v/>
      </c>
      <c r="BS168" s="322" t="str">
        <f t="shared" si="91"/>
        <v/>
      </c>
      <c r="BT168" s="322" t="str">
        <f t="shared" si="91"/>
        <v/>
      </c>
      <c r="BU168" s="322" t="str">
        <f t="shared" si="91"/>
        <v/>
      </c>
      <c r="BV168" s="322" t="str">
        <f t="shared" si="91"/>
        <v/>
      </c>
      <c r="BW168" s="322" t="str">
        <f t="shared" si="91"/>
        <v/>
      </c>
      <c r="BX168" s="322" t="str">
        <f t="shared" si="91"/>
        <v/>
      </c>
      <c r="CC168" s="323"/>
      <c r="CF168" s="369">
        <f t="shared" si="88"/>
        <v>0</v>
      </c>
      <c r="CG168" s="368"/>
      <c r="CH168" s="368"/>
      <c r="CI168" s="368"/>
      <c r="CJ168" s="368"/>
      <c r="CK168" s="368"/>
      <c r="CL168" s="368"/>
      <c r="CM168" s="368"/>
      <c r="CN168" s="368"/>
      <c r="CO168" s="368"/>
      <c r="CP168" s="368"/>
      <c r="CQ168" s="368"/>
      <c r="CR168" s="368"/>
    </row>
    <row r="169" spans="1:96" s="314" customFormat="1" ht="21" customHeight="1">
      <c r="A169" s="295" t="str">
        <f>Input!$C$12</f>
        <v>01​ 01 01</v>
      </c>
      <c r="B169" s="325">
        <v>4050</v>
      </c>
      <c r="C169" s="297">
        <v>1</v>
      </c>
      <c r="D169" s="298" t="str">
        <f t="shared" si="64"/>
        <v/>
      </c>
      <c r="E169" s="299">
        <f>IF(AG169=1,SUM(AG$8:AG169)+E$4,"")</f>
        <v>162</v>
      </c>
      <c r="F169" s="300" t="str">
        <f t="shared" si="65"/>
        <v>01​ 01 01 4050 1</v>
      </c>
      <c r="G169" s="301" t="s">
        <v>312</v>
      </c>
      <c r="H169" s="302"/>
      <c r="I169" s="303"/>
      <c r="J169" s="304">
        <v>2</v>
      </c>
      <c r="K169" s="305" t="str">
        <f t="shared" si="90"/>
        <v>អាជីវកម្ម</v>
      </c>
      <c r="L169" s="328"/>
      <c r="M169" s="79"/>
      <c r="N169" s="307"/>
      <c r="O169" s="366">
        <f t="shared" si="74"/>
        <v>0.83333333333333337</v>
      </c>
      <c r="P169" s="79" t="str">
        <f t="shared" si="75"/>
        <v/>
      </c>
      <c r="Q169" s="79" t="str">
        <f t="shared" si="66"/>
        <v/>
      </c>
      <c r="R169" s="79"/>
      <c r="S169" s="79">
        <v>5</v>
      </c>
      <c r="T169" s="79">
        <v>10</v>
      </c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308" t="str">
        <f t="shared" si="67"/>
        <v/>
      </c>
      <c r="AG169" s="309">
        <f t="shared" si="68"/>
        <v>1</v>
      </c>
      <c r="AH169" s="310" t="str">
        <f t="shared" si="76"/>
        <v/>
      </c>
      <c r="AI169" s="311">
        <f t="shared" si="69"/>
        <v>0</v>
      </c>
      <c r="AJ169" s="312" t="str">
        <f>IF(AH169=1,SUM(AH$8:AH169)+AJ$4,"")</f>
        <v/>
      </c>
      <c r="AK169" s="310" t="str">
        <f>IF(AND(J169=1,AI169&gt;0),Input!$E$18,IF(AND(J169=2,AI169&gt;0),Input!$E$19,IF(AND(J169=3,AI169&gt;0),Input!$E$20,"")))</f>
        <v/>
      </c>
      <c r="AL169" s="310" t="str">
        <f>IF(AND(J169=1,AI169&gt;0),Input!$G$18,IF(AND(J169=2,AI169&gt;0),Input!$G$19,IF(AND(J169=3,AI169&gt;0),Input!$G$20,"")))</f>
        <v/>
      </c>
      <c r="AM169" s="310" t="str">
        <f>IF(AND(J169=1,AI169&gt;0),Input!$I$18,IF(AND(J169=2,AI169&gt;0),Input!$I$19,IF(AND(J169=3,AI169&gt;0),Input!$I$20,"")))</f>
        <v/>
      </c>
      <c r="AN169" s="313"/>
      <c r="AO169" s="314" t="str">
        <f t="shared" si="70"/>
        <v/>
      </c>
      <c r="AP169" s="314" t="str">
        <f t="shared" si="77"/>
        <v/>
      </c>
      <c r="AQ169" s="314" t="str">
        <f t="shared" si="78"/>
        <v/>
      </c>
      <c r="AR169" s="314">
        <f t="shared" si="79"/>
        <v>0</v>
      </c>
      <c r="AT169" s="315" t="str">
        <f t="shared" si="71"/>
        <v/>
      </c>
      <c r="AU169" s="315" t="str">
        <f t="shared" si="80"/>
        <v/>
      </c>
      <c r="AV169" s="315" t="str">
        <f t="shared" si="81"/>
        <v/>
      </c>
      <c r="AW169" s="316" t="str">
        <f t="shared" si="72"/>
        <v/>
      </c>
      <c r="AX169" s="316" t="str">
        <f t="shared" si="82"/>
        <v/>
      </c>
      <c r="AY169" s="317" t="str">
        <f t="shared" si="83"/>
        <v/>
      </c>
      <c r="AZ169" s="318" t="str">
        <f t="shared" si="73"/>
        <v/>
      </c>
      <c r="BA169" s="318" t="str">
        <f t="shared" si="84"/>
        <v/>
      </c>
      <c r="BB169" s="318" t="str">
        <f t="shared" si="85"/>
        <v/>
      </c>
      <c r="BJ169" s="320">
        <f t="shared" si="89"/>
        <v>0</v>
      </c>
      <c r="BL169" s="321"/>
      <c r="BM169" s="322">
        <f t="shared" si="86"/>
        <v>2.5</v>
      </c>
      <c r="BN169" s="322">
        <f t="shared" ref="BN169:BX184" si="92">IF(U169&gt;T169,((U169-T169)+BM169+BL169)/3,IF(U169&lt;T169,(U169+BM169+BL169)/3,""))</f>
        <v>0.83333333333333337</v>
      </c>
      <c r="BO169" s="322" t="str">
        <f t="shared" si="92"/>
        <v/>
      </c>
      <c r="BP169" s="322" t="str">
        <f t="shared" si="92"/>
        <v/>
      </c>
      <c r="BQ169" s="322" t="str">
        <f t="shared" si="92"/>
        <v/>
      </c>
      <c r="BR169" s="322" t="str">
        <f t="shared" si="92"/>
        <v/>
      </c>
      <c r="BS169" s="322" t="str">
        <f t="shared" si="92"/>
        <v/>
      </c>
      <c r="BT169" s="322" t="str">
        <f t="shared" si="92"/>
        <v/>
      </c>
      <c r="BU169" s="322" t="str">
        <f t="shared" si="92"/>
        <v/>
      </c>
      <c r="BV169" s="322" t="str">
        <f t="shared" si="92"/>
        <v/>
      </c>
      <c r="BW169" s="322" t="str">
        <f t="shared" si="92"/>
        <v/>
      </c>
      <c r="BX169" s="322" t="str">
        <f t="shared" si="92"/>
        <v/>
      </c>
      <c r="CC169" s="323"/>
      <c r="CF169" s="369">
        <f t="shared" si="88"/>
        <v>0</v>
      </c>
      <c r="CG169" s="368"/>
      <c r="CH169" s="368"/>
      <c r="CI169" s="368"/>
      <c r="CJ169" s="368"/>
      <c r="CK169" s="368"/>
      <c r="CL169" s="368"/>
      <c r="CM169" s="368"/>
      <c r="CN169" s="368"/>
      <c r="CO169" s="368"/>
      <c r="CP169" s="368"/>
      <c r="CQ169" s="368"/>
      <c r="CR169" s="368"/>
    </row>
    <row r="170" spans="1:96" s="314" customFormat="1" ht="21" customHeight="1">
      <c r="A170" s="295" t="str">
        <f>Input!$C$12</f>
        <v>01​ 01 01</v>
      </c>
      <c r="B170" s="296">
        <v>4075</v>
      </c>
      <c r="C170" s="297">
        <v>1</v>
      </c>
      <c r="D170" s="298" t="str">
        <f t="shared" si="64"/>
        <v/>
      </c>
      <c r="E170" s="299">
        <f>IF(AG170=1,SUM(AG$8:AG170)+E$4,"")</f>
        <v>163</v>
      </c>
      <c r="F170" s="300" t="str">
        <f t="shared" si="65"/>
        <v>01​ 01 01 4075 1</v>
      </c>
      <c r="G170" s="301" t="s">
        <v>313</v>
      </c>
      <c r="H170" s="302"/>
      <c r="I170" s="303"/>
      <c r="J170" s="304">
        <v>2</v>
      </c>
      <c r="K170" s="305" t="str">
        <f t="shared" si="90"/>
        <v>អាជីវកម្ម</v>
      </c>
      <c r="L170" s="328"/>
      <c r="M170" s="79"/>
      <c r="N170" s="307"/>
      <c r="O170" s="366">
        <f t="shared" si="74"/>
        <v>0.83333333333333337</v>
      </c>
      <c r="P170" s="79" t="str">
        <f t="shared" si="75"/>
        <v/>
      </c>
      <c r="Q170" s="79" t="str">
        <f t="shared" si="66"/>
        <v/>
      </c>
      <c r="R170" s="79"/>
      <c r="S170" s="79">
        <v>5</v>
      </c>
      <c r="T170" s="79">
        <v>10</v>
      </c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308" t="str">
        <f t="shared" si="67"/>
        <v/>
      </c>
      <c r="AG170" s="309">
        <f t="shared" si="68"/>
        <v>1</v>
      </c>
      <c r="AH170" s="310" t="str">
        <f t="shared" si="76"/>
        <v/>
      </c>
      <c r="AI170" s="311">
        <f t="shared" si="69"/>
        <v>0</v>
      </c>
      <c r="AJ170" s="312" t="str">
        <f>IF(AH170=1,SUM(AH$8:AH170)+AJ$4,"")</f>
        <v/>
      </c>
      <c r="AK170" s="310" t="str">
        <f>IF(AND(J170=1,AI170&gt;0),Input!$E$18,IF(AND(J170=2,AI170&gt;0),Input!$E$19,IF(AND(J170=3,AI170&gt;0),Input!$E$20,"")))</f>
        <v/>
      </c>
      <c r="AL170" s="310" t="str">
        <f>IF(AND(J170=1,AI170&gt;0),Input!$G$18,IF(AND(J170=2,AI170&gt;0),Input!$G$19,IF(AND(J170=3,AI170&gt;0),Input!$G$20,"")))</f>
        <v/>
      </c>
      <c r="AM170" s="310" t="str">
        <f>IF(AND(J170=1,AI170&gt;0),Input!$I$18,IF(AND(J170=2,AI170&gt;0),Input!$I$19,IF(AND(J170=3,AI170&gt;0),Input!$I$20,"")))</f>
        <v/>
      </c>
      <c r="AN170" s="313"/>
      <c r="AO170" s="314" t="str">
        <f t="shared" si="70"/>
        <v/>
      </c>
      <c r="AP170" s="314" t="str">
        <f t="shared" si="77"/>
        <v/>
      </c>
      <c r="AQ170" s="314" t="str">
        <f t="shared" si="78"/>
        <v/>
      </c>
      <c r="AR170" s="314">
        <f t="shared" si="79"/>
        <v>0</v>
      </c>
      <c r="AT170" s="315" t="str">
        <f t="shared" si="71"/>
        <v/>
      </c>
      <c r="AU170" s="315" t="str">
        <f t="shared" si="80"/>
        <v/>
      </c>
      <c r="AV170" s="315" t="str">
        <f t="shared" si="81"/>
        <v/>
      </c>
      <c r="AW170" s="316" t="str">
        <f t="shared" si="72"/>
        <v/>
      </c>
      <c r="AX170" s="316" t="str">
        <f t="shared" si="82"/>
        <v/>
      </c>
      <c r="AY170" s="317" t="str">
        <f t="shared" si="83"/>
        <v/>
      </c>
      <c r="AZ170" s="318" t="str">
        <f t="shared" si="73"/>
        <v/>
      </c>
      <c r="BA170" s="318" t="str">
        <f t="shared" si="84"/>
        <v/>
      </c>
      <c r="BB170" s="318" t="str">
        <f t="shared" si="85"/>
        <v/>
      </c>
      <c r="BJ170" s="320">
        <f t="shared" si="89"/>
        <v>0</v>
      </c>
      <c r="BL170" s="321"/>
      <c r="BM170" s="322">
        <f t="shared" si="86"/>
        <v>2.5</v>
      </c>
      <c r="BN170" s="322">
        <f t="shared" si="92"/>
        <v>0.83333333333333337</v>
      </c>
      <c r="BO170" s="322" t="str">
        <f t="shared" si="92"/>
        <v/>
      </c>
      <c r="BP170" s="322" t="str">
        <f t="shared" si="92"/>
        <v/>
      </c>
      <c r="BQ170" s="322" t="str">
        <f t="shared" si="92"/>
        <v/>
      </c>
      <c r="BR170" s="322" t="str">
        <f t="shared" si="92"/>
        <v/>
      </c>
      <c r="BS170" s="322" t="str">
        <f t="shared" si="92"/>
        <v/>
      </c>
      <c r="BT170" s="322" t="str">
        <f t="shared" si="92"/>
        <v/>
      </c>
      <c r="BU170" s="322" t="str">
        <f t="shared" si="92"/>
        <v/>
      </c>
      <c r="BV170" s="322" t="str">
        <f t="shared" si="92"/>
        <v/>
      </c>
      <c r="BW170" s="322" t="str">
        <f t="shared" si="92"/>
        <v/>
      </c>
      <c r="BX170" s="322" t="str">
        <f t="shared" si="92"/>
        <v/>
      </c>
      <c r="CC170" s="323"/>
      <c r="CF170" s="369">
        <f t="shared" si="88"/>
        <v>0</v>
      </c>
      <c r="CG170" s="368"/>
      <c r="CH170" s="368"/>
      <c r="CI170" s="368"/>
      <c r="CJ170" s="368"/>
      <c r="CK170" s="368"/>
      <c r="CL170" s="368"/>
      <c r="CM170" s="368"/>
      <c r="CN170" s="368"/>
      <c r="CO170" s="368"/>
      <c r="CP170" s="368"/>
      <c r="CQ170" s="368"/>
      <c r="CR170" s="368"/>
    </row>
    <row r="171" spans="1:96" s="314" customFormat="1" ht="21" customHeight="1">
      <c r="A171" s="295" t="str">
        <f>Input!$C$12</f>
        <v>01​ 01 01</v>
      </c>
      <c r="B171" s="325">
        <v>4100</v>
      </c>
      <c r="C171" s="297">
        <v>1</v>
      </c>
      <c r="D171" s="298" t="str">
        <f t="shared" si="64"/>
        <v/>
      </c>
      <c r="E171" s="299">
        <f>IF(AG171=1,SUM(AG$8:AG171)+E$4,"")</f>
        <v>164</v>
      </c>
      <c r="F171" s="300" t="str">
        <f t="shared" si="65"/>
        <v>01​ 01 01 4100 1</v>
      </c>
      <c r="G171" s="301" t="s">
        <v>314</v>
      </c>
      <c r="H171" s="302"/>
      <c r="I171" s="303"/>
      <c r="J171" s="304">
        <v>2</v>
      </c>
      <c r="K171" s="305" t="str">
        <f t="shared" si="90"/>
        <v>អាជីវកម្ម</v>
      </c>
      <c r="L171" s="328"/>
      <c r="M171" s="79"/>
      <c r="N171" s="307"/>
      <c r="O171" s="366">
        <f t="shared" si="74"/>
        <v>0.83333333333333337</v>
      </c>
      <c r="P171" s="79" t="str">
        <f t="shared" si="75"/>
        <v/>
      </c>
      <c r="Q171" s="79" t="str">
        <f t="shared" si="66"/>
        <v/>
      </c>
      <c r="R171" s="79"/>
      <c r="S171" s="79">
        <v>5</v>
      </c>
      <c r="T171" s="79">
        <v>10</v>
      </c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308" t="str">
        <f t="shared" si="67"/>
        <v/>
      </c>
      <c r="AG171" s="309">
        <f t="shared" si="68"/>
        <v>1</v>
      </c>
      <c r="AH171" s="310" t="str">
        <f t="shared" si="76"/>
        <v/>
      </c>
      <c r="AI171" s="311">
        <f t="shared" si="69"/>
        <v>0</v>
      </c>
      <c r="AJ171" s="312" t="str">
        <f>IF(AH171=1,SUM(AH$8:AH171)+AJ$4,"")</f>
        <v/>
      </c>
      <c r="AK171" s="310" t="str">
        <f>IF(AND(J171=1,AI171&gt;0),Input!$E$18,IF(AND(J171=2,AI171&gt;0),Input!$E$19,IF(AND(J171=3,AI171&gt;0),Input!$E$20,"")))</f>
        <v/>
      </c>
      <c r="AL171" s="310" t="str">
        <f>IF(AND(J171=1,AI171&gt;0),Input!$G$18,IF(AND(J171=2,AI171&gt;0),Input!$G$19,IF(AND(J171=3,AI171&gt;0),Input!$G$20,"")))</f>
        <v/>
      </c>
      <c r="AM171" s="310" t="str">
        <f>IF(AND(J171=1,AI171&gt;0),Input!$I$18,IF(AND(J171=2,AI171&gt;0),Input!$I$19,IF(AND(J171=3,AI171&gt;0),Input!$I$20,"")))</f>
        <v/>
      </c>
      <c r="AN171" s="313"/>
      <c r="AO171" s="314" t="str">
        <f t="shared" si="70"/>
        <v/>
      </c>
      <c r="AP171" s="314" t="str">
        <f t="shared" si="77"/>
        <v/>
      </c>
      <c r="AQ171" s="314" t="str">
        <f t="shared" si="78"/>
        <v/>
      </c>
      <c r="AR171" s="314">
        <f t="shared" si="79"/>
        <v>0</v>
      </c>
      <c r="AT171" s="315" t="str">
        <f t="shared" si="71"/>
        <v/>
      </c>
      <c r="AU171" s="315" t="str">
        <f t="shared" si="80"/>
        <v/>
      </c>
      <c r="AV171" s="315" t="str">
        <f t="shared" si="81"/>
        <v/>
      </c>
      <c r="AW171" s="316" t="str">
        <f t="shared" si="72"/>
        <v/>
      </c>
      <c r="AX171" s="316" t="str">
        <f t="shared" si="82"/>
        <v/>
      </c>
      <c r="AY171" s="317" t="str">
        <f t="shared" si="83"/>
        <v/>
      </c>
      <c r="AZ171" s="318" t="str">
        <f t="shared" si="73"/>
        <v/>
      </c>
      <c r="BA171" s="318" t="str">
        <f t="shared" si="84"/>
        <v/>
      </c>
      <c r="BB171" s="318" t="str">
        <f t="shared" si="85"/>
        <v/>
      </c>
      <c r="BJ171" s="320">
        <f t="shared" si="89"/>
        <v>0</v>
      </c>
      <c r="BL171" s="321"/>
      <c r="BM171" s="322">
        <f t="shared" si="86"/>
        <v>2.5</v>
      </c>
      <c r="BN171" s="322">
        <f t="shared" si="92"/>
        <v>0.83333333333333337</v>
      </c>
      <c r="BO171" s="322" t="str">
        <f t="shared" si="92"/>
        <v/>
      </c>
      <c r="BP171" s="322" t="str">
        <f t="shared" si="92"/>
        <v/>
      </c>
      <c r="BQ171" s="322" t="str">
        <f t="shared" si="92"/>
        <v/>
      </c>
      <c r="BR171" s="322" t="str">
        <f t="shared" si="92"/>
        <v/>
      </c>
      <c r="BS171" s="322" t="str">
        <f t="shared" si="92"/>
        <v/>
      </c>
      <c r="BT171" s="322" t="str">
        <f t="shared" si="92"/>
        <v/>
      </c>
      <c r="BU171" s="322" t="str">
        <f t="shared" si="92"/>
        <v/>
      </c>
      <c r="BV171" s="322" t="str">
        <f t="shared" si="92"/>
        <v/>
      </c>
      <c r="BW171" s="322" t="str">
        <f t="shared" si="92"/>
        <v/>
      </c>
      <c r="BX171" s="322" t="str">
        <f t="shared" si="92"/>
        <v/>
      </c>
      <c r="CC171" s="323"/>
      <c r="CF171" s="369">
        <f t="shared" si="88"/>
        <v>0</v>
      </c>
      <c r="CG171" s="368"/>
      <c r="CH171" s="368"/>
      <c r="CI171" s="368"/>
      <c r="CJ171" s="368"/>
      <c r="CK171" s="368"/>
      <c r="CL171" s="368"/>
      <c r="CM171" s="368"/>
      <c r="CN171" s="368"/>
      <c r="CO171" s="368"/>
      <c r="CP171" s="368"/>
      <c r="CQ171" s="368"/>
      <c r="CR171" s="368"/>
    </row>
    <row r="172" spans="1:96" s="314" customFormat="1" ht="21" customHeight="1">
      <c r="A172" s="295" t="str">
        <f>Input!$C$12</f>
        <v>01​ 01 01</v>
      </c>
      <c r="B172" s="296">
        <v>4125</v>
      </c>
      <c r="C172" s="297">
        <v>1</v>
      </c>
      <c r="D172" s="298" t="str">
        <f t="shared" si="64"/>
        <v/>
      </c>
      <c r="E172" s="299">
        <f>IF(AG172=1,SUM(AG$8:AG172)+E$4,"")</f>
        <v>165</v>
      </c>
      <c r="F172" s="300" t="str">
        <f t="shared" si="65"/>
        <v>01​ 01 01 4125 1</v>
      </c>
      <c r="G172" s="301" t="s">
        <v>315</v>
      </c>
      <c r="H172" s="302"/>
      <c r="I172" s="303"/>
      <c r="J172" s="304">
        <v>2</v>
      </c>
      <c r="K172" s="305" t="str">
        <f t="shared" si="90"/>
        <v>អាជីវកម្ម</v>
      </c>
      <c r="L172" s="328"/>
      <c r="M172" s="79"/>
      <c r="N172" s="307"/>
      <c r="O172" s="366">
        <f t="shared" si="74"/>
        <v>0.83333333333333337</v>
      </c>
      <c r="P172" s="79" t="str">
        <f t="shared" si="75"/>
        <v/>
      </c>
      <c r="Q172" s="79" t="str">
        <f t="shared" si="66"/>
        <v/>
      </c>
      <c r="R172" s="79"/>
      <c r="S172" s="79">
        <v>5</v>
      </c>
      <c r="T172" s="79">
        <v>10</v>
      </c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308" t="str">
        <f t="shared" si="67"/>
        <v/>
      </c>
      <c r="AG172" s="309">
        <f t="shared" si="68"/>
        <v>1</v>
      </c>
      <c r="AH172" s="310" t="str">
        <f t="shared" si="76"/>
        <v/>
      </c>
      <c r="AI172" s="311">
        <f t="shared" si="69"/>
        <v>0</v>
      </c>
      <c r="AJ172" s="312" t="str">
        <f>IF(AH172=1,SUM(AH$8:AH172)+AJ$4,"")</f>
        <v/>
      </c>
      <c r="AK172" s="310" t="str">
        <f>IF(AND(J172=1,AI172&gt;0),Input!$E$18,IF(AND(J172=2,AI172&gt;0),Input!$E$19,IF(AND(J172=3,AI172&gt;0),Input!$E$20,"")))</f>
        <v/>
      </c>
      <c r="AL172" s="310" t="str">
        <f>IF(AND(J172=1,AI172&gt;0),Input!$G$18,IF(AND(J172=2,AI172&gt;0),Input!$G$19,IF(AND(J172=3,AI172&gt;0),Input!$G$20,"")))</f>
        <v/>
      </c>
      <c r="AM172" s="310" t="str">
        <f>IF(AND(J172=1,AI172&gt;0),Input!$I$18,IF(AND(J172=2,AI172&gt;0),Input!$I$19,IF(AND(J172=3,AI172&gt;0),Input!$I$20,"")))</f>
        <v/>
      </c>
      <c r="AN172" s="313"/>
      <c r="AO172" s="314" t="str">
        <f t="shared" si="70"/>
        <v/>
      </c>
      <c r="AP172" s="314" t="str">
        <f t="shared" si="77"/>
        <v/>
      </c>
      <c r="AQ172" s="314" t="str">
        <f t="shared" si="78"/>
        <v/>
      </c>
      <c r="AR172" s="314">
        <f t="shared" si="79"/>
        <v>0</v>
      </c>
      <c r="AT172" s="315" t="str">
        <f t="shared" si="71"/>
        <v/>
      </c>
      <c r="AU172" s="315" t="str">
        <f t="shared" si="80"/>
        <v/>
      </c>
      <c r="AV172" s="315" t="str">
        <f t="shared" si="81"/>
        <v/>
      </c>
      <c r="AW172" s="316" t="str">
        <f t="shared" si="72"/>
        <v/>
      </c>
      <c r="AX172" s="316" t="str">
        <f t="shared" si="82"/>
        <v/>
      </c>
      <c r="AY172" s="317" t="str">
        <f t="shared" si="83"/>
        <v/>
      </c>
      <c r="AZ172" s="318" t="str">
        <f t="shared" si="73"/>
        <v/>
      </c>
      <c r="BA172" s="318" t="str">
        <f t="shared" si="84"/>
        <v/>
      </c>
      <c r="BB172" s="318" t="str">
        <f t="shared" si="85"/>
        <v/>
      </c>
      <c r="BJ172" s="320">
        <f t="shared" si="89"/>
        <v>0</v>
      </c>
      <c r="BL172" s="321"/>
      <c r="BM172" s="322">
        <f t="shared" si="86"/>
        <v>2.5</v>
      </c>
      <c r="BN172" s="322">
        <f t="shared" si="92"/>
        <v>0.83333333333333337</v>
      </c>
      <c r="BO172" s="322" t="str">
        <f t="shared" si="92"/>
        <v/>
      </c>
      <c r="BP172" s="322" t="str">
        <f t="shared" si="92"/>
        <v/>
      </c>
      <c r="BQ172" s="322" t="str">
        <f t="shared" si="92"/>
        <v/>
      </c>
      <c r="BR172" s="322" t="str">
        <f t="shared" si="92"/>
        <v/>
      </c>
      <c r="BS172" s="322" t="str">
        <f t="shared" si="92"/>
        <v/>
      </c>
      <c r="BT172" s="322" t="str">
        <f t="shared" si="92"/>
        <v/>
      </c>
      <c r="BU172" s="322" t="str">
        <f t="shared" si="92"/>
        <v/>
      </c>
      <c r="BV172" s="322" t="str">
        <f t="shared" si="92"/>
        <v/>
      </c>
      <c r="BW172" s="322" t="str">
        <f t="shared" si="92"/>
        <v/>
      </c>
      <c r="BX172" s="322" t="str">
        <f t="shared" si="92"/>
        <v/>
      </c>
      <c r="CC172" s="323"/>
      <c r="CF172" s="369">
        <f t="shared" si="88"/>
        <v>0</v>
      </c>
      <c r="CG172" s="368"/>
      <c r="CH172" s="368"/>
      <c r="CI172" s="368"/>
      <c r="CJ172" s="368"/>
      <c r="CK172" s="368"/>
      <c r="CL172" s="368"/>
      <c r="CM172" s="368"/>
      <c r="CN172" s="368"/>
      <c r="CO172" s="368"/>
      <c r="CP172" s="368"/>
      <c r="CQ172" s="368"/>
      <c r="CR172" s="368"/>
    </row>
    <row r="173" spans="1:96" s="314" customFormat="1" ht="21" customHeight="1">
      <c r="A173" s="295" t="str">
        <f>Input!$C$12</f>
        <v>01​ 01 01</v>
      </c>
      <c r="B173" s="325">
        <v>4150</v>
      </c>
      <c r="C173" s="297">
        <v>1</v>
      </c>
      <c r="D173" s="298" t="str">
        <f t="shared" si="64"/>
        <v/>
      </c>
      <c r="E173" s="299">
        <f>IF(AG173=1,SUM(AG$8:AG173)+E$4,"")</f>
        <v>166</v>
      </c>
      <c r="F173" s="300" t="str">
        <f t="shared" si="65"/>
        <v>01​ 01 01 4150 1</v>
      </c>
      <c r="G173" s="301" t="s">
        <v>316</v>
      </c>
      <c r="H173" s="302"/>
      <c r="I173" s="303"/>
      <c r="J173" s="304">
        <v>2</v>
      </c>
      <c r="K173" s="305" t="str">
        <f t="shared" si="90"/>
        <v>អាជីវកម្ម</v>
      </c>
      <c r="L173" s="328"/>
      <c r="M173" s="79"/>
      <c r="N173" s="307"/>
      <c r="O173" s="366">
        <f t="shared" si="74"/>
        <v>0.83333333333333337</v>
      </c>
      <c r="P173" s="79" t="str">
        <f t="shared" si="75"/>
        <v/>
      </c>
      <c r="Q173" s="79" t="str">
        <f t="shared" si="66"/>
        <v/>
      </c>
      <c r="R173" s="79"/>
      <c r="S173" s="79">
        <v>5</v>
      </c>
      <c r="T173" s="79">
        <v>10</v>
      </c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308" t="str">
        <f t="shared" si="67"/>
        <v/>
      </c>
      <c r="AG173" s="309">
        <f t="shared" si="68"/>
        <v>1</v>
      </c>
      <c r="AH173" s="310" t="str">
        <f t="shared" si="76"/>
        <v/>
      </c>
      <c r="AI173" s="311">
        <f t="shared" si="69"/>
        <v>0</v>
      </c>
      <c r="AJ173" s="312" t="str">
        <f>IF(AH173=1,SUM(AH$8:AH173)+AJ$4,"")</f>
        <v/>
      </c>
      <c r="AK173" s="310" t="str">
        <f>IF(AND(J173=1,AI173&gt;0),Input!$E$18,IF(AND(J173=2,AI173&gt;0),Input!$E$19,IF(AND(J173=3,AI173&gt;0),Input!$E$20,"")))</f>
        <v/>
      </c>
      <c r="AL173" s="310" t="str">
        <f>IF(AND(J173=1,AI173&gt;0),Input!$G$18,IF(AND(J173=2,AI173&gt;0),Input!$G$19,IF(AND(J173=3,AI173&gt;0),Input!$G$20,"")))</f>
        <v/>
      </c>
      <c r="AM173" s="310" t="str">
        <f>IF(AND(J173=1,AI173&gt;0),Input!$I$18,IF(AND(J173=2,AI173&gt;0),Input!$I$19,IF(AND(J173=3,AI173&gt;0),Input!$I$20,"")))</f>
        <v/>
      </c>
      <c r="AN173" s="313"/>
      <c r="AO173" s="314" t="str">
        <f t="shared" si="70"/>
        <v/>
      </c>
      <c r="AP173" s="314" t="str">
        <f t="shared" si="77"/>
        <v/>
      </c>
      <c r="AQ173" s="314" t="str">
        <f t="shared" si="78"/>
        <v/>
      </c>
      <c r="AR173" s="314">
        <f t="shared" si="79"/>
        <v>0</v>
      </c>
      <c r="AT173" s="315" t="str">
        <f t="shared" si="71"/>
        <v/>
      </c>
      <c r="AU173" s="315" t="str">
        <f t="shared" si="80"/>
        <v/>
      </c>
      <c r="AV173" s="315" t="str">
        <f t="shared" si="81"/>
        <v/>
      </c>
      <c r="AW173" s="316" t="str">
        <f t="shared" si="72"/>
        <v/>
      </c>
      <c r="AX173" s="316" t="str">
        <f t="shared" si="82"/>
        <v/>
      </c>
      <c r="AY173" s="317" t="str">
        <f t="shared" si="83"/>
        <v/>
      </c>
      <c r="AZ173" s="318" t="str">
        <f t="shared" si="73"/>
        <v/>
      </c>
      <c r="BA173" s="318" t="str">
        <f t="shared" si="84"/>
        <v/>
      </c>
      <c r="BB173" s="318" t="str">
        <f t="shared" si="85"/>
        <v/>
      </c>
      <c r="BJ173" s="320">
        <f t="shared" si="89"/>
        <v>0</v>
      </c>
      <c r="BL173" s="321"/>
      <c r="BM173" s="322">
        <f t="shared" si="86"/>
        <v>2.5</v>
      </c>
      <c r="BN173" s="322">
        <f t="shared" si="92"/>
        <v>0.83333333333333337</v>
      </c>
      <c r="BO173" s="322" t="str">
        <f t="shared" si="92"/>
        <v/>
      </c>
      <c r="BP173" s="322" t="str">
        <f t="shared" si="92"/>
        <v/>
      </c>
      <c r="BQ173" s="322" t="str">
        <f t="shared" si="92"/>
        <v/>
      </c>
      <c r="BR173" s="322" t="str">
        <f t="shared" si="92"/>
        <v/>
      </c>
      <c r="BS173" s="322" t="str">
        <f t="shared" si="92"/>
        <v/>
      </c>
      <c r="BT173" s="322" t="str">
        <f t="shared" si="92"/>
        <v/>
      </c>
      <c r="BU173" s="322" t="str">
        <f t="shared" si="92"/>
        <v/>
      </c>
      <c r="BV173" s="322" t="str">
        <f t="shared" si="92"/>
        <v/>
      </c>
      <c r="BW173" s="322" t="str">
        <f t="shared" si="92"/>
        <v/>
      </c>
      <c r="BX173" s="322" t="str">
        <f t="shared" si="92"/>
        <v/>
      </c>
      <c r="CC173" s="323"/>
      <c r="CF173" s="369">
        <f t="shared" si="88"/>
        <v>0</v>
      </c>
      <c r="CG173" s="368"/>
      <c r="CH173" s="368"/>
      <c r="CI173" s="368"/>
      <c r="CJ173" s="368"/>
      <c r="CK173" s="368"/>
      <c r="CL173" s="368"/>
      <c r="CM173" s="368"/>
      <c r="CN173" s="368"/>
      <c r="CO173" s="368"/>
      <c r="CP173" s="368"/>
      <c r="CQ173" s="368"/>
      <c r="CR173" s="368"/>
    </row>
    <row r="174" spans="1:96" s="314" customFormat="1" ht="21" customHeight="1">
      <c r="A174" s="295" t="str">
        <f>Input!$C$12</f>
        <v>01​ 01 01</v>
      </c>
      <c r="B174" s="296">
        <v>4175</v>
      </c>
      <c r="C174" s="297">
        <v>1</v>
      </c>
      <c r="D174" s="298" t="str">
        <f t="shared" si="64"/>
        <v/>
      </c>
      <c r="E174" s="299">
        <f>IF(AG174=1,SUM(AG$8:AG174)+E$4,"")</f>
        <v>167</v>
      </c>
      <c r="F174" s="300" t="str">
        <f t="shared" si="65"/>
        <v>01​ 01 01 4175 1</v>
      </c>
      <c r="G174" s="301" t="s">
        <v>317</v>
      </c>
      <c r="H174" s="302"/>
      <c r="I174" s="303"/>
      <c r="J174" s="304">
        <v>2</v>
      </c>
      <c r="K174" s="305" t="str">
        <f t="shared" si="90"/>
        <v>អាជីវកម្ម</v>
      </c>
      <c r="L174" s="328"/>
      <c r="M174" s="79"/>
      <c r="N174" s="307"/>
      <c r="O174" s="366">
        <f t="shared" si="74"/>
        <v>0.83333333333333337</v>
      </c>
      <c r="P174" s="79" t="str">
        <f t="shared" si="75"/>
        <v/>
      </c>
      <c r="Q174" s="79" t="str">
        <f t="shared" si="66"/>
        <v/>
      </c>
      <c r="R174" s="79"/>
      <c r="S174" s="79">
        <v>5</v>
      </c>
      <c r="T174" s="79">
        <v>10</v>
      </c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308" t="str">
        <f t="shared" si="67"/>
        <v/>
      </c>
      <c r="AG174" s="309">
        <f t="shared" si="68"/>
        <v>1</v>
      </c>
      <c r="AH174" s="310" t="str">
        <f t="shared" si="76"/>
        <v/>
      </c>
      <c r="AI174" s="311">
        <f t="shared" si="69"/>
        <v>0</v>
      </c>
      <c r="AJ174" s="312" t="str">
        <f>IF(AH174=1,SUM(AH$8:AH174)+AJ$4,"")</f>
        <v/>
      </c>
      <c r="AK174" s="310" t="str">
        <f>IF(AND(J174=1,AI174&gt;0),Input!$E$18,IF(AND(J174=2,AI174&gt;0),Input!$E$19,IF(AND(J174=3,AI174&gt;0),Input!$E$20,"")))</f>
        <v/>
      </c>
      <c r="AL174" s="310" t="str">
        <f>IF(AND(J174=1,AI174&gt;0),Input!$G$18,IF(AND(J174=2,AI174&gt;0),Input!$G$19,IF(AND(J174=3,AI174&gt;0),Input!$G$20,"")))</f>
        <v/>
      </c>
      <c r="AM174" s="310" t="str">
        <f>IF(AND(J174=1,AI174&gt;0),Input!$I$18,IF(AND(J174=2,AI174&gt;0),Input!$I$19,IF(AND(J174=3,AI174&gt;0),Input!$I$20,"")))</f>
        <v/>
      </c>
      <c r="AN174" s="313"/>
      <c r="AO174" s="314" t="str">
        <f t="shared" si="70"/>
        <v/>
      </c>
      <c r="AP174" s="314" t="str">
        <f t="shared" si="77"/>
        <v/>
      </c>
      <c r="AQ174" s="314" t="str">
        <f t="shared" si="78"/>
        <v/>
      </c>
      <c r="AR174" s="314">
        <f t="shared" si="79"/>
        <v>0</v>
      </c>
      <c r="AT174" s="315" t="str">
        <f t="shared" si="71"/>
        <v/>
      </c>
      <c r="AU174" s="315" t="str">
        <f t="shared" si="80"/>
        <v/>
      </c>
      <c r="AV174" s="315" t="str">
        <f t="shared" si="81"/>
        <v/>
      </c>
      <c r="AW174" s="316" t="str">
        <f t="shared" si="72"/>
        <v/>
      </c>
      <c r="AX174" s="316" t="str">
        <f t="shared" si="82"/>
        <v/>
      </c>
      <c r="AY174" s="317" t="str">
        <f t="shared" si="83"/>
        <v/>
      </c>
      <c r="AZ174" s="318" t="str">
        <f t="shared" si="73"/>
        <v/>
      </c>
      <c r="BA174" s="318" t="str">
        <f t="shared" si="84"/>
        <v/>
      </c>
      <c r="BB174" s="318" t="str">
        <f t="shared" si="85"/>
        <v/>
      </c>
      <c r="BJ174" s="320">
        <f t="shared" si="89"/>
        <v>0</v>
      </c>
      <c r="BL174" s="321"/>
      <c r="BM174" s="322">
        <f t="shared" si="86"/>
        <v>2.5</v>
      </c>
      <c r="BN174" s="322">
        <f t="shared" si="92"/>
        <v>0.83333333333333337</v>
      </c>
      <c r="BO174" s="322" t="str">
        <f t="shared" si="92"/>
        <v/>
      </c>
      <c r="BP174" s="322" t="str">
        <f t="shared" si="92"/>
        <v/>
      </c>
      <c r="BQ174" s="322" t="str">
        <f t="shared" si="92"/>
        <v/>
      </c>
      <c r="BR174" s="322" t="str">
        <f t="shared" si="92"/>
        <v/>
      </c>
      <c r="BS174" s="322" t="str">
        <f t="shared" si="92"/>
        <v/>
      </c>
      <c r="BT174" s="322" t="str">
        <f t="shared" si="92"/>
        <v/>
      </c>
      <c r="BU174" s="322" t="str">
        <f t="shared" si="92"/>
        <v/>
      </c>
      <c r="BV174" s="322" t="str">
        <f t="shared" si="92"/>
        <v/>
      </c>
      <c r="BW174" s="322" t="str">
        <f t="shared" si="92"/>
        <v/>
      </c>
      <c r="BX174" s="322" t="str">
        <f t="shared" si="92"/>
        <v/>
      </c>
      <c r="CC174" s="323"/>
      <c r="CF174" s="369">
        <f t="shared" si="88"/>
        <v>0</v>
      </c>
      <c r="CG174" s="368"/>
      <c r="CH174" s="368"/>
      <c r="CI174" s="368"/>
      <c r="CJ174" s="368"/>
      <c r="CK174" s="368"/>
      <c r="CL174" s="368"/>
      <c r="CM174" s="368"/>
      <c r="CN174" s="368"/>
      <c r="CO174" s="368"/>
      <c r="CP174" s="368"/>
      <c r="CQ174" s="368"/>
      <c r="CR174" s="368"/>
    </row>
    <row r="175" spans="1:96" s="314" customFormat="1" ht="21" customHeight="1">
      <c r="A175" s="295" t="str">
        <f>Input!$C$12</f>
        <v>01​ 01 01</v>
      </c>
      <c r="B175" s="325">
        <v>4200</v>
      </c>
      <c r="C175" s="297">
        <v>1</v>
      </c>
      <c r="D175" s="298" t="str">
        <f t="shared" si="64"/>
        <v/>
      </c>
      <c r="E175" s="299">
        <f>IF(AG175=1,SUM(AG$8:AG175)+E$4,"")</f>
        <v>168</v>
      </c>
      <c r="F175" s="300" t="str">
        <f t="shared" si="65"/>
        <v>01​ 01 01 4200 1</v>
      </c>
      <c r="G175" s="301" t="s">
        <v>318</v>
      </c>
      <c r="H175" s="302"/>
      <c r="I175" s="303"/>
      <c r="J175" s="304">
        <v>2</v>
      </c>
      <c r="K175" s="305" t="str">
        <f t="shared" si="90"/>
        <v>អាជីវកម្ម</v>
      </c>
      <c r="L175" s="328"/>
      <c r="M175" s="79"/>
      <c r="N175" s="307"/>
      <c r="O175" s="366">
        <f t="shared" si="74"/>
        <v>0.83333333333333337</v>
      </c>
      <c r="P175" s="79" t="str">
        <f t="shared" si="75"/>
        <v/>
      </c>
      <c r="Q175" s="79" t="str">
        <f t="shared" si="66"/>
        <v/>
      </c>
      <c r="R175" s="79"/>
      <c r="S175" s="79">
        <v>5</v>
      </c>
      <c r="T175" s="79">
        <v>10</v>
      </c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308" t="str">
        <f t="shared" si="67"/>
        <v/>
      </c>
      <c r="AG175" s="309">
        <f t="shared" si="68"/>
        <v>1</v>
      </c>
      <c r="AH175" s="310" t="str">
        <f t="shared" si="76"/>
        <v/>
      </c>
      <c r="AI175" s="311">
        <f t="shared" si="69"/>
        <v>0</v>
      </c>
      <c r="AJ175" s="312" t="str">
        <f>IF(AH175=1,SUM(AH$8:AH175)+AJ$4,"")</f>
        <v/>
      </c>
      <c r="AK175" s="310" t="str">
        <f>IF(AND(J175=1,AI175&gt;0),Input!$E$18,IF(AND(J175=2,AI175&gt;0),Input!$E$19,IF(AND(J175=3,AI175&gt;0),Input!$E$20,"")))</f>
        <v/>
      </c>
      <c r="AL175" s="310" t="str">
        <f>IF(AND(J175=1,AI175&gt;0),Input!$G$18,IF(AND(J175=2,AI175&gt;0),Input!$G$19,IF(AND(J175=3,AI175&gt;0),Input!$G$20,"")))</f>
        <v/>
      </c>
      <c r="AM175" s="310" t="str">
        <f>IF(AND(J175=1,AI175&gt;0),Input!$I$18,IF(AND(J175=2,AI175&gt;0),Input!$I$19,IF(AND(J175=3,AI175&gt;0),Input!$I$20,"")))</f>
        <v/>
      </c>
      <c r="AN175" s="313"/>
      <c r="AO175" s="314" t="str">
        <f t="shared" si="70"/>
        <v/>
      </c>
      <c r="AP175" s="314" t="str">
        <f t="shared" si="77"/>
        <v/>
      </c>
      <c r="AQ175" s="314" t="str">
        <f t="shared" si="78"/>
        <v/>
      </c>
      <c r="AR175" s="314">
        <f t="shared" si="79"/>
        <v>0</v>
      </c>
      <c r="AT175" s="315" t="str">
        <f t="shared" si="71"/>
        <v/>
      </c>
      <c r="AU175" s="315" t="str">
        <f t="shared" si="80"/>
        <v/>
      </c>
      <c r="AV175" s="315" t="str">
        <f t="shared" si="81"/>
        <v/>
      </c>
      <c r="AW175" s="316" t="str">
        <f t="shared" si="72"/>
        <v/>
      </c>
      <c r="AX175" s="316" t="str">
        <f t="shared" si="82"/>
        <v/>
      </c>
      <c r="AY175" s="317" t="str">
        <f t="shared" si="83"/>
        <v/>
      </c>
      <c r="AZ175" s="318" t="str">
        <f t="shared" si="73"/>
        <v/>
      </c>
      <c r="BA175" s="318" t="str">
        <f t="shared" si="84"/>
        <v/>
      </c>
      <c r="BB175" s="318" t="str">
        <f t="shared" si="85"/>
        <v/>
      </c>
      <c r="BJ175" s="320">
        <f t="shared" si="89"/>
        <v>0</v>
      </c>
      <c r="BL175" s="321"/>
      <c r="BM175" s="322">
        <f t="shared" si="86"/>
        <v>2.5</v>
      </c>
      <c r="BN175" s="322">
        <f t="shared" si="92"/>
        <v>0.83333333333333337</v>
      </c>
      <c r="BO175" s="322" t="str">
        <f t="shared" si="92"/>
        <v/>
      </c>
      <c r="BP175" s="322" t="str">
        <f t="shared" si="92"/>
        <v/>
      </c>
      <c r="BQ175" s="322" t="str">
        <f t="shared" si="92"/>
        <v/>
      </c>
      <c r="BR175" s="322" t="str">
        <f t="shared" si="92"/>
        <v/>
      </c>
      <c r="BS175" s="322" t="str">
        <f t="shared" si="92"/>
        <v/>
      </c>
      <c r="BT175" s="322" t="str">
        <f t="shared" si="92"/>
        <v/>
      </c>
      <c r="BU175" s="322" t="str">
        <f t="shared" si="92"/>
        <v/>
      </c>
      <c r="BV175" s="322" t="str">
        <f t="shared" si="92"/>
        <v/>
      </c>
      <c r="BW175" s="322" t="str">
        <f t="shared" si="92"/>
        <v/>
      </c>
      <c r="BX175" s="322" t="str">
        <f t="shared" si="92"/>
        <v/>
      </c>
      <c r="CC175" s="323"/>
      <c r="CF175" s="369">
        <f t="shared" si="88"/>
        <v>0</v>
      </c>
      <c r="CG175" s="368"/>
      <c r="CH175" s="368"/>
      <c r="CI175" s="368"/>
      <c r="CJ175" s="368"/>
      <c r="CK175" s="368"/>
      <c r="CL175" s="368"/>
      <c r="CM175" s="368"/>
      <c r="CN175" s="368"/>
      <c r="CO175" s="368"/>
      <c r="CP175" s="368"/>
      <c r="CQ175" s="368"/>
      <c r="CR175" s="368"/>
    </row>
    <row r="176" spans="1:96" s="314" customFormat="1" ht="21" customHeight="1">
      <c r="A176" s="295" t="str">
        <f>Input!$C$12</f>
        <v>01​ 01 01</v>
      </c>
      <c r="B176" s="296">
        <v>4225</v>
      </c>
      <c r="C176" s="297">
        <v>1</v>
      </c>
      <c r="D176" s="298" t="str">
        <f t="shared" si="64"/>
        <v/>
      </c>
      <c r="E176" s="299">
        <f>IF(AG176=1,SUM(AG$8:AG176)+E$4,"")</f>
        <v>169</v>
      </c>
      <c r="F176" s="300" t="str">
        <f t="shared" si="65"/>
        <v>01​ 01 01 4225 1</v>
      </c>
      <c r="G176" s="301" t="s">
        <v>319</v>
      </c>
      <c r="H176" s="302"/>
      <c r="I176" s="303"/>
      <c r="J176" s="304">
        <v>2</v>
      </c>
      <c r="K176" s="305" t="str">
        <f t="shared" si="90"/>
        <v>អាជីវកម្ម</v>
      </c>
      <c r="L176" s="328"/>
      <c r="M176" s="79"/>
      <c r="N176" s="307"/>
      <c r="O176" s="366">
        <f t="shared" si="74"/>
        <v>0.83333333333333337</v>
      </c>
      <c r="P176" s="79" t="str">
        <f t="shared" si="75"/>
        <v/>
      </c>
      <c r="Q176" s="79" t="str">
        <f t="shared" si="66"/>
        <v/>
      </c>
      <c r="R176" s="79"/>
      <c r="S176" s="79">
        <v>5</v>
      </c>
      <c r="T176" s="79">
        <v>10</v>
      </c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308" t="str">
        <f t="shared" si="67"/>
        <v/>
      </c>
      <c r="AG176" s="309">
        <f t="shared" si="68"/>
        <v>1</v>
      </c>
      <c r="AH176" s="310" t="str">
        <f t="shared" si="76"/>
        <v/>
      </c>
      <c r="AI176" s="311">
        <f t="shared" si="69"/>
        <v>0</v>
      </c>
      <c r="AJ176" s="312" t="str">
        <f>IF(AH176=1,SUM(AH$8:AH176)+AJ$4,"")</f>
        <v/>
      </c>
      <c r="AK176" s="310" t="str">
        <f>IF(AND(J176=1,AI176&gt;0),Input!$E$18,IF(AND(J176=2,AI176&gt;0),Input!$E$19,IF(AND(J176=3,AI176&gt;0),Input!$E$20,"")))</f>
        <v/>
      </c>
      <c r="AL176" s="310" t="str">
        <f>IF(AND(J176=1,AI176&gt;0),Input!$G$18,IF(AND(J176=2,AI176&gt;0),Input!$G$19,IF(AND(J176=3,AI176&gt;0),Input!$G$20,"")))</f>
        <v/>
      </c>
      <c r="AM176" s="310" t="str">
        <f>IF(AND(J176=1,AI176&gt;0),Input!$I$18,IF(AND(J176=2,AI176&gt;0),Input!$I$19,IF(AND(J176=3,AI176&gt;0),Input!$I$20,"")))</f>
        <v/>
      </c>
      <c r="AN176" s="313"/>
      <c r="AO176" s="314" t="str">
        <f t="shared" si="70"/>
        <v/>
      </c>
      <c r="AP176" s="314" t="str">
        <f t="shared" si="77"/>
        <v/>
      </c>
      <c r="AQ176" s="314" t="str">
        <f t="shared" si="78"/>
        <v/>
      </c>
      <c r="AR176" s="314">
        <f t="shared" si="79"/>
        <v>0</v>
      </c>
      <c r="AT176" s="315" t="str">
        <f t="shared" si="71"/>
        <v/>
      </c>
      <c r="AU176" s="315" t="str">
        <f t="shared" si="80"/>
        <v/>
      </c>
      <c r="AV176" s="315" t="str">
        <f t="shared" si="81"/>
        <v/>
      </c>
      <c r="AW176" s="316" t="str">
        <f t="shared" si="72"/>
        <v/>
      </c>
      <c r="AX176" s="316" t="str">
        <f t="shared" si="82"/>
        <v/>
      </c>
      <c r="AY176" s="317" t="str">
        <f t="shared" si="83"/>
        <v/>
      </c>
      <c r="AZ176" s="318" t="str">
        <f t="shared" si="73"/>
        <v/>
      </c>
      <c r="BA176" s="318" t="str">
        <f t="shared" si="84"/>
        <v/>
      </c>
      <c r="BB176" s="318" t="str">
        <f t="shared" si="85"/>
        <v/>
      </c>
      <c r="BJ176" s="320">
        <f t="shared" si="89"/>
        <v>0</v>
      </c>
      <c r="BL176" s="321"/>
      <c r="BM176" s="322">
        <f t="shared" si="86"/>
        <v>2.5</v>
      </c>
      <c r="BN176" s="322">
        <f t="shared" si="92"/>
        <v>0.83333333333333337</v>
      </c>
      <c r="BO176" s="322" t="str">
        <f t="shared" si="92"/>
        <v/>
      </c>
      <c r="BP176" s="322" t="str">
        <f t="shared" si="92"/>
        <v/>
      </c>
      <c r="BQ176" s="322" t="str">
        <f t="shared" si="92"/>
        <v/>
      </c>
      <c r="BR176" s="322" t="str">
        <f t="shared" si="92"/>
        <v/>
      </c>
      <c r="BS176" s="322" t="str">
        <f t="shared" si="92"/>
        <v/>
      </c>
      <c r="BT176" s="322" t="str">
        <f t="shared" si="92"/>
        <v/>
      </c>
      <c r="BU176" s="322" t="str">
        <f t="shared" si="92"/>
        <v/>
      </c>
      <c r="BV176" s="322" t="str">
        <f t="shared" si="92"/>
        <v/>
      </c>
      <c r="BW176" s="322" t="str">
        <f t="shared" si="92"/>
        <v/>
      </c>
      <c r="BX176" s="322" t="str">
        <f t="shared" si="92"/>
        <v/>
      </c>
      <c r="CC176" s="323"/>
      <c r="CF176" s="369">
        <f t="shared" si="88"/>
        <v>0</v>
      </c>
      <c r="CG176" s="368"/>
      <c r="CH176" s="368"/>
      <c r="CI176" s="368"/>
      <c r="CJ176" s="368"/>
      <c r="CK176" s="368"/>
      <c r="CL176" s="368"/>
      <c r="CM176" s="368"/>
      <c r="CN176" s="368"/>
      <c r="CO176" s="368"/>
      <c r="CP176" s="368"/>
      <c r="CQ176" s="368"/>
      <c r="CR176" s="368"/>
    </row>
    <row r="177" spans="1:96" s="314" customFormat="1" ht="21" customHeight="1">
      <c r="A177" s="295" t="str">
        <f>Input!$C$12</f>
        <v>01​ 01 01</v>
      </c>
      <c r="B177" s="325">
        <v>4250</v>
      </c>
      <c r="C177" s="297">
        <v>1</v>
      </c>
      <c r="D177" s="298" t="str">
        <f t="shared" si="64"/>
        <v/>
      </c>
      <c r="E177" s="299">
        <f>IF(AG177=1,SUM(AG$8:AG177)+E$4,"")</f>
        <v>170</v>
      </c>
      <c r="F177" s="300" t="str">
        <f t="shared" si="65"/>
        <v>01​ 01 01 4250 1</v>
      </c>
      <c r="G177" s="301" t="s">
        <v>320</v>
      </c>
      <c r="H177" s="302"/>
      <c r="I177" s="303"/>
      <c r="J177" s="304">
        <v>2</v>
      </c>
      <c r="K177" s="305" t="str">
        <f t="shared" si="90"/>
        <v>អាជីវកម្ម</v>
      </c>
      <c r="L177" s="328"/>
      <c r="M177" s="79"/>
      <c r="N177" s="307"/>
      <c r="O177" s="366">
        <f t="shared" si="74"/>
        <v>0.83333333333333337</v>
      </c>
      <c r="P177" s="79" t="str">
        <f t="shared" si="75"/>
        <v/>
      </c>
      <c r="Q177" s="79" t="str">
        <f t="shared" si="66"/>
        <v/>
      </c>
      <c r="R177" s="79"/>
      <c r="S177" s="79">
        <v>5</v>
      </c>
      <c r="T177" s="79">
        <v>10</v>
      </c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308" t="str">
        <f t="shared" si="67"/>
        <v/>
      </c>
      <c r="AG177" s="309">
        <f t="shared" si="68"/>
        <v>1</v>
      </c>
      <c r="AH177" s="310" t="str">
        <f t="shared" si="76"/>
        <v/>
      </c>
      <c r="AI177" s="311">
        <f t="shared" si="69"/>
        <v>0</v>
      </c>
      <c r="AJ177" s="312" t="str">
        <f>IF(AH177=1,SUM(AH$8:AH177)+AJ$4,"")</f>
        <v/>
      </c>
      <c r="AK177" s="310" t="str">
        <f>IF(AND(J177=1,AI177&gt;0),Input!$E$18,IF(AND(J177=2,AI177&gt;0),Input!$E$19,IF(AND(J177=3,AI177&gt;0),Input!$E$20,"")))</f>
        <v/>
      </c>
      <c r="AL177" s="310" t="str">
        <f>IF(AND(J177=1,AI177&gt;0),Input!$G$18,IF(AND(J177=2,AI177&gt;0),Input!$G$19,IF(AND(J177=3,AI177&gt;0),Input!$G$20,"")))</f>
        <v/>
      </c>
      <c r="AM177" s="310" t="str">
        <f>IF(AND(J177=1,AI177&gt;0),Input!$I$18,IF(AND(J177=2,AI177&gt;0),Input!$I$19,IF(AND(J177=3,AI177&gt;0),Input!$I$20,"")))</f>
        <v/>
      </c>
      <c r="AN177" s="313"/>
      <c r="AO177" s="314" t="str">
        <f t="shared" si="70"/>
        <v/>
      </c>
      <c r="AP177" s="314" t="str">
        <f t="shared" si="77"/>
        <v/>
      </c>
      <c r="AQ177" s="314" t="str">
        <f t="shared" si="78"/>
        <v/>
      </c>
      <c r="AR177" s="314">
        <f t="shared" si="79"/>
        <v>0</v>
      </c>
      <c r="AT177" s="315" t="str">
        <f t="shared" si="71"/>
        <v/>
      </c>
      <c r="AU177" s="315" t="str">
        <f t="shared" si="80"/>
        <v/>
      </c>
      <c r="AV177" s="315" t="str">
        <f t="shared" si="81"/>
        <v/>
      </c>
      <c r="AW177" s="316" t="str">
        <f t="shared" si="72"/>
        <v/>
      </c>
      <c r="AX177" s="316" t="str">
        <f t="shared" si="82"/>
        <v/>
      </c>
      <c r="AY177" s="317" t="str">
        <f t="shared" si="83"/>
        <v/>
      </c>
      <c r="AZ177" s="318" t="str">
        <f t="shared" si="73"/>
        <v/>
      </c>
      <c r="BA177" s="318" t="str">
        <f t="shared" si="84"/>
        <v/>
      </c>
      <c r="BB177" s="318" t="str">
        <f t="shared" si="85"/>
        <v/>
      </c>
      <c r="BJ177" s="320">
        <f t="shared" si="89"/>
        <v>0</v>
      </c>
      <c r="BL177" s="321"/>
      <c r="BM177" s="322">
        <f t="shared" si="86"/>
        <v>2.5</v>
      </c>
      <c r="BN177" s="322">
        <f t="shared" si="92"/>
        <v>0.83333333333333337</v>
      </c>
      <c r="BO177" s="322" t="str">
        <f t="shared" si="92"/>
        <v/>
      </c>
      <c r="BP177" s="322" t="str">
        <f t="shared" si="92"/>
        <v/>
      </c>
      <c r="BQ177" s="322" t="str">
        <f t="shared" si="92"/>
        <v/>
      </c>
      <c r="BR177" s="322" t="str">
        <f t="shared" si="92"/>
        <v/>
      </c>
      <c r="BS177" s="322" t="str">
        <f t="shared" si="92"/>
        <v/>
      </c>
      <c r="BT177" s="322" t="str">
        <f t="shared" si="92"/>
        <v/>
      </c>
      <c r="BU177" s="322" t="str">
        <f t="shared" si="92"/>
        <v/>
      </c>
      <c r="BV177" s="322" t="str">
        <f t="shared" si="92"/>
        <v/>
      </c>
      <c r="BW177" s="322" t="str">
        <f t="shared" si="92"/>
        <v/>
      </c>
      <c r="BX177" s="322" t="str">
        <f t="shared" si="92"/>
        <v/>
      </c>
      <c r="CC177" s="323"/>
      <c r="CF177" s="369">
        <f t="shared" si="88"/>
        <v>0</v>
      </c>
      <c r="CG177" s="368"/>
      <c r="CH177" s="368"/>
      <c r="CI177" s="368"/>
      <c r="CJ177" s="368"/>
      <c r="CK177" s="368"/>
      <c r="CL177" s="368"/>
      <c r="CM177" s="368"/>
      <c r="CN177" s="368"/>
      <c r="CO177" s="368"/>
      <c r="CP177" s="368"/>
      <c r="CQ177" s="368"/>
      <c r="CR177" s="368"/>
    </row>
    <row r="178" spans="1:96" s="314" customFormat="1" ht="21" customHeight="1">
      <c r="A178" s="295" t="str">
        <f>Input!$C$12</f>
        <v>01​ 01 01</v>
      </c>
      <c r="B178" s="296">
        <v>4275</v>
      </c>
      <c r="C178" s="297">
        <v>1</v>
      </c>
      <c r="D178" s="298" t="str">
        <f t="shared" si="64"/>
        <v/>
      </c>
      <c r="E178" s="299">
        <f>IF(AG178=1,SUM(AG$8:AG178)+E$4,"")</f>
        <v>171</v>
      </c>
      <c r="F178" s="300" t="str">
        <f t="shared" si="65"/>
        <v>01​ 01 01 4275 1</v>
      </c>
      <c r="G178" s="301" t="s">
        <v>321</v>
      </c>
      <c r="H178" s="302"/>
      <c r="I178" s="303"/>
      <c r="J178" s="304">
        <v>2</v>
      </c>
      <c r="K178" s="305" t="str">
        <f t="shared" si="90"/>
        <v>អាជីវកម្ម</v>
      </c>
      <c r="L178" s="328"/>
      <c r="M178" s="79"/>
      <c r="N178" s="307"/>
      <c r="O178" s="366">
        <f t="shared" si="74"/>
        <v>0.83333333333333337</v>
      </c>
      <c r="P178" s="79" t="str">
        <f t="shared" si="75"/>
        <v/>
      </c>
      <c r="Q178" s="79" t="str">
        <f t="shared" si="66"/>
        <v/>
      </c>
      <c r="R178" s="79"/>
      <c r="S178" s="79">
        <v>5</v>
      </c>
      <c r="T178" s="79">
        <v>10</v>
      </c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308" t="str">
        <f t="shared" si="67"/>
        <v/>
      </c>
      <c r="AG178" s="309">
        <f t="shared" si="68"/>
        <v>1</v>
      </c>
      <c r="AH178" s="310" t="str">
        <f t="shared" si="76"/>
        <v/>
      </c>
      <c r="AI178" s="311">
        <f t="shared" si="69"/>
        <v>0</v>
      </c>
      <c r="AJ178" s="312" t="str">
        <f>IF(AH178=1,SUM(AH$8:AH178)+AJ$4,"")</f>
        <v/>
      </c>
      <c r="AK178" s="310" t="str">
        <f>IF(AND(J178=1,AI178&gt;0),Input!$E$18,IF(AND(J178=2,AI178&gt;0),Input!$E$19,IF(AND(J178=3,AI178&gt;0),Input!$E$20,"")))</f>
        <v/>
      </c>
      <c r="AL178" s="310" t="str">
        <f>IF(AND(J178=1,AI178&gt;0),Input!$G$18,IF(AND(J178=2,AI178&gt;0),Input!$G$19,IF(AND(J178=3,AI178&gt;0),Input!$G$20,"")))</f>
        <v/>
      </c>
      <c r="AM178" s="310" t="str">
        <f>IF(AND(J178=1,AI178&gt;0),Input!$I$18,IF(AND(J178=2,AI178&gt;0),Input!$I$19,IF(AND(J178=3,AI178&gt;0),Input!$I$20,"")))</f>
        <v/>
      </c>
      <c r="AN178" s="313"/>
      <c r="AO178" s="314" t="str">
        <f t="shared" si="70"/>
        <v/>
      </c>
      <c r="AP178" s="314" t="str">
        <f t="shared" si="77"/>
        <v/>
      </c>
      <c r="AQ178" s="314" t="str">
        <f t="shared" si="78"/>
        <v/>
      </c>
      <c r="AR178" s="314">
        <f t="shared" si="79"/>
        <v>0</v>
      </c>
      <c r="AT178" s="315" t="str">
        <f t="shared" si="71"/>
        <v/>
      </c>
      <c r="AU178" s="315" t="str">
        <f t="shared" si="80"/>
        <v/>
      </c>
      <c r="AV178" s="315" t="str">
        <f t="shared" si="81"/>
        <v/>
      </c>
      <c r="AW178" s="316" t="str">
        <f t="shared" si="72"/>
        <v/>
      </c>
      <c r="AX178" s="316" t="str">
        <f t="shared" si="82"/>
        <v/>
      </c>
      <c r="AY178" s="317" t="str">
        <f t="shared" si="83"/>
        <v/>
      </c>
      <c r="AZ178" s="318" t="str">
        <f t="shared" si="73"/>
        <v/>
      </c>
      <c r="BA178" s="318" t="str">
        <f t="shared" si="84"/>
        <v/>
      </c>
      <c r="BB178" s="318" t="str">
        <f t="shared" si="85"/>
        <v/>
      </c>
      <c r="BJ178" s="320">
        <f t="shared" si="89"/>
        <v>0</v>
      </c>
      <c r="BL178" s="321"/>
      <c r="BM178" s="322">
        <f t="shared" si="86"/>
        <v>2.5</v>
      </c>
      <c r="BN178" s="322">
        <f t="shared" si="92"/>
        <v>0.83333333333333337</v>
      </c>
      <c r="BO178" s="322" t="str">
        <f t="shared" si="92"/>
        <v/>
      </c>
      <c r="BP178" s="322" t="str">
        <f t="shared" si="92"/>
        <v/>
      </c>
      <c r="BQ178" s="322" t="str">
        <f t="shared" si="92"/>
        <v/>
      </c>
      <c r="BR178" s="322" t="str">
        <f t="shared" si="92"/>
        <v/>
      </c>
      <c r="BS178" s="322" t="str">
        <f t="shared" si="92"/>
        <v/>
      </c>
      <c r="BT178" s="322" t="str">
        <f t="shared" si="92"/>
        <v/>
      </c>
      <c r="BU178" s="322" t="str">
        <f t="shared" si="92"/>
        <v/>
      </c>
      <c r="BV178" s="322" t="str">
        <f t="shared" si="92"/>
        <v/>
      </c>
      <c r="BW178" s="322" t="str">
        <f t="shared" si="92"/>
        <v/>
      </c>
      <c r="BX178" s="322" t="str">
        <f t="shared" si="92"/>
        <v/>
      </c>
      <c r="CC178" s="323"/>
      <c r="CF178" s="369">
        <f t="shared" si="88"/>
        <v>0</v>
      </c>
      <c r="CG178" s="368"/>
      <c r="CH178" s="368"/>
      <c r="CI178" s="368"/>
      <c r="CJ178" s="368"/>
      <c r="CK178" s="368"/>
      <c r="CL178" s="368"/>
      <c r="CM178" s="368"/>
      <c r="CN178" s="368"/>
      <c r="CO178" s="368"/>
      <c r="CP178" s="368"/>
      <c r="CQ178" s="368"/>
      <c r="CR178" s="368"/>
    </row>
    <row r="179" spans="1:96" s="314" customFormat="1" ht="21" customHeight="1">
      <c r="A179" s="295" t="str">
        <f>Input!$C$12</f>
        <v>01​ 01 01</v>
      </c>
      <c r="B179" s="325">
        <v>4300</v>
      </c>
      <c r="C179" s="297">
        <v>1</v>
      </c>
      <c r="D179" s="298" t="str">
        <f t="shared" si="64"/>
        <v/>
      </c>
      <c r="E179" s="299">
        <f>IF(AG179=1,SUM(AG$8:AG179)+E$4,"")</f>
        <v>172</v>
      </c>
      <c r="F179" s="300" t="str">
        <f t="shared" si="65"/>
        <v>01​ 01 01 4300 1</v>
      </c>
      <c r="G179" s="301" t="s">
        <v>322</v>
      </c>
      <c r="H179" s="302"/>
      <c r="I179" s="303"/>
      <c r="J179" s="304">
        <v>2</v>
      </c>
      <c r="K179" s="305" t="str">
        <f t="shared" si="90"/>
        <v>អាជីវកម្ម</v>
      </c>
      <c r="L179" s="328"/>
      <c r="M179" s="79"/>
      <c r="N179" s="307"/>
      <c r="O179" s="366">
        <f t="shared" si="74"/>
        <v>0.83333333333333337</v>
      </c>
      <c r="P179" s="79" t="str">
        <f t="shared" si="75"/>
        <v/>
      </c>
      <c r="Q179" s="79" t="str">
        <f t="shared" si="66"/>
        <v/>
      </c>
      <c r="R179" s="79"/>
      <c r="S179" s="79">
        <v>5</v>
      </c>
      <c r="T179" s="79">
        <v>10</v>
      </c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308" t="str">
        <f t="shared" si="67"/>
        <v/>
      </c>
      <c r="AG179" s="309">
        <f t="shared" si="68"/>
        <v>1</v>
      </c>
      <c r="AH179" s="310" t="str">
        <f t="shared" si="76"/>
        <v/>
      </c>
      <c r="AI179" s="311">
        <f t="shared" si="69"/>
        <v>0</v>
      </c>
      <c r="AJ179" s="312" t="str">
        <f>IF(AH179=1,SUM(AH$8:AH179)+AJ$4,"")</f>
        <v/>
      </c>
      <c r="AK179" s="310" t="str">
        <f>IF(AND(J179=1,AI179&gt;0),Input!$E$18,IF(AND(J179=2,AI179&gt;0),Input!$E$19,IF(AND(J179=3,AI179&gt;0),Input!$E$20,"")))</f>
        <v/>
      </c>
      <c r="AL179" s="310" t="str">
        <f>IF(AND(J179=1,AI179&gt;0),Input!$G$18,IF(AND(J179=2,AI179&gt;0),Input!$G$19,IF(AND(J179=3,AI179&gt;0),Input!$G$20,"")))</f>
        <v/>
      </c>
      <c r="AM179" s="310" t="str">
        <f>IF(AND(J179=1,AI179&gt;0),Input!$I$18,IF(AND(J179=2,AI179&gt;0),Input!$I$19,IF(AND(J179=3,AI179&gt;0),Input!$I$20,"")))</f>
        <v/>
      </c>
      <c r="AN179" s="313"/>
      <c r="AO179" s="314" t="str">
        <f t="shared" si="70"/>
        <v/>
      </c>
      <c r="AP179" s="314" t="str">
        <f t="shared" si="77"/>
        <v/>
      </c>
      <c r="AQ179" s="314" t="str">
        <f t="shared" si="78"/>
        <v/>
      </c>
      <c r="AR179" s="314">
        <f t="shared" si="79"/>
        <v>0</v>
      </c>
      <c r="AT179" s="315" t="str">
        <f t="shared" si="71"/>
        <v/>
      </c>
      <c r="AU179" s="315" t="str">
        <f t="shared" si="80"/>
        <v/>
      </c>
      <c r="AV179" s="315" t="str">
        <f t="shared" si="81"/>
        <v/>
      </c>
      <c r="AW179" s="316" t="str">
        <f t="shared" si="72"/>
        <v/>
      </c>
      <c r="AX179" s="316" t="str">
        <f t="shared" si="82"/>
        <v/>
      </c>
      <c r="AY179" s="317" t="str">
        <f t="shared" si="83"/>
        <v/>
      </c>
      <c r="AZ179" s="318" t="str">
        <f t="shared" si="73"/>
        <v/>
      </c>
      <c r="BA179" s="318" t="str">
        <f t="shared" si="84"/>
        <v/>
      </c>
      <c r="BB179" s="318" t="str">
        <f t="shared" si="85"/>
        <v/>
      </c>
      <c r="BJ179" s="320">
        <f t="shared" si="89"/>
        <v>0</v>
      </c>
      <c r="BL179" s="321"/>
      <c r="BM179" s="322">
        <f t="shared" si="86"/>
        <v>2.5</v>
      </c>
      <c r="BN179" s="322">
        <f t="shared" si="92"/>
        <v>0.83333333333333337</v>
      </c>
      <c r="BO179" s="322" t="str">
        <f t="shared" si="92"/>
        <v/>
      </c>
      <c r="BP179" s="322" t="str">
        <f t="shared" si="92"/>
        <v/>
      </c>
      <c r="BQ179" s="322" t="str">
        <f t="shared" si="92"/>
        <v/>
      </c>
      <c r="BR179" s="322" t="str">
        <f t="shared" si="92"/>
        <v/>
      </c>
      <c r="BS179" s="322" t="str">
        <f t="shared" si="92"/>
        <v/>
      </c>
      <c r="BT179" s="322" t="str">
        <f t="shared" si="92"/>
        <v/>
      </c>
      <c r="BU179" s="322" t="str">
        <f t="shared" si="92"/>
        <v/>
      </c>
      <c r="BV179" s="322" t="str">
        <f t="shared" si="92"/>
        <v/>
      </c>
      <c r="BW179" s="322" t="str">
        <f t="shared" si="92"/>
        <v/>
      </c>
      <c r="BX179" s="322" t="str">
        <f t="shared" si="92"/>
        <v/>
      </c>
      <c r="CC179" s="323"/>
      <c r="CF179" s="369">
        <f t="shared" si="88"/>
        <v>0</v>
      </c>
      <c r="CG179" s="368"/>
      <c r="CH179" s="368"/>
      <c r="CI179" s="368"/>
      <c r="CJ179" s="368"/>
      <c r="CK179" s="368"/>
      <c r="CL179" s="368"/>
      <c r="CM179" s="368"/>
      <c r="CN179" s="368"/>
      <c r="CO179" s="368"/>
      <c r="CP179" s="368"/>
      <c r="CQ179" s="368"/>
      <c r="CR179" s="368"/>
    </row>
    <row r="180" spans="1:96" s="314" customFormat="1" ht="21" customHeight="1">
      <c r="A180" s="295" t="str">
        <f>Input!$C$12</f>
        <v>01​ 01 01</v>
      </c>
      <c r="B180" s="296">
        <v>4325</v>
      </c>
      <c r="C180" s="297">
        <v>1</v>
      </c>
      <c r="D180" s="298" t="str">
        <f t="shared" si="64"/>
        <v/>
      </c>
      <c r="E180" s="299">
        <f>IF(AG180=1,SUM(AG$8:AG180)+E$4,"")</f>
        <v>173</v>
      </c>
      <c r="F180" s="300" t="str">
        <f t="shared" si="65"/>
        <v>01​ 01 01 4325 1</v>
      </c>
      <c r="G180" s="301" t="s">
        <v>323</v>
      </c>
      <c r="H180" s="302"/>
      <c r="I180" s="303"/>
      <c r="J180" s="304">
        <v>2</v>
      </c>
      <c r="K180" s="305" t="str">
        <f t="shared" si="90"/>
        <v>អាជីវកម្ម</v>
      </c>
      <c r="L180" s="328"/>
      <c r="M180" s="79"/>
      <c r="N180" s="307"/>
      <c r="O180" s="366">
        <f t="shared" si="74"/>
        <v>0.83333333333333337</v>
      </c>
      <c r="P180" s="79" t="str">
        <f t="shared" si="75"/>
        <v/>
      </c>
      <c r="Q180" s="79" t="str">
        <f t="shared" si="66"/>
        <v/>
      </c>
      <c r="R180" s="79"/>
      <c r="S180" s="79">
        <v>5</v>
      </c>
      <c r="T180" s="79">
        <v>10</v>
      </c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308" t="str">
        <f t="shared" si="67"/>
        <v/>
      </c>
      <c r="AG180" s="309">
        <f t="shared" si="68"/>
        <v>1</v>
      </c>
      <c r="AH180" s="310" t="str">
        <f t="shared" si="76"/>
        <v/>
      </c>
      <c r="AI180" s="311">
        <f t="shared" si="69"/>
        <v>0</v>
      </c>
      <c r="AJ180" s="312" t="str">
        <f>IF(AH180=1,SUM(AH$8:AH180)+AJ$4,"")</f>
        <v/>
      </c>
      <c r="AK180" s="310" t="str">
        <f>IF(AND(J180=1,AI180&gt;0),Input!$E$18,IF(AND(J180=2,AI180&gt;0),Input!$E$19,IF(AND(J180=3,AI180&gt;0),Input!$E$20,"")))</f>
        <v/>
      </c>
      <c r="AL180" s="310" t="str">
        <f>IF(AND(J180=1,AI180&gt;0),Input!$G$18,IF(AND(J180=2,AI180&gt;0),Input!$G$19,IF(AND(J180=3,AI180&gt;0),Input!$G$20,"")))</f>
        <v/>
      </c>
      <c r="AM180" s="310" t="str">
        <f>IF(AND(J180=1,AI180&gt;0),Input!$I$18,IF(AND(J180=2,AI180&gt;0),Input!$I$19,IF(AND(J180=3,AI180&gt;0),Input!$I$20,"")))</f>
        <v/>
      </c>
      <c r="AN180" s="313"/>
      <c r="AO180" s="314" t="str">
        <f t="shared" si="70"/>
        <v/>
      </c>
      <c r="AP180" s="314" t="str">
        <f t="shared" si="77"/>
        <v/>
      </c>
      <c r="AQ180" s="314" t="str">
        <f t="shared" si="78"/>
        <v/>
      </c>
      <c r="AR180" s="314">
        <f t="shared" si="79"/>
        <v>0</v>
      </c>
      <c r="AT180" s="315" t="str">
        <f t="shared" si="71"/>
        <v/>
      </c>
      <c r="AU180" s="315" t="str">
        <f t="shared" si="80"/>
        <v/>
      </c>
      <c r="AV180" s="315" t="str">
        <f t="shared" si="81"/>
        <v/>
      </c>
      <c r="AW180" s="316" t="str">
        <f t="shared" si="72"/>
        <v/>
      </c>
      <c r="AX180" s="316" t="str">
        <f t="shared" si="82"/>
        <v/>
      </c>
      <c r="AY180" s="317" t="str">
        <f t="shared" si="83"/>
        <v/>
      </c>
      <c r="AZ180" s="318" t="str">
        <f t="shared" si="73"/>
        <v/>
      </c>
      <c r="BA180" s="318" t="str">
        <f t="shared" si="84"/>
        <v/>
      </c>
      <c r="BB180" s="318" t="str">
        <f t="shared" si="85"/>
        <v/>
      </c>
      <c r="BJ180" s="320">
        <f t="shared" si="89"/>
        <v>0</v>
      </c>
      <c r="BL180" s="321"/>
      <c r="BM180" s="322">
        <f t="shared" si="86"/>
        <v>2.5</v>
      </c>
      <c r="BN180" s="322">
        <f t="shared" si="92"/>
        <v>0.83333333333333337</v>
      </c>
      <c r="BO180" s="322" t="str">
        <f t="shared" si="92"/>
        <v/>
      </c>
      <c r="BP180" s="322" t="str">
        <f t="shared" si="92"/>
        <v/>
      </c>
      <c r="BQ180" s="322" t="str">
        <f t="shared" si="92"/>
        <v/>
      </c>
      <c r="BR180" s="322" t="str">
        <f t="shared" si="92"/>
        <v/>
      </c>
      <c r="BS180" s="322" t="str">
        <f t="shared" si="92"/>
        <v/>
      </c>
      <c r="BT180" s="322" t="str">
        <f t="shared" si="92"/>
        <v/>
      </c>
      <c r="BU180" s="322" t="str">
        <f t="shared" si="92"/>
        <v/>
      </c>
      <c r="BV180" s="322" t="str">
        <f t="shared" si="92"/>
        <v/>
      </c>
      <c r="BW180" s="322" t="str">
        <f t="shared" si="92"/>
        <v/>
      </c>
      <c r="BX180" s="322" t="str">
        <f t="shared" si="92"/>
        <v/>
      </c>
      <c r="CC180" s="323"/>
      <c r="CF180" s="369">
        <f t="shared" si="88"/>
        <v>0</v>
      </c>
      <c r="CG180" s="368"/>
      <c r="CH180" s="368"/>
      <c r="CI180" s="368"/>
      <c r="CJ180" s="368"/>
      <c r="CK180" s="368"/>
      <c r="CL180" s="368"/>
      <c r="CM180" s="368"/>
      <c r="CN180" s="368"/>
      <c r="CO180" s="368"/>
      <c r="CP180" s="368"/>
      <c r="CQ180" s="368"/>
      <c r="CR180" s="368"/>
    </row>
    <row r="181" spans="1:96" s="314" customFormat="1" ht="21" customHeight="1">
      <c r="A181" s="295" t="str">
        <f>Input!$C$12</f>
        <v>01​ 01 01</v>
      </c>
      <c r="B181" s="325">
        <v>4350</v>
      </c>
      <c r="C181" s="297">
        <v>1</v>
      </c>
      <c r="D181" s="298" t="str">
        <f t="shared" si="64"/>
        <v/>
      </c>
      <c r="E181" s="299">
        <f>IF(AG181=1,SUM(AG$8:AG181)+E$4,"")</f>
        <v>174</v>
      </c>
      <c r="F181" s="300" t="str">
        <f t="shared" si="65"/>
        <v>01​ 01 01 4350 1</v>
      </c>
      <c r="G181" s="301" t="s">
        <v>324</v>
      </c>
      <c r="H181" s="302"/>
      <c r="I181" s="303"/>
      <c r="J181" s="304">
        <v>2</v>
      </c>
      <c r="K181" s="305" t="str">
        <f t="shared" si="90"/>
        <v>អាជីវកម្ម</v>
      </c>
      <c r="L181" s="328"/>
      <c r="M181" s="79"/>
      <c r="N181" s="307"/>
      <c r="O181" s="366">
        <f t="shared" si="74"/>
        <v>0.83333333333333337</v>
      </c>
      <c r="P181" s="79" t="str">
        <f t="shared" si="75"/>
        <v/>
      </c>
      <c r="Q181" s="79" t="str">
        <f t="shared" si="66"/>
        <v/>
      </c>
      <c r="R181" s="79"/>
      <c r="S181" s="79">
        <v>5</v>
      </c>
      <c r="T181" s="79">
        <v>10</v>
      </c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308" t="str">
        <f t="shared" si="67"/>
        <v/>
      </c>
      <c r="AG181" s="309">
        <f t="shared" si="68"/>
        <v>1</v>
      </c>
      <c r="AH181" s="310" t="str">
        <f t="shared" si="76"/>
        <v/>
      </c>
      <c r="AI181" s="311">
        <f t="shared" si="69"/>
        <v>0</v>
      </c>
      <c r="AJ181" s="312" t="str">
        <f>IF(AH181=1,SUM(AH$8:AH181)+AJ$4,"")</f>
        <v/>
      </c>
      <c r="AK181" s="310" t="str">
        <f>IF(AND(J181=1,AI181&gt;0),Input!$E$18,IF(AND(J181=2,AI181&gt;0),Input!$E$19,IF(AND(J181=3,AI181&gt;0),Input!$E$20,"")))</f>
        <v/>
      </c>
      <c r="AL181" s="310" t="str">
        <f>IF(AND(J181=1,AI181&gt;0),Input!$G$18,IF(AND(J181=2,AI181&gt;0),Input!$G$19,IF(AND(J181=3,AI181&gt;0),Input!$G$20,"")))</f>
        <v/>
      </c>
      <c r="AM181" s="310" t="str">
        <f>IF(AND(J181=1,AI181&gt;0),Input!$I$18,IF(AND(J181=2,AI181&gt;0),Input!$I$19,IF(AND(J181=3,AI181&gt;0),Input!$I$20,"")))</f>
        <v/>
      </c>
      <c r="AN181" s="313"/>
      <c r="AO181" s="314" t="str">
        <f t="shared" si="70"/>
        <v/>
      </c>
      <c r="AP181" s="314" t="str">
        <f t="shared" si="77"/>
        <v/>
      </c>
      <c r="AQ181" s="314" t="str">
        <f t="shared" si="78"/>
        <v/>
      </c>
      <c r="AR181" s="314">
        <f t="shared" si="79"/>
        <v>0</v>
      </c>
      <c r="AT181" s="315" t="str">
        <f t="shared" si="71"/>
        <v/>
      </c>
      <c r="AU181" s="315" t="str">
        <f t="shared" si="80"/>
        <v/>
      </c>
      <c r="AV181" s="315" t="str">
        <f t="shared" si="81"/>
        <v/>
      </c>
      <c r="AW181" s="316" t="str">
        <f t="shared" si="72"/>
        <v/>
      </c>
      <c r="AX181" s="316" t="str">
        <f t="shared" si="82"/>
        <v/>
      </c>
      <c r="AY181" s="317" t="str">
        <f t="shared" si="83"/>
        <v/>
      </c>
      <c r="AZ181" s="318" t="str">
        <f t="shared" si="73"/>
        <v/>
      </c>
      <c r="BA181" s="318" t="str">
        <f t="shared" si="84"/>
        <v/>
      </c>
      <c r="BB181" s="318" t="str">
        <f t="shared" si="85"/>
        <v/>
      </c>
      <c r="BJ181" s="320">
        <f t="shared" si="89"/>
        <v>0</v>
      </c>
      <c r="BL181" s="321"/>
      <c r="BM181" s="322">
        <f t="shared" si="86"/>
        <v>2.5</v>
      </c>
      <c r="BN181" s="322">
        <f t="shared" si="92"/>
        <v>0.83333333333333337</v>
      </c>
      <c r="BO181" s="322" t="str">
        <f t="shared" si="92"/>
        <v/>
      </c>
      <c r="BP181" s="322" t="str">
        <f t="shared" si="92"/>
        <v/>
      </c>
      <c r="BQ181" s="322" t="str">
        <f t="shared" si="92"/>
        <v/>
      </c>
      <c r="BR181" s="322" t="str">
        <f t="shared" si="92"/>
        <v/>
      </c>
      <c r="BS181" s="322" t="str">
        <f t="shared" si="92"/>
        <v/>
      </c>
      <c r="BT181" s="322" t="str">
        <f t="shared" si="92"/>
        <v/>
      </c>
      <c r="BU181" s="322" t="str">
        <f t="shared" si="92"/>
        <v/>
      </c>
      <c r="BV181" s="322" t="str">
        <f t="shared" si="92"/>
        <v/>
      </c>
      <c r="BW181" s="322" t="str">
        <f t="shared" si="92"/>
        <v/>
      </c>
      <c r="BX181" s="322" t="str">
        <f t="shared" si="92"/>
        <v/>
      </c>
      <c r="CC181" s="323"/>
      <c r="CF181" s="369">
        <f t="shared" si="88"/>
        <v>0</v>
      </c>
      <c r="CG181" s="368"/>
      <c r="CH181" s="368"/>
      <c r="CI181" s="368"/>
      <c r="CJ181" s="368"/>
      <c r="CK181" s="368"/>
      <c r="CL181" s="368"/>
      <c r="CM181" s="368"/>
      <c r="CN181" s="368"/>
      <c r="CO181" s="368"/>
      <c r="CP181" s="368"/>
      <c r="CQ181" s="368"/>
      <c r="CR181" s="368"/>
    </row>
    <row r="182" spans="1:96" s="314" customFormat="1" ht="21" customHeight="1">
      <c r="A182" s="295" t="str">
        <f>Input!$C$12</f>
        <v>01​ 01 01</v>
      </c>
      <c r="B182" s="296">
        <v>4375</v>
      </c>
      <c r="C182" s="297">
        <v>1</v>
      </c>
      <c r="D182" s="298" t="str">
        <f t="shared" si="64"/>
        <v/>
      </c>
      <c r="E182" s="299">
        <f>IF(AG182=1,SUM(AG$8:AG182)+E$4,"")</f>
        <v>175</v>
      </c>
      <c r="F182" s="300" t="str">
        <f t="shared" si="65"/>
        <v>01​ 01 01 4375 1</v>
      </c>
      <c r="G182" s="301" t="s">
        <v>325</v>
      </c>
      <c r="H182" s="302"/>
      <c r="I182" s="303"/>
      <c r="J182" s="304">
        <v>2</v>
      </c>
      <c r="K182" s="305" t="str">
        <f t="shared" si="90"/>
        <v>អាជីវកម្ម</v>
      </c>
      <c r="L182" s="328"/>
      <c r="M182" s="79"/>
      <c r="N182" s="307"/>
      <c r="O182" s="366">
        <f t="shared" si="74"/>
        <v>0.83333333333333337</v>
      </c>
      <c r="P182" s="79" t="str">
        <f t="shared" si="75"/>
        <v/>
      </c>
      <c r="Q182" s="79" t="str">
        <f t="shared" si="66"/>
        <v/>
      </c>
      <c r="R182" s="79"/>
      <c r="S182" s="79">
        <v>5</v>
      </c>
      <c r="T182" s="79">
        <v>10</v>
      </c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308" t="str">
        <f t="shared" si="67"/>
        <v/>
      </c>
      <c r="AG182" s="309">
        <f t="shared" si="68"/>
        <v>1</v>
      </c>
      <c r="AH182" s="310" t="str">
        <f t="shared" si="76"/>
        <v/>
      </c>
      <c r="AI182" s="311">
        <f t="shared" si="69"/>
        <v>0</v>
      </c>
      <c r="AJ182" s="312" t="str">
        <f>IF(AH182=1,SUM(AH$8:AH182)+AJ$4,"")</f>
        <v/>
      </c>
      <c r="AK182" s="310" t="str">
        <f>IF(AND(J182=1,AI182&gt;0),Input!$E$18,IF(AND(J182=2,AI182&gt;0),Input!$E$19,IF(AND(J182=3,AI182&gt;0),Input!$E$20,"")))</f>
        <v/>
      </c>
      <c r="AL182" s="310" t="str">
        <f>IF(AND(J182=1,AI182&gt;0),Input!$G$18,IF(AND(J182=2,AI182&gt;0),Input!$G$19,IF(AND(J182=3,AI182&gt;0),Input!$G$20,"")))</f>
        <v/>
      </c>
      <c r="AM182" s="310" t="str">
        <f>IF(AND(J182=1,AI182&gt;0),Input!$I$18,IF(AND(J182=2,AI182&gt;0),Input!$I$19,IF(AND(J182=3,AI182&gt;0),Input!$I$20,"")))</f>
        <v/>
      </c>
      <c r="AN182" s="313"/>
      <c r="AO182" s="314" t="str">
        <f t="shared" si="70"/>
        <v/>
      </c>
      <c r="AP182" s="314" t="str">
        <f t="shared" si="77"/>
        <v/>
      </c>
      <c r="AQ182" s="314" t="str">
        <f t="shared" si="78"/>
        <v/>
      </c>
      <c r="AR182" s="314">
        <f t="shared" si="79"/>
        <v>0</v>
      </c>
      <c r="AT182" s="315" t="str">
        <f t="shared" si="71"/>
        <v/>
      </c>
      <c r="AU182" s="315" t="str">
        <f t="shared" si="80"/>
        <v/>
      </c>
      <c r="AV182" s="315" t="str">
        <f t="shared" si="81"/>
        <v/>
      </c>
      <c r="AW182" s="316" t="str">
        <f t="shared" si="72"/>
        <v/>
      </c>
      <c r="AX182" s="316" t="str">
        <f t="shared" si="82"/>
        <v/>
      </c>
      <c r="AY182" s="317" t="str">
        <f t="shared" si="83"/>
        <v/>
      </c>
      <c r="AZ182" s="318" t="str">
        <f t="shared" si="73"/>
        <v/>
      </c>
      <c r="BA182" s="318" t="str">
        <f t="shared" si="84"/>
        <v/>
      </c>
      <c r="BB182" s="318" t="str">
        <f t="shared" si="85"/>
        <v/>
      </c>
      <c r="BJ182" s="320">
        <f t="shared" si="89"/>
        <v>0</v>
      </c>
      <c r="BL182" s="321"/>
      <c r="BM182" s="322">
        <f t="shared" si="86"/>
        <v>2.5</v>
      </c>
      <c r="BN182" s="322">
        <f t="shared" si="92"/>
        <v>0.83333333333333337</v>
      </c>
      <c r="BO182" s="322" t="str">
        <f t="shared" si="92"/>
        <v/>
      </c>
      <c r="BP182" s="322" t="str">
        <f t="shared" si="92"/>
        <v/>
      </c>
      <c r="BQ182" s="322" t="str">
        <f t="shared" si="92"/>
        <v/>
      </c>
      <c r="BR182" s="322" t="str">
        <f t="shared" si="92"/>
        <v/>
      </c>
      <c r="BS182" s="322" t="str">
        <f t="shared" si="92"/>
        <v/>
      </c>
      <c r="BT182" s="322" t="str">
        <f t="shared" si="92"/>
        <v/>
      </c>
      <c r="BU182" s="322" t="str">
        <f t="shared" si="92"/>
        <v/>
      </c>
      <c r="BV182" s="322" t="str">
        <f t="shared" si="92"/>
        <v/>
      </c>
      <c r="BW182" s="322" t="str">
        <f t="shared" si="92"/>
        <v/>
      </c>
      <c r="BX182" s="322" t="str">
        <f t="shared" si="92"/>
        <v/>
      </c>
      <c r="CC182" s="323"/>
      <c r="CF182" s="369">
        <f t="shared" si="88"/>
        <v>0</v>
      </c>
      <c r="CG182" s="368"/>
      <c r="CH182" s="368"/>
      <c r="CI182" s="368"/>
      <c r="CJ182" s="368"/>
      <c r="CK182" s="368"/>
      <c r="CL182" s="368"/>
      <c r="CM182" s="368"/>
      <c r="CN182" s="368"/>
      <c r="CO182" s="368"/>
      <c r="CP182" s="368"/>
      <c r="CQ182" s="368"/>
      <c r="CR182" s="368"/>
    </row>
    <row r="183" spans="1:96" s="314" customFormat="1" ht="21" customHeight="1">
      <c r="A183" s="295" t="str">
        <f>Input!$C$12</f>
        <v>01​ 01 01</v>
      </c>
      <c r="B183" s="325">
        <v>4400</v>
      </c>
      <c r="C183" s="297">
        <v>1</v>
      </c>
      <c r="D183" s="298" t="str">
        <f t="shared" si="64"/>
        <v/>
      </c>
      <c r="E183" s="299">
        <f>IF(AG183=1,SUM(AG$8:AG183)+E$4,"")</f>
        <v>176</v>
      </c>
      <c r="F183" s="300" t="str">
        <f t="shared" si="65"/>
        <v>01​ 01 01 4400 1</v>
      </c>
      <c r="G183" s="301" t="s">
        <v>326</v>
      </c>
      <c r="H183" s="302"/>
      <c r="I183" s="303"/>
      <c r="J183" s="304">
        <v>2</v>
      </c>
      <c r="K183" s="305" t="str">
        <f t="shared" si="90"/>
        <v>អាជីវកម្ម</v>
      </c>
      <c r="L183" s="328"/>
      <c r="M183" s="79"/>
      <c r="N183" s="307"/>
      <c r="O183" s="366">
        <f t="shared" si="74"/>
        <v>0.83333333333333337</v>
      </c>
      <c r="P183" s="79" t="str">
        <f t="shared" si="75"/>
        <v/>
      </c>
      <c r="Q183" s="79" t="str">
        <f t="shared" si="66"/>
        <v/>
      </c>
      <c r="R183" s="79"/>
      <c r="S183" s="79">
        <v>5</v>
      </c>
      <c r="T183" s="79">
        <v>10</v>
      </c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308" t="str">
        <f t="shared" si="67"/>
        <v/>
      </c>
      <c r="AG183" s="309">
        <f t="shared" si="68"/>
        <v>1</v>
      </c>
      <c r="AH183" s="310" t="str">
        <f t="shared" si="76"/>
        <v/>
      </c>
      <c r="AI183" s="311">
        <f t="shared" si="69"/>
        <v>0</v>
      </c>
      <c r="AJ183" s="312" t="str">
        <f>IF(AH183=1,SUM(AH$8:AH183)+AJ$4,"")</f>
        <v/>
      </c>
      <c r="AK183" s="310" t="str">
        <f>IF(AND(J183=1,AI183&gt;0),Input!$E$18,IF(AND(J183=2,AI183&gt;0),Input!$E$19,IF(AND(J183=3,AI183&gt;0),Input!$E$20,"")))</f>
        <v/>
      </c>
      <c r="AL183" s="310" t="str">
        <f>IF(AND(J183=1,AI183&gt;0),Input!$G$18,IF(AND(J183=2,AI183&gt;0),Input!$G$19,IF(AND(J183=3,AI183&gt;0),Input!$G$20,"")))</f>
        <v/>
      </c>
      <c r="AM183" s="310" t="str">
        <f>IF(AND(J183=1,AI183&gt;0),Input!$I$18,IF(AND(J183=2,AI183&gt;0),Input!$I$19,IF(AND(J183=3,AI183&gt;0),Input!$I$20,"")))</f>
        <v/>
      </c>
      <c r="AN183" s="313"/>
      <c r="AO183" s="314" t="str">
        <f t="shared" si="70"/>
        <v/>
      </c>
      <c r="AP183" s="314" t="str">
        <f t="shared" si="77"/>
        <v/>
      </c>
      <c r="AQ183" s="314" t="str">
        <f t="shared" si="78"/>
        <v/>
      </c>
      <c r="AR183" s="314">
        <f t="shared" si="79"/>
        <v>0</v>
      </c>
      <c r="AT183" s="315" t="str">
        <f t="shared" si="71"/>
        <v/>
      </c>
      <c r="AU183" s="315" t="str">
        <f t="shared" si="80"/>
        <v/>
      </c>
      <c r="AV183" s="315" t="str">
        <f t="shared" si="81"/>
        <v/>
      </c>
      <c r="AW183" s="316" t="str">
        <f t="shared" si="72"/>
        <v/>
      </c>
      <c r="AX183" s="316" t="str">
        <f t="shared" si="82"/>
        <v/>
      </c>
      <c r="AY183" s="317" t="str">
        <f t="shared" si="83"/>
        <v/>
      </c>
      <c r="AZ183" s="318" t="str">
        <f t="shared" si="73"/>
        <v/>
      </c>
      <c r="BA183" s="318" t="str">
        <f t="shared" si="84"/>
        <v/>
      </c>
      <c r="BB183" s="318" t="str">
        <f t="shared" si="85"/>
        <v/>
      </c>
      <c r="BJ183" s="320">
        <f t="shared" si="89"/>
        <v>0</v>
      </c>
      <c r="BL183" s="321"/>
      <c r="BM183" s="322">
        <f t="shared" si="86"/>
        <v>2.5</v>
      </c>
      <c r="BN183" s="322">
        <f t="shared" si="92"/>
        <v>0.83333333333333337</v>
      </c>
      <c r="BO183" s="322" t="str">
        <f t="shared" si="92"/>
        <v/>
      </c>
      <c r="BP183" s="322" t="str">
        <f t="shared" si="92"/>
        <v/>
      </c>
      <c r="BQ183" s="322" t="str">
        <f t="shared" si="92"/>
        <v/>
      </c>
      <c r="BR183" s="322" t="str">
        <f t="shared" si="92"/>
        <v/>
      </c>
      <c r="BS183" s="322" t="str">
        <f t="shared" si="92"/>
        <v/>
      </c>
      <c r="BT183" s="322" t="str">
        <f t="shared" si="92"/>
        <v/>
      </c>
      <c r="BU183" s="322" t="str">
        <f t="shared" si="92"/>
        <v/>
      </c>
      <c r="BV183" s="322" t="str">
        <f t="shared" si="92"/>
        <v/>
      </c>
      <c r="BW183" s="322" t="str">
        <f t="shared" si="92"/>
        <v/>
      </c>
      <c r="BX183" s="322" t="str">
        <f t="shared" si="92"/>
        <v/>
      </c>
      <c r="CC183" s="323"/>
      <c r="CF183" s="369">
        <f t="shared" si="88"/>
        <v>0</v>
      </c>
      <c r="CG183" s="368"/>
      <c r="CH183" s="368"/>
      <c r="CI183" s="368"/>
      <c r="CJ183" s="368"/>
      <c r="CK183" s="368"/>
      <c r="CL183" s="368"/>
      <c r="CM183" s="368"/>
      <c r="CN183" s="368"/>
      <c r="CO183" s="368"/>
      <c r="CP183" s="368"/>
      <c r="CQ183" s="368"/>
      <c r="CR183" s="368"/>
    </row>
    <row r="184" spans="1:96" s="314" customFormat="1" ht="21" customHeight="1">
      <c r="A184" s="295" t="str">
        <f>Input!$C$12</f>
        <v>01​ 01 01</v>
      </c>
      <c r="B184" s="296">
        <v>4425</v>
      </c>
      <c r="C184" s="297">
        <v>1</v>
      </c>
      <c r="D184" s="298" t="str">
        <f t="shared" si="64"/>
        <v/>
      </c>
      <c r="E184" s="299">
        <f>IF(AG184=1,SUM(AG$8:AG184)+E$4,"")</f>
        <v>177</v>
      </c>
      <c r="F184" s="300" t="str">
        <f t="shared" si="65"/>
        <v>01​ 01 01 4425 1</v>
      </c>
      <c r="G184" s="301" t="s">
        <v>327</v>
      </c>
      <c r="H184" s="302"/>
      <c r="I184" s="303"/>
      <c r="J184" s="304">
        <v>2</v>
      </c>
      <c r="K184" s="305" t="str">
        <f t="shared" si="90"/>
        <v>អាជីវកម្ម</v>
      </c>
      <c r="L184" s="328"/>
      <c r="M184" s="79"/>
      <c r="N184" s="307"/>
      <c r="O184" s="366">
        <f t="shared" si="74"/>
        <v>0.83333333333333337</v>
      </c>
      <c r="P184" s="79" t="str">
        <f t="shared" si="75"/>
        <v/>
      </c>
      <c r="Q184" s="79" t="str">
        <f t="shared" si="66"/>
        <v/>
      </c>
      <c r="R184" s="79"/>
      <c r="S184" s="79">
        <v>5</v>
      </c>
      <c r="T184" s="79">
        <v>10</v>
      </c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308" t="str">
        <f t="shared" si="67"/>
        <v/>
      </c>
      <c r="AG184" s="309">
        <f t="shared" si="68"/>
        <v>1</v>
      </c>
      <c r="AH184" s="310" t="str">
        <f t="shared" si="76"/>
        <v/>
      </c>
      <c r="AI184" s="311">
        <f t="shared" si="69"/>
        <v>0</v>
      </c>
      <c r="AJ184" s="312" t="str">
        <f>IF(AH184=1,SUM(AH$8:AH184)+AJ$4,"")</f>
        <v/>
      </c>
      <c r="AK184" s="310" t="str">
        <f>IF(AND(J184=1,AI184&gt;0),Input!$E$18,IF(AND(J184=2,AI184&gt;0),Input!$E$19,IF(AND(J184=3,AI184&gt;0),Input!$E$20,"")))</f>
        <v/>
      </c>
      <c r="AL184" s="310" t="str">
        <f>IF(AND(J184=1,AI184&gt;0),Input!$G$18,IF(AND(J184=2,AI184&gt;0),Input!$G$19,IF(AND(J184=3,AI184&gt;0),Input!$G$20,"")))</f>
        <v/>
      </c>
      <c r="AM184" s="310" t="str">
        <f>IF(AND(J184=1,AI184&gt;0),Input!$I$18,IF(AND(J184=2,AI184&gt;0),Input!$I$19,IF(AND(J184=3,AI184&gt;0),Input!$I$20,"")))</f>
        <v/>
      </c>
      <c r="AN184" s="313"/>
      <c r="AO184" s="314" t="str">
        <f t="shared" si="70"/>
        <v/>
      </c>
      <c r="AP184" s="314" t="str">
        <f t="shared" si="77"/>
        <v/>
      </c>
      <c r="AQ184" s="314" t="str">
        <f t="shared" si="78"/>
        <v/>
      </c>
      <c r="AR184" s="314">
        <f t="shared" si="79"/>
        <v>0</v>
      </c>
      <c r="AT184" s="315" t="str">
        <f t="shared" si="71"/>
        <v/>
      </c>
      <c r="AU184" s="315" t="str">
        <f t="shared" si="80"/>
        <v/>
      </c>
      <c r="AV184" s="315" t="str">
        <f t="shared" si="81"/>
        <v/>
      </c>
      <c r="AW184" s="316" t="str">
        <f t="shared" si="72"/>
        <v/>
      </c>
      <c r="AX184" s="316" t="str">
        <f t="shared" si="82"/>
        <v/>
      </c>
      <c r="AY184" s="317" t="str">
        <f t="shared" si="83"/>
        <v/>
      </c>
      <c r="AZ184" s="318" t="str">
        <f t="shared" si="73"/>
        <v/>
      </c>
      <c r="BA184" s="318" t="str">
        <f t="shared" si="84"/>
        <v/>
      </c>
      <c r="BB184" s="318" t="str">
        <f t="shared" si="85"/>
        <v/>
      </c>
      <c r="BJ184" s="320">
        <f t="shared" si="89"/>
        <v>0</v>
      </c>
      <c r="BL184" s="321"/>
      <c r="BM184" s="322">
        <f t="shared" si="86"/>
        <v>2.5</v>
      </c>
      <c r="BN184" s="322">
        <f t="shared" si="92"/>
        <v>0.83333333333333337</v>
      </c>
      <c r="BO184" s="322" t="str">
        <f t="shared" si="92"/>
        <v/>
      </c>
      <c r="BP184" s="322" t="str">
        <f t="shared" si="92"/>
        <v/>
      </c>
      <c r="BQ184" s="322" t="str">
        <f t="shared" si="92"/>
        <v/>
      </c>
      <c r="BR184" s="322" t="str">
        <f t="shared" si="92"/>
        <v/>
      </c>
      <c r="BS184" s="322" t="str">
        <f t="shared" si="92"/>
        <v/>
      </c>
      <c r="BT184" s="322" t="str">
        <f t="shared" si="92"/>
        <v/>
      </c>
      <c r="BU184" s="322" t="str">
        <f t="shared" si="92"/>
        <v/>
      </c>
      <c r="BV184" s="322" t="str">
        <f t="shared" si="92"/>
        <v/>
      </c>
      <c r="BW184" s="322" t="str">
        <f t="shared" si="92"/>
        <v/>
      </c>
      <c r="BX184" s="322" t="str">
        <f t="shared" si="92"/>
        <v/>
      </c>
      <c r="CC184" s="323"/>
      <c r="CF184" s="369">
        <f t="shared" si="88"/>
        <v>0</v>
      </c>
      <c r="CG184" s="368"/>
      <c r="CH184" s="368"/>
      <c r="CI184" s="368"/>
      <c r="CJ184" s="368"/>
      <c r="CK184" s="368"/>
      <c r="CL184" s="368"/>
      <c r="CM184" s="368"/>
      <c r="CN184" s="368"/>
      <c r="CO184" s="368"/>
      <c r="CP184" s="368"/>
      <c r="CQ184" s="368"/>
      <c r="CR184" s="368"/>
    </row>
    <row r="185" spans="1:96" s="314" customFormat="1" ht="21" customHeight="1">
      <c r="A185" s="295" t="str">
        <f>Input!$C$12</f>
        <v>01​ 01 01</v>
      </c>
      <c r="B185" s="325">
        <v>4450</v>
      </c>
      <c r="C185" s="297">
        <v>1</v>
      </c>
      <c r="D185" s="298" t="str">
        <f t="shared" si="64"/>
        <v/>
      </c>
      <c r="E185" s="299">
        <f>IF(AG185=1,SUM(AG$8:AG185)+E$4,"")</f>
        <v>178</v>
      </c>
      <c r="F185" s="300" t="str">
        <f t="shared" si="65"/>
        <v>01​ 01 01 4450 1</v>
      </c>
      <c r="G185" s="301" t="s">
        <v>328</v>
      </c>
      <c r="H185" s="302"/>
      <c r="I185" s="303"/>
      <c r="J185" s="304">
        <v>2</v>
      </c>
      <c r="K185" s="305" t="str">
        <f t="shared" si="90"/>
        <v>អាជីវកម្ម</v>
      </c>
      <c r="L185" s="328"/>
      <c r="M185" s="79"/>
      <c r="N185" s="307"/>
      <c r="O185" s="366">
        <f t="shared" si="74"/>
        <v>0.83333333333333337</v>
      </c>
      <c r="P185" s="79" t="str">
        <f t="shared" si="75"/>
        <v/>
      </c>
      <c r="Q185" s="79" t="str">
        <f t="shared" si="66"/>
        <v/>
      </c>
      <c r="R185" s="79"/>
      <c r="S185" s="79">
        <v>5</v>
      </c>
      <c r="T185" s="79">
        <v>10</v>
      </c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308" t="str">
        <f t="shared" si="67"/>
        <v/>
      </c>
      <c r="AG185" s="309">
        <f t="shared" si="68"/>
        <v>1</v>
      </c>
      <c r="AH185" s="310" t="str">
        <f t="shared" si="76"/>
        <v/>
      </c>
      <c r="AI185" s="311">
        <f t="shared" si="69"/>
        <v>0</v>
      </c>
      <c r="AJ185" s="312" t="str">
        <f>IF(AH185=1,SUM(AH$8:AH185)+AJ$4,"")</f>
        <v/>
      </c>
      <c r="AK185" s="310" t="str">
        <f>IF(AND(J185=1,AI185&gt;0),Input!$E$18,IF(AND(J185=2,AI185&gt;0),Input!$E$19,IF(AND(J185=3,AI185&gt;0),Input!$E$20,"")))</f>
        <v/>
      </c>
      <c r="AL185" s="310" t="str">
        <f>IF(AND(J185=1,AI185&gt;0),Input!$G$18,IF(AND(J185=2,AI185&gt;0),Input!$G$19,IF(AND(J185=3,AI185&gt;0),Input!$G$20,"")))</f>
        <v/>
      </c>
      <c r="AM185" s="310" t="str">
        <f>IF(AND(J185=1,AI185&gt;0),Input!$I$18,IF(AND(J185=2,AI185&gt;0),Input!$I$19,IF(AND(J185=3,AI185&gt;0),Input!$I$20,"")))</f>
        <v/>
      </c>
      <c r="AN185" s="313"/>
      <c r="AO185" s="314" t="str">
        <f t="shared" si="70"/>
        <v/>
      </c>
      <c r="AP185" s="314" t="str">
        <f t="shared" si="77"/>
        <v/>
      </c>
      <c r="AQ185" s="314" t="str">
        <f t="shared" si="78"/>
        <v/>
      </c>
      <c r="AR185" s="314">
        <f t="shared" si="79"/>
        <v>0</v>
      </c>
      <c r="AT185" s="315" t="str">
        <f t="shared" si="71"/>
        <v/>
      </c>
      <c r="AU185" s="315" t="str">
        <f t="shared" si="80"/>
        <v/>
      </c>
      <c r="AV185" s="315" t="str">
        <f t="shared" si="81"/>
        <v/>
      </c>
      <c r="AW185" s="316" t="str">
        <f t="shared" si="72"/>
        <v/>
      </c>
      <c r="AX185" s="316" t="str">
        <f t="shared" si="82"/>
        <v/>
      </c>
      <c r="AY185" s="317" t="str">
        <f t="shared" si="83"/>
        <v/>
      </c>
      <c r="AZ185" s="318" t="str">
        <f t="shared" si="73"/>
        <v/>
      </c>
      <c r="BA185" s="318" t="str">
        <f t="shared" si="84"/>
        <v/>
      </c>
      <c r="BB185" s="318" t="str">
        <f t="shared" si="85"/>
        <v/>
      </c>
      <c r="BJ185" s="320">
        <f t="shared" si="89"/>
        <v>0</v>
      </c>
      <c r="BL185" s="321"/>
      <c r="BM185" s="322">
        <f t="shared" si="86"/>
        <v>2.5</v>
      </c>
      <c r="BN185" s="322">
        <f t="shared" ref="BN185:BX200" si="93">IF(U185&gt;T185,((U185-T185)+BM185+BL185)/3,IF(U185&lt;T185,(U185+BM185+BL185)/3,""))</f>
        <v>0.83333333333333337</v>
      </c>
      <c r="BO185" s="322" t="str">
        <f t="shared" si="93"/>
        <v/>
      </c>
      <c r="BP185" s="322" t="str">
        <f t="shared" si="93"/>
        <v/>
      </c>
      <c r="BQ185" s="322" t="str">
        <f t="shared" si="93"/>
        <v/>
      </c>
      <c r="BR185" s="322" t="str">
        <f t="shared" si="93"/>
        <v/>
      </c>
      <c r="BS185" s="322" t="str">
        <f t="shared" si="93"/>
        <v/>
      </c>
      <c r="BT185" s="322" t="str">
        <f t="shared" si="93"/>
        <v/>
      </c>
      <c r="BU185" s="322" t="str">
        <f t="shared" si="93"/>
        <v/>
      </c>
      <c r="BV185" s="322" t="str">
        <f t="shared" si="93"/>
        <v/>
      </c>
      <c r="BW185" s="322" t="str">
        <f t="shared" si="93"/>
        <v/>
      </c>
      <c r="BX185" s="322" t="str">
        <f t="shared" si="93"/>
        <v/>
      </c>
      <c r="CC185" s="323"/>
      <c r="CF185" s="369">
        <f t="shared" si="88"/>
        <v>0</v>
      </c>
      <c r="CG185" s="368"/>
      <c r="CH185" s="368"/>
      <c r="CI185" s="368"/>
      <c r="CJ185" s="368"/>
      <c r="CK185" s="368"/>
      <c r="CL185" s="368"/>
      <c r="CM185" s="368"/>
      <c r="CN185" s="368"/>
      <c r="CO185" s="368"/>
      <c r="CP185" s="368"/>
      <c r="CQ185" s="368"/>
      <c r="CR185" s="368"/>
    </row>
    <row r="186" spans="1:96" s="314" customFormat="1" ht="21" customHeight="1">
      <c r="A186" s="295" t="str">
        <f>Input!$C$12</f>
        <v>01​ 01 01</v>
      </c>
      <c r="B186" s="296">
        <v>4475</v>
      </c>
      <c r="C186" s="297">
        <v>1</v>
      </c>
      <c r="D186" s="298" t="str">
        <f t="shared" si="64"/>
        <v/>
      </c>
      <c r="E186" s="299">
        <f>IF(AG186=1,SUM(AG$8:AG186)+E$4,"")</f>
        <v>179</v>
      </c>
      <c r="F186" s="300" t="str">
        <f t="shared" si="65"/>
        <v>01​ 01 01 4475 1</v>
      </c>
      <c r="G186" s="301" t="s">
        <v>329</v>
      </c>
      <c r="H186" s="302"/>
      <c r="I186" s="303"/>
      <c r="J186" s="304">
        <v>2</v>
      </c>
      <c r="K186" s="305" t="str">
        <f t="shared" si="90"/>
        <v>អាជីវកម្ម</v>
      </c>
      <c r="L186" s="328"/>
      <c r="M186" s="79"/>
      <c r="N186" s="307"/>
      <c r="O186" s="366">
        <f t="shared" si="74"/>
        <v>0.83333333333333337</v>
      </c>
      <c r="P186" s="79" t="str">
        <f t="shared" si="75"/>
        <v/>
      </c>
      <c r="Q186" s="79" t="str">
        <f t="shared" si="66"/>
        <v/>
      </c>
      <c r="R186" s="79"/>
      <c r="S186" s="79">
        <v>5</v>
      </c>
      <c r="T186" s="79">
        <v>10</v>
      </c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308" t="str">
        <f t="shared" si="67"/>
        <v/>
      </c>
      <c r="AG186" s="309">
        <f t="shared" si="68"/>
        <v>1</v>
      </c>
      <c r="AH186" s="310" t="str">
        <f t="shared" si="76"/>
        <v/>
      </c>
      <c r="AI186" s="311">
        <f t="shared" si="69"/>
        <v>0</v>
      </c>
      <c r="AJ186" s="312" t="str">
        <f>IF(AH186=1,SUM(AH$8:AH186)+AJ$4,"")</f>
        <v/>
      </c>
      <c r="AK186" s="310" t="str">
        <f>IF(AND(J186=1,AI186&gt;0),Input!$E$18,IF(AND(J186=2,AI186&gt;0),Input!$E$19,IF(AND(J186=3,AI186&gt;0),Input!$E$20,"")))</f>
        <v/>
      </c>
      <c r="AL186" s="310" t="str">
        <f>IF(AND(J186=1,AI186&gt;0),Input!$G$18,IF(AND(J186=2,AI186&gt;0),Input!$G$19,IF(AND(J186=3,AI186&gt;0),Input!$G$20,"")))</f>
        <v/>
      </c>
      <c r="AM186" s="310" t="str">
        <f>IF(AND(J186=1,AI186&gt;0),Input!$I$18,IF(AND(J186=2,AI186&gt;0),Input!$I$19,IF(AND(J186=3,AI186&gt;0),Input!$I$20,"")))</f>
        <v/>
      </c>
      <c r="AN186" s="313"/>
      <c r="AO186" s="314" t="str">
        <f t="shared" si="70"/>
        <v/>
      </c>
      <c r="AP186" s="314" t="str">
        <f t="shared" si="77"/>
        <v/>
      </c>
      <c r="AQ186" s="314" t="str">
        <f t="shared" si="78"/>
        <v/>
      </c>
      <c r="AR186" s="314">
        <f t="shared" si="79"/>
        <v>0</v>
      </c>
      <c r="AT186" s="315" t="str">
        <f t="shared" si="71"/>
        <v/>
      </c>
      <c r="AU186" s="315" t="str">
        <f t="shared" si="80"/>
        <v/>
      </c>
      <c r="AV186" s="315" t="str">
        <f t="shared" si="81"/>
        <v/>
      </c>
      <c r="AW186" s="316" t="str">
        <f t="shared" si="72"/>
        <v/>
      </c>
      <c r="AX186" s="316" t="str">
        <f t="shared" si="82"/>
        <v/>
      </c>
      <c r="AY186" s="317" t="str">
        <f t="shared" si="83"/>
        <v/>
      </c>
      <c r="AZ186" s="318" t="str">
        <f t="shared" si="73"/>
        <v/>
      </c>
      <c r="BA186" s="318" t="str">
        <f t="shared" si="84"/>
        <v/>
      </c>
      <c r="BB186" s="318" t="str">
        <f t="shared" si="85"/>
        <v/>
      </c>
      <c r="BJ186" s="320">
        <f t="shared" si="89"/>
        <v>0</v>
      </c>
      <c r="BL186" s="321"/>
      <c r="BM186" s="322">
        <f t="shared" si="86"/>
        <v>2.5</v>
      </c>
      <c r="BN186" s="322">
        <f t="shared" si="93"/>
        <v>0.83333333333333337</v>
      </c>
      <c r="BO186" s="322" t="str">
        <f t="shared" si="93"/>
        <v/>
      </c>
      <c r="BP186" s="322" t="str">
        <f t="shared" si="93"/>
        <v/>
      </c>
      <c r="BQ186" s="322" t="str">
        <f t="shared" si="93"/>
        <v/>
      </c>
      <c r="BR186" s="322" t="str">
        <f t="shared" si="93"/>
        <v/>
      </c>
      <c r="BS186" s="322" t="str">
        <f t="shared" si="93"/>
        <v/>
      </c>
      <c r="BT186" s="322" t="str">
        <f t="shared" si="93"/>
        <v/>
      </c>
      <c r="BU186" s="322" t="str">
        <f t="shared" si="93"/>
        <v/>
      </c>
      <c r="BV186" s="322" t="str">
        <f t="shared" si="93"/>
        <v/>
      </c>
      <c r="BW186" s="322" t="str">
        <f t="shared" si="93"/>
        <v/>
      </c>
      <c r="BX186" s="322" t="str">
        <f t="shared" si="93"/>
        <v/>
      </c>
      <c r="CC186" s="323"/>
      <c r="CF186" s="369">
        <f t="shared" si="88"/>
        <v>0</v>
      </c>
      <c r="CG186" s="368"/>
      <c r="CH186" s="368"/>
      <c r="CI186" s="368"/>
      <c r="CJ186" s="368"/>
      <c r="CK186" s="368"/>
      <c r="CL186" s="368"/>
      <c r="CM186" s="368"/>
      <c r="CN186" s="368"/>
      <c r="CO186" s="368"/>
      <c r="CP186" s="368"/>
      <c r="CQ186" s="368"/>
      <c r="CR186" s="368"/>
    </row>
    <row r="187" spans="1:96" s="314" customFormat="1" ht="21" customHeight="1">
      <c r="A187" s="295" t="str">
        <f>Input!$C$12</f>
        <v>01​ 01 01</v>
      </c>
      <c r="B187" s="325">
        <v>4500</v>
      </c>
      <c r="C187" s="297">
        <v>1</v>
      </c>
      <c r="D187" s="298" t="str">
        <f t="shared" si="64"/>
        <v/>
      </c>
      <c r="E187" s="299">
        <f>IF(AG187=1,SUM(AG$8:AG187)+E$4,"")</f>
        <v>180</v>
      </c>
      <c r="F187" s="300" t="str">
        <f t="shared" si="65"/>
        <v>01​ 01 01 4500 1</v>
      </c>
      <c r="G187" s="301" t="s">
        <v>330</v>
      </c>
      <c r="H187" s="302"/>
      <c r="I187" s="303"/>
      <c r="J187" s="304">
        <v>2</v>
      </c>
      <c r="K187" s="305" t="str">
        <f t="shared" si="90"/>
        <v>អាជីវកម្ម</v>
      </c>
      <c r="L187" s="328"/>
      <c r="M187" s="79"/>
      <c r="N187" s="307"/>
      <c r="O187" s="366">
        <f t="shared" si="74"/>
        <v>0.83333333333333337</v>
      </c>
      <c r="P187" s="79" t="str">
        <f t="shared" si="75"/>
        <v/>
      </c>
      <c r="Q187" s="79" t="str">
        <f t="shared" si="66"/>
        <v/>
      </c>
      <c r="R187" s="79"/>
      <c r="S187" s="79">
        <v>5</v>
      </c>
      <c r="T187" s="79">
        <v>10</v>
      </c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308" t="str">
        <f t="shared" si="67"/>
        <v/>
      </c>
      <c r="AG187" s="309">
        <f t="shared" si="68"/>
        <v>1</v>
      </c>
      <c r="AH187" s="310" t="str">
        <f t="shared" si="76"/>
        <v/>
      </c>
      <c r="AI187" s="311">
        <f t="shared" si="69"/>
        <v>0</v>
      </c>
      <c r="AJ187" s="312" t="str">
        <f>IF(AH187=1,SUM(AH$8:AH187)+AJ$4,"")</f>
        <v/>
      </c>
      <c r="AK187" s="310" t="str">
        <f>IF(AND(J187=1,AI187&gt;0),Input!$E$18,IF(AND(J187=2,AI187&gt;0),Input!$E$19,IF(AND(J187=3,AI187&gt;0),Input!$E$20,"")))</f>
        <v/>
      </c>
      <c r="AL187" s="310" t="str">
        <f>IF(AND(J187=1,AI187&gt;0),Input!$G$18,IF(AND(J187=2,AI187&gt;0),Input!$G$19,IF(AND(J187=3,AI187&gt;0),Input!$G$20,"")))</f>
        <v/>
      </c>
      <c r="AM187" s="310" t="str">
        <f>IF(AND(J187=1,AI187&gt;0),Input!$I$18,IF(AND(J187=2,AI187&gt;0),Input!$I$19,IF(AND(J187=3,AI187&gt;0),Input!$I$20,"")))</f>
        <v/>
      </c>
      <c r="AN187" s="313"/>
      <c r="AO187" s="314" t="str">
        <f t="shared" si="70"/>
        <v/>
      </c>
      <c r="AP187" s="314" t="str">
        <f t="shared" si="77"/>
        <v/>
      </c>
      <c r="AQ187" s="314" t="str">
        <f t="shared" si="78"/>
        <v/>
      </c>
      <c r="AR187" s="314">
        <f t="shared" si="79"/>
        <v>0</v>
      </c>
      <c r="AT187" s="315" t="str">
        <f t="shared" si="71"/>
        <v/>
      </c>
      <c r="AU187" s="315" t="str">
        <f t="shared" si="80"/>
        <v/>
      </c>
      <c r="AV187" s="315" t="str">
        <f t="shared" si="81"/>
        <v/>
      </c>
      <c r="AW187" s="316" t="str">
        <f t="shared" si="72"/>
        <v/>
      </c>
      <c r="AX187" s="316" t="str">
        <f t="shared" si="82"/>
        <v/>
      </c>
      <c r="AY187" s="317" t="str">
        <f t="shared" si="83"/>
        <v/>
      </c>
      <c r="AZ187" s="318" t="str">
        <f t="shared" si="73"/>
        <v/>
      </c>
      <c r="BA187" s="318" t="str">
        <f t="shared" si="84"/>
        <v/>
      </c>
      <c r="BB187" s="318" t="str">
        <f t="shared" si="85"/>
        <v/>
      </c>
      <c r="BJ187" s="320">
        <f t="shared" si="89"/>
        <v>0</v>
      </c>
      <c r="BL187" s="321"/>
      <c r="BM187" s="322">
        <f t="shared" si="86"/>
        <v>2.5</v>
      </c>
      <c r="BN187" s="322">
        <f t="shared" si="93"/>
        <v>0.83333333333333337</v>
      </c>
      <c r="BO187" s="322" t="str">
        <f t="shared" si="93"/>
        <v/>
      </c>
      <c r="BP187" s="322" t="str">
        <f t="shared" si="93"/>
        <v/>
      </c>
      <c r="BQ187" s="322" t="str">
        <f t="shared" si="93"/>
        <v/>
      </c>
      <c r="BR187" s="322" t="str">
        <f t="shared" si="93"/>
        <v/>
      </c>
      <c r="BS187" s="322" t="str">
        <f t="shared" si="93"/>
        <v/>
      </c>
      <c r="BT187" s="322" t="str">
        <f t="shared" si="93"/>
        <v/>
      </c>
      <c r="BU187" s="322" t="str">
        <f t="shared" si="93"/>
        <v/>
      </c>
      <c r="BV187" s="322" t="str">
        <f t="shared" si="93"/>
        <v/>
      </c>
      <c r="BW187" s="322" t="str">
        <f t="shared" si="93"/>
        <v/>
      </c>
      <c r="BX187" s="322" t="str">
        <f t="shared" si="93"/>
        <v/>
      </c>
      <c r="CC187" s="323"/>
      <c r="CF187" s="369">
        <f t="shared" si="88"/>
        <v>0</v>
      </c>
      <c r="CG187" s="368"/>
      <c r="CH187" s="368"/>
      <c r="CI187" s="368"/>
      <c r="CJ187" s="368"/>
      <c r="CK187" s="368"/>
      <c r="CL187" s="368"/>
      <c r="CM187" s="368"/>
      <c r="CN187" s="368"/>
      <c r="CO187" s="368"/>
      <c r="CP187" s="368"/>
      <c r="CQ187" s="368"/>
      <c r="CR187" s="368"/>
    </row>
    <row r="188" spans="1:96" s="314" customFormat="1" ht="21" customHeight="1">
      <c r="A188" s="295" t="str">
        <f>Input!$C$12</f>
        <v>01​ 01 01</v>
      </c>
      <c r="B188" s="296">
        <v>4525</v>
      </c>
      <c r="C188" s="297">
        <v>1</v>
      </c>
      <c r="D188" s="298" t="str">
        <f t="shared" si="64"/>
        <v/>
      </c>
      <c r="E188" s="299">
        <f>IF(AG188=1,SUM(AG$8:AG188)+E$4,"")</f>
        <v>181</v>
      </c>
      <c r="F188" s="300" t="str">
        <f t="shared" si="65"/>
        <v>01​ 01 01 4525 1</v>
      </c>
      <c r="G188" s="301" t="s">
        <v>331</v>
      </c>
      <c r="H188" s="302"/>
      <c r="I188" s="303"/>
      <c r="J188" s="304">
        <v>2</v>
      </c>
      <c r="K188" s="305" t="str">
        <f t="shared" si="90"/>
        <v>អាជីវកម្ម</v>
      </c>
      <c r="L188" s="328"/>
      <c r="M188" s="79"/>
      <c r="N188" s="307"/>
      <c r="O188" s="366">
        <f t="shared" si="74"/>
        <v>0.83333333333333337</v>
      </c>
      <c r="P188" s="79" t="str">
        <f t="shared" si="75"/>
        <v/>
      </c>
      <c r="Q188" s="79" t="str">
        <f t="shared" si="66"/>
        <v/>
      </c>
      <c r="R188" s="79"/>
      <c r="S188" s="79">
        <v>5</v>
      </c>
      <c r="T188" s="79">
        <v>10</v>
      </c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308" t="str">
        <f t="shared" si="67"/>
        <v/>
      </c>
      <c r="AG188" s="309">
        <f t="shared" si="68"/>
        <v>1</v>
      </c>
      <c r="AH188" s="310" t="str">
        <f t="shared" si="76"/>
        <v/>
      </c>
      <c r="AI188" s="311">
        <f t="shared" si="69"/>
        <v>0</v>
      </c>
      <c r="AJ188" s="312" t="str">
        <f>IF(AH188=1,SUM(AH$8:AH188)+AJ$4,"")</f>
        <v/>
      </c>
      <c r="AK188" s="310" t="str">
        <f>IF(AND(J188=1,AI188&gt;0),Input!$E$18,IF(AND(J188=2,AI188&gt;0),Input!$E$19,IF(AND(J188=3,AI188&gt;0),Input!$E$20,"")))</f>
        <v/>
      </c>
      <c r="AL188" s="310" t="str">
        <f>IF(AND(J188=1,AI188&gt;0),Input!$G$18,IF(AND(J188=2,AI188&gt;0),Input!$G$19,IF(AND(J188=3,AI188&gt;0),Input!$G$20,"")))</f>
        <v/>
      </c>
      <c r="AM188" s="310" t="str">
        <f>IF(AND(J188=1,AI188&gt;0),Input!$I$18,IF(AND(J188=2,AI188&gt;0),Input!$I$19,IF(AND(J188=3,AI188&gt;0),Input!$I$20,"")))</f>
        <v/>
      </c>
      <c r="AN188" s="313"/>
      <c r="AO188" s="314" t="str">
        <f t="shared" si="70"/>
        <v/>
      </c>
      <c r="AP188" s="314" t="str">
        <f t="shared" si="77"/>
        <v/>
      </c>
      <c r="AQ188" s="314" t="str">
        <f t="shared" si="78"/>
        <v/>
      </c>
      <c r="AR188" s="314">
        <f t="shared" si="79"/>
        <v>0</v>
      </c>
      <c r="AT188" s="315" t="str">
        <f t="shared" si="71"/>
        <v/>
      </c>
      <c r="AU188" s="315" t="str">
        <f t="shared" si="80"/>
        <v/>
      </c>
      <c r="AV188" s="315" t="str">
        <f t="shared" si="81"/>
        <v/>
      </c>
      <c r="AW188" s="316" t="str">
        <f t="shared" si="72"/>
        <v/>
      </c>
      <c r="AX188" s="316" t="str">
        <f t="shared" si="82"/>
        <v/>
      </c>
      <c r="AY188" s="317" t="str">
        <f t="shared" si="83"/>
        <v/>
      </c>
      <c r="AZ188" s="318" t="str">
        <f t="shared" si="73"/>
        <v/>
      </c>
      <c r="BA188" s="318" t="str">
        <f t="shared" si="84"/>
        <v/>
      </c>
      <c r="BB188" s="318" t="str">
        <f t="shared" si="85"/>
        <v/>
      </c>
      <c r="BJ188" s="320">
        <f t="shared" si="89"/>
        <v>0</v>
      </c>
      <c r="BL188" s="321"/>
      <c r="BM188" s="322">
        <f t="shared" si="86"/>
        <v>2.5</v>
      </c>
      <c r="BN188" s="322">
        <f t="shared" si="93"/>
        <v>0.83333333333333337</v>
      </c>
      <c r="BO188" s="322" t="str">
        <f t="shared" si="93"/>
        <v/>
      </c>
      <c r="BP188" s="322" t="str">
        <f t="shared" si="93"/>
        <v/>
      </c>
      <c r="BQ188" s="322" t="str">
        <f t="shared" si="93"/>
        <v/>
      </c>
      <c r="BR188" s="322" t="str">
        <f t="shared" si="93"/>
        <v/>
      </c>
      <c r="BS188" s="322" t="str">
        <f t="shared" si="93"/>
        <v/>
      </c>
      <c r="BT188" s="322" t="str">
        <f t="shared" si="93"/>
        <v/>
      </c>
      <c r="BU188" s="322" t="str">
        <f t="shared" si="93"/>
        <v/>
      </c>
      <c r="BV188" s="322" t="str">
        <f t="shared" si="93"/>
        <v/>
      </c>
      <c r="BW188" s="322" t="str">
        <f t="shared" si="93"/>
        <v/>
      </c>
      <c r="BX188" s="322" t="str">
        <f t="shared" si="93"/>
        <v/>
      </c>
      <c r="CC188" s="323"/>
      <c r="CF188" s="369">
        <f t="shared" si="88"/>
        <v>0</v>
      </c>
      <c r="CG188" s="368"/>
      <c r="CH188" s="368"/>
      <c r="CI188" s="368"/>
      <c r="CJ188" s="368"/>
      <c r="CK188" s="368"/>
      <c r="CL188" s="368"/>
      <c r="CM188" s="368"/>
      <c r="CN188" s="368"/>
      <c r="CO188" s="368"/>
      <c r="CP188" s="368"/>
      <c r="CQ188" s="368"/>
      <c r="CR188" s="368"/>
    </row>
    <row r="189" spans="1:96" s="314" customFormat="1" ht="21" customHeight="1">
      <c r="A189" s="295" t="str">
        <f>Input!$C$12</f>
        <v>01​ 01 01</v>
      </c>
      <c r="B189" s="325">
        <v>4550</v>
      </c>
      <c r="C189" s="297">
        <v>1</v>
      </c>
      <c r="D189" s="298" t="str">
        <f t="shared" si="64"/>
        <v/>
      </c>
      <c r="E189" s="299">
        <f>IF(AG189=1,SUM(AG$8:AG189)+E$4,"")</f>
        <v>182</v>
      </c>
      <c r="F189" s="300" t="str">
        <f t="shared" si="65"/>
        <v>01​ 01 01 4550 1</v>
      </c>
      <c r="G189" s="301" t="s">
        <v>332</v>
      </c>
      <c r="H189" s="302"/>
      <c r="I189" s="303"/>
      <c r="J189" s="304">
        <v>2</v>
      </c>
      <c r="K189" s="305" t="str">
        <f t="shared" si="90"/>
        <v>អាជីវកម្ម</v>
      </c>
      <c r="L189" s="328"/>
      <c r="M189" s="79"/>
      <c r="N189" s="307"/>
      <c r="O189" s="366">
        <f t="shared" si="74"/>
        <v>0.83333333333333337</v>
      </c>
      <c r="P189" s="79" t="str">
        <f t="shared" si="75"/>
        <v/>
      </c>
      <c r="Q189" s="79" t="str">
        <f t="shared" si="66"/>
        <v/>
      </c>
      <c r="R189" s="79"/>
      <c r="S189" s="79">
        <v>5</v>
      </c>
      <c r="T189" s="79">
        <v>10</v>
      </c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308" t="str">
        <f t="shared" si="67"/>
        <v/>
      </c>
      <c r="AG189" s="309">
        <f t="shared" si="68"/>
        <v>1</v>
      </c>
      <c r="AH189" s="310" t="str">
        <f t="shared" si="76"/>
        <v/>
      </c>
      <c r="AI189" s="311">
        <f t="shared" si="69"/>
        <v>0</v>
      </c>
      <c r="AJ189" s="312" t="str">
        <f>IF(AH189=1,SUM(AH$8:AH189)+AJ$4,"")</f>
        <v/>
      </c>
      <c r="AK189" s="310" t="str">
        <f>IF(AND(J189=1,AI189&gt;0),Input!$E$18,IF(AND(J189=2,AI189&gt;0),Input!$E$19,IF(AND(J189=3,AI189&gt;0),Input!$E$20,"")))</f>
        <v/>
      </c>
      <c r="AL189" s="310" t="str">
        <f>IF(AND(J189=1,AI189&gt;0),Input!$G$18,IF(AND(J189=2,AI189&gt;0),Input!$G$19,IF(AND(J189=3,AI189&gt;0),Input!$G$20,"")))</f>
        <v/>
      </c>
      <c r="AM189" s="310" t="str">
        <f>IF(AND(J189=1,AI189&gt;0),Input!$I$18,IF(AND(J189=2,AI189&gt;0),Input!$I$19,IF(AND(J189=3,AI189&gt;0),Input!$I$20,"")))</f>
        <v/>
      </c>
      <c r="AN189" s="313"/>
      <c r="AO189" s="314" t="str">
        <f t="shared" si="70"/>
        <v/>
      </c>
      <c r="AP189" s="314" t="str">
        <f t="shared" si="77"/>
        <v/>
      </c>
      <c r="AQ189" s="314" t="str">
        <f t="shared" si="78"/>
        <v/>
      </c>
      <c r="AR189" s="314">
        <f t="shared" si="79"/>
        <v>0</v>
      </c>
      <c r="AT189" s="315" t="str">
        <f t="shared" si="71"/>
        <v/>
      </c>
      <c r="AU189" s="315" t="str">
        <f t="shared" si="80"/>
        <v/>
      </c>
      <c r="AV189" s="315" t="str">
        <f t="shared" si="81"/>
        <v/>
      </c>
      <c r="AW189" s="316" t="str">
        <f t="shared" si="72"/>
        <v/>
      </c>
      <c r="AX189" s="316" t="str">
        <f t="shared" si="82"/>
        <v/>
      </c>
      <c r="AY189" s="317" t="str">
        <f t="shared" si="83"/>
        <v/>
      </c>
      <c r="AZ189" s="318" t="str">
        <f t="shared" si="73"/>
        <v/>
      </c>
      <c r="BA189" s="318" t="str">
        <f t="shared" si="84"/>
        <v/>
      </c>
      <c r="BB189" s="318" t="str">
        <f t="shared" si="85"/>
        <v/>
      </c>
      <c r="BJ189" s="320">
        <f t="shared" si="89"/>
        <v>0</v>
      </c>
      <c r="BL189" s="321"/>
      <c r="BM189" s="322">
        <f t="shared" si="86"/>
        <v>2.5</v>
      </c>
      <c r="BN189" s="322">
        <f t="shared" si="93"/>
        <v>0.83333333333333337</v>
      </c>
      <c r="BO189" s="322" t="str">
        <f t="shared" si="93"/>
        <v/>
      </c>
      <c r="BP189" s="322" t="str">
        <f t="shared" si="93"/>
        <v/>
      </c>
      <c r="BQ189" s="322" t="str">
        <f t="shared" si="93"/>
        <v/>
      </c>
      <c r="BR189" s="322" t="str">
        <f t="shared" si="93"/>
        <v/>
      </c>
      <c r="BS189" s="322" t="str">
        <f t="shared" si="93"/>
        <v/>
      </c>
      <c r="BT189" s="322" t="str">
        <f t="shared" si="93"/>
        <v/>
      </c>
      <c r="BU189" s="322" t="str">
        <f t="shared" si="93"/>
        <v/>
      </c>
      <c r="BV189" s="322" t="str">
        <f t="shared" si="93"/>
        <v/>
      </c>
      <c r="BW189" s="322" t="str">
        <f t="shared" si="93"/>
        <v/>
      </c>
      <c r="BX189" s="322" t="str">
        <f t="shared" si="93"/>
        <v/>
      </c>
      <c r="CC189" s="323"/>
      <c r="CF189" s="369">
        <f t="shared" si="88"/>
        <v>0</v>
      </c>
      <c r="CG189" s="368"/>
      <c r="CH189" s="368"/>
      <c r="CI189" s="368"/>
      <c r="CJ189" s="368"/>
      <c r="CK189" s="368"/>
      <c r="CL189" s="368"/>
      <c r="CM189" s="368"/>
      <c r="CN189" s="368"/>
      <c r="CO189" s="368"/>
      <c r="CP189" s="368"/>
      <c r="CQ189" s="368"/>
      <c r="CR189" s="368"/>
    </row>
    <row r="190" spans="1:96" s="314" customFormat="1" ht="21" customHeight="1">
      <c r="A190" s="295" t="str">
        <f>Input!$C$12</f>
        <v>01​ 01 01</v>
      </c>
      <c r="B190" s="296">
        <v>4575</v>
      </c>
      <c r="C190" s="297">
        <v>1</v>
      </c>
      <c r="D190" s="298" t="str">
        <f t="shared" si="64"/>
        <v/>
      </c>
      <c r="E190" s="299">
        <f>IF(AG190=1,SUM(AG$8:AG190)+E$4,"")</f>
        <v>183</v>
      </c>
      <c r="F190" s="300" t="str">
        <f t="shared" si="65"/>
        <v>01​ 01 01 4575 1</v>
      </c>
      <c r="G190" s="301" t="s">
        <v>333</v>
      </c>
      <c r="H190" s="302"/>
      <c r="I190" s="303"/>
      <c r="J190" s="304">
        <v>2</v>
      </c>
      <c r="K190" s="305" t="str">
        <f t="shared" si="90"/>
        <v>អាជីវកម្ម</v>
      </c>
      <c r="L190" s="328"/>
      <c r="M190" s="79"/>
      <c r="N190" s="307"/>
      <c r="O190" s="366">
        <f t="shared" si="74"/>
        <v>0.83333333333333337</v>
      </c>
      <c r="P190" s="79" t="str">
        <f t="shared" si="75"/>
        <v/>
      </c>
      <c r="Q190" s="79" t="str">
        <f t="shared" si="66"/>
        <v/>
      </c>
      <c r="R190" s="79"/>
      <c r="S190" s="79">
        <v>5</v>
      </c>
      <c r="T190" s="79">
        <v>10</v>
      </c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308" t="str">
        <f t="shared" si="67"/>
        <v/>
      </c>
      <c r="AG190" s="309">
        <f t="shared" si="68"/>
        <v>1</v>
      </c>
      <c r="AH190" s="310" t="str">
        <f t="shared" si="76"/>
        <v/>
      </c>
      <c r="AI190" s="311">
        <f t="shared" si="69"/>
        <v>0</v>
      </c>
      <c r="AJ190" s="312" t="str">
        <f>IF(AH190=1,SUM(AH$8:AH190)+AJ$4,"")</f>
        <v/>
      </c>
      <c r="AK190" s="310" t="str">
        <f>IF(AND(J190=1,AI190&gt;0),Input!$E$18,IF(AND(J190=2,AI190&gt;0),Input!$E$19,IF(AND(J190=3,AI190&gt;0),Input!$E$20,"")))</f>
        <v/>
      </c>
      <c r="AL190" s="310" t="str">
        <f>IF(AND(J190=1,AI190&gt;0),Input!$G$18,IF(AND(J190=2,AI190&gt;0),Input!$G$19,IF(AND(J190=3,AI190&gt;0),Input!$G$20,"")))</f>
        <v/>
      </c>
      <c r="AM190" s="310" t="str">
        <f>IF(AND(J190=1,AI190&gt;0),Input!$I$18,IF(AND(J190=2,AI190&gt;0),Input!$I$19,IF(AND(J190=3,AI190&gt;0),Input!$I$20,"")))</f>
        <v/>
      </c>
      <c r="AN190" s="313"/>
      <c r="AO190" s="314" t="str">
        <f t="shared" si="70"/>
        <v/>
      </c>
      <c r="AP190" s="314" t="str">
        <f t="shared" si="77"/>
        <v/>
      </c>
      <c r="AQ190" s="314" t="str">
        <f t="shared" si="78"/>
        <v/>
      </c>
      <c r="AR190" s="314">
        <f t="shared" si="79"/>
        <v>0</v>
      </c>
      <c r="AT190" s="315" t="str">
        <f t="shared" si="71"/>
        <v/>
      </c>
      <c r="AU190" s="315" t="str">
        <f t="shared" si="80"/>
        <v/>
      </c>
      <c r="AV190" s="315" t="str">
        <f t="shared" si="81"/>
        <v/>
      </c>
      <c r="AW190" s="316" t="str">
        <f t="shared" si="72"/>
        <v/>
      </c>
      <c r="AX190" s="316" t="str">
        <f t="shared" si="82"/>
        <v/>
      </c>
      <c r="AY190" s="317" t="str">
        <f t="shared" si="83"/>
        <v/>
      </c>
      <c r="AZ190" s="318" t="str">
        <f t="shared" si="73"/>
        <v/>
      </c>
      <c r="BA190" s="318" t="str">
        <f t="shared" si="84"/>
        <v/>
      </c>
      <c r="BB190" s="318" t="str">
        <f t="shared" si="85"/>
        <v/>
      </c>
      <c r="BJ190" s="320">
        <f t="shared" si="89"/>
        <v>0</v>
      </c>
      <c r="BL190" s="321"/>
      <c r="BM190" s="322">
        <f t="shared" si="86"/>
        <v>2.5</v>
      </c>
      <c r="BN190" s="322">
        <f t="shared" si="93"/>
        <v>0.83333333333333337</v>
      </c>
      <c r="BO190" s="322" t="str">
        <f t="shared" si="93"/>
        <v/>
      </c>
      <c r="BP190" s="322" t="str">
        <f t="shared" si="93"/>
        <v/>
      </c>
      <c r="BQ190" s="322" t="str">
        <f t="shared" si="93"/>
        <v/>
      </c>
      <c r="BR190" s="322" t="str">
        <f t="shared" si="93"/>
        <v/>
      </c>
      <c r="BS190" s="322" t="str">
        <f t="shared" si="93"/>
        <v/>
      </c>
      <c r="BT190" s="322" t="str">
        <f t="shared" si="93"/>
        <v/>
      </c>
      <c r="BU190" s="322" t="str">
        <f t="shared" si="93"/>
        <v/>
      </c>
      <c r="BV190" s="322" t="str">
        <f t="shared" si="93"/>
        <v/>
      </c>
      <c r="BW190" s="322" t="str">
        <f t="shared" si="93"/>
        <v/>
      </c>
      <c r="BX190" s="322" t="str">
        <f t="shared" si="93"/>
        <v/>
      </c>
      <c r="CC190" s="323"/>
      <c r="CF190" s="369">
        <f t="shared" si="88"/>
        <v>0</v>
      </c>
      <c r="CG190" s="368"/>
      <c r="CH190" s="368"/>
      <c r="CI190" s="368"/>
      <c r="CJ190" s="368"/>
      <c r="CK190" s="368"/>
      <c r="CL190" s="368"/>
      <c r="CM190" s="368"/>
      <c r="CN190" s="368"/>
      <c r="CO190" s="368"/>
      <c r="CP190" s="368"/>
      <c r="CQ190" s="368"/>
      <c r="CR190" s="368"/>
    </row>
    <row r="191" spans="1:96" s="314" customFormat="1" ht="21" customHeight="1">
      <c r="A191" s="295" t="str">
        <f>Input!$C$12</f>
        <v>01​ 01 01</v>
      </c>
      <c r="B191" s="325">
        <v>4600</v>
      </c>
      <c r="C191" s="297">
        <v>1</v>
      </c>
      <c r="D191" s="298" t="str">
        <f t="shared" si="64"/>
        <v/>
      </c>
      <c r="E191" s="299">
        <f>IF(AG191=1,SUM(AG$8:AG191)+E$4,"")</f>
        <v>184</v>
      </c>
      <c r="F191" s="300" t="str">
        <f t="shared" si="65"/>
        <v>01​ 01 01 4600 1</v>
      </c>
      <c r="G191" s="301" t="s">
        <v>334</v>
      </c>
      <c r="H191" s="302"/>
      <c r="I191" s="303"/>
      <c r="J191" s="304">
        <v>2</v>
      </c>
      <c r="K191" s="305" t="str">
        <f t="shared" si="90"/>
        <v>អាជីវកម្ម</v>
      </c>
      <c r="L191" s="328"/>
      <c r="M191" s="79"/>
      <c r="N191" s="307"/>
      <c r="O191" s="366">
        <f t="shared" si="74"/>
        <v>0.83333333333333337</v>
      </c>
      <c r="P191" s="79" t="str">
        <f t="shared" si="75"/>
        <v/>
      </c>
      <c r="Q191" s="79" t="str">
        <f t="shared" si="66"/>
        <v/>
      </c>
      <c r="R191" s="79"/>
      <c r="S191" s="79">
        <v>5</v>
      </c>
      <c r="T191" s="79">
        <v>10</v>
      </c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308" t="str">
        <f t="shared" si="67"/>
        <v/>
      </c>
      <c r="AG191" s="309">
        <f t="shared" si="68"/>
        <v>1</v>
      </c>
      <c r="AH191" s="310" t="str">
        <f t="shared" si="76"/>
        <v/>
      </c>
      <c r="AI191" s="311">
        <f t="shared" si="69"/>
        <v>0</v>
      </c>
      <c r="AJ191" s="312" t="str">
        <f>IF(AH191=1,SUM(AH$8:AH191)+AJ$4,"")</f>
        <v/>
      </c>
      <c r="AK191" s="310" t="str">
        <f>IF(AND(J191=1,AI191&gt;0),Input!$E$18,IF(AND(J191=2,AI191&gt;0),Input!$E$19,IF(AND(J191=3,AI191&gt;0),Input!$E$20,"")))</f>
        <v/>
      </c>
      <c r="AL191" s="310" t="str">
        <f>IF(AND(J191=1,AI191&gt;0),Input!$G$18,IF(AND(J191=2,AI191&gt;0),Input!$G$19,IF(AND(J191=3,AI191&gt;0),Input!$G$20,"")))</f>
        <v/>
      </c>
      <c r="AM191" s="310" t="str">
        <f>IF(AND(J191=1,AI191&gt;0),Input!$I$18,IF(AND(J191=2,AI191&gt;0),Input!$I$19,IF(AND(J191=3,AI191&gt;0),Input!$I$20,"")))</f>
        <v/>
      </c>
      <c r="AN191" s="313"/>
      <c r="AO191" s="314" t="str">
        <f t="shared" si="70"/>
        <v/>
      </c>
      <c r="AP191" s="314" t="str">
        <f t="shared" si="77"/>
        <v/>
      </c>
      <c r="AQ191" s="314" t="str">
        <f t="shared" si="78"/>
        <v/>
      </c>
      <c r="AR191" s="314">
        <f t="shared" si="79"/>
        <v>0</v>
      </c>
      <c r="AT191" s="315" t="str">
        <f t="shared" si="71"/>
        <v/>
      </c>
      <c r="AU191" s="315" t="str">
        <f t="shared" si="80"/>
        <v/>
      </c>
      <c r="AV191" s="315" t="str">
        <f t="shared" si="81"/>
        <v/>
      </c>
      <c r="AW191" s="316" t="str">
        <f t="shared" si="72"/>
        <v/>
      </c>
      <c r="AX191" s="316" t="str">
        <f t="shared" si="82"/>
        <v/>
      </c>
      <c r="AY191" s="317" t="str">
        <f t="shared" si="83"/>
        <v/>
      </c>
      <c r="AZ191" s="318" t="str">
        <f t="shared" si="73"/>
        <v/>
      </c>
      <c r="BA191" s="318" t="str">
        <f t="shared" si="84"/>
        <v/>
      </c>
      <c r="BB191" s="318" t="str">
        <f t="shared" si="85"/>
        <v/>
      </c>
      <c r="BJ191" s="320">
        <f t="shared" si="89"/>
        <v>0</v>
      </c>
      <c r="BL191" s="321"/>
      <c r="BM191" s="322">
        <f t="shared" si="86"/>
        <v>2.5</v>
      </c>
      <c r="BN191" s="322">
        <f t="shared" si="93"/>
        <v>0.83333333333333337</v>
      </c>
      <c r="BO191" s="322" t="str">
        <f t="shared" si="93"/>
        <v/>
      </c>
      <c r="BP191" s="322" t="str">
        <f t="shared" si="93"/>
        <v/>
      </c>
      <c r="BQ191" s="322" t="str">
        <f t="shared" si="93"/>
        <v/>
      </c>
      <c r="BR191" s="322" t="str">
        <f t="shared" si="93"/>
        <v/>
      </c>
      <c r="BS191" s="322" t="str">
        <f t="shared" si="93"/>
        <v/>
      </c>
      <c r="BT191" s="322" t="str">
        <f t="shared" si="93"/>
        <v/>
      </c>
      <c r="BU191" s="322" t="str">
        <f t="shared" si="93"/>
        <v/>
      </c>
      <c r="BV191" s="322" t="str">
        <f t="shared" si="93"/>
        <v/>
      </c>
      <c r="BW191" s="322" t="str">
        <f t="shared" si="93"/>
        <v/>
      </c>
      <c r="BX191" s="322" t="str">
        <f t="shared" si="93"/>
        <v/>
      </c>
      <c r="CC191" s="323"/>
      <c r="CF191" s="369">
        <f t="shared" si="88"/>
        <v>0</v>
      </c>
      <c r="CG191" s="368"/>
      <c r="CH191" s="368"/>
      <c r="CI191" s="368"/>
      <c r="CJ191" s="368"/>
      <c r="CK191" s="368"/>
      <c r="CL191" s="368"/>
      <c r="CM191" s="368"/>
      <c r="CN191" s="368"/>
      <c r="CO191" s="368"/>
      <c r="CP191" s="368"/>
      <c r="CQ191" s="368"/>
      <c r="CR191" s="368"/>
    </row>
    <row r="192" spans="1:96" s="314" customFormat="1" ht="21" customHeight="1">
      <c r="A192" s="295" t="str">
        <f>Input!$C$12</f>
        <v>01​ 01 01</v>
      </c>
      <c r="B192" s="296">
        <v>4625</v>
      </c>
      <c r="C192" s="297">
        <v>1</v>
      </c>
      <c r="D192" s="298" t="str">
        <f t="shared" si="64"/>
        <v/>
      </c>
      <c r="E192" s="299">
        <f>IF(AG192=1,SUM(AG$8:AG192)+E$4,"")</f>
        <v>185</v>
      </c>
      <c r="F192" s="300" t="str">
        <f t="shared" si="65"/>
        <v>01​ 01 01 4625 1</v>
      </c>
      <c r="G192" s="301" t="s">
        <v>335</v>
      </c>
      <c r="H192" s="302"/>
      <c r="I192" s="303"/>
      <c r="J192" s="304">
        <v>2</v>
      </c>
      <c r="K192" s="305" t="str">
        <f t="shared" si="90"/>
        <v>អាជីវកម្ម</v>
      </c>
      <c r="L192" s="328"/>
      <c r="M192" s="79"/>
      <c r="N192" s="307"/>
      <c r="O192" s="366">
        <f t="shared" si="74"/>
        <v>0.83333333333333337</v>
      </c>
      <c r="P192" s="79" t="str">
        <f t="shared" si="75"/>
        <v/>
      </c>
      <c r="Q192" s="79" t="str">
        <f t="shared" si="66"/>
        <v/>
      </c>
      <c r="R192" s="79"/>
      <c r="S192" s="79">
        <v>5</v>
      </c>
      <c r="T192" s="79">
        <v>10</v>
      </c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308" t="str">
        <f t="shared" si="67"/>
        <v/>
      </c>
      <c r="AG192" s="309">
        <f t="shared" si="68"/>
        <v>1</v>
      </c>
      <c r="AH192" s="310" t="str">
        <f t="shared" si="76"/>
        <v/>
      </c>
      <c r="AI192" s="311">
        <f t="shared" si="69"/>
        <v>0</v>
      </c>
      <c r="AJ192" s="312" t="str">
        <f>IF(AH192=1,SUM(AH$8:AH192)+AJ$4,"")</f>
        <v/>
      </c>
      <c r="AK192" s="310" t="str">
        <f>IF(AND(J192=1,AI192&gt;0),Input!$E$18,IF(AND(J192=2,AI192&gt;0),Input!$E$19,IF(AND(J192=3,AI192&gt;0),Input!$E$20,"")))</f>
        <v/>
      </c>
      <c r="AL192" s="310" t="str">
        <f>IF(AND(J192=1,AI192&gt;0),Input!$G$18,IF(AND(J192=2,AI192&gt;0),Input!$G$19,IF(AND(J192=3,AI192&gt;0),Input!$G$20,"")))</f>
        <v/>
      </c>
      <c r="AM192" s="310" t="str">
        <f>IF(AND(J192=1,AI192&gt;0),Input!$I$18,IF(AND(J192=2,AI192&gt;0),Input!$I$19,IF(AND(J192=3,AI192&gt;0),Input!$I$20,"")))</f>
        <v/>
      </c>
      <c r="AN192" s="313"/>
      <c r="AO192" s="314" t="str">
        <f t="shared" si="70"/>
        <v/>
      </c>
      <c r="AP192" s="314" t="str">
        <f t="shared" si="77"/>
        <v/>
      </c>
      <c r="AQ192" s="314" t="str">
        <f t="shared" si="78"/>
        <v/>
      </c>
      <c r="AR192" s="314">
        <f t="shared" si="79"/>
        <v>0</v>
      </c>
      <c r="AT192" s="315" t="str">
        <f t="shared" si="71"/>
        <v/>
      </c>
      <c r="AU192" s="315" t="str">
        <f t="shared" si="80"/>
        <v/>
      </c>
      <c r="AV192" s="315" t="str">
        <f t="shared" si="81"/>
        <v/>
      </c>
      <c r="AW192" s="316" t="str">
        <f t="shared" si="72"/>
        <v/>
      </c>
      <c r="AX192" s="316" t="str">
        <f t="shared" si="82"/>
        <v/>
      </c>
      <c r="AY192" s="317" t="str">
        <f t="shared" si="83"/>
        <v/>
      </c>
      <c r="AZ192" s="318" t="str">
        <f t="shared" si="73"/>
        <v/>
      </c>
      <c r="BA192" s="318" t="str">
        <f t="shared" si="84"/>
        <v/>
      </c>
      <c r="BB192" s="318" t="str">
        <f t="shared" si="85"/>
        <v/>
      </c>
      <c r="BJ192" s="320">
        <f t="shared" si="89"/>
        <v>0</v>
      </c>
      <c r="BL192" s="321"/>
      <c r="BM192" s="322">
        <f t="shared" si="86"/>
        <v>2.5</v>
      </c>
      <c r="BN192" s="322">
        <f t="shared" si="93"/>
        <v>0.83333333333333337</v>
      </c>
      <c r="BO192" s="322" t="str">
        <f t="shared" si="93"/>
        <v/>
      </c>
      <c r="BP192" s="322" t="str">
        <f t="shared" si="93"/>
        <v/>
      </c>
      <c r="BQ192" s="322" t="str">
        <f t="shared" si="93"/>
        <v/>
      </c>
      <c r="BR192" s="322" t="str">
        <f t="shared" si="93"/>
        <v/>
      </c>
      <c r="BS192" s="322" t="str">
        <f t="shared" si="93"/>
        <v/>
      </c>
      <c r="BT192" s="322" t="str">
        <f t="shared" si="93"/>
        <v/>
      </c>
      <c r="BU192" s="322" t="str">
        <f t="shared" si="93"/>
        <v/>
      </c>
      <c r="BV192" s="322" t="str">
        <f t="shared" si="93"/>
        <v/>
      </c>
      <c r="BW192" s="322" t="str">
        <f t="shared" si="93"/>
        <v/>
      </c>
      <c r="BX192" s="322" t="str">
        <f t="shared" si="93"/>
        <v/>
      </c>
      <c r="CC192" s="323"/>
      <c r="CF192" s="369">
        <f t="shared" si="88"/>
        <v>0</v>
      </c>
      <c r="CG192" s="368"/>
      <c r="CH192" s="368"/>
      <c r="CI192" s="368"/>
      <c r="CJ192" s="368"/>
      <c r="CK192" s="368"/>
      <c r="CL192" s="368"/>
      <c r="CM192" s="368"/>
      <c r="CN192" s="368"/>
      <c r="CO192" s="368"/>
      <c r="CP192" s="368"/>
      <c r="CQ192" s="368"/>
      <c r="CR192" s="368"/>
    </row>
    <row r="193" spans="1:96" s="314" customFormat="1" ht="21" customHeight="1">
      <c r="A193" s="295" t="str">
        <f>Input!$C$12</f>
        <v>01​ 01 01</v>
      </c>
      <c r="B193" s="325">
        <v>4650</v>
      </c>
      <c r="C193" s="297">
        <v>1</v>
      </c>
      <c r="D193" s="298" t="str">
        <f t="shared" si="64"/>
        <v/>
      </c>
      <c r="E193" s="299">
        <f>IF(AG193=1,SUM(AG$8:AG193)+E$4,"")</f>
        <v>186</v>
      </c>
      <c r="F193" s="300" t="str">
        <f t="shared" si="65"/>
        <v>01​ 01 01 4650 1</v>
      </c>
      <c r="G193" s="301" t="s">
        <v>336</v>
      </c>
      <c r="H193" s="302"/>
      <c r="I193" s="303"/>
      <c r="J193" s="304">
        <v>2</v>
      </c>
      <c r="K193" s="305" t="str">
        <f t="shared" si="90"/>
        <v>អាជីវកម្ម</v>
      </c>
      <c r="L193" s="328"/>
      <c r="M193" s="79"/>
      <c r="N193" s="307"/>
      <c r="O193" s="366">
        <f t="shared" si="74"/>
        <v>0.83333333333333337</v>
      </c>
      <c r="P193" s="79" t="str">
        <f t="shared" si="75"/>
        <v/>
      </c>
      <c r="Q193" s="79" t="str">
        <f t="shared" si="66"/>
        <v/>
      </c>
      <c r="R193" s="79"/>
      <c r="S193" s="79">
        <v>5</v>
      </c>
      <c r="T193" s="79">
        <v>10</v>
      </c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308" t="str">
        <f t="shared" si="67"/>
        <v/>
      </c>
      <c r="AG193" s="309">
        <f t="shared" si="68"/>
        <v>1</v>
      </c>
      <c r="AH193" s="310" t="str">
        <f t="shared" si="76"/>
        <v/>
      </c>
      <c r="AI193" s="311">
        <f t="shared" si="69"/>
        <v>0</v>
      </c>
      <c r="AJ193" s="312" t="str">
        <f>IF(AH193=1,SUM(AH$8:AH193)+AJ$4,"")</f>
        <v/>
      </c>
      <c r="AK193" s="310" t="str">
        <f>IF(AND(J193=1,AI193&gt;0),Input!$E$18,IF(AND(J193=2,AI193&gt;0),Input!$E$19,IF(AND(J193=3,AI193&gt;0),Input!$E$20,"")))</f>
        <v/>
      </c>
      <c r="AL193" s="310" t="str">
        <f>IF(AND(J193=1,AI193&gt;0),Input!$G$18,IF(AND(J193=2,AI193&gt;0),Input!$G$19,IF(AND(J193=3,AI193&gt;0),Input!$G$20,"")))</f>
        <v/>
      </c>
      <c r="AM193" s="310" t="str">
        <f>IF(AND(J193=1,AI193&gt;0),Input!$I$18,IF(AND(J193=2,AI193&gt;0),Input!$I$19,IF(AND(J193=3,AI193&gt;0),Input!$I$20,"")))</f>
        <v/>
      </c>
      <c r="AN193" s="313"/>
      <c r="AO193" s="314" t="str">
        <f t="shared" si="70"/>
        <v/>
      </c>
      <c r="AP193" s="314" t="str">
        <f t="shared" si="77"/>
        <v/>
      </c>
      <c r="AQ193" s="314" t="str">
        <f t="shared" si="78"/>
        <v/>
      </c>
      <c r="AR193" s="314">
        <f t="shared" si="79"/>
        <v>0</v>
      </c>
      <c r="AT193" s="315" t="str">
        <f t="shared" si="71"/>
        <v/>
      </c>
      <c r="AU193" s="315" t="str">
        <f t="shared" si="80"/>
        <v/>
      </c>
      <c r="AV193" s="315" t="str">
        <f t="shared" si="81"/>
        <v/>
      </c>
      <c r="AW193" s="316" t="str">
        <f t="shared" si="72"/>
        <v/>
      </c>
      <c r="AX193" s="316" t="str">
        <f t="shared" si="82"/>
        <v/>
      </c>
      <c r="AY193" s="317" t="str">
        <f t="shared" si="83"/>
        <v/>
      </c>
      <c r="AZ193" s="318" t="str">
        <f t="shared" si="73"/>
        <v/>
      </c>
      <c r="BA193" s="318" t="str">
        <f t="shared" si="84"/>
        <v/>
      </c>
      <c r="BB193" s="318" t="str">
        <f t="shared" si="85"/>
        <v/>
      </c>
      <c r="BJ193" s="320">
        <f t="shared" si="89"/>
        <v>0</v>
      </c>
      <c r="BL193" s="321"/>
      <c r="BM193" s="322">
        <f t="shared" si="86"/>
        <v>2.5</v>
      </c>
      <c r="BN193" s="322">
        <f t="shared" si="93"/>
        <v>0.83333333333333337</v>
      </c>
      <c r="BO193" s="322" t="str">
        <f t="shared" si="93"/>
        <v/>
      </c>
      <c r="BP193" s="322" t="str">
        <f t="shared" si="93"/>
        <v/>
      </c>
      <c r="BQ193" s="322" t="str">
        <f t="shared" si="93"/>
        <v/>
      </c>
      <c r="BR193" s="322" t="str">
        <f t="shared" si="93"/>
        <v/>
      </c>
      <c r="BS193" s="322" t="str">
        <f t="shared" si="93"/>
        <v/>
      </c>
      <c r="BT193" s="322" t="str">
        <f t="shared" si="93"/>
        <v/>
      </c>
      <c r="BU193" s="322" t="str">
        <f t="shared" si="93"/>
        <v/>
      </c>
      <c r="BV193" s="322" t="str">
        <f t="shared" si="93"/>
        <v/>
      </c>
      <c r="BW193" s="322" t="str">
        <f t="shared" si="93"/>
        <v/>
      </c>
      <c r="BX193" s="322" t="str">
        <f t="shared" si="93"/>
        <v/>
      </c>
      <c r="CC193" s="323"/>
      <c r="CF193" s="369">
        <f t="shared" si="88"/>
        <v>0</v>
      </c>
      <c r="CG193" s="368"/>
      <c r="CH193" s="368"/>
      <c r="CI193" s="368"/>
      <c r="CJ193" s="368"/>
      <c r="CK193" s="368"/>
      <c r="CL193" s="368"/>
      <c r="CM193" s="368"/>
      <c r="CN193" s="368"/>
      <c r="CO193" s="368"/>
      <c r="CP193" s="368"/>
      <c r="CQ193" s="368"/>
      <c r="CR193" s="368"/>
    </row>
    <row r="194" spans="1:96" s="314" customFormat="1" ht="21" customHeight="1">
      <c r="A194" s="295" t="str">
        <f>Input!$C$12</f>
        <v>01​ 01 01</v>
      </c>
      <c r="B194" s="296">
        <v>4675</v>
      </c>
      <c r="C194" s="297">
        <v>1</v>
      </c>
      <c r="D194" s="298" t="str">
        <f t="shared" si="64"/>
        <v/>
      </c>
      <c r="E194" s="299">
        <f>IF(AG194=1,SUM(AG$8:AG194)+E$4,"")</f>
        <v>187</v>
      </c>
      <c r="F194" s="300" t="str">
        <f t="shared" si="65"/>
        <v>01​ 01 01 4675 1</v>
      </c>
      <c r="G194" s="301" t="s">
        <v>337</v>
      </c>
      <c r="H194" s="302"/>
      <c r="I194" s="303"/>
      <c r="J194" s="304">
        <v>2</v>
      </c>
      <c r="K194" s="305" t="str">
        <f t="shared" si="90"/>
        <v>អាជីវកម្ម</v>
      </c>
      <c r="L194" s="328"/>
      <c r="M194" s="79"/>
      <c r="N194" s="307"/>
      <c r="O194" s="366">
        <f t="shared" si="74"/>
        <v>0.83333333333333337</v>
      </c>
      <c r="P194" s="79" t="str">
        <f t="shared" si="75"/>
        <v/>
      </c>
      <c r="Q194" s="79" t="str">
        <f t="shared" si="66"/>
        <v/>
      </c>
      <c r="R194" s="79"/>
      <c r="S194" s="79">
        <v>5</v>
      </c>
      <c r="T194" s="79">
        <v>10</v>
      </c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308" t="str">
        <f t="shared" si="67"/>
        <v/>
      </c>
      <c r="AG194" s="309">
        <f t="shared" si="68"/>
        <v>1</v>
      </c>
      <c r="AH194" s="310" t="str">
        <f t="shared" si="76"/>
        <v/>
      </c>
      <c r="AI194" s="311">
        <f t="shared" si="69"/>
        <v>0</v>
      </c>
      <c r="AJ194" s="312" t="str">
        <f>IF(AH194=1,SUM(AH$8:AH194)+AJ$4,"")</f>
        <v/>
      </c>
      <c r="AK194" s="310" t="str">
        <f>IF(AND(J194=1,AI194&gt;0),Input!$E$18,IF(AND(J194=2,AI194&gt;0),Input!$E$19,IF(AND(J194=3,AI194&gt;0),Input!$E$20,"")))</f>
        <v/>
      </c>
      <c r="AL194" s="310" t="str">
        <f>IF(AND(J194=1,AI194&gt;0),Input!$G$18,IF(AND(J194=2,AI194&gt;0),Input!$G$19,IF(AND(J194=3,AI194&gt;0),Input!$G$20,"")))</f>
        <v/>
      </c>
      <c r="AM194" s="310" t="str">
        <f>IF(AND(J194=1,AI194&gt;0),Input!$I$18,IF(AND(J194=2,AI194&gt;0),Input!$I$19,IF(AND(J194=3,AI194&gt;0),Input!$I$20,"")))</f>
        <v/>
      </c>
      <c r="AN194" s="313"/>
      <c r="AO194" s="314" t="str">
        <f t="shared" si="70"/>
        <v/>
      </c>
      <c r="AP194" s="314" t="str">
        <f t="shared" si="77"/>
        <v/>
      </c>
      <c r="AQ194" s="314" t="str">
        <f t="shared" si="78"/>
        <v/>
      </c>
      <c r="AR194" s="314">
        <f t="shared" si="79"/>
        <v>0</v>
      </c>
      <c r="AT194" s="315" t="str">
        <f t="shared" si="71"/>
        <v/>
      </c>
      <c r="AU194" s="315" t="str">
        <f t="shared" si="80"/>
        <v/>
      </c>
      <c r="AV194" s="315" t="str">
        <f t="shared" si="81"/>
        <v/>
      </c>
      <c r="AW194" s="316" t="str">
        <f t="shared" si="72"/>
        <v/>
      </c>
      <c r="AX194" s="316" t="str">
        <f t="shared" si="82"/>
        <v/>
      </c>
      <c r="AY194" s="317" t="str">
        <f t="shared" si="83"/>
        <v/>
      </c>
      <c r="AZ194" s="318" t="str">
        <f t="shared" si="73"/>
        <v/>
      </c>
      <c r="BA194" s="318" t="str">
        <f t="shared" si="84"/>
        <v/>
      </c>
      <c r="BB194" s="318" t="str">
        <f t="shared" si="85"/>
        <v/>
      </c>
      <c r="BJ194" s="320">
        <f t="shared" si="89"/>
        <v>0</v>
      </c>
      <c r="BL194" s="321"/>
      <c r="BM194" s="322">
        <f t="shared" si="86"/>
        <v>2.5</v>
      </c>
      <c r="BN194" s="322">
        <f t="shared" si="93"/>
        <v>0.83333333333333337</v>
      </c>
      <c r="BO194" s="322" t="str">
        <f t="shared" si="93"/>
        <v/>
      </c>
      <c r="BP194" s="322" t="str">
        <f t="shared" si="93"/>
        <v/>
      </c>
      <c r="BQ194" s="322" t="str">
        <f t="shared" si="93"/>
        <v/>
      </c>
      <c r="BR194" s="322" t="str">
        <f t="shared" si="93"/>
        <v/>
      </c>
      <c r="BS194" s="322" t="str">
        <f t="shared" si="93"/>
        <v/>
      </c>
      <c r="BT194" s="322" t="str">
        <f t="shared" si="93"/>
        <v/>
      </c>
      <c r="BU194" s="322" t="str">
        <f t="shared" si="93"/>
        <v/>
      </c>
      <c r="BV194" s="322" t="str">
        <f t="shared" si="93"/>
        <v/>
      </c>
      <c r="BW194" s="322" t="str">
        <f t="shared" si="93"/>
        <v/>
      </c>
      <c r="BX194" s="322" t="str">
        <f t="shared" si="93"/>
        <v/>
      </c>
      <c r="CC194" s="323"/>
      <c r="CF194" s="369">
        <f t="shared" si="88"/>
        <v>0</v>
      </c>
      <c r="CG194" s="368"/>
      <c r="CH194" s="368"/>
      <c r="CI194" s="368"/>
      <c r="CJ194" s="368"/>
      <c r="CK194" s="368"/>
      <c r="CL194" s="368"/>
      <c r="CM194" s="368"/>
      <c r="CN194" s="368"/>
      <c r="CO194" s="368"/>
      <c r="CP194" s="368"/>
      <c r="CQ194" s="368"/>
      <c r="CR194" s="368"/>
    </row>
    <row r="195" spans="1:96" s="314" customFormat="1" ht="21" customHeight="1">
      <c r="A195" s="295" t="str">
        <f>Input!$C$12</f>
        <v>01​ 01 01</v>
      </c>
      <c r="B195" s="325">
        <v>4700</v>
      </c>
      <c r="C195" s="297">
        <v>1</v>
      </c>
      <c r="D195" s="298" t="str">
        <f t="shared" si="64"/>
        <v/>
      </c>
      <c r="E195" s="299">
        <f>IF(AG195=1,SUM(AG$8:AG195)+E$4,"")</f>
        <v>188</v>
      </c>
      <c r="F195" s="300" t="str">
        <f t="shared" si="65"/>
        <v>01​ 01 01 4700 1</v>
      </c>
      <c r="G195" s="301" t="s">
        <v>338</v>
      </c>
      <c r="H195" s="302"/>
      <c r="I195" s="303"/>
      <c r="J195" s="304">
        <v>2</v>
      </c>
      <c r="K195" s="305" t="str">
        <f t="shared" si="90"/>
        <v>អាជីវកម្ម</v>
      </c>
      <c r="L195" s="328"/>
      <c r="M195" s="79"/>
      <c r="N195" s="307"/>
      <c r="O195" s="366">
        <f t="shared" si="74"/>
        <v>0.83333333333333337</v>
      </c>
      <c r="P195" s="79" t="str">
        <f t="shared" si="75"/>
        <v/>
      </c>
      <c r="Q195" s="79" t="str">
        <f t="shared" si="66"/>
        <v/>
      </c>
      <c r="R195" s="79"/>
      <c r="S195" s="79">
        <v>5</v>
      </c>
      <c r="T195" s="79">
        <v>10</v>
      </c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308" t="str">
        <f t="shared" si="67"/>
        <v/>
      </c>
      <c r="AG195" s="309">
        <f t="shared" si="68"/>
        <v>1</v>
      </c>
      <c r="AH195" s="310" t="str">
        <f t="shared" si="76"/>
        <v/>
      </c>
      <c r="AI195" s="311">
        <f t="shared" si="69"/>
        <v>0</v>
      </c>
      <c r="AJ195" s="312" t="str">
        <f>IF(AH195=1,SUM(AH$8:AH195)+AJ$4,"")</f>
        <v/>
      </c>
      <c r="AK195" s="310" t="str">
        <f>IF(AND(J195=1,AI195&gt;0),Input!$E$18,IF(AND(J195=2,AI195&gt;0),Input!$E$19,IF(AND(J195=3,AI195&gt;0),Input!$E$20,"")))</f>
        <v/>
      </c>
      <c r="AL195" s="310" t="str">
        <f>IF(AND(J195=1,AI195&gt;0),Input!$G$18,IF(AND(J195=2,AI195&gt;0),Input!$G$19,IF(AND(J195=3,AI195&gt;0),Input!$G$20,"")))</f>
        <v/>
      </c>
      <c r="AM195" s="310" t="str">
        <f>IF(AND(J195=1,AI195&gt;0),Input!$I$18,IF(AND(J195=2,AI195&gt;0),Input!$I$19,IF(AND(J195=3,AI195&gt;0),Input!$I$20,"")))</f>
        <v/>
      </c>
      <c r="AN195" s="313"/>
      <c r="AO195" s="314" t="str">
        <f t="shared" si="70"/>
        <v/>
      </c>
      <c r="AP195" s="314" t="str">
        <f t="shared" si="77"/>
        <v/>
      </c>
      <c r="AQ195" s="314" t="str">
        <f t="shared" si="78"/>
        <v/>
      </c>
      <c r="AR195" s="314">
        <f t="shared" si="79"/>
        <v>0</v>
      </c>
      <c r="AT195" s="315" t="str">
        <f t="shared" si="71"/>
        <v/>
      </c>
      <c r="AU195" s="315" t="str">
        <f t="shared" si="80"/>
        <v/>
      </c>
      <c r="AV195" s="315" t="str">
        <f t="shared" si="81"/>
        <v/>
      </c>
      <c r="AW195" s="316" t="str">
        <f t="shared" si="72"/>
        <v/>
      </c>
      <c r="AX195" s="316" t="str">
        <f t="shared" si="82"/>
        <v/>
      </c>
      <c r="AY195" s="317" t="str">
        <f t="shared" si="83"/>
        <v/>
      </c>
      <c r="AZ195" s="318" t="str">
        <f t="shared" si="73"/>
        <v/>
      </c>
      <c r="BA195" s="318" t="str">
        <f t="shared" si="84"/>
        <v/>
      </c>
      <c r="BB195" s="318" t="str">
        <f t="shared" si="85"/>
        <v/>
      </c>
      <c r="BJ195" s="320">
        <f t="shared" si="89"/>
        <v>0</v>
      </c>
      <c r="BL195" s="321"/>
      <c r="BM195" s="322">
        <f t="shared" si="86"/>
        <v>2.5</v>
      </c>
      <c r="BN195" s="322">
        <f t="shared" si="93"/>
        <v>0.83333333333333337</v>
      </c>
      <c r="BO195" s="322" t="str">
        <f t="shared" si="93"/>
        <v/>
      </c>
      <c r="BP195" s="322" t="str">
        <f t="shared" si="93"/>
        <v/>
      </c>
      <c r="BQ195" s="322" t="str">
        <f t="shared" si="93"/>
        <v/>
      </c>
      <c r="BR195" s="322" t="str">
        <f t="shared" si="93"/>
        <v/>
      </c>
      <c r="BS195" s="322" t="str">
        <f t="shared" si="93"/>
        <v/>
      </c>
      <c r="BT195" s="322" t="str">
        <f t="shared" si="93"/>
        <v/>
      </c>
      <c r="BU195" s="322" t="str">
        <f t="shared" si="93"/>
        <v/>
      </c>
      <c r="BV195" s="322" t="str">
        <f t="shared" si="93"/>
        <v/>
      </c>
      <c r="BW195" s="322" t="str">
        <f t="shared" si="93"/>
        <v/>
      </c>
      <c r="BX195" s="322" t="str">
        <f t="shared" si="93"/>
        <v/>
      </c>
      <c r="CC195" s="323"/>
      <c r="CF195" s="369">
        <f t="shared" si="88"/>
        <v>0</v>
      </c>
      <c r="CG195" s="368"/>
      <c r="CH195" s="368"/>
      <c r="CI195" s="368"/>
      <c r="CJ195" s="368"/>
      <c r="CK195" s="368"/>
      <c r="CL195" s="368"/>
      <c r="CM195" s="368"/>
      <c r="CN195" s="368"/>
      <c r="CO195" s="368"/>
      <c r="CP195" s="368"/>
      <c r="CQ195" s="368"/>
      <c r="CR195" s="368"/>
    </row>
    <row r="196" spans="1:96" s="314" customFormat="1" ht="21" customHeight="1">
      <c r="A196" s="295" t="str">
        <f>Input!$C$12</f>
        <v>01​ 01 01</v>
      </c>
      <c r="B196" s="296">
        <v>4725</v>
      </c>
      <c r="C196" s="297">
        <v>1</v>
      </c>
      <c r="D196" s="298" t="str">
        <f t="shared" si="64"/>
        <v/>
      </c>
      <c r="E196" s="299">
        <f>IF(AG196=1,SUM(AG$8:AG196)+E$4,"")</f>
        <v>189</v>
      </c>
      <c r="F196" s="300" t="str">
        <f t="shared" si="65"/>
        <v>01​ 01 01 4725 1</v>
      </c>
      <c r="G196" s="301" t="s">
        <v>339</v>
      </c>
      <c r="H196" s="302"/>
      <c r="I196" s="303"/>
      <c r="J196" s="304">
        <v>2</v>
      </c>
      <c r="K196" s="305" t="str">
        <f t="shared" si="90"/>
        <v>អាជីវកម្ម</v>
      </c>
      <c r="L196" s="328"/>
      <c r="M196" s="79"/>
      <c r="N196" s="307"/>
      <c r="O196" s="366">
        <f t="shared" si="74"/>
        <v>0.83333333333333337</v>
      </c>
      <c r="P196" s="79" t="str">
        <f t="shared" si="75"/>
        <v/>
      </c>
      <c r="Q196" s="79" t="str">
        <f t="shared" si="66"/>
        <v/>
      </c>
      <c r="R196" s="79"/>
      <c r="S196" s="79">
        <v>5</v>
      </c>
      <c r="T196" s="79">
        <v>10</v>
      </c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308" t="str">
        <f t="shared" si="67"/>
        <v/>
      </c>
      <c r="AG196" s="309">
        <f t="shared" si="68"/>
        <v>1</v>
      </c>
      <c r="AH196" s="310" t="str">
        <f t="shared" si="76"/>
        <v/>
      </c>
      <c r="AI196" s="311">
        <f t="shared" si="69"/>
        <v>0</v>
      </c>
      <c r="AJ196" s="312" t="str">
        <f>IF(AH196=1,SUM(AH$8:AH196)+AJ$4,"")</f>
        <v/>
      </c>
      <c r="AK196" s="310" t="str">
        <f>IF(AND(J196=1,AI196&gt;0),Input!$E$18,IF(AND(J196=2,AI196&gt;0),Input!$E$19,IF(AND(J196=3,AI196&gt;0),Input!$E$20,"")))</f>
        <v/>
      </c>
      <c r="AL196" s="310" t="str">
        <f>IF(AND(J196=1,AI196&gt;0),Input!$G$18,IF(AND(J196=2,AI196&gt;0),Input!$G$19,IF(AND(J196=3,AI196&gt;0),Input!$G$20,"")))</f>
        <v/>
      </c>
      <c r="AM196" s="310" t="str">
        <f>IF(AND(J196=1,AI196&gt;0),Input!$I$18,IF(AND(J196=2,AI196&gt;0),Input!$I$19,IF(AND(J196=3,AI196&gt;0),Input!$I$20,"")))</f>
        <v/>
      </c>
      <c r="AN196" s="313"/>
      <c r="AO196" s="314" t="str">
        <f t="shared" si="70"/>
        <v/>
      </c>
      <c r="AP196" s="314" t="str">
        <f t="shared" si="77"/>
        <v/>
      </c>
      <c r="AQ196" s="314" t="str">
        <f t="shared" si="78"/>
        <v/>
      </c>
      <c r="AR196" s="314">
        <f t="shared" si="79"/>
        <v>0</v>
      </c>
      <c r="AT196" s="315" t="str">
        <f t="shared" si="71"/>
        <v/>
      </c>
      <c r="AU196" s="315" t="str">
        <f t="shared" si="80"/>
        <v/>
      </c>
      <c r="AV196" s="315" t="str">
        <f t="shared" si="81"/>
        <v/>
      </c>
      <c r="AW196" s="316" t="str">
        <f t="shared" si="72"/>
        <v/>
      </c>
      <c r="AX196" s="316" t="str">
        <f t="shared" si="82"/>
        <v/>
      </c>
      <c r="AY196" s="317" t="str">
        <f t="shared" si="83"/>
        <v/>
      </c>
      <c r="AZ196" s="318" t="str">
        <f t="shared" si="73"/>
        <v/>
      </c>
      <c r="BA196" s="318" t="str">
        <f t="shared" si="84"/>
        <v/>
      </c>
      <c r="BB196" s="318" t="str">
        <f t="shared" si="85"/>
        <v/>
      </c>
      <c r="BJ196" s="320">
        <f t="shared" si="89"/>
        <v>0</v>
      </c>
      <c r="BL196" s="321"/>
      <c r="BM196" s="322">
        <f t="shared" si="86"/>
        <v>2.5</v>
      </c>
      <c r="BN196" s="322">
        <f t="shared" si="93"/>
        <v>0.83333333333333337</v>
      </c>
      <c r="BO196" s="322" t="str">
        <f t="shared" si="93"/>
        <v/>
      </c>
      <c r="BP196" s="322" t="str">
        <f t="shared" si="93"/>
        <v/>
      </c>
      <c r="BQ196" s="322" t="str">
        <f t="shared" si="93"/>
        <v/>
      </c>
      <c r="BR196" s="322" t="str">
        <f t="shared" si="93"/>
        <v/>
      </c>
      <c r="BS196" s="322" t="str">
        <f t="shared" si="93"/>
        <v/>
      </c>
      <c r="BT196" s="322" t="str">
        <f t="shared" si="93"/>
        <v/>
      </c>
      <c r="BU196" s="322" t="str">
        <f t="shared" si="93"/>
        <v/>
      </c>
      <c r="BV196" s="322" t="str">
        <f t="shared" si="93"/>
        <v/>
      </c>
      <c r="BW196" s="322" t="str">
        <f t="shared" si="93"/>
        <v/>
      </c>
      <c r="BX196" s="322" t="str">
        <f t="shared" si="93"/>
        <v/>
      </c>
      <c r="CC196" s="323"/>
      <c r="CF196" s="369">
        <f t="shared" si="88"/>
        <v>0</v>
      </c>
      <c r="CG196" s="368"/>
      <c r="CH196" s="368"/>
      <c r="CI196" s="368"/>
      <c r="CJ196" s="368"/>
      <c r="CK196" s="368"/>
      <c r="CL196" s="368"/>
      <c r="CM196" s="368"/>
      <c r="CN196" s="368"/>
      <c r="CO196" s="368"/>
      <c r="CP196" s="368"/>
      <c r="CQ196" s="368"/>
      <c r="CR196" s="368"/>
    </row>
    <row r="197" spans="1:96" s="314" customFormat="1" ht="21" customHeight="1">
      <c r="A197" s="295" t="str">
        <f>Input!$C$12</f>
        <v>01​ 01 01</v>
      </c>
      <c r="B197" s="325">
        <v>4750</v>
      </c>
      <c r="C197" s="297">
        <v>1</v>
      </c>
      <c r="D197" s="298" t="str">
        <f t="shared" si="64"/>
        <v/>
      </c>
      <c r="E197" s="299">
        <f>IF(AG197=1,SUM(AG$8:AG197)+E$4,"")</f>
        <v>190</v>
      </c>
      <c r="F197" s="300" t="str">
        <f t="shared" si="65"/>
        <v>01​ 01 01 4750 1</v>
      </c>
      <c r="G197" s="301" t="s">
        <v>340</v>
      </c>
      <c r="H197" s="302"/>
      <c r="I197" s="303"/>
      <c r="J197" s="304">
        <v>2</v>
      </c>
      <c r="K197" s="305" t="str">
        <f t="shared" si="90"/>
        <v>អាជីវកម្ម</v>
      </c>
      <c r="L197" s="328"/>
      <c r="M197" s="79"/>
      <c r="N197" s="307"/>
      <c r="O197" s="366">
        <f t="shared" si="74"/>
        <v>0.83333333333333337</v>
      </c>
      <c r="P197" s="79" t="str">
        <f t="shared" si="75"/>
        <v/>
      </c>
      <c r="Q197" s="79" t="str">
        <f t="shared" si="66"/>
        <v/>
      </c>
      <c r="R197" s="79"/>
      <c r="S197" s="79">
        <v>5</v>
      </c>
      <c r="T197" s="79">
        <v>10</v>
      </c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308" t="str">
        <f t="shared" si="67"/>
        <v/>
      </c>
      <c r="AG197" s="309">
        <f t="shared" si="68"/>
        <v>1</v>
      </c>
      <c r="AH197" s="310" t="str">
        <f t="shared" si="76"/>
        <v/>
      </c>
      <c r="AI197" s="311">
        <f t="shared" si="69"/>
        <v>0</v>
      </c>
      <c r="AJ197" s="312" t="str">
        <f>IF(AH197=1,SUM(AH$8:AH197)+AJ$4,"")</f>
        <v/>
      </c>
      <c r="AK197" s="310" t="str">
        <f>IF(AND(J197=1,AI197&gt;0),Input!$E$18,IF(AND(J197=2,AI197&gt;0),Input!$E$19,IF(AND(J197=3,AI197&gt;0),Input!$E$20,"")))</f>
        <v/>
      </c>
      <c r="AL197" s="310" t="str">
        <f>IF(AND(J197=1,AI197&gt;0),Input!$G$18,IF(AND(J197=2,AI197&gt;0),Input!$G$19,IF(AND(J197=3,AI197&gt;0),Input!$G$20,"")))</f>
        <v/>
      </c>
      <c r="AM197" s="310" t="str">
        <f>IF(AND(J197=1,AI197&gt;0),Input!$I$18,IF(AND(J197=2,AI197&gt;0),Input!$I$19,IF(AND(J197=3,AI197&gt;0),Input!$I$20,"")))</f>
        <v/>
      </c>
      <c r="AN197" s="313"/>
      <c r="AO197" s="314" t="str">
        <f t="shared" si="70"/>
        <v/>
      </c>
      <c r="AP197" s="314" t="str">
        <f t="shared" si="77"/>
        <v/>
      </c>
      <c r="AQ197" s="314" t="str">
        <f t="shared" si="78"/>
        <v/>
      </c>
      <c r="AR197" s="314">
        <f t="shared" si="79"/>
        <v>0</v>
      </c>
      <c r="AT197" s="315" t="str">
        <f t="shared" si="71"/>
        <v/>
      </c>
      <c r="AU197" s="315" t="str">
        <f t="shared" si="80"/>
        <v/>
      </c>
      <c r="AV197" s="315" t="str">
        <f t="shared" si="81"/>
        <v/>
      </c>
      <c r="AW197" s="316" t="str">
        <f t="shared" si="72"/>
        <v/>
      </c>
      <c r="AX197" s="316" t="str">
        <f t="shared" si="82"/>
        <v/>
      </c>
      <c r="AY197" s="317" t="str">
        <f t="shared" si="83"/>
        <v/>
      </c>
      <c r="AZ197" s="318" t="str">
        <f t="shared" si="73"/>
        <v/>
      </c>
      <c r="BA197" s="318" t="str">
        <f t="shared" si="84"/>
        <v/>
      </c>
      <c r="BB197" s="318" t="str">
        <f t="shared" si="85"/>
        <v/>
      </c>
      <c r="BJ197" s="320">
        <f t="shared" si="89"/>
        <v>0</v>
      </c>
      <c r="BL197" s="321"/>
      <c r="BM197" s="322">
        <f t="shared" si="86"/>
        <v>2.5</v>
      </c>
      <c r="BN197" s="322">
        <f t="shared" si="93"/>
        <v>0.83333333333333337</v>
      </c>
      <c r="BO197" s="322" t="str">
        <f t="shared" si="93"/>
        <v/>
      </c>
      <c r="BP197" s="322" t="str">
        <f t="shared" si="93"/>
        <v/>
      </c>
      <c r="BQ197" s="322" t="str">
        <f t="shared" si="93"/>
        <v/>
      </c>
      <c r="BR197" s="322" t="str">
        <f t="shared" si="93"/>
        <v/>
      </c>
      <c r="BS197" s="322" t="str">
        <f t="shared" si="93"/>
        <v/>
      </c>
      <c r="BT197" s="322" t="str">
        <f t="shared" si="93"/>
        <v/>
      </c>
      <c r="BU197" s="322" t="str">
        <f t="shared" si="93"/>
        <v/>
      </c>
      <c r="BV197" s="322" t="str">
        <f t="shared" si="93"/>
        <v/>
      </c>
      <c r="BW197" s="322" t="str">
        <f t="shared" si="93"/>
        <v/>
      </c>
      <c r="BX197" s="322" t="str">
        <f t="shared" si="93"/>
        <v/>
      </c>
      <c r="CC197" s="323"/>
      <c r="CF197" s="369">
        <f t="shared" si="88"/>
        <v>0</v>
      </c>
      <c r="CG197" s="368"/>
      <c r="CH197" s="368"/>
      <c r="CI197" s="368"/>
      <c r="CJ197" s="368"/>
      <c r="CK197" s="368"/>
      <c r="CL197" s="368"/>
      <c r="CM197" s="368"/>
      <c r="CN197" s="368"/>
      <c r="CO197" s="368"/>
      <c r="CP197" s="368"/>
      <c r="CQ197" s="368"/>
      <c r="CR197" s="368"/>
    </row>
    <row r="198" spans="1:96" s="314" customFormat="1" ht="21" customHeight="1">
      <c r="A198" s="295" t="str">
        <f>Input!$C$12</f>
        <v>01​ 01 01</v>
      </c>
      <c r="B198" s="296">
        <v>4775</v>
      </c>
      <c r="C198" s="297">
        <v>1</v>
      </c>
      <c r="D198" s="298" t="str">
        <f t="shared" si="64"/>
        <v/>
      </c>
      <c r="E198" s="299">
        <f>IF(AG198=1,SUM(AG$8:AG198)+E$4,"")</f>
        <v>191</v>
      </c>
      <c r="F198" s="300" t="str">
        <f t="shared" si="65"/>
        <v>01​ 01 01 4775 1</v>
      </c>
      <c r="G198" s="301" t="s">
        <v>341</v>
      </c>
      <c r="H198" s="302"/>
      <c r="I198" s="303"/>
      <c r="J198" s="304">
        <v>2</v>
      </c>
      <c r="K198" s="305" t="str">
        <f t="shared" si="90"/>
        <v>អាជីវកម្ម</v>
      </c>
      <c r="L198" s="328"/>
      <c r="M198" s="79"/>
      <c r="N198" s="307"/>
      <c r="O198" s="366">
        <f t="shared" si="74"/>
        <v>0.83333333333333337</v>
      </c>
      <c r="P198" s="79" t="str">
        <f t="shared" si="75"/>
        <v/>
      </c>
      <c r="Q198" s="79" t="str">
        <f t="shared" si="66"/>
        <v/>
      </c>
      <c r="R198" s="79"/>
      <c r="S198" s="79">
        <v>5</v>
      </c>
      <c r="T198" s="79">
        <v>10</v>
      </c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308" t="str">
        <f t="shared" si="67"/>
        <v/>
      </c>
      <c r="AG198" s="309">
        <f t="shared" si="68"/>
        <v>1</v>
      </c>
      <c r="AH198" s="310" t="str">
        <f t="shared" si="76"/>
        <v/>
      </c>
      <c r="AI198" s="311">
        <f t="shared" si="69"/>
        <v>0</v>
      </c>
      <c r="AJ198" s="312" t="str">
        <f>IF(AH198=1,SUM(AH$8:AH198)+AJ$4,"")</f>
        <v/>
      </c>
      <c r="AK198" s="310" t="str">
        <f>IF(AND(J198=1,AI198&gt;0),Input!$E$18,IF(AND(J198=2,AI198&gt;0),Input!$E$19,IF(AND(J198=3,AI198&gt;0),Input!$E$20,"")))</f>
        <v/>
      </c>
      <c r="AL198" s="310" t="str">
        <f>IF(AND(J198=1,AI198&gt;0),Input!$G$18,IF(AND(J198=2,AI198&gt;0),Input!$G$19,IF(AND(J198=3,AI198&gt;0),Input!$G$20,"")))</f>
        <v/>
      </c>
      <c r="AM198" s="310" t="str">
        <f>IF(AND(J198=1,AI198&gt;0),Input!$I$18,IF(AND(J198=2,AI198&gt;0),Input!$I$19,IF(AND(J198=3,AI198&gt;0),Input!$I$20,"")))</f>
        <v/>
      </c>
      <c r="AN198" s="313"/>
      <c r="AO198" s="314" t="str">
        <f t="shared" si="70"/>
        <v/>
      </c>
      <c r="AP198" s="314" t="str">
        <f t="shared" si="77"/>
        <v/>
      </c>
      <c r="AQ198" s="314" t="str">
        <f t="shared" si="78"/>
        <v/>
      </c>
      <c r="AR198" s="314">
        <f t="shared" si="79"/>
        <v>0</v>
      </c>
      <c r="AT198" s="315" t="str">
        <f t="shared" si="71"/>
        <v/>
      </c>
      <c r="AU198" s="315" t="str">
        <f t="shared" si="80"/>
        <v/>
      </c>
      <c r="AV198" s="315" t="str">
        <f t="shared" si="81"/>
        <v/>
      </c>
      <c r="AW198" s="316" t="str">
        <f t="shared" si="72"/>
        <v/>
      </c>
      <c r="AX198" s="316" t="str">
        <f t="shared" si="82"/>
        <v/>
      </c>
      <c r="AY198" s="317" t="str">
        <f t="shared" si="83"/>
        <v/>
      </c>
      <c r="AZ198" s="318" t="str">
        <f t="shared" si="73"/>
        <v/>
      </c>
      <c r="BA198" s="318" t="str">
        <f t="shared" si="84"/>
        <v/>
      </c>
      <c r="BB198" s="318" t="str">
        <f t="shared" si="85"/>
        <v/>
      </c>
      <c r="BJ198" s="320">
        <f t="shared" si="89"/>
        <v>0</v>
      </c>
      <c r="BL198" s="321"/>
      <c r="BM198" s="322">
        <f t="shared" si="86"/>
        <v>2.5</v>
      </c>
      <c r="BN198" s="322">
        <f t="shared" si="93"/>
        <v>0.83333333333333337</v>
      </c>
      <c r="BO198" s="322" t="str">
        <f t="shared" si="93"/>
        <v/>
      </c>
      <c r="BP198" s="322" t="str">
        <f t="shared" si="93"/>
        <v/>
      </c>
      <c r="BQ198" s="322" t="str">
        <f t="shared" si="93"/>
        <v/>
      </c>
      <c r="BR198" s="322" t="str">
        <f t="shared" si="93"/>
        <v/>
      </c>
      <c r="BS198" s="322" t="str">
        <f t="shared" si="93"/>
        <v/>
      </c>
      <c r="BT198" s="322" t="str">
        <f t="shared" si="93"/>
        <v/>
      </c>
      <c r="BU198" s="322" t="str">
        <f t="shared" si="93"/>
        <v/>
      </c>
      <c r="BV198" s="322" t="str">
        <f t="shared" si="93"/>
        <v/>
      </c>
      <c r="BW198" s="322" t="str">
        <f t="shared" si="93"/>
        <v/>
      </c>
      <c r="BX198" s="322" t="str">
        <f t="shared" si="93"/>
        <v/>
      </c>
      <c r="CC198" s="323"/>
      <c r="CF198" s="369">
        <f t="shared" si="88"/>
        <v>0</v>
      </c>
      <c r="CG198" s="368"/>
      <c r="CH198" s="368"/>
      <c r="CI198" s="368"/>
      <c r="CJ198" s="368"/>
      <c r="CK198" s="368"/>
      <c r="CL198" s="368"/>
      <c r="CM198" s="368"/>
      <c r="CN198" s="368"/>
      <c r="CO198" s="368"/>
      <c r="CP198" s="368"/>
      <c r="CQ198" s="368"/>
      <c r="CR198" s="368"/>
    </row>
    <row r="199" spans="1:96" s="314" customFormat="1" ht="21" customHeight="1">
      <c r="A199" s="295" t="str">
        <f>Input!$C$12</f>
        <v>01​ 01 01</v>
      </c>
      <c r="B199" s="325">
        <v>4800</v>
      </c>
      <c r="C199" s="297">
        <v>1</v>
      </c>
      <c r="D199" s="298" t="str">
        <f t="shared" si="64"/>
        <v/>
      </c>
      <c r="E199" s="299">
        <f>IF(AG199=1,SUM(AG$8:AG199)+E$4,"")</f>
        <v>192</v>
      </c>
      <c r="F199" s="300" t="str">
        <f t="shared" si="65"/>
        <v>01​ 01 01 4800 1</v>
      </c>
      <c r="G199" s="301" t="s">
        <v>342</v>
      </c>
      <c r="H199" s="302"/>
      <c r="I199" s="303"/>
      <c r="J199" s="304">
        <v>2</v>
      </c>
      <c r="K199" s="305" t="str">
        <f t="shared" si="90"/>
        <v>អាជីវកម្ម</v>
      </c>
      <c r="L199" s="328"/>
      <c r="M199" s="79"/>
      <c r="N199" s="307"/>
      <c r="O199" s="366">
        <f t="shared" si="74"/>
        <v>0.83333333333333337</v>
      </c>
      <c r="P199" s="79" t="str">
        <f t="shared" si="75"/>
        <v/>
      </c>
      <c r="Q199" s="79" t="str">
        <f t="shared" si="66"/>
        <v/>
      </c>
      <c r="R199" s="79"/>
      <c r="S199" s="79">
        <v>5</v>
      </c>
      <c r="T199" s="79">
        <v>10</v>
      </c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308" t="str">
        <f t="shared" si="67"/>
        <v/>
      </c>
      <c r="AG199" s="309">
        <f t="shared" si="68"/>
        <v>1</v>
      </c>
      <c r="AH199" s="310" t="str">
        <f t="shared" si="76"/>
        <v/>
      </c>
      <c r="AI199" s="311">
        <f t="shared" si="69"/>
        <v>0</v>
      </c>
      <c r="AJ199" s="312" t="str">
        <f>IF(AH199=1,SUM(AH$8:AH199)+AJ$4,"")</f>
        <v/>
      </c>
      <c r="AK199" s="310" t="str">
        <f>IF(AND(J199=1,AI199&gt;0),Input!$E$18,IF(AND(J199=2,AI199&gt;0),Input!$E$19,IF(AND(J199=3,AI199&gt;0),Input!$E$20,"")))</f>
        <v/>
      </c>
      <c r="AL199" s="310" t="str">
        <f>IF(AND(J199=1,AI199&gt;0),Input!$G$18,IF(AND(J199=2,AI199&gt;0),Input!$G$19,IF(AND(J199=3,AI199&gt;0),Input!$G$20,"")))</f>
        <v/>
      </c>
      <c r="AM199" s="310" t="str">
        <f>IF(AND(J199=1,AI199&gt;0),Input!$I$18,IF(AND(J199=2,AI199&gt;0),Input!$I$19,IF(AND(J199=3,AI199&gt;0),Input!$I$20,"")))</f>
        <v/>
      </c>
      <c r="AN199" s="313"/>
      <c r="AO199" s="314" t="str">
        <f t="shared" si="70"/>
        <v/>
      </c>
      <c r="AP199" s="314" t="str">
        <f t="shared" si="77"/>
        <v/>
      </c>
      <c r="AQ199" s="314" t="str">
        <f t="shared" si="78"/>
        <v/>
      </c>
      <c r="AR199" s="314">
        <f t="shared" si="79"/>
        <v>0</v>
      </c>
      <c r="AT199" s="315" t="str">
        <f t="shared" si="71"/>
        <v/>
      </c>
      <c r="AU199" s="315" t="str">
        <f t="shared" si="80"/>
        <v/>
      </c>
      <c r="AV199" s="315" t="str">
        <f t="shared" si="81"/>
        <v/>
      </c>
      <c r="AW199" s="316" t="str">
        <f t="shared" si="72"/>
        <v/>
      </c>
      <c r="AX199" s="316" t="str">
        <f t="shared" si="82"/>
        <v/>
      </c>
      <c r="AY199" s="317" t="str">
        <f t="shared" si="83"/>
        <v/>
      </c>
      <c r="AZ199" s="318" t="str">
        <f t="shared" si="73"/>
        <v/>
      </c>
      <c r="BA199" s="318" t="str">
        <f t="shared" si="84"/>
        <v/>
      </c>
      <c r="BB199" s="318" t="str">
        <f t="shared" si="85"/>
        <v/>
      </c>
      <c r="BJ199" s="320">
        <f t="shared" si="89"/>
        <v>0</v>
      </c>
      <c r="BL199" s="321"/>
      <c r="BM199" s="322">
        <f t="shared" si="86"/>
        <v>2.5</v>
      </c>
      <c r="BN199" s="322">
        <f t="shared" si="93"/>
        <v>0.83333333333333337</v>
      </c>
      <c r="BO199" s="322" t="str">
        <f t="shared" si="93"/>
        <v/>
      </c>
      <c r="BP199" s="322" t="str">
        <f t="shared" si="93"/>
        <v/>
      </c>
      <c r="BQ199" s="322" t="str">
        <f t="shared" si="93"/>
        <v/>
      </c>
      <c r="BR199" s="322" t="str">
        <f t="shared" si="93"/>
        <v/>
      </c>
      <c r="BS199" s="322" t="str">
        <f t="shared" si="93"/>
        <v/>
      </c>
      <c r="BT199" s="322" t="str">
        <f t="shared" si="93"/>
        <v/>
      </c>
      <c r="BU199" s="322" t="str">
        <f t="shared" si="93"/>
        <v/>
      </c>
      <c r="BV199" s="322" t="str">
        <f t="shared" si="93"/>
        <v/>
      </c>
      <c r="BW199" s="322" t="str">
        <f t="shared" si="93"/>
        <v/>
      </c>
      <c r="BX199" s="322" t="str">
        <f t="shared" si="93"/>
        <v/>
      </c>
      <c r="CC199" s="323"/>
      <c r="CF199" s="369">
        <f t="shared" si="88"/>
        <v>0</v>
      </c>
      <c r="CG199" s="368"/>
      <c r="CH199" s="368"/>
      <c r="CI199" s="368"/>
      <c r="CJ199" s="368"/>
      <c r="CK199" s="368"/>
      <c r="CL199" s="368"/>
      <c r="CM199" s="368"/>
      <c r="CN199" s="368"/>
      <c r="CO199" s="368"/>
      <c r="CP199" s="368"/>
      <c r="CQ199" s="368"/>
      <c r="CR199" s="368"/>
    </row>
    <row r="200" spans="1:96" s="314" customFormat="1" ht="21" customHeight="1">
      <c r="A200" s="295" t="str">
        <f>Input!$C$12</f>
        <v>01​ 01 01</v>
      </c>
      <c r="B200" s="296">
        <v>4825</v>
      </c>
      <c r="C200" s="297">
        <v>1</v>
      </c>
      <c r="D200" s="298" t="str">
        <f t="shared" ref="D200:D263" si="94">IF(AJ200&gt;0,AJ200,"")</f>
        <v/>
      </c>
      <c r="E200" s="299">
        <f>IF(AG200=1,SUM(AG$8:AG200)+E$4,"")</f>
        <v>193</v>
      </c>
      <c r="F200" s="300" t="str">
        <f t="shared" ref="F200:F263" si="95">IF(AG200=1,CONCATENATE(A200," ",TEXT(B200,"0000")," ",C200),"")</f>
        <v>01​ 01 01 4825 1</v>
      </c>
      <c r="G200" s="301" t="s">
        <v>343</v>
      </c>
      <c r="H200" s="302"/>
      <c r="I200" s="303"/>
      <c r="J200" s="304">
        <v>2</v>
      </c>
      <c r="K200" s="305" t="str">
        <f t="shared" si="90"/>
        <v>អាជីវកម្ម</v>
      </c>
      <c r="L200" s="328"/>
      <c r="M200" s="79"/>
      <c r="N200" s="307"/>
      <c r="O200" s="366">
        <f t="shared" si="74"/>
        <v>0.83333333333333337</v>
      </c>
      <c r="P200" s="79" t="str">
        <f t="shared" si="75"/>
        <v/>
      </c>
      <c r="Q200" s="79" t="str">
        <f t="shared" ref="Q200:Q263" si="96">IF(AND($AK$2=1,S200&gt;0),S200,IF(AND($AK$2=2,T200&gt;0),T200,IF(AND($AK$2=3,U200&gt;0),U200,IF(AND($AK$2=4,V200&gt;0),V200,IF(AND($AK$2=5,W200&gt;0),W200,IF(AND($AK$2=6,X200&gt;0),X200,IF(AND($AK$2=7,Y200&gt;0),Y200,IF(AND($AK$2=8,Z200&gt;0),Z200,IF(AND($AK$2=9,AA200&gt;0),AA200,IF(AND($AK$2=10,AB200&gt;0),AB200,IF(AND($AK$2=11,AC200&gt;0),AC200,IF(AND($AK$2=12,AD200&gt;0),AD200,IF(AND($AK$2=13,AE200&gt;0),AE200,"")))))))))))))</f>
        <v/>
      </c>
      <c r="R200" s="79"/>
      <c r="S200" s="79">
        <v>5</v>
      </c>
      <c r="T200" s="79">
        <v>10</v>
      </c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308" t="str">
        <f t="shared" ref="AF200:AF263" si="97">IFERROR(IF(Q200-P200&gt;0,"ត្រឹមត្រូវ",IF(Q200-P200&lt;0,"ពិនិត្យម្តងទៀត","អត់សកម្មភាព")),"")</f>
        <v/>
      </c>
      <c r="AG200" s="309">
        <f t="shared" ref="AG200:AG263" si="98">IFERROR(IF(G200&lt;&gt;0,1,""),"")</f>
        <v>1</v>
      </c>
      <c r="AH200" s="310" t="str">
        <f t="shared" si="76"/>
        <v/>
      </c>
      <c r="AI200" s="311">
        <f t="shared" ref="AI200:AI263" si="99">IF($AI$2=1,IF(T200-S200&gt;=0,T200-S200,T200),IF($AI$2=2,IF(U200-T200&gt;=0,U200-T200,U200),IF($AI$2=3,IF(V200-U200&gt;=0,V200-U200,V200),IF($AI$2=4,IF(W200-V200&gt;=0,W200-V200,W200),IF($AI$2=5,IF(X200-W200&gt;=0,X200-W200,X200),IF($AI$2=6,IF(Y200-X200&gt;=0,Y200-X200,Y200),IF($AI$2=7,IF(Z200-Y200&gt;=0,Z200-Y200,Z200),IF($AI$2=8,IF(AA200-Z200&gt;=0,AA200-Z200,AA200),IF($AI$2=9,IF(AB200-AA200&gt;=0,AB200-AA200,AB200),IF($AI$2=10,IF(AC200-AB200&gt;=0,AC200-AB200,AC200),IF($AI$2=11,IF(AD200-AC200&gt;=0,AD200-AC200,AD200),IF($AI$2=12,IF(AE200-AD200&gt;=0,AE200-AD200,AE200),""))))))))))))</f>
        <v>0</v>
      </c>
      <c r="AJ200" s="312" t="str">
        <f>IF(AH200=1,SUM(AH$8:AH200)+AJ$4,"")</f>
        <v/>
      </c>
      <c r="AK200" s="310" t="str">
        <f>IF(AND(J200=1,AI200&gt;0),Input!$E$18,IF(AND(J200=2,AI200&gt;0),Input!$E$19,IF(AND(J200=3,AI200&gt;0),Input!$E$20,"")))</f>
        <v/>
      </c>
      <c r="AL200" s="310" t="str">
        <f>IF(AND(J200=1,AI200&gt;0),Input!$G$18,IF(AND(J200=2,AI200&gt;0),Input!$G$19,IF(AND(J200=3,AI200&gt;0),Input!$G$20,"")))</f>
        <v/>
      </c>
      <c r="AM200" s="310" t="str">
        <f>IF(AND(J200=1,AI200&gt;0),Input!$I$18,IF(AND(J200=2,AI200&gt;0),Input!$I$19,IF(AND(J200=3,AI200&gt;0),Input!$I$20,"")))</f>
        <v/>
      </c>
      <c r="AN200" s="313"/>
      <c r="AO200" s="314" t="str">
        <f t="shared" ref="AO200:AO263" si="100">IFERROR(IF(AI200&gt;0,AI200*AK200,""),0)</f>
        <v/>
      </c>
      <c r="AP200" s="314" t="str">
        <f t="shared" si="77"/>
        <v/>
      </c>
      <c r="AQ200" s="314" t="str">
        <f t="shared" si="78"/>
        <v/>
      </c>
      <c r="AR200" s="314">
        <f t="shared" si="79"/>
        <v>0</v>
      </c>
      <c r="AT200" s="315" t="str">
        <f t="shared" ref="AT200:AT263" si="101">IF(AND(J200=1,AI200&gt;0),1,"")</f>
        <v/>
      </c>
      <c r="AU200" s="315" t="str">
        <f t="shared" si="80"/>
        <v/>
      </c>
      <c r="AV200" s="315" t="str">
        <f t="shared" si="81"/>
        <v/>
      </c>
      <c r="AW200" s="316" t="str">
        <f t="shared" ref="AW200:AW263" si="102">IF(AND(J200=2,AI200&gt;0),1,"")</f>
        <v/>
      </c>
      <c r="AX200" s="316" t="str">
        <f t="shared" si="82"/>
        <v/>
      </c>
      <c r="AY200" s="317" t="str">
        <f t="shared" si="83"/>
        <v/>
      </c>
      <c r="AZ200" s="318" t="str">
        <f t="shared" ref="AZ200:AZ263" si="103">IF(AND(J200=3,AI200&gt;0),1,"")</f>
        <v/>
      </c>
      <c r="BA200" s="318" t="str">
        <f t="shared" si="84"/>
        <v/>
      </c>
      <c r="BB200" s="318" t="str">
        <f t="shared" si="85"/>
        <v/>
      </c>
      <c r="BJ200" s="320">
        <f t="shared" si="89"/>
        <v>0</v>
      </c>
      <c r="BL200" s="321"/>
      <c r="BM200" s="322">
        <f t="shared" si="86"/>
        <v>2.5</v>
      </c>
      <c r="BN200" s="322">
        <f t="shared" si="93"/>
        <v>0.83333333333333337</v>
      </c>
      <c r="BO200" s="322" t="str">
        <f t="shared" si="93"/>
        <v/>
      </c>
      <c r="BP200" s="322" t="str">
        <f t="shared" si="93"/>
        <v/>
      </c>
      <c r="BQ200" s="322" t="str">
        <f t="shared" si="93"/>
        <v/>
      </c>
      <c r="BR200" s="322" t="str">
        <f t="shared" si="93"/>
        <v/>
      </c>
      <c r="BS200" s="322" t="str">
        <f t="shared" si="93"/>
        <v/>
      </c>
      <c r="BT200" s="322" t="str">
        <f t="shared" si="93"/>
        <v/>
      </c>
      <c r="BU200" s="322" t="str">
        <f t="shared" si="93"/>
        <v/>
      </c>
      <c r="BV200" s="322" t="str">
        <f t="shared" si="93"/>
        <v/>
      </c>
      <c r="BW200" s="322" t="str">
        <f t="shared" si="93"/>
        <v/>
      </c>
      <c r="BX200" s="322" t="str">
        <f t="shared" si="93"/>
        <v/>
      </c>
      <c r="CC200" s="323"/>
      <c r="CF200" s="369">
        <f t="shared" si="88"/>
        <v>0</v>
      </c>
      <c r="CG200" s="368"/>
      <c r="CH200" s="368"/>
      <c r="CI200" s="368"/>
      <c r="CJ200" s="368"/>
      <c r="CK200" s="368"/>
      <c r="CL200" s="368"/>
      <c r="CM200" s="368"/>
      <c r="CN200" s="368"/>
      <c r="CO200" s="368"/>
      <c r="CP200" s="368"/>
      <c r="CQ200" s="368"/>
      <c r="CR200" s="368"/>
    </row>
    <row r="201" spans="1:96" s="314" customFormat="1" ht="21" customHeight="1">
      <c r="A201" s="295" t="str">
        <f>Input!$C$12</f>
        <v>01​ 01 01</v>
      </c>
      <c r="B201" s="325">
        <v>4850</v>
      </c>
      <c r="C201" s="297">
        <v>1</v>
      </c>
      <c r="D201" s="298" t="str">
        <f t="shared" si="94"/>
        <v/>
      </c>
      <c r="E201" s="299">
        <f>IF(AG201=1,SUM(AG$8:AG201)+E$4,"")</f>
        <v>194</v>
      </c>
      <c r="F201" s="300" t="str">
        <f t="shared" si="95"/>
        <v>01​ 01 01 4850 1</v>
      </c>
      <c r="G201" s="301" t="s">
        <v>344</v>
      </c>
      <c r="H201" s="302"/>
      <c r="I201" s="303"/>
      <c r="J201" s="304">
        <v>2</v>
      </c>
      <c r="K201" s="305" t="str">
        <f t="shared" si="90"/>
        <v>អាជីវកម្ម</v>
      </c>
      <c r="L201" s="328"/>
      <c r="M201" s="79"/>
      <c r="N201" s="307"/>
      <c r="O201" s="366">
        <f t="shared" ref="O201:O264" si="104">IF($AI$2=1,BL201,IF($AI$2=2,BM201,IF($AI$2=3,BN201,IF($AI$2=4,BO201,IF($AI$2=5,BP201,IF($AI$2=6,BQ201,IF($AI$2=7,BR201,IF($AI$2=8,BS201,IF($AI$2=9,BT201,IF($AI$2=10,BU201,IF($AI$2=11,BV201,IF($AI$2=12,BW201,""))))))))))))</f>
        <v>0.83333333333333337</v>
      </c>
      <c r="P201" s="79" t="str">
        <f t="shared" ref="P201:P264" si="105">IF(AND($AI$2=1,S201&gt;0),S201,IF(AND($AI$2=2,T201&gt;0),T201,IF(AND($AI$2=3,U201&gt;0),U201,IF(AND($AI$2=4,V201&gt;0),V201,IF(AND($AI$2=5,W201&gt;0),W201,IF(AND($AI$2=6,X201&gt;0),X201,IF(AND($AI$2=7,Y201&gt;0),Y201,IF(AND($AI$2=8,Z201&gt;0),Z201,IF(AND($AI$2=9,AA201&gt;0),AA201,IF(AND($AI$2=10,AB201&gt;0),AB201,IF(AND($AI$2=11,AC201&gt;0),AC201,IF(AND($AI$2=12,AD201&gt;0),AD201,IF(AND($AI$2=13,AE201&gt;0),AE201,"")))))))))))))</f>
        <v/>
      </c>
      <c r="Q201" s="79" t="str">
        <f t="shared" si="96"/>
        <v/>
      </c>
      <c r="R201" s="79"/>
      <c r="S201" s="79">
        <v>5</v>
      </c>
      <c r="T201" s="79">
        <v>10</v>
      </c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308" t="str">
        <f t="shared" si="97"/>
        <v/>
      </c>
      <c r="AG201" s="309">
        <f t="shared" si="98"/>
        <v>1</v>
      </c>
      <c r="AH201" s="310" t="str">
        <f t="shared" ref="AH201:AH264" si="106">IFERROR(IF(AI201&lt;&gt;0,1,""),"")</f>
        <v/>
      </c>
      <c r="AI201" s="311">
        <f t="shared" si="99"/>
        <v>0</v>
      </c>
      <c r="AJ201" s="312" t="str">
        <f>IF(AH201=1,SUM(AH$8:AH201)+AJ$4,"")</f>
        <v/>
      </c>
      <c r="AK201" s="310" t="str">
        <f>IF(AND(J201=1,AI201&gt;0),Input!$E$18,IF(AND(J201=2,AI201&gt;0),Input!$E$19,IF(AND(J201=3,AI201&gt;0),Input!$E$20,"")))</f>
        <v/>
      </c>
      <c r="AL201" s="310" t="str">
        <f>IF(AND(J201=1,AI201&gt;0),Input!$G$18,IF(AND(J201=2,AI201&gt;0),Input!$G$19,IF(AND(J201=3,AI201&gt;0),Input!$G$20,"")))</f>
        <v/>
      </c>
      <c r="AM201" s="310" t="str">
        <f>IF(AND(J201=1,AI201&gt;0),Input!$I$18,IF(AND(J201=2,AI201&gt;0),Input!$I$19,IF(AND(J201=3,AI201&gt;0),Input!$I$20,"")))</f>
        <v/>
      </c>
      <c r="AN201" s="313"/>
      <c r="AO201" s="314" t="str">
        <f t="shared" si="100"/>
        <v/>
      </c>
      <c r="AP201" s="314" t="str">
        <f t="shared" ref="AP201:AP264" si="107">IFERROR(IF($AI201&gt;0,AL201,""),0)</f>
        <v/>
      </c>
      <c r="AQ201" s="314" t="str">
        <f t="shared" ref="AQ201:AQ264" si="108">IFERROR(IF($AI201&gt;0,$AI201*AM201,""),0)</f>
        <v/>
      </c>
      <c r="AR201" s="314">
        <f t="shared" ref="AR201:AR264" si="109">SUM(AO201:AQ201)</f>
        <v>0</v>
      </c>
      <c r="AT201" s="315" t="str">
        <f t="shared" si="101"/>
        <v/>
      </c>
      <c r="AU201" s="315" t="str">
        <f t="shared" ref="AU201:AU264" si="110">IF(AT201=1,AI201,"")</f>
        <v/>
      </c>
      <c r="AV201" s="315" t="str">
        <f t="shared" ref="AV201:AV264" si="111">IF(AT201=1,AO201,"")</f>
        <v/>
      </c>
      <c r="AW201" s="316" t="str">
        <f t="shared" si="102"/>
        <v/>
      </c>
      <c r="AX201" s="316" t="str">
        <f t="shared" ref="AX201:AX264" si="112">IF(AW201=1,AI201,"")</f>
        <v/>
      </c>
      <c r="AY201" s="317" t="str">
        <f t="shared" ref="AY201:AY264" si="113">IF(AW201=1,AO201,"")</f>
        <v/>
      </c>
      <c r="AZ201" s="318" t="str">
        <f t="shared" si="103"/>
        <v/>
      </c>
      <c r="BA201" s="318" t="str">
        <f t="shared" ref="BA201:BA264" si="114">IF(AZ201=1,AI201,"")</f>
        <v/>
      </c>
      <c r="BB201" s="318" t="str">
        <f t="shared" ref="BB201:BB264" si="115">IF(AZ201=1,AO201,"")</f>
        <v/>
      </c>
      <c r="BJ201" s="320">
        <f t="shared" si="89"/>
        <v>0</v>
      </c>
      <c r="BL201" s="321"/>
      <c r="BM201" s="322">
        <f t="shared" ref="BM201:BM264" si="116">IF(T201&gt;S201,((T201-S201)+BL201)/2,IF(T201&lt;S201,(T201+BL201)/2,""))</f>
        <v>2.5</v>
      </c>
      <c r="BN201" s="322">
        <f t="shared" ref="BN201:BX216" si="117">IF(U201&gt;T201,((U201-T201)+BM201+BL201)/3,IF(U201&lt;T201,(U201+BM201+BL201)/3,""))</f>
        <v>0.83333333333333337</v>
      </c>
      <c r="BO201" s="322" t="str">
        <f t="shared" si="117"/>
        <v/>
      </c>
      <c r="BP201" s="322" t="str">
        <f t="shared" si="117"/>
        <v/>
      </c>
      <c r="BQ201" s="322" t="str">
        <f t="shared" si="117"/>
        <v/>
      </c>
      <c r="BR201" s="322" t="str">
        <f t="shared" si="117"/>
        <v/>
      </c>
      <c r="BS201" s="322" t="str">
        <f t="shared" si="117"/>
        <v/>
      </c>
      <c r="BT201" s="322" t="str">
        <f t="shared" si="117"/>
        <v/>
      </c>
      <c r="BU201" s="322" t="str">
        <f t="shared" si="117"/>
        <v/>
      </c>
      <c r="BV201" s="322" t="str">
        <f t="shared" si="117"/>
        <v/>
      </c>
      <c r="BW201" s="322" t="str">
        <f t="shared" si="117"/>
        <v/>
      </c>
      <c r="BX201" s="322" t="str">
        <f t="shared" si="117"/>
        <v/>
      </c>
      <c r="CC201" s="323"/>
      <c r="CF201" s="369">
        <f t="shared" ref="CF201:CF264" si="118">SUM(CG201:CR201)</f>
        <v>0</v>
      </c>
      <c r="CG201" s="368"/>
      <c r="CH201" s="368"/>
      <c r="CI201" s="368"/>
      <c r="CJ201" s="368"/>
      <c r="CK201" s="368"/>
      <c r="CL201" s="368"/>
      <c r="CM201" s="368"/>
      <c r="CN201" s="368"/>
      <c r="CO201" s="368"/>
      <c r="CP201" s="368"/>
      <c r="CQ201" s="368"/>
      <c r="CR201" s="368"/>
    </row>
    <row r="202" spans="1:96" s="314" customFormat="1" ht="21" customHeight="1">
      <c r="A202" s="295" t="str">
        <f>Input!$C$12</f>
        <v>01​ 01 01</v>
      </c>
      <c r="B202" s="296">
        <v>4875</v>
      </c>
      <c r="C202" s="297">
        <v>1</v>
      </c>
      <c r="D202" s="298" t="str">
        <f t="shared" si="94"/>
        <v/>
      </c>
      <c r="E202" s="299">
        <f>IF(AG202=1,SUM(AG$8:AG202)+E$4,"")</f>
        <v>195</v>
      </c>
      <c r="F202" s="300" t="str">
        <f t="shared" si="95"/>
        <v>01​ 01 01 4875 1</v>
      </c>
      <c r="G202" s="301" t="s">
        <v>345</v>
      </c>
      <c r="H202" s="302"/>
      <c r="I202" s="303"/>
      <c r="J202" s="304">
        <v>2</v>
      </c>
      <c r="K202" s="305" t="str">
        <f t="shared" si="90"/>
        <v>អាជីវកម្ម</v>
      </c>
      <c r="L202" s="328"/>
      <c r="M202" s="79"/>
      <c r="N202" s="307"/>
      <c r="O202" s="366">
        <f t="shared" si="104"/>
        <v>0.83333333333333337</v>
      </c>
      <c r="P202" s="79" t="str">
        <f t="shared" si="105"/>
        <v/>
      </c>
      <c r="Q202" s="79" t="str">
        <f t="shared" si="96"/>
        <v/>
      </c>
      <c r="R202" s="79"/>
      <c r="S202" s="79">
        <v>5</v>
      </c>
      <c r="T202" s="79">
        <v>10</v>
      </c>
      <c r="U202" s="79"/>
      <c r="V202" s="79"/>
      <c r="W202" s="79"/>
      <c r="X202" s="79"/>
      <c r="Y202" s="79"/>
      <c r="Z202" s="79"/>
      <c r="AA202" s="79"/>
      <c r="AB202" s="79"/>
      <c r="AC202" s="79"/>
      <c r="AD202" s="79"/>
      <c r="AE202" s="79"/>
      <c r="AF202" s="308" t="str">
        <f t="shared" si="97"/>
        <v/>
      </c>
      <c r="AG202" s="309">
        <f t="shared" si="98"/>
        <v>1</v>
      </c>
      <c r="AH202" s="310" t="str">
        <f t="shared" si="106"/>
        <v/>
      </c>
      <c r="AI202" s="311">
        <f t="shared" si="99"/>
        <v>0</v>
      </c>
      <c r="AJ202" s="312" t="str">
        <f>IF(AH202=1,SUM(AH$8:AH202)+AJ$4,"")</f>
        <v/>
      </c>
      <c r="AK202" s="310" t="str">
        <f>IF(AND(J202=1,AI202&gt;0),Input!$E$18,IF(AND(J202=2,AI202&gt;0),Input!$E$19,IF(AND(J202=3,AI202&gt;0),Input!$E$20,"")))</f>
        <v/>
      </c>
      <c r="AL202" s="310" t="str">
        <f>IF(AND(J202=1,AI202&gt;0),Input!$G$18,IF(AND(J202=2,AI202&gt;0),Input!$G$19,IF(AND(J202=3,AI202&gt;0),Input!$G$20,"")))</f>
        <v/>
      </c>
      <c r="AM202" s="310" t="str">
        <f>IF(AND(J202=1,AI202&gt;0),Input!$I$18,IF(AND(J202=2,AI202&gt;0),Input!$I$19,IF(AND(J202=3,AI202&gt;0),Input!$I$20,"")))</f>
        <v/>
      </c>
      <c r="AN202" s="313"/>
      <c r="AO202" s="314" t="str">
        <f t="shared" si="100"/>
        <v/>
      </c>
      <c r="AP202" s="314" t="str">
        <f t="shared" si="107"/>
        <v/>
      </c>
      <c r="AQ202" s="314" t="str">
        <f t="shared" si="108"/>
        <v/>
      </c>
      <c r="AR202" s="314">
        <f t="shared" si="109"/>
        <v>0</v>
      </c>
      <c r="AT202" s="315" t="str">
        <f t="shared" si="101"/>
        <v/>
      </c>
      <c r="AU202" s="315" t="str">
        <f t="shared" si="110"/>
        <v/>
      </c>
      <c r="AV202" s="315" t="str">
        <f t="shared" si="111"/>
        <v/>
      </c>
      <c r="AW202" s="316" t="str">
        <f t="shared" si="102"/>
        <v/>
      </c>
      <c r="AX202" s="316" t="str">
        <f t="shared" si="112"/>
        <v/>
      </c>
      <c r="AY202" s="317" t="str">
        <f t="shared" si="113"/>
        <v/>
      </c>
      <c r="AZ202" s="318" t="str">
        <f t="shared" si="103"/>
        <v/>
      </c>
      <c r="BA202" s="318" t="str">
        <f t="shared" si="114"/>
        <v/>
      </c>
      <c r="BB202" s="318" t="str">
        <f t="shared" si="115"/>
        <v/>
      </c>
      <c r="BJ202" s="320">
        <f t="shared" ref="BJ202:BJ265" si="119">IF($AI$2=1,IF(T202-S202&gt;=0,S202,"0"),IF($AI$2=2,IF(U202-T202&gt;=0,T202,"0"),IF($AI$2=3,IF(V202-U202&gt;=0,U202,"0"),IF($AI$2=4,IF(W202-V202&gt;=0,V202,"0"),IF($AI$2=5,IF(X202-W202&gt;=0,W202,"0"),IF($AI$2=6,IF(Y202-X202&gt;=0,X202,"0"),IF($AI$2=7,IF(Z202-Y202&gt;=0,Y202,"0"),IF($AI$2=8,IF(AA202-Z202&gt;=0,Z202,"0"),IF($AI$2=9,IF(AB202-AA202&gt;=0,AA202,"0"),IF($AI$2=10,IF(AC202-AB202&gt;=0,AB202,"0"),IF($AI$2=11,IF(AD202-AC202&gt;=0,AC202,"0"),IF($AI$2=12,IF(AE202-AD202&gt;=0,AD202,"0"),""))))))))))))</f>
        <v>0</v>
      </c>
      <c r="BL202" s="321"/>
      <c r="BM202" s="322">
        <f t="shared" si="116"/>
        <v>2.5</v>
      </c>
      <c r="BN202" s="322">
        <f t="shared" si="117"/>
        <v>0.83333333333333337</v>
      </c>
      <c r="BO202" s="322" t="str">
        <f t="shared" si="117"/>
        <v/>
      </c>
      <c r="BP202" s="322" t="str">
        <f t="shared" si="117"/>
        <v/>
      </c>
      <c r="BQ202" s="322" t="str">
        <f t="shared" si="117"/>
        <v/>
      </c>
      <c r="BR202" s="322" t="str">
        <f t="shared" si="117"/>
        <v/>
      </c>
      <c r="BS202" s="322" t="str">
        <f t="shared" si="117"/>
        <v/>
      </c>
      <c r="BT202" s="322" t="str">
        <f t="shared" si="117"/>
        <v/>
      </c>
      <c r="BU202" s="322" t="str">
        <f t="shared" si="117"/>
        <v/>
      </c>
      <c r="BV202" s="322" t="str">
        <f t="shared" si="117"/>
        <v/>
      </c>
      <c r="BW202" s="322" t="str">
        <f t="shared" si="117"/>
        <v/>
      </c>
      <c r="BX202" s="322" t="str">
        <f t="shared" si="117"/>
        <v/>
      </c>
      <c r="CC202" s="323"/>
      <c r="CF202" s="369">
        <f t="shared" si="118"/>
        <v>0</v>
      </c>
      <c r="CG202" s="368"/>
      <c r="CH202" s="368"/>
      <c r="CI202" s="368"/>
      <c r="CJ202" s="368"/>
      <c r="CK202" s="368"/>
      <c r="CL202" s="368"/>
      <c r="CM202" s="368"/>
      <c r="CN202" s="368"/>
      <c r="CO202" s="368"/>
      <c r="CP202" s="368"/>
      <c r="CQ202" s="368"/>
      <c r="CR202" s="368"/>
    </row>
    <row r="203" spans="1:96" s="314" customFormat="1" ht="21" customHeight="1">
      <c r="A203" s="295" t="str">
        <f>Input!$C$12</f>
        <v>01​ 01 01</v>
      </c>
      <c r="B203" s="325">
        <v>4900</v>
      </c>
      <c r="C203" s="297">
        <v>1</v>
      </c>
      <c r="D203" s="298" t="str">
        <f t="shared" si="94"/>
        <v/>
      </c>
      <c r="E203" s="299">
        <f>IF(AG203=1,SUM(AG$8:AG203)+E$4,"")</f>
        <v>196</v>
      </c>
      <c r="F203" s="300" t="str">
        <f t="shared" si="95"/>
        <v>01​ 01 01 4900 1</v>
      </c>
      <c r="G203" s="301" t="s">
        <v>346</v>
      </c>
      <c r="H203" s="302"/>
      <c r="I203" s="303"/>
      <c r="J203" s="304">
        <v>2</v>
      </c>
      <c r="K203" s="305" t="str">
        <f t="shared" si="90"/>
        <v>អាជីវកម្ម</v>
      </c>
      <c r="L203" s="328"/>
      <c r="M203" s="79"/>
      <c r="N203" s="307"/>
      <c r="O203" s="366">
        <f t="shared" si="104"/>
        <v>0.83333333333333337</v>
      </c>
      <c r="P203" s="79" t="str">
        <f t="shared" si="105"/>
        <v/>
      </c>
      <c r="Q203" s="79" t="str">
        <f t="shared" si="96"/>
        <v/>
      </c>
      <c r="R203" s="79"/>
      <c r="S203" s="79">
        <v>5</v>
      </c>
      <c r="T203" s="79">
        <v>10</v>
      </c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308" t="str">
        <f t="shared" si="97"/>
        <v/>
      </c>
      <c r="AG203" s="309">
        <f t="shared" si="98"/>
        <v>1</v>
      </c>
      <c r="AH203" s="310" t="str">
        <f t="shared" si="106"/>
        <v/>
      </c>
      <c r="AI203" s="311">
        <f t="shared" si="99"/>
        <v>0</v>
      </c>
      <c r="AJ203" s="312" t="str">
        <f>IF(AH203=1,SUM(AH$8:AH203)+AJ$4,"")</f>
        <v/>
      </c>
      <c r="AK203" s="310" t="str">
        <f>IF(AND(J203=1,AI203&gt;0),Input!$E$18,IF(AND(J203=2,AI203&gt;0),Input!$E$19,IF(AND(J203=3,AI203&gt;0),Input!$E$20,"")))</f>
        <v/>
      </c>
      <c r="AL203" s="310" t="str">
        <f>IF(AND(J203=1,AI203&gt;0),Input!$G$18,IF(AND(J203=2,AI203&gt;0),Input!$G$19,IF(AND(J203=3,AI203&gt;0),Input!$G$20,"")))</f>
        <v/>
      </c>
      <c r="AM203" s="310" t="str">
        <f>IF(AND(J203=1,AI203&gt;0),Input!$I$18,IF(AND(J203=2,AI203&gt;0),Input!$I$19,IF(AND(J203=3,AI203&gt;0),Input!$I$20,"")))</f>
        <v/>
      </c>
      <c r="AN203" s="313"/>
      <c r="AO203" s="314" t="str">
        <f t="shared" si="100"/>
        <v/>
      </c>
      <c r="AP203" s="314" t="str">
        <f t="shared" si="107"/>
        <v/>
      </c>
      <c r="AQ203" s="314" t="str">
        <f t="shared" si="108"/>
        <v/>
      </c>
      <c r="AR203" s="314">
        <f t="shared" si="109"/>
        <v>0</v>
      </c>
      <c r="AT203" s="315" t="str">
        <f t="shared" si="101"/>
        <v/>
      </c>
      <c r="AU203" s="315" t="str">
        <f t="shared" si="110"/>
        <v/>
      </c>
      <c r="AV203" s="315" t="str">
        <f t="shared" si="111"/>
        <v/>
      </c>
      <c r="AW203" s="316" t="str">
        <f t="shared" si="102"/>
        <v/>
      </c>
      <c r="AX203" s="316" t="str">
        <f t="shared" si="112"/>
        <v/>
      </c>
      <c r="AY203" s="317" t="str">
        <f t="shared" si="113"/>
        <v/>
      </c>
      <c r="AZ203" s="318" t="str">
        <f t="shared" si="103"/>
        <v/>
      </c>
      <c r="BA203" s="318" t="str">
        <f t="shared" si="114"/>
        <v/>
      </c>
      <c r="BB203" s="318" t="str">
        <f t="shared" si="115"/>
        <v/>
      </c>
      <c r="BJ203" s="320">
        <f t="shared" si="119"/>
        <v>0</v>
      </c>
      <c r="BL203" s="321"/>
      <c r="BM203" s="322">
        <f t="shared" si="116"/>
        <v>2.5</v>
      </c>
      <c r="BN203" s="322">
        <f t="shared" si="117"/>
        <v>0.83333333333333337</v>
      </c>
      <c r="BO203" s="322" t="str">
        <f t="shared" si="117"/>
        <v/>
      </c>
      <c r="BP203" s="322" t="str">
        <f t="shared" si="117"/>
        <v/>
      </c>
      <c r="BQ203" s="322" t="str">
        <f t="shared" si="117"/>
        <v/>
      </c>
      <c r="BR203" s="322" t="str">
        <f t="shared" si="117"/>
        <v/>
      </c>
      <c r="BS203" s="322" t="str">
        <f t="shared" si="117"/>
        <v/>
      </c>
      <c r="BT203" s="322" t="str">
        <f t="shared" si="117"/>
        <v/>
      </c>
      <c r="BU203" s="322" t="str">
        <f t="shared" si="117"/>
        <v/>
      </c>
      <c r="BV203" s="322" t="str">
        <f t="shared" si="117"/>
        <v/>
      </c>
      <c r="BW203" s="322" t="str">
        <f t="shared" si="117"/>
        <v/>
      </c>
      <c r="BX203" s="322" t="str">
        <f t="shared" si="117"/>
        <v/>
      </c>
      <c r="CC203" s="323"/>
      <c r="CF203" s="369">
        <f t="shared" si="118"/>
        <v>0</v>
      </c>
      <c r="CG203" s="368"/>
      <c r="CH203" s="368"/>
      <c r="CI203" s="368"/>
      <c r="CJ203" s="368"/>
      <c r="CK203" s="368"/>
      <c r="CL203" s="368"/>
      <c r="CM203" s="368"/>
      <c r="CN203" s="368"/>
      <c r="CO203" s="368"/>
      <c r="CP203" s="368"/>
      <c r="CQ203" s="368"/>
      <c r="CR203" s="368"/>
    </row>
    <row r="204" spans="1:96" s="314" customFormat="1" ht="21" customHeight="1">
      <c r="A204" s="295" t="str">
        <f>Input!$C$12</f>
        <v>01​ 01 01</v>
      </c>
      <c r="B204" s="296">
        <v>4925</v>
      </c>
      <c r="C204" s="297">
        <v>1</v>
      </c>
      <c r="D204" s="298" t="str">
        <f t="shared" si="94"/>
        <v/>
      </c>
      <c r="E204" s="299">
        <f>IF(AG204=1,SUM(AG$8:AG204)+E$4,"")</f>
        <v>197</v>
      </c>
      <c r="F204" s="300" t="str">
        <f t="shared" si="95"/>
        <v>01​ 01 01 4925 1</v>
      </c>
      <c r="G204" s="301" t="s">
        <v>347</v>
      </c>
      <c r="H204" s="302"/>
      <c r="I204" s="303"/>
      <c r="J204" s="304">
        <v>2</v>
      </c>
      <c r="K204" s="305" t="str">
        <f t="shared" si="90"/>
        <v>អាជីវកម្ម</v>
      </c>
      <c r="L204" s="328"/>
      <c r="M204" s="79"/>
      <c r="N204" s="307"/>
      <c r="O204" s="366">
        <f t="shared" si="104"/>
        <v>0.83333333333333337</v>
      </c>
      <c r="P204" s="79" t="str">
        <f t="shared" si="105"/>
        <v/>
      </c>
      <c r="Q204" s="79" t="str">
        <f t="shared" si="96"/>
        <v/>
      </c>
      <c r="R204" s="79"/>
      <c r="S204" s="79">
        <v>5</v>
      </c>
      <c r="T204" s="79">
        <v>10</v>
      </c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308" t="str">
        <f t="shared" si="97"/>
        <v/>
      </c>
      <c r="AG204" s="309">
        <f t="shared" si="98"/>
        <v>1</v>
      </c>
      <c r="AH204" s="310" t="str">
        <f t="shared" si="106"/>
        <v/>
      </c>
      <c r="AI204" s="311">
        <f t="shared" si="99"/>
        <v>0</v>
      </c>
      <c r="AJ204" s="312" t="str">
        <f>IF(AH204=1,SUM(AH$8:AH204)+AJ$4,"")</f>
        <v/>
      </c>
      <c r="AK204" s="310" t="str">
        <f>IF(AND(J204=1,AI204&gt;0),Input!$E$18,IF(AND(J204=2,AI204&gt;0),Input!$E$19,IF(AND(J204=3,AI204&gt;0),Input!$E$20,"")))</f>
        <v/>
      </c>
      <c r="AL204" s="310" t="str">
        <f>IF(AND(J204=1,AI204&gt;0),Input!$G$18,IF(AND(J204=2,AI204&gt;0),Input!$G$19,IF(AND(J204=3,AI204&gt;0),Input!$G$20,"")))</f>
        <v/>
      </c>
      <c r="AM204" s="310" t="str">
        <f>IF(AND(J204=1,AI204&gt;0),Input!$I$18,IF(AND(J204=2,AI204&gt;0),Input!$I$19,IF(AND(J204=3,AI204&gt;0),Input!$I$20,"")))</f>
        <v/>
      </c>
      <c r="AN204" s="313"/>
      <c r="AO204" s="314" t="str">
        <f t="shared" si="100"/>
        <v/>
      </c>
      <c r="AP204" s="314" t="str">
        <f t="shared" si="107"/>
        <v/>
      </c>
      <c r="AQ204" s="314" t="str">
        <f t="shared" si="108"/>
        <v/>
      </c>
      <c r="AR204" s="314">
        <f t="shared" si="109"/>
        <v>0</v>
      </c>
      <c r="AT204" s="315" t="str">
        <f t="shared" si="101"/>
        <v/>
      </c>
      <c r="AU204" s="315" t="str">
        <f t="shared" si="110"/>
        <v/>
      </c>
      <c r="AV204" s="315" t="str">
        <f t="shared" si="111"/>
        <v/>
      </c>
      <c r="AW204" s="316" t="str">
        <f t="shared" si="102"/>
        <v/>
      </c>
      <c r="AX204" s="316" t="str">
        <f t="shared" si="112"/>
        <v/>
      </c>
      <c r="AY204" s="317" t="str">
        <f t="shared" si="113"/>
        <v/>
      </c>
      <c r="AZ204" s="318" t="str">
        <f t="shared" si="103"/>
        <v/>
      </c>
      <c r="BA204" s="318" t="str">
        <f t="shared" si="114"/>
        <v/>
      </c>
      <c r="BB204" s="318" t="str">
        <f t="shared" si="115"/>
        <v/>
      </c>
      <c r="BJ204" s="320">
        <f t="shared" si="119"/>
        <v>0</v>
      </c>
      <c r="BL204" s="321"/>
      <c r="BM204" s="322">
        <f t="shared" si="116"/>
        <v>2.5</v>
      </c>
      <c r="BN204" s="322">
        <f t="shared" si="117"/>
        <v>0.83333333333333337</v>
      </c>
      <c r="BO204" s="322" t="str">
        <f t="shared" si="117"/>
        <v/>
      </c>
      <c r="BP204" s="322" t="str">
        <f t="shared" si="117"/>
        <v/>
      </c>
      <c r="BQ204" s="322" t="str">
        <f t="shared" si="117"/>
        <v/>
      </c>
      <c r="BR204" s="322" t="str">
        <f t="shared" si="117"/>
        <v/>
      </c>
      <c r="BS204" s="322" t="str">
        <f t="shared" si="117"/>
        <v/>
      </c>
      <c r="BT204" s="322" t="str">
        <f t="shared" si="117"/>
        <v/>
      </c>
      <c r="BU204" s="322" t="str">
        <f t="shared" si="117"/>
        <v/>
      </c>
      <c r="BV204" s="322" t="str">
        <f t="shared" si="117"/>
        <v/>
      </c>
      <c r="BW204" s="322" t="str">
        <f t="shared" si="117"/>
        <v/>
      </c>
      <c r="BX204" s="322" t="str">
        <f t="shared" si="117"/>
        <v/>
      </c>
      <c r="CC204" s="323"/>
      <c r="CF204" s="369">
        <f t="shared" si="118"/>
        <v>0</v>
      </c>
      <c r="CG204" s="368"/>
      <c r="CH204" s="368"/>
      <c r="CI204" s="368"/>
      <c r="CJ204" s="368"/>
      <c r="CK204" s="368"/>
      <c r="CL204" s="368"/>
      <c r="CM204" s="368"/>
      <c r="CN204" s="368"/>
      <c r="CO204" s="368"/>
      <c r="CP204" s="368"/>
      <c r="CQ204" s="368"/>
      <c r="CR204" s="368"/>
    </row>
    <row r="205" spans="1:96" s="314" customFormat="1" ht="21" customHeight="1">
      <c r="A205" s="295" t="str">
        <f>Input!$C$12</f>
        <v>01​ 01 01</v>
      </c>
      <c r="B205" s="325">
        <v>4950</v>
      </c>
      <c r="C205" s="297">
        <v>1</v>
      </c>
      <c r="D205" s="298" t="str">
        <f t="shared" si="94"/>
        <v/>
      </c>
      <c r="E205" s="299">
        <f>IF(AG205=1,SUM(AG$8:AG205)+E$4,"")</f>
        <v>198</v>
      </c>
      <c r="F205" s="300" t="str">
        <f t="shared" si="95"/>
        <v>01​ 01 01 4950 1</v>
      </c>
      <c r="G205" s="301" t="s">
        <v>348</v>
      </c>
      <c r="H205" s="302"/>
      <c r="I205" s="303"/>
      <c r="J205" s="304">
        <v>2</v>
      </c>
      <c r="K205" s="305" t="str">
        <f t="shared" ref="K205:K268" si="120">IF(J205=1,"លំនៅដ្ឋាន",IF(J205=2,"អាជីវកម្ម",IF(J205=3,"អង្គភាពរដ្ឋ","")))</f>
        <v>អាជីវកម្ម</v>
      </c>
      <c r="L205" s="328"/>
      <c r="M205" s="79"/>
      <c r="N205" s="307"/>
      <c r="O205" s="366">
        <f t="shared" si="104"/>
        <v>0.83333333333333337</v>
      </c>
      <c r="P205" s="79" t="str">
        <f t="shared" si="105"/>
        <v/>
      </c>
      <c r="Q205" s="79" t="str">
        <f t="shared" si="96"/>
        <v/>
      </c>
      <c r="R205" s="79"/>
      <c r="S205" s="79">
        <v>5</v>
      </c>
      <c r="T205" s="79">
        <v>10</v>
      </c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308" t="str">
        <f t="shared" si="97"/>
        <v/>
      </c>
      <c r="AG205" s="309">
        <f t="shared" si="98"/>
        <v>1</v>
      </c>
      <c r="AH205" s="310" t="str">
        <f t="shared" si="106"/>
        <v/>
      </c>
      <c r="AI205" s="311">
        <f t="shared" si="99"/>
        <v>0</v>
      </c>
      <c r="AJ205" s="312" t="str">
        <f>IF(AH205=1,SUM(AH$8:AH205)+AJ$4,"")</f>
        <v/>
      </c>
      <c r="AK205" s="310" t="str">
        <f>IF(AND(J205=1,AI205&gt;0),Input!$E$18,IF(AND(J205=2,AI205&gt;0),Input!$E$19,IF(AND(J205=3,AI205&gt;0),Input!$E$20,"")))</f>
        <v/>
      </c>
      <c r="AL205" s="310" t="str">
        <f>IF(AND(J205=1,AI205&gt;0),Input!$G$18,IF(AND(J205=2,AI205&gt;0),Input!$G$19,IF(AND(J205=3,AI205&gt;0),Input!$G$20,"")))</f>
        <v/>
      </c>
      <c r="AM205" s="310" t="str">
        <f>IF(AND(J205=1,AI205&gt;0),Input!$I$18,IF(AND(J205=2,AI205&gt;0),Input!$I$19,IF(AND(J205=3,AI205&gt;0),Input!$I$20,"")))</f>
        <v/>
      </c>
      <c r="AN205" s="313"/>
      <c r="AO205" s="314" t="str">
        <f t="shared" si="100"/>
        <v/>
      </c>
      <c r="AP205" s="314" t="str">
        <f t="shared" si="107"/>
        <v/>
      </c>
      <c r="AQ205" s="314" t="str">
        <f t="shared" si="108"/>
        <v/>
      </c>
      <c r="AR205" s="314">
        <f t="shared" si="109"/>
        <v>0</v>
      </c>
      <c r="AT205" s="315" t="str">
        <f t="shared" si="101"/>
        <v/>
      </c>
      <c r="AU205" s="315" t="str">
        <f t="shared" si="110"/>
        <v/>
      </c>
      <c r="AV205" s="315" t="str">
        <f t="shared" si="111"/>
        <v/>
      </c>
      <c r="AW205" s="316" t="str">
        <f t="shared" si="102"/>
        <v/>
      </c>
      <c r="AX205" s="316" t="str">
        <f t="shared" si="112"/>
        <v/>
      </c>
      <c r="AY205" s="317" t="str">
        <f t="shared" si="113"/>
        <v/>
      </c>
      <c r="AZ205" s="318" t="str">
        <f t="shared" si="103"/>
        <v/>
      </c>
      <c r="BA205" s="318" t="str">
        <f t="shared" si="114"/>
        <v/>
      </c>
      <c r="BB205" s="318" t="str">
        <f t="shared" si="115"/>
        <v/>
      </c>
      <c r="BJ205" s="320">
        <f t="shared" si="119"/>
        <v>0</v>
      </c>
      <c r="BL205" s="321"/>
      <c r="BM205" s="322">
        <f t="shared" si="116"/>
        <v>2.5</v>
      </c>
      <c r="BN205" s="322">
        <f t="shared" si="117"/>
        <v>0.83333333333333337</v>
      </c>
      <c r="BO205" s="322" t="str">
        <f t="shared" si="117"/>
        <v/>
      </c>
      <c r="BP205" s="322" t="str">
        <f t="shared" si="117"/>
        <v/>
      </c>
      <c r="BQ205" s="322" t="str">
        <f t="shared" si="117"/>
        <v/>
      </c>
      <c r="BR205" s="322" t="str">
        <f t="shared" si="117"/>
        <v/>
      </c>
      <c r="BS205" s="322" t="str">
        <f t="shared" si="117"/>
        <v/>
      </c>
      <c r="BT205" s="322" t="str">
        <f t="shared" si="117"/>
        <v/>
      </c>
      <c r="BU205" s="322" t="str">
        <f t="shared" si="117"/>
        <v/>
      </c>
      <c r="BV205" s="322" t="str">
        <f t="shared" si="117"/>
        <v/>
      </c>
      <c r="BW205" s="322" t="str">
        <f t="shared" si="117"/>
        <v/>
      </c>
      <c r="BX205" s="322" t="str">
        <f t="shared" si="117"/>
        <v/>
      </c>
      <c r="CC205" s="323"/>
      <c r="CF205" s="369">
        <f t="shared" si="118"/>
        <v>0</v>
      </c>
      <c r="CG205" s="368"/>
      <c r="CH205" s="368"/>
      <c r="CI205" s="368"/>
      <c r="CJ205" s="368"/>
      <c r="CK205" s="368"/>
      <c r="CL205" s="368"/>
      <c r="CM205" s="368"/>
      <c r="CN205" s="368"/>
      <c r="CO205" s="368"/>
      <c r="CP205" s="368"/>
      <c r="CQ205" s="368"/>
      <c r="CR205" s="368"/>
    </row>
    <row r="206" spans="1:96" s="314" customFormat="1" ht="21" customHeight="1">
      <c r="A206" s="295" t="str">
        <f>Input!$C$12</f>
        <v>01​ 01 01</v>
      </c>
      <c r="B206" s="296">
        <v>4975</v>
      </c>
      <c r="C206" s="297">
        <v>1</v>
      </c>
      <c r="D206" s="298" t="str">
        <f t="shared" si="94"/>
        <v/>
      </c>
      <c r="E206" s="299">
        <f>IF(AG206=1,SUM(AG$8:AG206)+E$4,"")</f>
        <v>199</v>
      </c>
      <c r="F206" s="300" t="str">
        <f t="shared" si="95"/>
        <v>01​ 01 01 4975 1</v>
      </c>
      <c r="G206" s="301" t="s">
        <v>349</v>
      </c>
      <c r="H206" s="302"/>
      <c r="I206" s="303"/>
      <c r="J206" s="304">
        <v>2</v>
      </c>
      <c r="K206" s="305" t="str">
        <f t="shared" si="120"/>
        <v>អាជីវកម្ម</v>
      </c>
      <c r="L206" s="328"/>
      <c r="M206" s="79"/>
      <c r="N206" s="307"/>
      <c r="O206" s="366">
        <f t="shared" si="104"/>
        <v>0.83333333333333337</v>
      </c>
      <c r="P206" s="79" t="str">
        <f t="shared" si="105"/>
        <v/>
      </c>
      <c r="Q206" s="79" t="str">
        <f t="shared" si="96"/>
        <v/>
      </c>
      <c r="R206" s="79"/>
      <c r="S206" s="79">
        <v>5</v>
      </c>
      <c r="T206" s="79">
        <v>10</v>
      </c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308" t="str">
        <f t="shared" si="97"/>
        <v/>
      </c>
      <c r="AG206" s="309">
        <f t="shared" si="98"/>
        <v>1</v>
      </c>
      <c r="AH206" s="310" t="str">
        <f t="shared" si="106"/>
        <v/>
      </c>
      <c r="AI206" s="311">
        <f t="shared" si="99"/>
        <v>0</v>
      </c>
      <c r="AJ206" s="312" t="str">
        <f>IF(AH206=1,SUM(AH$8:AH206)+AJ$4,"")</f>
        <v/>
      </c>
      <c r="AK206" s="310" t="str">
        <f>IF(AND(J206=1,AI206&gt;0),Input!$E$18,IF(AND(J206=2,AI206&gt;0),Input!$E$19,IF(AND(J206=3,AI206&gt;0),Input!$E$20,"")))</f>
        <v/>
      </c>
      <c r="AL206" s="310" t="str">
        <f>IF(AND(J206=1,AI206&gt;0),Input!$G$18,IF(AND(J206=2,AI206&gt;0),Input!$G$19,IF(AND(J206=3,AI206&gt;0),Input!$G$20,"")))</f>
        <v/>
      </c>
      <c r="AM206" s="310" t="str">
        <f>IF(AND(J206=1,AI206&gt;0),Input!$I$18,IF(AND(J206=2,AI206&gt;0),Input!$I$19,IF(AND(J206=3,AI206&gt;0),Input!$I$20,"")))</f>
        <v/>
      </c>
      <c r="AN206" s="313"/>
      <c r="AO206" s="314" t="str">
        <f t="shared" si="100"/>
        <v/>
      </c>
      <c r="AP206" s="314" t="str">
        <f t="shared" si="107"/>
        <v/>
      </c>
      <c r="AQ206" s="314" t="str">
        <f t="shared" si="108"/>
        <v/>
      </c>
      <c r="AR206" s="314">
        <f t="shared" si="109"/>
        <v>0</v>
      </c>
      <c r="AT206" s="315" t="str">
        <f t="shared" si="101"/>
        <v/>
      </c>
      <c r="AU206" s="315" t="str">
        <f t="shared" si="110"/>
        <v/>
      </c>
      <c r="AV206" s="315" t="str">
        <f t="shared" si="111"/>
        <v/>
      </c>
      <c r="AW206" s="316" t="str">
        <f t="shared" si="102"/>
        <v/>
      </c>
      <c r="AX206" s="316" t="str">
        <f t="shared" si="112"/>
        <v/>
      </c>
      <c r="AY206" s="317" t="str">
        <f t="shared" si="113"/>
        <v/>
      </c>
      <c r="AZ206" s="318" t="str">
        <f t="shared" si="103"/>
        <v/>
      </c>
      <c r="BA206" s="318" t="str">
        <f t="shared" si="114"/>
        <v/>
      </c>
      <c r="BB206" s="318" t="str">
        <f t="shared" si="115"/>
        <v/>
      </c>
      <c r="BJ206" s="320">
        <f t="shared" si="119"/>
        <v>0</v>
      </c>
      <c r="BL206" s="321"/>
      <c r="BM206" s="322">
        <f t="shared" si="116"/>
        <v>2.5</v>
      </c>
      <c r="BN206" s="322">
        <f t="shared" si="117"/>
        <v>0.83333333333333337</v>
      </c>
      <c r="BO206" s="322" t="str">
        <f t="shared" si="117"/>
        <v/>
      </c>
      <c r="BP206" s="322" t="str">
        <f t="shared" si="117"/>
        <v/>
      </c>
      <c r="BQ206" s="322" t="str">
        <f t="shared" si="117"/>
        <v/>
      </c>
      <c r="BR206" s="322" t="str">
        <f t="shared" si="117"/>
        <v/>
      </c>
      <c r="BS206" s="322" t="str">
        <f t="shared" si="117"/>
        <v/>
      </c>
      <c r="BT206" s="322" t="str">
        <f t="shared" si="117"/>
        <v/>
      </c>
      <c r="BU206" s="322" t="str">
        <f t="shared" si="117"/>
        <v/>
      </c>
      <c r="BV206" s="322" t="str">
        <f t="shared" si="117"/>
        <v/>
      </c>
      <c r="BW206" s="322" t="str">
        <f t="shared" si="117"/>
        <v/>
      </c>
      <c r="BX206" s="322" t="str">
        <f t="shared" si="117"/>
        <v/>
      </c>
      <c r="CC206" s="323"/>
      <c r="CF206" s="369">
        <f t="shared" si="118"/>
        <v>0</v>
      </c>
      <c r="CG206" s="368"/>
      <c r="CH206" s="368"/>
      <c r="CI206" s="368"/>
      <c r="CJ206" s="368"/>
      <c r="CK206" s="368"/>
      <c r="CL206" s="368"/>
      <c r="CM206" s="368"/>
      <c r="CN206" s="368"/>
      <c r="CO206" s="368"/>
      <c r="CP206" s="368"/>
      <c r="CQ206" s="368"/>
      <c r="CR206" s="368"/>
    </row>
    <row r="207" spans="1:96" s="314" customFormat="1" ht="21" customHeight="1">
      <c r="A207" s="295" t="str">
        <f>Input!$C$12</f>
        <v>01​ 01 01</v>
      </c>
      <c r="B207" s="325">
        <v>5000</v>
      </c>
      <c r="C207" s="297">
        <v>1</v>
      </c>
      <c r="D207" s="298" t="str">
        <f t="shared" si="94"/>
        <v/>
      </c>
      <c r="E207" s="299">
        <f>IF(AG207=1,SUM(AG$8:AG207)+E$4,"")</f>
        <v>200</v>
      </c>
      <c r="F207" s="300" t="str">
        <f t="shared" si="95"/>
        <v>01​ 01 01 5000 1</v>
      </c>
      <c r="G207" s="301" t="s">
        <v>350</v>
      </c>
      <c r="H207" s="302"/>
      <c r="I207" s="303"/>
      <c r="J207" s="304">
        <v>2</v>
      </c>
      <c r="K207" s="305" t="str">
        <f t="shared" si="120"/>
        <v>អាជីវកម្ម</v>
      </c>
      <c r="L207" s="328"/>
      <c r="M207" s="79"/>
      <c r="N207" s="307"/>
      <c r="O207" s="366">
        <f t="shared" si="104"/>
        <v>0.83333333333333337</v>
      </c>
      <c r="P207" s="79" t="str">
        <f t="shared" si="105"/>
        <v/>
      </c>
      <c r="Q207" s="79" t="str">
        <f t="shared" si="96"/>
        <v/>
      </c>
      <c r="R207" s="79"/>
      <c r="S207" s="79">
        <v>5</v>
      </c>
      <c r="T207" s="79">
        <v>10</v>
      </c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308" t="str">
        <f t="shared" si="97"/>
        <v/>
      </c>
      <c r="AG207" s="309">
        <f t="shared" si="98"/>
        <v>1</v>
      </c>
      <c r="AH207" s="310" t="str">
        <f t="shared" si="106"/>
        <v/>
      </c>
      <c r="AI207" s="311">
        <f t="shared" si="99"/>
        <v>0</v>
      </c>
      <c r="AJ207" s="312" t="str">
        <f>IF(AH207=1,SUM(AH$8:AH207)+AJ$4,"")</f>
        <v/>
      </c>
      <c r="AK207" s="310" t="str">
        <f>IF(AND(J207=1,AI207&gt;0),Input!$E$18,IF(AND(J207=2,AI207&gt;0),Input!$E$19,IF(AND(J207=3,AI207&gt;0),Input!$E$20,"")))</f>
        <v/>
      </c>
      <c r="AL207" s="310" t="str">
        <f>IF(AND(J207=1,AI207&gt;0),Input!$G$18,IF(AND(J207=2,AI207&gt;0),Input!$G$19,IF(AND(J207=3,AI207&gt;0),Input!$G$20,"")))</f>
        <v/>
      </c>
      <c r="AM207" s="310" t="str">
        <f>IF(AND(J207=1,AI207&gt;0),Input!$I$18,IF(AND(J207=2,AI207&gt;0),Input!$I$19,IF(AND(J207=3,AI207&gt;0),Input!$I$20,"")))</f>
        <v/>
      </c>
      <c r="AN207" s="313"/>
      <c r="AO207" s="314" t="str">
        <f t="shared" si="100"/>
        <v/>
      </c>
      <c r="AP207" s="314" t="str">
        <f t="shared" si="107"/>
        <v/>
      </c>
      <c r="AQ207" s="314" t="str">
        <f t="shared" si="108"/>
        <v/>
      </c>
      <c r="AR207" s="314">
        <f t="shared" si="109"/>
        <v>0</v>
      </c>
      <c r="AT207" s="315" t="str">
        <f t="shared" si="101"/>
        <v/>
      </c>
      <c r="AU207" s="315" t="str">
        <f t="shared" si="110"/>
        <v/>
      </c>
      <c r="AV207" s="315" t="str">
        <f t="shared" si="111"/>
        <v/>
      </c>
      <c r="AW207" s="316" t="str">
        <f t="shared" si="102"/>
        <v/>
      </c>
      <c r="AX207" s="316" t="str">
        <f t="shared" si="112"/>
        <v/>
      </c>
      <c r="AY207" s="317" t="str">
        <f t="shared" si="113"/>
        <v/>
      </c>
      <c r="AZ207" s="318" t="str">
        <f t="shared" si="103"/>
        <v/>
      </c>
      <c r="BA207" s="318" t="str">
        <f t="shared" si="114"/>
        <v/>
      </c>
      <c r="BB207" s="318" t="str">
        <f t="shared" si="115"/>
        <v/>
      </c>
      <c r="BJ207" s="320">
        <f t="shared" si="119"/>
        <v>0</v>
      </c>
      <c r="BL207" s="321"/>
      <c r="BM207" s="322">
        <f t="shared" si="116"/>
        <v>2.5</v>
      </c>
      <c r="BN207" s="322">
        <f t="shared" si="117"/>
        <v>0.83333333333333337</v>
      </c>
      <c r="BO207" s="322" t="str">
        <f t="shared" si="117"/>
        <v/>
      </c>
      <c r="BP207" s="322" t="str">
        <f t="shared" si="117"/>
        <v/>
      </c>
      <c r="BQ207" s="322" t="str">
        <f t="shared" si="117"/>
        <v/>
      </c>
      <c r="BR207" s="322" t="str">
        <f t="shared" si="117"/>
        <v/>
      </c>
      <c r="BS207" s="322" t="str">
        <f t="shared" si="117"/>
        <v/>
      </c>
      <c r="BT207" s="322" t="str">
        <f t="shared" si="117"/>
        <v/>
      </c>
      <c r="BU207" s="322" t="str">
        <f t="shared" si="117"/>
        <v/>
      </c>
      <c r="BV207" s="322" t="str">
        <f t="shared" si="117"/>
        <v/>
      </c>
      <c r="BW207" s="322" t="str">
        <f t="shared" si="117"/>
        <v/>
      </c>
      <c r="BX207" s="322" t="str">
        <f t="shared" si="117"/>
        <v/>
      </c>
      <c r="CC207" s="323"/>
      <c r="CF207" s="369">
        <f t="shared" si="118"/>
        <v>0</v>
      </c>
      <c r="CG207" s="368"/>
      <c r="CH207" s="368"/>
      <c r="CI207" s="368"/>
      <c r="CJ207" s="368"/>
      <c r="CK207" s="368"/>
      <c r="CL207" s="368"/>
      <c r="CM207" s="368"/>
      <c r="CN207" s="368"/>
      <c r="CO207" s="368"/>
      <c r="CP207" s="368"/>
      <c r="CQ207" s="368"/>
      <c r="CR207" s="368"/>
    </row>
    <row r="208" spans="1:96" s="314" customFormat="1" ht="21" customHeight="1">
      <c r="A208" s="295" t="str">
        <f>Input!$C$12</f>
        <v>01​ 01 01</v>
      </c>
      <c r="B208" s="296">
        <v>5025</v>
      </c>
      <c r="C208" s="297">
        <v>1</v>
      </c>
      <c r="D208" s="298" t="str">
        <f t="shared" si="94"/>
        <v/>
      </c>
      <c r="E208" s="299">
        <f>IF(AG208=1,SUM(AG$8:AG208)+E$4,"")</f>
        <v>201</v>
      </c>
      <c r="F208" s="300" t="str">
        <f t="shared" si="95"/>
        <v>01​ 01 01 5025 1</v>
      </c>
      <c r="G208" s="301" t="s">
        <v>351</v>
      </c>
      <c r="H208" s="302"/>
      <c r="I208" s="303"/>
      <c r="J208" s="304">
        <v>2</v>
      </c>
      <c r="K208" s="305" t="str">
        <f t="shared" si="120"/>
        <v>អាជីវកម្ម</v>
      </c>
      <c r="L208" s="328"/>
      <c r="M208" s="79"/>
      <c r="N208" s="307"/>
      <c r="O208" s="366">
        <f t="shared" si="104"/>
        <v>0.83333333333333337</v>
      </c>
      <c r="P208" s="79" t="str">
        <f t="shared" si="105"/>
        <v/>
      </c>
      <c r="Q208" s="79" t="str">
        <f t="shared" si="96"/>
        <v/>
      </c>
      <c r="R208" s="79"/>
      <c r="S208" s="79">
        <v>5</v>
      </c>
      <c r="T208" s="79">
        <v>10</v>
      </c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308" t="str">
        <f t="shared" si="97"/>
        <v/>
      </c>
      <c r="AG208" s="309">
        <f t="shared" si="98"/>
        <v>1</v>
      </c>
      <c r="AH208" s="310" t="str">
        <f t="shared" si="106"/>
        <v/>
      </c>
      <c r="AI208" s="311">
        <f t="shared" si="99"/>
        <v>0</v>
      </c>
      <c r="AJ208" s="312" t="str">
        <f>IF(AH208=1,SUM(AH$8:AH208)+AJ$4,"")</f>
        <v/>
      </c>
      <c r="AK208" s="310" t="str">
        <f>IF(AND(J208=1,AI208&gt;0),Input!$E$18,IF(AND(J208=2,AI208&gt;0),Input!$E$19,IF(AND(J208=3,AI208&gt;0),Input!$E$20,"")))</f>
        <v/>
      </c>
      <c r="AL208" s="310" t="str">
        <f>IF(AND(J208=1,AI208&gt;0),Input!$G$18,IF(AND(J208=2,AI208&gt;0),Input!$G$19,IF(AND(J208=3,AI208&gt;0),Input!$G$20,"")))</f>
        <v/>
      </c>
      <c r="AM208" s="310" t="str">
        <f>IF(AND(J208=1,AI208&gt;0),Input!$I$18,IF(AND(J208=2,AI208&gt;0),Input!$I$19,IF(AND(J208=3,AI208&gt;0),Input!$I$20,"")))</f>
        <v/>
      </c>
      <c r="AN208" s="313"/>
      <c r="AO208" s="314" t="str">
        <f t="shared" si="100"/>
        <v/>
      </c>
      <c r="AP208" s="314" t="str">
        <f t="shared" si="107"/>
        <v/>
      </c>
      <c r="AQ208" s="314" t="str">
        <f t="shared" si="108"/>
        <v/>
      </c>
      <c r="AR208" s="314">
        <f t="shared" si="109"/>
        <v>0</v>
      </c>
      <c r="AT208" s="315" t="str">
        <f t="shared" si="101"/>
        <v/>
      </c>
      <c r="AU208" s="315" t="str">
        <f t="shared" si="110"/>
        <v/>
      </c>
      <c r="AV208" s="315" t="str">
        <f t="shared" si="111"/>
        <v/>
      </c>
      <c r="AW208" s="316" t="str">
        <f t="shared" si="102"/>
        <v/>
      </c>
      <c r="AX208" s="316" t="str">
        <f t="shared" si="112"/>
        <v/>
      </c>
      <c r="AY208" s="317" t="str">
        <f t="shared" si="113"/>
        <v/>
      </c>
      <c r="AZ208" s="318" t="str">
        <f t="shared" si="103"/>
        <v/>
      </c>
      <c r="BA208" s="318" t="str">
        <f t="shared" si="114"/>
        <v/>
      </c>
      <c r="BB208" s="318" t="str">
        <f t="shared" si="115"/>
        <v/>
      </c>
      <c r="BJ208" s="320">
        <f t="shared" si="119"/>
        <v>0</v>
      </c>
      <c r="BL208" s="321"/>
      <c r="BM208" s="322">
        <f t="shared" si="116"/>
        <v>2.5</v>
      </c>
      <c r="BN208" s="322">
        <f t="shared" si="117"/>
        <v>0.83333333333333337</v>
      </c>
      <c r="BO208" s="322" t="str">
        <f t="shared" si="117"/>
        <v/>
      </c>
      <c r="BP208" s="322" t="str">
        <f t="shared" si="117"/>
        <v/>
      </c>
      <c r="BQ208" s="322" t="str">
        <f t="shared" si="117"/>
        <v/>
      </c>
      <c r="BR208" s="322" t="str">
        <f t="shared" si="117"/>
        <v/>
      </c>
      <c r="BS208" s="322" t="str">
        <f t="shared" si="117"/>
        <v/>
      </c>
      <c r="BT208" s="322" t="str">
        <f t="shared" si="117"/>
        <v/>
      </c>
      <c r="BU208" s="322" t="str">
        <f t="shared" si="117"/>
        <v/>
      </c>
      <c r="BV208" s="322" t="str">
        <f t="shared" si="117"/>
        <v/>
      </c>
      <c r="BW208" s="322" t="str">
        <f t="shared" si="117"/>
        <v/>
      </c>
      <c r="BX208" s="322" t="str">
        <f t="shared" si="117"/>
        <v/>
      </c>
      <c r="CC208" s="323"/>
      <c r="CF208" s="369">
        <f t="shared" si="118"/>
        <v>0</v>
      </c>
      <c r="CG208" s="368"/>
      <c r="CH208" s="368"/>
      <c r="CI208" s="368"/>
      <c r="CJ208" s="368"/>
      <c r="CK208" s="368"/>
      <c r="CL208" s="368"/>
      <c r="CM208" s="368"/>
      <c r="CN208" s="368"/>
      <c r="CO208" s="368"/>
      <c r="CP208" s="368"/>
      <c r="CQ208" s="368"/>
      <c r="CR208" s="368"/>
    </row>
    <row r="209" spans="1:96" s="314" customFormat="1" ht="21" customHeight="1">
      <c r="A209" s="295" t="str">
        <f>Input!$C$12</f>
        <v>01​ 01 01</v>
      </c>
      <c r="B209" s="325">
        <v>5050</v>
      </c>
      <c r="C209" s="297">
        <v>1</v>
      </c>
      <c r="D209" s="298" t="str">
        <f t="shared" si="94"/>
        <v/>
      </c>
      <c r="E209" s="299">
        <f>IF(AG209=1,SUM(AG$8:AG209)+E$4,"")</f>
        <v>202</v>
      </c>
      <c r="F209" s="300" t="str">
        <f t="shared" si="95"/>
        <v>01​ 01 01 5050 1</v>
      </c>
      <c r="G209" s="301" t="s">
        <v>352</v>
      </c>
      <c r="H209" s="302"/>
      <c r="I209" s="303"/>
      <c r="J209" s="304">
        <v>2</v>
      </c>
      <c r="K209" s="305" t="str">
        <f t="shared" si="120"/>
        <v>អាជីវកម្ម</v>
      </c>
      <c r="L209" s="328"/>
      <c r="M209" s="79"/>
      <c r="N209" s="307"/>
      <c r="O209" s="366">
        <f t="shared" si="104"/>
        <v>0.83333333333333337</v>
      </c>
      <c r="P209" s="79" t="str">
        <f t="shared" si="105"/>
        <v/>
      </c>
      <c r="Q209" s="79" t="str">
        <f t="shared" si="96"/>
        <v/>
      </c>
      <c r="R209" s="79"/>
      <c r="S209" s="79">
        <v>5</v>
      </c>
      <c r="T209" s="79">
        <v>10</v>
      </c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308" t="str">
        <f t="shared" si="97"/>
        <v/>
      </c>
      <c r="AG209" s="309">
        <f t="shared" si="98"/>
        <v>1</v>
      </c>
      <c r="AH209" s="310" t="str">
        <f t="shared" si="106"/>
        <v/>
      </c>
      <c r="AI209" s="311">
        <f t="shared" si="99"/>
        <v>0</v>
      </c>
      <c r="AJ209" s="312" t="str">
        <f>IF(AH209=1,SUM(AH$8:AH209)+AJ$4,"")</f>
        <v/>
      </c>
      <c r="AK209" s="310" t="str">
        <f>IF(AND(J209=1,AI209&gt;0),Input!$E$18,IF(AND(J209=2,AI209&gt;0),Input!$E$19,IF(AND(J209=3,AI209&gt;0),Input!$E$20,"")))</f>
        <v/>
      </c>
      <c r="AL209" s="310" t="str">
        <f>IF(AND(J209=1,AI209&gt;0),Input!$G$18,IF(AND(J209=2,AI209&gt;0),Input!$G$19,IF(AND(J209=3,AI209&gt;0),Input!$G$20,"")))</f>
        <v/>
      </c>
      <c r="AM209" s="310" t="str">
        <f>IF(AND(J209=1,AI209&gt;0),Input!$I$18,IF(AND(J209=2,AI209&gt;0),Input!$I$19,IF(AND(J209=3,AI209&gt;0),Input!$I$20,"")))</f>
        <v/>
      </c>
      <c r="AN209" s="313"/>
      <c r="AO209" s="314" t="str">
        <f t="shared" si="100"/>
        <v/>
      </c>
      <c r="AP209" s="314" t="str">
        <f t="shared" si="107"/>
        <v/>
      </c>
      <c r="AQ209" s="314" t="str">
        <f t="shared" si="108"/>
        <v/>
      </c>
      <c r="AR209" s="314">
        <f t="shared" si="109"/>
        <v>0</v>
      </c>
      <c r="AT209" s="315" t="str">
        <f t="shared" si="101"/>
        <v/>
      </c>
      <c r="AU209" s="315" t="str">
        <f t="shared" si="110"/>
        <v/>
      </c>
      <c r="AV209" s="315" t="str">
        <f t="shared" si="111"/>
        <v/>
      </c>
      <c r="AW209" s="316" t="str">
        <f t="shared" si="102"/>
        <v/>
      </c>
      <c r="AX209" s="316" t="str">
        <f t="shared" si="112"/>
        <v/>
      </c>
      <c r="AY209" s="317" t="str">
        <f t="shared" si="113"/>
        <v/>
      </c>
      <c r="AZ209" s="318" t="str">
        <f t="shared" si="103"/>
        <v/>
      </c>
      <c r="BA209" s="318" t="str">
        <f t="shared" si="114"/>
        <v/>
      </c>
      <c r="BB209" s="318" t="str">
        <f t="shared" si="115"/>
        <v/>
      </c>
      <c r="BJ209" s="320">
        <f t="shared" si="119"/>
        <v>0</v>
      </c>
      <c r="BL209" s="321"/>
      <c r="BM209" s="322">
        <f t="shared" si="116"/>
        <v>2.5</v>
      </c>
      <c r="BN209" s="322">
        <f t="shared" si="117"/>
        <v>0.83333333333333337</v>
      </c>
      <c r="BO209" s="322" t="str">
        <f t="shared" si="117"/>
        <v/>
      </c>
      <c r="BP209" s="322" t="str">
        <f t="shared" si="117"/>
        <v/>
      </c>
      <c r="BQ209" s="322" t="str">
        <f t="shared" si="117"/>
        <v/>
      </c>
      <c r="BR209" s="322" t="str">
        <f t="shared" si="117"/>
        <v/>
      </c>
      <c r="BS209" s="322" t="str">
        <f t="shared" si="117"/>
        <v/>
      </c>
      <c r="BT209" s="322" t="str">
        <f t="shared" si="117"/>
        <v/>
      </c>
      <c r="BU209" s="322" t="str">
        <f t="shared" si="117"/>
        <v/>
      </c>
      <c r="BV209" s="322" t="str">
        <f t="shared" si="117"/>
        <v/>
      </c>
      <c r="BW209" s="322" t="str">
        <f t="shared" si="117"/>
        <v/>
      </c>
      <c r="BX209" s="322" t="str">
        <f t="shared" si="117"/>
        <v/>
      </c>
      <c r="CC209" s="323"/>
      <c r="CF209" s="369">
        <f t="shared" si="118"/>
        <v>0</v>
      </c>
      <c r="CG209" s="368"/>
      <c r="CH209" s="368"/>
      <c r="CI209" s="368"/>
      <c r="CJ209" s="368"/>
      <c r="CK209" s="368"/>
      <c r="CL209" s="368"/>
      <c r="CM209" s="368"/>
      <c r="CN209" s="368"/>
      <c r="CO209" s="368"/>
      <c r="CP209" s="368"/>
      <c r="CQ209" s="368"/>
      <c r="CR209" s="368"/>
    </row>
    <row r="210" spans="1:96" s="314" customFormat="1" ht="21" customHeight="1">
      <c r="A210" s="295" t="str">
        <f>Input!$C$12</f>
        <v>01​ 01 01</v>
      </c>
      <c r="B210" s="296">
        <v>5075</v>
      </c>
      <c r="C210" s="297">
        <v>1</v>
      </c>
      <c r="D210" s="298" t="str">
        <f t="shared" si="94"/>
        <v/>
      </c>
      <c r="E210" s="299">
        <f>IF(AG210=1,SUM(AG$8:AG210)+E$4,"")</f>
        <v>203</v>
      </c>
      <c r="F210" s="300" t="str">
        <f t="shared" si="95"/>
        <v>01​ 01 01 5075 1</v>
      </c>
      <c r="G210" s="301" t="s">
        <v>353</v>
      </c>
      <c r="H210" s="302"/>
      <c r="I210" s="303"/>
      <c r="J210" s="304">
        <v>2</v>
      </c>
      <c r="K210" s="305" t="str">
        <f t="shared" si="120"/>
        <v>អាជីវកម្ម</v>
      </c>
      <c r="L210" s="328"/>
      <c r="M210" s="79"/>
      <c r="N210" s="307"/>
      <c r="O210" s="366">
        <f t="shared" si="104"/>
        <v>0.83333333333333337</v>
      </c>
      <c r="P210" s="79" t="str">
        <f t="shared" si="105"/>
        <v/>
      </c>
      <c r="Q210" s="79" t="str">
        <f t="shared" si="96"/>
        <v/>
      </c>
      <c r="R210" s="79"/>
      <c r="S210" s="79">
        <v>5</v>
      </c>
      <c r="T210" s="79">
        <v>10</v>
      </c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308" t="str">
        <f t="shared" si="97"/>
        <v/>
      </c>
      <c r="AG210" s="309">
        <f t="shared" si="98"/>
        <v>1</v>
      </c>
      <c r="AH210" s="310" t="str">
        <f t="shared" si="106"/>
        <v/>
      </c>
      <c r="AI210" s="311">
        <f t="shared" si="99"/>
        <v>0</v>
      </c>
      <c r="AJ210" s="312" t="str">
        <f>IF(AH210=1,SUM(AH$8:AH210)+AJ$4,"")</f>
        <v/>
      </c>
      <c r="AK210" s="310" t="str">
        <f>IF(AND(J210=1,AI210&gt;0),Input!$E$18,IF(AND(J210=2,AI210&gt;0),Input!$E$19,IF(AND(J210=3,AI210&gt;0),Input!$E$20,"")))</f>
        <v/>
      </c>
      <c r="AL210" s="310" t="str">
        <f>IF(AND(J210=1,AI210&gt;0),Input!$G$18,IF(AND(J210=2,AI210&gt;0),Input!$G$19,IF(AND(J210=3,AI210&gt;0),Input!$G$20,"")))</f>
        <v/>
      </c>
      <c r="AM210" s="310" t="str">
        <f>IF(AND(J210=1,AI210&gt;0),Input!$I$18,IF(AND(J210=2,AI210&gt;0),Input!$I$19,IF(AND(J210=3,AI210&gt;0),Input!$I$20,"")))</f>
        <v/>
      </c>
      <c r="AN210" s="313"/>
      <c r="AO210" s="314" t="str">
        <f t="shared" si="100"/>
        <v/>
      </c>
      <c r="AP210" s="314" t="str">
        <f t="shared" si="107"/>
        <v/>
      </c>
      <c r="AQ210" s="314" t="str">
        <f t="shared" si="108"/>
        <v/>
      </c>
      <c r="AR210" s="314">
        <f t="shared" si="109"/>
        <v>0</v>
      </c>
      <c r="AT210" s="315" t="str">
        <f t="shared" si="101"/>
        <v/>
      </c>
      <c r="AU210" s="315" t="str">
        <f t="shared" si="110"/>
        <v/>
      </c>
      <c r="AV210" s="315" t="str">
        <f t="shared" si="111"/>
        <v/>
      </c>
      <c r="AW210" s="316" t="str">
        <f t="shared" si="102"/>
        <v/>
      </c>
      <c r="AX210" s="316" t="str">
        <f t="shared" si="112"/>
        <v/>
      </c>
      <c r="AY210" s="317" t="str">
        <f t="shared" si="113"/>
        <v/>
      </c>
      <c r="AZ210" s="318" t="str">
        <f t="shared" si="103"/>
        <v/>
      </c>
      <c r="BA210" s="318" t="str">
        <f t="shared" si="114"/>
        <v/>
      </c>
      <c r="BB210" s="318" t="str">
        <f t="shared" si="115"/>
        <v/>
      </c>
      <c r="BJ210" s="320">
        <f t="shared" si="119"/>
        <v>0</v>
      </c>
      <c r="BL210" s="321"/>
      <c r="BM210" s="322">
        <f t="shared" si="116"/>
        <v>2.5</v>
      </c>
      <c r="BN210" s="322">
        <f t="shared" si="117"/>
        <v>0.83333333333333337</v>
      </c>
      <c r="BO210" s="322" t="str">
        <f t="shared" si="117"/>
        <v/>
      </c>
      <c r="BP210" s="322" t="str">
        <f t="shared" si="117"/>
        <v/>
      </c>
      <c r="BQ210" s="322" t="str">
        <f t="shared" si="117"/>
        <v/>
      </c>
      <c r="BR210" s="322" t="str">
        <f t="shared" si="117"/>
        <v/>
      </c>
      <c r="BS210" s="322" t="str">
        <f t="shared" si="117"/>
        <v/>
      </c>
      <c r="BT210" s="322" t="str">
        <f t="shared" si="117"/>
        <v/>
      </c>
      <c r="BU210" s="322" t="str">
        <f t="shared" si="117"/>
        <v/>
      </c>
      <c r="BV210" s="322" t="str">
        <f t="shared" si="117"/>
        <v/>
      </c>
      <c r="BW210" s="322" t="str">
        <f t="shared" si="117"/>
        <v/>
      </c>
      <c r="BX210" s="322" t="str">
        <f t="shared" si="117"/>
        <v/>
      </c>
      <c r="CC210" s="323"/>
      <c r="CF210" s="369">
        <f t="shared" si="118"/>
        <v>0</v>
      </c>
      <c r="CG210" s="368"/>
      <c r="CH210" s="368"/>
      <c r="CI210" s="368"/>
      <c r="CJ210" s="368"/>
      <c r="CK210" s="368"/>
      <c r="CL210" s="368"/>
      <c r="CM210" s="368"/>
      <c r="CN210" s="368"/>
      <c r="CO210" s="368"/>
      <c r="CP210" s="368"/>
      <c r="CQ210" s="368"/>
      <c r="CR210" s="368"/>
    </row>
    <row r="211" spans="1:96" s="314" customFormat="1" ht="21" customHeight="1">
      <c r="A211" s="295" t="str">
        <f>Input!$C$12</f>
        <v>01​ 01 01</v>
      </c>
      <c r="B211" s="325">
        <v>5100</v>
      </c>
      <c r="C211" s="297">
        <v>1</v>
      </c>
      <c r="D211" s="298" t="str">
        <f t="shared" si="94"/>
        <v/>
      </c>
      <c r="E211" s="299">
        <f>IF(AG211=1,SUM(AG$8:AG211)+E$4,"")</f>
        <v>204</v>
      </c>
      <c r="F211" s="300" t="str">
        <f t="shared" si="95"/>
        <v>01​ 01 01 5100 1</v>
      </c>
      <c r="G211" s="301" t="s">
        <v>354</v>
      </c>
      <c r="H211" s="302"/>
      <c r="I211" s="303"/>
      <c r="J211" s="304">
        <v>2</v>
      </c>
      <c r="K211" s="305" t="str">
        <f t="shared" si="120"/>
        <v>អាជីវកម្ម</v>
      </c>
      <c r="L211" s="328"/>
      <c r="M211" s="79"/>
      <c r="N211" s="307"/>
      <c r="O211" s="366">
        <f t="shared" si="104"/>
        <v>0.83333333333333337</v>
      </c>
      <c r="P211" s="79" t="str">
        <f t="shared" si="105"/>
        <v/>
      </c>
      <c r="Q211" s="79" t="str">
        <f t="shared" si="96"/>
        <v/>
      </c>
      <c r="R211" s="79"/>
      <c r="S211" s="79">
        <v>5</v>
      </c>
      <c r="T211" s="79">
        <v>10</v>
      </c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308" t="str">
        <f t="shared" si="97"/>
        <v/>
      </c>
      <c r="AG211" s="309">
        <f t="shared" si="98"/>
        <v>1</v>
      </c>
      <c r="AH211" s="310" t="str">
        <f t="shared" si="106"/>
        <v/>
      </c>
      <c r="AI211" s="311">
        <f t="shared" si="99"/>
        <v>0</v>
      </c>
      <c r="AJ211" s="312" t="str">
        <f>IF(AH211=1,SUM(AH$8:AH211)+AJ$4,"")</f>
        <v/>
      </c>
      <c r="AK211" s="310" t="str">
        <f>IF(AND(J211=1,AI211&gt;0),Input!$E$18,IF(AND(J211=2,AI211&gt;0),Input!$E$19,IF(AND(J211=3,AI211&gt;0),Input!$E$20,"")))</f>
        <v/>
      </c>
      <c r="AL211" s="310" t="str">
        <f>IF(AND(J211=1,AI211&gt;0),Input!$G$18,IF(AND(J211=2,AI211&gt;0),Input!$G$19,IF(AND(J211=3,AI211&gt;0),Input!$G$20,"")))</f>
        <v/>
      </c>
      <c r="AM211" s="310" t="str">
        <f>IF(AND(J211=1,AI211&gt;0),Input!$I$18,IF(AND(J211=2,AI211&gt;0),Input!$I$19,IF(AND(J211=3,AI211&gt;0),Input!$I$20,"")))</f>
        <v/>
      </c>
      <c r="AN211" s="313"/>
      <c r="AO211" s="314" t="str">
        <f t="shared" si="100"/>
        <v/>
      </c>
      <c r="AP211" s="314" t="str">
        <f t="shared" si="107"/>
        <v/>
      </c>
      <c r="AQ211" s="314" t="str">
        <f t="shared" si="108"/>
        <v/>
      </c>
      <c r="AR211" s="314">
        <f t="shared" si="109"/>
        <v>0</v>
      </c>
      <c r="AT211" s="315" t="str">
        <f t="shared" si="101"/>
        <v/>
      </c>
      <c r="AU211" s="315" t="str">
        <f t="shared" si="110"/>
        <v/>
      </c>
      <c r="AV211" s="315" t="str">
        <f t="shared" si="111"/>
        <v/>
      </c>
      <c r="AW211" s="316" t="str">
        <f t="shared" si="102"/>
        <v/>
      </c>
      <c r="AX211" s="316" t="str">
        <f t="shared" si="112"/>
        <v/>
      </c>
      <c r="AY211" s="317" t="str">
        <f t="shared" si="113"/>
        <v/>
      </c>
      <c r="AZ211" s="318" t="str">
        <f t="shared" si="103"/>
        <v/>
      </c>
      <c r="BA211" s="318" t="str">
        <f t="shared" si="114"/>
        <v/>
      </c>
      <c r="BB211" s="318" t="str">
        <f t="shared" si="115"/>
        <v/>
      </c>
      <c r="BJ211" s="320">
        <f t="shared" si="119"/>
        <v>0</v>
      </c>
      <c r="BL211" s="321"/>
      <c r="BM211" s="322">
        <f t="shared" si="116"/>
        <v>2.5</v>
      </c>
      <c r="BN211" s="322">
        <f t="shared" si="117"/>
        <v>0.83333333333333337</v>
      </c>
      <c r="BO211" s="322" t="str">
        <f t="shared" si="117"/>
        <v/>
      </c>
      <c r="BP211" s="322" t="str">
        <f t="shared" si="117"/>
        <v/>
      </c>
      <c r="BQ211" s="322" t="str">
        <f t="shared" si="117"/>
        <v/>
      </c>
      <c r="BR211" s="322" t="str">
        <f t="shared" si="117"/>
        <v/>
      </c>
      <c r="BS211" s="322" t="str">
        <f t="shared" si="117"/>
        <v/>
      </c>
      <c r="BT211" s="322" t="str">
        <f t="shared" si="117"/>
        <v/>
      </c>
      <c r="BU211" s="322" t="str">
        <f t="shared" si="117"/>
        <v/>
      </c>
      <c r="BV211" s="322" t="str">
        <f t="shared" si="117"/>
        <v/>
      </c>
      <c r="BW211" s="322" t="str">
        <f t="shared" si="117"/>
        <v/>
      </c>
      <c r="BX211" s="322" t="str">
        <f t="shared" si="117"/>
        <v/>
      </c>
      <c r="CC211" s="323"/>
      <c r="CF211" s="369">
        <f t="shared" si="118"/>
        <v>0</v>
      </c>
      <c r="CG211" s="368"/>
      <c r="CH211" s="368"/>
      <c r="CI211" s="368"/>
      <c r="CJ211" s="368"/>
      <c r="CK211" s="368"/>
      <c r="CL211" s="368"/>
      <c r="CM211" s="368"/>
      <c r="CN211" s="368"/>
      <c r="CO211" s="368"/>
      <c r="CP211" s="368"/>
      <c r="CQ211" s="368"/>
      <c r="CR211" s="368"/>
    </row>
    <row r="212" spans="1:96" s="314" customFormat="1" ht="21" customHeight="1">
      <c r="A212" s="295" t="str">
        <f>Input!$C$12</f>
        <v>01​ 01 01</v>
      </c>
      <c r="B212" s="296">
        <v>5125</v>
      </c>
      <c r="C212" s="297">
        <v>1</v>
      </c>
      <c r="D212" s="298" t="str">
        <f t="shared" si="94"/>
        <v/>
      </c>
      <c r="E212" s="299">
        <f>IF(AG212=1,SUM(AG$8:AG212)+E$4,"")</f>
        <v>205</v>
      </c>
      <c r="F212" s="300" t="str">
        <f t="shared" si="95"/>
        <v>01​ 01 01 5125 1</v>
      </c>
      <c r="G212" s="301" t="s">
        <v>355</v>
      </c>
      <c r="H212" s="302"/>
      <c r="I212" s="303"/>
      <c r="J212" s="304">
        <v>2</v>
      </c>
      <c r="K212" s="305" t="str">
        <f t="shared" si="120"/>
        <v>អាជីវកម្ម</v>
      </c>
      <c r="L212" s="328"/>
      <c r="M212" s="79"/>
      <c r="N212" s="307"/>
      <c r="O212" s="366">
        <f t="shared" si="104"/>
        <v>0.83333333333333337</v>
      </c>
      <c r="P212" s="79" t="str">
        <f t="shared" si="105"/>
        <v/>
      </c>
      <c r="Q212" s="79" t="str">
        <f t="shared" si="96"/>
        <v/>
      </c>
      <c r="R212" s="79"/>
      <c r="S212" s="79">
        <v>5</v>
      </c>
      <c r="T212" s="79">
        <v>10</v>
      </c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308" t="str">
        <f t="shared" si="97"/>
        <v/>
      </c>
      <c r="AG212" s="309">
        <f t="shared" si="98"/>
        <v>1</v>
      </c>
      <c r="AH212" s="310" t="str">
        <f t="shared" si="106"/>
        <v/>
      </c>
      <c r="AI212" s="311">
        <f t="shared" si="99"/>
        <v>0</v>
      </c>
      <c r="AJ212" s="312" t="str">
        <f>IF(AH212=1,SUM(AH$8:AH212)+AJ$4,"")</f>
        <v/>
      </c>
      <c r="AK212" s="310" t="str">
        <f>IF(AND(J212=1,AI212&gt;0),Input!$E$18,IF(AND(J212=2,AI212&gt;0),Input!$E$19,IF(AND(J212=3,AI212&gt;0),Input!$E$20,"")))</f>
        <v/>
      </c>
      <c r="AL212" s="310" t="str">
        <f>IF(AND(J212=1,AI212&gt;0),Input!$G$18,IF(AND(J212=2,AI212&gt;0),Input!$G$19,IF(AND(J212=3,AI212&gt;0),Input!$G$20,"")))</f>
        <v/>
      </c>
      <c r="AM212" s="310" t="str">
        <f>IF(AND(J212=1,AI212&gt;0),Input!$I$18,IF(AND(J212=2,AI212&gt;0),Input!$I$19,IF(AND(J212=3,AI212&gt;0),Input!$I$20,"")))</f>
        <v/>
      </c>
      <c r="AN212" s="313"/>
      <c r="AO212" s="314" t="str">
        <f t="shared" si="100"/>
        <v/>
      </c>
      <c r="AP212" s="314" t="str">
        <f t="shared" si="107"/>
        <v/>
      </c>
      <c r="AQ212" s="314" t="str">
        <f t="shared" si="108"/>
        <v/>
      </c>
      <c r="AR212" s="314">
        <f t="shared" si="109"/>
        <v>0</v>
      </c>
      <c r="AT212" s="315" t="str">
        <f t="shared" si="101"/>
        <v/>
      </c>
      <c r="AU212" s="315" t="str">
        <f t="shared" si="110"/>
        <v/>
      </c>
      <c r="AV212" s="315" t="str">
        <f t="shared" si="111"/>
        <v/>
      </c>
      <c r="AW212" s="316" t="str">
        <f t="shared" si="102"/>
        <v/>
      </c>
      <c r="AX212" s="316" t="str">
        <f t="shared" si="112"/>
        <v/>
      </c>
      <c r="AY212" s="317" t="str">
        <f t="shared" si="113"/>
        <v/>
      </c>
      <c r="AZ212" s="318" t="str">
        <f t="shared" si="103"/>
        <v/>
      </c>
      <c r="BA212" s="318" t="str">
        <f t="shared" si="114"/>
        <v/>
      </c>
      <c r="BB212" s="318" t="str">
        <f t="shared" si="115"/>
        <v/>
      </c>
      <c r="BJ212" s="320">
        <f t="shared" si="119"/>
        <v>0</v>
      </c>
      <c r="BL212" s="321"/>
      <c r="BM212" s="322">
        <f t="shared" si="116"/>
        <v>2.5</v>
      </c>
      <c r="BN212" s="322">
        <f t="shared" si="117"/>
        <v>0.83333333333333337</v>
      </c>
      <c r="BO212" s="322" t="str">
        <f t="shared" si="117"/>
        <v/>
      </c>
      <c r="BP212" s="322" t="str">
        <f t="shared" si="117"/>
        <v/>
      </c>
      <c r="BQ212" s="322" t="str">
        <f t="shared" si="117"/>
        <v/>
      </c>
      <c r="BR212" s="322" t="str">
        <f t="shared" si="117"/>
        <v/>
      </c>
      <c r="BS212" s="322" t="str">
        <f t="shared" si="117"/>
        <v/>
      </c>
      <c r="BT212" s="322" t="str">
        <f t="shared" si="117"/>
        <v/>
      </c>
      <c r="BU212" s="322" t="str">
        <f t="shared" si="117"/>
        <v/>
      </c>
      <c r="BV212" s="322" t="str">
        <f t="shared" si="117"/>
        <v/>
      </c>
      <c r="BW212" s="322" t="str">
        <f t="shared" si="117"/>
        <v/>
      </c>
      <c r="BX212" s="322" t="str">
        <f t="shared" si="117"/>
        <v/>
      </c>
      <c r="CC212" s="323"/>
      <c r="CF212" s="369">
        <f t="shared" si="118"/>
        <v>0</v>
      </c>
      <c r="CG212" s="368"/>
      <c r="CH212" s="368"/>
      <c r="CI212" s="368"/>
      <c r="CJ212" s="368"/>
      <c r="CK212" s="368"/>
      <c r="CL212" s="368"/>
      <c r="CM212" s="368"/>
      <c r="CN212" s="368"/>
      <c r="CO212" s="368"/>
      <c r="CP212" s="368"/>
      <c r="CQ212" s="368"/>
      <c r="CR212" s="368"/>
    </row>
    <row r="213" spans="1:96" s="314" customFormat="1" ht="21" customHeight="1">
      <c r="A213" s="295" t="str">
        <f>Input!$C$12</f>
        <v>01​ 01 01</v>
      </c>
      <c r="B213" s="325">
        <v>5150</v>
      </c>
      <c r="C213" s="297">
        <v>1</v>
      </c>
      <c r="D213" s="298" t="str">
        <f t="shared" si="94"/>
        <v/>
      </c>
      <c r="E213" s="299">
        <f>IF(AG213=1,SUM(AG$8:AG213)+E$4,"")</f>
        <v>206</v>
      </c>
      <c r="F213" s="300" t="str">
        <f t="shared" si="95"/>
        <v>01​ 01 01 5150 1</v>
      </c>
      <c r="G213" s="301" t="s">
        <v>356</v>
      </c>
      <c r="H213" s="302"/>
      <c r="I213" s="303"/>
      <c r="J213" s="304">
        <v>2</v>
      </c>
      <c r="K213" s="305" t="str">
        <f t="shared" si="120"/>
        <v>អាជីវកម្ម</v>
      </c>
      <c r="L213" s="328"/>
      <c r="M213" s="79"/>
      <c r="N213" s="307"/>
      <c r="O213" s="366">
        <f t="shared" si="104"/>
        <v>0.83333333333333337</v>
      </c>
      <c r="P213" s="79" t="str">
        <f t="shared" si="105"/>
        <v/>
      </c>
      <c r="Q213" s="79" t="str">
        <f t="shared" si="96"/>
        <v/>
      </c>
      <c r="R213" s="79"/>
      <c r="S213" s="79">
        <v>5</v>
      </c>
      <c r="T213" s="79">
        <v>10</v>
      </c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308" t="str">
        <f t="shared" si="97"/>
        <v/>
      </c>
      <c r="AG213" s="309">
        <f t="shared" si="98"/>
        <v>1</v>
      </c>
      <c r="AH213" s="310" t="str">
        <f t="shared" si="106"/>
        <v/>
      </c>
      <c r="AI213" s="311">
        <f t="shared" si="99"/>
        <v>0</v>
      </c>
      <c r="AJ213" s="312" t="str">
        <f>IF(AH213=1,SUM(AH$8:AH213)+AJ$4,"")</f>
        <v/>
      </c>
      <c r="AK213" s="310" t="str">
        <f>IF(AND(J213=1,AI213&gt;0),Input!$E$18,IF(AND(J213=2,AI213&gt;0),Input!$E$19,IF(AND(J213=3,AI213&gt;0),Input!$E$20,"")))</f>
        <v/>
      </c>
      <c r="AL213" s="310" t="str">
        <f>IF(AND(J213=1,AI213&gt;0),Input!$G$18,IF(AND(J213=2,AI213&gt;0),Input!$G$19,IF(AND(J213=3,AI213&gt;0),Input!$G$20,"")))</f>
        <v/>
      </c>
      <c r="AM213" s="310" t="str">
        <f>IF(AND(J213=1,AI213&gt;0),Input!$I$18,IF(AND(J213=2,AI213&gt;0),Input!$I$19,IF(AND(J213=3,AI213&gt;0),Input!$I$20,"")))</f>
        <v/>
      </c>
      <c r="AN213" s="313"/>
      <c r="AO213" s="314" t="str">
        <f t="shared" si="100"/>
        <v/>
      </c>
      <c r="AP213" s="314" t="str">
        <f t="shared" si="107"/>
        <v/>
      </c>
      <c r="AQ213" s="314" t="str">
        <f t="shared" si="108"/>
        <v/>
      </c>
      <c r="AR213" s="314">
        <f t="shared" si="109"/>
        <v>0</v>
      </c>
      <c r="AT213" s="315" t="str">
        <f t="shared" si="101"/>
        <v/>
      </c>
      <c r="AU213" s="315" t="str">
        <f t="shared" si="110"/>
        <v/>
      </c>
      <c r="AV213" s="315" t="str">
        <f t="shared" si="111"/>
        <v/>
      </c>
      <c r="AW213" s="316" t="str">
        <f t="shared" si="102"/>
        <v/>
      </c>
      <c r="AX213" s="316" t="str">
        <f t="shared" si="112"/>
        <v/>
      </c>
      <c r="AY213" s="317" t="str">
        <f t="shared" si="113"/>
        <v/>
      </c>
      <c r="AZ213" s="318" t="str">
        <f t="shared" si="103"/>
        <v/>
      </c>
      <c r="BA213" s="318" t="str">
        <f t="shared" si="114"/>
        <v/>
      </c>
      <c r="BB213" s="318" t="str">
        <f t="shared" si="115"/>
        <v/>
      </c>
      <c r="BJ213" s="320">
        <f t="shared" si="119"/>
        <v>0</v>
      </c>
      <c r="BL213" s="321"/>
      <c r="BM213" s="322">
        <f t="shared" si="116"/>
        <v>2.5</v>
      </c>
      <c r="BN213" s="322">
        <f t="shared" si="117"/>
        <v>0.83333333333333337</v>
      </c>
      <c r="BO213" s="322" t="str">
        <f t="shared" si="117"/>
        <v/>
      </c>
      <c r="BP213" s="322" t="str">
        <f t="shared" si="117"/>
        <v/>
      </c>
      <c r="BQ213" s="322" t="str">
        <f t="shared" si="117"/>
        <v/>
      </c>
      <c r="BR213" s="322" t="str">
        <f t="shared" si="117"/>
        <v/>
      </c>
      <c r="BS213" s="322" t="str">
        <f t="shared" si="117"/>
        <v/>
      </c>
      <c r="BT213" s="322" t="str">
        <f t="shared" si="117"/>
        <v/>
      </c>
      <c r="BU213" s="322" t="str">
        <f t="shared" si="117"/>
        <v/>
      </c>
      <c r="BV213" s="322" t="str">
        <f t="shared" si="117"/>
        <v/>
      </c>
      <c r="BW213" s="322" t="str">
        <f t="shared" si="117"/>
        <v/>
      </c>
      <c r="BX213" s="322" t="str">
        <f t="shared" si="117"/>
        <v/>
      </c>
      <c r="CC213" s="323"/>
      <c r="CF213" s="369">
        <f t="shared" si="118"/>
        <v>0</v>
      </c>
      <c r="CG213" s="368"/>
      <c r="CH213" s="368"/>
      <c r="CI213" s="368"/>
      <c r="CJ213" s="368"/>
      <c r="CK213" s="368"/>
      <c r="CL213" s="368"/>
      <c r="CM213" s="368"/>
      <c r="CN213" s="368"/>
      <c r="CO213" s="368"/>
      <c r="CP213" s="368"/>
      <c r="CQ213" s="368"/>
      <c r="CR213" s="368"/>
    </row>
    <row r="214" spans="1:96" s="314" customFormat="1" ht="21" customHeight="1">
      <c r="A214" s="295" t="str">
        <f>Input!$C$12</f>
        <v>01​ 01 01</v>
      </c>
      <c r="B214" s="296">
        <v>5175</v>
      </c>
      <c r="C214" s="297">
        <v>1</v>
      </c>
      <c r="D214" s="298" t="str">
        <f t="shared" si="94"/>
        <v/>
      </c>
      <c r="E214" s="299">
        <f>IF(AG214=1,SUM(AG$8:AG214)+E$4,"")</f>
        <v>207</v>
      </c>
      <c r="F214" s="300" t="str">
        <f t="shared" si="95"/>
        <v>01​ 01 01 5175 1</v>
      </c>
      <c r="G214" s="301" t="s">
        <v>357</v>
      </c>
      <c r="H214" s="302"/>
      <c r="I214" s="303"/>
      <c r="J214" s="304">
        <v>2</v>
      </c>
      <c r="K214" s="305" t="str">
        <f t="shared" si="120"/>
        <v>អាជីវកម្ម</v>
      </c>
      <c r="L214" s="328"/>
      <c r="M214" s="79"/>
      <c r="N214" s="307"/>
      <c r="O214" s="366">
        <f t="shared" si="104"/>
        <v>0.83333333333333337</v>
      </c>
      <c r="P214" s="79" t="str">
        <f t="shared" si="105"/>
        <v/>
      </c>
      <c r="Q214" s="79" t="str">
        <f t="shared" si="96"/>
        <v/>
      </c>
      <c r="R214" s="79"/>
      <c r="S214" s="79">
        <v>5</v>
      </c>
      <c r="T214" s="79">
        <v>10</v>
      </c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308" t="str">
        <f t="shared" si="97"/>
        <v/>
      </c>
      <c r="AG214" s="309">
        <f t="shared" si="98"/>
        <v>1</v>
      </c>
      <c r="AH214" s="310" t="str">
        <f t="shared" si="106"/>
        <v/>
      </c>
      <c r="AI214" s="311">
        <f t="shared" si="99"/>
        <v>0</v>
      </c>
      <c r="AJ214" s="312" t="str">
        <f>IF(AH214=1,SUM(AH$8:AH214)+AJ$4,"")</f>
        <v/>
      </c>
      <c r="AK214" s="310" t="str">
        <f>IF(AND(J214=1,AI214&gt;0),Input!$E$18,IF(AND(J214=2,AI214&gt;0),Input!$E$19,IF(AND(J214=3,AI214&gt;0),Input!$E$20,"")))</f>
        <v/>
      </c>
      <c r="AL214" s="310" t="str">
        <f>IF(AND(J214=1,AI214&gt;0),Input!$G$18,IF(AND(J214=2,AI214&gt;0),Input!$G$19,IF(AND(J214=3,AI214&gt;0),Input!$G$20,"")))</f>
        <v/>
      </c>
      <c r="AM214" s="310" t="str">
        <f>IF(AND(J214=1,AI214&gt;0),Input!$I$18,IF(AND(J214=2,AI214&gt;0),Input!$I$19,IF(AND(J214=3,AI214&gt;0),Input!$I$20,"")))</f>
        <v/>
      </c>
      <c r="AN214" s="313"/>
      <c r="AO214" s="314" t="str">
        <f t="shared" si="100"/>
        <v/>
      </c>
      <c r="AP214" s="314" t="str">
        <f t="shared" si="107"/>
        <v/>
      </c>
      <c r="AQ214" s="314" t="str">
        <f t="shared" si="108"/>
        <v/>
      </c>
      <c r="AR214" s="314">
        <f t="shared" si="109"/>
        <v>0</v>
      </c>
      <c r="AT214" s="315" t="str">
        <f t="shared" si="101"/>
        <v/>
      </c>
      <c r="AU214" s="315" t="str">
        <f t="shared" si="110"/>
        <v/>
      </c>
      <c r="AV214" s="315" t="str">
        <f t="shared" si="111"/>
        <v/>
      </c>
      <c r="AW214" s="316" t="str">
        <f t="shared" si="102"/>
        <v/>
      </c>
      <c r="AX214" s="316" t="str">
        <f t="shared" si="112"/>
        <v/>
      </c>
      <c r="AY214" s="317" t="str">
        <f t="shared" si="113"/>
        <v/>
      </c>
      <c r="AZ214" s="318" t="str">
        <f t="shared" si="103"/>
        <v/>
      </c>
      <c r="BA214" s="318" t="str">
        <f t="shared" si="114"/>
        <v/>
      </c>
      <c r="BB214" s="318" t="str">
        <f t="shared" si="115"/>
        <v/>
      </c>
      <c r="BJ214" s="320">
        <f t="shared" si="119"/>
        <v>0</v>
      </c>
      <c r="BL214" s="321"/>
      <c r="BM214" s="322">
        <f t="shared" si="116"/>
        <v>2.5</v>
      </c>
      <c r="BN214" s="322">
        <f t="shared" si="117"/>
        <v>0.83333333333333337</v>
      </c>
      <c r="BO214" s="322" t="str">
        <f t="shared" si="117"/>
        <v/>
      </c>
      <c r="BP214" s="322" t="str">
        <f t="shared" si="117"/>
        <v/>
      </c>
      <c r="BQ214" s="322" t="str">
        <f t="shared" si="117"/>
        <v/>
      </c>
      <c r="BR214" s="322" t="str">
        <f t="shared" si="117"/>
        <v/>
      </c>
      <c r="BS214" s="322" t="str">
        <f t="shared" si="117"/>
        <v/>
      </c>
      <c r="BT214" s="322" t="str">
        <f t="shared" si="117"/>
        <v/>
      </c>
      <c r="BU214" s="322" t="str">
        <f t="shared" si="117"/>
        <v/>
      </c>
      <c r="BV214" s="322" t="str">
        <f t="shared" si="117"/>
        <v/>
      </c>
      <c r="BW214" s="322" t="str">
        <f t="shared" si="117"/>
        <v/>
      </c>
      <c r="BX214" s="322" t="str">
        <f t="shared" si="117"/>
        <v/>
      </c>
      <c r="CC214" s="323"/>
      <c r="CF214" s="369">
        <f t="shared" si="118"/>
        <v>0</v>
      </c>
      <c r="CG214" s="368"/>
      <c r="CH214" s="368"/>
      <c r="CI214" s="368"/>
      <c r="CJ214" s="368"/>
      <c r="CK214" s="368"/>
      <c r="CL214" s="368"/>
      <c r="CM214" s="368"/>
      <c r="CN214" s="368"/>
      <c r="CO214" s="368"/>
      <c r="CP214" s="368"/>
      <c r="CQ214" s="368"/>
      <c r="CR214" s="368"/>
    </row>
    <row r="215" spans="1:96" s="314" customFormat="1" ht="21" customHeight="1">
      <c r="A215" s="295" t="str">
        <f>Input!$C$12</f>
        <v>01​ 01 01</v>
      </c>
      <c r="B215" s="325">
        <v>5200</v>
      </c>
      <c r="C215" s="297">
        <v>1</v>
      </c>
      <c r="D215" s="298" t="str">
        <f t="shared" si="94"/>
        <v/>
      </c>
      <c r="E215" s="299">
        <f>IF(AG215=1,SUM(AG$8:AG215)+E$4,"")</f>
        <v>208</v>
      </c>
      <c r="F215" s="300" t="str">
        <f t="shared" si="95"/>
        <v>01​ 01 01 5200 1</v>
      </c>
      <c r="G215" s="301" t="s">
        <v>358</v>
      </c>
      <c r="H215" s="302"/>
      <c r="I215" s="303"/>
      <c r="J215" s="304">
        <v>2</v>
      </c>
      <c r="K215" s="305" t="str">
        <f t="shared" si="120"/>
        <v>អាជីវកម្ម</v>
      </c>
      <c r="L215" s="328"/>
      <c r="M215" s="79"/>
      <c r="N215" s="307"/>
      <c r="O215" s="366">
        <f t="shared" si="104"/>
        <v>0.83333333333333337</v>
      </c>
      <c r="P215" s="79" t="str">
        <f t="shared" si="105"/>
        <v/>
      </c>
      <c r="Q215" s="79" t="str">
        <f t="shared" si="96"/>
        <v/>
      </c>
      <c r="R215" s="79"/>
      <c r="S215" s="79">
        <v>5</v>
      </c>
      <c r="T215" s="79">
        <v>10</v>
      </c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308" t="str">
        <f t="shared" si="97"/>
        <v/>
      </c>
      <c r="AG215" s="309">
        <f t="shared" si="98"/>
        <v>1</v>
      </c>
      <c r="AH215" s="310" t="str">
        <f t="shared" si="106"/>
        <v/>
      </c>
      <c r="AI215" s="311">
        <f t="shared" si="99"/>
        <v>0</v>
      </c>
      <c r="AJ215" s="312" t="str">
        <f>IF(AH215=1,SUM(AH$8:AH215)+AJ$4,"")</f>
        <v/>
      </c>
      <c r="AK215" s="310" t="str">
        <f>IF(AND(J215=1,AI215&gt;0),Input!$E$18,IF(AND(J215=2,AI215&gt;0),Input!$E$19,IF(AND(J215=3,AI215&gt;0),Input!$E$20,"")))</f>
        <v/>
      </c>
      <c r="AL215" s="310" t="str">
        <f>IF(AND(J215=1,AI215&gt;0),Input!$G$18,IF(AND(J215=2,AI215&gt;0),Input!$G$19,IF(AND(J215=3,AI215&gt;0),Input!$G$20,"")))</f>
        <v/>
      </c>
      <c r="AM215" s="310" t="str">
        <f>IF(AND(J215=1,AI215&gt;0),Input!$I$18,IF(AND(J215=2,AI215&gt;0),Input!$I$19,IF(AND(J215=3,AI215&gt;0),Input!$I$20,"")))</f>
        <v/>
      </c>
      <c r="AN215" s="313"/>
      <c r="AO215" s="314" t="str">
        <f t="shared" si="100"/>
        <v/>
      </c>
      <c r="AP215" s="314" t="str">
        <f t="shared" si="107"/>
        <v/>
      </c>
      <c r="AQ215" s="314" t="str">
        <f t="shared" si="108"/>
        <v/>
      </c>
      <c r="AR215" s="314">
        <f t="shared" si="109"/>
        <v>0</v>
      </c>
      <c r="AT215" s="315" t="str">
        <f t="shared" si="101"/>
        <v/>
      </c>
      <c r="AU215" s="315" t="str">
        <f t="shared" si="110"/>
        <v/>
      </c>
      <c r="AV215" s="315" t="str">
        <f t="shared" si="111"/>
        <v/>
      </c>
      <c r="AW215" s="316" t="str">
        <f t="shared" si="102"/>
        <v/>
      </c>
      <c r="AX215" s="316" t="str">
        <f t="shared" si="112"/>
        <v/>
      </c>
      <c r="AY215" s="317" t="str">
        <f t="shared" si="113"/>
        <v/>
      </c>
      <c r="AZ215" s="318" t="str">
        <f t="shared" si="103"/>
        <v/>
      </c>
      <c r="BA215" s="318" t="str">
        <f t="shared" si="114"/>
        <v/>
      </c>
      <c r="BB215" s="318" t="str">
        <f t="shared" si="115"/>
        <v/>
      </c>
      <c r="BJ215" s="320">
        <f t="shared" si="119"/>
        <v>0</v>
      </c>
      <c r="BL215" s="321"/>
      <c r="BM215" s="322">
        <f t="shared" si="116"/>
        <v>2.5</v>
      </c>
      <c r="BN215" s="322">
        <f t="shared" si="117"/>
        <v>0.83333333333333337</v>
      </c>
      <c r="BO215" s="322" t="str">
        <f t="shared" si="117"/>
        <v/>
      </c>
      <c r="BP215" s="322" t="str">
        <f t="shared" si="117"/>
        <v/>
      </c>
      <c r="BQ215" s="322" t="str">
        <f t="shared" si="117"/>
        <v/>
      </c>
      <c r="BR215" s="322" t="str">
        <f t="shared" si="117"/>
        <v/>
      </c>
      <c r="BS215" s="322" t="str">
        <f t="shared" si="117"/>
        <v/>
      </c>
      <c r="BT215" s="322" t="str">
        <f t="shared" si="117"/>
        <v/>
      </c>
      <c r="BU215" s="322" t="str">
        <f t="shared" si="117"/>
        <v/>
      </c>
      <c r="BV215" s="322" t="str">
        <f t="shared" si="117"/>
        <v/>
      </c>
      <c r="BW215" s="322" t="str">
        <f t="shared" si="117"/>
        <v/>
      </c>
      <c r="BX215" s="322" t="str">
        <f t="shared" si="117"/>
        <v/>
      </c>
      <c r="CC215" s="323"/>
      <c r="CF215" s="369">
        <f t="shared" si="118"/>
        <v>0</v>
      </c>
      <c r="CG215" s="368"/>
      <c r="CH215" s="368"/>
      <c r="CI215" s="368"/>
      <c r="CJ215" s="368"/>
      <c r="CK215" s="368"/>
      <c r="CL215" s="368"/>
      <c r="CM215" s="368"/>
      <c r="CN215" s="368"/>
      <c r="CO215" s="368"/>
      <c r="CP215" s="368"/>
      <c r="CQ215" s="368"/>
      <c r="CR215" s="368"/>
    </row>
    <row r="216" spans="1:96" s="314" customFormat="1" ht="21" customHeight="1">
      <c r="A216" s="295" t="str">
        <f>Input!$C$12</f>
        <v>01​ 01 01</v>
      </c>
      <c r="B216" s="296">
        <v>5225</v>
      </c>
      <c r="C216" s="297">
        <v>1</v>
      </c>
      <c r="D216" s="298" t="str">
        <f t="shared" si="94"/>
        <v/>
      </c>
      <c r="E216" s="299">
        <f>IF(AG216=1,SUM(AG$8:AG216)+E$4,"")</f>
        <v>209</v>
      </c>
      <c r="F216" s="300" t="str">
        <f t="shared" si="95"/>
        <v>01​ 01 01 5225 1</v>
      </c>
      <c r="G216" s="301" t="s">
        <v>359</v>
      </c>
      <c r="H216" s="302"/>
      <c r="I216" s="303"/>
      <c r="J216" s="304">
        <v>2</v>
      </c>
      <c r="K216" s="305" t="str">
        <f t="shared" si="120"/>
        <v>អាជីវកម្ម</v>
      </c>
      <c r="L216" s="328"/>
      <c r="M216" s="79"/>
      <c r="N216" s="307"/>
      <c r="O216" s="366">
        <f t="shared" si="104"/>
        <v>0.83333333333333337</v>
      </c>
      <c r="P216" s="79" t="str">
        <f t="shared" si="105"/>
        <v/>
      </c>
      <c r="Q216" s="79" t="str">
        <f t="shared" si="96"/>
        <v/>
      </c>
      <c r="R216" s="79"/>
      <c r="S216" s="79">
        <v>5</v>
      </c>
      <c r="T216" s="79">
        <v>10</v>
      </c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308" t="str">
        <f t="shared" si="97"/>
        <v/>
      </c>
      <c r="AG216" s="309">
        <f t="shared" si="98"/>
        <v>1</v>
      </c>
      <c r="AH216" s="310" t="str">
        <f t="shared" si="106"/>
        <v/>
      </c>
      <c r="AI216" s="311">
        <f t="shared" si="99"/>
        <v>0</v>
      </c>
      <c r="AJ216" s="312" t="str">
        <f>IF(AH216=1,SUM(AH$8:AH216)+AJ$4,"")</f>
        <v/>
      </c>
      <c r="AK216" s="310" t="str">
        <f>IF(AND(J216=1,AI216&gt;0),Input!$E$18,IF(AND(J216=2,AI216&gt;0),Input!$E$19,IF(AND(J216=3,AI216&gt;0),Input!$E$20,"")))</f>
        <v/>
      </c>
      <c r="AL216" s="310" t="str">
        <f>IF(AND(J216=1,AI216&gt;0),Input!$G$18,IF(AND(J216=2,AI216&gt;0),Input!$G$19,IF(AND(J216=3,AI216&gt;0),Input!$G$20,"")))</f>
        <v/>
      </c>
      <c r="AM216" s="310" t="str">
        <f>IF(AND(J216=1,AI216&gt;0),Input!$I$18,IF(AND(J216=2,AI216&gt;0),Input!$I$19,IF(AND(J216=3,AI216&gt;0),Input!$I$20,"")))</f>
        <v/>
      </c>
      <c r="AN216" s="313"/>
      <c r="AO216" s="314" t="str">
        <f t="shared" si="100"/>
        <v/>
      </c>
      <c r="AP216" s="314" t="str">
        <f t="shared" si="107"/>
        <v/>
      </c>
      <c r="AQ216" s="314" t="str">
        <f t="shared" si="108"/>
        <v/>
      </c>
      <c r="AR216" s="314">
        <f t="shared" si="109"/>
        <v>0</v>
      </c>
      <c r="AT216" s="315" t="str">
        <f t="shared" si="101"/>
        <v/>
      </c>
      <c r="AU216" s="315" t="str">
        <f t="shared" si="110"/>
        <v/>
      </c>
      <c r="AV216" s="315" t="str">
        <f t="shared" si="111"/>
        <v/>
      </c>
      <c r="AW216" s="316" t="str">
        <f t="shared" si="102"/>
        <v/>
      </c>
      <c r="AX216" s="316" t="str">
        <f t="shared" si="112"/>
        <v/>
      </c>
      <c r="AY216" s="317" t="str">
        <f t="shared" si="113"/>
        <v/>
      </c>
      <c r="AZ216" s="318" t="str">
        <f t="shared" si="103"/>
        <v/>
      </c>
      <c r="BA216" s="318" t="str">
        <f t="shared" si="114"/>
        <v/>
      </c>
      <c r="BB216" s="318" t="str">
        <f t="shared" si="115"/>
        <v/>
      </c>
      <c r="BJ216" s="320">
        <f t="shared" si="119"/>
        <v>0</v>
      </c>
      <c r="BL216" s="321"/>
      <c r="BM216" s="322">
        <f t="shared" si="116"/>
        <v>2.5</v>
      </c>
      <c r="BN216" s="322">
        <f t="shared" si="117"/>
        <v>0.83333333333333337</v>
      </c>
      <c r="BO216" s="322" t="str">
        <f t="shared" si="117"/>
        <v/>
      </c>
      <c r="BP216" s="322" t="str">
        <f t="shared" si="117"/>
        <v/>
      </c>
      <c r="BQ216" s="322" t="str">
        <f t="shared" si="117"/>
        <v/>
      </c>
      <c r="BR216" s="322" t="str">
        <f t="shared" si="117"/>
        <v/>
      </c>
      <c r="BS216" s="322" t="str">
        <f t="shared" si="117"/>
        <v/>
      </c>
      <c r="BT216" s="322" t="str">
        <f t="shared" si="117"/>
        <v/>
      </c>
      <c r="BU216" s="322" t="str">
        <f t="shared" si="117"/>
        <v/>
      </c>
      <c r="BV216" s="322" t="str">
        <f t="shared" si="117"/>
        <v/>
      </c>
      <c r="BW216" s="322" t="str">
        <f t="shared" si="117"/>
        <v/>
      </c>
      <c r="BX216" s="322" t="str">
        <f t="shared" si="117"/>
        <v/>
      </c>
      <c r="CC216" s="323"/>
      <c r="CF216" s="369">
        <f t="shared" si="118"/>
        <v>0</v>
      </c>
      <c r="CG216" s="368"/>
      <c r="CH216" s="368"/>
      <c r="CI216" s="368"/>
      <c r="CJ216" s="368"/>
      <c r="CK216" s="368"/>
      <c r="CL216" s="368"/>
      <c r="CM216" s="368"/>
      <c r="CN216" s="368"/>
      <c r="CO216" s="368"/>
      <c r="CP216" s="368"/>
      <c r="CQ216" s="368"/>
      <c r="CR216" s="368"/>
    </row>
    <row r="217" spans="1:96" s="314" customFormat="1" ht="21" customHeight="1">
      <c r="A217" s="295" t="str">
        <f>Input!$C$12</f>
        <v>01​ 01 01</v>
      </c>
      <c r="B217" s="325">
        <v>5250</v>
      </c>
      <c r="C217" s="297">
        <v>1</v>
      </c>
      <c r="D217" s="298" t="str">
        <f t="shared" si="94"/>
        <v/>
      </c>
      <c r="E217" s="299">
        <f>IF(AG217=1,SUM(AG$8:AG217)+E$4,"")</f>
        <v>210</v>
      </c>
      <c r="F217" s="300" t="str">
        <f t="shared" si="95"/>
        <v>01​ 01 01 5250 1</v>
      </c>
      <c r="G217" s="301" t="s">
        <v>360</v>
      </c>
      <c r="H217" s="302"/>
      <c r="I217" s="303"/>
      <c r="J217" s="304">
        <v>2</v>
      </c>
      <c r="K217" s="305" t="str">
        <f t="shared" si="120"/>
        <v>អាជីវកម្ម</v>
      </c>
      <c r="L217" s="328"/>
      <c r="M217" s="79"/>
      <c r="N217" s="307"/>
      <c r="O217" s="366">
        <f t="shared" si="104"/>
        <v>0.83333333333333337</v>
      </c>
      <c r="P217" s="79" t="str">
        <f t="shared" si="105"/>
        <v/>
      </c>
      <c r="Q217" s="79" t="str">
        <f t="shared" si="96"/>
        <v/>
      </c>
      <c r="R217" s="79"/>
      <c r="S217" s="79">
        <v>5</v>
      </c>
      <c r="T217" s="79">
        <v>10</v>
      </c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308" t="str">
        <f t="shared" si="97"/>
        <v/>
      </c>
      <c r="AG217" s="309">
        <f t="shared" si="98"/>
        <v>1</v>
      </c>
      <c r="AH217" s="310" t="str">
        <f t="shared" si="106"/>
        <v/>
      </c>
      <c r="AI217" s="311">
        <f t="shared" si="99"/>
        <v>0</v>
      </c>
      <c r="AJ217" s="312" t="str">
        <f>IF(AH217=1,SUM(AH$8:AH217)+AJ$4,"")</f>
        <v/>
      </c>
      <c r="AK217" s="310" t="str">
        <f>IF(AND(J217=1,AI217&gt;0),Input!$E$18,IF(AND(J217=2,AI217&gt;0),Input!$E$19,IF(AND(J217=3,AI217&gt;0),Input!$E$20,"")))</f>
        <v/>
      </c>
      <c r="AL217" s="310" t="str">
        <f>IF(AND(J217=1,AI217&gt;0),Input!$G$18,IF(AND(J217=2,AI217&gt;0),Input!$G$19,IF(AND(J217=3,AI217&gt;0),Input!$G$20,"")))</f>
        <v/>
      </c>
      <c r="AM217" s="310" t="str">
        <f>IF(AND(J217=1,AI217&gt;0),Input!$I$18,IF(AND(J217=2,AI217&gt;0),Input!$I$19,IF(AND(J217=3,AI217&gt;0),Input!$I$20,"")))</f>
        <v/>
      </c>
      <c r="AN217" s="313"/>
      <c r="AO217" s="314" t="str">
        <f t="shared" si="100"/>
        <v/>
      </c>
      <c r="AP217" s="314" t="str">
        <f t="shared" si="107"/>
        <v/>
      </c>
      <c r="AQ217" s="314" t="str">
        <f t="shared" si="108"/>
        <v/>
      </c>
      <c r="AR217" s="314">
        <f t="shared" si="109"/>
        <v>0</v>
      </c>
      <c r="AT217" s="315" t="str">
        <f t="shared" si="101"/>
        <v/>
      </c>
      <c r="AU217" s="315" t="str">
        <f t="shared" si="110"/>
        <v/>
      </c>
      <c r="AV217" s="315" t="str">
        <f t="shared" si="111"/>
        <v/>
      </c>
      <c r="AW217" s="316" t="str">
        <f t="shared" si="102"/>
        <v/>
      </c>
      <c r="AX217" s="316" t="str">
        <f t="shared" si="112"/>
        <v/>
      </c>
      <c r="AY217" s="317" t="str">
        <f t="shared" si="113"/>
        <v/>
      </c>
      <c r="AZ217" s="318" t="str">
        <f t="shared" si="103"/>
        <v/>
      </c>
      <c r="BA217" s="318" t="str">
        <f t="shared" si="114"/>
        <v/>
      </c>
      <c r="BB217" s="318" t="str">
        <f t="shared" si="115"/>
        <v/>
      </c>
      <c r="BJ217" s="320">
        <f t="shared" si="119"/>
        <v>0</v>
      </c>
      <c r="BL217" s="321"/>
      <c r="BM217" s="322">
        <f t="shared" si="116"/>
        <v>2.5</v>
      </c>
      <c r="BN217" s="322">
        <f t="shared" ref="BN217:BX232" si="121">IF(U217&gt;T217,((U217-T217)+BM217+BL217)/3,IF(U217&lt;T217,(U217+BM217+BL217)/3,""))</f>
        <v>0.83333333333333337</v>
      </c>
      <c r="BO217" s="322" t="str">
        <f t="shared" si="121"/>
        <v/>
      </c>
      <c r="BP217" s="322" t="str">
        <f t="shared" si="121"/>
        <v/>
      </c>
      <c r="BQ217" s="322" t="str">
        <f t="shared" si="121"/>
        <v/>
      </c>
      <c r="BR217" s="322" t="str">
        <f t="shared" si="121"/>
        <v/>
      </c>
      <c r="BS217" s="322" t="str">
        <f t="shared" si="121"/>
        <v/>
      </c>
      <c r="BT217" s="322" t="str">
        <f t="shared" si="121"/>
        <v/>
      </c>
      <c r="BU217" s="322" t="str">
        <f t="shared" si="121"/>
        <v/>
      </c>
      <c r="BV217" s="322" t="str">
        <f t="shared" si="121"/>
        <v/>
      </c>
      <c r="BW217" s="322" t="str">
        <f t="shared" si="121"/>
        <v/>
      </c>
      <c r="BX217" s="322" t="str">
        <f t="shared" si="121"/>
        <v/>
      </c>
      <c r="CC217" s="323"/>
      <c r="CF217" s="369">
        <f t="shared" si="118"/>
        <v>0</v>
      </c>
      <c r="CG217" s="368"/>
      <c r="CH217" s="368"/>
      <c r="CI217" s="368"/>
      <c r="CJ217" s="368"/>
      <c r="CK217" s="368"/>
      <c r="CL217" s="368"/>
      <c r="CM217" s="368"/>
      <c r="CN217" s="368"/>
      <c r="CO217" s="368"/>
      <c r="CP217" s="368"/>
      <c r="CQ217" s="368"/>
      <c r="CR217" s="368"/>
    </row>
    <row r="218" spans="1:96" s="314" customFormat="1" ht="21" customHeight="1">
      <c r="A218" s="295" t="str">
        <f>Input!$C$12</f>
        <v>01​ 01 01</v>
      </c>
      <c r="B218" s="296">
        <v>5275</v>
      </c>
      <c r="C218" s="297">
        <v>1</v>
      </c>
      <c r="D218" s="298" t="str">
        <f t="shared" si="94"/>
        <v/>
      </c>
      <c r="E218" s="299">
        <f>IF(AG218=1,SUM(AG$8:AG218)+E$4,"")</f>
        <v>211</v>
      </c>
      <c r="F218" s="300" t="str">
        <f t="shared" si="95"/>
        <v>01​ 01 01 5275 1</v>
      </c>
      <c r="G218" s="301" t="s">
        <v>361</v>
      </c>
      <c r="H218" s="302"/>
      <c r="I218" s="303"/>
      <c r="J218" s="304">
        <v>2</v>
      </c>
      <c r="K218" s="305" t="str">
        <f t="shared" si="120"/>
        <v>អាជីវកម្ម</v>
      </c>
      <c r="L218" s="328"/>
      <c r="M218" s="79"/>
      <c r="N218" s="307"/>
      <c r="O218" s="366">
        <f t="shared" si="104"/>
        <v>0.83333333333333337</v>
      </c>
      <c r="P218" s="79" t="str">
        <f t="shared" si="105"/>
        <v/>
      </c>
      <c r="Q218" s="79" t="str">
        <f t="shared" si="96"/>
        <v/>
      </c>
      <c r="R218" s="79"/>
      <c r="S218" s="79">
        <v>5</v>
      </c>
      <c r="T218" s="79">
        <v>10</v>
      </c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308" t="str">
        <f t="shared" si="97"/>
        <v/>
      </c>
      <c r="AG218" s="309">
        <f t="shared" si="98"/>
        <v>1</v>
      </c>
      <c r="AH218" s="310" t="str">
        <f t="shared" si="106"/>
        <v/>
      </c>
      <c r="AI218" s="311">
        <f t="shared" si="99"/>
        <v>0</v>
      </c>
      <c r="AJ218" s="312" t="str">
        <f>IF(AH218=1,SUM(AH$8:AH218)+AJ$4,"")</f>
        <v/>
      </c>
      <c r="AK218" s="310" t="str">
        <f>IF(AND(J218=1,AI218&gt;0),Input!$E$18,IF(AND(J218=2,AI218&gt;0),Input!$E$19,IF(AND(J218=3,AI218&gt;0),Input!$E$20,"")))</f>
        <v/>
      </c>
      <c r="AL218" s="310" t="str">
        <f>IF(AND(J218=1,AI218&gt;0),Input!$G$18,IF(AND(J218=2,AI218&gt;0),Input!$G$19,IF(AND(J218=3,AI218&gt;0),Input!$G$20,"")))</f>
        <v/>
      </c>
      <c r="AM218" s="310" t="str">
        <f>IF(AND(J218=1,AI218&gt;0),Input!$I$18,IF(AND(J218=2,AI218&gt;0),Input!$I$19,IF(AND(J218=3,AI218&gt;0),Input!$I$20,"")))</f>
        <v/>
      </c>
      <c r="AN218" s="313"/>
      <c r="AO218" s="314" t="str">
        <f t="shared" si="100"/>
        <v/>
      </c>
      <c r="AP218" s="314" t="str">
        <f t="shared" si="107"/>
        <v/>
      </c>
      <c r="AQ218" s="314" t="str">
        <f t="shared" si="108"/>
        <v/>
      </c>
      <c r="AR218" s="314">
        <f t="shared" si="109"/>
        <v>0</v>
      </c>
      <c r="AT218" s="315" t="str">
        <f t="shared" si="101"/>
        <v/>
      </c>
      <c r="AU218" s="315" t="str">
        <f t="shared" si="110"/>
        <v/>
      </c>
      <c r="AV218" s="315" t="str">
        <f t="shared" si="111"/>
        <v/>
      </c>
      <c r="AW218" s="316" t="str">
        <f t="shared" si="102"/>
        <v/>
      </c>
      <c r="AX218" s="316" t="str">
        <f t="shared" si="112"/>
        <v/>
      </c>
      <c r="AY218" s="317" t="str">
        <f t="shared" si="113"/>
        <v/>
      </c>
      <c r="AZ218" s="318" t="str">
        <f t="shared" si="103"/>
        <v/>
      </c>
      <c r="BA218" s="318" t="str">
        <f t="shared" si="114"/>
        <v/>
      </c>
      <c r="BB218" s="318" t="str">
        <f t="shared" si="115"/>
        <v/>
      </c>
      <c r="BJ218" s="320">
        <f t="shared" si="119"/>
        <v>0</v>
      </c>
      <c r="BL218" s="321"/>
      <c r="BM218" s="322">
        <f t="shared" si="116"/>
        <v>2.5</v>
      </c>
      <c r="BN218" s="322">
        <f t="shared" si="121"/>
        <v>0.83333333333333337</v>
      </c>
      <c r="BO218" s="322" t="str">
        <f t="shared" si="121"/>
        <v/>
      </c>
      <c r="BP218" s="322" t="str">
        <f t="shared" si="121"/>
        <v/>
      </c>
      <c r="BQ218" s="322" t="str">
        <f t="shared" si="121"/>
        <v/>
      </c>
      <c r="BR218" s="322" t="str">
        <f t="shared" si="121"/>
        <v/>
      </c>
      <c r="BS218" s="322" t="str">
        <f t="shared" si="121"/>
        <v/>
      </c>
      <c r="BT218" s="322" t="str">
        <f t="shared" si="121"/>
        <v/>
      </c>
      <c r="BU218" s="322" t="str">
        <f t="shared" si="121"/>
        <v/>
      </c>
      <c r="BV218" s="322" t="str">
        <f t="shared" si="121"/>
        <v/>
      </c>
      <c r="BW218" s="322" t="str">
        <f t="shared" si="121"/>
        <v/>
      </c>
      <c r="BX218" s="322" t="str">
        <f t="shared" si="121"/>
        <v/>
      </c>
      <c r="CC218" s="323"/>
      <c r="CF218" s="369">
        <f t="shared" si="118"/>
        <v>0</v>
      </c>
      <c r="CG218" s="368"/>
      <c r="CH218" s="368"/>
      <c r="CI218" s="368"/>
      <c r="CJ218" s="368"/>
      <c r="CK218" s="368"/>
      <c r="CL218" s="368"/>
      <c r="CM218" s="368"/>
      <c r="CN218" s="368"/>
      <c r="CO218" s="368"/>
      <c r="CP218" s="368"/>
      <c r="CQ218" s="368"/>
      <c r="CR218" s="368"/>
    </row>
    <row r="219" spans="1:96" s="314" customFormat="1" ht="21" customHeight="1">
      <c r="A219" s="295" t="str">
        <f>Input!$C$12</f>
        <v>01​ 01 01</v>
      </c>
      <c r="B219" s="325">
        <v>5300</v>
      </c>
      <c r="C219" s="297">
        <v>1</v>
      </c>
      <c r="D219" s="298" t="str">
        <f t="shared" si="94"/>
        <v/>
      </c>
      <c r="E219" s="299">
        <f>IF(AG219=1,SUM(AG$8:AG219)+E$4,"")</f>
        <v>212</v>
      </c>
      <c r="F219" s="300" t="str">
        <f t="shared" si="95"/>
        <v>01​ 01 01 5300 1</v>
      </c>
      <c r="G219" s="301" t="s">
        <v>362</v>
      </c>
      <c r="H219" s="302"/>
      <c r="I219" s="303"/>
      <c r="J219" s="304">
        <v>2</v>
      </c>
      <c r="K219" s="305" t="str">
        <f t="shared" si="120"/>
        <v>អាជីវកម្ម</v>
      </c>
      <c r="L219" s="328"/>
      <c r="M219" s="79"/>
      <c r="N219" s="307"/>
      <c r="O219" s="366">
        <f t="shared" si="104"/>
        <v>0.83333333333333337</v>
      </c>
      <c r="P219" s="79" t="str">
        <f t="shared" si="105"/>
        <v/>
      </c>
      <c r="Q219" s="79" t="str">
        <f t="shared" si="96"/>
        <v/>
      </c>
      <c r="R219" s="79"/>
      <c r="S219" s="79">
        <v>5</v>
      </c>
      <c r="T219" s="79">
        <v>10</v>
      </c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308" t="str">
        <f t="shared" si="97"/>
        <v/>
      </c>
      <c r="AG219" s="309">
        <f t="shared" si="98"/>
        <v>1</v>
      </c>
      <c r="AH219" s="310" t="str">
        <f t="shared" si="106"/>
        <v/>
      </c>
      <c r="AI219" s="311">
        <f t="shared" si="99"/>
        <v>0</v>
      </c>
      <c r="AJ219" s="312" t="str">
        <f>IF(AH219=1,SUM(AH$8:AH219)+AJ$4,"")</f>
        <v/>
      </c>
      <c r="AK219" s="310" t="str">
        <f>IF(AND(J219=1,AI219&gt;0),Input!$E$18,IF(AND(J219=2,AI219&gt;0),Input!$E$19,IF(AND(J219=3,AI219&gt;0),Input!$E$20,"")))</f>
        <v/>
      </c>
      <c r="AL219" s="310" t="str">
        <f>IF(AND(J219=1,AI219&gt;0),Input!$G$18,IF(AND(J219=2,AI219&gt;0),Input!$G$19,IF(AND(J219=3,AI219&gt;0),Input!$G$20,"")))</f>
        <v/>
      </c>
      <c r="AM219" s="310" t="str">
        <f>IF(AND(J219=1,AI219&gt;0),Input!$I$18,IF(AND(J219=2,AI219&gt;0),Input!$I$19,IF(AND(J219=3,AI219&gt;0),Input!$I$20,"")))</f>
        <v/>
      </c>
      <c r="AN219" s="313"/>
      <c r="AO219" s="314" t="str">
        <f t="shared" si="100"/>
        <v/>
      </c>
      <c r="AP219" s="314" t="str">
        <f t="shared" si="107"/>
        <v/>
      </c>
      <c r="AQ219" s="314" t="str">
        <f t="shared" si="108"/>
        <v/>
      </c>
      <c r="AR219" s="314">
        <f t="shared" si="109"/>
        <v>0</v>
      </c>
      <c r="AT219" s="315" t="str">
        <f t="shared" si="101"/>
        <v/>
      </c>
      <c r="AU219" s="315" t="str">
        <f t="shared" si="110"/>
        <v/>
      </c>
      <c r="AV219" s="315" t="str">
        <f t="shared" si="111"/>
        <v/>
      </c>
      <c r="AW219" s="316" t="str">
        <f t="shared" si="102"/>
        <v/>
      </c>
      <c r="AX219" s="316" t="str">
        <f t="shared" si="112"/>
        <v/>
      </c>
      <c r="AY219" s="317" t="str">
        <f t="shared" si="113"/>
        <v/>
      </c>
      <c r="AZ219" s="318" t="str">
        <f t="shared" si="103"/>
        <v/>
      </c>
      <c r="BA219" s="318" t="str">
        <f t="shared" si="114"/>
        <v/>
      </c>
      <c r="BB219" s="318" t="str">
        <f t="shared" si="115"/>
        <v/>
      </c>
      <c r="BJ219" s="320">
        <f t="shared" si="119"/>
        <v>0</v>
      </c>
      <c r="BL219" s="321"/>
      <c r="BM219" s="322">
        <f t="shared" si="116"/>
        <v>2.5</v>
      </c>
      <c r="BN219" s="322">
        <f t="shared" si="121"/>
        <v>0.83333333333333337</v>
      </c>
      <c r="BO219" s="322" t="str">
        <f t="shared" si="121"/>
        <v/>
      </c>
      <c r="BP219" s="322" t="str">
        <f t="shared" si="121"/>
        <v/>
      </c>
      <c r="BQ219" s="322" t="str">
        <f t="shared" si="121"/>
        <v/>
      </c>
      <c r="BR219" s="322" t="str">
        <f t="shared" si="121"/>
        <v/>
      </c>
      <c r="BS219" s="322" t="str">
        <f t="shared" si="121"/>
        <v/>
      </c>
      <c r="BT219" s="322" t="str">
        <f t="shared" si="121"/>
        <v/>
      </c>
      <c r="BU219" s="322" t="str">
        <f t="shared" si="121"/>
        <v/>
      </c>
      <c r="BV219" s="322" t="str">
        <f t="shared" si="121"/>
        <v/>
      </c>
      <c r="BW219" s="322" t="str">
        <f t="shared" si="121"/>
        <v/>
      </c>
      <c r="BX219" s="322" t="str">
        <f t="shared" si="121"/>
        <v/>
      </c>
      <c r="CC219" s="323"/>
      <c r="CF219" s="369">
        <f t="shared" si="118"/>
        <v>0</v>
      </c>
      <c r="CG219" s="368"/>
      <c r="CH219" s="368"/>
      <c r="CI219" s="368"/>
      <c r="CJ219" s="368"/>
      <c r="CK219" s="368"/>
      <c r="CL219" s="368"/>
      <c r="CM219" s="368"/>
      <c r="CN219" s="368"/>
      <c r="CO219" s="368"/>
      <c r="CP219" s="368"/>
      <c r="CQ219" s="368"/>
      <c r="CR219" s="368"/>
    </row>
    <row r="220" spans="1:96" s="314" customFormat="1" ht="21" customHeight="1">
      <c r="A220" s="295" t="str">
        <f>Input!$C$12</f>
        <v>01​ 01 01</v>
      </c>
      <c r="B220" s="296">
        <v>5325</v>
      </c>
      <c r="C220" s="297">
        <v>1</v>
      </c>
      <c r="D220" s="298" t="str">
        <f t="shared" si="94"/>
        <v/>
      </c>
      <c r="E220" s="299">
        <f>IF(AG220=1,SUM(AG$8:AG220)+E$4,"")</f>
        <v>213</v>
      </c>
      <c r="F220" s="300" t="str">
        <f t="shared" si="95"/>
        <v>01​ 01 01 5325 1</v>
      </c>
      <c r="G220" s="301" t="s">
        <v>363</v>
      </c>
      <c r="H220" s="302"/>
      <c r="I220" s="303"/>
      <c r="J220" s="304">
        <v>2</v>
      </c>
      <c r="K220" s="305" t="str">
        <f t="shared" si="120"/>
        <v>អាជីវកម្ម</v>
      </c>
      <c r="L220" s="328"/>
      <c r="M220" s="79"/>
      <c r="N220" s="307"/>
      <c r="O220" s="366">
        <f t="shared" si="104"/>
        <v>0.83333333333333337</v>
      </c>
      <c r="P220" s="79" t="str">
        <f t="shared" si="105"/>
        <v/>
      </c>
      <c r="Q220" s="79" t="str">
        <f t="shared" si="96"/>
        <v/>
      </c>
      <c r="R220" s="79"/>
      <c r="S220" s="79">
        <v>5</v>
      </c>
      <c r="T220" s="79">
        <v>10</v>
      </c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308" t="str">
        <f t="shared" si="97"/>
        <v/>
      </c>
      <c r="AG220" s="309">
        <f t="shared" si="98"/>
        <v>1</v>
      </c>
      <c r="AH220" s="310" t="str">
        <f t="shared" si="106"/>
        <v/>
      </c>
      <c r="AI220" s="311">
        <f t="shared" si="99"/>
        <v>0</v>
      </c>
      <c r="AJ220" s="312" t="str">
        <f>IF(AH220=1,SUM(AH$8:AH220)+AJ$4,"")</f>
        <v/>
      </c>
      <c r="AK220" s="310" t="str">
        <f>IF(AND(J220=1,AI220&gt;0),Input!$E$18,IF(AND(J220=2,AI220&gt;0),Input!$E$19,IF(AND(J220=3,AI220&gt;0),Input!$E$20,"")))</f>
        <v/>
      </c>
      <c r="AL220" s="310" t="str">
        <f>IF(AND(J220=1,AI220&gt;0),Input!$G$18,IF(AND(J220=2,AI220&gt;0),Input!$G$19,IF(AND(J220=3,AI220&gt;0),Input!$G$20,"")))</f>
        <v/>
      </c>
      <c r="AM220" s="310" t="str">
        <f>IF(AND(J220=1,AI220&gt;0),Input!$I$18,IF(AND(J220=2,AI220&gt;0),Input!$I$19,IF(AND(J220=3,AI220&gt;0),Input!$I$20,"")))</f>
        <v/>
      </c>
      <c r="AN220" s="313"/>
      <c r="AO220" s="314" t="str">
        <f t="shared" si="100"/>
        <v/>
      </c>
      <c r="AP220" s="314" t="str">
        <f t="shared" si="107"/>
        <v/>
      </c>
      <c r="AQ220" s="314" t="str">
        <f t="shared" si="108"/>
        <v/>
      </c>
      <c r="AR220" s="314">
        <f t="shared" si="109"/>
        <v>0</v>
      </c>
      <c r="AT220" s="315" t="str">
        <f t="shared" si="101"/>
        <v/>
      </c>
      <c r="AU220" s="315" t="str">
        <f t="shared" si="110"/>
        <v/>
      </c>
      <c r="AV220" s="315" t="str">
        <f t="shared" si="111"/>
        <v/>
      </c>
      <c r="AW220" s="316" t="str">
        <f t="shared" si="102"/>
        <v/>
      </c>
      <c r="AX220" s="316" t="str">
        <f t="shared" si="112"/>
        <v/>
      </c>
      <c r="AY220" s="317" t="str">
        <f t="shared" si="113"/>
        <v/>
      </c>
      <c r="AZ220" s="318" t="str">
        <f t="shared" si="103"/>
        <v/>
      </c>
      <c r="BA220" s="318" t="str">
        <f t="shared" si="114"/>
        <v/>
      </c>
      <c r="BB220" s="318" t="str">
        <f t="shared" si="115"/>
        <v/>
      </c>
      <c r="BJ220" s="320">
        <f t="shared" si="119"/>
        <v>0</v>
      </c>
      <c r="BL220" s="321"/>
      <c r="BM220" s="322">
        <f t="shared" si="116"/>
        <v>2.5</v>
      </c>
      <c r="BN220" s="322">
        <f t="shared" si="121"/>
        <v>0.83333333333333337</v>
      </c>
      <c r="BO220" s="322" t="str">
        <f t="shared" si="121"/>
        <v/>
      </c>
      <c r="BP220" s="322" t="str">
        <f t="shared" si="121"/>
        <v/>
      </c>
      <c r="BQ220" s="322" t="str">
        <f t="shared" si="121"/>
        <v/>
      </c>
      <c r="BR220" s="322" t="str">
        <f t="shared" si="121"/>
        <v/>
      </c>
      <c r="BS220" s="322" t="str">
        <f t="shared" si="121"/>
        <v/>
      </c>
      <c r="BT220" s="322" t="str">
        <f t="shared" si="121"/>
        <v/>
      </c>
      <c r="BU220" s="322" t="str">
        <f t="shared" si="121"/>
        <v/>
      </c>
      <c r="BV220" s="322" t="str">
        <f t="shared" si="121"/>
        <v/>
      </c>
      <c r="BW220" s="322" t="str">
        <f t="shared" si="121"/>
        <v/>
      </c>
      <c r="BX220" s="322" t="str">
        <f t="shared" si="121"/>
        <v/>
      </c>
      <c r="CC220" s="323"/>
      <c r="CF220" s="369">
        <f t="shared" si="118"/>
        <v>0</v>
      </c>
      <c r="CG220" s="368"/>
      <c r="CH220" s="368"/>
      <c r="CI220" s="368"/>
      <c r="CJ220" s="368"/>
      <c r="CK220" s="368"/>
      <c r="CL220" s="368"/>
      <c r="CM220" s="368"/>
      <c r="CN220" s="368"/>
      <c r="CO220" s="368"/>
      <c r="CP220" s="368"/>
      <c r="CQ220" s="368"/>
      <c r="CR220" s="368"/>
    </row>
    <row r="221" spans="1:96" s="314" customFormat="1" ht="21" customHeight="1">
      <c r="A221" s="295" t="str">
        <f>Input!$C$12</f>
        <v>01​ 01 01</v>
      </c>
      <c r="B221" s="325">
        <v>5350</v>
      </c>
      <c r="C221" s="297">
        <v>1</v>
      </c>
      <c r="D221" s="298" t="str">
        <f t="shared" si="94"/>
        <v/>
      </c>
      <c r="E221" s="299">
        <f>IF(AG221=1,SUM(AG$8:AG221)+E$4,"")</f>
        <v>214</v>
      </c>
      <c r="F221" s="300" t="str">
        <f t="shared" si="95"/>
        <v>01​ 01 01 5350 1</v>
      </c>
      <c r="G221" s="301" t="s">
        <v>364</v>
      </c>
      <c r="H221" s="302"/>
      <c r="I221" s="303"/>
      <c r="J221" s="304">
        <v>2</v>
      </c>
      <c r="K221" s="305" t="str">
        <f t="shared" si="120"/>
        <v>អាជីវកម្ម</v>
      </c>
      <c r="L221" s="328"/>
      <c r="M221" s="79"/>
      <c r="N221" s="307"/>
      <c r="O221" s="366">
        <f t="shared" si="104"/>
        <v>0.83333333333333337</v>
      </c>
      <c r="P221" s="79" t="str">
        <f t="shared" si="105"/>
        <v/>
      </c>
      <c r="Q221" s="79" t="str">
        <f t="shared" si="96"/>
        <v/>
      </c>
      <c r="R221" s="79"/>
      <c r="S221" s="79">
        <v>5</v>
      </c>
      <c r="T221" s="79">
        <v>10</v>
      </c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308" t="str">
        <f t="shared" si="97"/>
        <v/>
      </c>
      <c r="AG221" s="309">
        <f t="shared" si="98"/>
        <v>1</v>
      </c>
      <c r="AH221" s="310" t="str">
        <f t="shared" si="106"/>
        <v/>
      </c>
      <c r="AI221" s="311">
        <f t="shared" si="99"/>
        <v>0</v>
      </c>
      <c r="AJ221" s="312" t="str">
        <f>IF(AH221=1,SUM(AH$8:AH221)+AJ$4,"")</f>
        <v/>
      </c>
      <c r="AK221" s="310" t="str">
        <f>IF(AND(J221=1,AI221&gt;0),Input!$E$18,IF(AND(J221=2,AI221&gt;0),Input!$E$19,IF(AND(J221=3,AI221&gt;0),Input!$E$20,"")))</f>
        <v/>
      </c>
      <c r="AL221" s="310" t="str">
        <f>IF(AND(J221=1,AI221&gt;0),Input!$G$18,IF(AND(J221=2,AI221&gt;0),Input!$G$19,IF(AND(J221=3,AI221&gt;0),Input!$G$20,"")))</f>
        <v/>
      </c>
      <c r="AM221" s="310" t="str">
        <f>IF(AND(J221=1,AI221&gt;0),Input!$I$18,IF(AND(J221=2,AI221&gt;0),Input!$I$19,IF(AND(J221=3,AI221&gt;0),Input!$I$20,"")))</f>
        <v/>
      </c>
      <c r="AN221" s="313"/>
      <c r="AO221" s="314" t="str">
        <f t="shared" si="100"/>
        <v/>
      </c>
      <c r="AP221" s="314" t="str">
        <f t="shared" si="107"/>
        <v/>
      </c>
      <c r="AQ221" s="314" t="str">
        <f t="shared" si="108"/>
        <v/>
      </c>
      <c r="AR221" s="314">
        <f t="shared" si="109"/>
        <v>0</v>
      </c>
      <c r="AT221" s="315" t="str">
        <f t="shared" si="101"/>
        <v/>
      </c>
      <c r="AU221" s="315" t="str">
        <f t="shared" si="110"/>
        <v/>
      </c>
      <c r="AV221" s="315" t="str">
        <f t="shared" si="111"/>
        <v/>
      </c>
      <c r="AW221" s="316" t="str">
        <f t="shared" si="102"/>
        <v/>
      </c>
      <c r="AX221" s="316" t="str">
        <f t="shared" si="112"/>
        <v/>
      </c>
      <c r="AY221" s="317" t="str">
        <f t="shared" si="113"/>
        <v/>
      </c>
      <c r="AZ221" s="318" t="str">
        <f t="shared" si="103"/>
        <v/>
      </c>
      <c r="BA221" s="318" t="str">
        <f t="shared" si="114"/>
        <v/>
      </c>
      <c r="BB221" s="318" t="str">
        <f t="shared" si="115"/>
        <v/>
      </c>
      <c r="BJ221" s="320">
        <f t="shared" si="119"/>
        <v>0</v>
      </c>
      <c r="BL221" s="321"/>
      <c r="BM221" s="322">
        <f t="shared" si="116"/>
        <v>2.5</v>
      </c>
      <c r="BN221" s="322">
        <f t="shared" si="121"/>
        <v>0.83333333333333337</v>
      </c>
      <c r="BO221" s="322" t="str">
        <f t="shared" si="121"/>
        <v/>
      </c>
      <c r="BP221" s="322" t="str">
        <f t="shared" si="121"/>
        <v/>
      </c>
      <c r="BQ221" s="322" t="str">
        <f t="shared" si="121"/>
        <v/>
      </c>
      <c r="BR221" s="322" t="str">
        <f t="shared" si="121"/>
        <v/>
      </c>
      <c r="BS221" s="322" t="str">
        <f t="shared" si="121"/>
        <v/>
      </c>
      <c r="BT221" s="322" t="str">
        <f t="shared" si="121"/>
        <v/>
      </c>
      <c r="BU221" s="322" t="str">
        <f t="shared" si="121"/>
        <v/>
      </c>
      <c r="BV221" s="322" t="str">
        <f t="shared" si="121"/>
        <v/>
      </c>
      <c r="BW221" s="322" t="str">
        <f t="shared" si="121"/>
        <v/>
      </c>
      <c r="BX221" s="322" t="str">
        <f t="shared" si="121"/>
        <v/>
      </c>
      <c r="CC221" s="323"/>
      <c r="CF221" s="369">
        <f t="shared" si="118"/>
        <v>0</v>
      </c>
      <c r="CG221" s="368"/>
      <c r="CH221" s="368"/>
      <c r="CI221" s="368"/>
      <c r="CJ221" s="368"/>
      <c r="CK221" s="368"/>
      <c r="CL221" s="368"/>
      <c r="CM221" s="368"/>
      <c r="CN221" s="368"/>
      <c r="CO221" s="368"/>
      <c r="CP221" s="368"/>
      <c r="CQ221" s="368"/>
      <c r="CR221" s="368"/>
    </row>
    <row r="222" spans="1:96" s="314" customFormat="1" ht="21" customHeight="1">
      <c r="A222" s="295" t="str">
        <f>Input!$C$12</f>
        <v>01​ 01 01</v>
      </c>
      <c r="B222" s="296">
        <v>5375</v>
      </c>
      <c r="C222" s="297">
        <v>1</v>
      </c>
      <c r="D222" s="298" t="str">
        <f t="shared" si="94"/>
        <v/>
      </c>
      <c r="E222" s="299">
        <f>IF(AG222=1,SUM(AG$8:AG222)+E$4,"")</f>
        <v>215</v>
      </c>
      <c r="F222" s="300" t="str">
        <f t="shared" si="95"/>
        <v>01​ 01 01 5375 1</v>
      </c>
      <c r="G222" s="301" t="s">
        <v>365</v>
      </c>
      <c r="H222" s="302"/>
      <c r="I222" s="303"/>
      <c r="J222" s="304">
        <v>2</v>
      </c>
      <c r="K222" s="305" t="str">
        <f t="shared" si="120"/>
        <v>អាជីវកម្ម</v>
      </c>
      <c r="L222" s="328"/>
      <c r="M222" s="79"/>
      <c r="N222" s="307"/>
      <c r="O222" s="366">
        <f t="shared" si="104"/>
        <v>0.83333333333333337</v>
      </c>
      <c r="P222" s="79" t="str">
        <f t="shared" si="105"/>
        <v/>
      </c>
      <c r="Q222" s="79" t="str">
        <f t="shared" si="96"/>
        <v/>
      </c>
      <c r="R222" s="79"/>
      <c r="S222" s="79">
        <v>5</v>
      </c>
      <c r="T222" s="79">
        <v>10</v>
      </c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308" t="str">
        <f t="shared" si="97"/>
        <v/>
      </c>
      <c r="AG222" s="309">
        <f t="shared" si="98"/>
        <v>1</v>
      </c>
      <c r="AH222" s="310" t="str">
        <f t="shared" si="106"/>
        <v/>
      </c>
      <c r="AI222" s="311">
        <f t="shared" si="99"/>
        <v>0</v>
      </c>
      <c r="AJ222" s="312" t="str">
        <f>IF(AH222=1,SUM(AH$8:AH222)+AJ$4,"")</f>
        <v/>
      </c>
      <c r="AK222" s="310" t="str">
        <f>IF(AND(J222=1,AI222&gt;0),Input!$E$18,IF(AND(J222=2,AI222&gt;0),Input!$E$19,IF(AND(J222=3,AI222&gt;0),Input!$E$20,"")))</f>
        <v/>
      </c>
      <c r="AL222" s="310" t="str">
        <f>IF(AND(J222=1,AI222&gt;0),Input!$G$18,IF(AND(J222=2,AI222&gt;0),Input!$G$19,IF(AND(J222=3,AI222&gt;0),Input!$G$20,"")))</f>
        <v/>
      </c>
      <c r="AM222" s="310" t="str">
        <f>IF(AND(J222=1,AI222&gt;0),Input!$I$18,IF(AND(J222=2,AI222&gt;0),Input!$I$19,IF(AND(J222=3,AI222&gt;0),Input!$I$20,"")))</f>
        <v/>
      </c>
      <c r="AN222" s="313"/>
      <c r="AO222" s="314" t="str">
        <f t="shared" si="100"/>
        <v/>
      </c>
      <c r="AP222" s="314" t="str">
        <f t="shared" si="107"/>
        <v/>
      </c>
      <c r="AQ222" s="314" t="str">
        <f t="shared" si="108"/>
        <v/>
      </c>
      <c r="AR222" s="314">
        <f t="shared" si="109"/>
        <v>0</v>
      </c>
      <c r="AT222" s="315" t="str">
        <f t="shared" si="101"/>
        <v/>
      </c>
      <c r="AU222" s="315" t="str">
        <f t="shared" si="110"/>
        <v/>
      </c>
      <c r="AV222" s="315" t="str">
        <f t="shared" si="111"/>
        <v/>
      </c>
      <c r="AW222" s="316" t="str">
        <f t="shared" si="102"/>
        <v/>
      </c>
      <c r="AX222" s="316" t="str">
        <f t="shared" si="112"/>
        <v/>
      </c>
      <c r="AY222" s="317" t="str">
        <f t="shared" si="113"/>
        <v/>
      </c>
      <c r="AZ222" s="318" t="str">
        <f t="shared" si="103"/>
        <v/>
      </c>
      <c r="BA222" s="318" t="str">
        <f t="shared" si="114"/>
        <v/>
      </c>
      <c r="BB222" s="318" t="str">
        <f t="shared" si="115"/>
        <v/>
      </c>
      <c r="BJ222" s="320">
        <f t="shared" si="119"/>
        <v>0</v>
      </c>
      <c r="BL222" s="321"/>
      <c r="BM222" s="322">
        <f t="shared" si="116"/>
        <v>2.5</v>
      </c>
      <c r="BN222" s="322">
        <f t="shared" si="121"/>
        <v>0.83333333333333337</v>
      </c>
      <c r="BO222" s="322" t="str">
        <f t="shared" si="121"/>
        <v/>
      </c>
      <c r="BP222" s="322" t="str">
        <f t="shared" si="121"/>
        <v/>
      </c>
      <c r="BQ222" s="322" t="str">
        <f t="shared" si="121"/>
        <v/>
      </c>
      <c r="BR222" s="322" t="str">
        <f t="shared" si="121"/>
        <v/>
      </c>
      <c r="BS222" s="322" t="str">
        <f t="shared" si="121"/>
        <v/>
      </c>
      <c r="BT222" s="322" t="str">
        <f t="shared" si="121"/>
        <v/>
      </c>
      <c r="BU222" s="322" t="str">
        <f t="shared" si="121"/>
        <v/>
      </c>
      <c r="BV222" s="322" t="str">
        <f t="shared" si="121"/>
        <v/>
      </c>
      <c r="BW222" s="322" t="str">
        <f t="shared" si="121"/>
        <v/>
      </c>
      <c r="BX222" s="322" t="str">
        <f t="shared" si="121"/>
        <v/>
      </c>
      <c r="CC222" s="323"/>
      <c r="CF222" s="369">
        <f t="shared" si="118"/>
        <v>0</v>
      </c>
      <c r="CG222" s="368"/>
      <c r="CH222" s="368"/>
      <c r="CI222" s="368"/>
      <c r="CJ222" s="368"/>
      <c r="CK222" s="368"/>
      <c r="CL222" s="368"/>
      <c r="CM222" s="368"/>
      <c r="CN222" s="368"/>
      <c r="CO222" s="368"/>
      <c r="CP222" s="368"/>
      <c r="CQ222" s="368"/>
      <c r="CR222" s="368"/>
    </row>
    <row r="223" spans="1:96" s="314" customFormat="1" ht="21" customHeight="1">
      <c r="A223" s="295" t="str">
        <f>Input!$C$12</f>
        <v>01​ 01 01</v>
      </c>
      <c r="B223" s="325">
        <v>5400</v>
      </c>
      <c r="C223" s="297">
        <v>1</v>
      </c>
      <c r="D223" s="298" t="str">
        <f t="shared" si="94"/>
        <v/>
      </c>
      <c r="E223" s="299">
        <f>IF(AG223=1,SUM(AG$8:AG223)+E$4,"")</f>
        <v>216</v>
      </c>
      <c r="F223" s="300" t="str">
        <f t="shared" si="95"/>
        <v>01​ 01 01 5400 1</v>
      </c>
      <c r="G223" s="301" t="s">
        <v>366</v>
      </c>
      <c r="H223" s="302"/>
      <c r="I223" s="303"/>
      <c r="J223" s="304">
        <v>2</v>
      </c>
      <c r="K223" s="305" t="str">
        <f t="shared" si="120"/>
        <v>អាជីវកម្ម</v>
      </c>
      <c r="L223" s="328"/>
      <c r="M223" s="79"/>
      <c r="N223" s="307"/>
      <c r="O223" s="366">
        <f t="shared" si="104"/>
        <v>0.83333333333333337</v>
      </c>
      <c r="P223" s="79" t="str">
        <f t="shared" si="105"/>
        <v/>
      </c>
      <c r="Q223" s="79" t="str">
        <f t="shared" si="96"/>
        <v/>
      </c>
      <c r="R223" s="79"/>
      <c r="S223" s="79">
        <v>5</v>
      </c>
      <c r="T223" s="79">
        <v>10</v>
      </c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308" t="str">
        <f t="shared" si="97"/>
        <v/>
      </c>
      <c r="AG223" s="309">
        <f t="shared" si="98"/>
        <v>1</v>
      </c>
      <c r="AH223" s="310" t="str">
        <f t="shared" si="106"/>
        <v/>
      </c>
      <c r="AI223" s="311">
        <f t="shared" si="99"/>
        <v>0</v>
      </c>
      <c r="AJ223" s="312" t="str">
        <f>IF(AH223=1,SUM(AH$8:AH223)+AJ$4,"")</f>
        <v/>
      </c>
      <c r="AK223" s="310" t="str">
        <f>IF(AND(J223=1,AI223&gt;0),Input!$E$18,IF(AND(J223=2,AI223&gt;0),Input!$E$19,IF(AND(J223=3,AI223&gt;0),Input!$E$20,"")))</f>
        <v/>
      </c>
      <c r="AL223" s="310" t="str">
        <f>IF(AND(J223=1,AI223&gt;0),Input!$G$18,IF(AND(J223=2,AI223&gt;0),Input!$G$19,IF(AND(J223=3,AI223&gt;0),Input!$G$20,"")))</f>
        <v/>
      </c>
      <c r="AM223" s="310" t="str">
        <f>IF(AND(J223=1,AI223&gt;0),Input!$I$18,IF(AND(J223=2,AI223&gt;0),Input!$I$19,IF(AND(J223=3,AI223&gt;0),Input!$I$20,"")))</f>
        <v/>
      </c>
      <c r="AN223" s="313"/>
      <c r="AO223" s="314" t="str">
        <f t="shared" si="100"/>
        <v/>
      </c>
      <c r="AP223" s="314" t="str">
        <f t="shared" si="107"/>
        <v/>
      </c>
      <c r="AQ223" s="314" t="str">
        <f t="shared" si="108"/>
        <v/>
      </c>
      <c r="AR223" s="314">
        <f t="shared" si="109"/>
        <v>0</v>
      </c>
      <c r="AT223" s="315" t="str">
        <f t="shared" si="101"/>
        <v/>
      </c>
      <c r="AU223" s="315" t="str">
        <f t="shared" si="110"/>
        <v/>
      </c>
      <c r="AV223" s="315" t="str">
        <f t="shared" si="111"/>
        <v/>
      </c>
      <c r="AW223" s="316" t="str">
        <f t="shared" si="102"/>
        <v/>
      </c>
      <c r="AX223" s="316" t="str">
        <f t="shared" si="112"/>
        <v/>
      </c>
      <c r="AY223" s="317" t="str">
        <f t="shared" si="113"/>
        <v/>
      </c>
      <c r="AZ223" s="318" t="str">
        <f t="shared" si="103"/>
        <v/>
      </c>
      <c r="BA223" s="318" t="str">
        <f t="shared" si="114"/>
        <v/>
      </c>
      <c r="BB223" s="318" t="str">
        <f t="shared" si="115"/>
        <v/>
      </c>
      <c r="BJ223" s="320">
        <f t="shared" si="119"/>
        <v>0</v>
      </c>
      <c r="BL223" s="321"/>
      <c r="BM223" s="322">
        <f t="shared" si="116"/>
        <v>2.5</v>
      </c>
      <c r="BN223" s="322">
        <f t="shared" si="121"/>
        <v>0.83333333333333337</v>
      </c>
      <c r="BO223" s="322" t="str">
        <f t="shared" si="121"/>
        <v/>
      </c>
      <c r="BP223" s="322" t="str">
        <f t="shared" si="121"/>
        <v/>
      </c>
      <c r="BQ223" s="322" t="str">
        <f t="shared" si="121"/>
        <v/>
      </c>
      <c r="BR223" s="322" t="str">
        <f t="shared" si="121"/>
        <v/>
      </c>
      <c r="BS223" s="322" t="str">
        <f t="shared" si="121"/>
        <v/>
      </c>
      <c r="BT223" s="322" t="str">
        <f t="shared" si="121"/>
        <v/>
      </c>
      <c r="BU223" s="322" t="str">
        <f t="shared" si="121"/>
        <v/>
      </c>
      <c r="BV223" s="322" t="str">
        <f t="shared" si="121"/>
        <v/>
      </c>
      <c r="BW223" s="322" t="str">
        <f t="shared" si="121"/>
        <v/>
      </c>
      <c r="BX223" s="322" t="str">
        <f t="shared" si="121"/>
        <v/>
      </c>
      <c r="CC223" s="323"/>
      <c r="CF223" s="369">
        <f t="shared" si="118"/>
        <v>0</v>
      </c>
      <c r="CG223" s="368"/>
      <c r="CH223" s="368"/>
      <c r="CI223" s="368"/>
      <c r="CJ223" s="368"/>
      <c r="CK223" s="368"/>
      <c r="CL223" s="368"/>
      <c r="CM223" s="368"/>
      <c r="CN223" s="368"/>
      <c r="CO223" s="368"/>
      <c r="CP223" s="368"/>
      <c r="CQ223" s="368"/>
      <c r="CR223" s="368"/>
    </row>
    <row r="224" spans="1:96" s="314" customFormat="1" ht="21" customHeight="1">
      <c r="A224" s="295" t="str">
        <f>Input!$C$12</f>
        <v>01​ 01 01</v>
      </c>
      <c r="B224" s="296">
        <v>5425</v>
      </c>
      <c r="C224" s="297">
        <v>1</v>
      </c>
      <c r="D224" s="298" t="str">
        <f t="shared" si="94"/>
        <v/>
      </c>
      <c r="E224" s="299">
        <f>IF(AG224=1,SUM(AG$8:AG224)+E$4,"")</f>
        <v>217</v>
      </c>
      <c r="F224" s="300" t="str">
        <f t="shared" si="95"/>
        <v>01​ 01 01 5425 1</v>
      </c>
      <c r="G224" s="301" t="s">
        <v>367</v>
      </c>
      <c r="H224" s="302"/>
      <c r="I224" s="303"/>
      <c r="J224" s="304">
        <v>2</v>
      </c>
      <c r="K224" s="305" t="str">
        <f t="shared" si="120"/>
        <v>អាជីវកម្ម</v>
      </c>
      <c r="L224" s="328"/>
      <c r="M224" s="79"/>
      <c r="N224" s="307"/>
      <c r="O224" s="366">
        <f t="shared" si="104"/>
        <v>0.83333333333333337</v>
      </c>
      <c r="P224" s="79" t="str">
        <f t="shared" si="105"/>
        <v/>
      </c>
      <c r="Q224" s="79" t="str">
        <f t="shared" si="96"/>
        <v/>
      </c>
      <c r="R224" s="79"/>
      <c r="S224" s="79">
        <v>5</v>
      </c>
      <c r="T224" s="79">
        <v>10</v>
      </c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308" t="str">
        <f t="shared" si="97"/>
        <v/>
      </c>
      <c r="AG224" s="309">
        <f t="shared" si="98"/>
        <v>1</v>
      </c>
      <c r="AH224" s="310" t="str">
        <f t="shared" si="106"/>
        <v/>
      </c>
      <c r="AI224" s="311">
        <f t="shared" si="99"/>
        <v>0</v>
      </c>
      <c r="AJ224" s="312" t="str">
        <f>IF(AH224=1,SUM(AH$8:AH224)+AJ$4,"")</f>
        <v/>
      </c>
      <c r="AK224" s="310" t="str">
        <f>IF(AND(J224=1,AI224&gt;0),Input!$E$18,IF(AND(J224=2,AI224&gt;0),Input!$E$19,IF(AND(J224=3,AI224&gt;0),Input!$E$20,"")))</f>
        <v/>
      </c>
      <c r="AL224" s="310" t="str">
        <f>IF(AND(J224=1,AI224&gt;0),Input!$G$18,IF(AND(J224=2,AI224&gt;0),Input!$G$19,IF(AND(J224=3,AI224&gt;0),Input!$G$20,"")))</f>
        <v/>
      </c>
      <c r="AM224" s="310" t="str">
        <f>IF(AND(J224=1,AI224&gt;0),Input!$I$18,IF(AND(J224=2,AI224&gt;0),Input!$I$19,IF(AND(J224=3,AI224&gt;0),Input!$I$20,"")))</f>
        <v/>
      </c>
      <c r="AN224" s="313"/>
      <c r="AO224" s="314" t="str">
        <f t="shared" si="100"/>
        <v/>
      </c>
      <c r="AP224" s="314" t="str">
        <f t="shared" si="107"/>
        <v/>
      </c>
      <c r="AQ224" s="314" t="str">
        <f t="shared" si="108"/>
        <v/>
      </c>
      <c r="AR224" s="314">
        <f t="shared" si="109"/>
        <v>0</v>
      </c>
      <c r="AT224" s="315" t="str">
        <f t="shared" si="101"/>
        <v/>
      </c>
      <c r="AU224" s="315" t="str">
        <f t="shared" si="110"/>
        <v/>
      </c>
      <c r="AV224" s="315" t="str">
        <f t="shared" si="111"/>
        <v/>
      </c>
      <c r="AW224" s="316" t="str">
        <f t="shared" si="102"/>
        <v/>
      </c>
      <c r="AX224" s="316" t="str">
        <f t="shared" si="112"/>
        <v/>
      </c>
      <c r="AY224" s="317" t="str">
        <f t="shared" si="113"/>
        <v/>
      </c>
      <c r="AZ224" s="318" t="str">
        <f t="shared" si="103"/>
        <v/>
      </c>
      <c r="BA224" s="318" t="str">
        <f t="shared" si="114"/>
        <v/>
      </c>
      <c r="BB224" s="318" t="str">
        <f t="shared" si="115"/>
        <v/>
      </c>
      <c r="BJ224" s="320">
        <f t="shared" si="119"/>
        <v>0</v>
      </c>
      <c r="BL224" s="321"/>
      <c r="BM224" s="322">
        <f t="shared" si="116"/>
        <v>2.5</v>
      </c>
      <c r="BN224" s="322">
        <f t="shared" si="121"/>
        <v>0.83333333333333337</v>
      </c>
      <c r="BO224" s="322" t="str">
        <f t="shared" si="121"/>
        <v/>
      </c>
      <c r="BP224" s="322" t="str">
        <f t="shared" si="121"/>
        <v/>
      </c>
      <c r="BQ224" s="322" t="str">
        <f t="shared" si="121"/>
        <v/>
      </c>
      <c r="BR224" s="322" t="str">
        <f t="shared" si="121"/>
        <v/>
      </c>
      <c r="BS224" s="322" t="str">
        <f t="shared" si="121"/>
        <v/>
      </c>
      <c r="BT224" s="322" t="str">
        <f t="shared" si="121"/>
        <v/>
      </c>
      <c r="BU224" s="322" t="str">
        <f t="shared" si="121"/>
        <v/>
      </c>
      <c r="BV224" s="322" t="str">
        <f t="shared" si="121"/>
        <v/>
      </c>
      <c r="BW224" s="322" t="str">
        <f t="shared" si="121"/>
        <v/>
      </c>
      <c r="BX224" s="322" t="str">
        <f t="shared" si="121"/>
        <v/>
      </c>
      <c r="CC224" s="323"/>
      <c r="CF224" s="369">
        <f t="shared" si="118"/>
        <v>0</v>
      </c>
      <c r="CG224" s="368"/>
      <c r="CH224" s="368"/>
      <c r="CI224" s="368"/>
      <c r="CJ224" s="368"/>
      <c r="CK224" s="368"/>
      <c r="CL224" s="368"/>
      <c r="CM224" s="368"/>
      <c r="CN224" s="368"/>
      <c r="CO224" s="368"/>
      <c r="CP224" s="368"/>
      <c r="CQ224" s="368"/>
      <c r="CR224" s="368"/>
    </row>
    <row r="225" spans="1:96" s="314" customFormat="1" ht="21" customHeight="1">
      <c r="A225" s="295" t="str">
        <f>Input!$C$12</f>
        <v>01​ 01 01</v>
      </c>
      <c r="B225" s="325">
        <v>5450</v>
      </c>
      <c r="C225" s="297">
        <v>1</v>
      </c>
      <c r="D225" s="298" t="str">
        <f t="shared" si="94"/>
        <v/>
      </c>
      <c r="E225" s="299">
        <f>IF(AG225=1,SUM(AG$8:AG225)+E$4,"")</f>
        <v>218</v>
      </c>
      <c r="F225" s="300" t="str">
        <f t="shared" si="95"/>
        <v>01​ 01 01 5450 1</v>
      </c>
      <c r="G225" s="301" t="s">
        <v>368</v>
      </c>
      <c r="H225" s="302"/>
      <c r="I225" s="303"/>
      <c r="J225" s="304">
        <v>2</v>
      </c>
      <c r="K225" s="305" t="str">
        <f t="shared" si="120"/>
        <v>អាជីវកម្ម</v>
      </c>
      <c r="L225" s="328"/>
      <c r="M225" s="79"/>
      <c r="N225" s="307"/>
      <c r="O225" s="366">
        <f t="shared" si="104"/>
        <v>0.83333333333333337</v>
      </c>
      <c r="P225" s="79" t="str">
        <f t="shared" si="105"/>
        <v/>
      </c>
      <c r="Q225" s="79" t="str">
        <f t="shared" si="96"/>
        <v/>
      </c>
      <c r="R225" s="79"/>
      <c r="S225" s="79">
        <v>5</v>
      </c>
      <c r="T225" s="79">
        <v>10</v>
      </c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308" t="str">
        <f t="shared" si="97"/>
        <v/>
      </c>
      <c r="AG225" s="309">
        <f t="shared" si="98"/>
        <v>1</v>
      </c>
      <c r="AH225" s="310" t="str">
        <f t="shared" si="106"/>
        <v/>
      </c>
      <c r="AI225" s="311">
        <f t="shared" si="99"/>
        <v>0</v>
      </c>
      <c r="AJ225" s="312" t="str">
        <f>IF(AH225=1,SUM(AH$8:AH225)+AJ$4,"")</f>
        <v/>
      </c>
      <c r="AK225" s="310" t="str">
        <f>IF(AND(J225=1,AI225&gt;0),Input!$E$18,IF(AND(J225=2,AI225&gt;0),Input!$E$19,IF(AND(J225=3,AI225&gt;0),Input!$E$20,"")))</f>
        <v/>
      </c>
      <c r="AL225" s="310" t="str">
        <f>IF(AND(J225=1,AI225&gt;0),Input!$G$18,IF(AND(J225=2,AI225&gt;0),Input!$G$19,IF(AND(J225=3,AI225&gt;0),Input!$G$20,"")))</f>
        <v/>
      </c>
      <c r="AM225" s="310" t="str">
        <f>IF(AND(J225=1,AI225&gt;0),Input!$I$18,IF(AND(J225=2,AI225&gt;0),Input!$I$19,IF(AND(J225=3,AI225&gt;0),Input!$I$20,"")))</f>
        <v/>
      </c>
      <c r="AN225" s="313"/>
      <c r="AO225" s="314" t="str">
        <f t="shared" si="100"/>
        <v/>
      </c>
      <c r="AP225" s="314" t="str">
        <f t="shared" si="107"/>
        <v/>
      </c>
      <c r="AQ225" s="314" t="str">
        <f t="shared" si="108"/>
        <v/>
      </c>
      <c r="AR225" s="314">
        <f t="shared" si="109"/>
        <v>0</v>
      </c>
      <c r="AT225" s="315" t="str">
        <f t="shared" si="101"/>
        <v/>
      </c>
      <c r="AU225" s="315" t="str">
        <f t="shared" si="110"/>
        <v/>
      </c>
      <c r="AV225" s="315" t="str">
        <f t="shared" si="111"/>
        <v/>
      </c>
      <c r="AW225" s="316" t="str">
        <f t="shared" si="102"/>
        <v/>
      </c>
      <c r="AX225" s="316" t="str">
        <f t="shared" si="112"/>
        <v/>
      </c>
      <c r="AY225" s="317" t="str">
        <f t="shared" si="113"/>
        <v/>
      </c>
      <c r="AZ225" s="318" t="str">
        <f t="shared" si="103"/>
        <v/>
      </c>
      <c r="BA225" s="318" t="str">
        <f t="shared" si="114"/>
        <v/>
      </c>
      <c r="BB225" s="318" t="str">
        <f t="shared" si="115"/>
        <v/>
      </c>
      <c r="BJ225" s="320">
        <f t="shared" si="119"/>
        <v>0</v>
      </c>
      <c r="BL225" s="321"/>
      <c r="BM225" s="322">
        <f t="shared" si="116"/>
        <v>2.5</v>
      </c>
      <c r="BN225" s="322">
        <f t="shared" si="121"/>
        <v>0.83333333333333337</v>
      </c>
      <c r="BO225" s="322" t="str">
        <f t="shared" si="121"/>
        <v/>
      </c>
      <c r="BP225" s="322" t="str">
        <f t="shared" si="121"/>
        <v/>
      </c>
      <c r="BQ225" s="322" t="str">
        <f t="shared" si="121"/>
        <v/>
      </c>
      <c r="BR225" s="322" t="str">
        <f t="shared" si="121"/>
        <v/>
      </c>
      <c r="BS225" s="322" t="str">
        <f t="shared" si="121"/>
        <v/>
      </c>
      <c r="BT225" s="322" t="str">
        <f t="shared" si="121"/>
        <v/>
      </c>
      <c r="BU225" s="322" t="str">
        <f t="shared" si="121"/>
        <v/>
      </c>
      <c r="BV225" s="322" t="str">
        <f t="shared" si="121"/>
        <v/>
      </c>
      <c r="BW225" s="322" t="str">
        <f t="shared" si="121"/>
        <v/>
      </c>
      <c r="BX225" s="322" t="str">
        <f t="shared" si="121"/>
        <v/>
      </c>
      <c r="CC225" s="323"/>
      <c r="CF225" s="369">
        <f t="shared" si="118"/>
        <v>0</v>
      </c>
      <c r="CG225" s="368"/>
      <c r="CH225" s="368"/>
      <c r="CI225" s="368"/>
      <c r="CJ225" s="368"/>
      <c r="CK225" s="368"/>
      <c r="CL225" s="368"/>
      <c r="CM225" s="368"/>
      <c r="CN225" s="368"/>
      <c r="CO225" s="368"/>
      <c r="CP225" s="368"/>
      <c r="CQ225" s="368"/>
      <c r="CR225" s="368"/>
    </row>
    <row r="226" spans="1:96" s="314" customFormat="1" ht="21" customHeight="1">
      <c r="A226" s="295" t="str">
        <f>Input!$C$12</f>
        <v>01​ 01 01</v>
      </c>
      <c r="B226" s="296">
        <v>5475</v>
      </c>
      <c r="C226" s="297">
        <v>1</v>
      </c>
      <c r="D226" s="298" t="str">
        <f t="shared" si="94"/>
        <v/>
      </c>
      <c r="E226" s="299">
        <f>IF(AG226=1,SUM(AG$8:AG226)+E$4,"")</f>
        <v>219</v>
      </c>
      <c r="F226" s="300" t="str">
        <f t="shared" si="95"/>
        <v>01​ 01 01 5475 1</v>
      </c>
      <c r="G226" s="301" t="s">
        <v>369</v>
      </c>
      <c r="H226" s="302"/>
      <c r="I226" s="303"/>
      <c r="J226" s="304">
        <v>2</v>
      </c>
      <c r="K226" s="305" t="str">
        <f t="shared" si="120"/>
        <v>អាជីវកម្ម</v>
      </c>
      <c r="L226" s="328"/>
      <c r="M226" s="79"/>
      <c r="N226" s="307"/>
      <c r="O226" s="366">
        <f t="shared" si="104"/>
        <v>0.83333333333333337</v>
      </c>
      <c r="P226" s="79" t="str">
        <f t="shared" si="105"/>
        <v/>
      </c>
      <c r="Q226" s="79" t="str">
        <f t="shared" si="96"/>
        <v/>
      </c>
      <c r="R226" s="79"/>
      <c r="S226" s="79">
        <v>5</v>
      </c>
      <c r="T226" s="79">
        <v>10</v>
      </c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308" t="str">
        <f t="shared" si="97"/>
        <v/>
      </c>
      <c r="AG226" s="309">
        <f t="shared" si="98"/>
        <v>1</v>
      </c>
      <c r="AH226" s="310" t="str">
        <f t="shared" si="106"/>
        <v/>
      </c>
      <c r="AI226" s="311">
        <f t="shared" si="99"/>
        <v>0</v>
      </c>
      <c r="AJ226" s="312" t="str">
        <f>IF(AH226=1,SUM(AH$8:AH226)+AJ$4,"")</f>
        <v/>
      </c>
      <c r="AK226" s="310" t="str">
        <f>IF(AND(J226=1,AI226&gt;0),Input!$E$18,IF(AND(J226=2,AI226&gt;0),Input!$E$19,IF(AND(J226=3,AI226&gt;0),Input!$E$20,"")))</f>
        <v/>
      </c>
      <c r="AL226" s="310" t="str">
        <f>IF(AND(J226=1,AI226&gt;0),Input!$G$18,IF(AND(J226=2,AI226&gt;0),Input!$G$19,IF(AND(J226=3,AI226&gt;0),Input!$G$20,"")))</f>
        <v/>
      </c>
      <c r="AM226" s="310" t="str">
        <f>IF(AND(J226=1,AI226&gt;0),Input!$I$18,IF(AND(J226=2,AI226&gt;0),Input!$I$19,IF(AND(J226=3,AI226&gt;0),Input!$I$20,"")))</f>
        <v/>
      </c>
      <c r="AN226" s="313"/>
      <c r="AO226" s="314" t="str">
        <f t="shared" si="100"/>
        <v/>
      </c>
      <c r="AP226" s="314" t="str">
        <f t="shared" si="107"/>
        <v/>
      </c>
      <c r="AQ226" s="314" t="str">
        <f t="shared" si="108"/>
        <v/>
      </c>
      <c r="AR226" s="314">
        <f t="shared" si="109"/>
        <v>0</v>
      </c>
      <c r="AT226" s="315" t="str">
        <f t="shared" si="101"/>
        <v/>
      </c>
      <c r="AU226" s="315" t="str">
        <f t="shared" si="110"/>
        <v/>
      </c>
      <c r="AV226" s="315" t="str">
        <f t="shared" si="111"/>
        <v/>
      </c>
      <c r="AW226" s="316" t="str">
        <f t="shared" si="102"/>
        <v/>
      </c>
      <c r="AX226" s="316" t="str">
        <f t="shared" si="112"/>
        <v/>
      </c>
      <c r="AY226" s="317" t="str">
        <f t="shared" si="113"/>
        <v/>
      </c>
      <c r="AZ226" s="318" t="str">
        <f t="shared" si="103"/>
        <v/>
      </c>
      <c r="BA226" s="318" t="str">
        <f t="shared" si="114"/>
        <v/>
      </c>
      <c r="BB226" s="318" t="str">
        <f t="shared" si="115"/>
        <v/>
      </c>
      <c r="BJ226" s="320">
        <f t="shared" si="119"/>
        <v>0</v>
      </c>
      <c r="BL226" s="321"/>
      <c r="BM226" s="322">
        <f t="shared" si="116"/>
        <v>2.5</v>
      </c>
      <c r="BN226" s="322">
        <f t="shared" si="121"/>
        <v>0.83333333333333337</v>
      </c>
      <c r="BO226" s="322" t="str">
        <f t="shared" si="121"/>
        <v/>
      </c>
      <c r="BP226" s="322" t="str">
        <f t="shared" si="121"/>
        <v/>
      </c>
      <c r="BQ226" s="322" t="str">
        <f t="shared" si="121"/>
        <v/>
      </c>
      <c r="BR226" s="322" t="str">
        <f t="shared" si="121"/>
        <v/>
      </c>
      <c r="BS226" s="322" t="str">
        <f t="shared" si="121"/>
        <v/>
      </c>
      <c r="BT226" s="322" t="str">
        <f t="shared" si="121"/>
        <v/>
      </c>
      <c r="BU226" s="322" t="str">
        <f t="shared" si="121"/>
        <v/>
      </c>
      <c r="BV226" s="322" t="str">
        <f t="shared" si="121"/>
        <v/>
      </c>
      <c r="BW226" s="322" t="str">
        <f t="shared" si="121"/>
        <v/>
      </c>
      <c r="BX226" s="322" t="str">
        <f t="shared" si="121"/>
        <v/>
      </c>
      <c r="CC226" s="323"/>
      <c r="CF226" s="369">
        <f t="shared" si="118"/>
        <v>0</v>
      </c>
      <c r="CG226" s="368"/>
      <c r="CH226" s="368"/>
      <c r="CI226" s="368"/>
      <c r="CJ226" s="368"/>
      <c r="CK226" s="368"/>
      <c r="CL226" s="368"/>
      <c r="CM226" s="368"/>
      <c r="CN226" s="368"/>
      <c r="CO226" s="368"/>
      <c r="CP226" s="368"/>
      <c r="CQ226" s="368"/>
      <c r="CR226" s="368"/>
    </row>
    <row r="227" spans="1:96" s="314" customFormat="1" ht="21" customHeight="1">
      <c r="A227" s="295" t="str">
        <f>Input!$C$12</f>
        <v>01​ 01 01</v>
      </c>
      <c r="B227" s="325">
        <v>5500</v>
      </c>
      <c r="C227" s="297">
        <v>1</v>
      </c>
      <c r="D227" s="298" t="str">
        <f t="shared" si="94"/>
        <v/>
      </c>
      <c r="E227" s="299">
        <f>IF(AG227=1,SUM(AG$8:AG227)+E$4,"")</f>
        <v>220</v>
      </c>
      <c r="F227" s="300" t="str">
        <f t="shared" si="95"/>
        <v>01​ 01 01 5500 1</v>
      </c>
      <c r="G227" s="301" t="s">
        <v>370</v>
      </c>
      <c r="H227" s="302"/>
      <c r="I227" s="303"/>
      <c r="J227" s="304">
        <v>2</v>
      </c>
      <c r="K227" s="305" t="str">
        <f t="shared" si="120"/>
        <v>អាជីវកម្ម</v>
      </c>
      <c r="L227" s="328"/>
      <c r="M227" s="79"/>
      <c r="N227" s="307"/>
      <c r="O227" s="366">
        <f t="shared" si="104"/>
        <v>0.83333333333333337</v>
      </c>
      <c r="P227" s="79" t="str">
        <f t="shared" si="105"/>
        <v/>
      </c>
      <c r="Q227" s="79" t="str">
        <f t="shared" si="96"/>
        <v/>
      </c>
      <c r="R227" s="79"/>
      <c r="S227" s="79">
        <v>5</v>
      </c>
      <c r="T227" s="79">
        <v>10</v>
      </c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308" t="str">
        <f t="shared" si="97"/>
        <v/>
      </c>
      <c r="AG227" s="309">
        <f t="shared" si="98"/>
        <v>1</v>
      </c>
      <c r="AH227" s="310" t="str">
        <f t="shared" si="106"/>
        <v/>
      </c>
      <c r="AI227" s="311">
        <f t="shared" si="99"/>
        <v>0</v>
      </c>
      <c r="AJ227" s="312" t="str">
        <f>IF(AH227=1,SUM(AH$8:AH227)+AJ$4,"")</f>
        <v/>
      </c>
      <c r="AK227" s="310" t="str">
        <f>IF(AND(J227=1,AI227&gt;0),Input!$E$18,IF(AND(J227=2,AI227&gt;0),Input!$E$19,IF(AND(J227=3,AI227&gt;0),Input!$E$20,"")))</f>
        <v/>
      </c>
      <c r="AL227" s="310" t="str">
        <f>IF(AND(J227=1,AI227&gt;0),Input!$G$18,IF(AND(J227=2,AI227&gt;0),Input!$G$19,IF(AND(J227=3,AI227&gt;0),Input!$G$20,"")))</f>
        <v/>
      </c>
      <c r="AM227" s="310" t="str">
        <f>IF(AND(J227=1,AI227&gt;0),Input!$I$18,IF(AND(J227=2,AI227&gt;0),Input!$I$19,IF(AND(J227=3,AI227&gt;0),Input!$I$20,"")))</f>
        <v/>
      </c>
      <c r="AN227" s="313"/>
      <c r="AO227" s="314" t="str">
        <f t="shared" si="100"/>
        <v/>
      </c>
      <c r="AP227" s="314" t="str">
        <f t="shared" si="107"/>
        <v/>
      </c>
      <c r="AQ227" s="314" t="str">
        <f t="shared" si="108"/>
        <v/>
      </c>
      <c r="AR227" s="314">
        <f t="shared" si="109"/>
        <v>0</v>
      </c>
      <c r="AT227" s="315" t="str">
        <f t="shared" si="101"/>
        <v/>
      </c>
      <c r="AU227" s="315" t="str">
        <f t="shared" si="110"/>
        <v/>
      </c>
      <c r="AV227" s="315" t="str">
        <f t="shared" si="111"/>
        <v/>
      </c>
      <c r="AW227" s="316" t="str">
        <f t="shared" si="102"/>
        <v/>
      </c>
      <c r="AX227" s="316" t="str">
        <f t="shared" si="112"/>
        <v/>
      </c>
      <c r="AY227" s="317" t="str">
        <f t="shared" si="113"/>
        <v/>
      </c>
      <c r="AZ227" s="318" t="str">
        <f t="shared" si="103"/>
        <v/>
      </c>
      <c r="BA227" s="318" t="str">
        <f t="shared" si="114"/>
        <v/>
      </c>
      <c r="BB227" s="318" t="str">
        <f t="shared" si="115"/>
        <v/>
      </c>
      <c r="BJ227" s="320">
        <f t="shared" si="119"/>
        <v>0</v>
      </c>
      <c r="BL227" s="321"/>
      <c r="BM227" s="322">
        <f t="shared" si="116"/>
        <v>2.5</v>
      </c>
      <c r="BN227" s="322">
        <f t="shared" si="121"/>
        <v>0.83333333333333337</v>
      </c>
      <c r="BO227" s="322" t="str">
        <f t="shared" si="121"/>
        <v/>
      </c>
      <c r="BP227" s="322" t="str">
        <f t="shared" si="121"/>
        <v/>
      </c>
      <c r="BQ227" s="322" t="str">
        <f t="shared" si="121"/>
        <v/>
      </c>
      <c r="BR227" s="322" t="str">
        <f t="shared" si="121"/>
        <v/>
      </c>
      <c r="BS227" s="322" t="str">
        <f t="shared" si="121"/>
        <v/>
      </c>
      <c r="BT227" s="322" t="str">
        <f t="shared" si="121"/>
        <v/>
      </c>
      <c r="BU227" s="322" t="str">
        <f t="shared" si="121"/>
        <v/>
      </c>
      <c r="BV227" s="322" t="str">
        <f t="shared" si="121"/>
        <v/>
      </c>
      <c r="BW227" s="322" t="str">
        <f t="shared" si="121"/>
        <v/>
      </c>
      <c r="BX227" s="322" t="str">
        <f t="shared" si="121"/>
        <v/>
      </c>
      <c r="CC227" s="323"/>
      <c r="CF227" s="369">
        <f t="shared" si="118"/>
        <v>0</v>
      </c>
      <c r="CG227" s="368"/>
      <c r="CH227" s="368"/>
      <c r="CI227" s="368"/>
      <c r="CJ227" s="368"/>
      <c r="CK227" s="368"/>
      <c r="CL227" s="368"/>
      <c r="CM227" s="368"/>
      <c r="CN227" s="368"/>
      <c r="CO227" s="368"/>
      <c r="CP227" s="368"/>
      <c r="CQ227" s="368"/>
      <c r="CR227" s="368"/>
    </row>
    <row r="228" spans="1:96" s="314" customFormat="1" ht="21" customHeight="1">
      <c r="A228" s="295" t="str">
        <f>Input!$C$12</f>
        <v>01​ 01 01</v>
      </c>
      <c r="B228" s="296">
        <v>5525</v>
      </c>
      <c r="C228" s="297">
        <v>1</v>
      </c>
      <c r="D228" s="298" t="str">
        <f t="shared" si="94"/>
        <v/>
      </c>
      <c r="E228" s="299">
        <f>IF(AG228=1,SUM(AG$8:AG228)+E$4,"")</f>
        <v>221</v>
      </c>
      <c r="F228" s="300" t="str">
        <f t="shared" si="95"/>
        <v>01​ 01 01 5525 1</v>
      </c>
      <c r="G228" s="301" t="s">
        <v>371</v>
      </c>
      <c r="H228" s="302"/>
      <c r="I228" s="303"/>
      <c r="J228" s="304">
        <v>2</v>
      </c>
      <c r="K228" s="305" t="str">
        <f t="shared" si="120"/>
        <v>អាជីវកម្ម</v>
      </c>
      <c r="L228" s="328"/>
      <c r="M228" s="79"/>
      <c r="N228" s="307"/>
      <c r="O228" s="366">
        <f t="shared" si="104"/>
        <v>0.83333333333333337</v>
      </c>
      <c r="P228" s="79" t="str">
        <f t="shared" si="105"/>
        <v/>
      </c>
      <c r="Q228" s="79" t="str">
        <f t="shared" si="96"/>
        <v/>
      </c>
      <c r="R228" s="79"/>
      <c r="S228" s="79">
        <v>5</v>
      </c>
      <c r="T228" s="79">
        <v>10</v>
      </c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308" t="str">
        <f t="shared" si="97"/>
        <v/>
      </c>
      <c r="AG228" s="309">
        <f t="shared" si="98"/>
        <v>1</v>
      </c>
      <c r="AH228" s="310" t="str">
        <f t="shared" si="106"/>
        <v/>
      </c>
      <c r="AI228" s="311">
        <f t="shared" si="99"/>
        <v>0</v>
      </c>
      <c r="AJ228" s="312" t="str">
        <f>IF(AH228=1,SUM(AH$8:AH228)+AJ$4,"")</f>
        <v/>
      </c>
      <c r="AK228" s="310" t="str">
        <f>IF(AND(J228=1,AI228&gt;0),Input!$E$18,IF(AND(J228=2,AI228&gt;0),Input!$E$19,IF(AND(J228=3,AI228&gt;0),Input!$E$20,"")))</f>
        <v/>
      </c>
      <c r="AL228" s="310" t="str">
        <f>IF(AND(J228=1,AI228&gt;0),Input!$G$18,IF(AND(J228=2,AI228&gt;0),Input!$G$19,IF(AND(J228=3,AI228&gt;0),Input!$G$20,"")))</f>
        <v/>
      </c>
      <c r="AM228" s="310" t="str">
        <f>IF(AND(J228=1,AI228&gt;0),Input!$I$18,IF(AND(J228=2,AI228&gt;0),Input!$I$19,IF(AND(J228=3,AI228&gt;0),Input!$I$20,"")))</f>
        <v/>
      </c>
      <c r="AN228" s="313"/>
      <c r="AO228" s="314" t="str">
        <f t="shared" si="100"/>
        <v/>
      </c>
      <c r="AP228" s="314" t="str">
        <f t="shared" si="107"/>
        <v/>
      </c>
      <c r="AQ228" s="314" t="str">
        <f t="shared" si="108"/>
        <v/>
      </c>
      <c r="AR228" s="314">
        <f t="shared" si="109"/>
        <v>0</v>
      </c>
      <c r="AT228" s="315" t="str">
        <f t="shared" si="101"/>
        <v/>
      </c>
      <c r="AU228" s="315" t="str">
        <f t="shared" si="110"/>
        <v/>
      </c>
      <c r="AV228" s="315" t="str">
        <f t="shared" si="111"/>
        <v/>
      </c>
      <c r="AW228" s="316" t="str">
        <f t="shared" si="102"/>
        <v/>
      </c>
      <c r="AX228" s="316" t="str">
        <f t="shared" si="112"/>
        <v/>
      </c>
      <c r="AY228" s="317" t="str">
        <f t="shared" si="113"/>
        <v/>
      </c>
      <c r="AZ228" s="318" t="str">
        <f t="shared" si="103"/>
        <v/>
      </c>
      <c r="BA228" s="318" t="str">
        <f t="shared" si="114"/>
        <v/>
      </c>
      <c r="BB228" s="318" t="str">
        <f t="shared" si="115"/>
        <v/>
      </c>
      <c r="BJ228" s="320">
        <f t="shared" si="119"/>
        <v>0</v>
      </c>
      <c r="BL228" s="321"/>
      <c r="BM228" s="322">
        <f t="shared" si="116"/>
        <v>2.5</v>
      </c>
      <c r="BN228" s="322">
        <f t="shared" si="121"/>
        <v>0.83333333333333337</v>
      </c>
      <c r="BO228" s="322" t="str">
        <f t="shared" si="121"/>
        <v/>
      </c>
      <c r="BP228" s="322" t="str">
        <f t="shared" si="121"/>
        <v/>
      </c>
      <c r="BQ228" s="322" t="str">
        <f t="shared" si="121"/>
        <v/>
      </c>
      <c r="BR228" s="322" t="str">
        <f t="shared" si="121"/>
        <v/>
      </c>
      <c r="BS228" s="322" t="str">
        <f t="shared" si="121"/>
        <v/>
      </c>
      <c r="BT228" s="322" t="str">
        <f t="shared" si="121"/>
        <v/>
      </c>
      <c r="BU228" s="322" t="str">
        <f t="shared" si="121"/>
        <v/>
      </c>
      <c r="BV228" s="322" t="str">
        <f t="shared" si="121"/>
        <v/>
      </c>
      <c r="BW228" s="322" t="str">
        <f t="shared" si="121"/>
        <v/>
      </c>
      <c r="BX228" s="322" t="str">
        <f t="shared" si="121"/>
        <v/>
      </c>
      <c r="CC228" s="323"/>
      <c r="CF228" s="369">
        <f t="shared" si="118"/>
        <v>0</v>
      </c>
      <c r="CG228" s="368"/>
      <c r="CH228" s="368"/>
      <c r="CI228" s="368"/>
      <c r="CJ228" s="368"/>
      <c r="CK228" s="368"/>
      <c r="CL228" s="368"/>
      <c r="CM228" s="368"/>
      <c r="CN228" s="368"/>
      <c r="CO228" s="368"/>
      <c r="CP228" s="368"/>
      <c r="CQ228" s="368"/>
      <c r="CR228" s="368"/>
    </row>
    <row r="229" spans="1:96" s="314" customFormat="1" ht="21" customHeight="1">
      <c r="A229" s="295" t="str">
        <f>Input!$C$12</f>
        <v>01​ 01 01</v>
      </c>
      <c r="B229" s="325">
        <v>5550</v>
      </c>
      <c r="C229" s="297">
        <v>1</v>
      </c>
      <c r="D229" s="298" t="str">
        <f t="shared" si="94"/>
        <v/>
      </c>
      <c r="E229" s="299">
        <f>IF(AG229=1,SUM(AG$8:AG229)+E$4,"")</f>
        <v>222</v>
      </c>
      <c r="F229" s="300" t="str">
        <f t="shared" si="95"/>
        <v>01​ 01 01 5550 1</v>
      </c>
      <c r="G229" s="301" t="s">
        <v>372</v>
      </c>
      <c r="H229" s="302"/>
      <c r="I229" s="303"/>
      <c r="J229" s="304">
        <v>2</v>
      </c>
      <c r="K229" s="305" t="str">
        <f t="shared" si="120"/>
        <v>អាជីវកម្ម</v>
      </c>
      <c r="L229" s="328"/>
      <c r="M229" s="79"/>
      <c r="N229" s="307"/>
      <c r="O229" s="366">
        <f t="shared" si="104"/>
        <v>0.83333333333333337</v>
      </c>
      <c r="P229" s="79" t="str">
        <f t="shared" si="105"/>
        <v/>
      </c>
      <c r="Q229" s="79" t="str">
        <f t="shared" si="96"/>
        <v/>
      </c>
      <c r="R229" s="79"/>
      <c r="S229" s="79">
        <v>5</v>
      </c>
      <c r="T229" s="79">
        <v>10</v>
      </c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308" t="str">
        <f t="shared" si="97"/>
        <v/>
      </c>
      <c r="AG229" s="309">
        <f t="shared" si="98"/>
        <v>1</v>
      </c>
      <c r="AH229" s="310" t="str">
        <f t="shared" si="106"/>
        <v/>
      </c>
      <c r="AI229" s="311">
        <f t="shared" si="99"/>
        <v>0</v>
      </c>
      <c r="AJ229" s="312" t="str">
        <f>IF(AH229=1,SUM(AH$8:AH229)+AJ$4,"")</f>
        <v/>
      </c>
      <c r="AK229" s="310" t="str">
        <f>IF(AND(J229=1,AI229&gt;0),Input!$E$18,IF(AND(J229=2,AI229&gt;0),Input!$E$19,IF(AND(J229=3,AI229&gt;0),Input!$E$20,"")))</f>
        <v/>
      </c>
      <c r="AL229" s="310" t="str">
        <f>IF(AND(J229=1,AI229&gt;0),Input!$G$18,IF(AND(J229=2,AI229&gt;0),Input!$G$19,IF(AND(J229=3,AI229&gt;0),Input!$G$20,"")))</f>
        <v/>
      </c>
      <c r="AM229" s="310" t="str">
        <f>IF(AND(J229=1,AI229&gt;0),Input!$I$18,IF(AND(J229=2,AI229&gt;0),Input!$I$19,IF(AND(J229=3,AI229&gt;0),Input!$I$20,"")))</f>
        <v/>
      </c>
      <c r="AN229" s="313"/>
      <c r="AO229" s="314" t="str">
        <f t="shared" si="100"/>
        <v/>
      </c>
      <c r="AP229" s="314" t="str">
        <f t="shared" si="107"/>
        <v/>
      </c>
      <c r="AQ229" s="314" t="str">
        <f t="shared" si="108"/>
        <v/>
      </c>
      <c r="AR229" s="314">
        <f t="shared" si="109"/>
        <v>0</v>
      </c>
      <c r="AT229" s="315" t="str">
        <f t="shared" si="101"/>
        <v/>
      </c>
      <c r="AU229" s="315" t="str">
        <f t="shared" si="110"/>
        <v/>
      </c>
      <c r="AV229" s="315" t="str">
        <f t="shared" si="111"/>
        <v/>
      </c>
      <c r="AW229" s="316" t="str">
        <f t="shared" si="102"/>
        <v/>
      </c>
      <c r="AX229" s="316" t="str">
        <f t="shared" si="112"/>
        <v/>
      </c>
      <c r="AY229" s="317" t="str">
        <f t="shared" si="113"/>
        <v/>
      </c>
      <c r="AZ229" s="318" t="str">
        <f t="shared" si="103"/>
        <v/>
      </c>
      <c r="BA229" s="318" t="str">
        <f t="shared" si="114"/>
        <v/>
      </c>
      <c r="BB229" s="318" t="str">
        <f t="shared" si="115"/>
        <v/>
      </c>
      <c r="BJ229" s="320">
        <f t="shared" si="119"/>
        <v>0</v>
      </c>
      <c r="BL229" s="321"/>
      <c r="BM229" s="322">
        <f t="shared" si="116"/>
        <v>2.5</v>
      </c>
      <c r="BN229" s="322">
        <f t="shared" si="121"/>
        <v>0.83333333333333337</v>
      </c>
      <c r="BO229" s="322" t="str">
        <f t="shared" si="121"/>
        <v/>
      </c>
      <c r="BP229" s="322" t="str">
        <f t="shared" si="121"/>
        <v/>
      </c>
      <c r="BQ229" s="322" t="str">
        <f t="shared" si="121"/>
        <v/>
      </c>
      <c r="BR229" s="322" t="str">
        <f t="shared" si="121"/>
        <v/>
      </c>
      <c r="BS229" s="322" t="str">
        <f t="shared" si="121"/>
        <v/>
      </c>
      <c r="BT229" s="322" t="str">
        <f t="shared" si="121"/>
        <v/>
      </c>
      <c r="BU229" s="322" t="str">
        <f t="shared" si="121"/>
        <v/>
      </c>
      <c r="BV229" s="322" t="str">
        <f t="shared" si="121"/>
        <v/>
      </c>
      <c r="BW229" s="322" t="str">
        <f t="shared" si="121"/>
        <v/>
      </c>
      <c r="BX229" s="322" t="str">
        <f t="shared" si="121"/>
        <v/>
      </c>
      <c r="CC229" s="323"/>
      <c r="CF229" s="369">
        <f t="shared" si="118"/>
        <v>0</v>
      </c>
      <c r="CG229" s="368"/>
      <c r="CH229" s="368"/>
      <c r="CI229" s="368"/>
      <c r="CJ229" s="368"/>
      <c r="CK229" s="368"/>
      <c r="CL229" s="368"/>
      <c r="CM229" s="368"/>
      <c r="CN229" s="368"/>
      <c r="CO229" s="368"/>
      <c r="CP229" s="368"/>
      <c r="CQ229" s="368"/>
      <c r="CR229" s="368"/>
    </row>
    <row r="230" spans="1:96" s="314" customFormat="1" ht="21" customHeight="1">
      <c r="A230" s="295" t="str">
        <f>Input!$C$12</f>
        <v>01​ 01 01</v>
      </c>
      <c r="B230" s="296">
        <v>5575</v>
      </c>
      <c r="C230" s="297">
        <v>1</v>
      </c>
      <c r="D230" s="298" t="str">
        <f t="shared" si="94"/>
        <v/>
      </c>
      <c r="E230" s="299">
        <f>IF(AG230=1,SUM(AG$8:AG230)+E$4,"")</f>
        <v>223</v>
      </c>
      <c r="F230" s="300" t="str">
        <f t="shared" si="95"/>
        <v>01​ 01 01 5575 1</v>
      </c>
      <c r="G230" s="301" t="s">
        <v>373</v>
      </c>
      <c r="H230" s="302"/>
      <c r="I230" s="303"/>
      <c r="J230" s="304">
        <v>2</v>
      </c>
      <c r="K230" s="305" t="str">
        <f t="shared" si="120"/>
        <v>អាជីវកម្ម</v>
      </c>
      <c r="L230" s="328"/>
      <c r="M230" s="79"/>
      <c r="N230" s="307"/>
      <c r="O230" s="366">
        <f t="shared" si="104"/>
        <v>0.83333333333333337</v>
      </c>
      <c r="P230" s="79" t="str">
        <f t="shared" si="105"/>
        <v/>
      </c>
      <c r="Q230" s="79" t="str">
        <f t="shared" si="96"/>
        <v/>
      </c>
      <c r="R230" s="79"/>
      <c r="S230" s="79">
        <v>5</v>
      </c>
      <c r="T230" s="79">
        <v>10</v>
      </c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308" t="str">
        <f t="shared" si="97"/>
        <v/>
      </c>
      <c r="AG230" s="309">
        <f t="shared" si="98"/>
        <v>1</v>
      </c>
      <c r="AH230" s="310" t="str">
        <f t="shared" si="106"/>
        <v/>
      </c>
      <c r="AI230" s="311">
        <f t="shared" si="99"/>
        <v>0</v>
      </c>
      <c r="AJ230" s="312" t="str">
        <f>IF(AH230=1,SUM(AH$8:AH230)+AJ$4,"")</f>
        <v/>
      </c>
      <c r="AK230" s="310" t="str">
        <f>IF(AND(J230=1,AI230&gt;0),Input!$E$18,IF(AND(J230=2,AI230&gt;0),Input!$E$19,IF(AND(J230=3,AI230&gt;0),Input!$E$20,"")))</f>
        <v/>
      </c>
      <c r="AL230" s="310" t="str">
        <f>IF(AND(J230=1,AI230&gt;0),Input!$G$18,IF(AND(J230=2,AI230&gt;0),Input!$G$19,IF(AND(J230=3,AI230&gt;0),Input!$G$20,"")))</f>
        <v/>
      </c>
      <c r="AM230" s="310" t="str">
        <f>IF(AND(J230=1,AI230&gt;0),Input!$I$18,IF(AND(J230=2,AI230&gt;0),Input!$I$19,IF(AND(J230=3,AI230&gt;0),Input!$I$20,"")))</f>
        <v/>
      </c>
      <c r="AN230" s="313"/>
      <c r="AO230" s="314" t="str">
        <f t="shared" si="100"/>
        <v/>
      </c>
      <c r="AP230" s="314" t="str">
        <f t="shared" si="107"/>
        <v/>
      </c>
      <c r="AQ230" s="314" t="str">
        <f t="shared" si="108"/>
        <v/>
      </c>
      <c r="AR230" s="314">
        <f t="shared" si="109"/>
        <v>0</v>
      </c>
      <c r="AT230" s="315" t="str">
        <f t="shared" si="101"/>
        <v/>
      </c>
      <c r="AU230" s="315" t="str">
        <f t="shared" si="110"/>
        <v/>
      </c>
      <c r="AV230" s="315" t="str">
        <f t="shared" si="111"/>
        <v/>
      </c>
      <c r="AW230" s="316" t="str">
        <f t="shared" si="102"/>
        <v/>
      </c>
      <c r="AX230" s="316" t="str">
        <f t="shared" si="112"/>
        <v/>
      </c>
      <c r="AY230" s="317" t="str">
        <f t="shared" si="113"/>
        <v/>
      </c>
      <c r="AZ230" s="318" t="str">
        <f t="shared" si="103"/>
        <v/>
      </c>
      <c r="BA230" s="318" t="str">
        <f t="shared" si="114"/>
        <v/>
      </c>
      <c r="BB230" s="318" t="str">
        <f t="shared" si="115"/>
        <v/>
      </c>
      <c r="BJ230" s="320">
        <f t="shared" si="119"/>
        <v>0</v>
      </c>
      <c r="BL230" s="321"/>
      <c r="BM230" s="322">
        <f t="shared" si="116"/>
        <v>2.5</v>
      </c>
      <c r="BN230" s="322">
        <f t="shared" si="121"/>
        <v>0.83333333333333337</v>
      </c>
      <c r="BO230" s="322" t="str">
        <f t="shared" si="121"/>
        <v/>
      </c>
      <c r="BP230" s="322" t="str">
        <f t="shared" si="121"/>
        <v/>
      </c>
      <c r="BQ230" s="322" t="str">
        <f t="shared" si="121"/>
        <v/>
      </c>
      <c r="BR230" s="322" t="str">
        <f t="shared" si="121"/>
        <v/>
      </c>
      <c r="BS230" s="322" t="str">
        <f t="shared" si="121"/>
        <v/>
      </c>
      <c r="BT230" s="322" t="str">
        <f t="shared" si="121"/>
        <v/>
      </c>
      <c r="BU230" s="322" t="str">
        <f t="shared" si="121"/>
        <v/>
      </c>
      <c r="BV230" s="322" t="str">
        <f t="shared" si="121"/>
        <v/>
      </c>
      <c r="BW230" s="322" t="str">
        <f t="shared" si="121"/>
        <v/>
      </c>
      <c r="BX230" s="322" t="str">
        <f t="shared" si="121"/>
        <v/>
      </c>
      <c r="CC230" s="323"/>
      <c r="CF230" s="369">
        <f t="shared" si="118"/>
        <v>0</v>
      </c>
      <c r="CG230" s="368"/>
      <c r="CH230" s="368"/>
      <c r="CI230" s="368"/>
      <c r="CJ230" s="368"/>
      <c r="CK230" s="368"/>
      <c r="CL230" s="368"/>
      <c r="CM230" s="368"/>
      <c r="CN230" s="368"/>
      <c r="CO230" s="368"/>
      <c r="CP230" s="368"/>
      <c r="CQ230" s="368"/>
      <c r="CR230" s="368"/>
    </row>
    <row r="231" spans="1:96" s="314" customFormat="1" ht="21" customHeight="1">
      <c r="A231" s="295" t="str">
        <f>Input!$C$12</f>
        <v>01​ 01 01</v>
      </c>
      <c r="B231" s="325">
        <v>5600</v>
      </c>
      <c r="C231" s="297">
        <v>1</v>
      </c>
      <c r="D231" s="298" t="str">
        <f t="shared" si="94"/>
        <v/>
      </c>
      <c r="E231" s="299">
        <f>IF(AG231=1,SUM(AG$8:AG231)+E$4,"")</f>
        <v>224</v>
      </c>
      <c r="F231" s="300" t="str">
        <f t="shared" si="95"/>
        <v>01​ 01 01 5600 1</v>
      </c>
      <c r="G231" s="301" t="s">
        <v>374</v>
      </c>
      <c r="H231" s="302"/>
      <c r="I231" s="303"/>
      <c r="J231" s="304">
        <v>2</v>
      </c>
      <c r="K231" s="305" t="str">
        <f t="shared" si="120"/>
        <v>អាជីវកម្ម</v>
      </c>
      <c r="L231" s="328"/>
      <c r="M231" s="79"/>
      <c r="N231" s="307"/>
      <c r="O231" s="366">
        <f t="shared" si="104"/>
        <v>0.83333333333333337</v>
      </c>
      <c r="P231" s="79" t="str">
        <f t="shared" si="105"/>
        <v/>
      </c>
      <c r="Q231" s="79" t="str">
        <f t="shared" si="96"/>
        <v/>
      </c>
      <c r="R231" s="79"/>
      <c r="S231" s="79">
        <v>5</v>
      </c>
      <c r="T231" s="79">
        <v>10</v>
      </c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308" t="str">
        <f t="shared" si="97"/>
        <v/>
      </c>
      <c r="AG231" s="309">
        <f t="shared" si="98"/>
        <v>1</v>
      </c>
      <c r="AH231" s="310" t="str">
        <f t="shared" si="106"/>
        <v/>
      </c>
      <c r="AI231" s="311">
        <f t="shared" si="99"/>
        <v>0</v>
      </c>
      <c r="AJ231" s="312" t="str">
        <f>IF(AH231=1,SUM(AH$8:AH231)+AJ$4,"")</f>
        <v/>
      </c>
      <c r="AK231" s="310" t="str">
        <f>IF(AND(J231=1,AI231&gt;0),Input!$E$18,IF(AND(J231=2,AI231&gt;0),Input!$E$19,IF(AND(J231=3,AI231&gt;0),Input!$E$20,"")))</f>
        <v/>
      </c>
      <c r="AL231" s="310" t="str">
        <f>IF(AND(J231=1,AI231&gt;0),Input!$G$18,IF(AND(J231=2,AI231&gt;0),Input!$G$19,IF(AND(J231=3,AI231&gt;0),Input!$G$20,"")))</f>
        <v/>
      </c>
      <c r="AM231" s="310" t="str">
        <f>IF(AND(J231=1,AI231&gt;0),Input!$I$18,IF(AND(J231=2,AI231&gt;0),Input!$I$19,IF(AND(J231=3,AI231&gt;0),Input!$I$20,"")))</f>
        <v/>
      </c>
      <c r="AN231" s="313"/>
      <c r="AO231" s="314" t="str">
        <f t="shared" si="100"/>
        <v/>
      </c>
      <c r="AP231" s="314" t="str">
        <f t="shared" si="107"/>
        <v/>
      </c>
      <c r="AQ231" s="314" t="str">
        <f t="shared" si="108"/>
        <v/>
      </c>
      <c r="AR231" s="314">
        <f t="shared" si="109"/>
        <v>0</v>
      </c>
      <c r="AT231" s="315" t="str">
        <f t="shared" si="101"/>
        <v/>
      </c>
      <c r="AU231" s="315" t="str">
        <f t="shared" si="110"/>
        <v/>
      </c>
      <c r="AV231" s="315" t="str">
        <f t="shared" si="111"/>
        <v/>
      </c>
      <c r="AW231" s="316" t="str">
        <f t="shared" si="102"/>
        <v/>
      </c>
      <c r="AX231" s="316" t="str">
        <f t="shared" si="112"/>
        <v/>
      </c>
      <c r="AY231" s="317" t="str">
        <f t="shared" si="113"/>
        <v/>
      </c>
      <c r="AZ231" s="318" t="str">
        <f t="shared" si="103"/>
        <v/>
      </c>
      <c r="BA231" s="318" t="str">
        <f t="shared" si="114"/>
        <v/>
      </c>
      <c r="BB231" s="318" t="str">
        <f t="shared" si="115"/>
        <v/>
      </c>
      <c r="BJ231" s="320">
        <f t="shared" si="119"/>
        <v>0</v>
      </c>
      <c r="BL231" s="321"/>
      <c r="BM231" s="322">
        <f t="shared" si="116"/>
        <v>2.5</v>
      </c>
      <c r="BN231" s="322">
        <f t="shared" si="121"/>
        <v>0.83333333333333337</v>
      </c>
      <c r="BO231" s="322" t="str">
        <f t="shared" si="121"/>
        <v/>
      </c>
      <c r="BP231" s="322" t="str">
        <f t="shared" si="121"/>
        <v/>
      </c>
      <c r="BQ231" s="322" t="str">
        <f t="shared" si="121"/>
        <v/>
      </c>
      <c r="BR231" s="322" t="str">
        <f t="shared" si="121"/>
        <v/>
      </c>
      <c r="BS231" s="322" t="str">
        <f t="shared" si="121"/>
        <v/>
      </c>
      <c r="BT231" s="322" t="str">
        <f t="shared" si="121"/>
        <v/>
      </c>
      <c r="BU231" s="322" t="str">
        <f t="shared" si="121"/>
        <v/>
      </c>
      <c r="BV231" s="322" t="str">
        <f t="shared" si="121"/>
        <v/>
      </c>
      <c r="BW231" s="322" t="str">
        <f t="shared" si="121"/>
        <v/>
      </c>
      <c r="BX231" s="322" t="str">
        <f t="shared" si="121"/>
        <v/>
      </c>
      <c r="CC231" s="323"/>
      <c r="CF231" s="369">
        <f t="shared" si="118"/>
        <v>0</v>
      </c>
      <c r="CG231" s="368"/>
      <c r="CH231" s="368"/>
      <c r="CI231" s="368"/>
      <c r="CJ231" s="368"/>
      <c r="CK231" s="368"/>
      <c r="CL231" s="368"/>
      <c r="CM231" s="368"/>
      <c r="CN231" s="368"/>
      <c r="CO231" s="368"/>
      <c r="CP231" s="368"/>
      <c r="CQ231" s="368"/>
      <c r="CR231" s="368"/>
    </row>
    <row r="232" spans="1:96" s="314" customFormat="1" ht="21" customHeight="1">
      <c r="A232" s="295" t="str">
        <f>Input!$C$12</f>
        <v>01​ 01 01</v>
      </c>
      <c r="B232" s="296">
        <v>5625</v>
      </c>
      <c r="C232" s="297">
        <v>1</v>
      </c>
      <c r="D232" s="298" t="str">
        <f t="shared" si="94"/>
        <v/>
      </c>
      <c r="E232" s="299">
        <f>IF(AG232=1,SUM(AG$8:AG232)+E$4,"")</f>
        <v>225</v>
      </c>
      <c r="F232" s="300" t="str">
        <f t="shared" si="95"/>
        <v>01​ 01 01 5625 1</v>
      </c>
      <c r="G232" s="301" t="s">
        <v>375</v>
      </c>
      <c r="H232" s="302"/>
      <c r="I232" s="303"/>
      <c r="J232" s="304">
        <v>2</v>
      </c>
      <c r="K232" s="305" t="str">
        <f t="shared" si="120"/>
        <v>អាជីវកម្ម</v>
      </c>
      <c r="L232" s="328"/>
      <c r="M232" s="79"/>
      <c r="N232" s="307"/>
      <c r="O232" s="366">
        <f t="shared" si="104"/>
        <v>0.83333333333333337</v>
      </c>
      <c r="P232" s="79" t="str">
        <f t="shared" si="105"/>
        <v/>
      </c>
      <c r="Q232" s="79" t="str">
        <f t="shared" si="96"/>
        <v/>
      </c>
      <c r="R232" s="79"/>
      <c r="S232" s="79">
        <v>5</v>
      </c>
      <c r="T232" s="79">
        <v>10</v>
      </c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308" t="str">
        <f t="shared" si="97"/>
        <v/>
      </c>
      <c r="AG232" s="309">
        <f t="shared" si="98"/>
        <v>1</v>
      </c>
      <c r="AH232" s="310" t="str">
        <f t="shared" si="106"/>
        <v/>
      </c>
      <c r="AI232" s="311">
        <f t="shared" si="99"/>
        <v>0</v>
      </c>
      <c r="AJ232" s="312" t="str">
        <f>IF(AH232=1,SUM(AH$8:AH232)+AJ$4,"")</f>
        <v/>
      </c>
      <c r="AK232" s="310" t="str">
        <f>IF(AND(J232=1,AI232&gt;0),Input!$E$18,IF(AND(J232=2,AI232&gt;0),Input!$E$19,IF(AND(J232=3,AI232&gt;0),Input!$E$20,"")))</f>
        <v/>
      </c>
      <c r="AL232" s="310" t="str">
        <f>IF(AND(J232=1,AI232&gt;0),Input!$G$18,IF(AND(J232=2,AI232&gt;0),Input!$G$19,IF(AND(J232=3,AI232&gt;0),Input!$G$20,"")))</f>
        <v/>
      </c>
      <c r="AM232" s="310" t="str">
        <f>IF(AND(J232=1,AI232&gt;0),Input!$I$18,IF(AND(J232=2,AI232&gt;0),Input!$I$19,IF(AND(J232=3,AI232&gt;0),Input!$I$20,"")))</f>
        <v/>
      </c>
      <c r="AN232" s="313"/>
      <c r="AO232" s="314" t="str">
        <f t="shared" si="100"/>
        <v/>
      </c>
      <c r="AP232" s="314" t="str">
        <f t="shared" si="107"/>
        <v/>
      </c>
      <c r="AQ232" s="314" t="str">
        <f t="shared" si="108"/>
        <v/>
      </c>
      <c r="AR232" s="314">
        <f t="shared" si="109"/>
        <v>0</v>
      </c>
      <c r="AT232" s="315" t="str">
        <f t="shared" si="101"/>
        <v/>
      </c>
      <c r="AU232" s="315" t="str">
        <f t="shared" si="110"/>
        <v/>
      </c>
      <c r="AV232" s="315" t="str">
        <f t="shared" si="111"/>
        <v/>
      </c>
      <c r="AW232" s="316" t="str">
        <f t="shared" si="102"/>
        <v/>
      </c>
      <c r="AX232" s="316" t="str">
        <f t="shared" si="112"/>
        <v/>
      </c>
      <c r="AY232" s="317" t="str">
        <f t="shared" si="113"/>
        <v/>
      </c>
      <c r="AZ232" s="318" t="str">
        <f t="shared" si="103"/>
        <v/>
      </c>
      <c r="BA232" s="318" t="str">
        <f t="shared" si="114"/>
        <v/>
      </c>
      <c r="BB232" s="318" t="str">
        <f t="shared" si="115"/>
        <v/>
      </c>
      <c r="BJ232" s="320">
        <f t="shared" si="119"/>
        <v>0</v>
      </c>
      <c r="BL232" s="321"/>
      <c r="BM232" s="322">
        <f t="shared" si="116"/>
        <v>2.5</v>
      </c>
      <c r="BN232" s="322">
        <f t="shared" si="121"/>
        <v>0.83333333333333337</v>
      </c>
      <c r="BO232" s="322" t="str">
        <f t="shared" si="121"/>
        <v/>
      </c>
      <c r="BP232" s="322" t="str">
        <f t="shared" si="121"/>
        <v/>
      </c>
      <c r="BQ232" s="322" t="str">
        <f t="shared" si="121"/>
        <v/>
      </c>
      <c r="BR232" s="322" t="str">
        <f t="shared" si="121"/>
        <v/>
      </c>
      <c r="BS232" s="322" t="str">
        <f t="shared" si="121"/>
        <v/>
      </c>
      <c r="BT232" s="322" t="str">
        <f t="shared" si="121"/>
        <v/>
      </c>
      <c r="BU232" s="322" t="str">
        <f t="shared" si="121"/>
        <v/>
      </c>
      <c r="BV232" s="322" t="str">
        <f t="shared" si="121"/>
        <v/>
      </c>
      <c r="BW232" s="322" t="str">
        <f t="shared" si="121"/>
        <v/>
      </c>
      <c r="BX232" s="322" t="str">
        <f t="shared" si="121"/>
        <v/>
      </c>
      <c r="CC232" s="323"/>
      <c r="CF232" s="369">
        <f t="shared" si="118"/>
        <v>0</v>
      </c>
      <c r="CG232" s="368"/>
      <c r="CH232" s="368"/>
      <c r="CI232" s="368"/>
      <c r="CJ232" s="368"/>
      <c r="CK232" s="368"/>
      <c r="CL232" s="368"/>
      <c r="CM232" s="368"/>
      <c r="CN232" s="368"/>
      <c r="CO232" s="368"/>
      <c r="CP232" s="368"/>
      <c r="CQ232" s="368"/>
      <c r="CR232" s="368"/>
    </row>
    <row r="233" spans="1:96" s="314" customFormat="1" ht="21" customHeight="1">
      <c r="A233" s="295" t="str">
        <f>Input!$C$12</f>
        <v>01​ 01 01</v>
      </c>
      <c r="B233" s="325">
        <v>5650</v>
      </c>
      <c r="C233" s="297">
        <v>1</v>
      </c>
      <c r="D233" s="298" t="str">
        <f t="shared" si="94"/>
        <v/>
      </c>
      <c r="E233" s="299">
        <f>IF(AG233=1,SUM(AG$8:AG233)+E$4,"")</f>
        <v>226</v>
      </c>
      <c r="F233" s="300" t="str">
        <f t="shared" si="95"/>
        <v>01​ 01 01 5650 1</v>
      </c>
      <c r="G233" s="301" t="s">
        <v>376</v>
      </c>
      <c r="H233" s="302"/>
      <c r="I233" s="303"/>
      <c r="J233" s="304">
        <v>2</v>
      </c>
      <c r="K233" s="305" t="str">
        <f t="shared" si="120"/>
        <v>អាជីវកម្ម</v>
      </c>
      <c r="L233" s="328"/>
      <c r="M233" s="79"/>
      <c r="N233" s="307"/>
      <c r="O233" s="366">
        <f t="shared" si="104"/>
        <v>0.83333333333333337</v>
      </c>
      <c r="P233" s="79" t="str">
        <f t="shared" si="105"/>
        <v/>
      </c>
      <c r="Q233" s="79" t="str">
        <f t="shared" si="96"/>
        <v/>
      </c>
      <c r="R233" s="79"/>
      <c r="S233" s="79">
        <v>5</v>
      </c>
      <c r="T233" s="79">
        <v>10</v>
      </c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308" t="str">
        <f t="shared" si="97"/>
        <v/>
      </c>
      <c r="AG233" s="309">
        <f t="shared" si="98"/>
        <v>1</v>
      </c>
      <c r="AH233" s="310" t="str">
        <f t="shared" si="106"/>
        <v/>
      </c>
      <c r="AI233" s="311">
        <f t="shared" si="99"/>
        <v>0</v>
      </c>
      <c r="AJ233" s="312" t="str">
        <f>IF(AH233=1,SUM(AH$8:AH233)+AJ$4,"")</f>
        <v/>
      </c>
      <c r="AK233" s="310" t="str">
        <f>IF(AND(J233=1,AI233&gt;0),Input!$E$18,IF(AND(J233=2,AI233&gt;0),Input!$E$19,IF(AND(J233=3,AI233&gt;0),Input!$E$20,"")))</f>
        <v/>
      </c>
      <c r="AL233" s="310" t="str">
        <f>IF(AND(J233=1,AI233&gt;0),Input!$G$18,IF(AND(J233=2,AI233&gt;0),Input!$G$19,IF(AND(J233=3,AI233&gt;0),Input!$G$20,"")))</f>
        <v/>
      </c>
      <c r="AM233" s="310" t="str">
        <f>IF(AND(J233=1,AI233&gt;0),Input!$I$18,IF(AND(J233=2,AI233&gt;0),Input!$I$19,IF(AND(J233=3,AI233&gt;0),Input!$I$20,"")))</f>
        <v/>
      </c>
      <c r="AN233" s="313"/>
      <c r="AO233" s="314" t="str">
        <f t="shared" si="100"/>
        <v/>
      </c>
      <c r="AP233" s="314" t="str">
        <f t="shared" si="107"/>
        <v/>
      </c>
      <c r="AQ233" s="314" t="str">
        <f t="shared" si="108"/>
        <v/>
      </c>
      <c r="AR233" s="314">
        <f t="shared" si="109"/>
        <v>0</v>
      </c>
      <c r="AT233" s="315" t="str">
        <f t="shared" si="101"/>
        <v/>
      </c>
      <c r="AU233" s="315" t="str">
        <f t="shared" si="110"/>
        <v/>
      </c>
      <c r="AV233" s="315" t="str">
        <f t="shared" si="111"/>
        <v/>
      </c>
      <c r="AW233" s="316" t="str">
        <f t="shared" si="102"/>
        <v/>
      </c>
      <c r="AX233" s="316" t="str">
        <f t="shared" si="112"/>
        <v/>
      </c>
      <c r="AY233" s="317" t="str">
        <f t="shared" si="113"/>
        <v/>
      </c>
      <c r="AZ233" s="318" t="str">
        <f t="shared" si="103"/>
        <v/>
      </c>
      <c r="BA233" s="318" t="str">
        <f t="shared" si="114"/>
        <v/>
      </c>
      <c r="BB233" s="318" t="str">
        <f t="shared" si="115"/>
        <v/>
      </c>
      <c r="BJ233" s="320">
        <f t="shared" si="119"/>
        <v>0</v>
      </c>
      <c r="BL233" s="321"/>
      <c r="BM233" s="322">
        <f t="shared" si="116"/>
        <v>2.5</v>
      </c>
      <c r="BN233" s="322">
        <f t="shared" ref="BN233:BX248" si="122">IF(U233&gt;T233,((U233-T233)+BM233+BL233)/3,IF(U233&lt;T233,(U233+BM233+BL233)/3,""))</f>
        <v>0.83333333333333337</v>
      </c>
      <c r="BO233" s="322" t="str">
        <f t="shared" si="122"/>
        <v/>
      </c>
      <c r="BP233" s="322" t="str">
        <f t="shared" si="122"/>
        <v/>
      </c>
      <c r="BQ233" s="322" t="str">
        <f t="shared" si="122"/>
        <v/>
      </c>
      <c r="BR233" s="322" t="str">
        <f t="shared" si="122"/>
        <v/>
      </c>
      <c r="BS233" s="322" t="str">
        <f t="shared" si="122"/>
        <v/>
      </c>
      <c r="BT233" s="322" t="str">
        <f t="shared" si="122"/>
        <v/>
      </c>
      <c r="BU233" s="322" t="str">
        <f t="shared" si="122"/>
        <v/>
      </c>
      <c r="BV233" s="322" t="str">
        <f t="shared" si="122"/>
        <v/>
      </c>
      <c r="BW233" s="322" t="str">
        <f t="shared" si="122"/>
        <v/>
      </c>
      <c r="BX233" s="322" t="str">
        <f t="shared" si="122"/>
        <v/>
      </c>
      <c r="CC233" s="323"/>
      <c r="CF233" s="369">
        <f t="shared" si="118"/>
        <v>0</v>
      </c>
      <c r="CG233" s="368"/>
      <c r="CH233" s="368"/>
      <c r="CI233" s="368"/>
      <c r="CJ233" s="368"/>
      <c r="CK233" s="368"/>
      <c r="CL233" s="368"/>
      <c r="CM233" s="368"/>
      <c r="CN233" s="368"/>
      <c r="CO233" s="368"/>
      <c r="CP233" s="368"/>
      <c r="CQ233" s="368"/>
      <c r="CR233" s="368"/>
    </row>
    <row r="234" spans="1:96" s="314" customFormat="1" ht="21" customHeight="1">
      <c r="A234" s="295" t="str">
        <f>Input!$C$12</f>
        <v>01​ 01 01</v>
      </c>
      <c r="B234" s="296">
        <v>5675</v>
      </c>
      <c r="C234" s="297">
        <v>1</v>
      </c>
      <c r="D234" s="298" t="str">
        <f t="shared" si="94"/>
        <v/>
      </c>
      <c r="E234" s="299">
        <f>IF(AG234=1,SUM(AG$8:AG234)+E$4,"")</f>
        <v>227</v>
      </c>
      <c r="F234" s="300" t="str">
        <f t="shared" si="95"/>
        <v>01​ 01 01 5675 1</v>
      </c>
      <c r="G234" s="301" t="s">
        <v>377</v>
      </c>
      <c r="H234" s="302"/>
      <c r="I234" s="303"/>
      <c r="J234" s="304">
        <v>2</v>
      </c>
      <c r="K234" s="305" t="str">
        <f t="shared" si="120"/>
        <v>អាជីវកម្ម</v>
      </c>
      <c r="L234" s="328"/>
      <c r="M234" s="79"/>
      <c r="N234" s="307"/>
      <c r="O234" s="366">
        <f t="shared" si="104"/>
        <v>0.83333333333333337</v>
      </c>
      <c r="P234" s="79" t="str">
        <f t="shared" si="105"/>
        <v/>
      </c>
      <c r="Q234" s="79" t="str">
        <f t="shared" si="96"/>
        <v/>
      </c>
      <c r="R234" s="79"/>
      <c r="S234" s="79">
        <v>5</v>
      </c>
      <c r="T234" s="79">
        <v>10</v>
      </c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308" t="str">
        <f t="shared" si="97"/>
        <v/>
      </c>
      <c r="AG234" s="309">
        <f t="shared" si="98"/>
        <v>1</v>
      </c>
      <c r="AH234" s="310" t="str">
        <f t="shared" si="106"/>
        <v/>
      </c>
      <c r="AI234" s="311">
        <f t="shared" si="99"/>
        <v>0</v>
      </c>
      <c r="AJ234" s="312" t="str">
        <f>IF(AH234=1,SUM(AH$8:AH234)+AJ$4,"")</f>
        <v/>
      </c>
      <c r="AK234" s="310" t="str">
        <f>IF(AND(J234=1,AI234&gt;0),Input!$E$18,IF(AND(J234=2,AI234&gt;0),Input!$E$19,IF(AND(J234=3,AI234&gt;0),Input!$E$20,"")))</f>
        <v/>
      </c>
      <c r="AL234" s="310" t="str">
        <f>IF(AND(J234=1,AI234&gt;0),Input!$G$18,IF(AND(J234=2,AI234&gt;0),Input!$G$19,IF(AND(J234=3,AI234&gt;0),Input!$G$20,"")))</f>
        <v/>
      </c>
      <c r="AM234" s="310" t="str">
        <f>IF(AND(J234=1,AI234&gt;0),Input!$I$18,IF(AND(J234=2,AI234&gt;0),Input!$I$19,IF(AND(J234=3,AI234&gt;0),Input!$I$20,"")))</f>
        <v/>
      </c>
      <c r="AN234" s="313"/>
      <c r="AO234" s="314" t="str">
        <f t="shared" si="100"/>
        <v/>
      </c>
      <c r="AP234" s="314" t="str">
        <f t="shared" si="107"/>
        <v/>
      </c>
      <c r="AQ234" s="314" t="str">
        <f t="shared" si="108"/>
        <v/>
      </c>
      <c r="AR234" s="314">
        <f t="shared" si="109"/>
        <v>0</v>
      </c>
      <c r="AT234" s="315" t="str">
        <f t="shared" si="101"/>
        <v/>
      </c>
      <c r="AU234" s="315" t="str">
        <f t="shared" si="110"/>
        <v/>
      </c>
      <c r="AV234" s="315" t="str">
        <f t="shared" si="111"/>
        <v/>
      </c>
      <c r="AW234" s="316" t="str">
        <f t="shared" si="102"/>
        <v/>
      </c>
      <c r="AX234" s="316" t="str">
        <f t="shared" si="112"/>
        <v/>
      </c>
      <c r="AY234" s="317" t="str">
        <f t="shared" si="113"/>
        <v/>
      </c>
      <c r="AZ234" s="318" t="str">
        <f t="shared" si="103"/>
        <v/>
      </c>
      <c r="BA234" s="318" t="str">
        <f t="shared" si="114"/>
        <v/>
      </c>
      <c r="BB234" s="318" t="str">
        <f t="shared" si="115"/>
        <v/>
      </c>
      <c r="BJ234" s="320">
        <f t="shared" si="119"/>
        <v>0</v>
      </c>
      <c r="BL234" s="321"/>
      <c r="BM234" s="322">
        <f t="shared" si="116"/>
        <v>2.5</v>
      </c>
      <c r="BN234" s="322">
        <f t="shared" si="122"/>
        <v>0.83333333333333337</v>
      </c>
      <c r="BO234" s="322" t="str">
        <f t="shared" si="122"/>
        <v/>
      </c>
      <c r="BP234" s="322" t="str">
        <f t="shared" si="122"/>
        <v/>
      </c>
      <c r="BQ234" s="322" t="str">
        <f t="shared" si="122"/>
        <v/>
      </c>
      <c r="BR234" s="322" t="str">
        <f t="shared" si="122"/>
        <v/>
      </c>
      <c r="BS234" s="322" t="str">
        <f t="shared" si="122"/>
        <v/>
      </c>
      <c r="BT234" s="322" t="str">
        <f t="shared" si="122"/>
        <v/>
      </c>
      <c r="BU234" s="322" t="str">
        <f t="shared" si="122"/>
        <v/>
      </c>
      <c r="BV234" s="322" t="str">
        <f t="shared" si="122"/>
        <v/>
      </c>
      <c r="BW234" s="322" t="str">
        <f t="shared" si="122"/>
        <v/>
      </c>
      <c r="BX234" s="322" t="str">
        <f t="shared" si="122"/>
        <v/>
      </c>
      <c r="CC234" s="323"/>
      <c r="CF234" s="369">
        <f t="shared" si="118"/>
        <v>0</v>
      </c>
      <c r="CG234" s="368"/>
      <c r="CH234" s="368"/>
      <c r="CI234" s="368"/>
      <c r="CJ234" s="368"/>
      <c r="CK234" s="368"/>
      <c r="CL234" s="368"/>
      <c r="CM234" s="368"/>
      <c r="CN234" s="368"/>
      <c r="CO234" s="368"/>
      <c r="CP234" s="368"/>
      <c r="CQ234" s="368"/>
      <c r="CR234" s="368"/>
    </row>
    <row r="235" spans="1:96" s="314" customFormat="1" ht="21" customHeight="1">
      <c r="A235" s="295" t="str">
        <f>Input!$C$12</f>
        <v>01​ 01 01</v>
      </c>
      <c r="B235" s="325">
        <v>5700</v>
      </c>
      <c r="C235" s="297">
        <v>1</v>
      </c>
      <c r="D235" s="298" t="str">
        <f t="shared" si="94"/>
        <v/>
      </c>
      <c r="E235" s="299">
        <f>IF(AG235=1,SUM(AG$8:AG235)+E$4,"")</f>
        <v>228</v>
      </c>
      <c r="F235" s="300" t="str">
        <f t="shared" si="95"/>
        <v>01​ 01 01 5700 1</v>
      </c>
      <c r="G235" s="301" t="s">
        <v>378</v>
      </c>
      <c r="H235" s="302"/>
      <c r="I235" s="303"/>
      <c r="J235" s="304">
        <v>2</v>
      </c>
      <c r="K235" s="305" t="str">
        <f t="shared" si="120"/>
        <v>អាជីវកម្ម</v>
      </c>
      <c r="L235" s="328"/>
      <c r="M235" s="79"/>
      <c r="N235" s="307"/>
      <c r="O235" s="366">
        <f t="shared" si="104"/>
        <v>0.83333333333333337</v>
      </c>
      <c r="P235" s="79" t="str">
        <f t="shared" si="105"/>
        <v/>
      </c>
      <c r="Q235" s="79" t="str">
        <f t="shared" si="96"/>
        <v/>
      </c>
      <c r="R235" s="79"/>
      <c r="S235" s="79">
        <v>5</v>
      </c>
      <c r="T235" s="79">
        <v>10</v>
      </c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308" t="str">
        <f t="shared" si="97"/>
        <v/>
      </c>
      <c r="AG235" s="309">
        <f t="shared" si="98"/>
        <v>1</v>
      </c>
      <c r="AH235" s="310" t="str">
        <f t="shared" si="106"/>
        <v/>
      </c>
      <c r="AI235" s="311">
        <f t="shared" si="99"/>
        <v>0</v>
      </c>
      <c r="AJ235" s="312" t="str">
        <f>IF(AH235=1,SUM(AH$8:AH235)+AJ$4,"")</f>
        <v/>
      </c>
      <c r="AK235" s="310" t="str">
        <f>IF(AND(J235=1,AI235&gt;0),Input!$E$18,IF(AND(J235=2,AI235&gt;0),Input!$E$19,IF(AND(J235=3,AI235&gt;0),Input!$E$20,"")))</f>
        <v/>
      </c>
      <c r="AL235" s="310" t="str">
        <f>IF(AND(J235=1,AI235&gt;0),Input!$G$18,IF(AND(J235=2,AI235&gt;0),Input!$G$19,IF(AND(J235=3,AI235&gt;0),Input!$G$20,"")))</f>
        <v/>
      </c>
      <c r="AM235" s="310" t="str">
        <f>IF(AND(J235=1,AI235&gt;0),Input!$I$18,IF(AND(J235=2,AI235&gt;0),Input!$I$19,IF(AND(J235=3,AI235&gt;0),Input!$I$20,"")))</f>
        <v/>
      </c>
      <c r="AN235" s="313"/>
      <c r="AO235" s="314" t="str">
        <f t="shared" si="100"/>
        <v/>
      </c>
      <c r="AP235" s="314" t="str">
        <f t="shared" si="107"/>
        <v/>
      </c>
      <c r="AQ235" s="314" t="str">
        <f t="shared" si="108"/>
        <v/>
      </c>
      <c r="AR235" s="314">
        <f t="shared" si="109"/>
        <v>0</v>
      </c>
      <c r="AT235" s="315" t="str">
        <f t="shared" si="101"/>
        <v/>
      </c>
      <c r="AU235" s="315" t="str">
        <f t="shared" si="110"/>
        <v/>
      </c>
      <c r="AV235" s="315" t="str">
        <f t="shared" si="111"/>
        <v/>
      </c>
      <c r="AW235" s="316" t="str">
        <f t="shared" si="102"/>
        <v/>
      </c>
      <c r="AX235" s="316" t="str">
        <f t="shared" si="112"/>
        <v/>
      </c>
      <c r="AY235" s="317" t="str">
        <f t="shared" si="113"/>
        <v/>
      </c>
      <c r="AZ235" s="318" t="str">
        <f t="shared" si="103"/>
        <v/>
      </c>
      <c r="BA235" s="318" t="str">
        <f t="shared" si="114"/>
        <v/>
      </c>
      <c r="BB235" s="318" t="str">
        <f t="shared" si="115"/>
        <v/>
      </c>
      <c r="BJ235" s="320">
        <f t="shared" si="119"/>
        <v>0</v>
      </c>
      <c r="BL235" s="321"/>
      <c r="BM235" s="322">
        <f t="shared" si="116"/>
        <v>2.5</v>
      </c>
      <c r="BN235" s="322">
        <f t="shared" si="122"/>
        <v>0.83333333333333337</v>
      </c>
      <c r="BO235" s="322" t="str">
        <f t="shared" si="122"/>
        <v/>
      </c>
      <c r="BP235" s="322" t="str">
        <f t="shared" si="122"/>
        <v/>
      </c>
      <c r="BQ235" s="322" t="str">
        <f t="shared" si="122"/>
        <v/>
      </c>
      <c r="BR235" s="322" t="str">
        <f t="shared" si="122"/>
        <v/>
      </c>
      <c r="BS235" s="322" t="str">
        <f t="shared" si="122"/>
        <v/>
      </c>
      <c r="BT235" s="322" t="str">
        <f t="shared" si="122"/>
        <v/>
      </c>
      <c r="BU235" s="322" t="str">
        <f t="shared" si="122"/>
        <v/>
      </c>
      <c r="BV235" s="322" t="str">
        <f t="shared" si="122"/>
        <v/>
      </c>
      <c r="BW235" s="322" t="str">
        <f t="shared" si="122"/>
        <v/>
      </c>
      <c r="BX235" s="322" t="str">
        <f t="shared" si="122"/>
        <v/>
      </c>
      <c r="CC235" s="323"/>
      <c r="CF235" s="369">
        <f t="shared" si="118"/>
        <v>0</v>
      </c>
      <c r="CG235" s="368"/>
      <c r="CH235" s="368"/>
      <c r="CI235" s="368"/>
      <c r="CJ235" s="368"/>
      <c r="CK235" s="368"/>
      <c r="CL235" s="368"/>
      <c r="CM235" s="368"/>
      <c r="CN235" s="368"/>
      <c r="CO235" s="368"/>
      <c r="CP235" s="368"/>
      <c r="CQ235" s="368"/>
      <c r="CR235" s="368"/>
    </row>
    <row r="236" spans="1:96" s="314" customFormat="1" ht="21" customHeight="1">
      <c r="A236" s="295" t="str">
        <f>Input!$C$12</f>
        <v>01​ 01 01</v>
      </c>
      <c r="B236" s="296">
        <v>5725</v>
      </c>
      <c r="C236" s="297">
        <v>1</v>
      </c>
      <c r="D236" s="298" t="str">
        <f t="shared" si="94"/>
        <v/>
      </c>
      <c r="E236" s="299">
        <f>IF(AG236=1,SUM(AG$8:AG236)+E$4,"")</f>
        <v>229</v>
      </c>
      <c r="F236" s="300" t="str">
        <f t="shared" si="95"/>
        <v>01​ 01 01 5725 1</v>
      </c>
      <c r="G236" s="301" t="s">
        <v>379</v>
      </c>
      <c r="H236" s="302"/>
      <c r="I236" s="303"/>
      <c r="J236" s="304">
        <v>2</v>
      </c>
      <c r="K236" s="305" t="str">
        <f t="shared" si="120"/>
        <v>អាជីវកម្ម</v>
      </c>
      <c r="L236" s="328"/>
      <c r="M236" s="79"/>
      <c r="N236" s="307"/>
      <c r="O236" s="366">
        <f t="shared" si="104"/>
        <v>0.83333333333333337</v>
      </c>
      <c r="P236" s="79" t="str">
        <f t="shared" si="105"/>
        <v/>
      </c>
      <c r="Q236" s="79" t="str">
        <f t="shared" si="96"/>
        <v/>
      </c>
      <c r="R236" s="79"/>
      <c r="S236" s="79">
        <v>5</v>
      </c>
      <c r="T236" s="79">
        <v>10</v>
      </c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308" t="str">
        <f t="shared" si="97"/>
        <v/>
      </c>
      <c r="AG236" s="309">
        <f t="shared" si="98"/>
        <v>1</v>
      </c>
      <c r="AH236" s="310" t="str">
        <f t="shared" si="106"/>
        <v/>
      </c>
      <c r="AI236" s="311">
        <f t="shared" si="99"/>
        <v>0</v>
      </c>
      <c r="AJ236" s="312" t="str">
        <f>IF(AH236=1,SUM(AH$8:AH236)+AJ$4,"")</f>
        <v/>
      </c>
      <c r="AK236" s="310" t="str">
        <f>IF(AND(J236=1,AI236&gt;0),Input!$E$18,IF(AND(J236=2,AI236&gt;0),Input!$E$19,IF(AND(J236=3,AI236&gt;0),Input!$E$20,"")))</f>
        <v/>
      </c>
      <c r="AL236" s="310" t="str">
        <f>IF(AND(J236=1,AI236&gt;0),Input!$G$18,IF(AND(J236=2,AI236&gt;0),Input!$G$19,IF(AND(J236=3,AI236&gt;0),Input!$G$20,"")))</f>
        <v/>
      </c>
      <c r="AM236" s="310" t="str">
        <f>IF(AND(J236=1,AI236&gt;0),Input!$I$18,IF(AND(J236=2,AI236&gt;0),Input!$I$19,IF(AND(J236=3,AI236&gt;0),Input!$I$20,"")))</f>
        <v/>
      </c>
      <c r="AN236" s="313"/>
      <c r="AO236" s="314" t="str">
        <f t="shared" si="100"/>
        <v/>
      </c>
      <c r="AP236" s="314" t="str">
        <f t="shared" si="107"/>
        <v/>
      </c>
      <c r="AQ236" s="314" t="str">
        <f t="shared" si="108"/>
        <v/>
      </c>
      <c r="AR236" s="314">
        <f t="shared" si="109"/>
        <v>0</v>
      </c>
      <c r="AT236" s="315" t="str">
        <f t="shared" si="101"/>
        <v/>
      </c>
      <c r="AU236" s="315" t="str">
        <f t="shared" si="110"/>
        <v/>
      </c>
      <c r="AV236" s="315" t="str">
        <f t="shared" si="111"/>
        <v/>
      </c>
      <c r="AW236" s="316" t="str">
        <f t="shared" si="102"/>
        <v/>
      </c>
      <c r="AX236" s="316" t="str">
        <f t="shared" si="112"/>
        <v/>
      </c>
      <c r="AY236" s="317" t="str">
        <f t="shared" si="113"/>
        <v/>
      </c>
      <c r="AZ236" s="318" t="str">
        <f t="shared" si="103"/>
        <v/>
      </c>
      <c r="BA236" s="318" t="str">
        <f t="shared" si="114"/>
        <v/>
      </c>
      <c r="BB236" s="318" t="str">
        <f t="shared" si="115"/>
        <v/>
      </c>
      <c r="BJ236" s="320">
        <f t="shared" si="119"/>
        <v>0</v>
      </c>
      <c r="BL236" s="321"/>
      <c r="BM236" s="322">
        <f t="shared" si="116"/>
        <v>2.5</v>
      </c>
      <c r="BN236" s="322">
        <f t="shared" si="122"/>
        <v>0.83333333333333337</v>
      </c>
      <c r="BO236" s="322" t="str">
        <f t="shared" si="122"/>
        <v/>
      </c>
      <c r="BP236" s="322" t="str">
        <f t="shared" si="122"/>
        <v/>
      </c>
      <c r="BQ236" s="322" t="str">
        <f t="shared" si="122"/>
        <v/>
      </c>
      <c r="BR236" s="322" t="str">
        <f t="shared" si="122"/>
        <v/>
      </c>
      <c r="BS236" s="322" t="str">
        <f t="shared" si="122"/>
        <v/>
      </c>
      <c r="BT236" s="322" t="str">
        <f t="shared" si="122"/>
        <v/>
      </c>
      <c r="BU236" s="322" t="str">
        <f t="shared" si="122"/>
        <v/>
      </c>
      <c r="BV236" s="322" t="str">
        <f t="shared" si="122"/>
        <v/>
      </c>
      <c r="BW236" s="322" t="str">
        <f t="shared" si="122"/>
        <v/>
      </c>
      <c r="BX236" s="322" t="str">
        <f t="shared" si="122"/>
        <v/>
      </c>
      <c r="CC236" s="323"/>
      <c r="CF236" s="369">
        <f t="shared" si="118"/>
        <v>0</v>
      </c>
      <c r="CG236" s="368"/>
      <c r="CH236" s="368"/>
      <c r="CI236" s="368"/>
      <c r="CJ236" s="368"/>
      <c r="CK236" s="368"/>
      <c r="CL236" s="368"/>
      <c r="CM236" s="368"/>
      <c r="CN236" s="368"/>
      <c r="CO236" s="368"/>
      <c r="CP236" s="368"/>
      <c r="CQ236" s="368"/>
      <c r="CR236" s="368"/>
    </row>
    <row r="237" spans="1:96" s="314" customFormat="1" ht="21" customHeight="1">
      <c r="A237" s="295" t="str">
        <f>Input!$C$12</f>
        <v>01​ 01 01</v>
      </c>
      <c r="B237" s="325">
        <v>5750</v>
      </c>
      <c r="C237" s="297">
        <v>1</v>
      </c>
      <c r="D237" s="298" t="str">
        <f t="shared" si="94"/>
        <v/>
      </c>
      <c r="E237" s="299">
        <f>IF(AG237=1,SUM(AG$8:AG237)+E$4,"")</f>
        <v>230</v>
      </c>
      <c r="F237" s="300" t="str">
        <f t="shared" si="95"/>
        <v>01​ 01 01 5750 1</v>
      </c>
      <c r="G237" s="301" t="s">
        <v>380</v>
      </c>
      <c r="H237" s="302"/>
      <c r="I237" s="303"/>
      <c r="J237" s="304">
        <v>2</v>
      </c>
      <c r="K237" s="305" t="str">
        <f t="shared" si="120"/>
        <v>អាជីវកម្ម</v>
      </c>
      <c r="L237" s="328"/>
      <c r="M237" s="79"/>
      <c r="N237" s="307"/>
      <c r="O237" s="366">
        <f t="shared" si="104"/>
        <v>0.83333333333333337</v>
      </c>
      <c r="P237" s="79" t="str">
        <f t="shared" si="105"/>
        <v/>
      </c>
      <c r="Q237" s="79" t="str">
        <f t="shared" si="96"/>
        <v/>
      </c>
      <c r="R237" s="79"/>
      <c r="S237" s="79">
        <v>5</v>
      </c>
      <c r="T237" s="79">
        <v>10</v>
      </c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308" t="str">
        <f t="shared" si="97"/>
        <v/>
      </c>
      <c r="AG237" s="309">
        <f t="shared" si="98"/>
        <v>1</v>
      </c>
      <c r="AH237" s="310" t="str">
        <f t="shared" si="106"/>
        <v/>
      </c>
      <c r="AI237" s="311">
        <f t="shared" si="99"/>
        <v>0</v>
      </c>
      <c r="AJ237" s="312" t="str">
        <f>IF(AH237=1,SUM(AH$8:AH237)+AJ$4,"")</f>
        <v/>
      </c>
      <c r="AK237" s="310" t="str">
        <f>IF(AND(J237=1,AI237&gt;0),Input!$E$18,IF(AND(J237=2,AI237&gt;0),Input!$E$19,IF(AND(J237=3,AI237&gt;0),Input!$E$20,"")))</f>
        <v/>
      </c>
      <c r="AL237" s="310" t="str">
        <f>IF(AND(J237=1,AI237&gt;0),Input!$G$18,IF(AND(J237=2,AI237&gt;0),Input!$G$19,IF(AND(J237=3,AI237&gt;0),Input!$G$20,"")))</f>
        <v/>
      </c>
      <c r="AM237" s="310" t="str">
        <f>IF(AND(J237=1,AI237&gt;0),Input!$I$18,IF(AND(J237=2,AI237&gt;0),Input!$I$19,IF(AND(J237=3,AI237&gt;0),Input!$I$20,"")))</f>
        <v/>
      </c>
      <c r="AN237" s="313"/>
      <c r="AO237" s="314" t="str">
        <f t="shared" si="100"/>
        <v/>
      </c>
      <c r="AP237" s="314" t="str">
        <f t="shared" si="107"/>
        <v/>
      </c>
      <c r="AQ237" s="314" t="str">
        <f t="shared" si="108"/>
        <v/>
      </c>
      <c r="AR237" s="314">
        <f t="shared" si="109"/>
        <v>0</v>
      </c>
      <c r="AT237" s="315" t="str">
        <f t="shared" si="101"/>
        <v/>
      </c>
      <c r="AU237" s="315" t="str">
        <f t="shared" si="110"/>
        <v/>
      </c>
      <c r="AV237" s="315" t="str">
        <f t="shared" si="111"/>
        <v/>
      </c>
      <c r="AW237" s="316" t="str">
        <f t="shared" si="102"/>
        <v/>
      </c>
      <c r="AX237" s="316" t="str">
        <f t="shared" si="112"/>
        <v/>
      </c>
      <c r="AY237" s="317" t="str">
        <f t="shared" si="113"/>
        <v/>
      </c>
      <c r="AZ237" s="318" t="str">
        <f t="shared" si="103"/>
        <v/>
      </c>
      <c r="BA237" s="318" t="str">
        <f t="shared" si="114"/>
        <v/>
      </c>
      <c r="BB237" s="318" t="str">
        <f t="shared" si="115"/>
        <v/>
      </c>
      <c r="BJ237" s="320">
        <f t="shared" si="119"/>
        <v>0</v>
      </c>
      <c r="BL237" s="321"/>
      <c r="BM237" s="322">
        <f t="shared" si="116"/>
        <v>2.5</v>
      </c>
      <c r="BN237" s="322">
        <f t="shared" si="122"/>
        <v>0.83333333333333337</v>
      </c>
      <c r="BO237" s="322" t="str">
        <f t="shared" si="122"/>
        <v/>
      </c>
      <c r="BP237" s="322" t="str">
        <f t="shared" si="122"/>
        <v/>
      </c>
      <c r="BQ237" s="322" t="str">
        <f t="shared" si="122"/>
        <v/>
      </c>
      <c r="BR237" s="322" t="str">
        <f t="shared" si="122"/>
        <v/>
      </c>
      <c r="BS237" s="322" t="str">
        <f t="shared" si="122"/>
        <v/>
      </c>
      <c r="BT237" s="322" t="str">
        <f t="shared" si="122"/>
        <v/>
      </c>
      <c r="BU237" s="322" t="str">
        <f t="shared" si="122"/>
        <v/>
      </c>
      <c r="BV237" s="322" t="str">
        <f t="shared" si="122"/>
        <v/>
      </c>
      <c r="BW237" s="322" t="str">
        <f t="shared" si="122"/>
        <v/>
      </c>
      <c r="BX237" s="322" t="str">
        <f t="shared" si="122"/>
        <v/>
      </c>
      <c r="CC237" s="323"/>
      <c r="CF237" s="369">
        <f t="shared" si="118"/>
        <v>0</v>
      </c>
      <c r="CG237" s="368"/>
      <c r="CH237" s="368"/>
      <c r="CI237" s="368"/>
      <c r="CJ237" s="368"/>
      <c r="CK237" s="368"/>
      <c r="CL237" s="368"/>
      <c r="CM237" s="368"/>
      <c r="CN237" s="368"/>
      <c r="CO237" s="368"/>
      <c r="CP237" s="368"/>
      <c r="CQ237" s="368"/>
      <c r="CR237" s="368"/>
    </row>
    <row r="238" spans="1:96" s="314" customFormat="1" ht="21" customHeight="1">
      <c r="A238" s="295" t="str">
        <f>Input!$C$12</f>
        <v>01​ 01 01</v>
      </c>
      <c r="B238" s="296">
        <v>5775</v>
      </c>
      <c r="C238" s="297">
        <v>1</v>
      </c>
      <c r="D238" s="298" t="str">
        <f t="shared" si="94"/>
        <v/>
      </c>
      <c r="E238" s="299">
        <f>IF(AG238=1,SUM(AG$8:AG238)+E$4,"")</f>
        <v>231</v>
      </c>
      <c r="F238" s="300" t="str">
        <f t="shared" si="95"/>
        <v>01​ 01 01 5775 1</v>
      </c>
      <c r="G238" s="301" t="s">
        <v>381</v>
      </c>
      <c r="H238" s="302"/>
      <c r="I238" s="303"/>
      <c r="J238" s="304">
        <v>2</v>
      </c>
      <c r="K238" s="305" t="str">
        <f t="shared" si="120"/>
        <v>អាជីវកម្ម</v>
      </c>
      <c r="L238" s="328"/>
      <c r="M238" s="79"/>
      <c r="N238" s="307"/>
      <c r="O238" s="366">
        <f t="shared" si="104"/>
        <v>0.83333333333333337</v>
      </c>
      <c r="P238" s="79" t="str">
        <f t="shared" si="105"/>
        <v/>
      </c>
      <c r="Q238" s="79" t="str">
        <f t="shared" si="96"/>
        <v/>
      </c>
      <c r="R238" s="79"/>
      <c r="S238" s="79">
        <v>5</v>
      </c>
      <c r="T238" s="79">
        <v>10</v>
      </c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308" t="str">
        <f t="shared" si="97"/>
        <v/>
      </c>
      <c r="AG238" s="309">
        <f t="shared" si="98"/>
        <v>1</v>
      </c>
      <c r="AH238" s="310" t="str">
        <f t="shared" si="106"/>
        <v/>
      </c>
      <c r="AI238" s="311">
        <f t="shared" si="99"/>
        <v>0</v>
      </c>
      <c r="AJ238" s="312" t="str">
        <f>IF(AH238=1,SUM(AH$8:AH238)+AJ$4,"")</f>
        <v/>
      </c>
      <c r="AK238" s="310" t="str">
        <f>IF(AND(J238=1,AI238&gt;0),Input!$E$18,IF(AND(J238=2,AI238&gt;0),Input!$E$19,IF(AND(J238=3,AI238&gt;0),Input!$E$20,"")))</f>
        <v/>
      </c>
      <c r="AL238" s="310" t="str">
        <f>IF(AND(J238=1,AI238&gt;0),Input!$G$18,IF(AND(J238=2,AI238&gt;0),Input!$G$19,IF(AND(J238=3,AI238&gt;0),Input!$G$20,"")))</f>
        <v/>
      </c>
      <c r="AM238" s="310" t="str">
        <f>IF(AND(J238=1,AI238&gt;0),Input!$I$18,IF(AND(J238=2,AI238&gt;0),Input!$I$19,IF(AND(J238=3,AI238&gt;0),Input!$I$20,"")))</f>
        <v/>
      </c>
      <c r="AN238" s="313"/>
      <c r="AO238" s="314" t="str">
        <f t="shared" si="100"/>
        <v/>
      </c>
      <c r="AP238" s="314" t="str">
        <f t="shared" si="107"/>
        <v/>
      </c>
      <c r="AQ238" s="314" t="str">
        <f t="shared" si="108"/>
        <v/>
      </c>
      <c r="AR238" s="314">
        <f t="shared" si="109"/>
        <v>0</v>
      </c>
      <c r="AT238" s="315" t="str">
        <f t="shared" si="101"/>
        <v/>
      </c>
      <c r="AU238" s="315" t="str">
        <f t="shared" si="110"/>
        <v/>
      </c>
      <c r="AV238" s="315" t="str">
        <f t="shared" si="111"/>
        <v/>
      </c>
      <c r="AW238" s="316" t="str">
        <f t="shared" si="102"/>
        <v/>
      </c>
      <c r="AX238" s="316" t="str">
        <f t="shared" si="112"/>
        <v/>
      </c>
      <c r="AY238" s="317" t="str">
        <f t="shared" si="113"/>
        <v/>
      </c>
      <c r="AZ238" s="318" t="str">
        <f t="shared" si="103"/>
        <v/>
      </c>
      <c r="BA238" s="318" t="str">
        <f t="shared" si="114"/>
        <v/>
      </c>
      <c r="BB238" s="318" t="str">
        <f t="shared" si="115"/>
        <v/>
      </c>
      <c r="BJ238" s="320">
        <f t="shared" si="119"/>
        <v>0</v>
      </c>
      <c r="BL238" s="321"/>
      <c r="BM238" s="322">
        <f t="shared" si="116"/>
        <v>2.5</v>
      </c>
      <c r="BN238" s="322">
        <f t="shared" si="122"/>
        <v>0.83333333333333337</v>
      </c>
      <c r="BO238" s="322" t="str">
        <f t="shared" si="122"/>
        <v/>
      </c>
      <c r="BP238" s="322" t="str">
        <f t="shared" si="122"/>
        <v/>
      </c>
      <c r="BQ238" s="322" t="str">
        <f t="shared" si="122"/>
        <v/>
      </c>
      <c r="BR238" s="322" t="str">
        <f t="shared" si="122"/>
        <v/>
      </c>
      <c r="BS238" s="322" t="str">
        <f t="shared" si="122"/>
        <v/>
      </c>
      <c r="BT238" s="322" t="str">
        <f t="shared" si="122"/>
        <v/>
      </c>
      <c r="BU238" s="322" t="str">
        <f t="shared" si="122"/>
        <v/>
      </c>
      <c r="BV238" s="322" t="str">
        <f t="shared" si="122"/>
        <v/>
      </c>
      <c r="BW238" s="322" t="str">
        <f t="shared" si="122"/>
        <v/>
      </c>
      <c r="BX238" s="322" t="str">
        <f t="shared" si="122"/>
        <v/>
      </c>
      <c r="CC238" s="323"/>
      <c r="CF238" s="369">
        <f t="shared" si="118"/>
        <v>0</v>
      </c>
      <c r="CG238" s="368"/>
      <c r="CH238" s="368"/>
      <c r="CI238" s="368"/>
      <c r="CJ238" s="368"/>
      <c r="CK238" s="368"/>
      <c r="CL238" s="368"/>
      <c r="CM238" s="368"/>
      <c r="CN238" s="368"/>
      <c r="CO238" s="368"/>
      <c r="CP238" s="368"/>
      <c r="CQ238" s="368"/>
      <c r="CR238" s="368"/>
    </row>
    <row r="239" spans="1:96" s="314" customFormat="1" ht="21" customHeight="1">
      <c r="A239" s="295" t="str">
        <f>Input!$C$12</f>
        <v>01​ 01 01</v>
      </c>
      <c r="B239" s="325">
        <v>5800</v>
      </c>
      <c r="C239" s="297">
        <v>1</v>
      </c>
      <c r="D239" s="298" t="str">
        <f t="shared" si="94"/>
        <v/>
      </c>
      <c r="E239" s="299">
        <f>IF(AG239=1,SUM(AG$8:AG239)+E$4,"")</f>
        <v>232</v>
      </c>
      <c r="F239" s="300" t="str">
        <f t="shared" si="95"/>
        <v>01​ 01 01 5800 1</v>
      </c>
      <c r="G239" s="301" t="s">
        <v>382</v>
      </c>
      <c r="H239" s="302"/>
      <c r="I239" s="303"/>
      <c r="J239" s="304">
        <v>2</v>
      </c>
      <c r="K239" s="305" t="str">
        <f t="shared" si="120"/>
        <v>អាជីវកម្ម</v>
      </c>
      <c r="L239" s="328"/>
      <c r="M239" s="79"/>
      <c r="N239" s="307"/>
      <c r="O239" s="366">
        <f t="shared" si="104"/>
        <v>0.83333333333333337</v>
      </c>
      <c r="P239" s="79" t="str">
        <f t="shared" si="105"/>
        <v/>
      </c>
      <c r="Q239" s="79" t="str">
        <f t="shared" si="96"/>
        <v/>
      </c>
      <c r="R239" s="79"/>
      <c r="S239" s="79">
        <v>5</v>
      </c>
      <c r="T239" s="79">
        <v>10</v>
      </c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308" t="str">
        <f t="shared" si="97"/>
        <v/>
      </c>
      <c r="AG239" s="309">
        <f t="shared" si="98"/>
        <v>1</v>
      </c>
      <c r="AH239" s="310" t="str">
        <f t="shared" si="106"/>
        <v/>
      </c>
      <c r="AI239" s="311">
        <f t="shared" si="99"/>
        <v>0</v>
      </c>
      <c r="AJ239" s="312" t="str">
        <f>IF(AH239=1,SUM(AH$8:AH239)+AJ$4,"")</f>
        <v/>
      </c>
      <c r="AK239" s="310" t="str">
        <f>IF(AND(J239=1,AI239&gt;0),Input!$E$18,IF(AND(J239=2,AI239&gt;0),Input!$E$19,IF(AND(J239=3,AI239&gt;0),Input!$E$20,"")))</f>
        <v/>
      </c>
      <c r="AL239" s="310" t="str">
        <f>IF(AND(J239=1,AI239&gt;0),Input!$G$18,IF(AND(J239=2,AI239&gt;0),Input!$G$19,IF(AND(J239=3,AI239&gt;0),Input!$G$20,"")))</f>
        <v/>
      </c>
      <c r="AM239" s="310" t="str">
        <f>IF(AND(J239=1,AI239&gt;0),Input!$I$18,IF(AND(J239=2,AI239&gt;0),Input!$I$19,IF(AND(J239=3,AI239&gt;0),Input!$I$20,"")))</f>
        <v/>
      </c>
      <c r="AN239" s="313"/>
      <c r="AO239" s="314" t="str">
        <f t="shared" si="100"/>
        <v/>
      </c>
      <c r="AP239" s="314" t="str">
        <f t="shared" si="107"/>
        <v/>
      </c>
      <c r="AQ239" s="314" t="str">
        <f t="shared" si="108"/>
        <v/>
      </c>
      <c r="AR239" s="314">
        <f t="shared" si="109"/>
        <v>0</v>
      </c>
      <c r="AT239" s="315" t="str">
        <f t="shared" si="101"/>
        <v/>
      </c>
      <c r="AU239" s="315" t="str">
        <f t="shared" si="110"/>
        <v/>
      </c>
      <c r="AV239" s="315" t="str">
        <f t="shared" si="111"/>
        <v/>
      </c>
      <c r="AW239" s="316" t="str">
        <f t="shared" si="102"/>
        <v/>
      </c>
      <c r="AX239" s="316" t="str">
        <f t="shared" si="112"/>
        <v/>
      </c>
      <c r="AY239" s="317" t="str">
        <f t="shared" si="113"/>
        <v/>
      </c>
      <c r="AZ239" s="318" t="str">
        <f t="shared" si="103"/>
        <v/>
      </c>
      <c r="BA239" s="318" t="str">
        <f t="shared" si="114"/>
        <v/>
      </c>
      <c r="BB239" s="318" t="str">
        <f t="shared" si="115"/>
        <v/>
      </c>
      <c r="BJ239" s="320">
        <f t="shared" si="119"/>
        <v>0</v>
      </c>
      <c r="BL239" s="321"/>
      <c r="BM239" s="322">
        <f t="shared" si="116"/>
        <v>2.5</v>
      </c>
      <c r="BN239" s="322">
        <f t="shared" si="122"/>
        <v>0.83333333333333337</v>
      </c>
      <c r="BO239" s="322" t="str">
        <f t="shared" si="122"/>
        <v/>
      </c>
      <c r="BP239" s="322" t="str">
        <f t="shared" si="122"/>
        <v/>
      </c>
      <c r="BQ239" s="322" t="str">
        <f t="shared" si="122"/>
        <v/>
      </c>
      <c r="BR239" s="322" t="str">
        <f t="shared" si="122"/>
        <v/>
      </c>
      <c r="BS239" s="322" t="str">
        <f t="shared" si="122"/>
        <v/>
      </c>
      <c r="BT239" s="322" t="str">
        <f t="shared" si="122"/>
        <v/>
      </c>
      <c r="BU239" s="322" t="str">
        <f t="shared" si="122"/>
        <v/>
      </c>
      <c r="BV239" s="322" t="str">
        <f t="shared" si="122"/>
        <v/>
      </c>
      <c r="BW239" s="322" t="str">
        <f t="shared" si="122"/>
        <v/>
      </c>
      <c r="BX239" s="322" t="str">
        <f t="shared" si="122"/>
        <v/>
      </c>
      <c r="CC239" s="323"/>
      <c r="CF239" s="369">
        <f t="shared" si="118"/>
        <v>0</v>
      </c>
      <c r="CG239" s="368"/>
      <c r="CH239" s="368"/>
      <c r="CI239" s="368"/>
      <c r="CJ239" s="368"/>
      <c r="CK239" s="368"/>
      <c r="CL239" s="368"/>
      <c r="CM239" s="368"/>
      <c r="CN239" s="368"/>
      <c r="CO239" s="368"/>
      <c r="CP239" s="368"/>
      <c r="CQ239" s="368"/>
      <c r="CR239" s="368"/>
    </row>
    <row r="240" spans="1:96" s="314" customFormat="1" ht="21" customHeight="1">
      <c r="A240" s="295" t="str">
        <f>Input!$C$12</f>
        <v>01​ 01 01</v>
      </c>
      <c r="B240" s="296">
        <v>5825</v>
      </c>
      <c r="C240" s="297">
        <v>1</v>
      </c>
      <c r="D240" s="298" t="str">
        <f t="shared" si="94"/>
        <v/>
      </c>
      <c r="E240" s="299">
        <f>IF(AG240=1,SUM(AG$8:AG240)+E$4,"")</f>
        <v>233</v>
      </c>
      <c r="F240" s="300" t="str">
        <f t="shared" si="95"/>
        <v>01​ 01 01 5825 1</v>
      </c>
      <c r="G240" s="301" t="s">
        <v>383</v>
      </c>
      <c r="H240" s="302"/>
      <c r="I240" s="303"/>
      <c r="J240" s="304">
        <v>2</v>
      </c>
      <c r="K240" s="305" t="str">
        <f t="shared" si="120"/>
        <v>អាជីវកម្ម</v>
      </c>
      <c r="L240" s="328"/>
      <c r="M240" s="79"/>
      <c r="N240" s="307"/>
      <c r="O240" s="366">
        <f t="shared" si="104"/>
        <v>0.83333333333333337</v>
      </c>
      <c r="P240" s="79" t="str">
        <f t="shared" si="105"/>
        <v/>
      </c>
      <c r="Q240" s="79" t="str">
        <f t="shared" si="96"/>
        <v/>
      </c>
      <c r="R240" s="79"/>
      <c r="S240" s="79">
        <v>5</v>
      </c>
      <c r="T240" s="79">
        <v>10</v>
      </c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308" t="str">
        <f t="shared" si="97"/>
        <v/>
      </c>
      <c r="AG240" s="309">
        <f t="shared" si="98"/>
        <v>1</v>
      </c>
      <c r="AH240" s="310" t="str">
        <f t="shared" si="106"/>
        <v/>
      </c>
      <c r="AI240" s="311">
        <f t="shared" si="99"/>
        <v>0</v>
      </c>
      <c r="AJ240" s="312" t="str">
        <f>IF(AH240=1,SUM(AH$8:AH240)+AJ$4,"")</f>
        <v/>
      </c>
      <c r="AK240" s="310" t="str">
        <f>IF(AND(J240=1,AI240&gt;0),Input!$E$18,IF(AND(J240=2,AI240&gt;0),Input!$E$19,IF(AND(J240=3,AI240&gt;0),Input!$E$20,"")))</f>
        <v/>
      </c>
      <c r="AL240" s="310" t="str">
        <f>IF(AND(J240=1,AI240&gt;0),Input!$G$18,IF(AND(J240=2,AI240&gt;0),Input!$G$19,IF(AND(J240=3,AI240&gt;0),Input!$G$20,"")))</f>
        <v/>
      </c>
      <c r="AM240" s="310" t="str">
        <f>IF(AND(J240=1,AI240&gt;0),Input!$I$18,IF(AND(J240=2,AI240&gt;0),Input!$I$19,IF(AND(J240=3,AI240&gt;0),Input!$I$20,"")))</f>
        <v/>
      </c>
      <c r="AN240" s="313"/>
      <c r="AO240" s="314" t="str">
        <f t="shared" si="100"/>
        <v/>
      </c>
      <c r="AP240" s="314" t="str">
        <f t="shared" si="107"/>
        <v/>
      </c>
      <c r="AQ240" s="314" t="str">
        <f t="shared" si="108"/>
        <v/>
      </c>
      <c r="AR240" s="314">
        <f t="shared" si="109"/>
        <v>0</v>
      </c>
      <c r="AT240" s="315" t="str">
        <f t="shared" si="101"/>
        <v/>
      </c>
      <c r="AU240" s="315" t="str">
        <f t="shared" si="110"/>
        <v/>
      </c>
      <c r="AV240" s="315" t="str">
        <f t="shared" si="111"/>
        <v/>
      </c>
      <c r="AW240" s="316" t="str">
        <f t="shared" si="102"/>
        <v/>
      </c>
      <c r="AX240" s="316" t="str">
        <f t="shared" si="112"/>
        <v/>
      </c>
      <c r="AY240" s="317" t="str">
        <f t="shared" si="113"/>
        <v/>
      </c>
      <c r="AZ240" s="318" t="str">
        <f t="shared" si="103"/>
        <v/>
      </c>
      <c r="BA240" s="318" t="str">
        <f t="shared" si="114"/>
        <v/>
      </c>
      <c r="BB240" s="318" t="str">
        <f t="shared" si="115"/>
        <v/>
      </c>
      <c r="BJ240" s="320">
        <f t="shared" si="119"/>
        <v>0</v>
      </c>
      <c r="BL240" s="321"/>
      <c r="BM240" s="322">
        <f t="shared" si="116"/>
        <v>2.5</v>
      </c>
      <c r="BN240" s="322">
        <f t="shared" si="122"/>
        <v>0.83333333333333337</v>
      </c>
      <c r="BO240" s="322" t="str">
        <f t="shared" si="122"/>
        <v/>
      </c>
      <c r="BP240" s="322" t="str">
        <f t="shared" si="122"/>
        <v/>
      </c>
      <c r="BQ240" s="322" t="str">
        <f t="shared" si="122"/>
        <v/>
      </c>
      <c r="BR240" s="322" t="str">
        <f t="shared" si="122"/>
        <v/>
      </c>
      <c r="BS240" s="322" t="str">
        <f t="shared" si="122"/>
        <v/>
      </c>
      <c r="BT240" s="322" t="str">
        <f t="shared" si="122"/>
        <v/>
      </c>
      <c r="BU240" s="322" t="str">
        <f t="shared" si="122"/>
        <v/>
      </c>
      <c r="BV240" s="322" t="str">
        <f t="shared" si="122"/>
        <v/>
      </c>
      <c r="BW240" s="322" t="str">
        <f t="shared" si="122"/>
        <v/>
      </c>
      <c r="BX240" s="322" t="str">
        <f t="shared" si="122"/>
        <v/>
      </c>
      <c r="CC240" s="323"/>
      <c r="CF240" s="369">
        <f t="shared" si="118"/>
        <v>0</v>
      </c>
      <c r="CG240" s="368"/>
      <c r="CH240" s="368"/>
      <c r="CI240" s="368"/>
      <c r="CJ240" s="368"/>
      <c r="CK240" s="368"/>
      <c r="CL240" s="368"/>
      <c r="CM240" s="368"/>
      <c r="CN240" s="368"/>
      <c r="CO240" s="368"/>
      <c r="CP240" s="368"/>
      <c r="CQ240" s="368"/>
      <c r="CR240" s="368"/>
    </row>
    <row r="241" spans="1:96" s="314" customFormat="1" ht="21" customHeight="1">
      <c r="A241" s="295" t="str">
        <f>Input!$C$12</f>
        <v>01​ 01 01</v>
      </c>
      <c r="B241" s="325">
        <v>5850</v>
      </c>
      <c r="C241" s="297">
        <v>1</v>
      </c>
      <c r="D241" s="298" t="str">
        <f t="shared" si="94"/>
        <v/>
      </c>
      <c r="E241" s="299">
        <f>IF(AG241=1,SUM(AG$8:AG241)+E$4,"")</f>
        <v>234</v>
      </c>
      <c r="F241" s="300" t="str">
        <f t="shared" si="95"/>
        <v>01​ 01 01 5850 1</v>
      </c>
      <c r="G241" s="301" t="s">
        <v>384</v>
      </c>
      <c r="H241" s="302"/>
      <c r="I241" s="303"/>
      <c r="J241" s="304">
        <v>2</v>
      </c>
      <c r="K241" s="305" t="str">
        <f t="shared" si="120"/>
        <v>អាជីវកម្ម</v>
      </c>
      <c r="L241" s="328"/>
      <c r="M241" s="79"/>
      <c r="N241" s="307"/>
      <c r="O241" s="366">
        <f t="shared" si="104"/>
        <v>0.83333333333333337</v>
      </c>
      <c r="P241" s="79" t="str">
        <f t="shared" si="105"/>
        <v/>
      </c>
      <c r="Q241" s="79" t="str">
        <f t="shared" si="96"/>
        <v/>
      </c>
      <c r="R241" s="79"/>
      <c r="S241" s="79">
        <v>5</v>
      </c>
      <c r="T241" s="79">
        <v>10</v>
      </c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308" t="str">
        <f t="shared" si="97"/>
        <v/>
      </c>
      <c r="AG241" s="309">
        <f t="shared" si="98"/>
        <v>1</v>
      </c>
      <c r="AH241" s="310" t="str">
        <f t="shared" si="106"/>
        <v/>
      </c>
      <c r="AI241" s="311">
        <f t="shared" si="99"/>
        <v>0</v>
      </c>
      <c r="AJ241" s="312" t="str">
        <f>IF(AH241=1,SUM(AH$8:AH241)+AJ$4,"")</f>
        <v/>
      </c>
      <c r="AK241" s="310" t="str">
        <f>IF(AND(J241=1,AI241&gt;0),Input!$E$18,IF(AND(J241=2,AI241&gt;0),Input!$E$19,IF(AND(J241=3,AI241&gt;0),Input!$E$20,"")))</f>
        <v/>
      </c>
      <c r="AL241" s="310" t="str">
        <f>IF(AND(J241=1,AI241&gt;0),Input!$G$18,IF(AND(J241=2,AI241&gt;0),Input!$G$19,IF(AND(J241=3,AI241&gt;0),Input!$G$20,"")))</f>
        <v/>
      </c>
      <c r="AM241" s="310" t="str">
        <f>IF(AND(J241=1,AI241&gt;0),Input!$I$18,IF(AND(J241=2,AI241&gt;0),Input!$I$19,IF(AND(J241=3,AI241&gt;0),Input!$I$20,"")))</f>
        <v/>
      </c>
      <c r="AN241" s="313"/>
      <c r="AO241" s="314" t="str">
        <f t="shared" si="100"/>
        <v/>
      </c>
      <c r="AP241" s="314" t="str">
        <f t="shared" si="107"/>
        <v/>
      </c>
      <c r="AQ241" s="314" t="str">
        <f t="shared" si="108"/>
        <v/>
      </c>
      <c r="AR241" s="314">
        <f t="shared" si="109"/>
        <v>0</v>
      </c>
      <c r="AT241" s="315" t="str">
        <f t="shared" si="101"/>
        <v/>
      </c>
      <c r="AU241" s="315" t="str">
        <f t="shared" si="110"/>
        <v/>
      </c>
      <c r="AV241" s="315" t="str">
        <f t="shared" si="111"/>
        <v/>
      </c>
      <c r="AW241" s="316" t="str">
        <f t="shared" si="102"/>
        <v/>
      </c>
      <c r="AX241" s="316" t="str">
        <f t="shared" si="112"/>
        <v/>
      </c>
      <c r="AY241" s="317" t="str">
        <f t="shared" si="113"/>
        <v/>
      </c>
      <c r="AZ241" s="318" t="str">
        <f t="shared" si="103"/>
        <v/>
      </c>
      <c r="BA241" s="318" t="str">
        <f t="shared" si="114"/>
        <v/>
      </c>
      <c r="BB241" s="318" t="str">
        <f t="shared" si="115"/>
        <v/>
      </c>
      <c r="BJ241" s="320">
        <f t="shared" si="119"/>
        <v>0</v>
      </c>
      <c r="BL241" s="321"/>
      <c r="BM241" s="322">
        <f t="shared" si="116"/>
        <v>2.5</v>
      </c>
      <c r="BN241" s="322">
        <f t="shared" si="122"/>
        <v>0.83333333333333337</v>
      </c>
      <c r="BO241" s="322" t="str">
        <f t="shared" si="122"/>
        <v/>
      </c>
      <c r="BP241" s="322" t="str">
        <f t="shared" si="122"/>
        <v/>
      </c>
      <c r="BQ241" s="322" t="str">
        <f t="shared" si="122"/>
        <v/>
      </c>
      <c r="BR241" s="322" t="str">
        <f t="shared" si="122"/>
        <v/>
      </c>
      <c r="BS241" s="322" t="str">
        <f t="shared" si="122"/>
        <v/>
      </c>
      <c r="BT241" s="322" t="str">
        <f t="shared" si="122"/>
        <v/>
      </c>
      <c r="BU241" s="322" t="str">
        <f t="shared" si="122"/>
        <v/>
      </c>
      <c r="BV241" s="322" t="str">
        <f t="shared" si="122"/>
        <v/>
      </c>
      <c r="BW241" s="322" t="str">
        <f t="shared" si="122"/>
        <v/>
      </c>
      <c r="BX241" s="322" t="str">
        <f t="shared" si="122"/>
        <v/>
      </c>
      <c r="CC241" s="323"/>
      <c r="CF241" s="369">
        <f t="shared" si="118"/>
        <v>0</v>
      </c>
      <c r="CG241" s="368"/>
      <c r="CH241" s="368"/>
      <c r="CI241" s="368"/>
      <c r="CJ241" s="368"/>
      <c r="CK241" s="368"/>
      <c r="CL241" s="368"/>
      <c r="CM241" s="368"/>
      <c r="CN241" s="368"/>
      <c r="CO241" s="368"/>
      <c r="CP241" s="368"/>
      <c r="CQ241" s="368"/>
      <c r="CR241" s="368"/>
    </row>
    <row r="242" spans="1:96" s="314" customFormat="1" ht="21" customHeight="1">
      <c r="A242" s="295" t="str">
        <f>Input!$C$12</f>
        <v>01​ 01 01</v>
      </c>
      <c r="B242" s="296">
        <v>5875</v>
      </c>
      <c r="C242" s="297">
        <v>1</v>
      </c>
      <c r="D242" s="298" t="str">
        <f t="shared" si="94"/>
        <v/>
      </c>
      <c r="E242" s="299">
        <f>IF(AG242=1,SUM(AG$8:AG242)+E$4,"")</f>
        <v>235</v>
      </c>
      <c r="F242" s="300" t="str">
        <f t="shared" si="95"/>
        <v>01​ 01 01 5875 1</v>
      </c>
      <c r="G242" s="301" t="s">
        <v>385</v>
      </c>
      <c r="H242" s="302"/>
      <c r="I242" s="303"/>
      <c r="J242" s="304">
        <v>2</v>
      </c>
      <c r="K242" s="305" t="str">
        <f t="shared" si="120"/>
        <v>អាជីវកម្ម</v>
      </c>
      <c r="L242" s="328"/>
      <c r="M242" s="79"/>
      <c r="N242" s="307"/>
      <c r="O242" s="366">
        <f t="shared" si="104"/>
        <v>0.83333333333333337</v>
      </c>
      <c r="P242" s="79" t="str">
        <f t="shared" si="105"/>
        <v/>
      </c>
      <c r="Q242" s="79" t="str">
        <f t="shared" si="96"/>
        <v/>
      </c>
      <c r="R242" s="79"/>
      <c r="S242" s="79">
        <v>5</v>
      </c>
      <c r="T242" s="79">
        <v>10</v>
      </c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308" t="str">
        <f t="shared" si="97"/>
        <v/>
      </c>
      <c r="AG242" s="309">
        <f t="shared" si="98"/>
        <v>1</v>
      </c>
      <c r="AH242" s="310" t="str">
        <f t="shared" si="106"/>
        <v/>
      </c>
      <c r="AI242" s="311">
        <f t="shared" si="99"/>
        <v>0</v>
      </c>
      <c r="AJ242" s="312" t="str">
        <f>IF(AH242=1,SUM(AH$8:AH242)+AJ$4,"")</f>
        <v/>
      </c>
      <c r="AK242" s="310" t="str">
        <f>IF(AND(J242=1,AI242&gt;0),Input!$E$18,IF(AND(J242=2,AI242&gt;0),Input!$E$19,IF(AND(J242=3,AI242&gt;0),Input!$E$20,"")))</f>
        <v/>
      </c>
      <c r="AL242" s="310" t="str">
        <f>IF(AND(J242=1,AI242&gt;0),Input!$G$18,IF(AND(J242=2,AI242&gt;0),Input!$G$19,IF(AND(J242=3,AI242&gt;0),Input!$G$20,"")))</f>
        <v/>
      </c>
      <c r="AM242" s="310" t="str">
        <f>IF(AND(J242=1,AI242&gt;0),Input!$I$18,IF(AND(J242=2,AI242&gt;0),Input!$I$19,IF(AND(J242=3,AI242&gt;0),Input!$I$20,"")))</f>
        <v/>
      </c>
      <c r="AN242" s="313"/>
      <c r="AO242" s="314" t="str">
        <f t="shared" si="100"/>
        <v/>
      </c>
      <c r="AP242" s="314" t="str">
        <f t="shared" si="107"/>
        <v/>
      </c>
      <c r="AQ242" s="314" t="str">
        <f t="shared" si="108"/>
        <v/>
      </c>
      <c r="AR242" s="314">
        <f t="shared" si="109"/>
        <v>0</v>
      </c>
      <c r="AT242" s="315" t="str">
        <f t="shared" si="101"/>
        <v/>
      </c>
      <c r="AU242" s="315" t="str">
        <f t="shared" si="110"/>
        <v/>
      </c>
      <c r="AV242" s="315" t="str">
        <f t="shared" si="111"/>
        <v/>
      </c>
      <c r="AW242" s="316" t="str">
        <f t="shared" si="102"/>
        <v/>
      </c>
      <c r="AX242" s="316" t="str">
        <f t="shared" si="112"/>
        <v/>
      </c>
      <c r="AY242" s="317" t="str">
        <f t="shared" si="113"/>
        <v/>
      </c>
      <c r="AZ242" s="318" t="str">
        <f t="shared" si="103"/>
        <v/>
      </c>
      <c r="BA242" s="318" t="str">
        <f t="shared" si="114"/>
        <v/>
      </c>
      <c r="BB242" s="318" t="str">
        <f t="shared" si="115"/>
        <v/>
      </c>
      <c r="BJ242" s="320">
        <f t="shared" si="119"/>
        <v>0</v>
      </c>
      <c r="BL242" s="321"/>
      <c r="BM242" s="322">
        <f t="shared" si="116"/>
        <v>2.5</v>
      </c>
      <c r="BN242" s="322">
        <f t="shared" si="122"/>
        <v>0.83333333333333337</v>
      </c>
      <c r="BO242" s="322" t="str">
        <f t="shared" si="122"/>
        <v/>
      </c>
      <c r="BP242" s="322" t="str">
        <f t="shared" si="122"/>
        <v/>
      </c>
      <c r="BQ242" s="322" t="str">
        <f t="shared" si="122"/>
        <v/>
      </c>
      <c r="BR242" s="322" t="str">
        <f t="shared" si="122"/>
        <v/>
      </c>
      <c r="BS242" s="322" t="str">
        <f t="shared" si="122"/>
        <v/>
      </c>
      <c r="BT242" s="322" t="str">
        <f t="shared" si="122"/>
        <v/>
      </c>
      <c r="BU242" s="322" t="str">
        <f t="shared" si="122"/>
        <v/>
      </c>
      <c r="BV242" s="322" t="str">
        <f t="shared" si="122"/>
        <v/>
      </c>
      <c r="BW242" s="322" t="str">
        <f t="shared" si="122"/>
        <v/>
      </c>
      <c r="BX242" s="322" t="str">
        <f t="shared" si="122"/>
        <v/>
      </c>
      <c r="CC242" s="323"/>
      <c r="CF242" s="369">
        <f t="shared" si="118"/>
        <v>0</v>
      </c>
      <c r="CG242" s="368"/>
      <c r="CH242" s="368"/>
      <c r="CI242" s="368"/>
      <c r="CJ242" s="368"/>
      <c r="CK242" s="368"/>
      <c r="CL242" s="368"/>
      <c r="CM242" s="368"/>
      <c r="CN242" s="368"/>
      <c r="CO242" s="368"/>
      <c r="CP242" s="368"/>
      <c r="CQ242" s="368"/>
      <c r="CR242" s="368"/>
    </row>
    <row r="243" spans="1:96" s="314" customFormat="1" ht="21" customHeight="1">
      <c r="A243" s="295" t="str">
        <f>Input!$C$12</f>
        <v>01​ 01 01</v>
      </c>
      <c r="B243" s="325">
        <v>5900</v>
      </c>
      <c r="C243" s="297">
        <v>1</v>
      </c>
      <c r="D243" s="298" t="str">
        <f t="shared" si="94"/>
        <v/>
      </c>
      <c r="E243" s="299">
        <f>IF(AG243=1,SUM(AG$8:AG243)+E$4,"")</f>
        <v>236</v>
      </c>
      <c r="F243" s="300" t="str">
        <f t="shared" si="95"/>
        <v>01​ 01 01 5900 1</v>
      </c>
      <c r="G243" s="301" t="s">
        <v>386</v>
      </c>
      <c r="H243" s="302"/>
      <c r="I243" s="303"/>
      <c r="J243" s="304">
        <v>2</v>
      </c>
      <c r="K243" s="305" t="str">
        <f t="shared" si="120"/>
        <v>អាជីវកម្ម</v>
      </c>
      <c r="L243" s="328"/>
      <c r="M243" s="79"/>
      <c r="N243" s="307"/>
      <c r="O243" s="366">
        <f t="shared" si="104"/>
        <v>0.83333333333333337</v>
      </c>
      <c r="P243" s="79" t="str">
        <f t="shared" si="105"/>
        <v/>
      </c>
      <c r="Q243" s="79" t="str">
        <f t="shared" si="96"/>
        <v/>
      </c>
      <c r="R243" s="79"/>
      <c r="S243" s="79">
        <v>5</v>
      </c>
      <c r="T243" s="79">
        <v>10</v>
      </c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308" t="str">
        <f t="shared" si="97"/>
        <v/>
      </c>
      <c r="AG243" s="309">
        <f t="shared" si="98"/>
        <v>1</v>
      </c>
      <c r="AH243" s="310" t="str">
        <f t="shared" si="106"/>
        <v/>
      </c>
      <c r="AI243" s="311">
        <f t="shared" si="99"/>
        <v>0</v>
      </c>
      <c r="AJ243" s="312" t="str">
        <f>IF(AH243=1,SUM(AH$8:AH243)+AJ$4,"")</f>
        <v/>
      </c>
      <c r="AK243" s="310" t="str">
        <f>IF(AND(J243=1,AI243&gt;0),Input!$E$18,IF(AND(J243=2,AI243&gt;0),Input!$E$19,IF(AND(J243=3,AI243&gt;0),Input!$E$20,"")))</f>
        <v/>
      </c>
      <c r="AL243" s="310" t="str">
        <f>IF(AND(J243=1,AI243&gt;0),Input!$G$18,IF(AND(J243=2,AI243&gt;0),Input!$G$19,IF(AND(J243=3,AI243&gt;0),Input!$G$20,"")))</f>
        <v/>
      </c>
      <c r="AM243" s="310" t="str">
        <f>IF(AND(J243=1,AI243&gt;0),Input!$I$18,IF(AND(J243=2,AI243&gt;0),Input!$I$19,IF(AND(J243=3,AI243&gt;0),Input!$I$20,"")))</f>
        <v/>
      </c>
      <c r="AN243" s="313"/>
      <c r="AO243" s="314" t="str">
        <f t="shared" si="100"/>
        <v/>
      </c>
      <c r="AP243" s="314" t="str">
        <f t="shared" si="107"/>
        <v/>
      </c>
      <c r="AQ243" s="314" t="str">
        <f t="shared" si="108"/>
        <v/>
      </c>
      <c r="AR243" s="314">
        <f t="shared" si="109"/>
        <v>0</v>
      </c>
      <c r="AT243" s="315" t="str">
        <f t="shared" si="101"/>
        <v/>
      </c>
      <c r="AU243" s="315" t="str">
        <f t="shared" si="110"/>
        <v/>
      </c>
      <c r="AV243" s="315" t="str">
        <f t="shared" si="111"/>
        <v/>
      </c>
      <c r="AW243" s="316" t="str">
        <f t="shared" si="102"/>
        <v/>
      </c>
      <c r="AX243" s="316" t="str">
        <f t="shared" si="112"/>
        <v/>
      </c>
      <c r="AY243" s="317" t="str">
        <f t="shared" si="113"/>
        <v/>
      </c>
      <c r="AZ243" s="318" t="str">
        <f t="shared" si="103"/>
        <v/>
      </c>
      <c r="BA243" s="318" t="str">
        <f t="shared" si="114"/>
        <v/>
      </c>
      <c r="BB243" s="318" t="str">
        <f t="shared" si="115"/>
        <v/>
      </c>
      <c r="BJ243" s="320">
        <f t="shared" si="119"/>
        <v>0</v>
      </c>
      <c r="BL243" s="321"/>
      <c r="BM243" s="322">
        <f t="shared" si="116"/>
        <v>2.5</v>
      </c>
      <c r="BN243" s="322">
        <f t="shared" si="122"/>
        <v>0.83333333333333337</v>
      </c>
      <c r="BO243" s="322" t="str">
        <f t="shared" si="122"/>
        <v/>
      </c>
      <c r="BP243" s="322" t="str">
        <f t="shared" si="122"/>
        <v/>
      </c>
      <c r="BQ243" s="322" t="str">
        <f t="shared" si="122"/>
        <v/>
      </c>
      <c r="BR243" s="322" t="str">
        <f t="shared" si="122"/>
        <v/>
      </c>
      <c r="BS243" s="322" t="str">
        <f t="shared" si="122"/>
        <v/>
      </c>
      <c r="BT243" s="322" t="str">
        <f t="shared" si="122"/>
        <v/>
      </c>
      <c r="BU243" s="322" t="str">
        <f t="shared" si="122"/>
        <v/>
      </c>
      <c r="BV243" s="322" t="str">
        <f t="shared" si="122"/>
        <v/>
      </c>
      <c r="BW243" s="322" t="str">
        <f t="shared" si="122"/>
        <v/>
      </c>
      <c r="BX243" s="322" t="str">
        <f t="shared" si="122"/>
        <v/>
      </c>
      <c r="CC243" s="323"/>
      <c r="CF243" s="369">
        <f t="shared" si="118"/>
        <v>0</v>
      </c>
      <c r="CG243" s="368"/>
      <c r="CH243" s="368"/>
      <c r="CI243" s="368"/>
      <c r="CJ243" s="368"/>
      <c r="CK243" s="368"/>
      <c r="CL243" s="368"/>
      <c r="CM243" s="368"/>
      <c r="CN243" s="368"/>
      <c r="CO243" s="368"/>
      <c r="CP243" s="368"/>
      <c r="CQ243" s="368"/>
      <c r="CR243" s="368"/>
    </row>
    <row r="244" spans="1:96" s="314" customFormat="1" ht="21" customHeight="1">
      <c r="A244" s="295" t="str">
        <f>Input!$C$12</f>
        <v>01​ 01 01</v>
      </c>
      <c r="B244" s="296">
        <v>5925</v>
      </c>
      <c r="C244" s="297">
        <v>1</v>
      </c>
      <c r="D244" s="298" t="str">
        <f t="shared" si="94"/>
        <v/>
      </c>
      <c r="E244" s="299">
        <f>IF(AG244=1,SUM(AG$8:AG244)+E$4,"")</f>
        <v>237</v>
      </c>
      <c r="F244" s="300" t="str">
        <f t="shared" si="95"/>
        <v>01​ 01 01 5925 1</v>
      </c>
      <c r="G244" s="301" t="s">
        <v>387</v>
      </c>
      <c r="H244" s="302"/>
      <c r="I244" s="303"/>
      <c r="J244" s="304">
        <v>2</v>
      </c>
      <c r="K244" s="305" t="str">
        <f t="shared" si="120"/>
        <v>អាជីវកម្ម</v>
      </c>
      <c r="L244" s="328"/>
      <c r="M244" s="79"/>
      <c r="N244" s="307"/>
      <c r="O244" s="366">
        <f t="shared" si="104"/>
        <v>0.83333333333333337</v>
      </c>
      <c r="P244" s="79" t="str">
        <f t="shared" si="105"/>
        <v/>
      </c>
      <c r="Q244" s="79" t="str">
        <f t="shared" si="96"/>
        <v/>
      </c>
      <c r="R244" s="79"/>
      <c r="S244" s="79">
        <v>5</v>
      </c>
      <c r="T244" s="79">
        <v>10</v>
      </c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308" t="str">
        <f t="shared" si="97"/>
        <v/>
      </c>
      <c r="AG244" s="309">
        <f t="shared" si="98"/>
        <v>1</v>
      </c>
      <c r="AH244" s="310" t="str">
        <f t="shared" si="106"/>
        <v/>
      </c>
      <c r="AI244" s="311">
        <f t="shared" si="99"/>
        <v>0</v>
      </c>
      <c r="AJ244" s="312" t="str">
        <f>IF(AH244=1,SUM(AH$8:AH244)+AJ$4,"")</f>
        <v/>
      </c>
      <c r="AK244" s="310" t="str">
        <f>IF(AND(J244=1,AI244&gt;0),Input!$E$18,IF(AND(J244=2,AI244&gt;0),Input!$E$19,IF(AND(J244=3,AI244&gt;0),Input!$E$20,"")))</f>
        <v/>
      </c>
      <c r="AL244" s="310" t="str">
        <f>IF(AND(J244=1,AI244&gt;0),Input!$G$18,IF(AND(J244=2,AI244&gt;0),Input!$G$19,IF(AND(J244=3,AI244&gt;0),Input!$G$20,"")))</f>
        <v/>
      </c>
      <c r="AM244" s="310" t="str">
        <f>IF(AND(J244=1,AI244&gt;0),Input!$I$18,IF(AND(J244=2,AI244&gt;0),Input!$I$19,IF(AND(J244=3,AI244&gt;0),Input!$I$20,"")))</f>
        <v/>
      </c>
      <c r="AN244" s="313"/>
      <c r="AO244" s="314" t="str">
        <f t="shared" si="100"/>
        <v/>
      </c>
      <c r="AP244" s="314" t="str">
        <f t="shared" si="107"/>
        <v/>
      </c>
      <c r="AQ244" s="314" t="str">
        <f t="shared" si="108"/>
        <v/>
      </c>
      <c r="AR244" s="314">
        <f t="shared" si="109"/>
        <v>0</v>
      </c>
      <c r="AT244" s="315" t="str">
        <f t="shared" si="101"/>
        <v/>
      </c>
      <c r="AU244" s="315" t="str">
        <f t="shared" si="110"/>
        <v/>
      </c>
      <c r="AV244" s="315" t="str">
        <f t="shared" si="111"/>
        <v/>
      </c>
      <c r="AW244" s="316" t="str">
        <f t="shared" si="102"/>
        <v/>
      </c>
      <c r="AX244" s="316" t="str">
        <f t="shared" si="112"/>
        <v/>
      </c>
      <c r="AY244" s="317" t="str">
        <f t="shared" si="113"/>
        <v/>
      </c>
      <c r="AZ244" s="318" t="str">
        <f t="shared" si="103"/>
        <v/>
      </c>
      <c r="BA244" s="318" t="str">
        <f t="shared" si="114"/>
        <v/>
      </c>
      <c r="BB244" s="318" t="str">
        <f t="shared" si="115"/>
        <v/>
      </c>
      <c r="BJ244" s="320">
        <f t="shared" si="119"/>
        <v>0</v>
      </c>
      <c r="BL244" s="321"/>
      <c r="BM244" s="322">
        <f t="shared" si="116"/>
        <v>2.5</v>
      </c>
      <c r="BN244" s="322">
        <f t="shared" si="122"/>
        <v>0.83333333333333337</v>
      </c>
      <c r="BO244" s="322" t="str">
        <f t="shared" si="122"/>
        <v/>
      </c>
      <c r="BP244" s="322" t="str">
        <f t="shared" si="122"/>
        <v/>
      </c>
      <c r="BQ244" s="322" t="str">
        <f t="shared" si="122"/>
        <v/>
      </c>
      <c r="BR244" s="322" t="str">
        <f t="shared" si="122"/>
        <v/>
      </c>
      <c r="BS244" s="322" t="str">
        <f t="shared" si="122"/>
        <v/>
      </c>
      <c r="BT244" s="322" t="str">
        <f t="shared" si="122"/>
        <v/>
      </c>
      <c r="BU244" s="322" t="str">
        <f t="shared" si="122"/>
        <v/>
      </c>
      <c r="BV244" s="322" t="str">
        <f t="shared" si="122"/>
        <v/>
      </c>
      <c r="BW244" s="322" t="str">
        <f t="shared" si="122"/>
        <v/>
      </c>
      <c r="BX244" s="322" t="str">
        <f t="shared" si="122"/>
        <v/>
      </c>
      <c r="CC244" s="323"/>
      <c r="CF244" s="369">
        <f t="shared" si="118"/>
        <v>0</v>
      </c>
      <c r="CG244" s="368"/>
      <c r="CH244" s="368"/>
      <c r="CI244" s="368"/>
      <c r="CJ244" s="368"/>
      <c r="CK244" s="368"/>
      <c r="CL244" s="368"/>
      <c r="CM244" s="368"/>
      <c r="CN244" s="368"/>
      <c r="CO244" s="368"/>
      <c r="CP244" s="368"/>
      <c r="CQ244" s="368"/>
      <c r="CR244" s="368"/>
    </row>
    <row r="245" spans="1:96" s="314" customFormat="1" ht="21" customHeight="1">
      <c r="A245" s="295" t="str">
        <f>Input!$C$12</f>
        <v>01​ 01 01</v>
      </c>
      <c r="B245" s="325">
        <v>5950</v>
      </c>
      <c r="C245" s="297">
        <v>1</v>
      </c>
      <c r="D245" s="298" t="str">
        <f t="shared" si="94"/>
        <v/>
      </c>
      <c r="E245" s="299">
        <f>IF(AG245=1,SUM(AG$8:AG245)+E$4,"")</f>
        <v>238</v>
      </c>
      <c r="F245" s="300" t="str">
        <f t="shared" si="95"/>
        <v>01​ 01 01 5950 1</v>
      </c>
      <c r="G245" s="301" t="s">
        <v>388</v>
      </c>
      <c r="H245" s="302"/>
      <c r="I245" s="303"/>
      <c r="J245" s="304">
        <v>2</v>
      </c>
      <c r="K245" s="305" t="str">
        <f t="shared" si="120"/>
        <v>អាជីវកម្ម</v>
      </c>
      <c r="L245" s="328"/>
      <c r="M245" s="79"/>
      <c r="N245" s="307"/>
      <c r="O245" s="366">
        <f t="shared" si="104"/>
        <v>0.83333333333333337</v>
      </c>
      <c r="P245" s="79" t="str">
        <f t="shared" si="105"/>
        <v/>
      </c>
      <c r="Q245" s="79" t="str">
        <f t="shared" si="96"/>
        <v/>
      </c>
      <c r="R245" s="79"/>
      <c r="S245" s="79">
        <v>5</v>
      </c>
      <c r="T245" s="79">
        <v>10</v>
      </c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308" t="str">
        <f t="shared" si="97"/>
        <v/>
      </c>
      <c r="AG245" s="309">
        <f t="shared" si="98"/>
        <v>1</v>
      </c>
      <c r="AH245" s="310" t="str">
        <f t="shared" si="106"/>
        <v/>
      </c>
      <c r="AI245" s="311">
        <f t="shared" si="99"/>
        <v>0</v>
      </c>
      <c r="AJ245" s="312" t="str">
        <f>IF(AH245=1,SUM(AH$8:AH245)+AJ$4,"")</f>
        <v/>
      </c>
      <c r="AK245" s="310" t="str">
        <f>IF(AND(J245=1,AI245&gt;0),Input!$E$18,IF(AND(J245=2,AI245&gt;0),Input!$E$19,IF(AND(J245=3,AI245&gt;0),Input!$E$20,"")))</f>
        <v/>
      </c>
      <c r="AL245" s="310" t="str">
        <f>IF(AND(J245=1,AI245&gt;0),Input!$G$18,IF(AND(J245=2,AI245&gt;0),Input!$G$19,IF(AND(J245=3,AI245&gt;0),Input!$G$20,"")))</f>
        <v/>
      </c>
      <c r="AM245" s="310" t="str">
        <f>IF(AND(J245=1,AI245&gt;0),Input!$I$18,IF(AND(J245=2,AI245&gt;0),Input!$I$19,IF(AND(J245=3,AI245&gt;0),Input!$I$20,"")))</f>
        <v/>
      </c>
      <c r="AN245" s="313"/>
      <c r="AO245" s="314" t="str">
        <f t="shared" si="100"/>
        <v/>
      </c>
      <c r="AP245" s="314" t="str">
        <f t="shared" si="107"/>
        <v/>
      </c>
      <c r="AQ245" s="314" t="str">
        <f t="shared" si="108"/>
        <v/>
      </c>
      <c r="AR245" s="314">
        <f t="shared" si="109"/>
        <v>0</v>
      </c>
      <c r="AT245" s="315" t="str">
        <f t="shared" si="101"/>
        <v/>
      </c>
      <c r="AU245" s="315" t="str">
        <f t="shared" si="110"/>
        <v/>
      </c>
      <c r="AV245" s="315" t="str">
        <f t="shared" si="111"/>
        <v/>
      </c>
      <c r="AW245" s="316" t="str">
        <f t="shared" si="102"/>
        <v/>
      </c>
      <c r="AX245" s="316" t="str">
        <f t="shared" si="112"/>
        <v/>
      </c>
      <c r="AY245" s="317" t="str">
        <f t="shared" si="113"/>
        <v/>
      </c>
      <c r="AZ245" s="318" t="str">
        <f t="shared" si="103"/>
        <v/>
      </c>
      <c r="BA245" s="318" t="str">
        <f t="shared" si="114"/>
        <v/>
      </c>
      <c r="BB245" s="318" t="str">
        <f t="shared" si="115"/>
        <v/>
      </c>
      <c r="BJ245" s="320">
        <f t="shared" si="119"/>
        <v>0</v>
      </c>
      <c r="BL245" s="321"/>
      <c r="BM245" s="322">
        <f t="shared" si="116"/>
        <v>2.5</v>
      </c>
      <c r="BN245" s="322">
        <f t="shared" si="122"/>
        <v>0.83333333333333337</v>
      </c>
      <c r="BO245" s="322" t="str">
        <f t="shared" si="122"/>
        <v/>
      </c>
      <c r="BP245" s="322" t="str">
        <f t="shared" si="122"/>
        <v/>
      </c>
      <c r="BQ245" s="322" t="str">
        <f t="shared" si="122"/>
        <v/>
      </c>
      <c r="BR245" s="322" t="str">
        <f t="shared" si="122"/>
        <v/>
      </c>
      <c r="BS245" s="322" t="str">
        <f t="shared" si="122"/>
        <v/>
      </c>
      <c r="BT245" s="322" t="str">
        <f t="shared" si="122"/>
        <v/>
      </c>
      <c r="BU245" s="322" t="str">
        <f t="shared" si="122"/>
        <v/>
      </c>
      <c r="BV245" s="322" t="str">
        <f t="shared" si="122"/>
        <v/>
      </c>
      <c r="BW245" s="322" t="str">
        <f t="shared" si="122"/>
        <v/>
      </c>
      <c r="BX245" s="322" t="str">
        <f t="shared" si="122"/>
        <v/>
      </c>
      <c r="CC245" s="323"/>
      <c r="CF245" s="369">
        <f t="shared" si="118"/>
        <v>0</v>
      </c>
      <c r="CG245" s="368"/>
      <c r="CH245" s="368"/>
      <c r="CI245" s="368"/>
      <c r="CJ245" s="368"/>
      <c r="CK245" s="368"/>
      <c r="CL245" s="368"/>
      <c r="CM245" s="368"/>
      <c r="CN245" s="368"/>
      <c r="CO245" s="368"/>
      <c r="CP245" s="368"/>
      <c r="CQ245" s="368"/>
      <c r="CR245" s="368"/>
    </row>
    <row r="246" spans="1:96" s="314" customFormat="1" ht="21" customHeight="1">
      <c r="A246" s="295" t="str">
        <f>Input!$C$12</f>
        <v>01​ 01 01</v>
      </c>
      <c r="B246" s="296">
        <v>5975</v>
      </c>
      <c r="C246" s="297">
        <v>1</v>
      </c>
      <c r="D246" s="298" t="str">
        <f t="shared" si="94"/>
        <v/>
      </c>
      <c r="E246" s="299">
        <f>IF(AG246=1,SUM(AG$8:AG246)+E$4,"")</f>
        <v>239</v>
      </c>
      <c r="F246" s="300" t="str">
        <f t="shared" si="95"/>
        <v>01​ 01 01 5975 1</v>
      </c>
      <c r="G246" s="301" t="s">
        <v>389</v>
      </c>
      <c r="H246" s="302"/>
      <c r="I246" s="303"/>
      <c r="J246" s="304">
        <v>2</v>
      </c>
      <c r="K246" s="305" t="str">
        <f t="shared" si="120"/>
        <v>អាជីវកម្ម</v>
      </c>
      <c r="L246" s="328"/>
      <c r="M246" s="79"/>
      <c r="N246" s="307"/>
      <c r="O246" s="366">
        <f t="shared" si="104"/>
        <v>0.83333333333333337</v>
      </c>
      <c r="P246" s="79" t="str">
        <f t="shared" si="105"/>
        <v/>
      </c>
      <c r="Q246" s="79" t="str">
        <f t="shared" si="96"/>
        <v/>
      </c>
      <c r="R246" s="79"/>
      <c r="S246" s="79">
        <v>5</v>
      </c>
      <c r="T246" s="79">
        <v>10</v>
      </c>
      <c r="U246" s="79"/>
      <c r="V246" s="79"/>
      <c r="W246" s="79"/>
      <c r="X246" s="79"/>
      <c r="Y246" s="79"/>
      <c r="Z246" s="79"/>
      <c r="AA246" s="79"/>
      <c r="AB246" s="79"/>
      <c r="AC246" s="79"/>
      <c r="AD246" s="79"/>
      <c r="AE246" s="79"/>
      <c r="AF246" s="308" t="str">
        <f t="shared" si="97"/>
        <v/>
      </c>
      <c r="AG246" s="309">
        <f t="shared" si="98"/>
        <v>1</v>
      </c>
      <c r="AH246" s="310" t="str">
        <f t="shared" si="106"/>
        <v/>
      </c>
      <c r="AI246" s="311">
        <f t="shared" si="99"/>
        <v>0</v>
      </c>
      <c r="AJ246" s="312" t="str">
        <f>IF(AH246=1,SUM(AH$8:AH246)+AJ$4,"")</f>
        <v/>
      </c>
      <c r="AK246" s="310" t="str">
        <f>IF(AND(J246=1,AI246&gt;0),Input!$E$18,IF(AND(J246=2,AI246&gt;0),Input!$E$19,IF(AND(J246=3,AI246&gt;0),Input!$E$20,"")))</f>
        <v/>
      </c>
      <c r="AL246" s="310" t="str">
        <f>IF(AND(J246=1,AI246&gt;0),Input!$G$18,IF(AND(J246=2,AI246&gt;0),Input!$G$19,IF(AND(J246=3,AI246&gt;0),Input!$G$20,"")))</f>
        <v/>
      </c>
      <c r="AM246" s="310" t="str">
        <f>IF(AND(J246=1,AI246&gt;0),Input!$I$18,IF(AND(J246=2,AI246&gt;0),Input!$I$19,IF(AND(J246=3,AI246&gt;0),Input!$I$20,"")))</f>
        <v/>
      </c>
      <c r="AN246" s="313"/>
      <c r="AO246" s="314" t="str">
        <f t="shared" si="100"/>
        <v/>
      </c>
      <c r="AP246" s="314" t="str">
        <f t="shared" si="107"/>
        <v/>
      </c>
      <c r="AQ246" s="314" t="str">
        <f t="shared" si="108"/>
        <v/>
      </c>
      <c r="AR246" s="314">
        <f t="shared" si="109"/>
        <v>0</v>
      </c>
      <c r="AT246" s="315" t="str">
        <f t="shared" si="101"/>
        <v/>
      </c>
      <c r="AU246" s="315" t="str">
        <f t="shared" si="110"/>
        <v/>
      </c>
      <c r="AV246" s="315" t="str">
        <f t="shared" si="111"/>
        <v/>
      </c>
      <c r="AW246" s="316" t="str">
        <f t="shared" si="102"/>
        <v/>
      </c>
      <c r="AX246" s="316" t="str">
        <f t="shared" si="112"/>
        <v/>
      </c>
      <c r="AY246" s="317" t="str">
        <f t="shared" si="113"/>
        <v/>
      </c>
      <c r="AZ246" s="318" t="str">
        <f t="shared" si="103"/>
        <v/>
      </c>
      <c r="BA246" s="318" t="str">
        <f t="shared" si="114"/>
        <v/>
      </c>
      <c r="BB246" s="318" t="str">
        <f t="shared" si="115"/>
        <v/>
      </c>
      <c r="BJ246" s="320">
        <f t="shared" si="119"/>
        <v>0</v>
      </c>
      <c r="BL246" s="321"/>
      <c r="BM246" s="322">
        <f t="shared" si="116"/>
        <v>2.5</v>
      </c>
      <c r="BN246" s="322">
        <f t="shared" si="122"/>
        <v>0.83333333333333337</v>
      </c>
      <c r="BO246" s="322" t="str">
        <f t="shared" si="122"/>
        <v/>
      </c>
      <c r="BP246" s="322" t="str">
        <f t="shared" si="122"/>
        <v/>
      </c>
      <c r="BQ246" s="322" t="str">
        <f t="shared" si="122"/>
        <v/>
      </c>
      <c r="BR246" s="322" t="str">
        <f t="shared" si="122"/>
        <v/>
      </c>
      <c r="BS246" s="322" t="str">
        <f t="shared" si="122"/>
        <v/>
      </c>
      <c r="BT246" s="322" t="str">
        <f t="shared" si="122"/>
        <v/>
      </c>
      <c r="BU246" s="322" t="str">
        <f t="shared" si="122"/>
        <v/>
      </c>
      <c r="BV246" s="322" t="str">
        <f t="shared" si="122"/>
        <v/>
      </c>
      <c r="BW246" s="322" t="str">
        <f t="shared" si="122"/>
        <v/>
      </c>
      <c r="BX246" s="322" t="str">
        <f t="shared" si="122"/>
        <v/>
      </c>
      <c r="CC246" s="323"/>
      <c r="CF246" s="369">
        <f t="shared" si="118"/>
        <v>0</v>
      </c>
      <c r="CG246" s="368"/>
      <c r="CH246" s="368"/>
      <c r="CI246" s="368"/>
      <c r="CJ246" s="368"/>
      <c r="CK246" s="368"/>
      <c r="CL246" s="368"/>
      <c r="CM246" s="368"/>
      <c r="CN246" s="368"/>
      <c r="CO246" s="368"/>
      <c r="CP246" s="368"/>
      <c r="CQ246" s="368"/>
      <c r="CR246" s="368"/>
    </row>
    <row r="247" spans="1:96" s="314" customFormat="1" ht="21" customHeight="1">
      <c r="A247" s="295" t="str">
        <f>Input!$C$12</f>
        <v>01​ 01 01</v>
      </c>
      <c r="B247" s="325">
        <v>6000</v>
      </c>
      <c r="C247" s="297">
        <v>1</v>
      </c>
      <c r="D247" s="298" t="str">
        <f t="shared" si="94"/>
        <v/>
      </c>
      <c r="E247" s="299">
        <f>IF(AG247=1,SUM(AG$8:AG247)+E$4,"")</f>
        <v>240</v>
      </c>
      <c r="F247" s="300" t="str">
        <f t="shared" si="95"/>
        <v>01​ 01 01 6000 1</v>
      </c>
      <c r="G247" s="301" t="s">
        <v>390</v>
      </c>
      <c r="H247" s="302"/>
      <c r="I247" s="303"/>
      <c r="J247" s="304">
        <v>2</v>
      </c>
      <c r="K247" s="305" t="str">
        <f t="shared" si="120"/>
        <v>អាជីវកម្ម</v>
      </c>
      <c r="L247" s="328"/>
      <c r="M247" s="79"/>
      <c r="N247" s="307"/>
      <c r="O247" s="366">
        <f t="shared" si="104"/>
        <v>0.83333333333333337</v>
      </c>
      <c r="P247" s="79" t="str">
        <f t="shared" si="105"/>
        <v/>
      </c>
      <c r="Q247" s="79" t="str">
        <f t="shared" si="96"/>
        <v/>
      </c>
      <c r="R247" s="79"/>
      <c r="S247" s="79">
        <v>5</v>
      </c>
      <c r="T247" s="79">
        <v>10</v>
      </c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308" t="str">
        <f t="shared" si="97"/>
        <v/>
      </c>
      <c r="AG247" s="309">
        <f t="shared" si="98"/>
        <v>1</v>
      </c>
      <c r="AH247" s="310" t="str">
        <f t="shared" si="106"/>
        <v/>
      </c>
      <c r="AI247" s="311">
        <f t="shared" si="99"/>
        <v>0</v>
      </c>
      <c r="AJ247" s="312" t="str">
        <f>IF(AH247=1,SUM(AH$8:AH247)+AJ$4,"")</f>
        <v/>
      </c>
      <c r="AK247" s="310" t="str">
        <f>IF(AND(J247=1,AI247&gt;0),Input!$E$18,IF(AND(J247=2,AI247&gt;0),Input!$E$19,IF(AND(J247=3,AI247&gt;0),Input!$E$20,"")))</f>
        <v/>
      </c>
      <c r="AL247" s="310" t="str">
        <f>IF(AND(J247=1,AI247&gt;0),Input!$G$18,IF(AND(J247=2,AI247&gt;0),Input!$G$19,IF(AND(J247=3,AI247&gt;0),Input!$G$20,"")))</f>
        <v/>
      </c>
      <c r="AM247" s="310" t="str">
        <f>IF(AND(J247=1,AI247&gt;0),Input!$I$18,IF(AND(J247=2,AI247&gt;0),Input!$I$19,IF(AND(J247=3,AI247&gt;0),Input!$I$20,"")))</f>
        <v/>
      </c>
      <c r="AN247" s="313"/>
      <c r="AO247" s="314" t="str">
        <f t="shared" si="100"/>
        <v/>
      </c>
      <c r="AP247" s="314" t="str">
        <f t="shared" si="107"/>
        <v/>
      </c>
      <c r="AQ247" s="314" t="str">
        <f t="shared" si="108"/>
        <v/>
      </c>
      <c r="AR247" s="314">
        <f t="shared" si="109"/>
        <v>0</v>
      </c>
      <c r="AT247" s="315" t="str">
        <f t="shared" si="101"/>
        <v/>
      </c>
      <c r="AU247" s="315" t="str">
        <f t="shared" si="110"/>
        <v/>
      </c>
      <c r="AV247" s="315" t="str">
        <f t="shared" si="111"/>
        <v/>
      </c>
      <c r="AW247" s="316" t="str">
        <f t="shared" si="102"/>
        <v/>
      </c>
      <c r="AX247" s="316" t="str">
        <f t="shared" si="112"/>
        <v/>
      </c>
      <c r="AY247" s="317" t="str">
        <f t="shared" si="113"/>
        <v/>
      </c>
      <c r="AZ247" s="318" t="str">
        <f t="shared" si="103"/>
        <v/>
      </c>
      <c r="BA247" s="318" t="str">
        <f t="shared" si="114"/>
        <v/>
      </c>
      <c r="BB247" s="318" t="str">
        <f t="shared" si="115"/>
        <v/>
      </c>
      <c r="BJ247" s="320">
        <f t="shared" si="119"/>
        <v>0</v>
      </c>
      <c r="BL247" s="321"/>
      <c r="BM247" s="322">
        <f t="shared" si="116"/>
        <v>2.5</v>
      </c>
      <c r="BN247" s="322">
        <f t="shared" si="122"/>
        <v>0.83333333333333337</v>
      </c>
      <c r="BO247" s="322" t="str">
        <f t="shared" si="122"/>
        <v/>
      </c>
      <c r="BP247" s="322" t="str">
        <f t="shared" si="122"/>
        <v/>
      </c>
      <c r="BQ247" s="322" t="str">
        <f t="shared" si="122"/>
        <v/>
      </c>
      <c r="BR247" s="322" t="str">
        <f t="shared" si="122"/>
        <v/>
      </c>
      <c r="BS247" s="322" t="str">
        <f t="shared" si="122"/>
        <v/>
      </c>
      <c r="BT247" s="322" t="str">
        <f t="shared" si="122"/>
        <v/>
      </c>
      <c r="BU247" s="322" t="str">
        <f t="shared" si="122"/>
        <v/>
      </c>
      <c r="BV247" s="322" t="str">
        <f t="shared" si="122"/>
        <v/>
      </c>
      <c r="BW247" s="322" t="str">
        <f t="shared" si="122"/>
        <v/>
      </c>
      <c r="BX247" s="322" t="str">
        <f t="shared" si="122"/>
        <v/>
      </c>
      <c r="CC247" s="323"/>
      <c r="CF247" s="369">
        <f t="shared" si="118"/>
        <v>0</v>
      </c>
      <c r="CG247" s="368"/>
      <c r="CH247" s="368"/>
      <c r="CI247" s="368"/>
      <c r="CJ247" s="368"/>
      <c r="CK247" s="368"/>
      <c r="CL247" s="368"/>
      <c r="CM247" s="368"/>
      <c r="CN247" s="368"/>
      <c r="CO247" s="368"/>
      <c r="CP247" s="368"/>
      <c r="CQ247" s="368"/>
      <c r="CR247" s="368"/>
    </row>
    <row r="248" spans="1:96" s="314" customFormat="1" ht="21" customHeight="1">
      <c r="A248" s="295" t="str">
        <f>Input!$C$12</f>
        <v>01​ 01 01</v>
      </c>
      <c r="B248" s="296">
        <v>6025</v>
      </c>
      <c r="C248" s="297">
        <v>1</v>
      </c>
      <c r="D248" s="298" t="str">
        <f t="shared" si="94"/>
        <v/>
      </c>
      <c r="E248" s="299">
        <f>IF(AG248=1,SUM(AG$8:AG248)+E$4,"")</f>
        <v>241</v>
      </c>
      <c r="F248" s="300" t="str">
        <f t="shared" si="95"/>
        <v>01​ 01 01 6025 1</v>
      </c>
      <c r="G248" s="301" t="s">
        <v>391</v>
      </c>
      <c r="H248" s="302"/>
      <c r="I248" s="303"/>
      <c r="J248" s="304">
        <v>2</v>
      </c>
      <c r="K248" s="305" t="str">
        <f t="shared" si="120"/>
        <v>អាជីវកម្ម</v>
      </c>
      <c r="L248" s="328"/>
      <c r="M248" s="79"/>
      <c r="N248" s="307"/>
      <c r="O248" s="366">
        <f t="shared" si="104"/>
        <v>0.83333333333333337</v>
      </c>
      <c r="P248" s="79" t="str">
        <f t="shared" si="105"/>
        <v/>
      </c>
      <c r="Q248" s="79" t="str">
        <f t="shared" si="96"/>
        <v/>
      </c>
      <c r="R248" s="79"/>
      <c r="S248" s="79">
        <v>5</v>
      </c>
      <c r="T248" s="79">
        <v>10</v>
      </c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308" t="str">
        <f t="shared" si="97"/>
        <v/>
      </c>
      <c r="AG248" s="309">
        <f t="shared" si="98"/>
        <v>1</v>
      </c>
      <c r="AH248" s="310" t="str">
        <f t="shared" si="106"/>
        <v/>
      </c>
      <c r="AI248" s="311">
        <f t="shared" si="99"/>
        <v>0</v>
      </c>
      <c r="AJ248" s="312" t="str">
        <f>IF(AH248=1,SUM(AH$8:AH248)+AJ$4,"")</f>
        <v/>
      </c>
      <c r="AK248" s="310" t="str">
        <f>IF(AND(J248=1,AI248&gt;0),Input!$E$18,IF(AND(J248=2,AI248&gt;0),Input!$E$19,IF(AND(J248=3,AI248&gt;0),Input!$E$20,"")))</f>
        <v/>
      </c>
      <c r="AL248" s="310" t="str">
        <f>IF(AND(J248=1,AI248&gt;0),Input!$G$18,IF(AND(J248=2,AI248&gt;0),Input!$G$19,IF(AND(J248=3,AI248&gt;0),Input!$G$20,"")))</f>
        <v/>
      </c>
      <c r="AM248" s="310" t="str">
        <f>IF(AND(J248=1,AI248&gt;0),Input!$I$18,IF(AND(J248=2,AI248&gt;0),Input!$I$19,IF(AND(J248=3,AI248&gt;0),Input!$I$20,"")))</f>
        <v/>
      </c>
      <c r="AN248" s="313"/>
      <c r="AO248" s="314" t="str">
        <f t="shared" si="100"/>
        <v/>
      </c>
      <c r="AP248" s="314" t="str">
        <f t="shared" si="107"/>
        <v/>
      </c>
      <c r="AQ248" s="314" t="str">
        <f t="shared" si="108"/>
        <v/>
      </c>
      <c r="AR248" s="314">
        <f t="shared" si="109"/>
        <v>0</v>
      </c>
      <c r="AT248" s="315" t="str">
        <f t="shared" si="101"/>
        <v/>
      </c>
      <c r="AU248" s="315" t="str">
        <f t="shared" si="110"/>
        <v/>
      </c>
      <c r="AV248" s="315" t="str">
        <f t="shared" si="111"/>
        <v/>
      </c>
      <c r="AW248" s="316" t="str">
        <f t="shared" si="102"/>
        <v/>
      </c>
      <c r="AX248" s="316" t="str">
        <f t="shared" si="112"/>
        <v/>
      </c>
      <c r="AY248" s="317" t="str">
        <f t="shared" si="113"/>
        <v/>
      </c>
      <c r="AZ248" s="318" t="str">
        <f t="shared" si="103"/>
        <v/>
      </c>
      <c r="BA248" s="318" t="str">
        <f t="shared" si="114"/>
        <v/>
      </c>
      <c r="BB248" s="318" t="str">
        <f t="shared" si="115"/>
        <v/>
      </c>
      <c r="BJ248" s="320">
        <f t="shared" si="119"/>
        <v>0</v>
      </c>
      <c r="BL248" s="321"/>
      <c r="BM248" s="322">
        <f t="shared" si="116"/>
        <v>2.5</v>
      </c>
      <c r="BN248" s="322">
        <f t="shared" si="122"/>
        <v>0.83333333333333337</v>
      </c>
      <c r="BO248" s="322" t="str">
        <f t="shared" si="122"/>
        <v/>
      </c>
      <c r="BP248" s="322" t="str">
        <f t="shared" si="122"/>
        <v/>
      </c>
      <c r="BQ248" s="322" t="str">
        <f t="shared" si="122"/>
        <v/>
      </c>
      <c r="BR248" s="322" t="str">
        <f t="shared" si="122"/>
        <v/>
      </c>
      <c r="BS248" s="322" t="str">
        <f t="shared" si="122"/>
        <v/>
      </c>
      <c r="BT248" s="322" t="str">
        <f t="shared" si="122"/>
        <v/>
      </c>
      <c r="BU248" s="322" t="str">
        <f t="shared" si="122"/>
        <v/>
      </c>
      <c r="BV248" s="322" t="str">
        <f t="shared" si="122"/>
        <v/>
      </c>
      <c r="BW248" s="322" t="str">
        <f t="shared" si="122"/>
        <v/>
      </c>
      <c r="BX248" s="322" t="str">
        <f t="shared" si="122"/>
        <v/>
      </c>
      <c r="CC248" s="323"/>
      <c r="CF248" s="369">
        <f t="shared" si="118"/>
        <v>0</v>
      </c>
      <c r="CG248" s="368"/>
      <c r="CH248" s="368"/>
      <c r="CI248" s="368"/>
      <c r="CJ248" s="368"/>
      <c r="CK248" s="368"/>
      <c r="CL248" s="368"/>
      <c r="CM248" s="368"/>
      <c r="CN248" s="368"/>
      <c r="CO248" s="368"/>
      <c r="CP248" s="368"/>
      <c r="CQ248" s="368"/>
      <c r="CR248" s="368"/>
    </row>
    <row r="249" spans="1:96" s="314" customFormat="1" ht="21" customHeight="1">
      <c r="A249" s="295" t="str">
        <f>Input!$C$12</f>
        <v>01​ 01 01</v>
      </c>
      <c r="B249" s="325">
        <v>6050</v>
      </c>
      <c r="C249" s="297">
        <v>1</v>
      </c>
      <c r="D249" s="298" t="str">
        <f t="shared" si="94"/>
        <v/>
      </c>
      <c r="E249" s="299">
        <f>IF(AG249=1,SUM(AG$8:AG249)+E$4,"")</f>
        <v>242</v>
      </c>
      <c r="F249" s="300" t="str">
        <f t="shared" si="95"/>
        <v>01​ 01 01 6050 1</v>
      </c>
      <c r="G249" s="301" t="s">
        <v>392</v>
      </c>
      <c r="H249" s="302"/>
      <c r="I249" s="303"/>
      <c r="J249" s="304">
        <v>2</v>
      </c>
      <c r="K249" s="305" t="str">
        <f t="shared" si="120"/>
        <v>អាជីវកម្ម</v>
      </c>
      <c r="L249" s="328"/>
      <c r="M249" s="79"/>
      <c r="N249" s="307"/>
      <c r="O249" s="366">
        <f t="shared" si="104"/>
        <v>0.83333333333333337</v>
      </c>
      <c r="P249" s="79" t="str">
        <f t="shared" si="105"/>
        <v/>
      </c>
      <c r="Q249" s="79" t="str">
        <f t="shared" si="96"/>
        <v/>
      </c>
      <c r="R249" s="79"/>
      <c r="S249" s="79">
        <v>5</v>
      </c>
      <c r="T249" s="79">
        <v>10</v>
      </c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308" t="str">
        <f t="shared" si="97"/>
        <v/>
      </c>
      <c r="AG249" s="309">
        <f t="shared" si="98"/>
        <v>1</v>
      </c>
      <c r="AH249" s="310" t="str">
        <f t="shared" si="106"/>
        <v/>
      </c>
      <c r="AI249" s="311">
        <f t="shared" si="99"/>
        <v>0</v>
      </c>
      <c r="AJ249" s="312" t="str">
        <f>IF(AH249=1,SUM(AH$8:AH249)+AJ$4,"")</f>
        <v/>
      </c>
      <c r="AK249" s="310" t="str">
        <f>IF(AND(J249=1,AI249&gt;0),Input!$E$18,IF(AND(J249=2,AI249&gt;0),Input!$E$19,IF(AND(J249=3,AI249&gt;0),Input!$E$20,"")))</f>
        <v/>
      </c>
      <c r="AL249" s="310" t="str">
        <f>IF(AND(J249=1,AI249&gt;0),Input!$G$18,IF(AND(J249=2,AI249&gt;0),Input!$G$19,IF(AND(J249=3,AI249&gt;0),Input!$G$20,"")))</f>
        <v/>
      </c>
      <c r="AM249" s="310" t="str">
        <f>IF(AND(J249=1,AI249&gt;0),Input!$I$18,IF(AND(J249=2,AI249&gt;0),Input!$I$19,IF(AND(J249=3,AI249&gt;0),Input!$I$20,"")))</f>
        <v/>
      </c>
      <c r="AN249" s="313"/>
      <c r="AO249" s="314" t="str">
        <f t="shared" si="100"/>
        <v/>
      </c>
      <c r="AP249" s="314" t="str">
        <f t="shared" si="107"/>
        <v/>
      </c>
      <c r="AQ249" s="314" t="str">
        <f t="shared" si="108"/>
        <v/>
      </c>
      <c r="AR249" s="314">
        <f t="shared" si="109"/>
        <v>0</v>
      </c>
      <c r="AT249" s="315" t="str">
        <f t="shared" si="101"/>
        <v/>
      </c>
      <c r="AU249" s="315" t="str">
        <f t="shared" si="110"/>
        <v/>
      </c>
      <c r="AV249" s="315" t="str">
        <f t="shared" si="111"/>
        <v/>
      </c>
      <c r="AW249" s="316" t="str">
        <f t="shared" si="102"/>
        <v/>
      </c>
      <c r="AX249" s="316" t="str">
        <f t="shared" si="112"/>
        <v/>
      </c>
      <c r="AY249" s="317" t="str">
        <f t="shared" si="113"/>
        <v/>
      </c>
      <c r="AZ249" s="318" t="str">
        <f t="shared" si="103"/>
        <v/>
      </c>
      <c r="BA249" s="318" t="str">
        <f t="shared" si="114"/>
        <v/>
      </c>
      <c r="BB249" s="318" t="str">
        <f t="shared" si="115"/>
        <v/>
      </c>
      <c r="BJ249" s="320">
        <f t="shared" si="119"/>
        <v>0</v>
      </c>
      <c r="BL249" s="321"/>
      <c r="BM249" s="322">
        <f t="shared" si="116"/>
        <v>2.5</v>
      </c>
      <c r="BN249" s="322">
        <f t="shared" ref="BN249:BX264" si="123">IF(U249&gt;T249,((U249-T249)+BM249+BL249)/3,IF(U249&lt;T249,(U249+BM249+BL249)/3,""))</f>
        <v>0.83333333333333337</v>
      </c>
      <c r="BO249" s="322" t="str">
        <f t="shared" si="123"/>
        <v/>
      </c>
      <c r="BP249" s="322" t="str">
        <f t="shared" si="123"/>
        <v/>
      </c>
      <c r="BQ249" s="322" t="str">
        <f t="shared" si="123"/>
        <v/>
      </c>
      <c r="BR249" s="322" t="str">
        <f t="shared" si="123"/>
        <v/>
      </c>
      <c r="BS249" s="322" t="str">
        <f t="shared" si="123"/>
        <v/>
      </c>
      <c r="BT249" s="322" t="str">
        <f t="shared" si="123"/>
        <v/>
      </c>
      <c r="BU249" s="322" t="str">
        <f t="shared" si="123"/>
        <v/>
      </c>
      <c r="BV249" s="322" t="str">
        <f t="shared" si="123"/>
        <v/>
      </c>
      <c r="BW249" s="322" t="str">
        <f t="shared" si="123"/>
        <v/>
      </c>
      <c r="BX249" s="322" t="str">
        <f t="shared" si="123"/>
        <v/>
      </c>
      <c r="CC249" s="323"/>
      <c r="CF249" s="369">
        <f t="shared" si="118"/>
        <v>0</v>
      </c>
      <c r="CG249" s="368"/>
      <c r="CH249" s="368"/>
      <c r="CI249" s="368"/>
      <c r="CJ249" s="368"/>
      <c r="CK249" s="368"/>
      <c r="CL249" s="368"/>
      <c r="CM249" s="368"/>
      <c r="CN249" s="368"/>
      <c r="CO249" s="368"/>
      <c r="CP249" s="368"/>
      <c r="CQ249" s="368"/>
      <c r="CR249" s="368"/>
    </row>
    <row r="250" spans="1:96" s="314" customFormat="1" ht="21" customHeight="1">
      <c r="A250" s="295" t="str">
        <f>Input!$C$12</f>
        <v>01​ 01 01</v>
      </c>
      <c r="B250" s="296">
        <v>6075</v>
      </c>
      <c r="C250" s="297">
        <v>1</v>
      </c>
      <c r="D250" s="298" t="str">
        <f t="shared" si="94"/>
        <v/>
      </c>
      <c r="E250" s="299">
        <f>IF(AG250=1,SUM(AG$8:AG250)+E$4,"")</f>
        <v>243</v>
      </c>
      <c r="F250" s="300" t="str">
        <f t="shared" si="95"/>
        <v>01​ 01 01 6075 1</v>
      </c>
      <c r="G250" s="301" t="s">
        <v>393</v>
      </c>
      <c r="H250" s="302"/>
      <c r="I250" s="303"/>
      <c r="J250" s="304">
        <v>2</v>
      </c>
      <c r="K250" s="305" t="str">
        <f t="shared" si="120"/>
        <v>អាជីវកម្ម</v>
      </c>
      <c r="L250" s="328"/>
      <c r="M250" s="79"/>
      <c r="N250" s="307"/>
      <c r="O250" s="366">
        <f t="shared" si="104"/>
        <v>0.83333333333333337</v>
      </c>
      <c r="P250" s="79" t="str">
        <f t="shared" si="105"/>
        <v/>
      </c>
      <c r="Q250" s="79" t="str">
        <f t="shared" si="96"/>
        <v/>
      </c>
      <c r="R250" s="79"/>
      <c r="S250" s="79">
        <v>5</v>
      </c>
      <c r="T250" s="79">
        <v>10</v>
      </c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308" t="str">
        <f t="shared" si="97"/>
        <v/>
      </c>
      <c r="AG250" s="309">
        <f t="shared" si="98"/>
        <v>1</v>
      </c>
      <c r="AH250" s="310" t="str">
        <f t="shared" si="106"/>
        <v/>
      </c>
      <c r="AI250" s="311">
        <f t="shared" si="99"/>
        <v>0</v>
      </c>
      <c r="AJ250" s="312" t="str">
        <f>IF(AH250=1,SUM(AH$8:AH250)+AJ$4,"")</f>
        <v/>
      </c>
      <c r="AK250" s="310" t="str">
        <f>IF(AND(J250=1,AI250&gt;0),Input!$E$18,IF(AND(J250=2,AI250&gt;0),Input!$E$19,IF(AND(J250=3,AI250&gt;0),Input!$E$20,"")))</f>
        <v/>
      </c>
      <c r="AL250" s="310" t="str">
        <f>IF(AND(J250=1,AI250&gt;0),Input!$G$18,IF(AND(J250=2,AI250&gt;0),Input!$G$19,IF(AND(J250=3,AI250&gt;0),Input!$G$20,"")))</f>
        <v/>
      </c>
      <c r="AM250" s="310" t="str">
        <f>IF(AND(J250=1,AI250&gt;0),Input!$I$18,IF(AND(J250=2,AI250&gt;0),Input!$I$19,IF(AND(J250=3,AI250&gt;0),Input!$I$20,"")))</f>
        <v/>
      </c>
      <c r="AN250" s="313"/>
      <c r="AO250" s="314" t="str">
        <f t="shared" si="100"/>
        <v/>
      </c>
      <c r="AP250" s="314" t="str">
        <f t="shared" si="107"/>
        <v/>
      </c>
      <c r="AQ250" s="314" t="str">
        <f t="shared" si="108"/>
        <v/>
      </c>
      <c r="AR250" s="314">
        <f t="shared" si="109"/>
        <v>0</v>
      </c>
      <c r="AT250" s="315" t="str">
        <f t="shared" si="101"/>
        <v/>
      </c>
      <c r="AU250" s="315" t="str">
        <f t="shared" si="110"/>
        <v/>
      </c>
      <c r="AV250" s="315" t="str">
        <f t="shared" si="111"/>
        <v/>
      </c>
      <c r="AW250" s="316" t="str">
        <f t="shared" si="102"/>
        <v/>
      </c>
      <c r="AX250" s="316" t="str">
        <f t="shared" si="112"/>
        <v/>
      </c>
      <c r="AY250" s="317" t="str">
        <f t="shared" si="113"/>
        <v/>
      </c>
      <c r="AZ250" s="318" t="str">
        <f t="shared" si="103"/>
        <v/>
      </c>
      <c r="BA250" s="318" t="str">
        <f t="shared" si="114"/>
        <v/>
      </c>
      <c r="BB250" s="318" t="str">
        <f t="shared" si="115"/>
        <v/>
      </c>
      <c r="BJ250" s="320">
        <f t="shared" si="119"/>
        <v>0</v>
      </c>
      <c r="BL250" s="321"/>
      <c r="BM250" s="322">
        <f t="shared" si="116"/>
        <v>2.5</v>
      </c>
      <c r="BN250" s="322">
        <f t="shared" si="123"/>
        <v>0.83333333333333337</v>
      </c>
      <c r="BO250" s="322" t="str">
        <f t="shared" si="123"/>
        <v/>
      </c>
      <c r="BP250" s="322" t="str">
        <f t="shared" si="123"/>
        <v/>
      </c>
      <c r="BQ250" s="322" t="str">
        <f t="shared" si="123"/>
        <v/>
      </c>
      <c r="BR250" s="322" t="str">
        <f t="shared" si="123"/>
        <v/>
      </c>
      <c r="BS250" s="322" t="str">
        <f t="shared" si="123"/>
        <v/>
      </c>
      <c r="BT250" s="322" t="str">
        <f t="shared" si="123"/>
        <v/>
      </c>
      <c r="BU250" s="322" t="str">
        <f t="shared" si="123"/>
        <v/>
      </c>
      <c r="BV250" s="322" t="str">
        <f t="shared" si="123"/>
        <v/>
      </c>
      <c r="BW250" s="322" t="str">
        <f t="shared" si="123"/>
        <v/>
      </c>
      <c r="BX250" s="322" t="str">
        <f t="shared" si="123"/>
        <v/>
      </c>
      <c r="CC250" s="323"/>
      <c r="CF250" s="369">
        <f t="shared" si="118"/>
        <v>0</v>
      </c>
      <c r="CG250" s="368"/>
      <c r="CH250" s="368"/>
      <c r="CI250" s="368"/>
      <c r="CJ250" s="368"/>
      <c r="CK250" s="368"/>
      <c r="CL250" s="368"/>
      <c r="CM250" s="368"/>
      <c r="CN250" s="368"/>
      <c r="CO250" s="368"/>
      <c r="CP250" s="368"/>
      <c r="CQ250" s="368"/>
      <c r="CR250" s="368"/>
    </row>
    <row r="251" spans="1:96" s="314" customFormat="1" ht="21" customHeight="1">
      <c r="A251" s="295" t="str">
        <f>Input!$C$12</f>
        <v>01​ 01 01</v>
      </c>
      <c r="B251" s="325">
        <v>6100</v>
      </c>
      <c r="C251" s="297">
        <v>1</v>
      </c>
      <c r="D251" s="298" t="str">
        <f t="shared" si="94"/>
        <v/>
      </c>
      <c r="E251" s="299">
        <f>IF(AG251=1,SUM(AG$8:AG251)+E$4,"")</f>
        <v>244</v>
      </c>
      <c r="F251" s="300" t="str">
        <f t="shared" si="95"/>
        <v>01​ 01 01 6100 1</v>
      </c>
      <c r="G251" s="301" t="s">
        <v>394</v>
      </c>
      <c r="H251" s="302"/>
      <c r="I251" s="303"/>
      <c r="J251" s="304">
        <v>2</v>
      </c>
      <c r="K251" s="305" t="str">
        <f t="shared" si="120"/>
        <v>អាជីវកម្ម</v>
      </c>
      <c r="L251" s="328"/>
      <c r="M251" s="79"/>
      <c r="N251" s="307"/>
      <c r="O251" s="366">
        <f t="shared" si="104"/>
        <v>0.83333333333333337</v>
      </c>
      <c r="P251" s="79" t="str">
        <f t="shared" si="105"/>
        <v/>
      </c>
      <c r="Q251" s="79" t="str">
        <f t="shared" si="96"/>
        <v/>
      </c>
      <c r="R251" s="79"/>
      <c r="S251" s="79">
        <v>5</v>
      </c>
      <c r="T251" s="79">
        <v>10</v>
      </c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308" t="str">
        <f t="shared" si="97"/>
        <v/>
      </c>
      <c r="AG251" s="309">
        <f t="shared" si="98"/>
        <v>1</v>
      </c>
      <c r="AH251" s="310" t="str">
        <f t="shared" si="106"/>
        <v/>
      </c>
      <c r="AI251" s="311">
        <f t="shared" si="99"/>
        <v>0</v>
      </c>
      <c r="AJ251" s="312" t="str">
        <f>IF(AH251=1,SUM(AH$8:AH251)+AJ$4,"")</f>
        <v/>
      </c>
      <c r="AK251" s="310" t="str">
        <f>IF(AND(J251=1,AI251&gt;0),Input!$E$18,IF(AND(J251=2,AI251&gt;0),Input!$E$19,IF(AND(J251=3,AI251&gt;0),Input!$E$20,"")))</f>
        <v/>
      </c>
      <c r="AL251" s="310" t="str">
        <f>IF(AND(J251=1,AI251&gt;0),Input!$G$18,IF(AND(J251=2,AI251&gt;0),Input!$G$19,IF(AND(J251=3,AI251&gt;0),Input!$G$20,"")))</f>
        <v/>
      </c>
      <c r="AM251" s="310" t="str">
        <f>IF(AND(J251=1,AI251&gt;0),Input!$I$18,IF(AND(J251=2,AI251&gt;0),Input!$I$19,IF(AND(J251=3,AI251&gt;0),Input!$I$20,"")))</f>
        <v/>
      </c>
      <c r="AN251" s="313"/>
      <c r="AO251" s="314" t="str">
        <f t="shared" si="100"/>
        <v/>
      </c>
      <c r="AP251" s="314" t="str">
        <f t="shared" si="107"/>
        <v/>
      </c>
      <c r="AQ251" s="314" t="str">
        <f t="shared" si="108"/>
        <v/>
      </c>
      <c r="AR251" s="314">
        <f t="shared" si="109"/>
        <v>0</v>
      </c>
      <c r="AT251" s="315" t="str">
        <f t="shared" si="101"/>
        <v/>
      </c>
      <c r="AU251" s="315" t="str">
        <f t="shared" si="110"/>
        <v/>
      </c>
      <c r="AV251" s="315" t="str">
        <f t="shared" si="111"/>
        <v/>
      </c>
      <c r="AW251" s="316" t="str">
        <f t="shared" si="102"/>
        <v/>
      </c>
      <c r="AX251" s="316" t="str">
        <f t="shared" si="112"/>
        <v/>
      </c>
      <c r="AY251" s="317" t="str">
        <f t="shared" si="113"/>
        <v/>
      </c>
      <c r="AZ251" s="318" t="str">
        <f t="shared" si="103"/>
        <v/>
      </c>
      <c r="BA251" s="318" t="str">
        <f t="shared" si="114"/>
        <v/>
      </c>
      <c r="BB251" s="318" t="str">
        <f t="shared" si="115"/>
        <v/>
      </c>
      <c r="BJ251" s="320">
        <f t="shared" si="119"/>
        <v>0</v>
      </c>
      <c r="BL251" s="321"/>
      <c r="BM251" s="322">
        <f t="shared" si="116"/>
        <v>2.5</v>
      </c>
      <c r="BN251" s="322">
        <f t="shared" si="123"/>
        <v>0.83333333333333337</v>
      </c>
      <c r="BO251" s="322" t="str">
        <f t="shared" si="123"/>
        <v/>
      </c>
      <c r="BP251" s="322" t="str">
        <f t="shared" si="123"/>
        <v/>
      </c>
      <c r="BQ251" s="322" t="str">
        <f t="shared" si="123"/>
        <v/>
      </c>
      <c r="BR251" s="322" t="str">
        <f t="shared" si="123"/>
        <v/>
      </c>
      <c r="BS251" s="322" t="str">
        <f t="shared" si="123"/>
        <v/>
      </c>
      <c r="BT251" s="322" t="str">
        <f t="shared" si="123"/>
        <v/>
      </c>
      <c r="BU251" s="322" t="str">
        <f t="shared" si="123"/>
        <v/>
      </c>
      <c r="BV251" s="322" t="str">
        <f t="shared" si="123"/>
        <v/>
      </c>
      <c r="BW251" s="322" t="str">
        <f t="shared" si="123"/>
        <v/>
      </c>
      <c r="BX251" s="322" t="str">
        <f t="shared" si="123"/>
        <v/>
      </c>
      <c r="CC251" s="323"/>
      <c r="CF251" s="369">
        <f t="shared" si="118"/>
        <v>0</v>
      </c>
      <c r="CG251" s="368"/>
      <c r="CH251" s="368"/>
      <c r="CI251" s="368"/>
      <c r="CJ251" s="368"/>
      <c r="CK251" s="368"/>
      <c r="CL251" s="368"/>
      <c r="CM251" s="368"/>
      <c r="CN251" s="368"/>
      <c r="CO251" s="368"/>
      <c r="CP251" s="368"/>
      <c r="CQ251" s="368"/>
      <c r="CR251" s="368"/>
    </row>
    <row r="252" spans="1:96" s="314" customFormat="1" ht="21" customHeight="1">
      <c r="A252" s="295" t="str">
        <f>Input!$C$12</f>
        <v>01​ 01 01</v>
      </c>
      <c r="B252" s="296">
        <v>6125</v>
      </c>
      <c r="C252" s="297">
        <v>1</v>
      </c>
      <c r="D252" s="298" t="str">
        <f t="shared" si="94"/>
        <v/>
      </c>
      <c r="E252" s="299">
        <f>IF(AG252=1,SUM(AG$8:AG252)+E$4,"")</f>
        <v>245</v>
      </c>
      <c r="F252" s="300" t="str">
        <f t="shared" si="95"/>
        <v>01​ 01 01 6125 1</v>
      </c>
      <c r="G252" s="301" t="s">
        <v>395</v>
      </c>
      <c r="H252" s="302"/>
      <c r="I252" s="303"/>
      <c r="J252" s="304">
        <v>2</v>
      </c>
      <c r="K252" s="305" t="str">
        <f t="shared" si="120"/>
        <v>អាជីវកម្ម</v>
      </c>
      <c r="L252" s="328"/>
      <c r="M252" s="79"/>
      <c r="N252" s="307"/>
      <c r="O252" s="366">
        <f t="shared" si="104"/>
        <v>0.83333333333333337</v>
      </c>
      <c r="P252" s="79" t="str">
        <f t="shared" si="105"/>
        <v/>
      </c>
      <c r="Q252" s="79" t="str">
        <f t="shared" si="96"/>
        <v/>
      </c>
      <c r="R252" s="79"/>
      <c r="S252" s="79">
        <v>5</v>
      </c>
      <c r="T252" s="79">
        <v>10</v>
      </c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308" t="str">
        <f t="shared" si="97"/>
        <v/>
      </c>
      <c r="AG252" s="309">
        <f t="shared" si="98"/>
        <v>1</v>
      </c>
      <c r="AH252" s="310" t="str">
        <f t="shared" si="106"/>
        <v/>
      </c>
      <c r="AI252" s="311">
        <f t="shared" si="99"/>
        <v>0</v>
      </c>
      <c r="AJ252" s="312" t="str">
        <f>IF(AH252=1,SUM(AH$8:AH252)+AJ$4,"")</f>
        <v/>
      </c>
      <c r="AK252" s="310" t="str">
        <f>IF(AND(J252=1,AI252&gt;0),Input!$E$18,IF(AND(J252=2,AI252&gt;0),Input!$E$19,IF(AND(J252=3,AI252&gt;0),Input!$E$20,"")))</f>
        <v/>
      </c>
      <c r="AL252" s="310" t="str">
        <f>IF(AND(J252=1,AI252&gt;0),Input!$G$18,IF(AND(J252=2,AI252&gt;0),Input!$G$19,IF(AND(J252=3,AI252&gt;0),Input!$G$20,"")))</f>
        <v/>
      </c>
      <c r="AM252" s="310" t="str">
        <f>IF(AND(J252=1,AI252&gt;0),Input!$I$18,IF(AND(J252=2,AI252&gt;0),Input!$I$19,IF(AND(J252=3,AI252&gt;0),Input!$I$20,"")))</f>
        <v/>
      </c>
      <c r="AN252" s="313"/>
      <c r="AO252" s="314" t="str">
        <f t="shared" si="100"/>
        <v/>
      </c>
      <c r="AP252" s="314" t="str">
        <f t="shared" si="107"/>
        <v/>
      </c>
      <c r="AQ252" s="314" t="str">
        <f t="shared" si="108"/>
        <v/>
      </c>
      <c r="AR252" s="314">
        <f t="shared" si="109"/>
        <v>0</v>
      </c>
      <c r="AT252" s="315" t="str">
        <f t="shared" si="101"/>
        <v/>
      </c>
      <c r="AU252" s="315" t="str">
        <f t="shared" si="110"/>
        <v/>
      </c>
      <c r="AV252" s="315" t="str">
        <f t="shared" si="111"/>
        <v/>
      </c>
      <c r="AW252" s="316" t="str">
        <f t="shared" si="102"/>
        <v/>
      </c>
      <c r="AX252" s="316" t="str">
        <f t="shared" si="112"/>
        <v/>
      </c>
      <c r="AY252" s="317" t="str">
        <f t="shared" si="113"/>
        <v/>
      </c>
      <c r="AZ252" s="318" t="str">
        <f t="shared" si="103"/>
        <v/>
      </c>
      <c r="BA252" s="318" t="str">
        <f t="shared" si="114"/>
        <v/>
      </c>
      <c r="BB252" s="318" t="str">
        <f t="shared" si="115"/>
        <v/>
      </c>
      <c r="BJ252" s="320">
        <f t="shared" si="119"/>
        <v>0</v>
      </c>
      <c r="BL252" s="321"/>
      <c r="BM252" s="322">
        <f t="shared" si="116"/>
        <v>2.5</v>
      </c>
      <c r="BN252" s="322">
        <f t="shared" si="123"/>
        <v>0.83333333333333337</v>
      </c>
      <c r="BO252" s="322" t="str">
        <f t="shared" si="123"/>
        <v/>
      </c>
      <c r="BP252" s="322" t="str">
        <f t="shared" si="123"/>
        <v/>
      </c>
      <c r="BQ252" s="322" t="str">
        <f t="shared" si="123"/>
        <v/>
      </c>
      <c r="BR252" s="322" t="str">
        <f t="shared" si="123"/>
        <v/>
      </c>
      <c r="BS252" s="322" t="str">
        <f t="shared" si="123"/>
        <v/>
      </c>
      <c r="BT252" s="322" t="str">
        <f t="shared" si="123"/>
        <v/>
      </c>
      <c r="BU252" s="322" t="str">
        <f t="shared" si="123"/>
        <v/>
      </c>
      <c r="BV252" s="322" t="str">
        <f t="shared" si="123"/>
        <v/>
      </c>
      <c r="BW252" s="322" t="str">
        <f t="shared" si="123"/>
        <v/>
      </c>
      <c r="BX252" s="322" t="str">
        <f t="shared" si="123"/>
        <v/>
      </c>
      <c r="CC252" s="323"/>
      <c r="CF252" s="369">
        <f t="shared" si="118"/>
        <v>0</v>
      </c>
      <c r="CG252" s="368"/>
      <c r="CH252" s="368"/>
      <c r="CI252" s="368"/>
      <c r="CJ252" s="368"/>
      <c r="CK252" s="368"/>
      <c r="CL252" s="368"/>
      <c r="CM252" s="368"/>
      <c r="CN252" s="368"/>
      <c r="CO252" s="368"/>
      <c r="CP252" s="368"/>
      <c r="CQ252" s="368"/>
      <c r="CR252" s="368"/>
    </row>
    <row r="253" spans="1:96" s="314" customFormat="1" ht="21" customHeight="1">
      <c r="A253" s="295" t="str">
        <f>Input!$C$12</f>
        <v>01​ 01 01</v>
      </c>
      <c r="B253" s="325">
        <v>6150</v>
      </c>
      <c r="C253" s="297">
        <v>1</v>
      </c>
      <c r="D253" s="298" t="str">
        <f t="shared" si="94"/>
        <v/>
      </c>
      <c r="E253" s="299">
        <f>IF(AG253=1,SUM(AG$8:AG253)+E$4,"")</f>
        <v>246</v>
      </c>
      <c r="F253" s="300" t="str">
        <f t="shared" si="95"/>
        <v>01​ 01 01 6150 1</v>
      </c>
      <c r="G253" s="301" t="s">
        <v>396</v>
      </c>
      <c r="H253" s="302"/>
      <c r="I253" s="303"/>
      <c r="J253" s="304">
        <v>2</v>
      </c>
      <c r="K253" s="305" t="str">
        <f t="shared" si="120"/>
        <v>អាជីវកម្ម</v>
      </c>
      <c r="L253" s="328"/>
      <c r="M253" s="79"/>
      <c r="N253" s="307"/>
      <c r="O253" s="366">
        <f t="shared" si="104"/>
        <v>0.83333333333333337</v>
      </c>
      <c r="P253" s="79" t="str">
        <f t="shared" si="105"/>
        <v/>
      </c>
      <c r="Q253" s="79" t="str">
        <f t="shared" si="96"/>
        <v/>
      </c>
      <c r="R253" s="79"/>
      <c r="S253" s="79">
        <v>5</v>
      </c>
      <c r="T253" s="79">
        <v>10</v>
      </c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308" t="str">
        <f t="shared" si="97"/>
        <v/>
      </c>
      <c r="AG253" s="309">
        <f t="shared" si="98"/>
        <v>1</v>
      </c>
      <c r="AH253" s="310" t="str">
        <f t="shared" si="106"/>
        <v/>
      </c>
      <c r="AI253" s="311">
        <f t="shared" si="99"/>
        <v>0</v>
      </c>
      <c r="AJ253" s="312" t="str">
        <f>IF(AH253=1,SUM(AH$8:AH253)+AJ$4,"")</f>
        <v/>
      </c>
      <c r="AK253" s="310" t="str">
        <f>IF(AND(J253=1,AI253&gt;0),Input!$E$18,IF(AND(J253=2,AI253&gt;0),Input!$E$19,IF(AND(J253=3,AI253&gt;0),Input!$E$20,"")))</f>
        <v/>
      </c>
      <c r="AL253" s="310" t="str">
        <f>IF(AND(J253=1,AI253&gt;0),Input!$G$18,IF(AND(J253=2,AI253&gt;0),Input!$G$19,IF(AND(J253=3,AI253&gt;0),Input!$G$20,"")))</f>
        <v/>
      </c>
      <c r="AM253" s="310" t="str">
        <f>IF(AND(J253=1,AI253&gt;0),Input!$I$18,IF(AND(J253=2,AI253&gt;0),Input!$I$19,IF(AND(J253=3,AI253&gt;0),Input!$I$20,"")))</f>
        <v/>
      </c>
      <c r="AN253" s="313"/>
      <c r="AO253" s="314" t="str">
        <f t="shared" si="100"/>
        <v/>
      </c>
      <c r="AP253" s="314" t="str">
        <f t="shared" si="107"/>
        <v/>
      </c>
      <c r="AQ253" s="314" t="str">
        <f t="shared" si="108"/>
        <v/>
      </c>
      <c r="AR253" s="314">
        <f t="shared" si="109"/>
        <v>0</v>
      </c>
      <c r="AT253" s="315" t="str">
        <f t="shared" si="101"/>
        <v/>
      </c>
      <c r="AU253" s="315" t="str">
        <f t="shared" si="110"/>
        <v/>
      </c>
      <c r="AV253" s="315" t="str">
        <f t="shared" si="111"/>
        <v/>
      </c>
      <c r="AW253" s="316" t="str">
        <f t="shared" si="102"/>
        <v/>
      </c>
      <c r="AX253" s="316" t="str">
        <f t="shared" si="112"/>
        <v/>
      </c>
      <c r="AY253" s="317" t="str">
        <f t="shared" si="113"/>
        <v/>
      </c>
      <c r="AZ253" s="318" t="str">
        <f t="shared" si="103"/>
        <v/>
      </c>
      <c r="BA253" s="318" t="str">
        <f t="shared" si="114"/>
        <v/>
      </c>
      <c r="BB253" s="318" t="str">
        <f t="shared" si="115"/>
        <v/>
      </c>
      <c r="BJ253" s="320">
        <f t="shared" si="119"/>
        <v>0</v>
      </c>
      <c r="BL253" s="321"/>
      <c r="BM253" s="322">
        <f t="shared" si="116"/>
        <v>2.5</v>
      </c>
      <c r="BN253" s="322">
        <f t="shared" si="123"/>
        <v>0.83333333333333337</v>
      </c>
      <c r="BO253" s="322" t="str">
        <f t="shared" si="123"/>
        <v/>
      </c>
      <c r="BP253" s="322" t="str">
        <f t="shared" si="123"/>
        <v/>
      </c>
      <c r="BQ253" s="322" t="str">
        <f t="shared" si="123"/>
        <v/>
      </c>
      <c r="BR253" s="322" t="str">
        <f t="shared" si="123"/>
        <v/>
      </c>
      <c r="BS253" s="322" t="str">
        <f t="shared" si="123"/>
        <v/>
      </c>
      <c r="BT253" s="322" t="str">
        <f t="shared" si="123"/>
        <v/>
      </c>
      <c r="BU253" s="322" t="str">
        <f t="shared" si="123"/>
        <v/>
      </c>
      <c r="BV253" s="322" t="str">
        <f t="shared" si="123"/>
        <v/>
      </c>
      <c r="BW253" s="322" t="str">
        <f t="shared" si="123"/>
        <v/>
      </c>
      <c r="BX253" s="322" t="str">
        <f t="shared" si="123"/>
        <v/>
      </c>
      <c r="CC253" s="323"/>
      <c r="CF253" s="369">
        <f t="shared" si="118"/>
        <v>0</v>
      </c>
      <c r="CG253" s="368"/>
      <c r="CH253" s="368"/>
      <c r="CI253" s="368"/>
      <c r="CJ253" s="368"/>
      <c r="CK253" s="368"/>
      <c r="CL253" s="368"/>
      <c r="CM253" s="368"/>
      <c r="CN253" s="368"/>
      <c r="CO253" s="368"/>
      <c r="CP253" s="368"/>
      <c r="CQ253" s="368"/>
      <c r="CR253" s="368"/>
    </row>
    <row r="254" spans="1:96" s="314" customFormat="1" ht="21" customHeight="1">
      <c r="A254" s="295" t="str">
        <f>Input!$C$12</f>
        <v>01​ 01 01</v>
      </c>
      <c r="B254" s="296">
        <v>6175</v>
      </c>
      <c r="C254" s="297">
        <v>1</v>
      </c>
      <c r="D254" s="298" t="str">
        <f t="shared" si="94"/>
        <v/>
      </c>
      <c r="E254" s="299">
        <f>IF(AG254=1,SUM(AG$8:AG254)+E$4,"")</f>
        <v>247</v>
      </c>
      <c r="F254" s="300" t="str">
        <f t="shared" si="95"/>
        <v>01​ 01 01 6175 1</v>
      </c>
      <c r="G254" s="301" t="s">
        <v>397</v>
      </c>
      <c r="H254" s="302"/>
      <c r="I254" s="303"/>
      <c r="J254" s="304">
        <v>2</v>
      </c>
      <c r="K254" s="305" t="str">
        <f t="shared" si="120"/>
        <v>អាជីវកម្ម</v>
      </c>
      <c r="L254" s="328"/>
      <c r="M254" s="79"/>
      <c r="N254" s="307"/>
      <c r="O254" s="366">
        <f t="shared" si="104"/>
        <v>0.83333333333333337</v>
      </c>
      <c r="P254" s="79" t="str">
        <f t="shared" si="105"/>
        <v/>
      </c>
      <c r="Q254" s="79" t="str">
        <f t="shared" si="96"/>
        <v/>
      </c>
      <c r="R254" s="79"/>
      <c r="S254" s="79">
        <v>5</v>
      </c>
      <c r="T254" s="79">
        <v>10</v>
      </c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308" t="str">
        <f t="shared" si="97"/>
        <v/>
      </c>
      <c r="AG254" s="309">
        <f t="shared" si="98"/>
        <v>1</v>
      </c>
      <c r="AH254" s="310" t="str">
        <f t="shared" si="106"/>
        <v/>
      </c>
      <c r="AI254" s="311">
        <f t="shared" si="99"/>
        <v>0</v>
      </c>
      <c r="AJ254" s="312" t="str">
        <f>IF(AH254=1,SUM(AH$8:AH254)+AJ$4,"")</f>
        <v/>
      </c>
      <c r="AK254" s="310" t="str">
        <f>IF(AND(J254=1,AI254&gt;0),Input!$E$18,IF(AND(J254=2,AI254&gt;0),Input!$E$19,IF(AND(J254=3,AI254&gt;0),Input!$E$20,"")))</f>
        <v/>
      </c>
      <c r="AL254" s="310" t="str">
        <f>IF(AND(J254=1,AI254&gt;0),Input!$G$18,IF(AND(J254=2,AI254&gt;0),Input!$G$19,IF(AND(J254=3,AI254&gt;0),Input!$G$20,"")))</f>
        <v/>
      </c>
      <c r="AM254" s="310" t="str">
        <f>IF(AND(J254=1,AI254&gt;0),Input!$I$18,IF(AND(J254=2,AI254&gt;0),Input!$I$19,IF(AND(J254=3,AI254&gt;0),Input!$I$20,"")))</f>
        <v/>
      </c>
      <c r="AN254" s="313"/>
      <c r="AO254" s="314" t="str">
        <f t="shared" si="100"/>
        <v/>
      </c>
      <c r="AP254" s="314" t="str">
        <f t="shared" si="107"/>
        <v/>
      </c>
      <c r="AQ254" s="314" t="str">
        <f t="shared" si="108"/>
        <v/>
      </c>
      <c r="AR254" s="314">
        <f t="shared" si="109"/>
        <v>0</v>
      </c>
      <c r="AT254" s="315" t="str">
        <f t="shared" si="101"/>
        <v/>
      </c>
      <c r="AU254" s="315" t="str">
        <f t="shared" si="110"/>
        <v/>
      </c>
      <c r="AV254" s="315" t="str">
        <f t="shared" si="111"/>
        <v/>
      </c>
      <c r="AW254" s="316" t="str">
        <f t="shared" si="102"/>
        <v/>
      </c>
      <c r="AX254" s="316" t="str">
        <f t="shared" si="112"/>
        <v/>
      </c>
      <c r="AY254" s="317" t="str">
        <f t="shared" si="113"/>
        <v/>
      </c>
      <c r="AZ254" s="318" t="str">
        <f t="shared" si="103"/>
        <v/>
      </c>
      <c r="BA254" s="318" t="str">
        <f t="shared" si="114"/>
        <v/>
      </c>
      <c r="BB254" s="318" t="str">
        <f t="shared" si="115"/>
        <v/>
      </c>
      <c r="BJ254" s="320">
        <f t="shared" si="119"/>
        <v>0</v>
      </c>
      <c r="BL254" s="321"/>
      <c r="BM254" s="322">
        <f t="shared" si="116"/>
        <v>2.5</v>
      </c>
      <c r="BN254" s="322">
        <f t="shared" si="123"/>
        <v>0.83333333333333337</v>
      </c>
      <c r="BO254" s="322" t="str">
        <f t="shared" si="123"/>
        <v/>
      </c>
      <c r="BP254" s="322" t="str">
        <f t="shared" si="123"/>
        <v/>
      </c>
      <c r="BQ254" s="322" t="str">
        <f t="shared" si="123"/>
        <v/>
      </c>
      <c r="BR254" s="322" t="str">
        <f t="shared" si="123"/>
        <v/>
      </c>
      <c r="BS254" s="322" t="str">
        <f t="shared" si="123"/>
        <v/>
      </c>
      <c r="BT254" s="322" t="str">
        <f t="shared" si="123"/>
        <v/>
      </c>
      <c r="BU254" s="322" t="str">
        <f t="shared" si="123"/>
        <v/>
      </c>
      <c r="BV254" s="322" t="str">
        <f t="shared" si="123"/>
        <v/>
      </c>
      <c r="BW254" s="322" t="str">
        <f t="shared" si="123"/>
        <v/>
      </c>
      <c r="BX254" s="322" t="str">
        <f t="shared" si="123"/>
        <v/>
      </c>
      <c r="CC254" s="323"/>
      <c r="CF254" s="369">
        <f t="shared" si="118"/>
        <v>0</v>
      </c>
      <c r="CG254" s="368"/>
      <c r="CH254" s="368"/>
      <c r="CI254" s="368"/>
      <c r="CJ254" s="368"/>
      <c r="CK254" s="368"/>
      <c r="CL254" s="368"/>
      <c r="CM254" s="368"/>
      <c r="CN254" s="368"/>
      <c r="CO254" s="368"/>
      <c r="CP254" s="368"/>
      <c r="CQ254" s="368"/>
      <c r="CR254" s="368"/>
    </row>
    <row r="255" spans="1:96" s="314" customFormat="1" ht="21" customHeight="1">
      <c r="A255" s="295" t="str">
        <f>Input!$C$12</f>
        <v>01​ 01 01</v>
      </c>
      <c r="B255" s="325">
        <v>6200</v>
      </c>
      <c r="C255" s="297">
        <v>1</v>
      </c>
      <c r="D255" s="298" t="str">
        <f t="shared" si="94"/>
        <v/>
      </c>
      <c r="E255" s="299">
        <f>IF(AG255=1,SUM(AG$8:AG255)+E$4,"")</f>
        <v>248</v>
      </c>
      <c r="F255" s="300" t="str">
        <f t="shared" si="95"/>
        <v>01​ 01 01 6200 1</v>
      </c>
      <c r="G255" s="301" t="s">
        <v>398</v>
      </c>
      <c r="H255" s="302"/>
      <c r="I255" s="303"/>
      <c r="J255" s="304">
        <v>2</v>
      </c>
      <c r="K255" s="305" t="str">
        <f t="shared" si="120"/>
        <v>អាជីវកម្ម</v>
      </c>
      <c r="L255" s="328"/>
      <c r="M255" s="79"/>
      <c r="N255" s="307"/>
      <c r="O255" s="366">
        <f t="shared" si="104"/>
        <v>0.83333333333333337</v>
      </c>
      <c r="P255" s="79" t="str">
        <f t="shared" si="105"/>
        <v/>
      </c>
      <c r="Q255" s="79" t="str">
        <f t="shared" si="96"/>
        <v/>
      </c>
      <c r="R255" s="79"/>
      <c r="S255" s="79">
        <v>5</v>
      </c>
      <c r="T255" s="79">
        <v>10</v>
      </c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308" t="str">
        <f t="shared" si="97"/>
        <v/>
      </c>
      <c r="AG255" s="309">
        <f t="shared" si="98"/>
        <v>1</v>
      </c>
      <c r="AH255" s="310" t="str">
        <f t="shared" si="106"/>
        <v/>
      </c>
      <c r="AI255" s="311">
        <f t="shared" si="99"/>
        <v>0</v>
      </c>
      <c r="AJ255" s="312" t="str">
        <f>IF(AH255=1,SUM(AH$8:AH255)+AJ$4,"")</f>
        <v/>
      </c>
      <c r="AK255" s="310" t="str">
        <f>IF(AND(J255=1,AI255&gt;0),Input!$E$18,IF(AND(J255=2,AI255&gt;0),Input!$E$19,IF(AND(J255=3,AI255&gt;0),Input!$E$20,"")))</f>
        <v/>
      </c>
      <c r="AL255" s="310" t="str">
        <f>IF(AND(J255=1,AI255&gt;0),Input!$G$18,IF(AND(J255=2,AI255&gt;0),Input!$G$19,IF(AND(J255=3,AI255&gt;0),Input!$G$20,"")))</f>
        <v/>
      </c>
      <c r="AM255" s="310" t="str">
        <f>IF(AND(J255=1,AI255&gt;0),Input!$I$18,IF(AND(J255=2,AI255&gt;0),Input!$I$19,IF(AND(J255=3,AI255&gt;0),Input!$I$20,"")))</f>
        <v/>
      </c>
      <c r="AN255" s="313"/>
      <c r="AO255" s="314" t="str">
        <f t="shared" si="100"/>
        <v/>
      </c>
      <c r="AP255" s="314" t="str">
        <f t="shared" si="107"/>
        <v/>
      </c>
      <c r="AQ255" s="314" t="str">
        <f t="shared" si="108"/>
        <v/>
      </c>
      <c r="AR255" s="314">
        <f t="shared" si="109"/>
        <v>0</v>
      </c>
      <c r="AT255" s="315" t="str">
        <f t="shared" si="101"/>
        <v/>
      </c>
      <c r="AU255" s="315" t="str">
        <f t="shared" si="110"/>
        <v/>
      </c>
      <c r="AV255" s="315" t="str">
        <f t="shared" si="111"/>
        <v/>
      </c>
      <c r="AW255" s="316" t="str">
        <f t="shared" si="102"/>
        <v/>
      </c>
      <c r="AX255" s="316" t="str">
        <f t="shared" si="112"/>
        <v/>
      </c>
      <c r="AY255" s="317" t="str">
        <f t="shared" si="113"/>
        <v/>
      </c>
      <c r="AZ255" s="318" t="str">
        <f t="shared" si="103"/>
        <v/>
      </c>
      <c r="BA255" s="318" t="str">
        <f t="shared" si="114"/>
        <v/>
      </c>
      <c r="BB255" s="318" t="str">
        <f t="shared" si="115"/>
        <v/>
      </c>
      <c r="BJ255" s="320">
        <f t="shared" si="119"/>
        <v>0</v>
      </c>
      <c r="BL255" s="321"/>
      <c r="BM255" s="322">
        <f t="shared" si="116"/>
        <v>2.5</v>
      </c>
      <c r="BN255" s="322">
        <f t="shared" si="123"/>
        <v>0.83333333333333337</v>
      </c>
      <c r="BO255" s="322" t="str">
        <f t="shared" si="123"/>
        <v/>
      </c>
      <c r="BP255" s="322" t="str">
        <f t="shared" si="123"/>
        <v/>
      </c>
      <c r="BQ255" s="322" t="str">
        <f t="shared" si="123"/>
        <v/>
      </c>
      <c r="BR255" s="322" t="str">
        <f t="shared" si="123"/>
        <v/>
      </c>
      <c r="BS255" s="322" t="str">
        <f t="shared" si="123"/>
        <v/>
      </c>
      <c r="BT255" s="322" t="str">
        <f t="shared" si="123"/>
        <v/>
      </c>
      <c r="BU255" s="322" t="str">
        <f t="shared" si="123"/>
        <v/>
      </c>
      <c r="BV255" s="322" t="str">
        <f t="shared" si="123"/>
        <v/>
      </c>
      <c r="BW255" s="322" t="str">
        <f t="shared" si="123"/>
        <v/>
      </c>
      <c r="BX255" s="322" t="str">
        <f t="shared" si="123"/>
        <v/>
      </c>
      <c r="CC255" s="323"/>
      <c r="CF255" s="369">
        <f t="shared" si="118"/>
        <v>0</v>
      </c>
      <c r="CG255" s="368"/>
      <c r="CH255" s="368"/>
      <c r="CI255" s="368"/>
      <c r="CJ255" s="368"/>
      <c r="CK255" s="368"/>
      <c r="CL255" s="368"/>
      <c r="CM255" s="368"/>
      <c r="CN255" s="368"/>
      <c r="CO255" s="368"/>
      <c r="CP255" s="368"/>
      <c r="CQ255" s="368"/>
      <c r="CR255" s="368"/>
    </row>
    <row r="256" spans="1:96" s="314" customFormat="1" ht="21" customHeight="1">
      <c r="A256" s="295" t="str">
        <f>Input!$C$12</f>
        <v>01​ 01 01</v>
      </c>
      <c r="B256" s="296">
        <v>6225</v>
      </c>
      <c r="C256" s="297">
        <v>1</v>
      </c>
      <c r="D256" s="298" t="str">
        <f t="shared" si="94"/>
        <v/>
      </c>
      <c r="E256" s="299">
        <f>IF(AG256=1,SUM(AG$8:AG256)+E$4,"")</f>
        <v>249</v>
      </c>
      <c r="F256" s="300" t="str">
        <f t="shared" si="95"/>
        <v>01​ 01 01 6225 1</v>
      </c>
      <c r="G256" s="301" t="s">
        <v>399</v>
      </c>
      <c r="H256" s="302"/>
      <c r="I256" s="303"/>
      <c r="J256" s="304">
        <v>2</v>
      </c>
      <c r="K256" s="305" t="str">
        <f t="shared" si="120"/>
        <v>អាជីវកម្ម</v>
      </c>
      <c r="L256" s="328"/>
      <c r="M256" s="79"/>
      <c r="N256" s="307"/>
      <c r="O256" s="366">
        <f t="shared" si="104"/>
        <v>0.83333333333333337</v>
      </c>
      <c r="P256" s="79" t="str">
        <f t="shared" si="105"/>
        <v/>
      </c>
      <c r="Q256" s="79" t="str">
        <f t="shared" si="96"/>
        <v/>
      </c>
      <c r="R256" s="79"/>
      <c r="S256" s="79">
        <v>5</v>
      </c>
      <c r="T256" s="79">
        <v>10</v>
      </c>
      <c r="U256" s="79"/>
      <c r="V256" s="79"/>
      <c r="W256" s="79"/>
      <c r="X256" s="79"/>
      <c r="Y256" s="79"/>
      <c r="Z256" s="79"/>
      <c r="AA256" s="79"/>
      <c r="AB256" s="79"/>
      <c r="AC256" s="79"/>
      <c r="AD256" s="79"/>
      <c r="AE256" s="79"/>
      <c r="AF256" s="308" t="str">
        <f t="shared" si="97"/>
        <v/>
      </c>
      <c r="AG256" s="309">
        <f t="shared" si="98"/>
        <v>1</v>
      </c>
      <c r="AH256" s="310" t="str">
        <f t="shared" si="106"/>
        <v/>
      </c>
      <c r="AI256" s="311">
        <f t="shared" si="99"/>
        <v>0</v>
      </c>
      <c r="AJ256" s="312" t="str">
        <f>IF(AH256=1,SUM(AH$8:AH256)+AJ$4,"")</f>
        <v/>
      </c>
      <c r="AK256" s="310" t="str">
        <f>IF(AND(J256=1,AI256&gt;0),Input!$E$18,IF(AND(J256=2,AI256&gt;0),Input!$E$19,IF(AND(J256=3,AI256&gt;0),Input!$E$20,"")))</f>
        <v/>
      </c>
      <c r="AL256" s="310" t="str">
        <f>IF(AND(J256=1,AI256&gt;0),Input!$G$18,IF(AND(J256=2,AI256&gt;0),Input!$G$19,IF(AND(J256=3,AI256&gt;0),Input!$G$20,"")))</f>
        <v/>
      </c>
      <c r="AM256" s="310" t="str">
        <f>IF(AND(J256=1,AI256&gt;0),Input!$I$18,IF(AND(J256=2,AI256&gt;0),Input!$I$19,IF(AND(J256=3,AI256&gt;0),Input!$I$20,"")))</f>
        <v/>
      </c>
      <c r="AN256" s="313"/>
      <c r="AO256" s="314" t="str">
        <f t="shared" si="100"/>
        <v/>
      </c>
      <c r="AP256" s="314" t="str">
        <f t="shared" si="107"/>
        <v/>
      </c>
      <c r="AQ256" s="314" t="str">
        <f t="shared" si="108"/>
        <v/>
      </c>
      <c r="AR256" s="314">
        <f t="shared" si="109"/>
        <v>0</v>
      </c>
      <c r="AT256" s="315" t="str">
        <f t="shared" si="101"/>
        <v/>
      </c>
      <c r="AU256" s="315" t="str">
        <f t="shared" si="110"/>
        <v/>
      </c>
      <c r="AV256" s="315" t="str">
        <f t="shared" si="111"/>
        <v/>
      </c>
      <c r="AW256" s="316" t="str">
        <f t="shared" si="102"/>
        <v/>
      </c>
      <c r="AX256" s="316" t="str">
        <f t="shared" si="112"/>
        <v/>
      </c>
      <c r="AY256" s="317" t="str">
        <f t="shared" si="113"/>
        <v/>
      </c>
      <c r="AZ256" s="318" t="str">
        <f t="shared" si="103"/>
        <v/>
      </c>
      <c r="BA256" s="318" t="str">
        <f t="shared" si="114"/>
        <v/>
      </c>
      <c r="BB256" s="318" t="str">
        <f t="shared" si="115"/>
        <v/>
      </c>
      <c r="BJ256" s="320">
        <f t="shared" si="119"/>
        <v>0</v>
      </c>
      <c r="BL256" s="321"/>
      <c r="BM256" s="322">
        <f t="shared" si="116"/>
        <v>2.5</v>
      </c>
      <c r="BN256" s="322">
        <f t="shared" si="123"/>
        <v>0.83333333333333337</v>
      </c>
      <c r="BO256" s="322" t="str">
        <f t="shared" si="123"/>
        <v/>
      </c>
      <c r="BP256" s="322" t="str">
        <f t="shared" si="123"/>
        <v/>
      </c>
      <c r="BQ256" s="322" t="str">
        <f t="shared" si="123"/>
        <v/>
      </c>
      <c r="BR256" s="322" t="str">
        <f t="shared" si="123"/>
        <v/>
      </c>
      <c r="BS256" s="322" t="str">
        <f t="shared" si="123"/>
        <v/>
      </c>
      <c r="BT256" s="322" t="str">
        <f t="shared" si="123"/>
        <v/>
      </c>
      <c r="BU256" s="322" t="str">
        <f t="shared" si="123"/>
        <v/>
      </c>
      <c r="BV256" s="322" t="str">
        <f t="shared" si="123"/>
        <v/>
      </c>
      <c r="BW256" s="322" t="str">
        <f t="shared" si="123"/>
        <v/>
      </c>
      <c r="BX256" s="322" t="str">
        <f t="shared" si="123"/>
        <v/>
      </c>
      <c r="CC256" s="323"/>
      <c r="CF256" s="369">
        <f t="shared" si="118"/>
        <v>0</v>
      </c>
      <c r="CG256" s="368"/>
      <c r="CH256" s="368"/>
      <c r="CI256" s="368"/>
      <c r="CJ256" s="368"/>
      <c r="CK256" s="368"/>
      <c r="CL256" s="368"/>
      <c r="CM256" s="368"/>
      <c r="CN256" s="368"/>
      <c r="CO256" s="368"/>
      <c r="CP256" s="368"/>
      <c r="CQ256" s="368"/>
      <c r="CR256" s="368"/>
    </row>
    <row r="257" spans="1:96" s="314" customFormat="1" ht="21" customHeight="1">
      <c r="A257" s="295" t="str">
        <f>Input!$C$12</f>
        <v>01​ 01 01</v>
      </c>
      <c r="B257" s="325">
        <v>6250</v>
      </c>
      <c r="C257" s="297">
        <v>1</v>
      </c>
      <c r="D257" s="298" t="str">
        <f t="shared" si="94"/>
        <v/>
      </c>
      <c r="E257" s="299">
        <f>IF(AG257=1,SUM(AG$8:AG257)+E$4,"")</f>
        <v>250</v>
      </c>
      <c r="F257" s="300" t="str">
        <f t="shared" si="95"/>
        <v>01​ 01 01 6250 1</v>
      </c>
      <c r="G257" s="301" t="s">
        <v>400</v>
      </c>
      <c r="H257" s="302"/>
      <c r="I257" s="303"/>
      <c r="J257" s="304">
        <v>2</v>
      </c>
      <c r="K257" s="305" t="str">
        <f t="shared" si="120"/>
        <v>អាជីវកម្ម</v>
      </c>
      <c r="L257" s="328"/>
      <c r="M257" s="79"/>
      <c r="N257" s="307"/>
      <c r="O257" s="366">
        <f t="shared" si="104"/>
        <v>0.83333333333333337</v>
      </c>
      <c r="P257" s="79" t="str">
        <f t="shared" si="105"/>
        <v/>
      </c>
      <c r="Q257" s="79" t="str">
        <f t="shared" si="96"/>
        <v/>
      </c>
      <c r="R257" s="79"/>
      <c r="S257" s="79">
        <v>5</v>
      </c>
      <c r="T257" s="79">
        <v>10</v>
      </c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308" t="str">
        <f t="shared" si="97"/>
        <v/>
      </c>
      <c r="AG257" s="309">
        <f t="shared" si="98"/>
        <v>1</v>
      </c>
      <c r="AH257" s="310" t="str">
        <f t="shared" si="106"/>
        <v/>
      </c>
      <c r="AI257" s="311">
        <f t="shared" si="99"/>
        <v>0</v>
      </c>
      <c r="AJ257" s="312" t="str">
        <f>IF(AH257=1,SUM(AH$8:AH257)+AJ$4,"")</f>
        <v/>
      </c>
      <c r="AK257" s="310" t="str">
        <f>IF(AND(J257=1,AI257&gt;0),Input!$E$18,IF(AND(J257=2,AI257&gt;0),Input!$E$19,IF(AND(J257=3,AI257&gt;0),Input!$E$20,"")))</f>
        <v/>
      </c>
      <c r="AL257" s="310" t="str">
        <f>IF(AND(J257=1,AI257&gt;0),Input!$G$18,IF(AND(J257=2,AI257&gt;0),Input!$G$19,IF(AND(J257=3,AI257&gt;0),Input!$G$20,"")))</f>
        <v/>
      </c>
      <c r="AM257" s="310" t="str">
        <f>IF(AND(J257=1,AI257&gt;0),Input!$I$18,IF(AND(J257=2,AI257&gt;0),Input!$I$19,IF(AND(J257=3,AI257&gt;0),Input!$I$20,"")))</f>
        <v/>
      </c>
      <c r="AN257" s="313"/>
      <c r="AO257" s="314" t="str">
        <f t="shared" si="100"/>
        <v/>
      </c>
      <c r="AP257" s="314" t="str">
        <f t="shared" si="107"/>
        <v/>
      </c>
      <c r="AQ257" s="314" t="str">
        <f t="shared" si="108"/>
        <v/>
      </c>
      <c r="AR257" s="314">
        <f t="shared" si="109"/>
        <v>0</v>
      </c>
      <c r="AT257" s="315" t="str">
        <f t="shared" si="101"/>
        <v/>
      </c>
      <c r="AU257" s="315" t="str">
        <f t="shared" si="110"/>
        <v/>
      </c>
      <c r="AV257" s="315" t="str">
        <f t="shared" si="111"/>
        <v/>
      </c>
      <c r="AW257" s="316" t="str">
        <f t="shared" si="102"/>
        <v/>
      </c>
      <c r="AX257" s="316" t="str">
        <f t="shared" si="112"/>
        <v/>
      </c>
      <c r="AY257" s="317" t="str">
        <f t="shared" si="113"/>
        <v/>
      </c>
      <c r="AZ257" s="318" t="str">
        <f t="shared" si="103"/>
        <v/>
      </c>
      <c r="BA257" s="318" t="str">
        <f t="shared" si="114"/>
        <v/>
      </c>
      <c r="BB257" s="318" t="str">
        <f t="shared" si="115"/>
        <v/>
      </c>
      <c r="BJ257" s="320">
        <f t="shared" si="119"/>
        <v>0</v>
      </c>
      <c r="BL257" s="321"/>
      <c r="BM257" s="322">
        <f t="shared" si="116"/>
        <v>2.5</v>
      </c>
      <c r="BN257" s="322">
        <f t="shared" si="123"/>
        <v>0.83333333333333337</v>
      </c>
      <c r="BO257" s="322" t="str">
        <f t="shared" si="123"/>
        <v/>
      </c>
      <c r="BP257" s="322" t="str">
        <f t="shared" si="123"/>
        <v/>
      </c>
      <c r="BQ257" s="322" t="str">
        <f t="shared" si="123"/>
        <v/>
      </c>
      <c r="BR257" s="322" t="str">
        <f t="shared" si="123"/>
        <v/>
      </c>
      <c r="BS257" s="322" t="str">
        <f t="shared" si="123"/>
        <v/>
      </c>
      <c r="BT257" s="322" t="str">
        <f t="shared" si="123"/>
        <v/>
      </c>
      <c r="BU257" s="322" t="str">
        <f t="shared" si="123"/>
        <v/>
      </c>
      <c r="BV257" s="322" t="str">
        <f t="shared" si="123"/>
        <v/>
      </c>
      <c r="BW257" s="322" t="str">
        <f t="shared" si="123"/>
        <v/>
      </c>
      <c r="BX257" s="322" t="str">
        <f t="shared" si="123"/>
        <v/>
      </c>
      <c r="CC257" s="323"/>
      <c r="CF257" s="369">
        <f t="shared" si="118"/>
        <v>0</v>
      </c>
      <c r="CG257" s="368"/>
      <c r="CH257" s="368"/>
      <c r="CI257" s="368"/>
      <c r="CJ257" s="368"/>
      <c r="CK257" s="368"/>
      <c r="CL257" s="368"/>
      <c r="CM257" s="368"/>
      <c r="CN257" s="368"/>
      <c r="CO257" s="368"/>
      <c r="CP257" s="368"/>
      <c r="CQ257" s="368"/>
      <c r="CR257" s="368"/>
    </row>
    <row r="258" spans="1:96" s="314" customFormat="1" ht="21" customHeight="1">
      <c r="A258" s="295" t="str">
        <f>Input!$C$12</f>
        <v>01​ 01 01</v>
      </c>
      <c r="B258" s="296">
        <v>6275</v>
      </c>
      <c r="C258" s="297">
        <v>1</v>
      </c>
      <c r="D258" s="298" t="str">
        <f t="shared" si="94"/>
        <v/>
      </c>
      <c r="E258" s="299">
        <f>IF(AG258=1,SUM(AG$8:AG258)+E$4,"")</f>
        <v>251</v>
      </c>
      <c r="F258" s="300" t="str">
        <f t="shared" si="95"/>
        <v>01​ 01 01 6275 1</v>
      </c>
      <c r="G258" s="301" t="s">
        <v>401</v>
      </c>
      <c r="H258" s="302"/>
      <c r="I258" s="303"/>
      <c r="J258" s="304">
        <v>2</v>
      </c>
      <c r="K258" s="305" t="str">
        <f t="shared" si="120"/>
        <v>អាជីវកម្ម</v>
      </c>
      <c r="L258" s="328"/>
      <c r="M258" s="79"/>
      <c r="N258" s="307"/>
      <c r="O258" s="366">
        <f t="shared" si="104"/>
        <v>0.83333333333333337</v>
      </c>
      <c r="P258" s="79" t="str">
        <f t="shared" si="105"/>
        <v/>
      </c>
      <c r="Q258" s="79" t="str">
        <f t="shared" si="96"/>
        <v/>
      </c>
      <c r="R258" s="79"/>
      <c r="S258" s="79">
        <v>5</v>
      </c>
      <c r="T258" s="79">
        <v>10</v>
      </c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308" t="str">
        <f t="shared" si="97"/>
        <v/>
      </c>
      <c r="AG258" s="309">
        <f t="shared" si="98"/>
        <v>1</v>
      </c>
      <c r="AH258" s="310" t="str">
        <f t="shared" si="106"/>
        <v/>
      </c>
      <c r="AI258" s="311">
        <f t="shared" si="99"/>
        <v>0</v>
      </c>
      <c r="AJ258" s="312" t="str">
        <f>IF(AH258=1,SUM(AH$8:AH258)+AJ$4,"")</f>
        <v/>
      </c>
      <c r="AK258" s="310" t="str">
        <f>IF(AND(J258=1,AI258&gt;0),Input!$E$18,IF(AND(J258=2,AI258&gt;0),Input!$E$19,IF(AND(J258=3,AI258&gt;0),Input!$E$20,"")))</f>
        <v/>
      </c>
      <c r="AL258" s="310" t="str">
        <f>IF(AND(J258=1,AI258&gt;0),Input!$G$18,IF(AND(J258=2,AI258&gt;0),Input!$G$19,IF(AND(J258=3,AI258&gt;0),Input!$G$20,"")))</f>
        <v/>
      </c>
      <c r="AM258" s="310" t="str">
        <f>IF(AND(J258=1,AI258&gt;0),Input!$I$18,IF(AND(J258=2,AI258&gt;0),Input!$I$19,IF(AND(J258=3,AI258&gt;0),Input!$I$20,"")))</f>
        <v/>
      </c>
      <c r="AN258" s="313"/>
      <c r="AO258" s="314" t="str">
        <f t="shared" si="100"/>
        <v/>
      </c>
      <c r="AP258" s="314" t="str">
        <f t="shared" si="107"/>
        <v/>
      </c>
      <c r="AQ258" s="314" t="str">
        <f t="shared" si="108"/>
        <v/>
      </c>
      <c r="AR258" s="314">
        <f t="shared" si="109"/>
        <v>0</v>
      </c>
      <c r="AT258" s="315" t="str">
        <f t="shared" si="101"/>
        <v/>
      </c>
      <c r="AU258" s="315" t="str">
        <f t="shared" si="110"/>
        <v/>
      </c>
      <c r="AV258" s="315" t="str">
        <f t="shared" si="111"/>
        <v/>
      </c>
      <c r="AW258" s="316" t="str">
        <f t="shared" si="102"/>
        <v/>
      </c>
      <c r="AX258" s="316" t="str">
        <f t="shared" si="112"/>
        <v/>
      </c>
      <c r="AY258" s="317" t="str">
        <f t="shared" si="113"/>
        <v/>
      </c>
      <c r="AZ258" s="318" t="str">
        <f t="shared" si="103"/>
        <v/>
      </c>
      <c r="BA258" s="318" t="str">
        <f t="shared" si="114"/>
        <v/>
      </c>
      <c r="BB258" s="318" t="str">
        <f t="shared" si="115"/>
        <v/>
      </c>
      <c r="BJ258" s="320">
        <f t="shared" si="119"/>
        <v>0</v>
      </c>
      <c r="BL258" s="321"/>
      <c r="BM258" s="322">
        <f t="shared" si="116"/>
        <v>2.5</v>
      </c>
      <c r="BN258" s="322">
        <f t="shared" si="123"/>
        <v>0.83333333333333337</v>
      </c>
      <c r="BO258" s="322" t="str">
        <f t="shared" si="123"/>
        <v/>
      </c>
      <c r="BP258" s="322" t="str">
        <f t="shared" si="123"/>
        <v/>
      </c>
      <c r="BQ258" s="322" t="str">
        <f t="shared" si="123"/>
        <v/>
      </c>
      <c r="BR258" s="322" t="str">
        <f t="shared" si="123"/>
        <v/>
      </c>
      <c r="BS258" s="322" t="str">
        <f t="shared" si="123"/>
        <v/>
      </c>
      <c r="BT258" s="322" t="str">
        <f t="shared" si="123"/>
        <v/>
      </c>
      <c r="BU258" s="322" t="str">
        <f t="shared" si="123"/>
        <v/>
      </c>
      <c r="BV258" s="322" t="str">
        <f t="shared" si="123"/>
        <v/>
      </c>
      <c r="BW258" s="322" t="str">
        <f t="shared" si="123"/>
        <v/>
      </c>
      <c r="BX258" s="322" t="str">
        <f t="shared" si="123"/>
        <v/>
      </c>
      <c r="CC258" s="323"/>
      <c r="CF258" s="369">
        <f t="shared" si="118"/>
        <v>0</v>
      </c>
      <c r="CG258" s="368"/>
      <c r="CH258" s="368"/>
      <c r="CI258" s="368"/>
      <c r="CJ258" s="368"/>
      <c r="CK258" s="368"/>
      <c r="CL258" s="368"/>
      <c r="CM258" s="368"/>
      <c r="CN258" s="368"/>
      <c r="CO258" s="368"/>
      <c r="CP258" s="368"/>
      <c r="CQ258" s="368"/>
      <c r="CR258" s="368"/>
    </row>
    <row r="259" spans="1:96" s="314" customFormat="1" ht="21" customHeight="1">
      <c r="A259" s="295" t="str">
        <f>Input!$C$12</f>
        <v>01​ 01 01</v>
      </c>
      <c r="B259" s="325">
        <v>6300</v>
      </c>
      <c r="C259" s="297">
        <v>1</v>
      </c>
      <c r="D259" s="298" t="str">
        <f t="shared" si="94"/>
        <v/>
      </c>
      <c r="E259" s="299">
        <f>IF(AG259=1,SUM(AG$8:AG259)+E$4,"")</f>
        <v>252</v>
      </c>
      <c r="F259" s="300" t="str">
        <f t="shared" si="95"/>
        <v>01​ 01 01 6300 1</v>
      </c>
      <c r="G259" s="301" t="s">
        <v>402</v>
      </c>
      <c r="H259" s="302"/>
      <c r="I259" s="303"/>
      <c r="J259" s="304">
        <v>2</v>
      </c>
      <c r="K259" s="305" t="str">
        <f t="shared" si="120"/>
        <v>អាជីវកម្ម</v>
      </c>
      <c r="L259" s="328"/>
      <c r="M259" s="79"/>
      <c r="N259" s="307"/>
      <c r="O259" s="366">
        <f t="shared" si="104"/>
        <v>0.83333333333333337</v>
      </c>
      <c r="P259" s="79" t="str">
        <f t="shared" si="105"/>
        <v/>
      </c>
      <c r="Q259" s="79" t="str">
        <f t="shared" si="96"/>
        <v/>
      </c>
      <c r="R259" s="79"/>
      <c r="S259" s="79">
        <v>5</v>
      </c>
      <c r="T259" s="79">
        <v>10</v>
      </c>
      <c r="U259" s="79"/>
      <c r="V259" s="79"/>
      <c r="W259" s="79"/>
      <c r="X259" s="79"/>
      <c r="Y259" s="79"/>
      <c r="Z259" s="79"/>
      <c r="AA259" s="79"/>
      <c r="AB259" s="79"/>
      <c r="AC259" s="79"/>
      <c r="AD259" s="79"/>
      <c r="AE259" s="79"/>
      <c r="AF259" s="308" t="str">
        <f t="shared" si="97"/>
        <v/>
      </c>
      <c r="AG259" s="309">
        <f t="shared" si="98"/>
        <v>1</v>
      </c>
      <c r="AH259" s="310" t="str">
        <f t="shared" si="106"/>
        <v/>
      </c>
      <c r="AI259" s="311">
        <f t="shared" si="99"/>
        <v>0</v>
      </c>
      <c r="AJ259" s="312" t="str">
        <f>IF(AH259=1,SUM(AH$8:AH259)+AJ$4,"")</f>
        <v/>
      </c>
      <c r="AK259" s="310" t="str">
        <f>IF(AND(J259=1,AI259&gt;0),Input!$E$18,IF(AND(J259=2,AI259&gt;0),Input!$E$19,IF(AND(J259=3,AI259&gt;0),Input!$E$20,"")))</f>
        <v/>
      </c>
      <c r="AL259" s="310" t="str">
        <f>IF(AND(J259=1,AI259&gt;0),Input!$G$18,IF(AND(J259=2,AI259&gt;0),Input!$G$19,IF(AND(J259=3,AI259&gt;0),Input!$G$20,"")))</f>
        <v/>
      </c>
      <c r="AM259" s="310" t="str">
        <f>IF(AND(J259=1,AI259&gt;0),Input!$I$18,IF(AND(J259=2,AI259&gt;0),Input!$I$19,IF(AND(J259=3,AI259&gt;0),Input!$I$20,"")))</f>
        <v/>
      </c>
      <c r="AN259" s="313"/>
      <c r="AO259" s="314" t="str">
        <f t="shared" si="100"/>
        <v/>
      </c>
      <c r="AP259" s="314" t="str">
        <f t="shared" si="107"/>
        <v/>
      </c>
      <c r="AQ259" s="314" t="str">
        <f t="shared" si="108"/>
        <v/>
      </c>
      <c r="AR259" s="314">
        <f t="shared" si="109"/>
        <v>0</v>
      </c>
      <c r="AT259" s="315" t="str">
        <f t="shared" si="101"/>
        <v/>
      </c>
      <c r="AU259" s="315" t="str">
        <f t="shared" si="110"/>
        <v/>
      </c>
      <c r="AV259" s="315" t="str">
        <f t="shared" si="111"/>
        <v/>
      </c>
      <c r="AW259" s="316" t="str">
        <f t="shared" si="102"/>
        <v/>
      </c>
      <c r="AX259" s="316" t="str">
        <f t="shared" si="112"/>
        <v/>
      </c>
      <c r="AY259" s="317" t="str">
        <f t="shared" si="113"/>
        <v/>
      </c>
      <c r="AZ259" s="318" t="str">
        <f t="shared" si="103"/>
        <v/>
      </c>
      <c r="BA259" s="318" t="str">
        <f t="shared" si="114"/>
        <v/>
      </c>
      <c r="BB259" s="318" t="str">
        <f t="shared" si="115"/>
        <v/>
      </c>
      <c r="BJ259" s="320">
        <f t="shared" si="119"/>
        <v>0</v>
      </c>
      <c r="BL259" s="321"/>
      <c r="BM259" s="322">
        <f t="shared" si="116"/>
        <v>2.5</v>
      </c>
      <c r="BN259" s="322">
        <f t="shared" si="123"/>
        <v>0.83333333333333337</v>
      </c>
      <c r="BO259" s="322" t="str">
        <f t="shared" si="123"/>
        <v/>
      </c>
      <c r="BP259" s="322" t="str">
        <f t="shared" si="123"/>
        <v/>
      </c>
      <c r="BQ259" s="322" t="str">
        <f t="shared" si="123"/>
        <v/>
      </c>
      <c r="BR259" s="322" t="str">
        <f t="shared" si="123"/>
        <v/>
      </c>
      <c r="BS259" s="322" t="str">
        <f t="shared" si="123"/>
        <v/>
      </c>
      <c r="BT259" s="322" t="str">
        <f t="shared" si="123"/>
        <v/>
      </c>
      <c r="BU259" s="322" t="str">
        <f t="shared" si="123"/>
        <v/>
      </c>
      <c r="BV259" s="322" t="str">
        <f t="shared" si="123"/>
        <v/>
      </c>
      <c r="BW259" s="322" t="str">
        <f t="shared" si="123"/>
        <v/>
      </c>
      <c r="BX259" s="322" t="str">
        <f t="shared" si="123"/>
        <v/>
      </c>
      <c r="CC259" s="323"/>
      <c r="CF259" s="369">
        <f t="shared" si="118"/>
        <v>0</v>
      </c>
      <c r="CG259" s="368"/>
      <c r="CH259" s="368"/>
      <c r="CI259" s="368"/>
      <c r="CJ259" s="368"/>
      <c r="CK259" s="368"/>
      <c r="CL259" s="368"/>
      <c r="CM259" s="368"/>
      <c r="CN259" s="368"/>
      <c r="CO259" s="368"/>
      <c r="CP259" s="368"/>
      <c r="CQ259" s="368"/>
      <c r="CR259" s="368"/>
    </row>
    <row r="260" spans="1:96" s="314" customFormat="1" ht="21" customHeight="1">
      <c r="A260" s="295" t="str">
        <f>Input!$C$12</f>
        <v>01​ 01 01</v>
      </c>
      <c r="B260" s="296">
        <v>6325</v>
      </c>
      <c r="C260" s="297">
        <v>1</v>
      </c>
      <c r="D260" s="298" t="str">
        <f t="shared" si="94"/>
        <v/>
      </c>
      <c r="E260" s="299">
        <f>IF(AG260=1,SUM(AG$8:AG260)+E$4,"")</f>
        <v>253</v>
      </c>
      <c r="F260" s="300" t="str">
        <f t="shared" si="95"/>
        <v>01​ 01 01 6325 1</v>
      </c>
      <c r="G260" s="301" t="s">
        <v>403</v>
      </c>
      <c r="H260" s="302"/>
      <c r="I260" s="303"/>
      <c r="J260" s="304">
        <v>2</v>
      </c>
      <c r="K260" s="305" t="str">
        <f t="shared" si="120"/>
        <v>អាជីវកម្ម</v>
      </c>
      <c r="L260" s="328"/>
      <c r="M260" s="79"/>
      <c r="N260" s="307"/>
      <c r="O260" s="366">
        <f t="shared" si="104"/>
        <v>0.83333333333333337</v>
      </c>
      <c r="P260" s="79" t="str">
        <f t="shared" si="105"/>
        <v/>
      </c>
      <c r="Q260" s="79" t="str">
        <f t="shared" si="96"/>
        <v/>
      </c>
      <c r="R260" s="79"/>
      <c r="S260" s="79">
        <v>5</v>
      </c>
      <c r="T260" s="79">
        <v>10</v>
      </c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308" t="str">
        <f t="shared" si="97"/>
        <v/>
      </c>
      <c r="AG260" s="309">
        <f t="shared" si="98"/>
        <v>1</v>
      </c>
      <c r="AH260" s="310" t="str">
        <f t="shared" si="106"/>
        <v/>
      </c>
      <c r="AI260" s="311">
        <f t="shared" si="99"/>
        <v>0</v>
      </c>
      <c r="AJ260" s="312" t="str">
        <f>IF(AH260=1,SUM(AH$8:AH260)+AJ$4,"")</f>
        <v/>
      </c>
      <c r="AK260" s="310" t="str">
        <f>IF(AND(J260=1,AI260&gt;0),Input!$E$18,IF(AND(J260=2,AI260&gt;0),Input!$E$19,IF(AND(J260=3,AI260&gt;0),Input!$E$20,"")))</f>
        <v/>
      </c>
      <c r="AL260" s="310" t="str">
        <f>IF(AND(J260=1,AI260&gt;0),Input!$G$18,IF(AND(J260=2,AI260&gt;0),Input!$G$19,IF(AND(J260=3,AI260&gt;0),Input!$G$20,"")))</f>
        <v/>
      </c>
      <c r="AM260" s="310" t="str">
        <f>IF(AND(J260=1,AI260&gt;0),Input!$I$18,IF(AND(J260=2,AI260&gt;0),Input!$I$19,IF(AND(J260=3,AI260&gt;0),Input!$I$20,"")))</f>
        <v/>
      </c>
      <c r="AN260" s="313"/>
      <c r="AO260" s="314" t="str">
        <f t="shared" si="100"/>
        <v/>
      </c>
      <c r="AP260" s="314" t="str">
        <f t="shared" si="107"/>
        <v/>
      </c>
      <c r="AQ260" s="314" t="str">
        <f t="shared" si="108"/>
        <v/>
      </c>
      <c r="AR260" s="314">
        <f t="shared" si="109"/>
        <v>0</v>
      </c>
      <c r="AT260" s="315" t="str">
        <f t="shared" si="101"/>
        <v/>
      </c>
      <c r="AU260" s="315" t="str">
        <f t="shared" si="110"/>
        <v/>
      </c>
      <c r="AV260" s="315" t="str">
        <f t="shared" si="111"/>
        <v/>
      </c>
      <c r="AW260" s="316" t="str">
        <f t="shared" si="102"/>
        <v/>
      </c>
      <c r="AX260" s="316" t="str">
        <f t="shared" si="112"/>
        <v/>
      </c>
      <c r="AY260" s="317" t="str">
        <f t="shared" si="113"/>
        <v/>
      </c>
      <c r="AZ260" s="318" t="str">
        <f t="shared" si="103"/>
        <v/>
      </c>
      <c r="BA260" s="318" t="str">
        <f t="shared" si="114"/>
        <v/>
      </c>
      <c r="BB260" s="318" t="str">
        <f t="shared" si="115"/>
        <v/>
      </c>
      <c r="BJ260" s="320">
        <f t="shared" si="119"/>
        <v>0</v>
      </c>
      <c r="BL260" s="321"/>
      <c r="BM260" s="322">
        <f t="shared" si="116"/>
        <v>2.5</v>
      </c>
      <c r="BN260" s="322">
        <f t="shared" si="123"/>
        <v>0.83333333333333337</v>
      </c>
      <c r="BO260" s="322" t="str">
        <f t="shared" si="123"/>
        <v/>
      </c>
      <c r="BP260" s="322" t="str">
        <f t="shared" si="123"/>
        <v/>
      </c>
      <c r="BQ260" s="322" t="str">
        <f t="shared" si="123"/>
        <v/>
      </c>
      <c r="BR260" s="322" t="str">
        <f t="shared" si="123"/>
        <v/>
      </c>
      <c r="BS260" s="322" t="str">
        <f t="shared" si="123"/>
        <v/>
      </c>
      <c r="BT260" s="322" t="str">
        <f t="shared" si="123"/>
        <v/>
      </c>
      <c r="BU260" s="322" t="str">
        <f t="shared" si="123"/>
        <v/>
      </c>
      <c r="BV260" s="322" t="str">
        <f t="shared" si="123"/>
        <v/>
      </c>
      <c r="BW260" s="322" t="str">
        <f t="shared" si="123"/>
        <v/>
      </c>
      <c r="BX260" s="322" t="str">
        <f t="shared" si="123"/>
        <v/>
      </c>
      <c r="CC260" s="323"/>
      <c r="CF260" s="369">
        <f t="shared" si="118"/>
        <v>0</v>
      </c>
      <c r="CG260" s="368"/>
      <c r="CH260" s="368"/>
      <c r="CI260" s="368"/>
      <c r="CJ260" s="368"/>
      <c r="CK260" s="368"/>
      <c r="CL260" s="368"/>
      <c r="CM260" s="368"/>
      <c r="CN260" s="368"/>
      <c r="CO260" s="368"/>
      <c r="CP260" s="368"/>
      <c r="CQ260" s="368"/>
      <c r="CR260" s="368"/>
    </row>
    <row r="261" spans="1:96" s="314" customFormat="1" ht="21" customHeight="1">
      <c r="A261" s="295" t="str">
        <f>Input!$C$12</f>
        <v>01​ 01 01</v>
      </c>
      <c r="B261" s="325">
        <v>6350</v>
      </c>
      <c r="C261" s="297">
        <v>1</v>
      </c>
      <c r="D261" s="298" t="str">
        <f t="shared" si="94"/>
        <v/>
      </c>
      <c r="E261" s="299">
        <f>IF(AG261=1,SUM(AG$8:AG261)+E$4,"")</f>
        <v>254</v>
      </c>
      <c r="F261" s="300" t="str">
        <f t="shared" si="95"/>
        <v>01​ 01 01 6350 1</v>
      </c>
      <c r="G261" s="301" t="s">
        <v>404</v>
      </c>
      <c r="H261" s="302"/>
      <c r="I261" s="303"/>
      <c r="J261" s="304">
        <v>2</v>
      </c>
      <c r="K261" s="305" t="str">
        <f t="shared" si="120"/>
        <v>អាជីវកម្ម</v>
      </c>
      <c r="L261" s="328"/>
      <c r="M261" s="79"/>
      <c r="N261" s="307"/>
      <c r="O261" s="366">
        <f t="shared" si="104"/>
        <v>0.83333333333333337</v>
      </c>
      <c r="P261" s="79" t="str">
        <f t="shared" si="105"/>
        <v/>
      </c>
      <c r="Q261" s="79" t="str">
        <f t="shared" si="96"/>
        <v/>
      </c>
      <c r="R261" s="79"/>
      <c r="S261" s="79">
        <v>5</v>
      </c>
      <c r="T261" s="79">
        <v>10</v>
      </c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308" t="str">
        <f t="shared" si="97"/>
        <v/>
      </c>
      <c r="AG261" s="309">
        <f t="shared" si="98"/>
        <v>1</v>
      </c>
      <c r="AH261" s="310" t="str">
        <f t="shared" si="106"/>
        <v/>
      </c>
      <c r="AI261" s="311">
        <f t="shared" si="99"/>
        <v>0</v>
      </c>
      <c r="AJ261" s="312" t="str">
        <f>IF(AH261=1,SUM(AH$8:AH261)+AJ$4,"")</f>
        <v/>
      </c>
      <c r="AK261" s="310" t="str">
        <f>IF(AND(J261=1,AI261&gt;0),Input!$E$18,IF(AND(J261=2,AI261&gt;0),Input!$E$19,IF(AND(J261=3,AI261&gt;0),Input!$E$20,"")))</f>
        <v/>
      </c>
      <c r="AL261" s="310" t="str">
        <f>IF(AND(J261=1,AI261&gt;0),Input!$G$18,IF(AND(J261=2,AI261&gt;0),Input!$G$19,IF(AND(J261=3,AI261&gt;0),Input!$G$20,"")))</f>
        <v/>
      </c>
      <c r="AM261" s="310" t="str">
        <f>IF(AND(J261=1,AI261&gt;0),Input!$I$18,IF(AND(J261=2,AI261&gt;0),Input!$I$19,IF(AND(J261=3,AI261&gt;0),Input!$I$20,"")))</f>
        <v/>
      </c>
      <c r="AN261" s="313"/>
      <c r="AO261" s="314" t="str">
        <f t="shared" si="100"/>
        <v/>
      </c>
      <c r="AP261" s="314" t="str">
        <f t="shared" si="107"/>
        <v/>
      </c>
      <c r="AQ261" s="314" t="str">
        <f t="shared" si="108"/>
        <v/>
      </c>
      <c r="AR261" s="314">
        <f t="shared" si="109"/>
        <v>0</v>
      </c>
      <c r="AT261" s="315" t="str">
        <f t="shared" si="101"/>
        <v/>
      </c>
      <c r="AU261" s="315" t="str">
        <f t="shared" si="110"/>
        <v/>
      </c>
      <c r="AV261" s="315" t="str">
        <f t="shared" si="111"/>
        <v/>
      </c>
      <c r="AW261" s="316" t="str">
        <f t="shared" si="102"/>
        <v/>
      </c>
      <c r="AX261" s="316" t="str">
        <f t="shared" si="112"/>
        <v/>
      </c>
      <c r="AY261" s="317" t="str">
        <f t="shared" si="113"/>
        <v/>
      </c>
      <c r="AZ261" s="318" t="str">
        <f t="shared" si="103"/>
        <v/>
      </c>
      <c r="BA261" s="318" t="str">
        <f t="shared" si="114"/>
        <v/>
      </c>
      <c r="BB261" s="318" t="str">
        <f t="shared" si="115"/>
        <v/>
      </c>
      <c r="BJ261" s="320">
        <f t="shared" si="119"/>
        <v>0</v>
      </c>
      <c r="BL261" s="321"/>
      <c r="BM261" s="322">
        <f t="shared" si="116"/>
        <v>2.5</v>
      </c>
      <c r="BN261" s="322">
        <f t="shared" si="123"/>
        <v>0.83333333333333337</v>
      </c>
      <c r="BO261" s="322" t="str">
        <f t="shared" si="123"/>
        <v/>
      </c>
      <c r="BP261" s="322" t="str">
        <f t="shared" si="123"/>
        <v/>
      </c>
      <c r="BQ261" s="322" t="str">
        <f t="shared" si="123"/>
        <v/>
      </c>
      <c r="BR261" s="322" t="str">
        <f t="shared" si="123"/>
        <v/>
      </c>
      <c r="BS261" s="322" t="str">
        <f t="shared" si="123"/>
        <v/>
      </c>
      <c r="BT261" s="322" t="str">
        <f t="shared" si="123"/>
        <v/>
      </c>
      <c r="BU261" s="322" t="str">
        <f t="shared" si="123"/>
        <v/>
      </c>
      <c r="BV261" s="322" t="str">
        <f t="shared" si="123"/>
        <v/>
      </c>
      <c r="BW261" s="322" t="str">
        <f t="shared" si="123"/>
        <v/>
      </c>
      <c r="BX261" s="322" t="str">
        <f t="shared" si="123"/>
        <v/>
      </c>
      <c r="CC261" s="323"/>
      <c r="CF261" s="369">
        <f t="shared" si="118"/>
        <v>0</v>
      </c>
      <c r="CG261" s="368"/>
      <c r="CH261" s="368"/>
      <c r="CI261" s="368"/>
      <c r="CJ261" s="368"/>
      <c r="CK261" s="368"/>
      <c r="CL261" s="368"/>
      <c r="CM261" s="368"/>
      <c r="CN261" s="368"/>
      <c r="CO261" s="368"/>
      <c r="CP261" s="368"/>
      <c r="CQ261" s="368"/>
      <c r="CR261" s="368"/>
    </row>
    <row r="262" spans="1:96" s="314" customFormat="1" ht="21" customHeight="1">
      <c r="A262" s="295" t="str">
        <f>Input!$C$12</f>
        <v>01​ 01 01</v>
      </c>
      <c r="B262" s="296">
        <v>6375</v>
      </c>
      <c r="C262" s="297">
        <v>1</v>
      </c>
      <c r="D262" s="298" t="str">
        <f t="shared" si="94"/>
        <v/>
      </c>
      <c r="E262" s="299">
        <f>IF(AG262=1,SUM(AG$8:AG262)+E$4,"")</f>
        <v>255</v>
      </c>
      <c r="F262" s="300" t="str">
        <f t="shared" si="95"/>
        <v>01​ 01 01 6375 1</v>
      </c>
      <c r="G262" s="301" t="s">
        <v>405</v>
      </c>
      <c r="H262" s="302"/>
      <c r="I262" s="303"/>
      <c r="J262" s="304">
        <v>2</v>
      </c>
      <c r="K262" s="305" t="str">
        <f t="shared" si="120"/>
        <v>អាជីវកម្ម</v>
      </c>
      <c r="L262" s="328"/>
      <c r="M262" s="79"/>
      <c r="N262" s="307"/>
      <c r="O262" s="366">
        <f t="shared" si="104"/>
        <v>0.83333333333333337</v>
      </c>
      <c r="P262" s="79" t="str">
        <f t="shared" si="105"/>
        <v/>
      </c>
      <c r="Q262" s="79" t="str">
        <f t="shared" si="96"/>
        <v/>
      </c>
      <c r="R262" s="79"/>
      <c r="S262" s="79">
        <v>5</v>
      </c>
      <c r="T262" s="79">
        <v>10</v>
      </c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308" t="str">
        <f t="shared" si="97"/>
        <v/>
      </c>
      <c r="AG262" s="309">
        <f t="shared" si="98"/>
        <v>1</v>
      </c>
      <c r="AH262" s="310" t="str">
        <f t="shared" si="106"/>
        <v/>
      </c>
      <c r="AI262" s="311">
        <f t="shared" si="99"/>
        <v>0</v>
      </c>
      <c r="AJ262" s="312" t="str">
        <f>IF(AH262=1,SUM(AH$8:AH262)+AJ$4,"")</f>
        <v/>
      </c>
      <c r="AK262" s="310" t="str">
        <f>IF(AND(J262=1,AI262&gt;0),Input!$E$18,IF(AND(J262=2,AI262&gt;0),Input!$E$19,IF(AND(J262=3,AI262&gt;0),Input!$E$20,"")))</f>
        <v/>
      </c>
      <c r="AL262" s="310" t="str">
        <f>IF(AND(J262=1,AI262&gt;0),Input!$G$18,IF(AND(J262=2,AI262&gt;0),Input!$G$19,IF(AND(J262=3,AI262&gt;0),Input!$G$20,"")))</f>
        <v/>
      </c>
      <c r="AM262" s="310" t="str">
        <f>IF(AND(J262=1,AI262&gt;0),Input!$I$18,IF(AND(J262=2,AI262&gt;0),Input!$I$19,IF(AND(J262=3,AI262&gt;0),Input!$I$20,"")))</f>
        <v/>
      </c>
      <c r="AN262" s="313"/>
      <c r="AO262" s="314" t="str">
        <f t="shared" si="100"/>
        <v/>
      </c>
      <c r="AP262" s="314" t="str">
        <f t="shared" si="107"/>
        <v/>
      </c>
      <c r="AQ262" s="314" t="str">
        <f t="shared" si="108"/>
        <v/>
      </c>
      <c r="AR262" s="314">
        <f t="shared" si="109"/>
        <v>0</v>
      </c>
      <c r="AT262" s="315" t="str">
        <f t="shared" si="101"/>
        <v/>
      </c>
      <c r="AU262" s="315" t="str">
        <f t="shared" si="110"/>
        <v/>
      </c>
      <c r="AV262" s="315" t="str">
        <f t="shared" si="111"/>
        <v/>
      </c>
      <c r="AW262" s="316" t="str">
        <f t="shared" si="102"/>
        <v/>
      </c>
      <c r="AX262" s="316" t="str">
        <f t="shared" si="112"/>
        <v/>
      </c>
      <c r="AY262" s="317" t="str">
        <f t="shared" si="113"/>
        <v/>
      </c>
      <c r="AZ262" s="318" t="str">
        <f t="shared" si="103"/>
        <v/>
      </c>
      <c r="BA262" s="318" t="str">
        <f t="shared" si="114"/>
        <v/>
      </c>
      <c r="BB262" s="318" t="str">
        <f t="shared" si="115"/>
        <v/>
      </c>
      <c r="BJ262" s="320">
        <f t="shared" si="119"/>
        <v>0</v>
      </c>
      <c r="BL262" s="321"/>
      <c r="BM262" s="322">
        <f t="shared" si="116"/>
        <v>2.5</v>
      </c>
      <c r="BN262" s="322">
        <f t="shared" si="123"/>
        <v>0.83333333333333337</v>
      </c>
      <c r="BO262" s="322" t="str">
        <f t="shared" si="123"/>
        <v/>
      </c>
      <c r="BP262" s="322" t="str">
        <f t="shared" si="123"/>
        <v/>
      </c>
      <c r="BQ262" s="322" t="str">
        <f t="shared" si="123"/>
        <v/>
      </c>
      <c r="BR262" s="322" t="str">
        <f t="shared" si="123"/>
        <v/>
      </c>
      <c r="BS262" s="322" t="str">
        <f t="shared" si="123"/>
        <v/>
      </c>
      <c r="BT262" s="322" t="str">
        <f t="shared" si="123"/>
        <v/>
      </c>
      <c r="BU262" s="322" t="str">
        <f t="shared" si="123"/>
        <v/>
      </c>
      <c r="BV262" s="322" t="str">
        <f t="shared" si="123"/>
        <v/>
      </c>
      <c r="BW262" s="322" t="str">
        <f t="shared" si="123"/>
        <v/>
      </c>
      <c r="BX262" s="322" t="str">
        <f t="shared" si="123"/>
        <v/>
      </c>
      <c r="CC262" s="323"/>
      <c r="CF262" s="369">
        <f t="shared" si="118"/>
        <v>0</v>
      </c>
      <c r="CG262" s="368"/>
      <c r="CH262" s="368"/>
      <c r="CI262" s="368"/>
      <c r="CJ262" s="368"/>
      <c r="CK262" s="368"/>
      <c r="CL262" s="368"/>
      <c r="CM262" s="368"/>
      <c r="CN262" s="368"/>
      <c r="CO262" s="368"/>
      <c r="CP262" s="368"/>
      <c r="CQ262" s="368"/>
      <c r="CR262" s="368"/>
    </row>
    <row r="263" spans="1:96" s="314" customFormat="1" ht="21" customHeight="1">
      <c r="A263" s="295" t="str">
        <f>Input!$C$12</f>
        <v>01​ 01 01</v>
      </c>
      <c r="B263" s="325">
        <v>6400</v>
      </c>
      <c r="C263" s="297">
        <v>1</v>
      </c>
      <c r="D263" s="298" t="str">
        <f t="shared" si="94"/>
        <v/>
      </c>
      <c r="E263" s="299">
        <f>IF(AG263=1,SUM(AG$8:AG263)+E$4,"")</f>
        <v>256</v>
      </c>
      <c r="F263" s="300" t="str">
        <f t="shared" si="95"/>
        <v>01​ 01 01 6400 1</v>
      </c>
      <c r="G263" s="301" t="s">
        <v>406</v>
      </c>
      <c r="H263" s="302"/>
      <c r="I263" s="303"/>
      <c r="J263" s="304">
        <v>2</v>
      </c>
      <c r="K263" s="305" t="str">
        <f t="shared" si="120"/>
        <v>អាជីវកម្ម</v>
      </c>
      <c r="L263" s="328"/>
      <c r="M263" s="79"/>
      <c r="N263" s="307"/>
      <c r="O263" s="366">
        <f t="shared" si="104"/>
        <v>0.83333333333333337</v>
      </c>
      <c r="P263" s="79" t="str">
        <f t="shared" si="105"/>
        <v/>
      </c>
      <c r="Q263" s="79" t="str">
        <f t="shared" si="96"/>
        <v/>
      </c>
      <c r="R263" s="79"/>
      <c r="S263" s="79">
        <v>5</v>
      </c>
      <c r="T263" s="79">
        <v>10</v>
      </c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308" t="str">
        <f t="shared" si="97"/>
        <v/>
      </c>
      <c r="AG263" s="309">
        <f t="shared" si="98"/>
        <v>1</v>
      </c>
      <c r="AH263" s="310" t="str">
        <f t="shared" si="106"/>
        <v/>
      </c>
      <c r="AI263" s="311">
        <f t="shared" si="99"/>
        <v>0</v>
      </c>
      <c r="AJ263" s="312" t="str">
        <f>IF(AH263=1,SUM(AH$8:AH263)+AJ$4,"")</f>
        <v/>
      </c>
      <c r="AK263" s="310" t="str">
        <f>IF(AND(J263=1,AI263&gt;0),Input!$E$18,IF(AND(J263=2,AI263&gt;0),Input!$E$19,IF(AND(J263=3,AI263&gt;0),Input!$E$20,"")))</f>
        <v/>
      </c>
      <c r="AL263" s="310" t="str">
        <f>IF(AND(J263=1,AI263&gt;0),Input!$G$18,IF(AND(J263=2,AI263&gt;0),Input!$G$19,IF(AND(J263=3,AI263&gt;0),Input!$G$20,"")))</f>
        <v/>
      </c>
      <c r="AM263" s="310" t="str">
        <f>IF(AND(J263=1,AI263&gt;0),Input!$I$18,IF(AND(J263=2,AI263&gt;0),Input!$I$19,IF(AND(J263=3,AI263&gt;0),Input!$I$20,"")))</f>
        <v/>
      </c>
      <c r="AN263" s="313"/>
      <c r="AO263" s="314" t="str">
        <f t="shared" si="100"/>
        <v/>
      </c>
      <c r="AP263" s="314" t="str">
        <f t="shared" si="107"/>
        <v/>
      </c>
      <c r="AQ263" s="314" t="str">
        <f t="shared" si="108"/>
        <v/>
      </c>
      <c r="AR263" s="314">
        <f t="shared" si="109"/>
        <v>0</v>
      </c>
      <c r="AT263" s="315" t="str">
        <f t="shared" si="101"/>
        <v/>
      </c>
      <c r="AU263" s="315" t="str">
        <f t="shared" si="110"/>
        <v/>
      </c>
      <c r="AV263" s="315" t="str">
        <f t="shared" si="111"/>
        <v/>
      </c>
      <c r="AW263" s="316" t="str">
        <f t="shared" si="102"/>
        <v/>
      </c>
      <c r="AX263" s="316" t="str">
        <f t="shared" si="112"/>
        <v/>
      </c>
      <c r="AY263" s="317" t="str">
        <f t="shared" si="113"/>
        <v/>
      </c>
      <c r="AZ263" s="318" t="str">
        <f t="shared" si="103"/>
        <v/>
      </c>
      <c r="BA263" s="318" t="str">
        <f t="shared" si="114"/>
        <v/>
      </c>
      <c r="BB263" s="318" t="str">
        <f t="shared" si="115"/>
        <v/>
      </c>
      <c r="BJ263" s="320">
        <f t="shared" si="119"/>
        <v>0</v>
      </c>
      <c r="BL263" s="321"/>
      <c r="BM263" s="322">
        <f t="shared" si="116"/>
        <v>2.5</v>
      </c>
      <c r="BN263" s="322">
        <f t="shared" si="123"/>
        <v>0.83333333333333337</v>
      </c>
      <c r="BO263" s="322" t="str">
        <f t="shared" si="123"/>
        <v/>
      </c>
      <c r="BP263" s="322" t="str">
        <f t="shared" si="123"/>
        <v/>
      </c>
      <c r="BQ263" s="322" t="str">
        <f t="shared" si="123"/>
        <v/>
      </c>
      <c r="BR263" s="322" t="str">
        <f t="shared" si="123"/>
        <v/>
      </c>
      <c r="BS263" s="322" t="str">
        <f t="shared" si="123"/>
        <v/>
      </c>
      <c r="BT263" s="322" t="str">
        <f t="shared" si="123"/>
        <v/>
      </c>
      <c r="BU263" s="322" t="str">
        <f t="shared" si="123"/>
        <v/>
      </c>
      <c r="BV263" s="322" t="str">
        <f t="shared" si="123"/>
        <v/>
      </c>
      <c r="BW263" s="322" t="str">
        <f t="shared" si="123"/>
        <v/>
      </c>
      <c r="BX263" s="322" t="str">
        <f t="shared" si="123"/>
        <v/>
      </c>
      <c r="CC263" s="323"/>
      <c r="CF263" s="369">
        <f t="shared" si="118"/>
        <v>0</v>
      </c>
      <c r="CG263" s="368"/>
      <c r="CH263" s="368"/>
      <c r="CI263" s="368"/>
      <c r="CJ263" s="368"/>
      <c r="CK263" s="368"/>
      <c r="CL263" s="368"/>
      <c r="CM263" s="368"/>
      <c r="CN263" s="368"/>
      <c r="CO263" s="368"/>
      <c r="CP263" s="368"/>
      <c r="CQ263" s="368"/>
      <c r="CR263" s="368"/>
    </row>
    <row r="264" spans="1:96" s="314" customFormat="1" ht="21" customHeight="1">
      <c r="A264" s="295" t="str">
        <f>Input!$C$12</f>
        <v>01​ 01 01</v>
      </c>
      <c r="B264" s="296">
        <v>6425</v>
      </c>
      <c r="C264" s="297">
        <v>1</v>
      </c>
      <c r="D264" s="298" t="str">
        <f t="shared" ref="D264:D307" si="124">IF(AJ264&gt;0,AJ264,"")</f>
        <v/>
      </c>
      <c r="E264" s="299">
        <f>IF(AG264=1,SUM(AG$8:AG264)+E$4,"")</f>
        <v>257</v>
      </c>
      <c r="F264" s="300" t="str">
        <f t="shared" ref="F264:F307" si="125">IF(AG264=1,CONCATENATE(A264," ",TEXT(B264,"0000")," ",C264),"")</f>
        <v>01​ 01 01 6425 1</v>
      </c>
      <c r="G264" s="301" t="s">
        <v>407</v>
      </c>
      <c r="H264" s="302"/>
      <c r="I264" s="303"/>
      <c r="J264" s="304">
        <v>2</v>
      </c>
      <c r="K264" s="305" t="str">
        <f t="shared" si="120"/>
        <v>អាជីវកម្ម</v>
      </c>
      <c r="L264" s="328"/>
      <c r="M264" s="79"/>
      <c r="N264" s="307"/>
      <c r="O264" s="366">
        <f t="shared" si="104"/>
        <v>0.83333333333333337</v>
      </c>
      <c r="P264" s="79" t="str">
        <f t="shared" si="105"/>
        <v/>
      </c>
      <c r="Q264" s="79" t="str">
        <f t="shared" ref="Q264:Q307" si="126">IF(AND($AK$2=1,S264&gt;0),S264,IF(AND($AK$2=2,T264&gt;0),T264,IF(AND($AK$2=3,U264&gt;0),U264,IF(AND($AK$2=4,V264&gt;0),V264,IF(AND($AK$2=5,W264&gt;0),W264,IF(AND($AK$2=6,X264&gt;0),X264,IF(AND($AK$2=7,Y264&gt;0),Y264,IF(AND($AK$2=8,Z264&gt;0),Z264,IF(AND($AK$2=9,AA264&gt;0),AA264,IF(AND($AK$2=10,AB264&gt;0),AB264,IF(AND($AK$2=11,AC264&gt;0),AC264,IF(AND($AK$2=12,AD264&gt;0),AD264,IF(AND($AK$2=13,AE264&gt;0),AE264,"")))))))))))))</f>
        <v/>
      </c>
      <c r="R264" s="79"/>
      <c r="S264" s="79">
        <v>5</v>
      </c>
      <c r="T264" s="79">
        <v>10</v>
      </c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308" t="str">
        <f t="shared" ref="AF264:AF307" si="127">IFERROR(IF(Q264-P264&gt;0,"ត្រឹមត្រូវ",IF(Q264-P264&lt;0,"ពិនិត្យម្តងទៀត","អត់សកម្មភាព")),"")</f>
        <v/>
      </c>
      <c r="AG264" s="309">
        <f t="shared" ref="AG264:AG307" si="128">IFERROR(IF(G264&lt;&gt;0,1,""),"")</f>
        <v>1</v>
      </c>
      <c r="AH264" s="310" t="str">
        <f t="shared" si="106"/>
        <v/>
      </c>
      <c r="AI264" s="311">
        <f t="shared" ref="AI264:AI307" si="129">IF($AI$2=1,IF(T264-S264&gt;=0,T264-S264,T264),IF($AI$2=2,IF(U264-T264&gt;=0,U264-T264,U264),IF($AI$2=3,IF(V264-U264&gt;=0,V264-U264,V264),IF($AI$2=4,IF(W264-V264&gt;=0,W264-V264,W264),IF($AI$2=5,IF(X264-W264&gt;=0,X264-W264,X264),IF($AI$2=6,IF(Y264-X264&gt;=0,Y264-X264,Y264),IF($AI$2=7,IF(Z264-Y264&gt;=0,Z264-Y264,Z264),IF($AI$2=8,IF(AA264-Z264&gt;=0,AA264-Z264,AA264),IF($AI$2=9,IF(AB264-AA264&gt;=0,AB264-AA264,AB264),IF($AI$2=10,IF(AC264-AB264&gt;=0,AC264-AB264,AC264),IF($AI$2=11,IF(AD264-AC264&gt;=0,AD264-AC264,AD264),IF($AI$2=12,IF(AE264-AD264&gt;=0,AE264-AD264,AE264),""))))))))))))</f>
        <v>0</v>
      </c>
      <c r="AJ264" s="312" t="str">
        <f>IF(AH264=1,SUM(AH$8:AH264)+AJ$4,"")</f>
        <v/>
      </c>
      <c r="AK264" s="310" t="str">
        <f>IF(AND(J264=1,AI264&gt;0),Input!$E$18,IF(AND(J264=2,AI264&gt;0),Input!$E$19,IF(AND(J264=3,AI264&gt;0),Input!$E$20,"")))</f>
        <v/>
      </c>
      <c r="AL264" s="310" t="str">
        <f>IF(AND(J264=1,AI264&gt;0),Input!$G$18,IF(AND(J264=2,AI264&gt;0),Input!$G$19,IF(AND(J264=3,AI264&gt;0),Input!$G$20,"")))</f>
        <v/>
      </c>
      <c r="AM264" s="310" t="str">
        <f>IF(AND(J264=1,AI264&gt;0),Input!$I$18,IF(AND(J264=2,AI264&gt;0),Input!$I$19,IF(AND(J264=3,AI264&gt;0),Input!$I$20,"")))</f>
        <v/>
      </c>
      <c r="AN264" s="313"/>
      <c r="AO264" s="314" t="str">
        <f t="shared" ref="AO264:AO285" si="130">IFERROR(IF(AI264&gt;0,AI264*AK264,""),0)</f>
        <v/>
      </c>
      <c r="AP264" s="314" t="str">
        <f t="shared" si="107"/>
        <v/>
      </c>
      <c r="AQ264" s="314" t="str">
        <f t="shared" si="108"/>
        <v/>
      </c>
      <c r="AR264" s="314">
        <f t="shared" si="109"/>
        <v>0</v>
      </c>
      <c r="AT264" s="315" t="str">
        <f t="shared" ref="AT264:AT307" si="131">IF(AND(J264=1,AI264&gt;0),1,"")</f>
        <v/>
      </c>
      <c r="AU264" s="315" t="str">
        <f t="shared" si="110"/>
        <v/>
      </c>
      <c r="AV264" s="315" t="str">
        <f t="shared" si="111"/>
        <v/>
      </c>
      <c r="AW264" s="316" t="str">
        <f t="shared" ref="AW264:AW307" si="132">IF(AND(J264=2,AI264&gt;0),1,"")</f>
        <v/>
      </c>
      <c r="AX264" s="316" t="str">
        <f t="shared" si="112"/>
        <v/>
      </c>
      <c r="AY264" s="317" t="str">
        <f t="shared" si="113"/>
        <v/>
      </c>
      <c r="AZ264" s="318" t="str">
        <f t="shared" ref="AZ264:AZ307" si="133">IF(AND(J264=3,AI264&gt;0),1,"")</f>
        <v/>
      </c>
      <c r="BA264" s="318" t="str">
        <f t="shared" si="114"/>
        <v/>
      </c>
      <c r="BB264" s="318" t="str">
        <f t="shared" si="115"/>
        <v/>
      </c>
      <c r="BJ264" s="320">
        <f t="shared" si="119"/>
        <v>0</v>
      </c>
      <c r="BL264" s="321"/>
      <c r="BM264" s="322">
        <f t="shared" si="116"/>
        <v>2.5</v>
      </c>
      <c r="BN264" s="322">
        <f t="shared" si="123"/>
        <v>0.83333333333333337</v>
      </c>
      <c r="BO264" s="322" t="str">
        <f t="shared" si="123"/>
        <v/>
      </c>
      <c r="BP264" s="322" t="str">
        <f t="shared" si="123"/>
        <v/>
      </c>
      <c r="BQ264" s="322" t="str">
        <f t="shared" si="123"/>
        <v/>
      </c>
      <c r="BR264" s="322" t="str">
        <f t="shared" si="123"/>
        <v/>
      </c>
      <c r="BS264" s="322" t="str">
        <f t="shared" si="123"/>
        <v/>
      </c>
      <c r="BT264" s="322" t="str">
        <f t="shared" si="123"/>
        <v/>
      </c>
      <c r="BU264" s="322" t="str">
        <f t="shared" si="123"/>
        <v/>
      </c>
      <c r="BV264" s="322" t="str">
        <f t="shared" si="123"/>
        <v/>
      </c>
      <c r="BW264" s="322" t="str">
        <f t="shared" si="123"/>
        <v/>
      </c>
      <c r="BX264" s="322" t="str">
        <f t="shared" si="123"/>
        <v/>
      </c>
      <c r="CC264" s="323"/>
      <c r="CF264" s="369">
        <f t="shared" si="118"/>
        <v>0</v>
      </c>
      <c r="CG264" s="368"/>
      <c r="CH264" s="368"/>
      <c r="CI264" s="368"/>
      <c r="CJ264" s="368"/>
      <c r="CK264" s="368"/>
      <c r="CL264" s="368"/>
      <c r="CM264" s="368"/>
      <c r="CN264" s="368"/>
      <c r="CO264" s="368"/>
      <c r="CP264" s="368"/>
      <c r="CQ264" s="368"/>
      <c r="CR264" s="368"/>
    </row>
    <row r="265" spans="1:96" s="314" customFormat="1" ht="21" customHeight="1">
      <c r="A265" s="295" t="str">
        <f>Input!$C$12</f>
        <v>01​ 01 01</v>
      </c>
      <c r="B265" s="325">
        <v>6450</v>
      </c>
      <c r="C265" s="297">
        <v>1</v>
      </c>
      <c r="D265" s="298" t="str">
        <f t="shared" si="124"/>
        <v/>
      </c>
      <c r="E265" s="299">
        <f>IF(AG265=1,SUM(AG$8:AG265)+E$4,"")</f>
        <v>258</v>
      </c>
      <c r="F265" s="300" t="str">
        <f t="shared" si="125"/>
        <v>01​ 01 01 6450 1</v>
      </c>
      <c r="G265" s="301" t="s">
        <v>408</v>
      </c>
      <c r="H265" s="302"/>
      <c r="I265" s="303"/>
      <c r="J265" s="304">
        <v>2</v>
      </c>
      <c r="K265" s="305" t="str">
        <f t="shared" si="120"/>
        <v>អាជីវកម្ម</v>
      </c>
      <c r="L265" s="328"/>
      <c r="M265" s="79"/>
      <c r="N265" s="307"/>
      <c r="O265" s="366">
        <f t="shared" ref="O265:O307" si="134">IF($AI$2=1,BL265,IF($AI$2=2,BM265,IF($AI$2=3,BN265,IF($AI$2=4,BO265,IF($AI$2=5,BP265,IF($AI$2=6,BQ265,IF($AI$2=7,BR265,IF($AI$2=8,BS265,IF($AI$2=9,BT265,IF($AI$2=10,BU265,IF($AI$2=11,BV265,IF($AI$2=12,BW265,""))))))))))))</f>
        <v>0.83333333333333337</v>
      </c>
      <c r="P265" s="79" t="str">
        <f t="shared" ref="P265:P307" si="135">IF(AND($AI$2=1,S265&gt;0),S265,IF(AND($AI$2=2,T265&gt;0),T265,IF(AND($AI$2=3,U265&gt;0),U265,IF(AND($AI$2=4,V265&gt;0),V265,IF(AND($AI$2=5,W265&gt;0),W265,IF(AND($AI$2=6,X265&gt;0),X265,IF(AND($AI$2=7,Y265&gt;0),Y265,IF(AND($AI$2=8,Z265&gt;0),Z265,IF(AND($AI$2=9,AA265&gt;0),AA265,IF(AND($AI$2=10,AB265&gt;0),AB265,IF(AND($AI$2=11,AC265&gt;0),AC265,IF(AND($AI$2=12,AD265&gt;0),AD265,IF(AND($AI$2=13,AE265&gt;0),AE265,"")))))))))))))</f>
        <v/>
      </c>
      <c r="Q265" s="79" t="str">
        <f t="shared" si="126"/>
        <v/>
      </c>
      <c r="R265" s="79"/>
      <c r="S265" s="79">
        <v>5</v>
      </c>
      <c r="T265" s="79">
        <v>10</v>
      </c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308" t="str">
        <f t="shared" si="127"/>
        <v/>
      </c>
      <c r="AG265" s="309">
        <f t="shared" si="128"/>
        <v>1</v>
      </c>
      <c r="AH265" s="310" t="str">
        <f t="shared" ref="AH265:AH307" si="136">IFERROR(IF(AI265&lt;&gt;0,1,""),"")</f>
        <v/>
      </c>
      <c r="AI265" s="311">
        <f t="shared" si="129"/>
        <v>0</v>
      </c>
      <c r="AJ265" s="312" t="str">
        <f>IF(AH265=1,SUM(AH$8:AH265)+AJ$4,"")</f>
        <v/>
      </c>
      <c r="AK265" s="310" t="str">
        <f>IF(AND(J265=1,AI265&gt;0),Input!$E$18,IF(AND(J265=2,AI265&gt;0),Input!$E$19,IF(AND(J265=3,AI265&gt;0),Input!$E$20,"")))</f>
        <v/>
      </c>
      <c r="AL265" s="310" t="str">
        <f>IF(AND(J265=1,AI265&gt;0),Input!$G$18,IF(AND(J265=2,AI265&gt;0),Input!$G$19,IF(AND(J265=3,AI265&gt;0),Input!$G$20,"")))</f>
        <v/>
      </c>
      <c r="AM265" s="310" t="str">
        <f>IF(AND(J265=1,AI265&gt;0),Input!$I$18,IF(AND(J265=2,AI265&gt;0),Input!$I$19,IF(AND(J265=3,AI265&gt;0),Input!$I$20,"")))</f>
        <v/>
      </c>
      <c r="AN265" s="313"/>
      <c r="AO265" s="314" t="str">
        <f t="shared" si="130"/>
        <v/>
      </c>
      <c r="AP265" s="314" t="str">
        <f t="shared" ref="AP265:AP307" si="137">IFERROR(IF($AI265&gt;0,AL265,""),0)</f>
        <v/>
      </c>
      <c r="AQ265" s="314" t="str">
        <f t="shared" ref="AQ265:AQ307" si="138">IFERROR(IF($AI265&gt;0,$AI265*AM265,""),0)</f>
        <v/>
      </c>
      <c r="AR265" s="314">
        <f t="shared" ref="AR265:AR307" si="139">SUM(AO265:AQ265)</f>
        <v>0</v>
      </c>
      <c r="AT265" s="315" t="str">
        <f t="shared" si="131"/>
        <v/>
      </c>
      <c r="AU265" s="315" t="str">
        <f t="shared" ref="AU265:AU307" si="140">IF(AT265=1,AI265,"")</f>
        <v/>
      </c>
      <c r="AV265" s="315" t="str">
        <f t="shared" ref="AV265:AV307" si="141">IF(AT265=1,AO265,"")</f>
        <v/>
      </c>
      <c r="AW265" s="316" t="str">
        <f t="shared" si="132"/>
        <v/>
      </c>
      <c r="AX265" s="316" t="str">
        <f t="shared" ref="AX265:AX307" si="142">IF(AW265=1,AI265,"")</f>
        <v/>
      </c>
      <c r="AY265" s="317" t="str">
        <f t="shared" ref="AY265:AY307" si="143">IF(AW265=1,AO265,"")</f>
        <v/>
      </c>
      <c r="AZ265" s="318" t="str">
        <f t="shared" si="133"/>
        <v/>
      </c>
      <c r="BA265" s="318" t="str">
        <f t="shared" ref="BA265:BA307" si="144">IF(AZ265=1,AI265,"")</f>
        <v/>
      </c>
      <c r="BB265" s="318" t="str">
        <f t="shared" ref="BB265:BB307" si="145">IF(AZ265=1,AO265,"")</f>
        <v/>
      </c>
      <c r="BJ265" s="320">
        <f t="shared" si="119"/>
        <v>0</v>
      </c>
      <c r="BL265" s="321"/>
      <c r="BM265" s="322">
        <f t="shared" ref="BM265:BM307" si="146">IF(T265&gt;S265,((T265-S265)+BL265)/2,IF(T265&lt;S265,(T265+BL265)/2,""))</f>
        <v>2.5</v>
      </c>
      <c r="BN265" s="322">
        <f t="shared" ref="BN265:BX280" si="147">IF(U265&gt;T265,((U265-T265)+BM265+BL265)/3,IF(U265&lt;T265,(U265+BM265+BL265)/3,""))</f>
        <v>0.83333333333333337</v>
      </c>
      <c r="BO265" s="322" t="str">
        <f t="shared" si="147"/>
        <v/>
      </c>
      <c r="BP265" s="322" t="str">
        <f t="shared" si="147"/>
        <v/>
      </c>
      <c r="BQ265" s="322" t="str">
        <f t="shared" si="147"/>
        <v/>
      </c>
      <c r="BR265" s="322" t="str">
        <f t="shared" si="147"/>
        <v/>
      </c>
      <c r="BS265" s="322" t="str">
        <f t="shared" si="147"/>
        <v/>
      </c>
      <c r="BT265" s="322" t="str">
        <f t="shared" si="147"/>
        <v/>
      </c>
      <c r="BU265" s="322" t="str">
        <f t="shared" si="147"/>
        <v/>
      </c>
      <c r="BV265" s="322" t="str">
        <f t="shared" si="147"/>
        <v/>
      </c>
      <c r="BW265" s="322" t="str">
        <f t="shared" si="147"/>
        <v/>
      </c>
      <c r="BX265" s="322" t="str">
        <f t="shared" si="147"/>
        <v/>
      </c>
      <c r="CC265" s="323"/>
      <c r="CF265" s="369">
        <f t="shared" ref="CF265:CF307" si="148">SUM(CG265:CR265)</f>
        <v>0</v>
      </c>
      <c r="CG265" s="368"/>
      <c r="CH265" s="368"/>
      <c r="CI265" s="368"/>
      <c r="CJ265" s="368"/>
      <c r="CK265" s="368"/>
      <c r="CL265" s="368"/>
      <c r="CM265" s="368"/>
      <c r="CN265" s="368"/>
      <c r="CO265" s="368"/>
      <c r="CP265" s="368"/>
      <c r="CQ265" s="368"/>
      <c r="CR265" s="368"/>
    </row>
    <row r="266" spans="1:96" s="314" customFormat="1" ht="21" customHeight="1">
      <c r="A266" s="295" t="str">
        <f>Input!$C$12</f>
        <v>01​ 01 01</v>
      </c>
      <c r="B266" s="296">
        <v>6475</v>
      </c>
      <c r="C266" s="297">
        <v>1</v>
      </c>
      <c r="D266" s="298" t="str">
        <f t="shared" si="124"/>
        <v/>
      </c>
      <c r="E266" s="299">
        <f>IF(AG266=1,SUM(AG$8:AG266)+E$4,"")</f>
        <v>259</v>
      </c>
      <c r="F266" s="300" t="str">
        <f t="shared" si="125"/>
        <v>01​ 01 01 6475 1</v>
      </c>
      <c r="G266" s="301" t="s">
        <v>409</v>
      </c>
      <c r="H266" s="302"/>
      <c r="I266" s="303"/>
      <c r="J266" s="304">
        <v>2</v>
      </c>
      <c r="K266" s="305" t="str">
        <f t="shared" si="120"/>
        <v>អាជីវកម្ម</v>
      </c>
      <c r="L266" s="328"/>
      <c r="M266" s="79"/>
      <c r="N266" s="307"/>
      <c r="O266" s="366">
        <f t="shared" si="134"/>
        <v>0.83333333333333337</v>
      </c>
      <c r="P266" s="79" t="str">
        <f t="shared" si="135"/>
        <v/>
      </c>
      <c r="Q266" s="79" t="str">
        <f t="shared" si="126"/>
        <v/>
      </c>
      <c r="R266" s="79"/>
      <c r="S266" s="79">
        <v>5</v>
      </c>
      <c r="T266" s="79">
        <v>10</v>
      </c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308" t="str">
        <f t="shared" si="127"/>
        <v/>
      </c>
      <c r="AG266" s="309">
        <f t="shared" si="128"/>
        <v>1</v>
      </c>
      <c r="AH266" s="310" t="str">
        <f t="shared" si="136"/>
        <v/>
      </c>
      <c r="AI266" s="311">
        <f t="shared" si="129"/>
        <v>0</v>
      </c>
      <c r="AJ266" s="312" t="str">
        <f>IF(AH266=1,SUM(AH$8:AH266)+AJ$4,"")</f>
        <v/>
      </c>
      <c r="AK266" s="310" t="str">
        <f>IF(AND(J266=1,AI266&gt;0),Input!$E$18,IF(AND(J266=2,AI266&gt;0),Input!$E$19,IF(AND(J266=3,AI266&gt;0),Input!$E$20,"")))</f>
        <v/>
      </c>
      <c r="AL266" s="310" t="str">
        <f>IF(AND(J266=1,AI266&gt;0),Input!$G$18,IF(AND(J266=2,AI266&gt;0),Input!$G$19,IF(AND(J266=3,AI266&gt;0),Input!$G$20,"")))</f>
        <v/>
      </c>
      <c r="AM266" s="310" t="str">
        <f>IF(AND(J266=1,AI266&gt;0),Input!$I$18,IF(AND(J266=2,AI266&gt;0),Input!$I$19,IF(AND(J266=3,AI266&gt;0),Input!$I$20,"")))</f>
        <v/>
      </c>
      <c r="AN266" s="313"/>
      <c r="AO266" s="314" t="str">
        <f t="shared" si="130"/>
        <v/>
      </c>
      <c r="AP266" s="314" t="str">
        <f t="shared" si="137"/>
        <v/>
      </c>
      <c r="AQ266" s="314" t="str">
        <f t="shared" si="138"/>
        <v/>
      </c>
      <c r="AR266" s="314">
        <f t="shared" si="139"/>
        <v>0</v>
      </c>
      <c r="AT266" s="315" t="str">
        <f t="shared" si="131"/>
        <v/>
      </c>
      <c r="AU266" s="315" t="str">
        <f t="shared" si="140"/>
        <v/>
      </c>
      <c r="AV266" s="315" t="str">
        <f t="shared" si="141"/>
        <v/>
      </c>
      <c r="AW266" s="316" t="str">
        <f t="shared" si="132"/>
        <v/>
      </c>
      <c r="AX266" s="316" t="str">
        <f t="shared" si="142"/>
        <v/>
      </c>
      <c r="AY266" s="317" t="str">
        <f t="shared" si="143"/>
        <v/>
      </c>
      <c r="AZ266" s="318" t="str">
        <f t="shared" si="133"/>
        <v/>
      </c>
      <c r="BA266" s="318" t="str">
        <f t="shared" si="144"/>
        <v/>
      </c>
      <c r="BB266" s="318" t="str">
        <f t="shared" si="145"/>
        <v/>
      </c>
      <c r="BJ266" s="320">
        <f t="shared" ref="BJ266:BJ307" si="149">IF($AI$2=1,IF(T266-S266&gt;=0,S266,"0"),IF($AI$2=2,IF(U266-T266&gt;=0,T266,"0"),IF($AI$2=3,IF(V266-U266&gt;=0,U266,"0"),IF($AI$2=4,IF(W266-V266&gt;=0,V266,"0"),IF($AI$2=5,IF(X266-W266&gt;=0,W266,"0"),IF($AI$2=6,IF(Y266-X266&gt;=0,X266,"0"),IF($AI$2=7,IF(Z266-Y266&gt;=0,Y266,"0"),IF($AI$2=8,IF(AA266-Z266&gt;=0,Z266,"0"),IF($AI$2=9,IF(AB266-AA266&gt;=0,AA266,"0"),IF($AI$2=10,IF(AC266-AB266&gt;=0,AB266,"0"),IF($AI$2=11,IF(AD266-AC266&gt;=0,AC266,"0"),IF($AI$2=12,IF(AE266-AD266&gt;=0,AD266,"0"),""))))))))))))</f>
        <v>0</v>
      </c>
      <c r="BL266" s="321"/>
      <c r="BM266" s="322">
        <f t="shared" si="146"/>
        <v>2.5</v>
      </c>
      <c r="BN266" s="322">
        <f t="shared" si="147"/>
        <v>0.83333333333333337</v>
      </c>
      <c r="BO266" s="322" t="str">
        <f t="shared" si="147"/>
        <v/>
      </c>
      <c r="BP266" s="322" t="str">
        <f t="shared" si="147"/>
        <v/>
      </c>
      <c r="BQ266" s="322" t="str">
        <f t="shared" si="147"/>
        <v/>
      </c>
      <c r="BR266" s="322" t="str">
        <f t="shared" si="147"/>
        <v/>
      </c>
      <c r="BS266" s="322" t="str">
        <f t="shared" si="147"/>
        <v/>
      </c>
      <c r="BT266" s="322" t="str">
        <f t="shared" si="147"/>
        <v/>
      </c>
      <c r="BU266" s="322" t="str">
        <f t="shared" si="147"/>
        <v/>
      </c>
      <c r="BV266" s="322" t="str">
        <f t="shared" si="147"/>
        <v/>
      </c>
      <c r="BW266" s="322" t="str">
        <f t="shared" si="147"/>
        <v/>
      </c>
      <c r="BX266" s="322" t="str">
        <f t="shared" si="147"/>
        <v/>
      </c>
      <c r="CC266" s="323"/>
      <c r="CF266" s="369">
        <f t="shared" si="148"/>
        <v>0</v>
      </c>
      <c r="CG266" s="368"/>
      <c r="CH266" s="368"/>
      <c r="CI266" s="368"/>
      <c r="CJ266" s="368"/>
      <c r="CK266" s="368"/>
      <c r="CL266" s="368"/>
      <c r="CM266" s="368"/>
      <c r="CN266" s="368"/>
      <c r="CO266" s="368"/>
      <c r="CP266" s="368"/>
      <c r="CQ266" s="368"/>
      <c r="CR266" s="368"/>
    </row>
    <row r="267" spans="1:96" s="314" customFormat="1" ht="21" customHeight="1">
      <c r="A267" s="295" t="str">
        <f>Input!$C$12</f>
        <v>01​ 01 01</v>
      </c>
      <c r="B267" s="325">
        <v>6500</v>
      </c>
      <c r="C267" s="297">
        <v>1</v>
      </c>
      <c r="D267" s="298" t="str">
        <f t="shared" si="124"/>
        <v/>
      </c>
      <c r="E267" s="299">
        <f>IF(AG267=1,SUM(AG$8:AG267)+E$4,"")</f>
        <v>260</v>
      </c>
      <c r="F267" s="300" t="str">
        <f t="shared" si="125"/>
        <v>01​ 01 01 6500 1</v>
      </c>
      <c r="G267" s="301" t="s">
        <v>410</v>
      </c>
      <c r="H267" s="302"/>
      <c r="I267" s="303"/>
      <c r="J267" s="304">
        <v>2</v>
      </c>
      <c r="K267" s="305" t="str">
        <f t="shared" si="120"/>
        <v>អាជីវកម្ម</v>
      </c>
      <c r="L267" s="328"/>
      <c r="M267" s="79"/>
      <c r="N267" s="307"/>
      <c r="O267" s="366">
        <f t="shared" si="134"/>
        <v>0.83333333333333337</v>
      </c>
      <c r="P267" s="79" t="str">
        <f t="shared" si="135"/>
        <v/>
      </c>
      <c r="Q267" s="79" t="str">
        <f t="shared" si="126"/>
        <v/>
      </c>
      <c r="R267" s="79"/>
      <c r="S267" s="79">
        <v>5</v>
      </c>
      <c r="T267" s="79">
        <v>10</v>
      </c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308" t="str">
        <f t="shared" si="127"/>
        <v/>
      </c>
      <c r="AG267" s="309">
        <f t="shared" si="128"/>
        <v>1</v>
      </c>
      <c r="AH267" s="310" t="str">
        <f t="shared" si="136"/>
        <v/>
      </c>
      <c r="AI267" s="311">
        <f t="shared" si="129"/>
        <v>0</v>
      </c>
      <c r="AJ267" s="312" t="str">
        <f>IF(AH267=1,SUM(AH$8:AH267)+AJ$4,"")</f>
        <v/>
      </c>
      <c r="AK267" s="310" t="str">
        <f>IF(AND(J267=1,AI267&gt;0),Input!$E$18,IF(AND(J267=2,AI267&gt;0),Input!$E$19,IF(AND(J267=3,AI267&gt;0),Input!$E$20,"")))</f>
        <v/>
      </c>
      <c r="AL267" s="310" t="str">
        <f>IF(AND(J267=1,AI267&gt;0),Input!$G$18,IF(AND(J267=2,AI267&gt;0),Input!$G$19,IF(AND(J267=3,AI267&gt;0),Input!$G$20,"")))</f>
        <v/>
      </c>
      <c r="AM267" s="310" t="str">
        <f>IF(AND(J267=1,AI267&gt;0),Input!$I$18,IF(AND(J267=2,AI267&gt;0),Input!$I$19,IF(AND(J267=3,AI267&gt;0),Input!$I$20,"")))</f>
        <v/>
      </c>
      <c r="AN267" s="313"/>
      <c r="AO267" s="314" t="str">
        <f t="shared" si="130"/>
        <v/>
      </c>
      <c r="AP267" s="314" t="str">
        <f t="shared" si="137"/>
        <v/>
      </c>
      <c r="AQ267" s="314" t="str">
        <f t="shared" si="138"/>
        <v/>
      </c>
      <c r="AR267" s="314">
        <f t="shared" si="139"/>
        <v>0</v>
      </c>
      <c r="AT267" s="315" t="str">
        <f t="shared" si="131"/>
        <v/>
      </c>
      <c r="AU267" s="315" t="str">
        <f t="shared" si="140"/>
        <v/>
      </c>
      <c r="AV267" s="315" t="str">
        <f t="shared" si="141"/>
        <v/>
      </c>
      <c r="AW267" s="316" t="str">
        <f t="shared" si="132"/>
        <v/>
      </c>
      <c r="AX267" s="316" t="str">
        <f t="shared" si="142"/>
        <v/>
      </c>
      <c r="AY267" s="317" t="str">
        <f t="shared" si="143"/>
        <v/>
      </c>
      <c r="AZ267" s="318" t="str">
        <f t="shared" si="133"/>
        <v/>
      </c>
      <c r="BA267" s="318" t="str">
        <f t="shared" si="144"/>
        <v/>
      </c>
      <c r="BB267" s="318" t="str">
        <f t="shared" si="145"/>
        <v/>
      </c>
      <c r="BJ267" s="320">
        <f t="shared" si="149"/>
        <v>0</v>
      </c>
      <c r="BL267" s="321"/>
      <c r="BM267" s="322">
        <f t="shared" si="146"/>
        <v>2.5</v>
      </c>
      <c r="BN267" s="322">
        <f t="shared" si="147"/>
        <v>0.83333333333333337</v>
      </c>
      <c r="BO267" s="322" t="str">
        <f t="shared" si="147"/>
        <v/>
      </c>
      <c r="BP267" s="322" t="str">
        <f t="shared" si="147"/>
        <v/>
      </c>
      <c r="BQ267" s="322" t="str">
        <f t="shared" si="147"/>
        <v/>
      </c>
      <c r="BR267" s="322" t="str">
        <f t="shared" si="147"/>
        <v/>
      </c>
      <c r="BS267" s="322" t="str">
        <f t="shared" si="147"/>
        <v/>
      </c>
      <c r="BT267" s="322" t="str">
        <f t="shared" si="147"/>
        <v/>
      </c>
      <c r="BU267" s="322" t="str">
        <f t="shared" si="147"/>
        <v/>
      </c>
      <c r="BV267" s="322" t="str">
        <f t="shared" si="147"/>
        <v/>
      </c>
      <c r="BW267" s="322" t="str">
        <f t="shared" si="147"/>
        <v/>
      </c>
      <c r="BX267" s="322" t="str">
        <f t="shared" si="147"/>
        <v/>
      </c>
      <c r="CC267" s="323"/>
      <c r="CF267" s="369">
        <f t="shared" si="148"/>
        <v>0</v>
      </c>
      <c r="CG267" s="368"/>
      <c r="CH267" s="368"/>
      <c r="CI267" s="368"/>
      <c r="CJ267" s="368"/>
      <c r="CK267" s="368"/>
      <c r="CL267" s="368"/>
      <c r="CM267" s="368"/>
      <c r="CN267" s="368"/>
      <c r="CO267" s="368"/>
      <c r="CP267" s="368"/>
      <c r="CQ267" s="368"/>
      <c r="CR267" s="368"/>
    </row>
    <row r="268" spans="1:96" s="314" customFormat="1" ht="21" customHeight="1">
      <c r="A268" s="295" t="str">
        <f>Input!$C$12</f>
        <v>01​ 01 01</v>
      </c>
      <c r="B268" s="296">
        <v>6525</v>
      </c>
      <c r="C268" s="297">
        <v>1</v>
      </c>
      <c r="D268" s="298" t="str">
        <f t="shared" si="124"/>
        <v/>
      </c>
      <c r="E268" s="299">
        <f>IF(AG268=1,SUM(AG$8:AG268)+E$4,"")</f>
        <v>261</v>
      </c>
      <c r="F268" s="300" t="str">
        <f t="shared" si="125"/>
        <v>01​ 01 01 6525 1</v>
      </c>
      <c r="G268" s="301" t="s">
        <v>411</v>
      </c>
      <c r="H268" s="302"/>
      <c r="I268" s="303"/>
      <c r="J268" s="304">
        <v>2</v>
      </c>
      <c r="K268" s="305" t="str">
        <f t="shared" si="120"/>
        <v>អាជីវកម្ម</v>
      </c>
      <c r="L268" s="328"/>
      <c r="M268" s="79"/>
      <c r="N268" s="307"/>
      <c r="O268" s="366">
        <f t="shared" si="134"/>
        <v>0.83333333333333337</v>
      </c>
      <c r="P268" s="79" t="str">
        <f t="shared" si="135"/>
        <v/>
      </c>
      <c r="Q268" s="79" t="str">
        <f t="shared" si="126"/>
        <v/>
      </c>
      <c r="R268" s="79"/>
      <c r="S268" s="79">
        <v>5</v>
      </c>
      <c r="T268" s="79">
        <v>10</v>
      </c>
      <c r="U268" s="79"/>
      <c r="V268" s="79"/>
      <c r="W268" s="79"/>
      <c r="X268" s="79"/>
      <c r="Y268" s="79"/>
      <c r="Z268" s="79"/>
      <c r="AA268" s="79"/>
      <c r="AB268" s="79"/>
      <c r="AC268" s="79"/>
      <c r="AD268" s="79"/>
      <c r="AE268" s="79"/>
      <c r="AF268" s="308" t="str">
        <f t="shared" si="127"/>
        <v/>
      </c>
      <c r="AG268" s="309">
        <f t="shared" si="128"/>
        <v>1</v>
      </c>
      <c r="AH268" s="310" t="str">
        <f t="shared" si="136"/>
        <v/>
      </c>
      <c r="AI268" s="311">
        <f t="shared" si="129"/>
        <v>0</v>
      </c>
      <c r="AJ268" s="312" t="str">
        <f>IF(AH268=1,SUM(AH$8:AH268)+AJ$4,"")</f>
        <v/>
      </c>
      <c r="AK268" s="310" t="str">
        <f>IF(AND(J268=1,AI268&gt;0),Input!$E$18,IF(AND(J268=2,AI268&gt;0),Input!$E$19,IF(AND(J268=3,AI268&gt;0),Input!$E$20,"")))</f>
        <v/>
      </c>
      <c r="AL268" s="310" t="str">
        <f>IF(AND(J268=1,AI268&gt;0),Input!$G$18,IF(AND(J268=2,AI268&gt;0),Input!$G$19,IF(AND(J268=3,AI268&gt;0),Input!$G$20,"")))</f>
        <v/>
      </c>
      <c r="AM268" s="310" t="str">
        <f>IF(AND(J268=1,AI268&gt;0),Input!$I$18,IF(AND(J268=2,AI268&gt;0),Input!$I$19,IF(AND(J268=3,AI268&gt;0),Input!$I$20,"")))</f>
        <v/>
      </c>
      <c r="AN268" s="313"/>
      <c r="AO268" s="314" t="str">
        <f t="shared" si="130"/>
        <v/>
      </c>
      <c r="AP268" s="314" t="str">
        <f t="shared" si="137"/>
        <v/>
      </c>
      <c r="AQ268" s="314" t="str">
        <f t="shared" si="138"/>
        <v/>
      </c>
      <c r="AR268" s="314">
        <f t="shared" si="139"/>
        <v>0</v>
      </c>
      <c r="AT268" s="315" t="str">
        <f t="shared" si="131"/>
        <v/>
      </c>
      <c r="AU268" s="315" t="str">
        <f t="shared" si="140"/>
        <v/>
      </c>
      <c r="AV268" s="315" t="str">
        <f t="shared" si="141"/>
        <v/>
      </c>
      <c r="AW268" s="316" t="str">
        <f t="shared" si="132"/>
        <v/>
      </c>
      <c r="AX268" s="316" t="str">
        <f t="shared" si="142"/>
        <v/>
      </c>
      <c r="AY268" s="317" t="str">
        <f t="shared" si="143"/>
        <v/>
      </c>
      <c r="AZ268" s="318" t="str">
        <f t="shared" si="133"/>
        <v/>
      </c>
      <c r="BA268" s="318" t="str">
        <f t="shared" si="144"/>
        <v/>
      </c>
      <c r="BB268" s="318" t="str">
        <f t="shared" si="145"/>
        <v/>
      </c>
      <c r="BJ268" s="320">
        <f t="shared" si="149"/>
        <v>0</v>
      </c>
      <c r="BL268" s="321"/>
      <c r="BM268" s="322">
        <f t="shared" si="146"/>
        <v>2.5</v>
      </c>
      <c r="BN268" s="322">
        <f t="shared" si="147"/>
        <v>0.83333333333333337</v>
      </c>
      <c r="BO268" s="322" t="str">
        <f t="shared" si="147"/>
        <v/>
      </c>
      <c r="BP268" s="322" t="str">
        <f t="shared" si="147"/>
        <v/>
      </c>
      <c r="BQ268" s="322" t="str">
        <f t="shared" si="147"/>
        <v/>
      </c>
      <c r="BR268" s="322" t="str">
        <f t="shared" si="147"/>
        <v/>
      </c>
      <c r="BS268" s="322" t="str">
        <f t="shared" si="147"/>
        <v/>
      </c>
      <c r="BT268" s="322" t="str">
        <f t="shared" si="147"/>
        <v/>
      </c>
      <c r="BU268" s="322" t="str">
        <f t="shared" si="147"/>
        <v/>
      </c>
      <c r="BV268" s="322" t="str">
        <f t="shared" si="147"/>
        <v/>
      </c>
      <c r="BW268" s="322" t="str">
        <f t="shared" si="147"/>
        <v/>
      </c>
      <c r="BX268" s="322" t="str">
        <f t="shared" si="147"/>
        <v/>
      </c>
      <c r="CC268" s="323"/>
      <c r="CF268" s="369">
        <f t="shared" si="148"/>
        <v>0</v>
      </c>
      <c r="CG268" s="368"/>
      <c r="CH268" s="368"/>
      <c r="CI268" s="368"/>
      <c r="CJ268" s="368"/>
      <c r="CK268" s="368"/>
      <c r="CL268" s="368"/>
      <c r="CM268" s="368"/>
      <c r="CN268" s="368"/>
      <c r="CO268" s="368"/>
      <c r="CP268" s="368"/>
      <c r="CQ268" s="368"/>
      <c r="CR268" s="368"/>
    </row>
    <row r="269" spans="1:96" s="314" customFormat="1" ht="21" customHeight="1">
      <c r="A269" s="295" t="str">
        <f>Input!$C$12</f>
        <v>01​ 01 01</v>
      </c>
      <c r="B269" s="325">
        <v>6550</v>
      </c>
      <c r="C269" s="297">
        <v>1</v>
      </c>
      <c r="D269" s="298" t="str">
        <f t="shared" si="124"/>
        <v/>
      </c>
      <c r="E269" s="299">
        <f>IF(AG269=1,SUM(AG$8:AG269)+E$4,"")</f>
        <v>262</v>
      </c>
      <c r="F269" s="300" t="str">
        <f t="shared" si="125"/>
        <v>01​ 01 01 6550 1</v>
      </c>
      <c r="G269" s="301" t="s">
        <v>412</v>
      </c>
      <c r="H269" s="302"/>
      <c r="I269" s="303"/>
      <c r="J269" s="304">
        <v>2</v>
      </c>
      <c r="K269" s="305" t="str">
        <f t="shared" ref="K269:K307" si="150">IF(J269=1,"លំនៅដ្ឋាន",IF(J269=2,"អាជីវកម្ម",IF(J269=3,"អង្គភាពរដ្ឋ","")))</f>
        <v>អាជីវកម្ម</v>
      </c>
      <c r="L269" s="328"/>
      <c r="M269" s="79"/>
      <c r="N269" s="307"/>
      <c r="O269" s="366">
        <f t="shared" si="134"/>
        <v>0.83333333333333337</v>
      </c>
      <c r="P269" s="79" t="str">
        <f t="shared" si="135"/>
        <v/>
      </c>
      <c r="Q269" s="79" t="str">
        <f t="shared" si="126"/>
        <v/>
      </c>
      <c r="R269" s="79"/>
      <c r="S269" s="79">
        <v>5</v>
      </c>
      <c r="T269" s="79">
        <v>10</v>
      </c>
      <c r="U269" s="79"/>
      <c r="V269" s="79"/>
      <c r="W269" s="79"/>
      <c r="X269" s="79"/>
      <c r="Y269" s="79"/>
      <c r="Z269" s="79"/>
      <c r="AA269" s="79"/>
      <c r="AB269" s="79"/>
      <c r="AC269" s="79"/>
      <c r="AD269" s="79"/>
      <c r="AE269" s="79"/>
      <c r="AF269" s="308" t="str">
        <f t="shared" si="127"/>
        <v/>
      </c>
      <c r="AG269" s="309">
        <f t="shared" si="128"/>
        <v>1</v>
      </c>
      <c r="AH269" s="310" t="str">
        <f t="shared" si="136"/>
        <v/>
      </c>
      <c r="AI269" s="311">
        <f t="shared" si="129"/>
        <v>0</v>
      </c>
      <c r="AJ269" s="312" t="str">
        <f>IF(AH269=1,SUM(AH$8:AH269)+AJ$4,"")</f>
        <v/>
      </c>
      <c r="AK269" s="310" t="str">
        <f>IF(AND(J269=1,AI269&gt;0),Input!$E$18,IF(AND(J269=2,AI269&gt;0),Input!$E$19,IF(AND(J269=3,AI269&gt;0),Input!$E$20,"")))</f>
        <v/>
      </c>
      <c r="AL269" s="310" t="str">
        <f>IF(AND(J269=1,AI269&gt;0),Input!$G$18,IF(AND(J269=2,AI269&gt;0),Input!$G$19,IF(AND(J269=3,AI269&gt;0),Input!$G$20,"")))</f>
        <v/>
      </c>
      <c r="AM269" s="310" t="str">
        <f>IF(AND(J269=1,AI269&gt;0),Input!$I$18,IF(AND(J269=2,AI269&gt;0),Input!$I$19,IF(AND(J269=3,AI269&gt;0),Input!$I$20,"")))</f>
        <v/>
      </c>
      <c r="AN269" s="313"/>
      <c r="AO269" s="314" t="str">
        <f t="shared" si="130"/>
        <v/>
      </c>
      <c r="AP269" s="314" t="str">
        <f t="shared" si="137"/>
        <v/>
      </c>
      <c r="AQ269" s="314" t="str">
        <f t="shared" si="138"/>
        <v/>
      </c>
      <c r="AR269" s="314">
        <f t="shared" si="139"/>
        <v>0</v>
      </c>
      <c r="AT269" s="315" t="str">
        <f t="shared" si="131"/>
        <v/>
      </c>
      <c r="AU269" s="315" t="str">
        <f t="shared" si="140"/>
        <v/>
      </c>
      <c r="AV269" s="315" t="str">
        <f t="shared" si="141"/>
        <v/>
      </c>
      <c r="AW269" s="316" t="str">
        <f t="shared" si="132"/>
        <v/>
      </c>
      <c r="AX269" s="316" t="str">
        <f t="shared" si="142"/>
        <v/>
      </c>
      <c r="AY269" s="317" t="str">
        <f t="shared" si="143"/>
        <v/>
      </c>
      <c r="AZ269" s="318" t="str">
        <f t="shared" si="133"/>
        <v/>
      </c>
      <c r="BA269" s="318" t="str">
        <f t="shared" si="144"/>
        <v/>
      </c>
      <c r="BB269" s="318" t="str">
        <f t="shared" si="145"/>
        <v/>
      </c>
      <c r="BJ269" s="320">
        <f t="shared" si="149"/>
        <v>0</v>
      </c>
      <c r="BL269" s="321"/>
      <c r="BM269" s="322">
        <f t="shared" si="146"/>
        <v>2.5</v>
      </c>
      <c r="BN269" s="322">
        <f t="shared" si="147"/>
        <v>0.83333333333333337</v>
      </c>
      <c r="BO269" s="322" t="str">
        <f t="shared" si="147"/>
        <v/>
      </c>
      <c r="BP269" s="322" t="str">
        <f t="shared" si="147"/>
        <v/>
      </c>
      <c r="BQ269" s="322" t="str">
        <f t="shared" si="147"/>
        <v/>
      </c>
      <c r="BR269" s="322" t="str">
        <f t="shared" si="147"/>
        <v/>
      </c>
      <c r="BS269" s="322" t="str">
        <f t="shared" si="147"/>
        <v/>
      </c>
      <c r="BT269" s="322" t="str">
        <f t="shared" si="147"/>
        <v/>
      </c>
      <c r="BU269" s="322" t="str">
        <f t="shared" si="147"/>
        <v/>
      </c>
      <c r="BV269" s="322" t="str">
        <f t="shared" si="147"/>
        <v/>
      </c>
      <c r="BW269" s="322" t="str">
        <f t="shared" si="147"/>
        <v/>
      </c>
      <c r="BX269" s="322" t="str">
        <f t="shared" si="147"/>
        <v/>
      </c>
      <c r="CC269" s="323"/>
      <c r="CF269" s="369">
        <f t="shared" si="148"/>
        <v>0</v>
      </c>
      <c r="CG269" s="368"/>
      <c r="CH269" s="368"/>
      <c r="CI269" s="368"/>
      <c r="CJ269" s="368"/>
      <c r="CK269" s="368"/>
      <c r="CL269" s="368"/>
      <c r="CM269" s="368"/>
      <c r="CN269" s="368"/>
      <c r="CO269" s="368"/>
      <c r="CP269" s="368"/>
      <c r="CQ269" s="368"/>
      <c r="CR269" s="368"/>
    </row>
    <row r="270" spans="1:96" s="314" customFormat="1" ht="21" customHeight="1">
      <c r="A270" s="295" t="str">
        <f>Input!$C$12</f>
        <v>01​ 01 01</v>
      </c>
      <c r="B270" s="296">
        <v>6575</v>
      </c>
      <c r="C270" s="297">
        <v>1</v>
      </c>
      <c r="D270" s="298" t="str">
        <f t="shared" si="124"/>
        <v/>
      </c>
      <c r="E270" s="299">
        <f>IF(AG270=1,SUM(AG$8:AG270)+E$4,"")</f>
        <v>263</v>
      </c>
      <c r="F270" s="300" t="str">
        <f t="shared" si="125"/>
        <v>01​ 01 01 6575 1</v>
      </c>
      <c r="G270" s="301" t="s">
        <v>413</v>
      </c>
      <c r="H270" s="302"/>
      <c r="I270" s="303"/>
      <c r="J270" s="304">
        <v>2</v>
      </c>
      <c r="K270" s="305" t="str">
        <f t="shared" si="150"/>
        <v>អាជីវកម្ម</v>
      </c>
      <c r="L270" s="328"/>
      <c r="M270" s="79"/>
      <c r="N270" s="307"/>
      <c r="O270" s="366">
        <f t="shared" si="134"/>
        <v>0.83333333333333337</v>
      </c>
      <c r="P270" s="79" t="str">
        <f t="shared" si="135"/>
        <v/>
      </c>
      <c r="Q270" s="79" t="str">
        <f t="shared" si="126"/>
        <v/>
      </c>
      <c r="R270" s="79"/>
      <c r="S270" s="79">
        <v>5</v>
      </c>
      <c r="T270" s="79">
        <v>10</v>
      </c>
      <c r="U270" s="79"/>
      <c r="V270" s="79"/>
      <c r="W270" s="79"/>
      <c r="X270" s="79"/>
      <c r="Y270" s="79"/>
      <c r="Z270" s="79"/>
      <c r="AA270" s="79"/>
      <c r="AB270" s="79"/>
      <c r="AC270" s="79"/>
      <c r="AD270" s="79"/>
      <c r="AE270" s="79"/>
      <c r="AF270" s="308" t="str">
        <f t="shared" si="127"/>
        <v/>
      </c>
      <c r="AG270" s="309">
        <f t="shared" si="128"/>
        <v>1</v>
      </c>
      <c r="AH270" s="310" t="str">
        <f t="shared" si="136"/>
        <v/>
      </c>
      <c r="AI270" s="311">
        <f t="shared" si="129"/>
        <v>0</v>
      </c>
      <c r="AJ270" s="312" t="str">
        <f>IF(AH270=1,SUM(AH$8:AH270)+AJ$4,"")</f>
        <v/>
      </c>
      <c r="AK270" s="310" t="str">
        <f>IF(AND(J270=1,AI270&gt;0),Input!$E$18,IF(AND(J270=2,AI270&gt;0),Input!$E$19,IF(AND(J270=3,AI270&gt;0),Input!$E$20,"")))</f>
        <v/>
      </c>
      <c r="AL270" s="310" t="str">
        <f>IF(AND(J270=1,AI270&gt;0),Input!$G$18,IF(AND(J270=2,AI270&gt;0),Input!$G$19,IF(AND(J270=3,AI270&gt;0),Input!$G$20,"")))</f>
        <v/>
      </c>
      <c r="AM270" s="310" t="str">
        <f>IF(AND(J270=1,AI270&gt;0),Input!$I$18,IF(AND(J270=2,AI270&gt;0),Input!$I$19,IF(AND(J270=3,AI270&gt;0),Input!$I$20,"")))</f>
        <v/>
      </c>
      <c r="AN270" s="313"/>
      <c r="AO270" s="314" t="str">
        <f t="shared" si="130"/>
        <v/>
      </c>
      <c r="AP270" s="314" t="str">
        <f t="shared" si="137"/>
        <v/>
      </c>
      <c r="AQ270" s="314" t="str">
        <f t="shared" si="138"/>
        <v/>
      </c>
      <c r="AR270" s="314">
        <f t="shared" si="139"/>
        <v>0</v>
      </c>
      <c r="AT270" s="315" t="str">
        <f t="shared" si="131"/>
        <v/>
      </c>
      <c r="AU270" s="315" t="str">
        <f t="shared" si="140"/>
        <v/>
      </c>
      <c r="AV270" s="315" t="str">
        <f t="shared" si="141"/>
        <v/>
      </c>
      <c r="AW270" s="316" t="str">
        <f t="shared" si="132"/>
        <v/>
      </c>
      <c r="AX270" s="316" t="str">
        <f t="shared" si="142"/>
        <v/>
      </c>
      <c r="AY270" s="317" t="str">
        <f t="shared" si="143"/>
        <v/>
      </c>
      <c r="AZ270" s="318" t="str">
        <f t="shared" si="133"/>
        <v/>
      </c>
      <c r="BA270" s="318" t="str">
        <f t="shared" si="144"/>
        <v/>
      </c>
      <c r="BB270" s="318" t="str">
        <f t="shared" si="145"/>
        <v/>
      </c>
      <c r="BJ270" s="320">
        <f t="shared" si="149"/>
        <v>0</v>
      </c>
      <c r="BL270" s="321"/>
      <c r="BM270" s="322">
        <f t="shared" si="146"/>
        <v>2.5</v>
      </c>
      <c r="BN270" s="322">
        <f t="shared" si="147"/>
        <v>0.83333333333333337</v>
      </c>
      <c r="BO270" s="322" t="str">
        <f t="shared" si="147"/>
        <v/>
      </c>
      <c r="BP270" s="322" t="str">
        <f t="shared" si="147"/>
        <v/>
      </c>
      <c r="BQ270" s="322" t="str">
        <f t="shared" si="147"/>
        <v/>
      </c>
      <c r="BR270" s="322" t="str">
        <f t="shared" si="147"/>
        <v/>
      </c>
      <c r="BS270" s="322" t="str">
        <f t="shared" si="147"/>
        <v/>
      </c>
      <c r="BT270" s="322" t="str">
        <f t="shared" si="147"/>
        <v/>
      </c>
      <c r="BU270" s="322" t="str">
        <f t="shared" si="147"/>
        <v/>
      </c>
      <c r="BV270" s="322" t="str">
        <f t="shared" si="147"/>
        <v/>
      </c>
      <c r="BW270" s="322" t="str">
        <f t="shared" si="147"/>
        <v/>
      </c>
      <c r="BX270" s="322" t="str">
        <f t="shared" si="147"/>
        <v/>
      </c>
      <c r="CC270" s="323"/>
      <c r="CF270" s="369">
        <f t="shared" si="148"/>
        <v>0</v>
      </c>
      <c r="CG270" s="368"/>
      <c r="CH270" s="368"/>
      <c r="CI270" s="368"/>
      <c r="CJ270" s="368"/>
      <c r="CK270" s="368"/>
      <c r="CL270" s="368"/>
      <c r="CM270" s="368"/>
      <c r="CN270" s="368"/>
      <c r="CO270" s="368"/>
      <c r="CP270" s="368"/>
      <c r="CQ270" s="368"/>
      <c r="CR270" s="368"/>
    </row>
    <row r="271" spans="1:96" s="314" customFormat="1" ht="21" customHeight="1">
      <c r="A271" s="295" t="str">
        <f>Input!$C$12</f>
        <v>01​ 01 01</v>
      </c>
      <c r="B271" s="325">
        <v>6600</v>
      </c>
      <c r="C271" s="297">
        <v>1</v>
      </c>
      <c r="D271" s="298" t="str">
        <f t="shared" si="124"/>
        <v/>
      </c>
      <c r="E271" s="299">
        <f>IF(AG271=1,SUM(AG$8:AG271)+E$4,"")</f>
        <v>264</v>
      </c>
      <c r="F271" s="300" t="str">
        <f t="shared" si="125"/>
        <v>01​ 01 01 6600 1</v>
      </c>
      <c r="G271" s="301" t="s">
        <v>414</v>
      </c>
      <c r="H271" s="302"/>
      <c r="I271" s="303"/>
      <c r="J271" s="304">
        <v>2</v>
      </c>
      <c r="K271" s="305" t="str">
        <f t="shared" si="150"/>
        <v>អាជីវកម្ម</v>
      </c>
      <c r="L271" s="328"/>
      <c r="M271" s="79"/>
      <c r="N271" s="307"/>
      <c r="O271" s="366">
        <f t="shared" si="134"/>
        <v>0.83333333333333337</v>
      </c>
      <c r="P271" s="79" t="str">
        <f t="shared" si="135"/>
        <v/>
      </c>
      <c r="Q271" s="79" t="str">
        <f t="shared" si="126"/>
        <v/>
      </c>
      <c r="R271" s="79"/>
      <c r="S271" s="79">
        <v>5</v>
      </c>
      <c r="T271" s="79">
        <v>10</v>
      </c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308" t="str">
        <f t="shared" si="127"/>
        <v/>
      </c>
      <c r="AG271" s="309">
        <f t="shared" si="128"/>
        <v>1</v>
      </c>
      <c r="AH271" s="310" t="str">
        <f t="shared" si="136"/>
        <v/>
      </c>
      <c r="AI271" s="311">
        <f t="shared" si="129"/>
        <v>0</v>
      </c>
      <c r="AJ271" s="312" t="str">
        <f>IF(AH271=1,SUM(AH$8:AH271)+AJ$4,"")</f>
        <v/>
      </c>
      <c r="AK271" s="310" t="str">
        <f>IF(AND(J271=1,AI271&gt;0),Input!$E$18,IF(AND(J271=2,AI271&gt;0),Input!$E$19,IF(AND(J271=3,AI271&gt;0),Input!$E$20,"")))</f>
        <v/>
      </c>
      <c r="AL271" s="310" t="str">
        <f>IF(AND(J271=1,AI271&gt;0),Input!$G$18,IF(AND(J271=2,AI271&gt;0),Input!$G$19,IF(AND(J271=3,AI271&gt;0),Input!$G$20,"")))</f>
        <v/>
      </c>
      <c r="AM271" s="310" t="str">
        <f>IF(AND(J271=1,AI271&gt;0),Input!$I$18,IF(AND(J271=2,AI271&gt;0),Input!$I$19,IF(AND(J271=3,AI271&gt;0),Input!$I$20,"")))</f>
        <v/>
      </c>
      <c r="AN271" s="313"/>
      <c r="AO271" s="314" t="str">
        <f t="shared" si="130"/>
        <v/>
      </c>
      <c r="AP271" s="314" t="str">
        <f t="shared" si="137"/>
        <v/>
      </c>
      <c r="AQ271" s="314" t="str">
        <f t="shared" si="138"/>
        <v/>
      </c>
      <c r="AR271" s="314">
        <f t="shared" si="139"/>
        <v>0</v>
      </c>
      <c r="AT271" s="315" t="str">
        <f t="shared" si="131"/>
        <v/>
      </c>
      <c r="AU271" s="315" t="str">
        <f t="shared" si="140"/>
        <v/>
      </c>
      <c r="AV271" s="315" t="str">
        <f t="shared" si="141"/>
        <v/>
      </c>
      <c r="AW271" s="316" t="str">
        <f t="shared" si="132"/>
        <v/>
      </c>
      <c r="AX271" s="316" t="str">
        <f t="shared" si="142"/>
        <v/>
      </c>
      <c r="AY271" s="317" t="str">
        <f t="shared" si="143"/>
        <v/>
      </c>
      <c r="AZ271" s="318" t="str">
        <f t="shared" si="133"/>
        <v/>
      </c>
      <c r="BA271" s="318" t="str">
        <f t="shared" si="144"/>
        <v/>
      </c>
      <c r="BB271" s="318" t="str">
        <f t="shared" si="145"/>
        <v/>
      </c>
      <c r="BJ271" s="320">
        <f t="shared" si="149"/>
        <v>0</v>
      </c>
      <c r="BL271" s="321"/>
      <c r="BM271" s="322">
        <f t="shared" si="146"/>
        <v>2.5</v>
      </c>
      <c r="BN271" s="322">
        <f t="shared" si="147"/>
        <v>0.83333333333333337</v>
      </c>
      <c r="BO271" s="322" t="str">
        <f t="shared" si="147"/>
        <v/>
      </c>
      <c r="BP271" s="322" t="str">
        <f t="shared" si="147"/>
        <v/>
      </c>
      <c r="BQ271" s="322" t="str">
        <f t="shared" si="147"/>
        <v/>
      </c>
      <c r="BR271" s="322" t="str">
        <f t="shared" si="147"/>
        <v/>
      </c>
      <c r="BS271" s="322" t="str">
        <f t="shared" si="147"/>
        <v/>
      </c>
      <c r="BT271" s="322" t="str">
        <f t="shared" si="147"/>
        <v/>
      </c>
      <c r="BU271" s="322" t="str">
        <f t="shared" si="147"/>
        <v/>
      </c>
      <c r="BV271" s="322" t="str">
        <f t="shared" si="147"/>
        <v/>
      </c>
      <c r="BW271" s="322" t="str">
        <f t="shared" si="147"/>
        <v/>
      </c>
      <c r="BX271" s="322" t="str">
        <f t="shared" si="147"/>
        <v/>
      </c>
      <c r="CC271" s="323"/>
      <c r="CF271" s="369">
        <f t="shared" si="148"/>
        <v>0</v>
      </c>
      <c r="CG271" s="368"/>
      <c r="CH271" s="368"/>
      <c r="CI271" s="368"/>
      <c r="CJ271" s="368"/>
      <c r="CK271" s="368"/>
      <c r="CL271" s="368"/>
      <c r="CM271" s="368"/>
      <c r="CN271" s="368"/>
      <c r="CO271" s="368"/>
      <c r="CP271" s="368"/>
      <c r="CQ271" s="368"/>
      <c r="CR271" s="368"/>
    </row>
    <row r="272" spans="1:96" s="314" customFormat="1" ht="21" customHeight="1">
      <c r="A272" s="295" t="str">
        <f>Input!$C$12</f>
        <v>01​ 01 01</v>
      </c>
      <c r="B272" s="296">
        <v>6625</v>
      </c>
      <c r="C272" s="297">
        <v>1</v>
      </c>
      <c r="D272" s="298" t="str">
        <f t="shared" si="124"/>
        <v/>
      </c>
      <c r="E272" s="299">
        <f>IF(AG272=1,SUM(AG$8:AG272)+E$4,"")</f>
        <v>265</v>
      </c>
      <c r="F272" s="300" t="str">
        <f t="shared" si="125"/>
        <v>01​ 01 01 6625 1</v>
      </c>
      <c r="G272" s="301" t="s">
        <v>415</v>
      </c>
      <c r="H272" s="302"/>
      <c r="I272" s="303"/>
      <c r="J272" s="304">
        <v>2</v>
      </c>
      <c r="K272" s="305" t="str">
        <f t="shared" si="150"/>
        <v>អាជីវកម្ម</v>
      </c>
      <c r="L272" s="328"/>
      <c r="M272" s="79"/>
      <c r="N272" s="307"/>
      <c r="O272" s="366">
        <f t="shared" si="134"/>
        <v>0.83333333333333337</v>
      </c>
      <c r="P272" s="79" t="str">
        <f t="shared" si="135"/>
        <v/>
      </c>
      <c r="Q272" s="79" t="str">
        <f t="shared" si="126"/>
        <v/>
      </c>
      <c r="R272" s="79"/>
      <c r="S272" s="79">
        <v>5</v>
      </c>
      <c r="T272" s="79">
        <v>10</v>
      </c>
      <c r="U272" s="79"/>
      <c r="V272" s="79"/>
      <c r="W272" s="79"/>
      <c r="X272" s="79"/>
      <c r="Y272" s="79"/>
      <c r="Z272" s="79"/>
      <c r="AA272" s="79"/>
      <c r="AB272" s="79"/>
      <c r="AC272" s="79"/>
      <c r="AD272" s="79"/>
      <c r="AE272" s="79"/>
      <c r="AF272" s="308" t="str">
        <f t="shared" si="127"/>
        <v/>
      </c>
      <c r="AG272" s="309">
        <f t="shared" si="128"/>
        <v>1</v>
      </c>
      <c r="AH272" s="310" t="str">
        <f t="shared" si="136"/>
        <v/>
      </c>
      <c r="AI272" s="311">
        <f t="shared" si="129"/>
        <v>0</v>
      </c>
      <c r="AJ272" s="312" t="str">
        <f>IF(AH272=1,SUM(AH$8:AH272)+AJ$4,"")</f>
        <v/>
      </c>
      <c r="AK272" s="310" t="str">
        <f>IF(AND(J272=1,AI272&gt;0),Input!$E$18,IF(AND(J272=2,AI272&gt;0),Input!$E$19,IF(AND(J272=3,AI272&gt;0),Input!$E$20,"")))</f>
        <v/>
      </c>
      <c r="AL272" s="310" t="str">
        <f>IF(AND(J272=1,AI272&gt;0),Input!$G$18,IF(AND(J272=2,AI272&gt;0),Input!$G$19,IF(AND(J272=3,AI272&gt;0),Input!$G$20,"")))</f>
        <v/>
      </c>
      <c r="AM272" s="310" t="str">
        <f>IF(AND(J272=1,AI272&gt;0),Input!$I$18,IF(AND(J272=2,AI272&gt;0),Input!$I$19,IF(AND(J272=3,AI272&gt;0),Input!$I$20,"")))</f>
        <v/>
      </c>
      <c r="AN272" s="313"/>
      <c r="AO272" s="314" t="str">
        <f t="shared" si="130"/>
        <v/>
      </c>
      <c r="AP272" s="314" t="str">
        <f t="shared" si="137"/>
        <v/>
      </c>
      <c r="AQ272" s="314" t="str">
        <f t="shared" si="138"/>
        <v/>
      </c>
      <c r="AR272" s="314">
        <f t="shared" si="139"/>
        <v>0</v>
      </c>
      <c r="AT272" s="315" t="str">
        <f t="shared" si="131"/>
        <v/>
      </c>
      <c r="AU272" s="315" t="str">
        <f t="shared" si="140"/>
        <v/>
      </c>
      <c r="AV272" s="315" t="str">
        <f t="shared" si="141"/>
        <v/>
      </c>
      <c r="AW272" s="316" t="str">
        <f t="shared" si="132"/>
        <v/>
      </c>
      <c r="AX272" s="316" t="str">
        <f t="shared" si="142"/>
        <v/>
      </c>
      <c r="AY272" s="317" t="str">
        <f t="shared" si="143"/>
        <v/>
      </c>
      <c r="AZ272" s="318" t="str">
        <f t="shared" si="133"/>
        <v/>
      </c>
      <c r="BA272" s="318" t="str">
        <f t="shared" si="144"/>
        <v/>
      </c>
      <c r="BB272" s="318" t="str">
        <f t="shared" si="145"/>
        <v/>
      </c>
      <c r="BJ272" s="320">
        <f t="shared" si="149"/>
        <v>0</v>
      </c>
      <c r="BL272" s="321"/>
      <c r="BM272" s="322">
        <f t="shared" si="146"/>
        <v>2.5</v>
      </c>
      <c r="BN272" s="322">
        <f t="shared" si="147"/>
        <v>0.83333333333333337</v>
      </c>
      <c r="BO272" s="322" t="str">
        <f t="shared" si="147"/>
        <v/>
      </c>
      <c r="BP272" s="322" t="str">
        <f t="shared" si="147"/>
        <v/>
      </c>
      <c r="BQ272" s="322" t="str">
        <f t="shared" si="147"/>
        <v/>
      </c>
      <c r="BR272" s="322" t="str">
        <f t="shared" si="147"/>
        <v/>
      </c>
      <c r="BS272" s="322" t="str">
        <f t="shared" si="147"/>
        <v/>
      </c>
      <c r="BT272" s="322" t="str">
        <f t="shared" si="147"/>
        <v/>
      </c>
      <c r="BU272" s="322" t="str">
        <f t="shared" si="147"/>
        <v/>
      </c>
      <c r="BV272" s="322" t="str">
        <f t="shared" si="147"/>
        <v/>
      </c>
      <c r="BW272" s="322" t="str">
        <f t="shared" si="147"/>
        <v/>
      </c>
      <c r="BX272" s="322" t="str">
        <f t="shared" si="147"/>
        <v/>
      </c>
      <c r="CC272" s="323"/>
      <c r="CF272" s="369">
        <f t="shared" si="148"/>
        <v>0</v>
      </c>
      <c r="CG272" s="368"/>
      <c r="CH272" s="368"/>
      <c r="CI272" s="368"/>
      <c r="CJ272" s="368"/>
      <c r="CK272" s="368"/>
      <c r="CL272" s="368"/>
      <c r="CM272" s="368"/>
      <c r="CN272" s="368"/>
      <c r="CO272" s="368"/>
      <c r="CP272" s="368"/>
      <c r="CQ272" s="368"/>
      <c r="CR272" s="368"/>
    </row>
    <row r="273" spans="1:96" s="314" customFormat="1" ht="21" customHeight="1">
      <c r="A273" s="295" t="str">
        <f>Input!$C$12</f>
        <v>01​ 01 01</v>
      </c>
      <c r="B273" s="325">
        <v>6650</v>
      </c>
      <c r="C273" s="297">
        <v>1</v>
      </c>
      <c r="D273" s="298" t="str">
        <f t="shared" si="124"/>
        <v/>
      </c>
      <c r="E273" s="299">
        <f>IF(AG273=1,SUM(AG$8:AG273)+E$4,"")</f>
        <v>266</v>
      </c>
      <c r="F273" s="300" t="str">
        <f t="shared" si="125"/>
        <v>01​ 01 01 6650 1</v>
      </c>
      <c r="G273" s="301" t="s">
        <v>416</v>
      </c>
      <c r="H273" s="302"/>
      <c r="I273" s="303"/>
      <c r="J273" s="304">
        <v>2</v>
      </c>
      <c r="K273" s="305" t="str">
        <f t="shared" si="150"/>
        <v>អាជីវកម្ម</v>
      </c>
      <c r="L273" s="328"/>
      <c r="M273" s="79"/>
      <c r="N273" s="307"/>
      <c r="O273" s="366">
        <f t="shared" si="134"/>
        <v>0.83333333333333337</v>
      </c>
      <c r="P273" s="79" t="str">
        <f t="shared" si="135"/>
        <v/>
      </c>
      <c r="Q273" s="79" t="str">
        <f t="shared" si="126"/>
        <v/>
      </c>
      <c r="R273" s="79"/>
      <c r="S273" s="79">
        <v>5</v>
      </c>
      <c r="T273" s="79">
        <v>10</v>
      </c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308" t="str">
        <f t="shared" si="127"/>
        <v/>
      </c>
      <c r="AG273" s="309">
        <f t="shared" si="128"/>
        <v>1</v>
      </c>
      <c r="AH273" s="310" t="str">
        <f t="shared" si="136"/>
        <v/>
      </c>
      <c r="AI273" s="311">
        <f t="shared" si="129"/>
        <v>0</v>
      </c>
      <c r="AJ273" s="312" t="str">
        <f>IF(AH273=1,SUM(AH$8:AH273)+AJ$4,"")</f>
        <v/>
      </c>
      <c r="AK273" s="310" t="str">
        <f>IF(AND(J273=1,AI273&gt;0),Input!$E$18,IF(AND(J273=2,AI273&gt;0),Input!$E$19,IF(AND(J273=3,AI273&gt;0),Input!$E$20,"")))</f>
        <v/>
      </c>
      <c r="AL273" s="310" t="str">
        <f>IF(AND(J273=1,AI273&gt;0),Input!$G$18,IF(AND(J273=2,AI273&gt;0),Input!$G$19,IF(AND(J273=3,AI273&gt;0),Input!$G$20,"")))</f>
        <v/>
      </c>
      <c r="AM273" s="310" t="str">
        <f>IF(AND(J273=1,AI273&gt;0),Input!$I$18,IF(AND(J273=2,AI273&gt;0),Input!$I$19,IF(AND(J273=3,AI273&gt;0),Input!$I$20,"")))</f>
        <v/>
      </c>
      <c r="AN273" s="313"/>
      <c r="AO273" s="314" t="str">
        <f t="shared" si="130"/>
        <v/>
      </c>
      <c r="AP273" s="314" t="str">
        <f t="shared" si="137"/>
        <v/>
      </c>
      <c r="AQ273" s="314" t="str">
        <f t="shared" si="138"/>
        <v/>
      </c>
      <c r="AR273" s="314">
        <f t="shared" si="139"/>
        <v>0</v>
      </c>
      <c r="AT273" s="315" t="str">
        <f t="shared" si="131"/>
        <v/>
      </c>
      <c r="AU273" s="315" t="str">
        <f t="shared" si="140"/>
        <v/>
      </c>
      <c r="AV273" s="315" t="str">
        <f t="shared" si="141"/>
        <v/>
      </c>
      <c r="AW273" s="316" t="str">
        <f t="shared" si="132"/>
        <v/>
      </c>
      <c r="AX273" s="316" t="str">
        <f t="shared" si="142"/>
        <v/>
      </c>
      <c r="AY273" s="317" t="str">
        <f t="shared" si="143"/>
        <v/>
      </c>
      <c r="AZ273" s="318" t="str">
        <f t="shared" si="133"/>
        <v/>
      </c>
      <c r="BA273" s="318" t="str">
        <f t="shared" si="144"/>
        <v/>
      </c>
      <c r="BB273" s="318" t="str">
        <f t="shared" si="145"/>
        <v/>
      </c>
      <c r="BJ273" s="320">
        <f t="shared" si="149"/>
        <v>0</v>
      </c>
      <c r="BL273" s="321"/>
      <c r="BM273" s="322">
        <f t="shared" si="146"/>
        <v>2.5</v>
      </c>
      <c r="BN273" s="322">
        <f t="shared" si="147"/>
        <v>0.83333333333333337</v>
      </c>
      <c r="BO273" s="322" t="str">
        <f t="shared" si="147"/>
        <v/>
      </c>
      <c r="BP273" s="322" t="str">
        <f t="shared" si="147"/>
        <v/>
      </c>
      <c r="BQ273" s="322" t="str">
        <f t="shared" si="147"/>
        <v/>
      </c>
      <c r="BR273" s="322" t="str">
        <f t="shared" si="147"/>
        <v/>
      </c>
      <c r="BS273" s="322" t="str">
        <f t="shared" si="147"/>
        <v/>
      </c>
      <c r="BT273" s="322" t="str">
        <f t="shared" si="147"/>
        <v/>
      </c>
      <c r="BU273" s="322" t="str">
        <f t="shared" si="147"/>
        <v/>
      </c>
      <c r="BV273" s="322" t="str">
        <f t="shared" si="147"/>
        <v/>
      </c>
      <c r="BW273" s="322" t="str">
        <f t="shared" si="147"/>
        <v/>
      </c>
      <c r="BX273" s="322" t="str">
        <f t="shared" si="147"/>
        <v/>
      </c>
      <c r="CC273" s="323"/>
      <c r="CF273" s="369">
        <f t="shared" si="148"/>
        <v>0</v>
      </c>
      <c r="CG273" s="368"/>
      <c r="CH273" s="368"/>
      <c r="CI273" s="368"/>
      <c r="CJ273" s="368"/>
      <c r="CK273" s="368"/>
      <c r="CL273" s="368"/>
      <c r="CM273" s="368"/>
      <c r="CN273" s="368"/>
      <c r="CO273" s="368"/>
      <c r="CP273" s="368"/>
      <c r="CQ273" s="368"/>
      <c r="CR273" s="368"/>
    </row>
    <row r="274" spans="1:96" s="314" customFormat="1" ht="21" customHeight="1">
      <c r="A274" s="295" t="str">
        <f>Input!$C$12</f>
        <v>01​ 01 01</v>
      </c>
      <c r="B274" s="296">
        <v>6675</v>
      </c>
      <c r="C274" s="297">
        <v>1</v>
      </c>
      <c r="D274" s="298" t="str">
        <f t="shared" si="124"/>
        <v/>
      </c>
      <c r="E274" s="299">
        <f>IF(AG274=1,SUM(AG$8:AG274)+E$4,"")</f>
        <v>267</v>
      </c>
      <c r="F274" s="300" t="str">
        <f t="shared" si="125"/>
        <v>01​ 01 01 6675 1</v>
      </c>
      <c r="G274" s="301" t="s">
        <v>417</v>
      </c>
      <c r="H274" s="302"/>
      <c r="I274" s="303"/>
      <c r="J274" s="304">
        <v>2</v>
      </c>
      <c r="K274" s="305" t="str">
        <f t="shared" si="150"/>
        <v>អាជីវកម្ម</v>
      </c>
      <c r="L274" s="328"/>
      <c r="M274" s="79"/>
      <c r="N274" s="307"/>
      <c r="O274" s="366">
        <f t="shared" si="134"/>
        <v>0.83333333333333337</v>
      </c>
      <c r="P274" s="79" t="str">
        <f t="shared" si="135"/>
        <v/>
      </c>
      <c r="Q274" s="79" t="str">
        <f t="shared" si="126"/>
        <v/>
      </c>
      <c r="R274" s="79"/>
      <c r="S274" s="79">
        <v>5</v>
      </c>
      <c r="T274" s="79">
        <v>10</v>
      </c>
      <c r="U274" s="79"/>
      <c r="V274" s="79"/>
      <c r="W274" s="79"/>
      <c r="X274" s="79"/>
      <c r="Y274" s="79"/>
      <c r="Z274" s="79"/>
      <c r="AA274" s="79"/>
      <c r="AB274" s="79"/>
      <c r="AC274" s="79"/>
      <c r="AD274" s="79"/>
      <c r="AE274" s="79"/>
      <c r="AF274" s="308" t="str">
        <f t="shared" si="127"/>
        <v/>
      </c>
      <c r="AG274" s="309">
        <f t="shared" si="128"/>
        <v>1</v>
      </c>
      <c r="AH274" s="310" t="str">
        <f t="shared" si="136"/>
        <v/>
      </c>
      <c r="AI274" s="311">
        <f t="shared" si="129"/>
        <v>0</v>
      </c>
      <c r="AJ274" s="312" t="str">
        <f>IF(AH274=1,SUM(AH$8:AH274)+AJ$4,"")</f>
        <v/>
      </c>
      <c r="AK274" s="310" t="str">
        <f>IF(AND(J274=1,AI274&gt;0),Input!$E$18,IF(AND(J274=2,AI274&gt;0),Input!$E$19,IF(AND(J274=3,AI274&gt;0),Input!$E$20,"")))</f>
        <v/>
      </c>
      <c r="AL274" s="310" t="str">
        <f>IF(AND(J274=1,AI274&gt;0),Input!$G$18,IF(AND(J274=2,AI274&gt;0),Input!$G$19,IF(AND(J274=3,AI274&gt;0),Input!$G$20,"")))</f>
        <v/>
      </c>
      <c r="AM274" s="310" t="str">
        <f>IF(AND(J274=1,AI274&gt;0),Input!$I$18,IF(AND(J274=2,AI274&gt;0),Input!$I$19,IF(AND(J274=3,AI274&gt;0),Input!$I$20,"")))</f>
        <v/>
      </c>
      <c r="AN274" s="313"/>
      <c r="AO274" s="314" t="str">
        <f t="shared" si="130"/>
        <v/>
      </c>
      <c r="AP274" s="314" t="str">
        <f t="shared" si="137"/>
        <v/>
      </c>
      <c r="AQ274" s="314" t="str">
        <f t="shared" si="138"/>
        <v/>
      </c>
      <c r="AR274" s="314">
        <f t="shared" si="139"/>
        <v>0</v>
      </c>
      <c r="AT274" s="315" t="str">
        <f t="shared" si="131"/>
        <v/>
      </c>
      <c r="AU274" s="315" t="str">
        <f t="shared" si="140"/>
        <v/>
      </c>
      <c r="AV274" s="315" t="str">
        <f t="shared" si="141"/>
        <v/>
      </c>
      <c r="AW274" s="316" t="str">
        <f t="shared" si="132"/>
        <v/>
      </c>
      <c r="AX274" s="316" t="str">
        <f t="shared" si="142"/>
        <v/>
      </c>
      <c r="AY274" s="317" t="str">
        <f t="shared" si="143"/>
        <v/>
      </c>
      <c r="AZ274" s="318" t="str">
        <f t="shared" si="133"/>
        <v/>
      </c>
      <c r="BA274" s="318" t="str">
        <f t="shared" si="144"/>
        <v/>
      </c>
      <c r="BB274" s="318" t="str">
        <f t="shared" si="145"/>
        <v/>
      </c>
      <c r="BJ274" s="320">
        <f t="shared" si="149"/>
        <v>0</v>
      </c>
      <c r="BL274" s="321"/>
      <c r="BM274" s="322">
        <f t="shared" si="146"/>
        <v>2.5</v>
      </c>
      <c r="BN274" s="322">
        <f t="shared" si="147"/>
        <v>0.83333333333333337</v>
      </c>
      <c r="BO274" s="322" t="str">
        <f t="shared" si="147"/>
        <v/>
      </c>
      <c r="BP274" s="322" t="str">
        <f t="shared" si="147"/>
        <v/>
      </c>
      <c r="BQ274" s="322" t="str">
        <f t="shared" si="147"/>
        <v/>
      </c>
      <c r="BR274" s="322" t="str">
        <f t="shared" si="147"/>
        <v/>
      </c>
      <c r="BS274" s="322" t="str">
        <f t="shared" si="147"/>
        <v/>
      </c>
      <c r="BT274" s="322" t="str">
        <f t="shared" si="147"/>
        <v/>
      </c>
      <c r="BU274" s="322" t="str">
        <f t="shared" si="147"/>
        <v/>
      </c>
      <c r="BV274" s="322" t="str">
        <f t="shared" si="147"/>
        <v/>
      </c>
      <c r="BW274" s="322" t="str">
        <f t="shared" si="147"/>
        <v/>
      </c>
      <c r="BX274" s="322" t="str">
        <f t="shared" si="147"/>
        <v/>
      </c>
      <c r="CC274" s="323"/>
      <c r="CF274" s="369">
        <f t="shared" si="148"/>
        <v>0</v>
      </c>
      <c r="CG274" s="368"/>
      <c r="CH274" s="368"/>
      <c r="CI274" s="368"/>
      <c r="CJ274" s="368"/>
      <c r="CK274" s="368"/>
      <c r="CL274" s="368"/>
      <c r="CM274" s="368"/>
      <c r="CN274" s="368"/>
      <c r="CO274" s="368"/>
      <c r="CP274" s="368"/>
      <c r="CQ274" s="368"/>
      <c r="CR274" s="368"/>
    </row>
    <row r="275" spans="1:96" s="314" customFormat="1" ht="21" customHeight="1">
      <c r="A275" s="295" t="str">
        <f>Input!$C$12</f>
        <v>01​ 01 01</v>
      </c>
      <c r="B275" s="325">
        <v>6700</v>
      </c>
      <c r="C275" s="297">
        <v>1</v>
      </c>
      <c r="D275" s="298" t="str">
        <f t="shared" si="124"/>
        <v/>
      </c>
      <c r="E275" s="299">
        <f>IF(AG275=1,SUM(AG$8:AG275)+E$4,"")</f>
        <v>268</v>
      </c>
      <c r="F275" s="300" t="str">
        <f t="shared" si="125"/>
        <v>01​ 01 01 6700 1</v>
      </c>
      <c r="G275" s="301" t="s">
        <v>418</v>
      </c>
      <c r="H275" s="302"/>
      <c r="I275" s="303"/>
      <c r="J275" s="304">
        <v>2</v>
      </c>
      <c r="K275" s="305" t="str">
        <f t="shared" si="150"/>
        <v>អាជីវកម្ម</v>
      </c>
      <c r="L275" s="328"/>
      <c r="M275" s="79"/>
      <c r="N275" s="307"/>
      <c r="O275" s="366">
        <f t="shared" si="134"/>
        <v>0.83333333333333337</v>
      </c>
      <c r="P275" s="79" t="str">
        <f t="shared" si="135"/>
        <v/>
      </c>
      <c r="Q275" s="79" t="str">
        <f t="shared" si="126"/>
        <v/>
      </c>
      <c r="R275" s="79"/>
      <c r="S275" s="79">
        <v>5</v>
      </c>
      <c r="T275" s="79">
        <v>10</v>
      </c>
      <c r="U275" s="79"/>
      <c r="V275" s="79"/>
      <c r="W275" s="79"/>
      <c r="X275" s="79"/>
      <c r="Y275" s="79"/>
      <c r="Z275" s="79"/>
      <c r="AA275" s="79"/>
      <c r="AB275" s="79"/>
      <c r="AC275" s="79"/>
      <c r="AD275" s="79"/>
      <c r="AE275" s="79"/>
      <c r="AF275" s="308" t="str">
        <f t="shared" si="127"/>
        <v/>
      </c>
      <c r="AG275" s="309">
        <f t="shared" si="128"/>
        <v>1</v>
      </c>
      <c r="AH275" s="310" t="str">
        <f t="shared" si="136"/>
        <v/>
      </c>
      <c r="AI275" s="311">
        <f t="shared" si="129"/>
        <v>0</v>
      </c>
      <c r="AJ275" s="312" t="str">
        <f>IF(AH275=1,SUM(AH$8:AH275)+AJ$4,"")</f>
        <v/>
      </c>
      <c r="AK275" s="310" t="str">
        <f>IF(AND(J275=1,AI275&gt;0),Input!$E$18,IF(AND(J275=2,AI275&gt;0),Input!$E$19,IF(AND(J275=3,AI275&gt;0),Input!$E$20,"")))</f>
        <v/>
      </c>
      <c r="AL275" s="310" t="str">
        <f>IF(AND(J275=1,AI275&gt;0),Input!$G$18,IF(AND(J275=2,AI275&gt;0),Input!$G$19,IF(AND(J275=3,AI275&gt;0),Input!$G$20,"")))</f>
        <v/>
      </c>
      <c r="AM275" s="310" t="str">
        <f>IF(AND(J275=1,AI275&gt;0),Input!$I$18,IF(AND(J275=2,AI275&gt;0),Input!$I$19,IF(AND(J275=3,AI275&gt;0),Input!$I$20,"")))</f>
        <v/>
      </c>
      <c r="AN275" s="313"/>
      <c r="AO275" s="314" t="str">
        <f t="shared" si="130"/>
        <v/>
      </c>
      <c r="AP275" s="314" t="str">
        <f t="shared" si="137"/>
        <v/>
      </c>
      <c r="AQ275" s="314" t="str">
        <f t="shared" si="138"/>
        <v/>
      </c>
      <c r="AR275" s="314">
        <f t="shared" si="139"/>
        <v>0</v>
      </c>
      <c r="AT275" s="315" t="str">
        <f t="shared" si="131"/>
        <v/>
      </c>
      <c r="AU275" s="315" t="str">
        <f t="shared" si="140"/>
        <v/>
      </c>
      <c r="AV275" s="315" t="str">
        <f t="shared" si="141"/>
        <v/>
      </c>
      <c r="AW275" s="316" t="str">
        <f t="shared" si="132"/>
        <v/>
      </c>
      <c r="AX275" s="316" t="str">
        <f t="shared" si="142"/>
        <v/>
      </c>
      <c r="AY275" s="317" t="str">
        <f t="shared" si="143"/>
        <v/>
      </c>
      <c r="AZ275" s="318" t="str">
        <f t="shared" si="133"/>
        <v/>
      </c>
      <c r="BA275" s="318" t="str">
        <f t="shared" si="144"/>
        <v/>
      </c>
      <c r="BB275" s="318" t="str">
        <f t="shared" si="145"/>
        <v/>
      </c>
      <c r="BJ275" s="320">
        <f t="shared" si="149"/>
        <v>0</v>
      </c>
      <c r="BL275" s="321"/>
      <c r="BM275" s="322">
        <f t="shared" si="146"/>
        <v>2.5</v>
      </c>
      <c r="BN275" s="322">
        <f t="shared" si="147"/>
        <v>0.83333333333333337</v>
      </c>
      <c r="BO275" s="322" t="str">
        <f t="shared" si="147"/>
        <v/>
      </c>
      <c r="BP275" s="322" t="str">
        <f t="shared" si="147"/>
        <v/>
      </c>
      <c r="BQ275" s="322" t="str">
        <f t="shared" si="147"/>
        <v/>
      </c>
      <c r="BR275" s="322" t="str">
        <f t="shared" si="147"/>
        <v/>
      </c>
      <c r="BS275" s="322" t="str">
        <f t="shared" si="147"/>
        <v/>
      </c>
      <c r="BT275" s="322" t="str">
        <f t="shared" si="147"/>
        <v/>
      </c>
      <c r="BU275" s="322" t="str">
        <f t="shared" si="147"/>
        <v/>
      </c>
      <c r="BV275" s="322" t="str">
        <f t="shared" si="147"/>
        <v/>
      </c>
      <c r="BW275" s="322" t="str">
        <f t="shared" si="147"/>
        <v/>
      </c>
      <c r="BX275" s="322" t="str">
        <f t="shared" si="147"/>
        <v/>
      </c>
      <c r="CC275" s="323"/>
      <c r="CF275" s="369">
        <f t="shared" si="148"/>
        <v>0</v>
      </c>
      <c r="CG275" s="368"/>
      <c r="CH275" s="368"/>
      <c r="CI275" s="368"/>
      <c r="CJ275" s="368"/>
      <c r="CK275" s="368"/>
      <c r="CL275" s="368"/>
      <c r="CM275" s="368"/>
      <c r="CN275" s="368"/>
      <c r="CO275" s="368"/>
      <c r="CP275" s="368"/>
      <c r="CQ275" s="368"/>
      <c r="CR275" s="368"/>
    </row>
    <row r="276" spans="1:96" s="314" customFormat="1" ht="21" customHeight="1">
      <c r="A276" s="295" t="str">
        <f>Input!$C$12</f>
        <v>01​ 01 01</v>
      </c>
      <c r="B276" s="296">
        <v>6725</v>
      </c>
      <c r="C276" s="297">
        <v>1</v>
      </c>
      <c r="D276" s="298" t="str">
        <f t="shared" si="124"/>
        <v/>
      </c>
      <c r="E276" s="299">
        <f>IF(AG276=1,SUM(AG$8:AG276)+E$4,"")</f>
        <v>269</v>
      </c>
      <c r="F276" s="300" t="str">
        <f t="shared" si="125"/>
        <v>01​ 01 01 6725 1</v>
      </c>
      <c r="G276" s="301" t="s">
        <v>419</v>
      </c>
      <c r="H276" s="302"/>
      <c r="I276" s="303"/>
      <c r="J276" s="304">
        <v>2</v>
      </c>
      <c r="K276" s="305" t="str">
        <f t="shared" si="150"/>
        <v>អាជីវកម្ម</v>
      </c>
      <c r="L276" s="328"/>
      <c r="M276" s="79"/>
      <c r="N276" s="307"/>
      <c r="O276" s="366">
        <f t="shared" si="134"/>
        <v>0.83333333333333337</v>
      </c>
      <c r="P276" s="79" t="str">
        <f t="shared" si="135"/>
        <v/>
      </c>
      <c r="Q276" s="79" t="str">
        <f t="shared" si="126"/>
        <v/>
      </c>
      <c r="R276" s="79"/>
      <c r="S276" s="79">
        <v>5</v>
      </c>
      <c r="T276" s="79">
        <v>10</v>
      </c>
      <c r="U276" s="79"/>
      <c r="V276" s="79"/>
      <c r="W276" s="79"/>
      <c r="X276" s="79"/>
      <c r="Y276" s="79"/>
      <c r="Z276" s="79"/>
      <c r="AA276" s="79"/>
      <c r="AB276" s="79"/>
      <c r="AC276" s="79"/>
      <c r="AD276" s="79"/>
      <c r="AE276" s="79"/>
      <c r="AF276" s="308" t="str">
        <f t="shared" si="127"/>
        <v/>
      </c>
      <c r="AG276" s="309">
        <f t="shared" si="128"/>
        <v>1</v>
      </c>
      <c r="AH276" s="310" t="str">
        <f t="shared" si="136"/>
        <v/>
      </c>
      <c r="AI276" s="311">
        <f t="shared" si="129"/>
        <v>0</v>
      </c>
      <c r="AJ276" s="312" t="str">
        <f>IF(AH276=1,SUM(AH$8:AH276)+AJ$4,"")</f>
        <v/>
      </c>
      <c r="AK276" s="310" t="str">
        <f>IF(AND(J276=1,AI276&gt;0),Input!$E$18,IF(AND(J276=2,AI276&gt;0),Input!$E$19,IF(AND(J276=3,AI276&gt;0),Input!$E$20,"")))</f>
        <v/>
      </c>
      <c r="AL276" s="310" t="str">
        <f>IF(AND(J276=1,AI276&gt;0),Input!$G$18,IF(AND(J276=2,AI276&gt;0),Input!$G$19,IF(AND(J276=3,AI276&gt;0),Input!$G$20,"")))</f>
        <v/>
      </c>
      <c r="AM276" s="310" t="str">
        <f>IF(AND(J276=1,AI276&gt;0),Input!$I$18,IF(AND(J276=2,AI276&gt;0),Input!$I$19,IF(AND(J276=3,AI276&gt;0),Input!$I$20,"")))</f>
        <v/>
      </c>
      <c r="AN276" s="313"/>
      <c r="AO276" s="314" t="str">
        <f t="shared" si="130"/>
        <v/>
      </c>
      <c r="AP276" s="314" t="str">
        <f t="shared" si="137"/>
        <v/>
      </c>
      <c r="AQ276" s="314" t="str">
        <f t="shared" si="138"/>
        <v/>
      </c>
      <c r="AR276" s="314">
        <f t="shared" si="139"/>
        <v>0</v>
      </c>
      <c r="AT276" s="315" t="str">
        <f t="shared" si="131"/>
        <v/>
      </c>
      <c r="AU276" s="315" t="str">
        <f t="shared" si="140"/>
        <v/>
      </c>
      <c r="AV276" s="315" t="str">
        <f t="shared" si="141"/>
        <v/>
      </c>
      <c r="AW276" s="316" t="str">
        <f t="shared" si="132"/>
        <v/>
      </c>
      <c r="AX276" s="316" t="str">
        <f t="shared" si="142"/>
        <v/>
      </c>
      <c r="AY276" s="317" t="str">
        <f t="shared" si="143"/>
        <v/>
      </c>
      <c r="AZ276" s="318" t="str">
        <f t="shared" si="133"/>
        <v/>
      </c>
      <c r="BA276" s="318" t="str">
        <f t="shared" si="144"/>
        <v/>
      </c>
      <c r="BB276" s="318" t="str">
        <f t="shared" si="145"/>
        <v/>
      </c>
      <c r="BJ276" s="320">
        <f t="shared" si="149"/>
        <v>0</v>
      </c>
      <c r="BL276" s="321"/>
      <c r="BM276" s="322">
        <f t="shared" si="146"/>
        <v>2.5</v>
      </c>
      <c r="BN276" s="322">
        <f t="shared" si="147"/>
        <v>0.83333333333333337</v>
      </c>
      <c r="BO276" s="322" t="str">
        <f t="shared" si="147"/>
        <v/>
      </c>
      <c r="BP276" s="322" t="str">
        <f t="shared" si="147"/>
        <v/>
      </c>
      <c r="BQ276" s="322" t="str">
        <f t="shared" si="147"/>
        <v/>
      </c>
      <c r="BR276" s="322" t="str">
        <f t="shared" si="147"/>
        <v/>
      </c>
      <c r="BS276" s="322" t="str">
        <f t="shared" si="147"/>
        <v/>
      </c>
      <c r="BT276" s="322" t="str">
        <f t="shared" si="147"/>
        <v/>
      </c>
      <c r="BU276" s="322" t="str">
        <f t="shared" si="147"/>
        <v/>
      </c>
      <c r="BV276" s="322" t="str">
        <f t="shared" si="147"/>
        <v/>
      </c>
      <c r="BW276" s="322" t="str">
        <f t="shared" si="147"/>
        <v/>
      </c>
      <c r="BX276" s="322" t="str">
        <f t="shared" si="147"/>
        <v/>
      </c>
      <c r="CC276" s="323"/>
      <c r="CF276" s="369">
        <f t="shared" si="148"/>
        <v>0</v>
      </c>
      <c r="CG276" s="368"/>
      <c r="CH276" s="368"/>
      <c r="CI276" s="368"/>
      <c r="CJ276" s="368"/>
      <c r="CK276" s="368"/>
      <c r="CL276" s="368"/>
      <c r="CM276" s="368"/>
      <c r="CN276" s="368"/>
      <c r="CO276" s="368"/>
      <c r="CP276" s="368"/>
      <c r="CQ276" s="368"/>
      <c r="CR276" s="368"/>
    </row>
    <row r="277" spans="1:96" s="314" customFormat="1" ht="21" customHeight="1">
      <c r="A277" s="295" t="str">
        <f>Input!$C$12</f>
        <v>01​ 01 01</v>
      </c>
      <c r="B277" s="325">
        <v>6750</v>
      </c>
      <c r="C277" s="297">
        <v>1</v>
      </c>
      <c r="D277" s="298" t="str">
        <f t="shared" si="124"/>
        <v/>
      </c>
      <c r="E277" s="299">
        <f>IF(AG277=1,SUM(AG$8:AG277)+E$4,"")</f>
        <v>270</v>
      </c>
      <c r="F277" s="300" t="str">
        <f t="shared" si="125"/>
        <v>01​ 01 01 6750 1</v>
      </c>
      <c r="G277" s="301" t="s">
        <v>420</v>
      </c>
      <c r="H277" s="302"/>
      <c r="I277" s="303"/>
      <c r="J277" s="304">
        <v>2</v>
      </c>
      <c r="K277" s="305" t="str">
        <f t="shared" si="150"/>
        <v>អាជីវកម្ម</v>
      </c>
      <c r="L277" s="328"/>
      <c r="M277" s="79"/>
      <c r="N277" s="307"/>
      <c r="O277" s="366">
        <f t="shared" si="134"/>
        <v>0.83333333333333337</v>
      </c>
      <c r="P277" s="79" t="str">
        <f t="shared" si="135"/>
        <v/>
      </c>
      <c r="Q277" s="79" t="str">
        <f t="shared" si="126"/>
        <v/>
      </c>
      <c r="R277" s="79"/>
      <c r="S277" s="79">
        <v>5</v>
      </c>
      <c r="T277" s="79">
        <v>10</v>
      </c>
      <c r="U277" s="79"/>
      <c r="V277" s="79"/>
      <c r="W277" s="79"/>
      <c r="X277" s="79"/>
      <c r="Y277" s="79"/>
      <c r="Z277" s="79"/>
      <c r="AA277" s="79"/>
      <c r="AB277" s="79"/>
      <c r="AC277" s="79"/>
      <c r="AD277" s="79"/>
      <c r="AE277" s="79"/>
      <c r="AF277" s="308" t="str">
        <f t="shared" si="127"/>
        <v/>
      </c>
      <c r="AG277" s="309">
        <f t="shared" si="128"/>
        <v>1</v>
      </c>
      <c r="AH277" s="310" t="str">
        <f t="shared" si="136"/>
        <v/>
      </c>
      <c r="AI277" s="311">
        <f t="shared" si="129"/>
        <v>0</v>
      </c>
      <c r="AJ277" s="312" t="str">
        <f>IF(AH277=1,SUM(AH$8:AH277)+AJ$4,"")</f>
        <v/>
      </c>
      <c r="AK277" s="310" t="str">
        <f>IF(AND(J277=1,AI277&gt;0),Input!$E$18,IF(AND(J277=2,AI277&gt;0),Input!$E$19,IF(AND(J277=3,AI277&gt;0),Input!$E$20,"")))</f>
        <v/>
      </c>
      <c r="AL277" s="310" t="str">
        <f>IF(AND(J277=1,AI277&gt;0),Input!$G$18,IF(AND(J277=2,AI277&gt;0),Input!$G$19,IF(AND(J277=3,AI277&gt;0),Input!$G$20,"")))</f>
        <v/>
      </c>
      <c r="AM277" s="310" t="str">
        <f>IF(AND(J277=1,AI277&gt;0),Input!$I$18,IF(AND(J277=2,AI277&gt;0),Input!$I$19,IF(AND(J277=3,AI277&gt;0),Input!$I$20,"")))</f>
        <v/>
      </c>
      <c r="AN277" s="313"/>
      <c r="AO277" s="314" t="str">
        <f t="shared" si="130"/>
        <v/>
      </c>
      <c r="AP277" s="314" t="str">
        <f t="shared" si="137"/>
        <v/>
      </c>
      <c r="AQ277" s="314" t="str">
        <f t="shared" si="138"/>
        <v/>
      </c>
      <c r="AR277" s="314">
        <f t="shared" si="139"/>
        <v>0</v>
      </c>
      <c r="AT277" s="315" t="str">
        <f t="shared" si="131"/>
        <v/>
      </c>
      <c r="AU277" s="315" t="str">
        <f t="shared" si="140"/>
        <v/>
      </c>
      <c r="AV277" s="315" t="str">
        <f t="shared" si="141"/>
        <v/>
      </c>
      <c r="AW277" s="316" t="str">
        <f t="shared" si="132"/>
        <v/>
      </c>
      <c r="AX277" s="316" t="str">
        <f t="shared" si="142"/>
        <v/>
      </c>
      <c r="AY277" s="317" t="str">
        <f t="shared" si="143"/>
        <v/>
      </c>
      <c r="AZ277" s="318" t="str">
        <f t="shared" si="133"/>
        <v/>
      </c>
      <c r="BA277" s="318" t="str">
        <f t="shared" si="144"/>
        <v/>
      </c>
      <c r="BB277" s="318" t="str">
        <f t="shared" si="145"/>
        <v/>
      </c>
      <c r="BJ277" s="320">
        <f t="shared" si="149"/>
        <v>0</v>
      </c>
      <c r="BL277" s="321"/>
      <c r="BM277" s="322">
        <f t="shared" si="146"/>
        <v>2.5</v>
      </c>
      <c r="BN277" s="322">
        <f t="shared" si="147"/>
        <v>0.83333333333333337</v>
      </c>
      <c r="BO277" s="322" t="str">
        <f t="shared" si="147"/>
        <v/>
      </c>
      <c r="BP277" s="322" t="str">
        <f t="shared" si="147"/>
        <v/>
      </c>
      <c r="BQ277" s="322" t="str">
        <f t="shared" si="147"/>
        <v/>
      </c>
      <c r="BR277" s="322" t="str">
        <f t="shared" si="147"/>
        <v/>
      </c>
      <c r="BS277" s="322" t="str">
        <f t="shared" si="147"/>
        <v/>
      </c>
      <c r="BT277" s="322" t="str">
        <f t="shared" si="147"/>
        <v/>
      </c>
      <c r="BU277" s="322" t="str">
        <f t="shared" si="147"/>
        <v/>
      </c>
      <c r="BV277" s="322" t="str">
        <f t="shared" si="147"/>
        <v/>
      </c>
      <c r="BW277" s="322" t="str">
        <f t="shared" si="147"/>
        <v/>
      </c>
      <c r="BX277" s="322" t="str">
        <f t="shared" si="147"/>
        <v/>
      </c>
      <c r="CC277" s="323"/>
      <c r="CF277" s="369">
        <f t="shared" si="148"/>
        <v>0</v>
      </c>
      <c r="CG277" s="368"/>
      <c r="CH277" s="368"/>
      <c r="CI277" s="368"/>
      <c r="CJ277" s="368"/>
      <c r="CK277" s="368"/>
      <c r="CL277" s="368"/>
      <c r="CM277" s="368"/>
      <c r="CN277" s="368"/>
      <c r="CO277" s="368"/>
      <c r="CP277" s="368"/>
      <c r="CQ277" s="368"/>
      <c r="CR277" s="368"/>
    </row>
    <row r="278" spans="1:96" s="314" customFormat="1" ht="21" customHeight="1">
      <c r="A278" s="295" t="str">
        <f>Input!$C$12</f>
        <v>01​ 01 01</v>
      </c>
      <c r="B278" s="296">
        <v>6775</v>
      </c>
      <c r="C278" s="297">
        <v>1</v>
      </c>
      <c r="D278" s="298" t="str">
        <f t="shared" si="124"/>
        <v/>
      </c>
      <c r="E278" s="299">
        <f>IF(AG278=1,SUM(AG$8:AG278)+E$4,"")</f>
        <v>271</v>
      </c>
      <c r="F278" s="300" t="str">
        <f t="shared" si="125"/>
        <v>01​ 01 01 6775 1</v>
      </c>
      <c r="G278" s="301" t="s">
        <v>421</v>
      </c>
      <c r="H278" s="302"/>
      <c r="I278" s="303"/>
      <c r="J278" s="304">
        <v>2</v>
      </c>
      <c r="K278" s="305" t="str">
        <f t="shared" si="150"/>
        <v>អាជីវកម្ម</v>
      </c>
      <c r="L278" s="328"/>
      <c r="M278" s="79"/>
      <c r="N278" s="307"/>
      <c r="O278" s="366">
        <f t="shared" si="134"/>
        <v>0.83333333333333337</v>
      </c>
      <c r="P278" s="79" t="str">
        <f t="shared" si="135"/>
        <v/>
      </c>
      <c r="Q278" s="79" t="str">
        <f t="shared" si="126"/>
        <v/>
      </c>
      <c r="R278" s="79"/>
      <c r="S278" s="79">
        <v>5</v>
      </c>
      <c r="T278" s="79">
        <v>10</v>
      </c>
      <c r="U278" s="79"/>
      <c r="V278" s="79"/>
      <c r="W278" s="79"/>
      <c r="X278" s="79"/>
      <c r="Y278" s="79"/>
      <c r="Z278" s="79"/>
      <c r="AA278" s="79"/>
      <c r="AB278" s="79"/>
      <c r="AC278" s="79"/>
      <c r="AD278" s="79"/>
      <c r="AE278" s="79"/>
      <c r="AF278" s="308" t="str">
        <f t="shared" si="127"/>
        <v/>
      </c>
      <c r="AG278" s="309">
        <f t="shared" si="128"/>
        <v>1</v>
      </c>
      <c r="AH278" s="310" t="str">
        <f t="shared" si="136"/>
        <v/>
      </c>
      <c r="AI278" s="311">
        <f t="shared" si="129"/>
        <v>0</v>
      </c>
      <c r="AJ278" s="312" t="str">
        <f>IF(AH278=1,SUM(AH$8:AH278)+AJ$4,"")</f>
        <v/>
      </c>
      <c r="AK278" s="310" t="str">
        <f>IF(AND(J278=1,AI278&gt;0),Input!$E$18,IF(AND(J278=2,AI278&gt;0),Input!$E$19,IF(AND(J278=3,AI278&gt;0),Input!$E$20,"")))</f>
        <v/>
      </c>
      <c r="AL278" s="310" t="str">
        <f>IF(AND(J278=1,AI278&gt;0),Input!$G$18,IF(AND(J278=2,AI278&gt;0),Input!$G$19,IF(AND(J278=3,AI278&gt;0),Input!$G$20,"")))</f>
        <v/>
      </c>
      <c r="AM278" s="310" t="str">
        <f>IF(AND(J278=1,AI278&gt;0),Input!$I$18,IF(AND(J278=2,AI278&gt;0),Input!$I$19,IF(AND(J278=3,AI278&gt;0),Input!$I$20,"")))</f>
        <v/>
      </c>
      <c r="AN278" s="313"/>
      <c r="AO278" s="314" t="str">
        <f t="shared" si="130"/>
        <v/>
      </c>
      <c r="AP278" s="314" t="str">
        <f t="shared" si="137"/>
        <v/>
      </c>
      <c r="AQ278" s="314" t="str">
        <f t="shared" si="138"/>
        <v/>
      </c>
      <c r="AR278" s="314">
        <f t="shared" si="139"/>
        <v>0</v>
      </c>
      <c r="AT278" s="315" t="str">
        <f t="shared" si="131"/>
        <v/>
      </c>
      <c r="AU278" s="315" t="str">
        <f t="shared" si="140"/>
        <v/>
      </c>
      <c r="AV278" s="315" t="str">
        <f t="shared" si="141"/>
        <v/>
      </c>
      <c r="AW278" s="316" t="str">
        <f t="shared" si="132"/>
        <v/>
      </c>
      <c r="AX278" s="316" t="str">
        <f t="shared" si="142"/>
        <v/>
      </c>
      <c r="AY278" s="317" t="str">
        <f t="shared" si="143"/>
        <v/>
      </c>
      <c r="AZ278" s="318" t="str">
        <f t="shared" si="133"/>
        <v/>
      </c>
      <c r="BA278" s="318" t="str">
        <f t="shared" si="144"/>
        <v/>
      </c>
      <c r="BB278" s="318" t="str">
        <f t="shared" si="145"/>
        <v/>
      </c>
      <c r="BJ278" s="320">
        <f t="shared" si="149"/>
        <v>0</v>
      </c>
      <c r="BL278" s="321"/>
      <c r="BM278" s="322">
        <f t="shared" si="146"/>
        <v>2.5</v>
      </c>
      <c r="BN278" s="322">
        <f t="shared" si="147"/>
        <v>0.83333333333333337</v>
      </c>
      <c r="BO278" s="322" t="str">
        <f t="shared" si="147"/>
        <v/>
      </c>
      <c r="BP278" s="322" t="str">
        <f t="shared" si="147"/>
        <v/>
      </c>
      <c r="BQ278" s="322" t="str">
        <f t="shared" si="147"/>
        <v/>
      </c>
      <c r="BR278" s="322" t="str">
        <f t="shared" si="147"/>
        <v/>
      </c>
      <c r="BS278" s="322" t="str">
        <f t="shared" si="147"/>
        <v/>
      </c>
      <c r="BT278" s="322" t="str">
        <f t="shared" si="147"/>
        <v/>
      </c>
      <c r="BU278" s="322" t="str">
        <f t="shared" si="147"/>
        <v/>
      </c>
      <c r="BV278" s="322" t="str">
        <f t="shared" si="147"/>
        <v/>
      </c>
      <c r="BW278" s="322" t="str">
        <f t="shared" si="147"/>
        <v/>
      </c>
      <c r="BX278" s="322" t="str">
        <f t="shared" si="147"/>
        <v/>
      </c>
      <c r="CC278" s="323"/>
      <c r="CF278" s="369">
        <f t="shared" si="148"/>
        <v>0</v>
      </c>
      <c r="CG278" s="368"/>
      <c r="CH278" s="368"/>
      <c r="CI278" s="368"/>
      <c r="CJ278" s="368"/>
      <c r="CK278" s="368"/>
      <c r="CL278" s="368"/>
      <c r="CM278" s="368"/>
      <c r="CN278" s="368"/>
      <c r="CO278" s="368"/>
      <c r="CP278" s="368"/>
      <c r="CQ278" s="368"/>
      <c r="CR278" s="368"/>
    </row>
    <row r="279" spans="1:96" s="314" customFormat="1" ht="21" customHeight="1">
      <c r="A279" s="295" t="str">
        <f>Input!$C$12</f>
        <v>01​ 01 01</v>
      </c>
      <c r="B279" s="325">
        <v>6800</v>
      </c>
      <c r="C279" s="297">
        <v>1</v>
      </c>
      <c r="D279" s="298" t="str">
        <f t="shared" si="124"/>
        <v/>
      </c>
      <c r="E279" s="299">
        <f>IF(AG279=1,SUM(AG$8:AG279)+E$4,"")</f>
        <v>272</v>
      </c>
      <c r="F279" s="300" t="str">
        <f t="shared" si="125"/>
        <v>01​ 01 01 6800 1</v>
      </c>
      <c r="G279" s="301" t="s">
        <v>422</v>
      </c>
      <c r="H279" s="302"/>
      <c r="I279" s="303"/>
      <c r="J279" s="304">
        <v>2</v>
      </c>
      <c r="K279" s="305" t="str">
        <f t="shared" si="150"/>
        <v>អាជីវកម្ម</v>
      </c>
      <c r="L279" s="328"/>
      <c r="M279" s="79"/>
      <c r="N279" s="307"/>
      <c r="O279" s="366">
        <f t="shared" si="134"/>
        <v>0.83333333333333337</v>
      </c>
      <c r="P279" s="79" t="str">
        <f t="shared" si="135"/>
        <v/>
      </c>
      <c r="Q279" s="79" t="str">
        <f t="shared" si="126"/>
        <v/>
      </c>
      <c r="R279" s="79"/>
      <c r="S279" s="79">
        <v>5</v>
      </c>
      <c r="T279" s="79">
        <v>10</v>
      </c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308" t="str">
        <f t="shared" si="127"/>
        <v/>
      </c>
      <c r="AG279" s="309">
        <f t="shared" si="128"/>
        <v>1</v>
      </c>
      <c r="AH279" s="310" t="str">
        <f t="shared" si="136"/>
        <v/>
      </c>
      <c r="AI279" s="311">
        <f t="shared" si="129"/>
        <v>0</v>
      </c>
      <c r="AJ279" s="312" t="str">
        <f>IF(AH279=1,SUM(AH$8:AH279)+AJ$4,"")</f>
        <v/>
      </c>
      <c r="AK279" s="310" t="str">
        <f>IF(AND(J279=1,AI279&gt;0),Input!$E$18,IF(AND(J279=2,AI279&gt;0),Input!$E$19,IF(AND(J279=3,AI279&gt;0),Input!$E$20,"")))</f>
        <v/>
      </c>
      <c r="AL279" s="310" t="str">
        <f>IF(AND(J279=1,AI279&gt;0),Input!$G$18,IF(AND(J279=2,AI279&gt;0),Input!$G$19,IF(AND(J279=3,AI279&gt;0),Input!$G$20,"")))</f>
        <v/>
      </c>
      <c r="AM279" s="310" t="str">
        <f>IF(AND(J279=1,AI279&gt;0),Input!$I$18,IF(AND(J279=2,AI279&gt;0),Input!$I$19,IF(AND(J279=3,AI279&gt;0),Input!$I$20,"")))</f>
        <v/>
      </c>
      <c r="AN279" s="313"/>
      <c r="AO279" s="314" t="str">
        <f t="shared" si="130"/>
        <v/>
      </c>
      <c r="AP279" s="314" t="str">
        <f t="shared" si="137"/>
        <v/>
      </c>
      <c r="AQ279" s="314" t="str">
        <f t="shared" si="138"/>
        <v/>
      </c>
      <c r="AR279" s="314">
        <f t="shared" si="139"/>
        <v>0</v>
      </c>
      <c r="AT279" s="315" t="str">
        <f t="shared" si="131"/>
        <v/>
      </c>
      <c r="AU279" s="315" t="str">
        <f t="shared" si="140"/>
        <v/>
      </c>
      <c r="AV279" s="315" t="str">
        <f t="shared" si="141"/>
        <v/>
      </c>
      <c r="AW279" s="316" t="str">
        <f t="shared" si="132"/>
        <v/>
      </c>
      <c r="AX279" s="316" t="str">
        <f t="shared" si="142"/>
        <v/>
      </c>
      <c r="AY279" s="317" t="str">
        <f t="shared" si="143"/>
        <v/>
      </c>
      <c r="AZ279" s="318" t="str">
        <f t="shared" si="133"/>
        <v/>
      </c>
      <c r="BA279" s="318" t="str">
        <f t="shared" si="144"/>
        <v/>
      </c>
      <c r="BB279" s="318" t="str">
        <f t="shared" si="145"/>
        <v/>
      </c>
      <c r="BJ279" s="320">
        <f t="shared" si="149"/>
        <v>0</v>
      </c>
      <c r="BL279" s="321"/>
      <c r="BM279" s="322">
        <f t="shared" si="146"/>
        <v>2.5</v>
      </c>
      <c r="BN279" s="322">
        <f t="shared" si="147"/>
        <v>0.83333333333333337</v>
      </c>
      <c r="BO279" s="322" t="str">
        <f t="shared" si="147"/>
        <v/>
      </c>
      <c r="BP279" s="322" t="str">
        <f t="shared" si="147"/>
        <v/>
      </c>
      <c r="BQ279" s="322" t="str">
        <f t="shared" si="147"/>
        <v/>
      </c>
      <c r="BR279" s="322" t="str">
        <f t="shared" si="147"/>
        <v/>
      </c>
      <c r="BS279" s="322" t="str">
        <f t="shared" si="147"/>
        <v/>
      </c>
      <c r="BT279" s="322" t="str">
        <f t="shared" si="147"/>
        <v/>
      </c>
      <c r="BU279" s="322" t="str">
        <f t="shared" si="147"/>
        <v/>
      </c>
      <c r="BV279" s="322" t="str">
        <f t="shared" si="147"/>
        <v/>
      </c>
      <c r="BW279" s="322" t="str">
        <f t="shared" si="147"/>
        <v/>
      </c>
      <c r="BX279" s="322" t="str">
        <f t="shared" si="147"/>
        <v/>
      </c>
      <c r="CC279" s="323"/>
      <c r="CF279" s="369">
        <f t="shared" si="148"/>
        <v>0</v>
      </c>
      <c r="CG279" s="368"/>
      <c r="CH279" s="368"/>
      <c r="CI279" s="368"/>
      <c r="CJ279" s="368"/>
      <c r="CK279" s="368"/>
      <c r="CL279" s="368"/>
      <c r="CM279" s="368"/>
      <c r="CN279" s="368"/>
      <c r="CO279" s="368"/>
      <c r="CP279" s="368"/>
      <c r="CQ279" s="368"/>
      <c r="CR279" s="368"/>
    </row>
    <row r="280" spans="1:96" s="314" customFormat="1" ht="21" customHeight="1">
      <c r="A280" s="295" t="str">
        <f>Input!$C$12</f>
        <v>01​ 01 01</v>
      </c>
      <c r="B280" s="296">
        <v>6825</v>
      </c>
      <c r="C280" s="297">
        <v>1</v>
      </c>
      <c r="D280" s="298" t="str">
        <f t="shared" si="124"/>
        <v/>
      </c>
      <c r="E280" s="299">
        <f>IF(AG280=1,SUM(AG$8:AG280)+E$4,"")</f>
        <v>273</v>
      </c>
      <c r="F280" s="300" t="str">
        <f t="shared" si="125"/>
        <v>01​ 01 01 6825 1</v>
      </c>
      <c r="G280" s="301" t="s">
        <v>423</v>
      </c>
      <c r="H280" s="302"/>
      <c r="I280" s="303"/>
      <c r="J280" s="304">
        <v>2</v>
      </c>
      <c r="K280" s="305" t="str">
        <f t="shared" si="150"/>
        <v>អាជីវកម្ម</v>
      </c>
      <c r="L280" s="328"/>
      <c r="M280" s="79"/>
      <c r="N280" s="307"/>
      <c r="O280" s="366">
        <f t="shared" si="134"/>
        <v>0.83333333333333337</v>
      </c>
      <c r="P280" s="79" t="str">
        <f t="shared" si="135"/>
        <v/>
      </c>
      <c r="Q280" s="79" t="str">
        <f t="shared" si="126"/>
        <v/>
      </c>
      <c r="R280" s="79"/>
      <c r="S280" s="79">
        <v>5</v>
      </c>
      <c r="T280" s="79">
        <v>10</v>
      </c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308" t="str">
        <f t="shared" si="127"/>
        <v/>
      </c>
      <c r="AG280" s="309">
        <f t="shared" si="128"/>
        <v>1</v>
      </c>
      <c r="AH280" s="310" t="str">
        <f t="shared" si="136"/>
        <v/>
      </c>
      <c r="AI280" s="311">
        <f t="shared" si="129"/>
        <v>0</v>
      </c>
      <c r="AJ280" s="312" t="str">
        <f>IF(AH280=1,SUM(AH$8:AH280)+AJ$4,"")</f>
        <v/>
      </c>
      <c r="AK280" s="310" t="str">
        <f>IF(AND(J280=1,AI280&gt;0),Input!$E$18,IF(AND(J280=2,AI280&gt;0),Input!$E$19,IF(AND(J280=3,AI280&gt;0),Input!$E$20,"")))</f>
        <v/>
      </c>
      <c r="AL280" s="310" t="str">
        <f>IF(AND(J280=1,AI280&gt;0),Input!$G$18,IF(AND(J280=2,AI280&gt;0),Input!$G$19,IF(AND(J280=3,AI280&gt;0),Input!$G$20,"")))</f>
        <v/>
      </c>
      <c r="AM280" s="310" t="str">
        <f>IF(AND(J280=1,AI280&gt;0),Input!$I$18,IF(AND(J280=2,AI280&gt;0),Input!$I$19,IF(AND(J280=3,AI280&gt;0),Input!$I$20,"")))</f>
        <v/>
      </c>
      <c r="AN280" s="313"/>
      <c r="AO280" s="314" t="str">
        <f t="shared" si="130"/>
        <v/>
      </c>
      <c r="AP280" s="314" t="str">
        <f t="shared" si="137"/>
        <v/>
      </c>
      <c r="AQ280" s="314" t="str">
        <f t="shared" si="138"/>
        <v/>
      </c>
      <c r="AR280" s="314">
        <f t="shared" si="139"/>
        <v>0</v>
      </c>
      <c r="AT280" s="315" t="str">
        <f t="shared" si="131"/>
        <v/>
      </c>
      <c r="AU280" s="315" t="str">
        <f t="shared" si="140"/>
        <v/>
      </c>
      <c r="AV280" s="315" t="str">
        <f t="shared" si="141"/>
        <v/>
      </c>
      <c r="AW280" s="316" t="str">
        <f t="shared" si="132"/>
        <v/>
      </c>
      <c r="AX280" s="316" t="str">
        <f t="shared" si="142"/>
        <v/>
      </c>
      <c r="AY280" s="317" t="str">
        <f t="shared" si="143"/>
        <v/>
      </c>
      <c r="AZ280" s="318" t="str">
        <f t="shared" si="133"/>
        <v/>
      </c>
      <c r="BA280" s="318" t="str">
        <f t="shared" si="144"/>
        <v/>
      </c>
      <c r="BB280" s="318" t="str">
        <f t="shared" si="145"/>
        <v/>
      </c>
      <c r="BJ280" s="320">
        <f t="shared" si="149"/>
        <v>0</v>
      </c>
      <c r="BL280" s="321"/>
      <c r="BM280" s="322">
        <f t="shared" si="146"/>
        <v>2.5</v>
      </c>
      <c r="BN280" s="322">
        <f t="shared" si="147"/>
        <v>0.83333333333333337</v>
      </c>
      <c r="BO280" s="322" t="str">
        <f t="shared" si="147"/>
        <v/>
      </c>
      <c r="BP280" s="322" t="str">
        <f t="shared" si="147"/>
        <v/>
      </c>
      <c r="BQ280" s="322" t="str">
        <f t="shared" si="147"/>
        <v/>
      </c>
      <c r="BR280" s="322" t="str">
        <f t="shared" si="147"/>
        <v/>
      </c>
      <c r="BS280" s="322" t="str">
        <f t="shared" si="147"/>
        <v/>
      </c>
      <c r="BT280" s="322" t="str">
        <f t="shared" si="147"/>
        <v/>
      </c>
      <c r="BU280" s="322" t="str">
        <f t="shared" si="147"/>
        <v/>
      </c>
      <c r="BV280" s="322" t="str">
        <f t="shared" si="147"/>
        <v/>
      </c>
      <c r="BW280" s="322" t="str">
        <f t="shared" si="147"/>
        <v/>
      </c>
      <c r="BX280" s="322" t="str">
        <f t="shared" si="147"/>
        <v/>
      </c>
      <c r="CC280" s="323"/>
      <c r="CF280" s="369">
        <f t="shared" si="148"/>
        <v>0</v>
      </c>
      <c r="CG280" s="368"/>
      <c r="CH280" s="368"/>
      <c r="CI280" s="368"/>
      <c r="CJ280" s="368"/>
      <c r="CK280" s="368"/>
      <c r="CL280" s="368"/>
      <c r="CM280" s="368"/>
      <c r="CN280" s="368"/>
      <c r="CO280" s="368"/>
      <c r="CP280" s="368"/>
      <c r="CQ280" s="368"/>
      <c r="CR280" s="368"/>
    </row>
    <row r="281" spans="1:96" s="314" customFormat="1" ht="21" customHeight="1">
      <c r="A281" s="295" t="str">
        <f>Input!$C$12</f>
        <v>01​ 01 01</v>
      </c>
      <c r="B281" s="325">
        <v>6850</v>
      </c>
      <c r="C281" s="297">
        <v>1</v>
      </c>
      <c r="D281" s="298" t="str">
        <f t="shared" si="124"/>
        <v/>
      </c>
      <c r="E281" s="299">
        <f>IF(AG281=1,SUM(AG$8:AG281)+E$4,"")</f>
        <v>274</v>
      </c>
      <c r="F281" s="300" t="str">
        <f t="shared" si="125"/>
        <v>01​ 01 01 6850 1</v>
      </c>
      <c r="G281" s="301" t="s">
        <v>424</v>
      </c>
      <c r="H281" s="302"/>
      <c r="I281" s="303"/>
      <c r="J281" s="304">
        <v>2</v>
      </c>
      <c r="K281" s="305" t="str">
        <f t="shared" si="150"/>
        <v>អាជីវកម្ម</v>
      </c>
      <c r="L281" s="328"/>
      <c r="M281" s="79"/>
      <c r="N281" s="307"/>
      <c r="O281" s="366">
        <f t="shared" si="134"/>
        <v>0.83333333333333337</v>
      </c>
      <c r="P281" s="79" t="str">
        <f t="shared" si="135"/>
        <v/>
      </c>
      <c r="Q281" s="79" t="str">
        <f t="shared" si="126"/>
        <v/>
      </c>
      <c r="R281" s="79"/>
      <c r="S281" s="79">
        <v>5</v>
      </c>
      <c r="T281" s="79">
        <v>10</v>
      </c>
      <c r="U281" s="79"/>
      <c r="V281" s="79"/>
      <c r="W281" s="79"/>
      <c r="X281" s="79"/>
      <c r="Y281" s="79"/>
      <c r="Z281" s="79"/>
      <c r="AA281" s="79"/>
      <c r="AB281" s="79"/>
      <c r="AC281" s="79"/>
      <c r="AD281" s="79"/>
      <c r="AE281" s="79"/>
      <c r="AF281" s="308" t="str">
        <f t="shared" si="127"/>
        <v/>
      </c>
      <c r="AG281" s="309">
        <f t="shared" si="128"/>
        <v>1</v>
      </c>
      <c r="AH281" s="310" t="str">
        <f t="shared" si="136"/>
        <v/>
      </c>
      <c r="AI281" s="311">
        <f t="shared" si="129"/>
        <v>0</v>
      </c>
      <c r="AJ281" s="312" t="str">
        <f>IF(AH281=1,SUM(AH$8:AH281)+AJ$4,"")</f>
        <v/>
      </c>
      <c r="AK281" s="310" t="str">
        <f>IF(AND(J281=1,AI281&gt;0),Input!$E$18,IF(AND(J281=2,AI281&gt;0),Input!$E$19,IF(AND(J281=3,AI281&gt;0),Input!$E$20,"")))</f>
        <v/>
      </c>
      <c r="AL281" s="310" t="str">
        <f>IF(AND(J281=1,AI281&gt;0),Input!$G$18,IF(AND(J281=2,AI281&gt;0),Input!$G$19,IF(AND(J281=3,AI281&gt;0),Input!$G$20,"")))</f>
        <v/>
      </c>
      <c r="AM281" s="310" t="str">
        <f>IF(AND(J281=1,AI281&gt;0),Input!$I$18,IF(AND(J281=2,AI281&gt;0),Input!$I$19,IF(AND(J281=3,AI281&gt;0),Input!$I$20,"")))</f>
        <v/>
      </c>
      <c r="AN281" s="313"/>
      <c r="AO281" s="314" t="str">
        <f t="shared" si="130"/>
        <v/>
      </c>
      <c r="AP281" s="314" t="str">
        <f t="shared" si="137"/>
        <v/>
      </c>
      <c r="AQ281" s="314" t="str">
        <f t="shared" si="138"/>
        <v/>
      </c>
      <c r="AR281" s="314">
        <f t="shared" si="139"/>
        <v>0</v>
      </c>
      <c r="AT281" s="315" t="str">
        <f t="shared" si="131"/>
        <v/>
      </c>
      <c r="AU281" s="315" t="str">
        <f t="shared" si="140"/>
        <v/>
      </c>
      <c r="AV281" s="315" t="str">
        <f t="shared" si="141"/>
        <v/>
      </c>
      <c r="AW281" s="316" t="str">
        <f t="shared" si="132"/>
        <v/>
      </c>
      <c r="AX281" s="316" t="str">
        <f t="shared" si="142"/>
        <v/>
      </c>
      <c r="AY281" s="317" t="str">
        <f t="shared" si="143"/>
        <v/>
      </c>
      <c r="AZ281" s="318" t="str">
        <f t="shared" si="133"/>
        <v/>
      </c>
      <c r="BA281" s="318" t="str">
        <f t="shared" si="144"/>
        <v/>
      </c>
      <c r="BB281" s="318" t="str">
        <f t="shared" si="145"/>
        <v/>
      </c>
      <c r="BJ281" s="320">
        <f t="shared" si="149"/>
        <v>0</v>
      </c>
      <c r="BL281" s="321"/>
      <c r="BM281" s="322">
        <f t="shared" si="146"/>
        <v>2.5</v>
      </c>
      <c r="BN281" s="322">
        <f t="shared" ref="BN281:BX296" si="151">IF(U281&gt;T281,((U281-T281)+BM281+BL281)/3,IF(U281&lt;T281,(U281+BM281+BL281)/3,""))</f>
        <v>0.83333333333333337</v>
      </c>
      <c r="BO281" s="322" t="str">
        <f t="shared" si="151"/>
        <v/>
      </c>
      <c r="BP281" s="322" t="str">
        <f t="shared" si="151"/>
        <v/>
      </c>
      <c r="BQ281" s="322" t="str">
        <f t="shared" si="151"/>
        <v/>
      </c>
      <c r="BR281" s="322" t="str">
        <f t="shared" si="151"/>
        <v/>
      </c>
      <c r="BS281" s="322" t="str">
        <f t="shared" si="151"/>
        <v/>
      </c>
      <c r="BT281" s="322" t="str">
        <f t="shared" si="151"/>
        <v/>
      </c>
      <c r="BU281" s="322" t="str">
        <f t="shared" si="151"/>
        <v/>
      </c>
      <c r="BV281" s="322" t="str">
        <f t="shared" si="151"/>
        <v/>
      </c>
      <c r="BW281" s="322" t="str">
        <f t="shared" si="151"/>
        <v/>
      </c>
      <c r="BX281" s="322" t="str">
        <f t="shared" si="151"/>
        <v/>
      </c>
      <c r="CC281" s="323"/>
      <c r="CF281" s="369">
        <f t="shared" si="148"/>
        <v>0</v>
      </c>
      <c r="CG281" s="368"/>
      <c r="CH281" s="368"/>
      <c r="CI281" s="368"/>
      <c r="CJ281" s="368"/>
      <c r="CK281" s="368"/>
      <c r="CL281" s="368"/>
      <c r="CM281" s="368"/>
      <c r="CN281" s="368"/>
      <c r="CO281" s="368"/>
      <c r="CP281" s="368"/>
      <c r="CQ281" s="368"/>
      <c r="CR281" s="368"/>
    </row>
    <row r="282" spans="1:96" s="314" customFormat="1" ht="21" customHeight="1">
      <c r="A282" s="295" t="str">
        <f>Input!$C$12</f>
        <v>01​ 01 01</v>
      </c>
      <c r="B282" s="296">
        <v>6875</v>
      </c>
      <c r="C282" s="297">
        <v>1</v>
      </c>
      <c r="D282" s="298" t="str">
        <f t="shared" si="124"/>
        <v/>
      </c>
      <c r="E282" s="299">
        <f>IF(AG282=1,SUM(AG$8:AG282)+E$4,"")</f>
        <v>275</v>
      </c>
      <c r="F282" s="300" t="str">
        <f t="shared" si="125"/>
        <v>01​ 01 01 6875 1</v>
      </c>
      <c r="G282" s="301" t="s">
        <v>425</v>
      </c>
      <c r="H282" s="302"/>
      <c r="I282" s="303"/>
      <c r="J282" s="304">
        <v>2</v>
      </c>
      <c r="K282" s="305" t="str">
        <f t="shared" si="150"/>
        <v>អាជីវកម្ម</v>
      </c>
      <c r="L282" s="328"/>
      <c r="M282" s="79"/>
      <c r="N282" s="307"/>
      <c r="O282" s="366">
        <f t="shared" si="134"/>
        <v>0.83333333333333337</v>
      </c>
      <c r="P282" s="79" t="str">
        <f t="shared" si="135"/>
        <v/>
      </c>
      <c r="Q282" s="79" t="str">
        <f t="shared" si="126"/>
        <v/>
      </c>
      <c r="R282" s="79"/>
      <c r="S282" s="79">
        <v>5</v>
      </c>
      <c r="T282" s="79">
        <v>10</v>
      </c>
      <c r="U282" s="79"/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308" t="str">
        <f t="shared" si="127"/>
        <v/>
      </c>
      <c r="AG282" s="309">
        <f t="shared" si="128"/>
        <v>1</v>
      </c>
      <c r="AH282" s="310" t="str">
        <f t="shared" si="136"/>
        <v/>
      </c>
      <c r="AI282" s="311">
        <f t="shared" si="129"/>
        <v>0</v>
      </c>
      <c r="AJ282" s="312" t="str">
        <f>IF(AH282=1,SUM(AH$8:AH282)+AJ$4,"")</f>
        <v/>
      </c>
      <c r="AK282" s="310" t="str">
        <f>IF(AND(J282=1,AI282&gt;0),Input!$E$18,IF(AND(J282=2,AI282&gt;0),Input!$E$19,IF(AND(J282=3,AI282&gt;0),Input!$E$20,"")))</f>
        <v/>
      </c>
      <c r="AL282" s="310" t="str">
        <f>IF(AND(J282=1,AI282&gt;0),Input!$G$18,IF(AND(J282=2,AI282&gt;0),Input!$G$19,IF(AND(J282=3,AI282&gt;0),Input!$G$20,"")))</f>
        <v/>
      </c>
      <c r="AM282" s="310" t="str">
        <f>IF(AND(J282=1,AI282&gt;0),Input!$I$18,IF(AND(J282=2,AI282&gt;0),Input!$I$19,IF(AND(J282=3,AI282&gt;0),Input!$I$20,"")))</f>
        <v/>
      </c>
      <c r="AN282" s="313"/>
      <c r="AO282" s="314" t="str">
        <f t="shared" si="130"/>
        <v/>
      </c>
      <c r="AP282" s="314" t="str">
        <f t="shared" si="137"/>
        <v/>
      </c>
      <c r="AQ282" s="314" t="str">
        <f t="shared" si="138"/>
        <v/>
      </c>
      <c r="AR282" s="314">
        <f t="shared" si="139"/>
        <v>0</v>
      </c>
      <c r="AT282" s="315" t="str">
        <f t="shared" si="131"/>
        <v/>
      </c>
      <c r="AU282" s="315" t="str">
        <f t="shared" si="140"/>
        <v/>
      </c>
      <c r="AV282" s="315" t="str">
        <f t="shared" si="141"/>
        <v/>
      </c>
      <c r="AW282" s="316" t="str">
        <f t="shared" si="132"/>
        <v/>
      </c>
      <c r="AX282" s="316" t="str">
        <f t="shared" si="142"/>
        <v/>
      </c>
      <c r="AY282" s="317" t="str">
        <f t="shared" si="143"/>
        <v/>
      </c>
      <c r="AZ282" s="318" t="str">
        <f t="shared" si="133"/>
        <v/>
      </c>
      <c r="BA282" s="318" t="str">
        <f t="shared" si="144"/>
        <v/>
      </c>
      <c r="BB282" s="318" t="str">
        <f t="shared" si="145"/>
        <v/>
      </c>
      <c r="BJ282" s="320">
        <f t="shared" si="149"/>
        <v>0</v>
      </c>
      <c r="BL282" s="321"/>
      <c r="BM282" s="322">
        <f t="shared" si="146"/>
        <v>2.5</v>
      </c>
      <c r="BN282" s="322">
        <f t="shared" si="151"/>
        <v>0.83333333333333337</v>
      </c>
      <c r="BO282" s="322" t="str">
        <f t="shared" si="151"/>
        <v/>
      </c>
      <c r="BP282" s="322" t="str">
        <f t="shared" si="151"/>
        <v/>
      </c>
      <c r="BQ282" s="322" t="str">
        <f t="shared" si="151"/>
        <v/>
      </c>
      <c r="BR282" s="322" t="str">
        <f t="shared" si="151"/>
        <v/>
      </c>
      <c r="BS282" s="322" t="str">
        <f t="shared" si="151"/>
        <v/>
      </c>
      <c r="BT282" s="322" t="str">
        <f t="shared" si="151"/>
        <v/>
      </c>
      <c r="BU282" s="322" t="str">
        <f t="shared" si="151"/>
        <v/>
      </c>
      <c r="BV282" s="322" t="str">
        <f t="shared" si="151"/>
        <v/>
      </c>
      <c r="BW282" s="322" t="str">
        <f t="shared" si="151"/>
        <v/>
      </c>
      <c r="BX282" s="322" t="str">
        <f t="shared" si="151"/>
        <v/>
      </c>
      <c r="CC282" s="323"/>
      <c r="CF282" s="369">
        <f t="shared" si="148"/>
        <v>0</v>
      </c>
      <c r="CG282" s="368"/>
      <c r="CH282" s="368"/>
      <c r="CI282" s="368"/>
      <c r="CJ282" s="368"/>
      <c r="CK282" s="368"/>
      <c r="CL282" s="368"/>
      <c r="CM282" s="368"/>
      <c r="CN282" s="368"/>
      <c r="CO282" s="368"/>
      <c r="CP282" s="368"/>
      <c r="CQ282" s="368"/>
      <c r="CR282" s="368"/>
    </row>
    <row r="283" spans="1:96" s="314" customFormat="1" ht="21" customHeight="1">
      <c r="A283" s="295" t="str">
        <f>Input!$C$12</f>
        <v>01​ 01 01</v>
      </c>
      <c r="B283" s="325">
        <v>6900</v>
      </c>
      <c r="C283" s="297">
        <v>1</v>
      </c>
      <c r="D283" s="298" t="str">
        <f t="shared" si="124"/>
        <v/>
      </c>
      <c r="E283" s="299">
        <f>IF(AG283=1,SUM(AG$8:AG283)+E$4,"")</f>
        <v>276</v>
      </c>
      <c r="F283" s="300" t="str">
        <f t="shared" si="125"/>
        <v>01​ 01 01 6900 1</v>
      </c>
      <c r="G283" s="301" t="s">
        <v>426</v>
      </c>
      <c r="H283" s="302"/>
      <c r="I283" s="303"/>
      <c r="J283" s="304">
        <v>2</v>
      </c>
      <c r="K283" s="305" t="str">
        <f t="shared" si="150"/>
        <v>អាជីវកម្ម</v>
      </c>
      <c r="L283" s="328"/>
      <c r="M283" s="79"/>
      <c r="N283" s="307"/>
      <c r="O283" s="366">
        <f t="shared" si="134"/>
        <v>0.83333333333333337</v>
      </c>
      <c r="P283" s="79" t="str">
        <f t="shared" si="135"/>
        <v/>
      </c>
      <c r="Q283" s="79" t="str">
        <f t="shared" si="126"/>
        <v/>
      </c>
      <c r="R283" s="79"/>
      <c r="S283" s="79">
        <v>5</v>
      </c>
      <c r="T283" s="79">
        <v>10</v>
      </c>
      <c r="U283" s="79"/>
      <c r="V283" s="79"/>
      <c r="W283" s="79"/>
      <c r="X283" s="79"/>
      <c r="Y283" s="79"/>
      <c r="Z283" s="79"/>
      <c r="AA283" s="79"/>
      <c r="AB283" s="79"/>
      <c r="AC283" s="79"/>
      <c r="AD283" s="79"/>
      <c r="AE283" s="79"/>
      <c r="AF283" s="308" t="str">
        <f t="shared" si="127"/>
        <v/>
      </c>
      <c r="AG283" s="309">
        <f t="shared" si="128"/>
        <v>1</v>
      </c>
      <c r="AH283" s="310" t="str">
        <f t="shared" si="136"/>
        <v/>
      </c>
      <c r="AI283" s="311">
        <f t="shared" si="129"/>
        <v>0</v>
      </c>
      <c r="AJ283" s="312" t="str">
        <f>IF(AH283=1,SUM(AH$8:AH283)+AJ$4,"")</f>
        <v/>
      </c>
      <c r="AK283" s="310" t="str">
        <f>IF(AND(J283=1,AI283&gt;0),Input!$E$18,IF(AND(J283=2,AI283&gt;0),Input!$E$19,IF(AND(J283=3,AI283&gt;0),Input!$E$20,"")))</f>
        <v/>
      </c>
      <c r="AL283" s="310" t="str">
        <f>IF(AND(J283=1,AI283&gt;0),Input!$G$18,IF(AND(J283=2,AI283&gt;0),Input!$G$19,IF(AND(J283=3,AI283&gt;0),Input!$G$20,"")))</f>
        <v/>
      </c>
      <c r="AM283" s="310" t="str">
        <f>IF(AND(J283=1,AI283&gt;0),Input!$I$18,IF(AND(J283=2,AI283&gt;0),Input!$I$19,IF(AND(J283=3,AI283&gt;0),Input!$I$20,"")))</f>
        <v/>
      </c>
      <c r="AN283" s="313"/>
      <c r="AO283" s="314" t="str">
        <f t="shared" si="130"/>
        <v/>
      </c>
      <c r="AP283" s="314" t="str">
        <f t="shared" si="137"/>
        <v/>
      </c>
      <c r="AQ283" s="314" t="str">
        <f t="shared" si="138"/>
        <v/>
      </c>
      <c r="AR283" s="314">
        <f t="shared" si="139"/>
        <v>0</v>
      </c>
      <c r="AT283" s="315" t="str">
        <f t="shared" si="131"/>
        <v/>
      </c>
      <c r="AU283" s="315" t="str">
        <f t="shared" si="140"/>
        <v/>
      </c>
      <c r="AV283" s="315" t="str">
        <f t="shared" si="141"/>
        <v/>
      </c>
      <c r="AW283" s="316" t="str">
        <f t="shared" si="132"/>
        <v/>
      </c>
      <c r="AX283" s="316" t="str">
        <f t="shared" si="142"/>
        <v/>
      </c>
      <c r="AY283" s="317" t="str">
        <f t="shared" si="143"/>
        <v/>
      </c>
      <c r="AZ283" s="318" t="str">
        <f t="shared" si="133"/>
        <v/>
      </c>
      <c r="BA283" s="318" t="str">
        <f t="shared" si="144"/>
        <v/>
      </c>
      <c r="BB283" s="318" t="str">
        <f t="shared" si="145"/>
        <v/>
      </c>
      <c r="BJ283" s="320">
        <f t="shared" si="149"/>
        <v>0</v>
      </c>
      <c r="BL283" s="321"/>
      <c r="BM283" s="322">
        <f t="shared" si="146"/>
        <v>2.5</v>
      </c>
      <c r="BN283" s="322">
        <f t="shared" si="151"/>
        <v>0.83333333333333337</v>
      </c>
      <c r="BO283" s="322" t="str">
        <f t="shared" si="151"/>
        <v/>
      </c>
      <c r="BP283" s="322" t="str">
        <f t="shared" si="151"/>
        <v/>
      </c>
      <c r="BQ283" s="322" t="str">
        <f t="shared" si="151"/>
        <v/>
      </c>
      <c r="BR283" s="322" t="str">
        <f t="shared" si="151"/>
        <v/>
      </c>
      <c r="BS283" s="322" t="str">
        <f t="shared" si="151"/>
        <v/>
      </c>
      <c r="BT283" s="322" t="str">
        <f t="shared" si="151"/>
        <v/>
      </c>
      <c r="BU283" s="322" t="str">
        <f t="shared" si="151"/>
        <v/>
      </c>
      <c r="BV283" s="322" t="str">
        <f t="shared" si="151"/>
        <v/>
      </c>
      <c r="BW283" s="322" t="str">
        <f t="shared" si="151"/>
        <v/>
      </c>
      <c r="BX283" s="322" t="str">
        <f t="shared" si="151"/>
        <v/>
      </c>
      <c r="CC283" s="323"/>
      <c r="CF283" s="369">
        <f t="shared" si="148"/>
        <v>0</v>
      </c>
      <c r="CG283" s="368"/>
      <c r="CH283" s="368"/>
      <c r="CI283" s="368"/>
      <c r="CJ283" s="368"/>
      <c r="CK283" s="368"/>
      <c r="CL283" s="368"/>
      <c r="CM283" s="368"/>
      <c r="CN283" s="368"/>
      <c r="CO283" s="368"/>
      <c r="CP283" s="368"/>
      <c r="CQ283" s="368"/>
      <c r="CR283" s="368"/>
    </row>
    <row r="284" spans="1:96" s="314" customFormat="1" ht="21" customHeight="1">
      <c r="A284" s="295" t="str">
        <f>Input!$C$12</f>
        <v>01​ 01 01</v>
      </c>
      <c r="B284" s="296">
        <v>6925</v>
      </c>
      <c r="C284" s="297">
        <v>1</v>
      </c>
      <c r="D284" s="298" t="str">
        <f t="shared" si="124"/>
        <v/>
      </c>
      <c r="E284" s="299">
        <f>IF(AG284=1,SUM(AG$8:AG284)+E$4,"")</f>
        <v>277</v>
      </c>
      <c r="F284" s="300" t="str">
        <f t="shared" si="125"/>
        <v>01​ 01 01 6925 1</v>
      </c>
      <c r="G284" s="301" t="s">
        <v>427</v>
      </c>
      <c r="H284" s="302"/>
      <c r="I284" s="303"/>
      <c r="J284" s="304">
        <v>2</v>
      </c>
      <c r="K284" s="305" t="str">
        <f t="shared" si="150"/>
        <v>អាជីវកម្ម</v>
      </c>
      <c r="L284" s="328"/>
      <c r="M284" s="79"/>
      <c r="N284" s="307"/>
      <c r="O284" s="366">
        <f t="shared" si="134"/>
        <v>0.83333333333333337</v>
      </c>
      <c r="P284" s="79" t="str">
        <f t="shared" si="135"/>
        <v/>
      </c>
      <c r="Q284" s="79" t="str">
        <f t="shared" si="126"/>
        <v/>
      </c>
      <c r="R284" s="79"/>
      <c r="S284" s="79">
        <v>5</v>
      </c>
      <c r="T284" s="79">
        <v>10</v>
      </c>
      <c r="U284" s="79"/>
      <c r="V284" s="79"/>
      <c r="W284" s="79"/>
      <c r="X284" s="79"/>
      <c r="Y284" s="79"/>
      <c r="Z284" s="79"/>
      <c r="AA284" s="79"/>
      <c r="AB284" s="79"/>
      <c r="AC284" s="79"/>
      <c r="AD284" s="79"/>
      <c r="AE284" s="79"/>
      <c r="AF284" s="308" t="str">
        <f t="shared" si="127"/>
        <v/>
      </c>
      <c r="AG284" s="309">
        <f t="shared" si="128"/>
        <v>1</v>
      </c>
      <c r="AH284" s="310" t="str">
        <f t="shared" si="136"/>
        <v/>
      </c>
      <c r="AI284" s="311">
        <f t="shared" si="129"/>
        <v>0</v>
      </c>
      <c r="AJ284" s="312" t="str">
        <f>IF(AH284=1,SUM(AH$8:AH284)+AJ$4,"")</f>
        <v/>
      </c>
      <c r="AK284" s="310" t="str">
        <f>IF(AND(J284=1,AI284&gt;0),Input!$E$18,IF(AND(J284=2,AI284&gt;0),Input!$E$19,IF(AND(J284=3,AI284&gt;0),Input!$E$20,"")))</f>
        <v/>
      </c>
      <c r="AL284" s="310" t="str">
        <f>IF(AND(J284=1,AI284&gt;0),Input!$G$18,IF(AND(J284=2,AI284&gt;0),Input!$G$19,IF(AND(J284=3,AI284&gt;0),Input!$G$20,"")))</f>
        <v/>
      </c>
      <c r="AM284" s="310" t="str">
        <f>IF(AND(J284=1,AI284&gt;0),Input!$I$18,IF(AND(J284=2,AI284&gt;0),Input!$I$19,IF(AND(J284=3,AI284&gt;0),Input!$I$20,"")))</f>
        <v/>
      </c>
      <c r="AN284" s="313"/>
      <c r="AO284" s="314" t="str">
        <f t="shared" si="130"/>
        <v/>
      </c>
      <c r="AP284" s="314" t="str">
        <f t="shared" si="137"/>
        <v/>
      </c>
      <c r="AQ284" s="314" t="str">
        <f t="shared" si="138"/>
        <v/>
      </c>
      <c r="AR284" s="314">
        <f t="shared" si="139"/>
        <v>0</v>
      </c>
      <c r="AT284" s="315" t="str">
        <f t="shared" si="131"/>
        <v/>
      </c>
      <c r="AU284" s="315" t="str">
        <f t="shared" si="140"/>
        <v/>
      </c>
      <c r="AV284" s="315" t="str">
        <f t="shared" si="141"/>
        <v/>
      </c>
      <c r="AW284" s="316" t="str">
        <f t="shared" si="132"/>
        <v/>
      </c>
      <c r="AX284" s="316" t="str">
        <f t="shared" si="142"/>
        <v/>
      </c>
      <c r="AY284" s="317" t="str">
        <f t="shared" si="143"/>
        <v/>
      </c>
      <c r="AZ284" s="318" t="str">
        <f t="shared" si="133"/>
        <v/>
      </c>
      <c r="BA284" s="318" t="str">
        <f t="shared" si="144"/>
        <v/>
      </c>
      <c r="BB284" s="318" t="str">
        <f t="shared" si="145"/>
        <v/>
      </c>
      <c r="BJ284" s="320">
        <f t="shared" si="149"/>
        <v>0</v>
      </c>
      <c r="BL284" s="321"/>
      <c r="BM284" s="322">
        <f t="shared" si="146"/>
        <v>2.5</v>
      </c>
      <c r="BN284" s="322">
        <f t="shared" si="151"/>
        <v>0.83333333333333337</v>
      </c>
      <c r="BO284" s="322" t="str">
        <f t="shared" si="151"/>
        <v/>
      </c>
      <c r="BP284" s="322" t="str">
        <f t="shared" si="151"/>
        <v/>
      </c>
      <c r="BQ284" s="322" t="str">
        <f t="shared" si="151"/>
        <v/>
      </c>
      <c r="BR284" s="322" t="str">
        <f t="shared" si="151"/>
        <v/>
      </c>
      <c r="BS284" s="322" t="str">
        <f t="shared" si="151"/>
        <v/>
      </c>
      <c r="BT284" s="322" t="str">
        <f t="shared" si="151"/>
        <v/>
      </c>
      <c r="BU284" s="322" t="str">
        <f t="shared" si="151"/>
        <v/>
      </c>
      <c r="BV284" s="322" t="str">
        <f t="shared" si="151"/>
        <v/>
      </c>
      <c r="BW284" s="322" t="str">
        <f t="shared" si="151"/>
        <v/>
      </c>
      <c r="BX284" s="322" t="str">
        <f t="shared" si="151"/>
        <v/>
      </c>
      <c r="CC284" s="323"/>
      <c r="CF284" s="369">
        <f t="shared" si="148"/>
        <v>0</v>
      </c>
      <c r="CG284" s="368"/>
      <c r="CH284" s="368"/>
      <c r="CI284" s="368"/>
      <c r="CJ284" s="368"/>
      <c r="CK284" s="368"/>
      <c r="CL284" s="368"/>
      <c r="CM284" s="368"/>
      <c r="CN284" s="368"/>
      <c r="CO284" s="368"/>
      <c r="CP284" s="368"/>
      <c r="CQ284" s="368"/>
      <c r="CR284" s="368"/>
    </row>
    <row r="285" spans="1:96" s="314" customFormat="1" ht="21" customHeight="1">
      <c r="A285" s="295" t="str">
        <f>Input!$C$12</f>
        <v>01​ 01 01</v>
      </c>
      <c r="B285" s="325">
        <v>6950</v>
      </c>
      <c r="C285" s="297">
        <v>1</v>
      </c>
      <c r="D285" s="298" t="str">
        <f t="shared" si="124"/>
        <v/>
      </c>
      <c r="E285" s="299">
        <f>IF(AG285=1,SUM(AG$8:AG285)+E$4,"")</f>
        <v>278</v>
      </c>
      <c r="F285" s="300" t="str">
        <f t="shared" si="125"/>
        <v>01​ 01 01 6950 1</v>
      </c>
      <c r="G285" s="301" t="s">
        <v>428</v>
      </c>
      <c r="H285" s="302"/>
      <c r="I285" s="303"/>
      <c r="J285" s="304">
        <v>2</v>
      </c>
      <c r="K285" s="305" t="str">
        <f t="shared" si="150"/>
        <v>អាជីវកម្ម</v>
      </c>
      <c r="L285" s="328"/>
      <c r="M285" s="79"/>
      <c r="N285" s="307"/>
      <c r="O285" s="366">
        <f t="shared" si="134"/>
        <v>0.83333333333333337</v>
      </c>
      <c r="P285" s="79" t="str">
        <f t="shared" si="135"/>
        <v/>
      </c>
      <c r="Q285" s="79" t="str">
        <f t="shared" si="126"/>
        <v/>
      </c>
      <c r="R285" s="79"/>
      <c r="S285" s="79">
        <v>5</v>
      </c>
      <c r="T285" s="79">
        <v>10</v>
      </c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308" t="str">
        <f t="shared" si="127"/>
        <v/>
      </c>
      <c r="AG285" s="309">
        <f t="shared" si="128"/>
        <v>1</v>
      </c>
      <c r="AH285" s="310" t="str">
        <f t="shared" si="136"/>
        <v/>
      </c>
      <c r="AI285" s="311">
        <f t="shared" si="129"/>
        <v>0</v>
      </c>
      <c r="AJ285" s="312" t="str">
        <f>IF(AH285=1,SUM(AH$8:AH285)+AJ$4,"")</f>
        <v/>
      </c>
      <c r="AK285" s="310" t="str">
        <f>IF(AND(J285=1,AI285&gt;0),Input!$E$18,IF(AND(J285=2,AI285&gt;0),Input!$E$19,IF(AND(J285=3,AI285&gt;0),Input!$E$20,"")))</f>
        <v/>
      </c>
      <c r="AL285" s="310" t="str">
        <f>IF(AND(J285=1,AI285&gt;0),Input!$G$18,IF(AND(J285=2,AI285&gt;0),Input!$G$19,IF(AND(J285=3,AI285&gt;0),Input!$G$20,"")))</f>
        <v/>
      </c>
      <c r="AM285" s="310" t="str">
        <f>IF(AND(J285=1,AI285&gt;0),Input!$I$18,IF(AND(J285=2,AI285&gt;0),Input!$I$19,IF(AND(J285=3,AI285&gt;0),Input!$I$20,"")))</f>
        <v/>
      </c>
      <c r="AN285" s="313"/>
      <c r="AO285" s="314" t="str">
        <f t="shared" si="130"/>
        <v/>
      </c>
      <c r="AP285" s="314" t="str">
        <f t="shared" si="137"/>
        <v/>
      </c>
      <c r="AQ285" s="314" t="str">
        <f t="shared" si="138"/>
        <v/>
      </c>
      <c r="AR285" s="314">
        <f t="shared" si="139"/>
        <v>0</v>
      </c>
      <c r="AT285" s="315" t="str">
        <f t="shared" si="131"/>
        <v/>
      </c>
      <c r="AU285" s="315" t="str">
        <f t="shared" si="140"/>
        <v/>
      </c>
      <c r="AV285" s="315" t="str">
        <f t="shared" si="141"/>
        <v/>
      </c>
      <c r="AW285" s="316" t="str">
        <f t="shared" si="132"/>
        <v/>
      </c>
      <c r="AX285" s="316" t="str">
        <f t="shared" si="142"/>
        <v/>
      </c>
      <c r="AY285" s="317" t="str">
        <f t="shared" si="143"/>
        <v/>
      </c>
      <c r="AZ285" s="318" t="str">
        <f t="shared" si="133"/>
        <v/>
      </c>
      <c r="BA285" s="318" t="str">
        <f t="shared" si="144"/>
        <v/>
      </c>
      <c r="BB285" s="318" t="str">
        <f t="shared" si="145"/>
        <v/>
      </c>
      <c r="BJ285" s="320">
        <f t="shared" si="149"/>
        <v>0</v>
      </c>
      <c r="BL285" s="321"/>
      <c r="BM285" s="322">
        <f t="shared" si="146"/>
        <v>2.5</v>
      </c>
      <c r="BN285" s="322">
        <f t="shared" si="151"/>
        <v>0.83333333333333337</v>
      </c>
      <c r="BO285" s="322" t="str">
        <f t="shared" si="151"/>
        <v/>
      </c>
      <c r="BP285" s="322" t="str">
        <f t="shared" si="151"/>
        <v/>
      </c>
      <c r="BQ285" s="322" t="str">
        <f t="shared" si="151"/>
        <v/>
      </c>
      <c r="BR285" s="322" t="str">
        <f t="shared" si="151"/>
        <v/>
      </c>
      <c r="BS285" s="322" t="str">
        <f t="shared" si="151"/>
        <v/>
      </c>
      <c r="BT285" s="322" t="str">
        <f t="shared" si="151"/>
        <v/>
      </c>
      <c r="BU285" s="322" t="str">
        <f t="shared" si="151"/>
        <v/>
      </c>
      <c r="BV285" s="322" t="str">
        <f t="shared" si="151"/>
        <v/>
      </c>
      <c r="BW285" s="322" t="str">
        <f t="shared" si="151"/>
        <v/>
      </c>
      <c r="BX285" s="322" t="str">
        <f t="shared" si="151"/>
        <v/>
      </c>
      <c r="CC285" s="323"/>
      <c r="CF285" s="369">
        <f t="shared" si="148"/>
        <v>0</v>
      </c>
      <c r="CG285" s="368"/>
      <c r="CH285" s="368"/>
      <c r="CI285" s="368"/>
      <c r="CJ285" s="368"/>
      <c r="CK285" s="368"/>
      <c r="CL285" s="368"/>
      <c r="CM285" s="368"/>
      <c r="CN285" s="368"/>
      <c r="CO285" s="368"/>
      <c r="CP285" s="368"/>
      <c r="CQ285" s="368"/>
      <c r="CR285" s="368"/>
    </row>
    <row r="286" spans="1:96" s="314" customFormat="1" ht="21" customHeight="1">
      <c r="A286" s="295" t="str">
        <f>Input!$C$12</f>
        <v>01​ 01 01</v>
      </c>
      <c r="B286" s="296">
        <v>6975</v>
      </c>
      <c r="C286" s="297">
        <v>1</v>
      </c>
      <c r="D286" s="298" t="str">
        <f t="shared" si="124"/>
        <v/>
      </c>
      <c r="E286" s="299">
        <f>IF(AG286=1,SUM(AG$8:AG286)+E$4,"")</f>
        <v>279</v>
      </c>
      <c r="F286" s="300" t="str">
        <f t="shared" si="125"/>
        <v>01​ 01 01 6975 1</v>
      </c>
      <c r="G286" s="301" t="s">
        <v>429</v>
      </c>
      <c r="H286" s="302"/>
      <c r="I286" s="303"/>
      <c r="J286" s="304">
        <v>2</v>
      </c>
      <c r="K286" s="305" t="str">
        <f t="shared" si="150"/>
        <v>អាជីវកម្ម</v>
      </c>
      <c r="L286" s="328"/>
      <c r="M286" s="79"/>
      <c r="N286" s="307"/>
      <c r="O286" s="366">
        <f t="shared" si="134"/>
        <v>0.83333333333333337</v>
      </c>
      <c r="P286" s="79" t="str">
        <f t="shared" si="135"/>
        <v/>
      </c>
      <c r="Q286" s="79" t="str">
        <f t="shared" si="126"/>
        <v/>
      </c>
      <c r="R286" s="79"/>
      <c r="S286" s="79">
        <v>5</v>
      </c>
      <c r="T286" s="79">
        <v>10</v>
      </c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308" t="str">
        <f t="shared" si="127"/>
        <v/>
      </c>
      <c r="AG286" s="309">
        <f t="shared" si="128"/>
        <v>1</v>
      </c>
      <c r="AH286" s="310" t="str">
        <f t="shared" si="136"/>
        <v/>
      </c>
      <c r="AI286" s="311">
        <f t="shared" si="129"/>
        <v>0</v>
      </c>
      <c r="AJ286" s="312" t="str">
        <f>IF(AH286=1,SUM(AH$8:AH286)+AJ$4,"")</f>
        <v/>
      </c>
      <c r="AK286" s="310" t="str">
        <f>IF(AND(J286=1,AI286&gt;0),Input!$E$18,IF(AND(J286=2,AI286&gt;0),Input!$E$19,IF(AND(J286=3,AI286&gt;0),Input!$E$20,"")))</f>
        <v/>
      </c>
      <c r="AL286" s="310" t="str">
        <f>IF(AND(J286=1,AI286&gt;0),Input!$G$18,IF(AND(J286=2,AI286&gt;0),Input!$G$19,IF(AND(J286=3,AI286&gt;0),Input!$G$20,"")))</f>
        <v/>
      </c>
      <c r="AM286" s="310" t="str">
        <f>IF(AND(J286=1,AI286&gt;0),Input!$I$18,IF(AND(J286=2,AI286&gt;0),Input!$I$19,IF(AND(J286=3,AI286&gt;0),Input!$I$20,"")))</f>
        <v/>
      </c>
      <c r="AN286" s="313"/>
      <c r="AO286" s="314" t="str">
        <f>IFERROR(IF(AI286&gt;0,AI286*AK286,""),0)</f>
        <v/>
      </c>
      <c r="AP286" s="314" t="str">
        <f t="shared" si="137"/>
        <v/>
      </c>
      <c r="AQ286" s="314" t="str">
        <f t="shared" si="138"/>
        <v/>
      </c>
      <c r="AR286" s="314">
        <f t="shared" si="139"/>
        <v>0</v>
      </c>
      <c r="AT286" s="315" t="str">
        <f t="shared" si="131"/>
        <v/>
      </c>
      <c r="AU286" s="315" t="str">
        <f t="shared" si="140"/>
        <v/>
      </c>
      <c r="AV286" s="315" t="str">
        <f t="shared" si="141"/>
        <v/>
      </c>
      <c r="AW286" s="316" t="str">
        <f t="shared" si="132"/>
        <v/>
      </c>
      <c r="AX286" s="316" t="str">
        <f t="shared" si="142"/>
        <v/>
      </c>
      <c r="AY286" s="317" t="str">
        <f t="shared" si="143"/>
        <v/>
      </c>
      <c r="AZ286" s="318" t="str">
        <f t="shared" si="133"/>
        <v/>
      </c>
      <c r="BA286" s="318" t="str">
        <f t="shared" si="144"/>
        <v/>
      </c>
      <c r="BB286" s="318" t="str">
        <f t="shared" si="145"/>
        <v/>
      </c>
      <c r="BJ286" s="320">
        <f t="shared" si="149"/>
        <v>0</v>
      </c>
      <c r="BL286" s="321"/>
      <c r="BM286" s="322">
        <f t="shared" si="146"/>
        <v>2.5</v>
      </c>
      <c r="BN286" s="322">
        <f t="shared" si="151"/>
        <v>0.83333333333333337</v>
      </c>
      <c r="BO286" s="322" t="str">
        <f t="shared" si="151"/>
        <v/>
      </c>
      <c r="BP286" s="322" t="str">
        <f t="shared" si="151"/>
        <v/>
      </c>
      <c r="BQ286" s="322" t="str">
        <f t="shared" si="151"/>
        <v/>
      </c>
      <c r="BR286" s="322" t="str">
        <f t="shared" si="151"/>
        <v/>
      </c>
      <c r="BS286" s="322" t="str">
        <f t="shared" si="151"/>
        <v/>
      </c>
      <c r="BT286" s="322" t="str">
        <f t="shared" si="151"/>
        <v/>
      </c>
      <c r="BU286" s="322" t="str">
        <f t="shared" si="151"/>
        <v/>
      </c>
      <c r="BV286" s="322" t="str">
        <f t="shared" si="151"/>
        <v/>
      </c>
      <c r="BW286" s="322" t="str">
        <f t="shared" si="151"/>
        <v/>
      </c>
      <c r="BX286" s="322" t="str">
        <f t="shared" si="151"/>
        <v/>
      </c>
      <c r="CC286" s="323"/>
      <c r="CF286" s="369">
        <f t="shared" si="148"/>
        <v>0</v>
      </c>
      <c r="CG286" s="368"/>
      <c r="CH286" s="368"/>
      <c r="CI286" s="368"/>
      <c r="CJ286" s="368"/>
      <c r="CK286" s="368"/>
      <c r="CL286" s="368"/>
      <c r="CM286" s="368"/>
      <c r="CN286" s="368"/>
      <c r="CO286" s="368"/>
      <c r="CP286" s="368"/>
      <c r="CQ286" s="368"/>
      <c r="CR286" s="368"/>
    </row>
    <row r="287" spans="1:96" s="314" customFormat="1" ht="21" customHeight="1">
      <c r="A287" s="295" t="str">
        <f>Input!$C$12</f>
        <v>01​ 01 01</v>
      </c>
      <c r="B287" s="325">
        <v>7000</v>
      </c>
      <c r="C287" s="297">
        <v>1</v>
      </c>
      <c r="D287" s="298" t="str">
        <f t="shared" si="124"/>
        <v/>
      </c>
      <c r="E287" s="299">
        <f>IF(AG287=1,SUM(AG$8:AG287)+E$4,"")</f>
        <v>280</v>
      </c>
      <c r="F287" s="300" t="str">
        <f t="shared" si="125"/>
        <v>01​ 01 01 7000 1</v>
      </c>
      <c r="G287" s="301" t="s">
        <v>485</v>
      </c>
      <c r="H287" s="302"/>
      <c r="I287" s="303"/>
      <c r="J287" s="304"/>
      <c r="K287" s="305" t="str">
        <f t="shared" si="150"/>
        <v/>
      </c>
      <c r="L287" s="328"/>
      <c r="M287" s="79"/>
      <c r="N287" s="307"/>
      <c r="O287" s="366">
        <f t="shared" si="134"/>
        <v>1.6666666666666667</v>
      </c>
      <c r="P287" s="79" t="str">
        <f t="shared" si="135"/>
        <v/>
      </c>
      <c r="Q287" s="79" t="str">
        <f t="shared" si="126"/>
        <v/>
      </c>
      <c r="R287" s="79"/>
      <c r="S287" s="79"/>
      <c r="T287" s="79">
        <v>10</v>
      </c>
      <c r="U287" s="79"/>
      <c r="V287" s="79"/>
      <c r="W287" s="79"/>
      <c r="X287" s="79"/>
      <c r="Y287" s="79"/>
      <c r="Z287" s="79"/>
      <c r="AA287" s="79"/>
      <c r="AB287" s="79"/>
      <c r="AC287" s="79"/>
      <c r="AD287" s="79"/>
      <c r="AE287" s="79"/>
      <c r="AF287" s="308" t="str">
        <f t="shared" si="127"/>
        <v/>
      </c>
      <c r="AG287" s="309">
        <f t="shared" si="128"/>
        <v>1</v>
      </c>
      <c r="AH287" s="310" t="str">
        <f t="shared" si="136"/>
        <v/>
      </c>
      <c r="AI287" s="311">
        <f t="shared" si="129"/>
        <v>0</v>
      </c>
      <c r="AJ287" s="312" t="str">
        <f>IF(AH287=1,SUM(AH$8:AH287)+AJ$4,"")</f>
        <v/>
      </c>
      <c r="AK287" s="310" t="str">
        <f>IF(AND(J287=1,AI287&gt;0),Input!$E$18,IF(AND(J287=2,AI287&gt;0),Input!$E$19,IF(AND(J287=3,AI287&gt;0),Input!$E$20,"")))</f>
        <v/>
      </c>
      <c r="AL287" s="310" t="str">
        <f>IF(AND(J287=1,AI287&gt;0),Input!$G$18,IF(AND(J287=2,AI287&gt;0),Input!$G$19,IF(AND(J287=3,AI287&gt;0),Input!$G$20,"")))</f>
        <v/>
      </c>
      <c r="AM287" s="310" t="str">
        <f>IF(AND(J287=1,AI287&gt;0),Input!$I$18,IF(AND(J287=2,AI287&gt;0),Input!$I$19,IF(AND(J287=3,AI287&gt;0),Input!$I$20,"")))</f>
        <v/>
      </c>
      <c r="AN287" s="313"/>
      <c r="AO287" s="314" t="str">
        <f>IFERROR(IF(AI287&gt;0,AI287*AK287,""),0)</f>
        <v/>
      </c>
      <c r="AP287" s="314" t="str">
        <f t="shared" si="137"/>
        <v/>
      </c>
      <c r="AQ287" s="314" t="str">
        <f t="shared" si="138"/>
        <v/>
      </c>
      <c r="AR287" s="314">
        <f t="shared" si="139"/>
        <v>0</v>
      </c>
      <c r="AT287" s="315" t="str">
        <f t="shared" si="131"/>
        <v/>
      </c>
      <c r="AU287" s="315" t="str">
        <f t="shared" si="140"/>
        <v/>
      </c>
      <c r="AV287" s="315" t="str">
        <f t="shared" si="141"/>
        <v/>
      </c>
      <c r="AW287" s="316" t="str">
        <f t="shared" si="132"/>
        <v/>
      </c>
      <c r="AX287" s="316" t="str">
        <f t="shared" si="142"/>
        <v/>
      </c>
      <c r="AY287" s="317" t="str">
        <f t="shared" si="143"/>
        <v/>
      </c>
      <c r="AZ287" s="318" t="str">
        <f t="shared" si="133"/>
        <v/>
      </c>
      <c r="BA287" s="318" t="str">
        <f t="shared" si="144"/>
        <v/>
      </c>
      <c r="BB287" s="318" t="str">
        <f t="shared" si="145"/>
        <v/>
      </c>
      <c r="BJ287" s="320">
        <f t="shared" si="149"/>
        <v>0</v>
      </c>
      <c r="BL287" s="321"/>
      <c r="BM287" s="322">
        <f t="shared" si="146"/>
        <v>5</v>
      </c>
      <c r="BN287" s="322">
        <f t="shared" si="151"/>
        <v>1.6666666666666667</v>
      </c>
      <c r="BO287" s="322" t="str">
        <f t="shared" si="151"/>
        <v/>
      </c>
      <c r="BP287" s="322" t="str">
        <f t="shared" si="151"/>
        <v/>
      </c>
      <c r="BQ287" s="322" t="str">
        <f t="shared" si="151"/>
        <v/>
      </c>
      <c r="BR287" s="322" t="str">
        <f t="shared" si="151"/>
        <v/>
      </c>
      <c r="BS287" s="322" t="str">
        <f t="shared" si="151"/>
        <v/>
      </c>
      <c r="BT287" s="322" t="str">
        <f t="shared" si="151"/>
        <v/>
      </c>
      <c r="BU287" s="322" t="str">
        <f t="shared" si="151"/>
        <v/>
      </c>
      <c r="BV287" s="322" t="str">
        <f t="shared" si="151"/>
        <v/>
      </c>
      <c r="BW287" s="322" t="str">
        <f t="shared" si="151"/>
        <v/>
      </c>
      <c r="BX287" s="322" t="str">
        <f t="shared" si="151"/>
        <v/>
      </c>
      <c r="CC287" s="323"/>
      <c r="CF287" s="369">
        <f t="shared" si="148"/>
        <v>0</v>
      </c>
      <c r="CG287" s="368"/>
      <c r="CH287" s="368"/>
      <c r="CI287" s="368"/>
      <c r="CJ287" s="368"/>
      <c r="CK287" s="368"/>
      <c r="CL287" s="368"/>
      <c r="CM287" s="368"/>
      <c r="CN287" s="368"/>
      <c r="CO287" s="368"/>
      <c r="CP287" s="368"/>
      <c r="CQ287" s="368"/>
      <c r="CR287" s="368"/>
    </row>
    <row r="288" spans="1:96" s="314" customFormat="1" ht="21" customHeight="1">
      <c r="A288" s="295" t="str">
        <f>Input!$C$12</f>
        <v>01​ 01 01</v>
      </c>
      <c r="B288" s="296">
        <v>7025</v>
      </c>
      <c r="C288" s="297">
        <v>1</v>
      </c>
      <c r="D288" s="298" t="str">
        <f t="shared" si="124"/>
        <v/>
      </c>
      <c r="E288" s="299">
        <f>IF(AG288=1,SUM(AG$8:AG288)+E$4,"")</f>
        <v>281</v>
      </c>
      <c r="F288" s="300" t="str">
        <f t="shared" si="125"/>
        <v>01​ 01 01 7025 1</v>
      </c>
      <c r="G288" s="301" t="s">
        <v>487</v>
      </c>
      <c r="H288" s="302"/>
      <c r="I288" s="303"/>
      <c r="J288" s="304"/>
      <c r="K288" s="305" t="str">
        <f t="shared" si="150"/>
        <v/>
      </c>
      <c r="L288" s="328"/>
      <c r="M288" s="79"/>
      <c r="N288" s="307"/>
      <c r="O288" s="366">
        <f t="shared" si="134"/>
        <v>1.6666666666666667</v>
      </c>
      <c r="P288" s="79" t="str">
        <f t="shared" si="135"/>
        <v/>
      </c>
      <c r="Q288" s="79" t="str">
        <f t="shared" si="126"/>
        <v/>
      </c>
      <c r="R288" s="79"/>
      <c r="S288" s="79"/>
      <c r="T288" s="79">
        <v>10</v>
      </c>
      <c r="U288" s="79"/>
      <c r="V288" s="79"/>
      <c r="W288" s="79"/>
      <c r="X288" s="79"/>
      <c r="Y288" s="79"/>
      <c r="Z288" s="79"/>
      <c r="AA288" s="79"/>
      <c r="AB288" s="79"/>
      <c r="AC288" s="79"/>
      <c r="AD288" s="79"/>
      <c r="AE288" s="79"/>
      <c r="AF288" s="308" t="str">
        <f t="shared" si="127"/>
        <v/>
      </c>
      <c r="AG288" s="309">
        <f t="shared" si="128"/>
        <v>1</v>
      </c>
      <c r="AH288" s="310" t="str">
        <f t="shared" si="136"/>
        <v/>
      </c>
      <c r="AI288" s="311">
        <f t="shared" si="129"/>
        <v>0</v>
      </c>
      <c r="AJ288" s="312" t="str">
        <f>IF(AH288=1,SUM(AH$8:AH288)+AJ$4,"")</f>
        <v/>
      </c>
      <c r="AK288" s="310" t="str">
        <f>IF(AND(J288=1,AI288&gt;0),Input!$E$18,IF(AND(J288=2,AI288&gt;0),Input!$E$19,IF(AND(J288=3,AI288&gt;0),Input!$E$20,"")))</f>
        <v/>
      </c>
      <c r="AL288" s="310" t="str">
        <f>IF(AND(J288=1,AI288&gt;0),Input!$G$18,IF(AND(J288=2,AI288&gt;0),Input!$G$19,IF(AND(J288=3,AI288&gt;0),Input!$G$20,"")))</f>
        <v/>
      </c>
      <c r="AM288" s="310" t="str">
        <f>IF(AND(J288=1,AI288&gt;0),Input!$I$18,IF(AND(J288=2,AI288&gt;0),Input!$I$19,IF(AND(J288=3,AI288&gt;0),Input!$I$20,"")))</f>
        <v/>
      </c>
      <c r="AN288" s="313"/>
      <c r="AO288" s="314" t="str">
        <f t="shared" ref="AO288:AO307" si="152">IFERROR(IF(AI288&gt;0,AI288*AK288,""),0)</f>
        <v/>
      </c>
      <c r="AP288" s="314" t="str">
        <f t="shared" si="137"/>
        <v/>
      </c>
      <c r="AQ288" s="314" t="str">
        <f t="shared" si="138"/>
        <v/>
      </c>
      <c r="AR288" s="314">
        <f t="shared" si="139"/>
        <v>0</v>
      </c>
      <c r="AT288" s="315" t="str">
        <f t="shared" si="131"/>
        <v/>
      </c>
      <c r="AU288" s="315" t="str">
        <f t="shared" si="140"/>
        <v/>
      </c>
      <c r="AV288" s="315" t="str">
        <f t="shared" si="141"/>
        <v/>
      </c>
      <c r="AW288" s="316" t="str">
        <f t="shared" si="132"/>
        <v/>
      </c>
      <c r="AX288" s="316" t="str">
        <f t="shared" si="142"/>
        <v/>
      </c>
      <c r="AY288" s="317" t="str">
        <f t="shared" si="143"/>
        <v/>
      </c>
      <c r="AZ288" s="318" t="str">
        <f t="shared" si="133"/>
        <v/>
      </c>
      <c r="BA288" s="318" t="str">
        <f t="shared" si="144"/>
        <v/>
      </c>
      <c r="BB288" s="318" t="str">
        <f t="shared" si="145"/>
        <v/>
      </c>
      <c r="BJ288" s="320">
        <f t="shared" si="149"/>
        <v>0</v>
      </c>
      <c r="BL288" s="321"/>
      <c r="BM288" s="322">
        <f t="shared" si="146"/>
        <v>5</v>
      </c>
      <c r="BN288" s="322">
        <f t="shared" si="151"/>
        <v>1.6666666666666667</v>
      </c>
      <c r="BO288" s="322" t="str">
        <f t="shared" si="151"/>
        <v/>
      </c>
      <c r="BP288" s="322" t="str">
        <f t="shared" si="151"/>
        <v/>
      </c>
      <c r="BQ288" s="322" t="str">
        <f t="shared" si="151"/>
        <v/>
      </c>
      <c r="BR288" s="322" t="str">
        <f t="shared" si="151"/>
        <v/>
      </c>
      <c r="BS288" s="322" t="str">
        <f t="shared" si="151"/>
        <v/>
      </c>
      <c r="BT288" s="322" t="str">
        <f t="shared" si="151"/>
        <v/>
      </c>
      <c r="BU288" s="322" t="str">
        <f t="shared" si="151"/>
        <v/>
      </c>
      <c r="BV288" s="322" t="str">
        <f t="shared" si="151"/>
        <v/>
      </c>
      <c r="BW288" s="322" t="str">
        <f t="shared" si="151"/>
        <v/>
      </c>
      <c r="BX288" s="322" t="str">
        <f t="shared" si="151"/>
        <v/>
      </c>
      <c r="CC288" s="323"/>
      <c r="CF288" s="369">
        <f t="shared" si="148"/>
        <v>0</v>
      </c>
      <c r="CG288" s="368"/>
      <c r="CH288" s="368"/>
      <c r="CI288" s="368"/>
      <c r="CJ288" s="368"/>
      <c r="CK288" s="368"/>
      <c r="CL288" s="368"/>
      <c r="CM288" s="368"/>
      <c r="CN288" s="368"/>
      <c r="CO288" s="368"/>
      <c r="CP288" s="368"/>
      <c r="CQ288" s="368"/>
      <c r="CR288" s="368"/>
    </row>
    <row r="289" spans="1:96" s="314" customFormat="1" ht="21" customHeight="1">
      <c r="A289" s="295" t="str">
        <f>Input!$C$12</f>
        <v>01​ 01 01</v>
      </c>
      <c r="B289" s="325">
        <v>7050</v>
      </c>
      <c r="C289" s="297">
        <v>1</v>
      </c>
      <c r="D289" s="298" t="str">
        <f t="shared" si="124"/>
        <v/>
      </c>
      <c r="E289" s="299">
        <f>IF(AG289=1,SUM(AG$8:AG289)+E$4,"")</f>
        <v>282</v>
      </c>
      <c r="F289" s="300" t="str">
        <f t="shared" si="125"/>
        <v>01​ 01 01 7050 1</v>
      </c>
      <c r="G289" s="301" t="s">
        <v>486</v>
      </c>
      <c r="H289" s="302"/>
      <c r="I289" s="303"/>
      <c r="J289" s="304"/>
      <c r="K289" s="305" t="str">
        <f t="shared" si="150"/>
        <v/>
      </c>
      <c r="L289" s="328"/>
      <c r="M289" s="79"/>
      <c r="N289" s="307"/>
      <c r="O289" s="366">
        <f t="shared" si="134"/>
        <v>1.6666666666666667</v>
      </c>
      <c r="P289" s="79" t="str">
        <f t="shared" si="135"/>
        <v/>
      </c>
      <c r="Q289" s="79" t="str">
        <f t="shared" si="126"/>
        <v/>
      </c>
      <c r="R289" s="79"/>
      <c r="S289" s="79"/>
      <c r="T289" s="79">
        <v>10</v>
      </c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308" t="str">
        <f t="shared" si="127"/>
        <v/>
      </c>
      <c r="AG289" s="309">
        <f t="shared" si="128"/>
        <v>1</v>
      </c>
      <c r="AH289" s="310" t="str">
        <f t="shared" si="136"/>
        <v/>
      </c>
      <c r="AI289" s="311">
        <f t="shared" si="129"/>
        <v>0</v>
      </c>
      <c r="AJ289" s="312" t="str">
        <f>IF(AH289=1,SUM(AH$8:AH289)+AJ$4,"")</f>
        <v/>
      </c>
      <c r="AK289" s="310" t="str">
        <f>IF(AND(J289=1,AI289&gt;0),Input!$E$18,IF(AND(J289=2,AI289&gt;0),Input!$E$19,IF(AND(J289=3,AI289&gt;0),Input!$E$20,"")))</f>
        <v/>
      </c>
      <c r="AL289" s="310" t="str">
        <f>IF(AND(J289=1,AI289&gt;0),Input!$G$18,IF(AND(J289=2,AI289&gt;0),Input!$G$19,IF(AND(J289=3,AI289&gt;0),Input!$G$20,"")))</f>
        <v/>
      </c>
      <c r="AM289" s="310" t="str">
        <f>IF(AND(J289=1,AI289&gt;0),Input!$I$18,IF(AND(J289=2,AI289&gt;0),Input!$I$19,IF(AND(J289=3,AI289&gt;0),Input!$I$20,"")))</f>
        <v/>
      </c>
      <c r="AN289" s="313"/>
      <c r="AO289" s="314" t="str">
        <f t="shared" si="152"/>
        <v/>
      </c>
      <c r="AP289" s="314" t="str">
        <f t="shared" si="137"/>
        <v/>
      </c>
      <c r="AQ289" s="314" t="str">
        <f t="shared" si="138"/>
        <v/>
      </c>
      <c r="AR289" s="314">
        <f t="shared" si="139"/>
        <v>0</v>
      </c>
      <c r="AT289" s="315" t="str">
        <f t="shared" si="131"/>
        <v/>
      </c>
      <c r="AU289" s="315" t="str">
        <f t="shared" si="140"/>
        <v/>
      </c>
      <c r="AV289" s="315" t="str">
        <f t="shared" si="141"/>
        <v/>
      </c>
      <c r="AW289" s="316" t="str">
        <f t="shared" si="132"/>
        <v/>
      </c>
      <c r="AX289" s="316" t="str">
        <f t="shared" si="142"/>
        <v/>
      </c>
      <c r="AY289" s="317" t="str">
        <f t="shared" si="143"/>
        <v/>
      </c>
      <c r="AZ289" s="318" t="str">
        <f t="shared" si="133"/>
        <v/>
      </c>
      <c r="BA289" s="318" t="str">
        <f t="shared" si="144"/>
        <v/>
      </c>
      <c r="BB289" s="318" t="str">
        <f t="shared" si="145"/>
        <v/>
      </c>
      <c r="BJ289" s="320">
        <f t="shared" si="149"/>
        <v>0</v>
      </c>
      <c r="BL289" s="321"/>
      <c r="BM289" s="322">
        <f t="shared" si="146"/>
        <v>5</v>
      </c>
      <c r="BN289" s="322">
        <f t="shared" si="151"/>
        <v>1.6666666666666667</v>
      </c>
      <c r="BO289" s="322" t="str">
        <f t="shared" si="151"/>
        <v/>
      </c>
      <c r="BP289" s="322" t="str">
        <f t="shared" si="151"/>
        <v/>
      </c>
      <c r="BQ289" s="322" t="str">
        <f t="shared" si="151"/>
        <v/>
      </c>
      <c r="BR289" s="322" t="str">
        <f t="shared" si="151"/>
        <v/>
      </c>
      <c r="BS289" s="322" t="str">
        <f t="shared" si="151"/>
        <v/>
      </c>
      <c r="BT289" s="322" t="str">
        <f t="shared" si="151"/>
        <v/>
      </c>
      <c r="BU289" s="322" t="str">
        <f t="shared" si="151"/>
        <v/>
      </c>
      <c r="BV289" s="322" t="str">
        <f t="shared" si="151"/>
        <v/>
      </c>
      <c r="BW289" s="322" t="str">
        <f t="shared" si="151"/>
        <v/>
      </c>
      <c r="BX289" s="322" t="str">
        <f t="shared" si="151"/>
        <v/>
      </c>
      <c r="CC289" s="323"/>
      <c r="CF289" s="369">
        <f t="shared" si="148"/>
        <v>0</v>
      </c>
      <c r="CG289" s="368"/>
      <c r="CH289" s="368"/>
      <c r="CI289" s="368"/>
      <c r="CJ289" s="368"/>
      <c r="CK289" s="368"/>
      <c r="CL289" s="368"/>
      <c r="CM289" s="368"/>
      <c r="CN289" s="368"/>
      <c r="CO289" s="368"/>
      <c r="CP289" s="368"/>
      <c r="CQ289" s="368"/>
      <c r="CR289" s="368"/>
    </row>
    <row r="290" spans="1:96" s="314" customFormat="1" ht="21" customHeight="1">
      <c r="A290" s="295" t="str">
        <f>Input!$C$12</f>
        <v>01​ 01 01</v>
      </c>
      <c r="B290" s="296">
        <v>7075</v>
      </c>
      <c r="C290" s="297">
        <v>1</v>
      </c>
      <c r="D290" s="298" t="str">
        <f t="shared" si="124"/>
        <v/>
      </c>
      <c r="E290" s="299" t="str">
        <f>IF(AG290=1,SUM(AG$8:AG290)+E$4,"")</f>
        <v/>
      </c>
      <c r="F290" s="300" t="str">
        <f t="shared" si="125"/>
        <v/>
      </c>
      <c r="G290" s="301"/>
      <c r="H290" s="302"/>
      <c r="I290" s="303"/>
      <c r="J290" s="304"/>
      <c r="K290" s="305" t="str">
        <f t="shared" si="150"/>
        <v/>
      </c>
      <c r="L290" s="328"/>
      <c r="M290" s="79"/>
      <c r="N290" s="307"/>
      <c r="O290" s="366">
        <f t="shared" si="134"/>
        <v>1.6666666666666667</v>
      </c>
      <c r="P290" s="79" t="str">
        <f t="shared" si="135"/>
        <v/>
      </c>
      <c r="Q290" s="79" t="str">
        <f t="shared" si="126"/>
        <v/>
      </c>
      <c r="R290" s="79"/>
      <c r="S290" s="79"/>
      <c r="T290" s="79">
        <v>10</v>
      </c>
      <c r="U290" s="79"/>
      <c r="V290" s="79"/>
      <c r="W290" s="79"/>
      <c r="X290" s="79"/>
      <c r="Y290" s="79"/>
      <c r="Z290" s="79"/>
      <c r="AA290" s="79"/>
      <c r="AB290" s="79"/>
      <c r="AC290" s="79"/>
      <c r="AD290" s="79"/>
      <c r="AE290" s="79"/>
      <c r="AF290" s="308" t="str">
        <f t="shared" si="127"/>
        <v/>
      </c>
      <c r="AG290" s="309" t="str">
        <f t="shared" si="128"/>
        <v/>
      </c>
      <c r="AH290" s="310" t="str">
        <f t="shared" si="136"/>
        <v/>
      </c>
      <c r="AI290" s="311">
        <f t="shared" si="129"/>
        <v>0</v>
      </c>
      <c r="AJ290" s="312" t="str">
        <f>IF(AH290=1,SUM(AH$8:AH290)+AJ$4,"")</f>
        <v/>
      </c>
      <c r="AK290" s="310" t="str">
        <f>IF(AND(J290=1,AI290&gt;0),Input!$E$18,IF(AND(J290=2,AI290&gt;0),Input!$E$19,IF(AND(J290=3,AI290&gt;0),Input!$E$20,"")))</f>
        <v/>
      </c>
      <c r="AL290" s="310" t="str">
        <f>IF(AND(J290=1,AI290&gt;0),Input!$G$18,IF(AND(J290=2,AI290&gt;0),Input!$G$19,IF(AND(J290=3,AI290&gt;0),Input!$G$20,"")))</f>
        <v/>
      </c>
      <c r="AM290" s="310" t="str">
        <f>IF(AND(J290=1,AI290&gt;0),Input!$I$18,IF(AND(J290=2,AI290&gt;0),Input!$I$19,IF(AND(J290=3,AI290&gt;0),Input!$I$20,"")))</f>
        <v/>
      </c>
      <c r="AN290" s="313"/>
      <c r="AO290" s="314" t="str">
        <f t="shared" si="152"/>
        <v/>
      </c>
      <c r="AP290" s="314" t="str">
        <f t="shared" si="137"/>
        <v/>
      </c>
      <c r="AQ290" s="314" t="str">
        <f t="shared" si="138"/>
        <v/>
      </c>
      <c r="AR290" s="314">
        <f t="shared" si="139"/>
        <v>0</v>
      </c>
      <c r="AT290" s="315" t="str">
        <f t="shared" si="131"/>
        <v/>
      </c>
      <c r="AU290" s="315" t="str">
        <f t="shared" si="140"/>
        <v/>
      </c>
      <c r="AV290" s="315" t="str">
        <f t="shared" si="141"/>
        <v/>
      </c>
      <c r="AW290" s="316" t="str">
        <f t="shared" si="132"/>
        <v/>
      </c>
      <c r="AX290" s="316" t="str">
        <f t="shared" si="142"/>
        <v/>
      </c>
      <c r="AY290" s="317" t="str">
        <f t="shared" si="143"/>
        <v/>
      </c>
      <c r="AZ290" s="318" t="str">
        <f t="shared" si="133"/>
        <v/>
      </c>
      <c r="BA290" s="318" t="str">
        <f t="shared" si="144"/>
        <v/>
      </c>
      <c r="BB290" s="318" t="str">
        <f t="shared" si="145"/>
        <v/>
      </c>
      <c r="BJ290" s="320">
        <f t="shared" si="149"/>
        <v>0</v>
      </c>
      <c r="BL290" s="321"/>
      <c r="BM290" s="322">
        <f t="shared" si="146"/>
        <v>5</v>
      </c>
      <c r="BN290" s="322">
        <f t="shared" si="151"/>
        <v>1.6666666666666667</v>
      </c>
      <c r="BO290" s="322" t="str">
        <f t="shared" si="151"/>
        <v/>
      </c>
      <c r="BP290" s="322" t="str">
        <f t="shared" si="151"/>
        <v/>
      </c>
      <c r="BQ290" s="322" t="str">
        <f t="shared" si="151"/>
        <v/>
      </c>
      <c r="BR290" s="322" t="str">
        <f t="shared" si="151"/>
        <v/>
      </c>
      <c r="BS290" s="322" t="str">
        <f t="shared" si="151"/>
        <v/>
      </c>
      <c r="BT290" s="322" t="str">
        <f t="shared" si="151"/>
        <v/>
      </c>
      <c r="BU290" s="322" t="str">
        <f t="shared" si="151"/>
        <v/>
      </c>
      <c r="BV290" s="322" t="str">
        <f t="shared" si="151"/>
        <v/>
      </c>
      <c r="BW290" s="322" t="str">
        <f t="shared" si="151"/>
        <v/>
      </c>
      <c r="BX290" s="322" t="str">
        <f t="shared" si="151"/>
        <v/>
      </c>
      <c r="CC290" s="323"/>
      <c r="CF290" s="369">
        <f t="shared" si="148"/>
        <v>0</v>
      </c>
      <c r="CG290" s="368"/>
      <c r="CH290" s="368"/>
      <c r="CI290" s="368"/>
      <c r="CJ290" s="368"/>
      <c r="CK290" s="368"/>
      <c r="CL290" s="368"/>
      <c r="CM290" s="368"/>
      <c r="CN290" s="368"/>
      <c r="CO290" s="368"/>
      <c r="CP290" s="368"/>
      <c r="CQ290" s="368"/>
      <c r="CR290" s="368"/>
    </row>
    <row r="291" spans="1:96" s="314" customFormat="1" ht="21" customHeight="1">
      <c r="A291" s="295" t="str">
        <f>Input!$C$12</f>
        <v>01​ 01 01</v>
      </c>
      <c r="B291" s="325">
        <v>7100</v>
      </c>
      <c r="C291" s="297">
        <v>1</v>
      </c>
      <c r="D291" s="298" t="str">
        <f t="shared" si="124"/>
        <v/>
      </c>
      <c r="E291" s="299" t="str">
        <f>IF(AG291=1,SUM(AG$8:AG291)+E$4,"")</f>
        <v/>
      </c>
      <c r="F291" s="300" t="str">
        <f t="shared" si="125"/>
        <v/>
      </c>
      <c r="G291" s="301"/>
      <c r="H291" s="302"/>
      <c r="I291" s="303"/>
      <c r="J291" s="304"/>
      <c r="K291" s="305" t="str">
        <f t="shared" si="150"/>
        <v/>
      </c>
      <c r="L291" s="328"/>
      <c r="M291" s="79"/>
      <c r="N291" s="307"/>
      <c r="O291" s="366">
        <f t="shared" si="134"/>
        <v>1.6666666666666667</v>
      </c>
      <c r="P291" s="79" t="str">
        <f t="shared" si="135"/>
        <v/>
      </c>
      <c r="Q291" s="79" t="str">
        <f t="shared" si="126"/>
        <v/>
      </c>
      <c r="R291" s="79"/>
      <c r="S291" s="79"/>
      <c r="T291" s="79">
        <v>10</v>
      </c>
      <c r="U291" s="79"/>
      <c r="V291" s="79"/>
      <c r="W291" s="79"/>
      <c r="X291" s="79"/>
      <c r="Y291" s="79"/>
      <c r="Z291" s="79"/>
      <c r="AA291" s="79"/>
      <c r="AB291" s="79"/>
      <c r="AC291" s="79"/>
      <c r="AD291" s="79"/>
      <c r="AE291" s="79"/>
      <c r="AF291" s="308" t="str">
        <f t="shared" si="127"/>
        <v/>
      </c>
      <c r="AG291" s="309" t="str">
        <f t="shared" si="128"/>
        <v/>
      </c>
      <c r="AH291" s="310" t="str">
        <f t="shared" si="136"/>
        <v/>
      </c>
      <c r="AI291" s="311">
        <f t="shared" si="129"/>
        <v>0</v>
      </c>
      <c r="AJ291" s="312" t="str">
        <f>IF(AH291=1,SUM(AH$8:AH291)+AJ$4,"")</f>
        <v/>
      </c>
      <c r="AK291" s="310" t="str">
        <f>IF(AND(J291=1,AI291&gt;0),Input!$E$18,IF(AND(J291=2,AI291&gt;0),Input!$E$19,IF(AND(J291=3,AI291&gt;0),Input!$E$20,"")))</f>
        <v/>
      </c>
      <c r="AL291" s="310" t="str">
        <f>IF(AND(J291=1,AI291&gt;0),Input!$G$18,IF(AND(J291=2,AI291&gt;0),Input!$G$19,IF(AND(J291=3,AI291&gt;0),Input!$G$20,"")))</f>
        <v/>
      </c>
      <c r="AM291" s="310" t="str">
        <f>IF(AND(J291=1,AI291&gt;0),Input!$I$18,IF(AND(J291=2,AI291&gt;0),Input!$I$19,IF(AND(J291=3,AI291&gt;0),Input!$I$20,"")))</f>
        <v/>
      </c>
      <c r="AN291" s="313"/>
      <c r="AO291" s="314" t="str">
        <f t="shared" si="152"/>
        <v/>
      </c>
      <c r="AP291" s="314" t="str">
        <f t="shared" si="137"/>
        <v/>
      </c>
      <c r="AQ291" s="314" t="str">
        <f t="shared" si="138"/>
        <v/>
      </c>
      <c r="AR291" s="314">
        <f t="shared" si="139"/>
        <v>0</v>
      </c>
      <c r="AT291" s="315" t="str">
        <f t="shared" si="131"/>
        <v/>
      </c>
      <c r="AU291" s="315" t="str">
        <f t="shared" si="140"/>
        <v/>
      </c>
      <c r="AV291" s="315" t="str">
        <f t="shared" si="141"/>
        <v/>
      </c>
      <c r="AW291" s="316" t="str">
        <f t="shared" si="132"/>
        <v/>
      </c>
      <c r="AX291" s="316" t="str">
        <f t="shared" si="142"/>
        <v/>
      </c>
      <c r="AY291" s="317" t="str">
        <f t="shared" si="143"/>
        <v/>
      </c>
      <c r="AZ291" s="318" t="str">
        <f t="shared" si="133"/>
        <v/>
      </c>
      <c r="BA291" s="318" t="str">
        <f t="shared" si="144"/>
        <v/>
      </c>
      <c r="BB291" s="318" t="str">
        <f t="shared" si="145"/>
        <v/>
      </c>
      <c r="BJ291" s="320">
        <f t="shared" si="149"/>
        <v>0</v>
      </c>
      <c r="BL291" s="321"/>
      <c r="BM291" s="322">
        <f t="shared" si="146"/>
        <v>5</v>
      </c>
      <c r="BN291" s="322">
        <f t="shared" si="151"/>
        <v>1.6666666666666667</v>
      </c>
      <c r="BO291" s="322" t="str">
        <f t="shared" si="151"/>
        <v/>
      </c>
      <c r="BP291" s="322" t="str">
        <f t="shared" si="151"/>
        <v/>
      </c>
      <c r="BQ291" s="322" t="str">
        <f t="shared" si="151"/>
        <v/>
      </c>
      <c r="BR291" s="322" t="str">
        <f t="shared" si="151"/>
        <v/>
      </c>
      <c r="BS291" s="322" t="str">
        <f t="shared" si="151"/>
        <v/>
      </c>
      <c r="BT291" s="322" t="str">
        <f t="shared" si="151"/>
        <v/>
      </c>
      <c r="BU291" s="322" t="str">
        <f t="shared" si="151"/>
        <v/>
      </c>
      <c r="BV291" s="322" t="str">
        <f t="shared" si="151"/>
        <v/>
      </c>
      <c r="BW291" s="322" t="str">
        <f t="shared" si="151"/>
        <v/>
      </c>
      <c r="BX291" s="322" t="str">
        <f t="shared" si="151"/>
        <v/>
      </c>
      <c r="CC291" s="323"/>
      <c r="CF291" s="369">
        <f t="shared" si="148"/>
        <v>0</v>
      </c>
      <c r="CG291" s="368"/>
      <c r="CH291" s="368"/>
      <c r="CI291" s="368"/>
      <c r="CJ291" s="368"/>
      <c r="CK291" s="368"/>
      <c r="CL291" s="368"/>
      <c r="CM291" s="368"/>
      <c r="CN291" s="368"/>
      <c r="CO291" s="368"/>
      <c r="CP291" s="368"/>
      <c r="CQ291" s="368"/>
      <c r="CR291" s="368"/>
    </row>
    <row r="292" spans="1:96" s="314" customFormat="1" ht="21" customHeight="1">
      <c r="A292" s="295" t="str">
        <f>Input!$C$12</f>
        <v>01​ 01 01</v>
      </c>
      <c r="B292" s="296">
        <v>7125</v>
      </c>
      <c r="C292" s="297">
        <v>1</v>
      </c>
      <c r="D292" s="298" t="str">
        <f t="shared" si="124"/>
        <v/>
      </c>
      <c r="E292" s="299" t="str">
        <f>IF(AG292=1,SUM(AG$8:AG292)+E$4,"")</f>
        <v/>
      </c>
      <c r="F292" s="300" t="str">
        <f t="shared" si="125"/>
        <v/>
      </c>
      <c r="G292" s="301"/>
      <c r="H292" s="302"/>
      <c r="I292" s="303"/>
      <c r="J292" s="304"/>
      <c r="K292" s="305" t="str">
        <f t="shared" si="150"/>
        <v/>
      </c>
      <c r="L292" s="328"/>
      <c r="M292" s="79"/>
      <c r="N292" s="307"/>
      <c r="O292" s="366">
        <f t="shared" si="134"/>
        <v>1.6666666666666667</v>
      </c>
      <c r="P292" s="79" t="str">
        <f t="shared" si="135"/>
        <v/>
      </c>
      <c r="Q292" s="79" t="str">
        <f t="shared" si="126"/>
        <v/>
      </c>
      <c r="R292" s="79"/>
      <c r="S292" s="79"/>
      <c r="T292" s="79">
        <v>10</v>
      </c>
      <c r="U292" s="7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308" t="str">
        <f t="shared" si="127"/>
        <v/>
      </c>
      <c r="AG292" s="309" t="str">
        <f t="shared" si="128"/>
        <v/>
      </c>
      <c r="AH292" s="310" t="str">
        <f t="shared" si="136"/>
        <v/>
      </c>
      <c r="AI292" s="311">
        <f t="shared" si="129"/>
        <v>0</v>
      </c>
      <c r="AJ292" s="312" t="str">
        <f>IF(AH292=1,SUM(AH$8:AH292)+AJ$4,"")</f>
        <v/>
      </c>
      <c r="AK292" s="310" t="str">
        <f>IF(AND(J292=1,AI292&gt;0),Input!$E$18,IF(AND(J292=2,AI292&gt;0),Input!$E$19,IF(AND(J292=3,AI292&gt;0),Input!$E$20,"")))</f>
        <v/>
      </c>
      <c r="AL292" s="310" t="str">
        <f>IF(AND(J292=1,AI292&gt;0),Input!$G$18,IF(AND(J292=2,AI292&gt;0),Input!$G$19,IF(AND(J292=3,AI292&gt;0),Input!$G$20,"")))</f>
        <v/>
      </c>
      <c r="AM292" s="310" t="str">
        <f>IF(AND(J292=1,AI292&gt;0),Input!$I$18,IF(AND(J292=2,AI292&gt;0),Input!$I$19,IF(AND(J292=3,AI292&gt;0),Input!$I$20,"")))</f>
        <v/>
      </c>
      <c r="AN292" s="313"/>
      <c r="AO292" s="314" t="str">
        <f t="shared" si="152"/>
        <v/>
      </c>
      <c r="AP292" s="314" t="str">
        <f t="shared" si="137"/>
        <v/>
      </c>
      <c r="AQ292" s="314" t="str">
        <f t="shared" si="138"/>
        <v/>
      </c>
      <c r="AR292" s="314">
        <f t="shared" si="139"/>
        <v>0</v>
      </c>
      <c r="AT292" s="315" t="str">
        <f t="shared" si="131"/>
        <v/>
      </c>
      <c r="AU292" s="315" t="str">
        <f t="shared" si="140"/>
        <v/>
      </c>
      <c r="AV292" s="315" t="str">
        <f t="shared" si="141"/>
        <v/>
      </c>
      <c r="AW292" s="316" t="str">
        <f t="shared" si="132"/>
        <v/>
      </c>
      <c r="AX292" s="316" t="str">
        <f t="shared" si="142"/>
        <v/>
      </c>
      <c r="AY292" s="317" t="str">
        <f t="shared" si="143"/>
        <v/>
      </c>
      <c r="AZ292" s="318" t="str">
        <f t="shared" si="133"/>
        <v/>
      </c>
      <c r="BA292" s="318" t="str">
        <f t="shared" si="144"/>
        <v/>
      </c>
      <c r="BB292" s="318" t="str">
        <f t="shared" si="145"/>
        <v/>
      </c>
      <c r="BJ292" s="320">
        <f t="shared" si="149"/>
        <v>0</v>
      </c>
      <c r="BL292" s="321"/>
      <c r="BM292" s="322">
        <f t="shared" si="146"/>
        <v>5</v>
      </c>
      <c r="BN292" s="322">
        <f t="shared" si="151"/>
        <v>1.6666666666666667</v>
      </c>
      <c r="BO292" s="322" t="str">
        <f t="shared" si="151"/>
        <v/>
      </c>
      <c r="BP292" s="322" t="str">
        <f t="shared" si="151"/>
        <v/>
      </c>
      <c r="BQ292" s="322" t="str">
        <f t="shared" si="151"/>
        <v/>
      </c>
      <c r="BR292" s="322" t="str">
        <f t="shared" si="151"/>
        <v/>
      </c>
      <c r="BS292" s="322" t="str">
        <f t="shared" si="151"/>
        <v/>
      </c>
      <c r="BT292" s="322" t="str">
        <f t="shared" si="151"/>
        <v/>
      </c>
      <c r="BU292" s="322" t="str">
        <f t="shared" si="151"/>
        <v/>
      </c>
      <c r="BV292" s="322" t="str">
        <f t="shared" si="151"/>
        <v/>
      </c>
      <c r="BW292" s="322" t="str">
        <f t="shared" si="151"/>
        <v/>
      </c>
      <c r="BX292" s="322" t="str">
        <f t="shared" si="151"/>
        <v/>
      </c>
      <c r="CC292" s="323"/>
      <c r="CF292" s="369">
        <f t="shared" si="148"/>
        <v>0</v>
      </c>
      <c r="CG292" s="368"/>
      <c r="CH292" s="368"/>
      <c r="CI292" s="368"/>
      <c r="CJ292" s="368"/>
      <c r="CK292" s="368"/>
      <c r="CL292" s="368"/>
      <c r="CM292" s="368"/>
      <c r="CN292" s="368"/>
      <c r="CO292" s="368"/>
      <c r="CP292" s="368"/>
      <c r="CQ292" s="368"/>
      <c r="CR292" s="368"/>
    </row>
    <row r="293" spans="1:96" s="314" customFormat="1" ht="21" customHeight="1">
      <c r="A293" s="295" t="str">
        <f>Input!$C$12</f>
        <v>01​ 01 01</v>
      </c>
      <c r="B293" s="325">
        <v>7150</v>
      </c>
      <c r="C293" s="297">
        <v>1</v>
      </c>
      <c r="D293" s="298" t="str">
        <f t="shared" si="124"/>
        <v/>
      </c>
      <c r="E293" s="299" t="str">
        <f>IF(AG293=1,SUM(AG$8:AG293)+E$4,"")</f>
        <v/>
      </c>
      <c r="F293" s="300" t="str">
        <f t="shared" si="125"/>
        <v/>
      </c>
      <c r="G293" s="301"/>
      <c r="H293" s="302"/>
      <c r="I293" s="303"/>
      <c r="J293" s="304"/>
      <c r="K293" s="305" t="str">
        <f t="shared" si="150"/>
        <v/>
      </c>
      <c r="L293" s="328"/>
      <c r="M293" s="79"/>
      <c r="N293" s="307"/>
      <c r="O293" s="366">
        <f t="shared" si="134"/>
        <v>1.6666666666666667</v>
      </c>
      <c r="P293" s="79" t="str">
        <f t="shared" si="135"/>
        <v/>
      </c>
      <c r="Q293" s="79" t="str">
        <f t="shared" si="126"/>
        <v/>
      </c>
      <c r="R293" s="79"/>
      <c r="S293" s="79"/>
      <c r="T293" s="79">
        <v>10</v>
      </c>
      <c r="U293" s="79"/>
      <c r="V293" s="79"/>
      <c r="W293" s="79"/>
      <c r="X293" s="79"/>
      <c r="Y293" s="79"/>
      <c r="Z293" s="79"/>
      <c r="AA293" s="79"/>
      <c r="AB293" s="79"/>
      <c r="AC293" s="79"/>
      <c r="AD293" s="79"/>
      <c r="AE293" s="79"/>
      <c r="AF293" s="308" t="str">
        <f t="shared" si="127"/>
        <v/>
      </c>
      <c r="AG293" s="309" t="str">
        <f t="shared" si="128"/>
        <v/>
      </c>
      <c r="AH293" s="310" t="str">
        <f t="shared" si="136"/>
        <v/>
      </c>
      <c r="AI293" s="311">
        <f t="shared" si="129"/>
        <v>0</v>
      </c>
      <c r="AJ293" s="312" t="str">
        <f>IF(AH293=1,SUM(AH$8:AH293)+AJ$4,"")</f>
        <v/>
      </c>
      <c r="AK293" s="310" t="str">
        <f>IF(AND(J293=1,AI293&gt;0),Input!$E$18,IF(AND(J293=2,AI293&gt;0),Input!$E$19,IF(AND(J293=3,AI293&gt;0),Input!$E$20,"")))</f>
        <v/>
      </c>
      <c r="AL293" s="310" t="str">
        <f>IF(AND(J293=1,AI293&gt;0),Input!$G$18,IF(AND(J293=2,AI293&gt;0),Input!$G$19,IF(AND(J293=3,AI293&gt;0),Input!$G$20,"")))</f>
        <v/>
      </c>
      <c r="AM293" s="310" t="str">
        <f>IF(AND(J293=1,AI293&gt;0),Input!$I$18,IF(AND(J293=2,AI293&gt;0),Input!$I$19,IF(AND(J293=3,AI293&gt;0),Input!$I$20,"")))</f>
        <v/>
      </c>
      <c r="AN293" s="313"/>
      <c r="AO293" s="314" t="str">
        <f t="shared" si="152"/>
        <v/>
      </c>
      <c r="AP293" s="314" t="str">
        <f t="shared" si="137"/>
        <v/>
      </c>
      <c r="AQ293" s="314" t="str">
        <f t="shared" si="138"/>
        <v/>
      </c>
      <c r="AR293" s="314">
        <f t="shared" si="139"/>
        <v>0</v>
      </c>
      <c r="AT293" s="315" t="str">
        <f t="shared" si="131"/>
        <v/>
      </c>
      <c r="AU293" s="315" t="str">
        <f t="shared" si="140"/>
        <v/>
      </c>
      <c r="AV293" s="315" t="str">
        <f t="shared" si="141"/>
        <v/>
      </c>
      <c r="AW293" s="316" t="str">
        <f t="shared" si="132"/>
        <v/>
      </c>
      <c r="AX293" s="316" t="str">
        <f t="shared" si="142"/>
        <v/>
      </c>
      <c r="AY293" s="317" t="str">
        <f t="shared" si="143"/>
        <v/>
      </c>
      <c r="AZ293" s="318" t="str">
        <f t="shared" si="133"/>
        <v/>
      </c>
      <c r="BA293" s="318" t="str">
        <f t="shared" si="144"/>
        <v/>
      </c>
      <c r="BB293" s="318" t="str">
        <f t="shared" si="145"/>
        <v/>
      </c>
      <c r="BJ293" s="320">
        <f t="shared" si="149"/>
        <v>0</v>
      </c>
      <c r="BL293" s="321"/>
      <c r="BM293" s="322">
        <f t="shared" si="146"/>
        <v>5</v>
      </c>
      <c r="BN293" s="322">
        <f t="shared" si="151"/>
        <v>1.6666666666666667</v>
      </c>
      <c r="BO293" s="322" t="str">
        <f t="shared" si="151"/>
        <v/>
      </c>
      <c r="BP293" s="322" t="str">
        <f t="shared" si="151"/>
        <v/>
      </c>
      <c r="BQ293" s="322" t="str">
        <f t="shared" si="151"/>
        <v/>
      </c>
      <c r="BR293" s="322" t="str">
        <f t="shared" si="151"/>
        <v/>
      </c>
      <c r="BS293" s="322" t="str">
        <f t="shared" si="151"/>
        <v/>
      </c>
      <c r="BT293" s="322" t="str">
        <f t="shared" si="151"/>
        <v/>
      </c>
      <c r="BU293" s="322" t="str">
        <f t="shared" si="151"/>
        <v/>
      </c>
      <c r="BV293" s="322" t="str">
        <f t="shared" si="151"/>
        <v/>
      </c>
      <c r="BW293" s="322" t="str">
        <f t="shared" si="151"/>
        <v/>
      </c>
      <c r="BX293" s="322" t="str">
        <f t="shared" si="151"/>
        <v/>
      </c>
      <c r="CC293" s="323"/>
      <c r="CF293" s="369">
        <f t="shared" si="148"/>
        <v>0</v>
      </c>
      <c r="CG293" s="368"/>
      <c r="CH293" s="368"/>
      <c r="CI293" s="368"/>
      <c r="CJ293" s="368"/>
      <c r="CK293" s="368"/>
      <c r="CL293" s="368"/>
      <c r="CM293" s="368"/>
      <c r="CN293" s="368"/>
      <c r="CO293" s="368"/>
      <c r="CP293" s="368"/>
      <c r="CQ293" s="368"/>
      <c r="CR293" s="368"/>
    </row>
    <row r="294" spans="1:96" s="314" customFormat="1" ht="21" customHeight="1">
      <c r="A294" s="295" t="str">
        <f>Input!$C$12</f>
        <v>01​ 01 01</v>
      </c>
      <c r="B294" s="296">
        <v>7175</v>
      </c>
      <c r="C294" s="297">
        <v>1</v>
      </c>
      <c r="D294" s="298" t="str">
        <f t="shared" si="124"/>
        <v/>
      </c>
      <c r="E294" s="299" t="str">
        <f>IF(AG294=1,SUM(AG$8:AG294)+E$4,"")</f>
        <v/>
      </c>
      <c r="F294" s="300" t="str">
        <f t="shared" si="125"/>
        <v/>
      </c>
      <c r="G294" s="301"/>
      <c r="H294" s="302"/>
      <c r="I294" s="303"/>
      <c r="J294" s="304"/>
      <c r="K294" s="305" t="str">
        <f t="shared" si="150"/>
        <v/>
      </c>
      <c r="L294" s="328"/>
      <c r="M294" s="79"/>
      <c r="N294" s="307"/>
      <c r="O294" s="366">
        <f t="shared" si="134"/>
        <v>1.6666666666666667</v>
      </c>
      <c r="P294" s="79" t="str">
        <f t="shared" si="135"/>
        <v/>
      </c>
      <c r="Q294" s="79" t="str">
        <f t="shared" si="126"/>
        <v/>
      </c>
      <c r="R294" s="79"/>
      <c r="S294" s="79"/>
      <c r="T294" s="79">
        <v>10</v>
      </c>
      <c r="U294" s="79"/>
      <c r="V294" s="79"/>
      <c r="W294" s="79"/>
      <c r="X294" s="79"/>
      <c r="Y294" s="79"/>
      <c r="Z294" s="79"/>
      <c r="AA294" s="79"/>
      <c r="AB294" s="79"/>
      <c r="AC294" s="79"/>
      <c r="AD294" s="79"/>
      <c r="AE294" s="79"/>
      <c r="AF294" s="308" t="str">
        <f t="shared" si="127"/>
        <v/>
      </c>
      <c r="AG294" s="309" t="str">
        <f t="shared" si="128"/>
        <v/>
      </c>
      <c r="AH294" s="310" t="str">
        <f t="shared" si="136"/>
        <v/>
      </c>
      <c r="AI294" s="311">
        <f t="shared" si="129"/>
        <v>0</v>
      </c>
      <c r="AJ294" s="312" t="str">
        <f>IF(AH294=1,SUM(AH$8:AH294)+AJ$4,"")</f>
        <v/>
      </c>
      <c r="AK294" s="310" t="str">
        <f>IF(AND(J294=1,AI294&gt;0),Input!$E$18,IF(AND(J294=2,AI294&gt;0),Input!$E$19,IF(AND(J294=3,AI294&gt;0),Input!$E$20,"")))</f>
        <v/>
      </c>
      <c r="AL294" s="310" t="str">
        <f>IF(AND(J294=1,AI294&gt;0),Input!$G$18,IF(AND(J294=2,AI294&gt;0),Input!$G$19,IF(AND(J294=3,AI294&gt;0),Input!$G$20,"")))</f>
        <v/>
      </c>
      <c r="AM294" s="310" t="str">
        <f>IF(AND(J294=1,AI294&gt;0),Input!$I$18,IF(AND(J294=2,AI294&gt;0),Input!$I$19,IF(AND(J294=3,AI294&gt;0),Input!$I$20,"")))</f>
        <v/>
      </c>
      <c r="AN294" s="313"/>
      <c r="AO294" s="314" t="str">
        <f t="shared" si="152"/>
        <v/>
      </c>
      <c r="AP294" s="314" t="str">
        <f t="shared" si="137"/>
        <v/>
      </c>
      <c r="AQ294" s="314" t="str">
        <f t="shared" si="138"/>
        <v/>
      </c>
      <c r="AR294" s="314">
        <f t="shared" si="139"/>
        <v>0</v>
      </c>
      <c r="AT294" s="315" t="str">
        <f t="shared" si="131"/>
        <v/>
      </c>
      <c r="AU294" s="315" t="str">
        <f t="shared" si="140"/>
        <v/>
      </c>
      <c r="AV294" s="315" t="str">
        <f t="shared" si="141"/>
        <v/>
      </c>
      <c r="AW294" s="316" t="str">
        <f t="shared" si="132"/>
        <v/>
      </c>
      <c r="AX294" s="316" t="str">
        <f t="shared" si="142"/>
        <v/>
      </c>
      <c r="AY294" s="317" t="str">
        <f t="shared" si="143"/>
        <v/>
      </c>
      <c r="AZ294" s="318" t="str">
        <f t="shared" si="133"/>
        <v/>
      </c>
      <c r="BA294" s="318" t="str">
        <f t="shared" si="144"/>
        <v/>
      </c>
      <c r="BB294" s="318" t="str">
        <f t="shared" si="145"/>
        <v/>
      </c>
      <c r="BJ294" s="320">
        <f t="shared" si="149"/>
        <v>0</v>
      </c>
      <c r="BL294" s="321"/>
      <c r="BM294" s="322">
        <f t="shared" si="146"/>
        <v>5</v>
      </c>
      <c r="BN294" s="322">
        <f t="shared" si="151"/>
        <v>1.6666666666666667</v>
      </c>
      <c r="BO294" s="322" t="str">
        <f t="shared" si="151"/>
        <v/>
      </c>
      <c r="BP294" s="322" t="str">
        <f t="shared" si="151"/>
        <v/>
      </c>
      <c r="BQ294" s="322" t="str">
        <f t="shared" si="151"/>
        <v/>
      </c>
      <c r="BR294" s="322" t="str">
        <f t="shared" si="151"/>
        <v/>
      </c>
      <c r="BS294" s="322" t="str">
        <f t="shared" si="151"/>
        <v/>
      </c>
      <c r="BT294" s="322" t="str">
        <f t="shared" si="151"/>
        <v/>
      </c>
      <c r="BU294" s="322" t="str">
        <f t="shared" si="151"/>
        <v/>
      </c>
      <c r="BV294" s="322" t="str">
        <f t="shared" si="151"/>
        <v/>
      </c>
      <c r="BW294" s="322" t="str">
        <f t="shared" si="151"/>
        <v/>
      </c>
      <c r="BX294" s="322" t="str">
        <f t="shared" si="151"/>
        <v/>
      </c>
      <c r="CC294" s="323"/>
      <c r="CF294" s="369">
        <f t="shared" si="148"/>
        <v>0</v>
      </c>
      <c r="CG294" s="368"/>
      <c r="CH294" s="368"/>
      <c r="CI294" s="368"/>
      <c r="CJ294" s="368"/>
      <c r="CK294" s="368"/>
      <c r="CL294" s="368"/>
      <c r="CM294" s="368"/>
      <c r="CN294" s="368"/>
      <c r="CO294" s="368"/>
      <c r="CP294" s="368"/>
      <c r="CQ294" s="368"/>
      <c r="CR294" s="368"/>
    </row>
    <row r="295" spans="1:96" s="314" customFormat="1" ht="21" customHeight="1">
      <c r="A295" s="295" t="str">
        <f>Input!$C$12</f>
        <v>01​ 01 01</v>
      </c>
      <c r="B295" s="325">
        <v>7200</v>
      </c>
      <c r="C295" s="297">
        <v>1</v>
      </c>
      <c r="D295" s="298" t="str">
        <f t="shared" si="124"/>
        <v/>
      </c>
      <c r="E295" s="299" t="str">
        <f>IF(AG295=1,SUM(AG$8:AG295)+E$4,"")</f>
        <v/>
      </c>
      <c r="F295" s="300" t="str">
        <f t="shared" si="125"/>
        <v/>
      </c>
      <c r="G295" s="301"/>
      <c r="H295" s="302"/>
      <c r="I295" s="303"/>
      <c r="J295" s="304"/>
      <c r="K295" s="305" t="str">
        <f t="shared" si="150"/>
        <v/>
      </c>
      <c r="L295" s="328"/>
      <c r="M295" s="79"/>
      <c r="N295" s="307"/>
      <c r="O295" s="366">
        <f t="shared" si="134"/>
        <v>1.6666666666666667</v>
      </c>
      <c r="P295" s="79" t="str">
        <f t="shared" si="135"/>
        <v/>
      </c>
      <c r="Q295" s="79" t="str">
        <f t="shared" si="126"/>
        <v/>
      </c>
      <c r="R295" s="79"/>
      <c r="S295" s="79"/>
      <c r="T295" s="79">
        <v>10</v>
      </c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308" t="str">
        <f t="shared" si="127"/>
        <v/>
      </c>
      <c r="AG295" s="309" t="str">
        <f t="shared" si="128"/>
        <v/>
      </c>
      <c r="AH295" s="310" t="str">
        <f t="shared" si="136"/>
        <v/>
      </c>
      <c r="AI295" s="311">
        <f t="shared" si="129"/>
        <v>0</v>
      </c>
      <c r="AJ295" s="312" t="str">
        <f>IF(AH295=1,SUM(AH$8:AH295)+AJ$4,"")</f>
        <v/>
      </c>
      <c r="AK295" s="310" t="str">
        <f>IF(AND(J295=1,AI295&gt;0),Input!$E$18,IF(AND(J295=2,AI295&gt;0),Input!$E$19,IF(AND(J295=3,AI295&gt;0),Input!$E$20,"")))</f>
        <v/>
      </c>
      <c r="AL295" s="310" t="str">
        <f>IF(AND(J295=1,AI295&gt;0),Input!$G$18,IF(AND(J295=2,AI295&gt;0),Input!$G$19,IF(AND(J295=3,AI295&gt;0),Input!$G$20,"")))</f>
        <v/>
      </c>
      <c r="AM295" s="310" t="str">
        <f>IF(AND(J295=1,AI295&gt;0),Input!$I$18,IF(AND(J295=2,AI295&gt;0),Input!$I$19,IF(AND(J295=3,AI295&gt;0),Input!$I$20,"")))</f>
        <v/>
      </c>
      <c r="AN295" s="313"/>
      <c r="AO295" s="314" t="str">
        <f t="shared" si="152"/>
        <v/>
      </c>
      <c r="AP295" s="314" t="str">
        <f t="shared" si="137"/>
        <v/>
      </c>
      <c r="AQ295" s="314" t="str">
        <f t="shared" si="138"/>
        <v/>
      </c>
      <c r="AR295" s="314">
        <f t="shared" si="139"/>
        <v>0</v>
      </c>
      <c r="AT295" s="315" t="str">
        <f t="shared" si="131"/>
        <v/>
      </c>
      <c r="AU295" s="315" t="str">
        <f t="shared" si="140"/>
        <v/>
      </c>
      <c r="AV295" s="315" t="str">
        <f t="shared" si="141"/>
        <v/>
      </c>
      <c r="AW295" s="316" t="str">
        <f t="shared" si="132"/>
        <v/>
      </c>
      <c r="AX295" s="316" t="str">
        <f t="shared" si="142"/>
        <v/>
      </c>
      <c r="AY295" s="317" t="str">
        <f t="shared" si="143"/>
        <v/>
      </c>
      <c r="AZ295" s="318" t="str">
        <f t="shared" si="133"/>
        <v/>
      </c>
      <c r="BA295" s="318" t="str">
        <f t="shared" si="144"/>
        <v/>
      </c>
      <c r="BB295" s="318" t="str">
        <f t="shared" si="145"/>
        <v/>
      </c>
      <c r="BJ295" s="320">
        <f t="shared" si="149"/>
        <v>0</v>
      </c>
      <c r="BL295" s="321"/>
      <c r="BM295" s="322">
        <f t="shared" si="146"/>
        <v>5</v>
      </c>
      <c r="BN295" s="322">
        <f t="shared" si="151"/>
        <v>1.6666666666666667</v>
      </c>
      <c r="BO295" s="322" t="str">
        <f t="shared" si="151"/>
        <v/>
      </c>
      <c r="BP295" s="322" t="str">
        <f t="shared" si="151"/>
        <v/>
      </c>
      <c r="BQ295" s="322" t="str">
        <f t="shared" si="151"/>
        <v/>
      </c>
      <c r="BR295" s="322" t="str">
        <f t="shared" si="151"/>
        <v/>
      </c>
      <c r="BS295" s="322" t="str">
        <f t="shared" si="151"/>
        <v/>
      </c>
      <c r="BT295" s="322" t="str">
        <f t="shared" si="151"/>
        <v/>
      </c>
      <c r="BU295" s="322" t="str">
        <f t="shared" si="151"/>
        <v/>
      </c>
      <c r="BV295" s="322" t="str">
        <f t="shared" si="151"/>
        <v/>
      </c>
      <c r="BW295" s="322" t="str">
        <f t="shared" si="151"/>
        <v/>
      </c>
      <c r="BX295" s="322" t="str">
        <f t="shared" si="151"/>
        <v/>
      </c>
      <c r="CC295" s="323"/>
      <c r="CF295" s="369">
        <f t="shared" si="148"/>
        <v>0</v>
      </c>
      <c r="CG295" s="368"/>
      <c r="CH295" s="368"/>
      <c r="CI295" s="368"/>
      <c r="CJ295" s="368"/>
      <c r="CK295" s="368"/>
      <c r="CL295" s="368"/>
      <c r="CM295" s="368"/>
      <c r="CN295" s="368"/>
      <c r="CO295" s="368"/>
      <c r="CP295" s="368"/>
      <c r="CQ295" s="368"/>
      <c r="CR295" s="368"/>
    </row>
    <row r="296" spans="1:96" s="314" customFormat="1" ht="21" customHeight="1">
      <c r="A296" s="295" t="str">
        <f>Input!$C$12</f>
        <v>01​ 01 01</v>
      </c>
      <c r="B296" s="296">
        <v>7225</v>
      </c>
      <c r="C296" s="297">
        <v>1</v>
      </c>
      <c r="D296" s="298" t="str">
        <f t="shared" si="124"/>
        <v/>
      </c>
      <c r="E296" s="299" t="str">
        <f>IF(AG296=1,SUM(AG$8:AG296)+E$4,"")</f>
        <v/>
      </c>
      <c r="F296" s="300" t="str">
        <f t="shared" si="125"/>
        <v/>
      </c>
      <c r="G296" s="301"/>
      <c r="H296" s="302"/>
      <c r="I296" s="303"/>
      <c r="J296" s="304"/>
      <c r="K296" s="305" t="str">
        <f t="shared" si="150"/>
        <v/>
      </c>
      <c r="L296" s="328"/>
      <c r="M296" s="79"/>
      <c r="N296" s="307"/>
      <c r="O296" s="366">
        <f t="shared" si="134"/>
        <v>1.6666666666666667</v>
      </c>
      <c r="P296" s="79" t="str">
        <f t="shared" si="135"/>
        <v/>
      </c>
      <c r="Q296" s="79" t="str">
        <f t="shared" si="126"/>
        <v/>
      </c>
      <c r="R296" s="79"/>
      <c r="S296" s="79"/>
      <c r="T296" s="79">
        <v>10</v>
      </c>
      <c r="U296" s="79"/>
      <c r="V296" s="79"/>
      <c r="W296" s="79"/>
      <c r="X296" s="79"/>
      <c r="Y296" s="79"/>
      <c r="Z296" s="79"/>
      <c r="AA296" s="79"/>
      <c r="AB296" s="79"/>
      <c r="AC296" s="79"/>
      <c r="AD296" s="79"/>
      <c r="AE296" s="79"/>
      <c r="AF296" s="308" t="str">
        <f t="shared" si="127"/>
        <v/>
      </c>
      <c r="AG296" s="309" t="str">
        <f t="shared" si="128"/>
        <v/>
      </c>
      <c r="AH296" s="310" t="str">
        <f t="shared" si="136"/>
        <v/>
      </c>
      <c r="AI296" s="311">
        <f t="shared" si="129"/>
        <v>0</v>
      </c>
      <c r="AJ296" s="312" t="str">
        <f>IF(AH296=1,SUM(AH$8:AH296)+AJ$4,"")</f>
        <v/>
      </c>
      <c r="AK296" s="310" t="str">
        <f>IF(AND(J296=1,AI296&gt;0),Input!$E$18,IF(AND(J296=2,AI296&gt;0),Input!$E$19,IF(AND(J296=3,AI296&gt;0),Input!$E$20,"")))</f>
        <v/>
      </c>
      <c r="AL296" s="310" t="str">
        <f>IF(AND(J296=1,AI296&gt;0),Input!$G$18,IF(AND(J296=2,AI296&gt;0),Input!$G$19,IF(AND(J296=3,AI296&gt;0),Input!$G$20,"")))</f>
        <v/>
      </c>
      <c r="AM296" s="310" t="str">
        <f>IF(AND(J296=1,AI296&gt;0),Input!$I$18,IF(AND(J296=2,AI296&gt;0),Input!$I$19,IF(AND(J296=3,AI296&gt;0),Input!$I$20,"")))</f>
        <v/>
      </c>
      <c r="AN296" s="313"/>
      <c r="AO296" s="314" t="str">
        <f t="shared" si="152"/>
        <v/>
      </c>
      <c r="AP296" s="314" t="str">
        <f t="shared" si="137"/>
        <v/>
      </c>
      <c r="AQ296" s="314" t="str">
        <f t="shared" si="138"/>
        <v/>
      </c>
      <c r="AR296" s="314">
        <f t="shared" si="139"/>
        <v>0</v>
      </c>
      <c r="AT296" s="315" t="str">
        <f t="shared" si="131"/>
        <v/>
      </c>
      <c r="AU296" s="315" t="str">
        <f t="shared" si="140"/>
        <v/>
      </c>
      <c r="AV296" s="315" t="str">
        <f t="shared" si="141"/>
        <v/>
      </c>
      <c r="AW296" s="316" t="str">
        <f t="shared" si="132"/>
        <v/>
      </c>
      <c r="AX296" s="316" t="str">
        <f t="shared" si="142"/>
        <v/>
      </c>
      <c r="AY296" s="317" t="str">
        <f t="shared" si="143"/>
        <v/>
      </c>
      <c r="AZ296" s="318" t="str">
        <f t="shared" si="133"/>
        <v/>
      </c>
      <c r="BA296" s="318" t="str">
        <f t="shared" si="144"/>
        <v/>
      </c>
      <c r="BB296" s="318" t="str">
        <f t="shared" si="145"/>
        <v/>
      </c>
      <c r="BJ296" s="320">
        <f t="shared" si="149"/>
        <v>0</v>
      </c>
      <c r="BL296" s="321"/>
      <c r="BM296" s="322">
        <f t="shared" si="146"/>
        <v>5</v>
      </c>
      <c r="BN296" s="322">
        <f t="shared" si="151"/>
        <v>1.6666666666666667</v>
      </c>
      <c r="BO296" s="322" t="str">
        <f t="shared" si="151"/>
        <v/>
      </c>
      <c r="BP296" s="322" t="str">
        <f t="shared" si="151"/>
        <v/>
      </c>
      <c r="BQ296" s="322" t="str">
        <f t="shared" si="151"/>
        <v/>
      </c>
      <c r="BR296" s="322" t="str">
        <f t="shared" si="151"/>
        <v/>
      </c>
      <c r="BS296" s="322" t="str">
        <f t="shared" si="151"/>
        <v/>
      </c>
      <c r="BT296" s="322" t="str">
        <f t="shared" si="151"/>
        <v/>
      </c>
      <c r="BU296" s="322" t="str">
        <f t="shared" si="151"/>
        <v/>
      </c>
      <c r="BV296" s="322" t="str">
        <f t="shared" si="151"/>
        <v/>
      </c>
      <c r="BW296" s="322" t="str">
        <f t="shared" si="151"/>
        <v/>
      </c>
      <c r="BX296" s="322" t="str">
        <f t="shared" si="151"/>
        <v/>
      </c>
      <c r="CC296" s="323"/>
      <c r="CF296" s="369">
        <f t="shared" si="148"/>
        <v>0</v>
      </c>
      <c r="CG296" s="368"/>
      <c r="CH296" s="368"/>
      <c r="CI296" s="368"/>
      <c r="CJ296" s="368"/>
      <c r="CK296" s="368"/>
      <c r="CL296" s="368"/>
      <c r="CM296" s="368"/>
      <c r="CN296" s="368"/>
      <c r="CO296" s="368"/>
      <c r="CP296" s="368"/>
      <c r="CQ296" s="368"/>
      <c r="CR296" s="368"/>
    </row>
    <row r="297" spans="1:96" s="314" customFormat="1" ht="21" customHeight="1">
      <c r="A297" s="295" t="str">
        <f>Input!$C$12</f>
        <v>01​ 01 01</v>
      </c>
      <c r="B297" s="325">
        <v>7250</v>
      </c>
      <c r="C297" s="297">
        <v>1</v>
      </c>
      <c r="D297" s="298" t="str">
        <f t="shared" si="124"/>
        <v/>
      </c>
      <c r="E297" s="299" t="str">
        <f>IF(AG297=1,SUM(AG$8:AG297)+E$4,"")</f>
        <v/>
      </c>
      <c r="F297" s="300" t="str">
        <f t="shared" si="125"/>
        <v/>
      </c>
      <c r="G297" s="301"/>
      <c r="H297" s="302"/>
      <c r="I297" s="303"/>
      <c r="J297" s="304"/>
      <c r="K297" s="305" t="str">
        <f t="shared" si="150"/>
        <v/>
      </c>
      <c r="L297" s="328"/>
      <c r="M297" s="79"/>
      <c r="N297" s="307"/>
      <c r="O297" s="366">
        <f t="shared" si="134"/>
        <v>1.6666666666666667</v>
      </c>
      <c r="P297" s="79" t="str">
        <f t="shared" si="135"/>
        <v/>
      </c>
      <c r="Q297" s="79" t="str">
        <f t="shared" si="126"/>
        <v/>
      </c>
      <c r="R297" s="79"/>
      <c r="S297" s="79"/>
      <c r="T297" s="79">
        <v>10</v>
      </c>
      <c r="U297" s="79"/>
      <c r="V297" s="79"/>
      <c r="W297" s="79"/>
      <c r="X297" s="79"/>
      <c r="Y297" s="79"/>
      <c r="Z297" s="79"/>
      <c r="AA297" s="79"/>
      <c r="AB297" s="79"/>
      <c r="AC297" s="79"/>
      <c r="AD297" s="79"/>
      <c r="AE297" s="79"/>
      <c r="AF297" s="308" t="str">
        <f t="shared" si="127"/>
        <v/>
      </c>
      <c r="AG297" s="309" t="str">
        <f t="shared" si="128"/>
        <v/>
      </c>
      <c r="AH297" s="310" t="str">
        <f t="shared" si="136"/>
        <v/>
      </c>
      <c r="AI297" s="311">
        <f t="shared" si="129"/>
        <v>0</v>
      </c>
      <c r="AJ297" s="312" t="str">
        <f>IF(AH297=1,SUM(AH$8:AH297)+AJ$4,"")</f>
        <v/>
      </c>
      <c r="AK297" s="310" t="str">
        <f>IF(AND(J297=1,AI297&gt;0),Input!$E$18,IF(AND(J297=2,AI297&gt;0),Input!$E$19,IF(AND(J297=3,AI297&gt;0),Input!$E$20,"")))</f>
        <v/>
      </c>
      <c r="AL297" s="310" t="str">
        <f>IF(AND(J297=1,AI297&gt;0),Input!$G$18,IF(AND(J297=2,AI297&gt;0),Input!$G$19,IF(AND(J297=3,AI297&gt;0),Input!$G$20,"")))</f>
        <v/>
      </c>
      <c r="AM297" s="310" t="str">
        <f>IF(AND(J297=1,AI297&gt;0),Input!$I$18,IF(AND(J297=2,AI297&gt;0),Input!$I$19,IF(AND(J297=3,AI297&gt;0),Input!$I$20,"")))</f>
        <v/>
      </c>
      <c r="AN297" s="313"/>
      <c r="AO297" s="314" t="str">
        <f t="shared" si="152"/>
        <v/>
      </c>
      <c r="AP297" s="314" t="str">
        <f t="shared" si="137"/>
        <v/>
      </c>
      <c r="AQ297" s="314" t="str">
        <f t="shared" si="138"/>
        <v/>
      </c>
      <c r="AR297" s="314">
        <f t="shared" si="139"/>
        <v>0</v>
      </c>
      <c r="AT297" s="315" t="str">
        <f t="shared" si="131"/>
        <v/>
      </c>
      <c r="AU297" s="315" t="str">
        <f t="shared" si="140"/>
        <v/>
      </c>
      <c r="AV297" s="315" t="str">
        <f t="shared" si="141"/>
        <v/>
      </c>
      <c r="AW297" s="316" t="str">
        <f t="shared" si="132"/>
        <v/>
      </c>
      <c r="AX297" s="316" t="str">
        <f t="shared" si="142"/>
        <v/>
      </c>
      <c r="AY297" s="317" t="str">
        <f t="shared" si="143"/>
        <v/>
      </c>
      <c r="AZ297" s="318" t="str">
        <f t="shared" si="133"/>
        <v/>
      </c>
      <c r="BA297" s="318" t="str">
        <f t="shared" si="144"/>
        <v/>
      </c>
      <c r="BB297" s="318" t="str">
        <f t="shared" si="145"/>
        <v/>
      </c>
      <c r="BJ297" s="320">
        <f t="shared" si="149"/>
        <v>0</v>
      </c>
      <c r="BL297" s="321"/>
      <c r="BM297" s="322">
        <f t="shared" si="146"/>
        <v>5</v>
      </c>
      <c r="BN297" s="322">
        <f t="shared" ref="BN297:BX307" si="153">IF(U297&gt;T297,((U297-T297)+BM297+BL297)/3,IF(U297&lt;T297,(U297+BM297+BL297)/3,""))</f>
        <v>1.6666666666666667</v>
      </c>
      <c r="BO297" s="322" t="str">
        <f t="shared" si="153"/>
        <v/>
      </c>
      <c r="BP297" s="322" t="str">
        <f t="shared" si="153"/>
        <v/>
      </c>
      <c r="BQ297" s="322" t="str">
        <f t="shared" si="153"/>
        <v/>
      </c>
      <c r="BR297" s="322" t="str">
        <f t="shared" si="153"/>
        <v/>
      </c>
      <c r="BS297" s="322" t="str">
        <f t="shared" si="153"/>
        <v/>
      </c>
      <c r="BT297" s="322" t="str">
        <f t="shared" si="153"/>
        <v/>
      </c>
      <c r="BU297" s="322" t="str">
        <f t="shared" si="153"/>
        <v/>
      </c>
      <c r="BV297" s="322" t="str">
        <f t="shared" si="153"/>
        <v/>
      </c>
      <c r="BW297" s="322" t="str">
        <f t="shared" si="153"/>
        <v/>
      </c>
      <c r="BX297" s="322" t="str">
        <f t="shared" si="153"/>
        <v/>
      </c>
      <c r="CC297" s="323"/>
      <c r="CF297" s="369">
        <f t="shared" si="148"/>
        <v>0</v>
      </c>
      <c r="CG297" s="368"/>
      <c r="CH297" s="368"/>
      <c r="CI297" s="368"/>
      <c r="CJ297" s="368"/>
      <c r="CK297" s="368"/>
      <c r="CL297" s="368"/>
      <c r="CM297" s="368"/>
      <c r="CN297" s="368"/>
      <c r="CO297" s="368"/>
      <c r="CP297" s="368"/>
      <c r="CQ297" s="368"/>
      <c r="CR297" s="368"/>
    </row>
    <row r="298" spans="1:96" s="314" customFormat="1" ht="21" customHeight="1">
      <c r="A298" s="295" t="str">
        <f>Input!$C$12</f>
        <v>01​ 01 01</v>
      </c>
      <c r="B298" s="296">
        <v>7275</v>
      </c>
      <c r="C298" s="297">
        <v>1</v>
      </c>
      <c r="D298" s="298" t="str">
        <f t="shared" si="124"/>
        <v/>
      </c>
      <c r="E298" s="299" t="str">
        <f>IF(AG298=1,SUM(AG$8:AG298)+E$4,"")</f>
        <v/>
      </c>
      <c r="F298" s="300" t="str">
        <f t="shared" si="125"/>
        <v/>
      </c>
      <c r="G298" s="301"/>
      <c r="H298" s="302"/>
      <c r="I298" s="303"/>
      <c r="J298" s="304"/>
      <c r="K298" s="305" t="str">
        <f t="shared" si="150"/>
        <v/>
      </c>
      <c r="L298" s="328"/>
      <c r="M298" s="79"/>
      <c r="N298" s="307"/>
      <c r="O298" s="366">
        <f t="shared" si="134"/>
        <v>1.6666666666666667</v>
      </c>
      <c r="P298" s="79" t="str">
        <f t="shared" si="135"/>
        <v/>
      </c>
      <c r="Q298" s="79" t="str">
        <f t="shared" si="126"/>
        <v/>
      </c>
      <c r="R298" s="79"/>
      <c r="S298" s="79"/>
      <c r="T298" s="79">
        <v>10</v>
      </c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308" t="str">
        <f t="shared" si="127"/>
        <v/>
      </c>
      <c r="AG298" s="309" t="str">
        <f t="shared" si="128"/>
        <v/>
      </c>
      <c r="AH298" s="310" t="str">
        <f t="shared" si="136"/>
        <v/>
      </c>
      <c r="AI298" s="311">
        <f t="shared" si="129"/>
        <v>0</v>
      </c>
      <c r="AJ298" s="312" t="str">
        <f>IF(AH298=1,SUM(AH$8:AH298)+AJ$4,"")</f>
        <v/>
      </c>
      <c r="AK298" s="310" t="str">
        <f>IF(AND(J298=1,AI298&gt;0),Input!$E$18,IF(AND(J298=2,AI298&gt;0),Input!$E$19,IF(AND(J298=3,AI298&gt;0),Input!$E$20,"")))</f>
        <v/>
      </c>
      <c r="AL298" s="310" t="str">
        <f>IF(AND(J298=1,AI298&gt;0),Input!$G$18,IF(AND(J298=2,AI298&gt;0),Input!$G$19,IF(AND(J298=3,AI298&gt;0),Input!$G$20,"")))</f>
        <v/>
      </c>
      <c r="AM298" s="310" t="str">
        <f>IF(AND(J298=1,AI298&gt;0),Input!$I$18,IF(AND(J298=2,AI298&gt;0),Input!$I$19,IF(AND(J298=3,AI298&gt;0),Input!$I$20,"")))</f>
        <v/>
      </c>
      <c r="AN298" s="313"/>
      <c r="AO298" s="314" t="str">
        <f t="shared" si="152"/>
        <v/>
      </c>
      <c r="AP298" s="314" t="str">
        <f t="shared" si="137"/>
        <v/>
      </c>
      <c r="AQ298" s="314" t="str">
        <f t="shared" si="138"/>
        <v/>
      </c>
      <c r="AR298" s="314">
        <f t="shared" si="139"/>
        <v>0</v>
      </c>
      <c r="AT298" s="315" t="str">
        <f t="shared" si="131"/>
        <v/>
      </c>
      <c r="AU298" s="315" t="str">
        <f t="shared" si="140"/>
        <v/>
      </c>
      <c r="AV298" s="315" t="str">
        <f t="shared" si="141"/>
        <v/>
      </c>
      <c r="AW298" s="316" t="str">
        <f t="shared" si="132"/>
        <v/>
      </c>
      <c r="AX298" s="316" t="str">
        <f t="shared" si="142"/>
        <v/>
      </c>
      <c r="AY298" s="317" t="str">
        <f t="shared" si="143"/>
        <v/>
      </c>
      <c r="AZ298" s="318" t="str">
        <f t="shared" si="133"/>
        <v/>
      </c>
      <c r="BA298" s="318" t="str">
        <f t="shared" si="144"/>
        <v/>
      </c>
      <c r="BB298" s="318" t="str">
        <f t="shared" si="145"/>
        <v/>
      </c>
      <c r="BJ298" s="320">
        <f t="shared" si="149"/>
        <v>0</v>
      </c>
      <c r="BL298" s="321"/>
      <c r="BM298" s="322">
        <f t="shared" si="146"/>
        <v>5</v>
      </c>
      <c r="BN298" s="322">
        <f t="shared" si="153"/>
        <v>1.6666666666666667</v>
      </c>
      <c r="BO298" s="322" t="str">
        <f t="shared" si="153"/>
        <v/>
      </c>
      <c r="BP298" s="322" t="str">
        <f t="shared" si="153"/>
        <v/>
      </c>
      <c r="BQ298" s="322" t="str">
        <f t="shared" si="153"/>
        <v/>
      </c>
      <c r="BR298" s="322" t="str">
        <f t="shared" si="153"/>
        <v/>
      </c>
      <c r="BS298" s="322" t="str">
        <f t="shared" si="153"/>
        <v/>
      </c>
      <c r="BT298" s="322" t="str">
        <f t="shared" si="153"/>
        <v/>
      </c>
      <c r="BU298" s="322" t="str">
        <f t="shared" si="153"/>
        <v/>
      </c>
      <c r="BV298" s="322" t="str">
        <f t="shared" si="153"/>
        <v/>
      </c>
      <c r="BW298" s="322" t="str">
        <f t="shared" si="153"/>
        <v/>
      </c>
      <c r="BX298" s="322" t="str">
        <f t="shared" si="153"/>
        <v/>
      </c>
      <c r="CC298" s="323"/>
      <c r="CF298" s="369">
        <f t="shared" si="148"/>
        <v>0</v>
      </c>
      <c r="CG298" s="368"/>
      <c r="CH298" s="368"/>
      <c r="CI298" s="368"/>
      <c r="CJ298" s="368"/>
      <c r="CK298" s="368"/>
      <c r="CL298" s="368"/>
      <c r="CM298" s="368"/>
      <c r="CN298" s="368"/>
      <c r="CO298" s="368"/>
      <c r="CP298" s="368"/>
      <c r="CQ298" s="368"/>
      <c r="CR298" s="368"/>
    </row>
    <row r="299" spans="1:96" s="314" customFormat="1" ht="21" customHeight="1">
      <c r="A299" s="295" t="str">
        <f>Input!$C$12</f>
        <v>01​ 01 01</v>
      </c>
      <c r="B299" s="325">
        <v>7300</v>
      </c>
      <c r="C299" s="297">
        <v>1</v>
      </c>
      <c r="D299" s="298" t="str">
        <f t="shared" si="124"/>
        <v/>
      </c>
      <c r="E299" s="299" t="str">
        <f>IF(AG299=1,SUM(AG$8:AG299)+E$4,"")</f>
        <v/>
      </c>
      <c r="F299" s="300" t="str">
        <f t="shared" si="125"/>
        <v/>
      </c>
      <c r="G299" s="301"/>
      <c r="H299" s="302"/>
      <c r="I299" s="303"/>
      <c r="J299" s="304"/>
      <c r="K299" s="305" t="str">
        <f t="shared" si="150"/>
        <v/>
      </c>
      <c r="L299" s="328"/>
      <c r="M299" s="79"/>
      <c r="N299" s="307"/>
      <c r="O299" s="366">
        <f t="shared" si="134"/>
        <v>1.6666666666666667</v>
      </c>
      <c r="P299" s="79" t="str">
        <f t="shared" si="135"/>
        <v/>
      </c>
      <c r="Q299" s="79" t="str">
        <f t="shared" si="126"/>
        <v/>
      </c>
      <c r="R299" s="79"/>
      <c r="S299" s="79"/>
      <c r="T299" s="79">
        <v>10</v>
      </c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308" t="str">
        <f t="shared" si="127"/>
        <v/>
      </c>
      <c r="AG299" s="309" t="str">
        <f t="shared" si="128"/>
        <v/>
      </c>
      <c r="AH299" s="310" t="str">
        <f t="shared" si="136"/>
        <v/>
      </c>
      <c r="AI299" s="311">
        <f t="shared" si="129"/>
        <v>0</v>
      </c>
      <c r="AJ299" s="312" t="str">
        <f>IF(AH299=1,SUM(AH$8:AH299)+AJ$4,"")</f>
        <v/>
      </c>
      <c r="AK299" s="310" t="str">
        <f>IF(AND(J299=1,AI299&gt;0),Input!$E$18,IF(AND(J299=2,AI299&gt;0),Input!$E$19,IF(AND(J299=3,AI299&gt;0),Input!$E$20,"")))</f>
        <v/>
      </c>
      <c r="AL299" s="310" t="str">
        <f>IF(AND(J299=1,AI299&gt;0),Input!$G$18,IF(AND(J299=2,AI299&gt;0),Input!$G$19,IF(AND(J299=3,AI299&gt;0),Input!$G$20,"")))</f>
        <v/>
      </c>
      <c r="AM299" s="310" t="str">
        <f>IF(AND(J299=1,AI299&gt;0),Input!$I$18,IF(AND(J299=2,AI299&gt;0),Input!$I$19,IF(AND(J299=3,AI299&gt;0),Input!$I$20,"")))</f>
        <v/>
      </c>
      <c r="AN299" s="313"/>
      <c r="AO299" s="314" t="str">
        <f t="shared" si="152"/>
        <v/>
      </c>
      <c r="AP299" s="314" t="str">
        <f t="shared" si="137"/>
        <v/>
      </c>
      <c r="AQ299" s="314" t="str">
        <f t="shared" si="138"/>
        <v/>
      </c>
      <c r="AR299" s="314">
        <f t="shared" si="139"/>
        <v>0</v>
      </c>
      <c r="AT299" s="315" t="str">
        <f t="shared" si="131"/>
        <v/>
      </c>
      <c r="AU299" s="315" t="str">
        <f t="shared" si="140"/>
        <v/>
      </c>
      <c r="AV299" s="315" t="str">
        <f t="shared" si="141"/>
        <v/>
      </c>
      <c r="AW299" s="316" t="str">
        <f t="shared" si="132"/>
        <v/>
      </c>
      <c r="AX299" s="316" t="str">
        <f t="shared" si="142"/>
        <v/>
      </c>
      <c r="AY299" s="317" t="str">
        <f t="shared" si="143"/>
        <v/>
      </c>
      <c r="AZ299" s="318" t="str">
        <f t="shared" si="133"/>
        <v/>
      </c>
      <c r="BA299" s="318" t="str">
        <f t="shared" si="144"/>
        <v/>
      </c>
      <c r="BB299" s="318" t="str">
        <f t="shared" si="145"/>
        <v/>
      </c>
      <c r="BJ299" s="320">
        <f t="shared" si="149"/>
        <v>0</v>
      </c>
      <c r="BL299" s="321"/>
      <c r="BM299" s="322">
        <f t="shared" si="146"/>
        <v>5</v>
      </c>
      <c r="BN299" s="322">
        <f t="shared" si="153"/>
        <v>1.6666666666666667</v>
      </c>
      <c r="BO299" s="322" t="str">
        <f t="shared" si="153"/>
        <v/>
      </c>
      <c r="BP299" s="322" t="str">
        <f t="shared" si="153"/>
        <v/>
      </c>
      <c r="BQ299" s="322" t="str">
        <f t="shared" si="153"/>
        <v/>
      </c>
      <c r="BR299" s="322" t="str">
        <f t="shared" si="153"/>
        <v/>
      </c>
      <c r="BS299" s="322" t="str">
        <f t="shared" si="153"/>
        <v/>
      </c>
      <c r="BT299" s="322" t="str">
        <f t="shared" si="153"/>
        <v/>
      </c>
      <c r="BU299" s="322" t="str">
        <f t="shared" si="153"/>
        <v/>
      </c>
      <c r="BV299" s="322" t="str">
        <f t="shared" si="153"/>
        <v/>
      </c>
      <c r="BW299" s="322" t="str">
        <f t="shared" si="153"/>
        <v/>
      </c>
      <c r="BX299" s="322" t="str">
        <f t="shared" si="153"/>
        <v/>
      </c>
      <c r="CC299" s="323"/>
      <c r="CF299" s="369">
        <f t="shared" si="148"/>
        <v>0</v>
      </c>
      <c r="CG299" s="368"/>
      <c r="CH299" s="368"/>
      <c r="CI299" s="368"/>
      <c r="CJ299" s="368"/>
      <c r="CK299" s="368"/>
      <c r="CL299" s="368"/>
      <c r="CM299" s="368"/>
      <c r="CN299" s="368"/>
      <c r="CO299" s="368"/>
      <c r="CP299" s="368"/>
      <c r="CQ299" s="368"/>
      <c r="CR299" s="368"/>
    </row>
    <row r="300" spans="1:96" s="314" customFormat="1" ht="21" customHeight="1">
      <c r="A300" s="295" t="str">
        <f>Input!$C$12</f>
        <v>01​ 01 01</v>
      </c>
      <c r="B300" s="296">
        <v>7325</v>
      </c>
      <c r="C300" s="297">
        <v>1</v>
      </c>
      <c r="D300" s="298" t="str">
        <f t="shared" si="124"/>
        <v/>
      </c>
      <c r="E300" s="299" t="str">
        <f>IF(AG300=1,SUM(AG$8:AG300)+E$4,"")</f>
        <v/>
      </c>
      <c r="F300" s="300" t="str">
        <f t="shared" si="125"/>
        <v/>
      </c>
      <c r="G300" s="301"/>
      <c r="H300" s="302"/>
      <c r="I300" s="303"/>
      <c r="J300" s="304"/>
      <c r="K300" s="305" t="str">
        <f t="shared" si="150"/>
        <v/>
      </c>
      <c r="L300" s="328"/>
      <c r="M300" s="79"/>
      <c r="N300" s="307"/>
      <c r="O300" s="366">
        <f t="shared" si="134"/>
        <v>1.6666666666666667</v>
      </c>
      <c r="P300" s="79" t="str">
        <f t="shared" si="135"/>
        <v/>
      </c>
      <c r="Q300" s="79" t="str">
        <f t="shared" si="126"/>
        <v/>
      </c>
      <c r="R300" s="79"/>
      <c r="S300" s="79"/>
      <c r="T300" s="79">
        <v>10</v>
      </c>
      <c r="U300" s="79"/>
      <c r="V300" s="79"/>
      <c r="W300" s="79"/>
      <c r="X300" s="79"/>
      <c r="Y300" s="79"/>
      <c r="Z300" s="79"/>
      <c r="AA300" s="79"/>
      <c r="AB300" s="79"/>
      <c r="AC300" s="79"/>
      <c r="AD300" s="79"/>
      <c r="AE300" s="79"/>
      <c r="AF300" s="308" t="str">
        <f t="shared" si="127"/>
        <v/>
      </c>
      <c r="AG300" s="309" t="str">
        <f t="shared" si="128"/>
        <v/>
      </c>
      <c r="AH300" s="310" t="str">
        <f t="shared" si="136"/>
        <v/>
      </c>
      <c r="AI300" s="311">
        <f t="shared" si="129"/>
        <v>0</v>
      </c>
      <c r="AJ300" s="312" t="str">
        <f>IF(AH300=1,SUM(AH$8:AH300)+AJ$4,"")</f>
        <v/>
      </c>
      <c r="AK300" s="310" t="str">
        <f>IF(AND(J300=1,AI300&gt;0),Input!$E$18,IF(AND(J300=2,AI300&gt;0),Input!$E$19,IF(AND(J300=3,AI300&gt;0),Input!$E$20,"")))</f>
        <v/>
      </c>
      <c r="AL300" s="310" t="str">
        <f>IF(AND(J300=1,AI300&gt;0),Input!$G$18,IF(AND(J300=2,AI300&gt;0),Input!$G$19,IF(AND(J300=3,AI300&gt;0),Input!$G$20,"")))</f>
        <v/>
      </c>
      <c r="AM300" s="310" t="str">
        <f>IF(AND(J300=1,AI300&gt;0),Input!$I$18,IF(AND(J300=2,AI300&gt;0),Input!$I$19,IF(AND(J300=3,AI300&gt;0),Input!$I$20,"")))</f>
        <v/>
      </c>
      <c r="AN300" s="313"/>
      <c r="AO300" s="314" t="str">
        <f t="shared" si="152"/>
        <v/>
      </c>
      <c r="AP300" s="314" t="str">
        <f t="shared" si="137"/>
        <v/>
      </c>
      <c r="AQ300" s="314" t="str">
        <f t="shared" si="138"/>
        <v/>
      </c>
      <c r="AR300" s="314">
        <f t="shared" si="139"/>
        <v>0</v>
      </c>
      <c r="AT300" s="315" t="str">
        <f t="shared" si="131"/>
        <v/>
      </c>
      <c r="AU300" s="315" t="str">
        <f t="shared" si="140"/>
        <v/>
      </c>
      <c r="AV300" s="315" t="str">
        <f t="shared" si="141"/>
        <v/>
      </c>
      <c r="AW300" s="316" t="str">
        <f t="shared" si="132"/>
        <v/>
      </c>
      <c r="AX300" s="316" t="str">
        <f t="shared" si="142"/>
        <v/>
      </c>
      <c r="AY300" s="317" t="str">
        <f t="shared" si="143"/>
        <v/>
      </c>
      <c r="AZ300" s="318" t="str">
        <f t="shared" si="133"/>
        <v/>
      </c>
      <c r="BA300" s="318" t="str">
        <f t="shared" si="144"/>
        <v/>
      </c>
      <c r="BB300" s="318" t="str">
        <f t="shared" si="145"/>
        <v/>
      </c>
      <c r="BJ300" s="320">
        <f t="shared" si="149"/>
        <v>0</v>
      </c>
      <c r="BL300" s="321"/>
      <c r="BM300" s="322">
        <f t="shared" si="146"/>
        <v>5</v>
      </c>
      <c r="BN300" s="322">
        <f t="shared" si="153"/>
        <v>1.6666666666666667</v>
      </c>
      <c r="BO300" s="322" t="str">
        <f t="shared" si="153"/>
        <v/>
      </c>
      <c r="BP300" s="322" t="str">
        <f t="shared" si="153"/>
        <v/>
      </c>
      <c r="BQ300" s="322" t="str">
        <f t="shared" si="153"/>
        <v/>
      </c>
      <c r="BR300" s="322" t="str">
        <f t="shared" si="153"/>
        <v/>
      </c>
      <c r="BS300" s="322" t="str">
        <f t="shared" si="153"/>
        <v/>
      </c>
      <c r="BT300" s="322" t="str">
        <f t="shared" si="153"/>
        <v/>
      </c>
      <c r="BU300" s="322" t="str">
        <f t="shared" si="153"/>
        <v/>
      </c>
      <c r="BV300" s="322" t="str">
        <f t="shared" si="153"/>
        <v/>
      </c>
      <c r="BW300" s="322" t="str">
        <f t="shared" si="153"/>
        <v/>
      </c>
      <c r="BX300" s="322" t="str">
        <f t="shared" si="153"/>
        <v/>
      </c>
      <c r="CC300" s="323"/>
      <c r="CF300" s="369">
        <f t="shared" si="148"/>
        <v>0</v>
      </c>
      <c r="CG300" s="368"/>
      <c r="CH300" s="368"/>
      <c r="CI300" s="368"/>
      <c r="CJ300" s="368"/>
      <c r="CK300" s="368"/>
      <c r="CL300" s="368"/>
      <c r="CM300" s="368"/>
      <c r="CN300" s="368"/>
      <c r="CO300" s="368"/>
      <c r="CP300" s="368"/>
      <c r="CQ300" s="368"/>
      <c r="CR300" s="368"/>
    </row>
    <row r="301" spans="1:96" s="314" customFormat="1" ht="21" customHeight="1">
      <c r="A301" s="295" t="str">
        <f>Input!$C$12</f>
        <v>01​ 01 01</v>
      </c>
      <c r="B301" s="325">
        <v>7350</v>
      </c>
      <c r="C301" s="297">
        <v>1</v>
      </c>
      <c r="D301" s="298" t="str">
        <f t="shared" si="124"/>
        <v/>
      </c>
      <c r="E301" s="299" t="str">
        <f>IF(AG301=1,SUM(AG$8:AG301)+E$4,"")</f>
        <v/>
      </c>
      <c r="F301" s="300" t="str">
        <f t="shared" si="125"/>
        <v/>
      </c>
      <c r="G301" s="301"/>
      <c r="H301" s="302"/>
      <c r="I301" s="303"/>
      <c r="J301" s="304"/>
      <c r="K301" s="305" t="str">
        <f t="shared" si="150"/>
        <v/>
      </c>
      <c r="L301" s="328"/>
      <c r="M301" s="79"/>
      <c r="N301" s="307"/>
      <c r="O301" s="366">
        <f t="shared" si="134"/>
        <v>1.6666666666666667</v>
      </c>
      <c r="P301" s="79" t="str">
        <f t="shared" si="135"/>
        <v/>
      </c>
      <c r="Q301" s="79" t="str">
        <f t="shared" si="126"/>
        <v/>
      </c>
      <c r="R301" s="79"/>
      <c r="S301" s="79"/>
      <c r="T301" s="79">
        <v>10</v>
      </c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308" t="str">
        <f t="shared" si="127"/>
        <v/>
      </c>
      <c r="AG301" s="309" t="str">
        <f t="shared" si="128"/>
        <v/>
      </c>
      <c r="AH301" s="310" t="str">
        <f t="shared" si="136"/>
        <v/>
      </c>
      <c r="AI301" s="311">
        <f t="shared" si="129"/>
        <v>0</v>
      </c>
      <c r="AJ301" s="312" t="str">
        <f>IF(AH301=1,SUM(AH$8:AH301)+AJ$4,"")</f>
        <v/>
      </c>
      <c r="AK301" s="310" t="str">
        <f>IF(AND(J301=1,AI301&gt;0),Input!$E$18,IF(AND(J301=2,AI301&gt;0),Input!$E$19,IF(AND(J301=3,AI301&gt;0),Input!$E$20,"")))</f>
        <v/>
      </c>
      <c r="AL301" s="310" t="str">
        <f>IF(AND(J301=1,AI301&gt;0),Input!$G$18,IF(AND(J301=2,AI301&gt;0),Input!$G$19,IF(AND(J301=3,AI301&gt;0),Input!$G$20,"")))</f>
        <v/>
      </c>
      <c r="AM301" s="310" t="str">
        <f>IF(AND(J301=1,AI301&gt;0),Input!$I$18,IF(AND(J301=2,AI301&gt;0),Input!$I$19,IF(AND(J301=3,AI301&gt;0),Input!$I$20,"")))</f>
        <v/>
      </c>
      <c r="AN301" s="313"/>
      <c r="AO301" s="314" t="str">
        <f t="shared" si="152"/>
        <v/>
      </c>
      <c r="AP301" s="314" t="str">
        <f t="shared" si="137"/>
        <v/>
      </c>
      <c r="AQ301" s="314" t="str">
        <f t="shared" si="138"/>
        <v/>
      </c>
      <c r="AR301" s="314">
        <f t="shared" si="139"/>
        <v>0</v>
      </c>
      <c r="AT301" s="315" t="str">
        <f t="shared" si="131"/>
        <v/>
      </c>
      <c r="AU301" s="315" t="str">
        <f t="shared" si="140"/>
        <v/>
      </c>
      <c r="AV301" s="315" t="str">
        <f t="shared" si="141"/>
        <v/>
      </c>
      <c r="AW301" s="316" t="str">
        <f t="shared" si="132"/>
        <v/>
      </c>
      <c r="AX301" s="316" t="str">
        <f t="shared" si="142"/>
        <v/>
      </c>
      <c r="AY301" s="317" t="str">
        <f t="shared" si="143"/>
        <v/>
      </c>
      <c r="AZ301" s="318" t="str">
        <f t="shared" si="133"/>
        <v/>
      </c>
      <c r="BA301" s="318" t="str">
        <f t="shared" si="144"/>
        <v/>
      </c>
      <c r="BB301" s="318" t="str">
        <f t="shared" si="145"/>
        <v/>
      </c>
      <c r="BJ301" s="320">
        <f t="shared" si="149"/>
        <v>0</v>
      </c>
      <c r="BL301" s="321"/>
      <c r="BM301" s="322">
        <f t="shared" si="146"/>
        <v>5</v>
      </c>
      <c r="BN301" s="322">
        <f t="shared" si="153"/>
        <v>1.6666666666666667</v>
      </c>
      <c r="BO301" s="322" t="str">
        <f t="shared" si="153"/>
        <v/>
      </c>
      <c r="BP301" s="322" t="str">
        <f t="shared" si="153"/>
        <v/>
      </c>
      <c r="BQ301" s="322" t="str">
        <f t="shared" si="153"/>
        <v/>
      </c>
      <c r="BR301" s="322" t="str">
        <f t="shared" si="153"/>
        <v/>
      </c>
      <c r="BS301" s="322" t="str">
        <f t="shared" si="153"/>
        <v/>
      </c>
      <c r="BT301" s="322" t="str">
        <f t="shared" si="153"/>
        <v/>
      </c>
      <c r="BU301" s="322" t="str">
        <f t="shared" si="153"/>
        <v/>
      </c>
      <c r="BV301" s="322" t="str">
        <f t="shared" si="153"/>
        <v/>
      </c>
      <c r="BW301" s="322" t="str">
        <f t="shared" si="153"/>
        <v/>
      </c>
      <c r="BX301" s="322" t="str">
        <f t="shared" si="153"/>
        <v/>
      </c>
      <c r="CC301" s="323"/>
      <c r="CF301" s="369">
        <f t="shared" si="148"/>
        <v>0</v>
      </c>
      <c r="CG301" s="368"/>
      <c r="CH301" s="368"/>
      <c r="CI301" s="368"/>
      <c r="CJ301" s="368"/>
      <c r="CK301" s="368"/>
      <c r="CL301" s="368"/>
      <c r="CM301" s="368"/>
      <c r="CN301" s="368"/>
      <c r="CO301" s="368"/>
      <c r="CP301" s="368"/>
      <c r="CQ301" s="368"/>
      <c r="CR301" s="368"/>
    </row>
    <row r="302" spans="1:96" s="314" customFormat="1" ht="21" customHeight="1">
      <c r="A302" s="295" t="str">
        <f>Input!$C$12</f>
        <v>01​ 01 01</v>
      </c>
      <c r="B302" s="296">
        <v>7375</v>
      </c>
      <c r="C302" s="297">
        <v>1</v>
      </c>
      <c r="D302" s="298" t="str">
        <f t="shared" si="124"/>
        <v/>
      </c>
      <c r="E302" s="299" t="str">
        <f>IF(AG302=1,SUM(AG$8:AG302)+E$4,"")</f>
        <v/>
      </c>
      <c r="F302" s="300" t="str">
        <f t="shared" si="125"/>
        <v/>
      </c>
      <c r="G302" s="301"/>
      <c r="H302" s="302"/>
      <c r="I302" s="303"/>
      <c r="J302" s="304"/>
      <c r="K302" s="305" t="str">
        <f t="shared" si="150"/>
        <v/>
      </c>
      <c r="L302" s="328"/>
      <c r="M302" s="79"/>
      <c r="N302" s="307"/>
      <c r="O302" s="366">
        <f t="shared" si="134"/>
        <v>1.6666666666666667</v>
      </c>
      <c r="P302" s="79" t="str">
        <f t="shared" si="135"/>
        <v/>
      </c>
      <c r="Q302" s="79" t="str">
        <f t="shared" si="126"/>
        <v/>
      </c>
      <c r="R302" s="79"/>
      <c r="S302" s="79"/>
      <c r="T302" s="79">
        <v>10</v>
      </c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308" t="str">
        <f t="shared" si="127"/>
        <v/>
      </c>
      <c r="AG302" s="309" t="str">
        <f t="shared" si="128"/>
        <v/>
      </c>
      <c r="AH302" s="310" t="str">
        <f t="shared" si="136"/>
        <v/>
      </c>
      <c r="AI302" s="311">
        <f t="shared" si="129"/>
        <v>0</v>
      </c>
      <c r="AJ302" s="312" t="str">
        <f>IF(AH302=1,SUM(AH$8:AH302)+AJ$4,"")</f>
        <v/>
      </c>
      <c r="AK302" s="310" t="str">
        <f>IF(AND(J302=1,AI302&gt;0),Input!$E$18,IF(AND(J302=2,AI302&gt;0),Input!$E$19,IF(AND(J302=3,AI302&gt;0),Input!$E$20,"")))</f>
        <v/>
      </c>
      <c r="AL302" s="310" t="str">
        <f>IF(AND(J302=1,AI302&gt;0),Input!$G$18,IF(AND(J302=2,AI302&gt;0),Input!$G$19,IF(AND(J302=3,AI302&gt;0),Input!$G$20,"")))</f>
        <v/>
      </c>
      <c r="AM302" s="310" t="str">
        <f>IF(AND(J302=1,AI302&gt;0),Input!$I$18,IF(AND(J302=2,AI302&gt;0),Input!$I$19,IF(AND(J302=3,AI302&gt;0),Input!$I$20,"")))</f>
        <v/>
      </c>
      <c r="AN302" s="313"/>
      <c r="AO302" s="314" t="str">
        <f t="shared" si="152"/>
        <v/>
      </c>
      <c r="AP302" s="314" t="str">
        <f t="shared" si="137"/>
        <v/>
      </c>
      <c r="AQ302" s="314" t="str">
        <f t="shared" si="138"/>
        <v/>
      </c>
      <c r="AR302" s="314">
        <f t="shared" si="139"/>
        <v>0</v>
      </c>
      <c r="AT302" s="315" t="str">
        <f t="shared" si="131"/>
        <v/>
      </c>
      <c r="AU302" s="315" t="str">
        <f t="shared" si="140"/>
        <v/>
      </c>
      <c r="AV302" s="315" t="str">
        <f t="shared" si="141"/>
        <v/>
      </c>
      <c r="AW302" s="316" t="str">
        <f t="shared" si="132"/>
        <v/>
      </c>
      <c r="AX302" s="316" t="str">
        <f t="shared" si="142"/>
        <v/>
      </c>
      <c r="AY302" s="317" t="str">
        <f t="shared" si="143"/>
        <v/>
      </c>
      <c r="AZ302" s="318" t="str">
        <f t="shared" si="133"/>
        <v/>
      </c>
      <c r="BA302" s="318" t="str">
        <f t="shared" si="144"/>
        <v/>
      </c>
      <c r="BB302" s="318" t="str">
        <f t="shared" si="145"/>
        <v/>
      </c>
      <c r="BJ302" s="320">
        <f t="shared" si="149"/>
        <v>0</v>
      </c>
      <c r="BL302" s="321"/>
      <c r="BM302" s="322">
        <f t="shared" si="146"/>
        <v>5</v>
      </c>
      <c r="BN302" s="322">
        <f t="shared" si="153"/>
        <v>1.6666666666666667</v>
      </c>
      <c r="BO302" s="322" t="str">
        <f t="shared" si="153"/>
        <v/>
      </c>
      <c r="BP302" s="322" t="str">
        <f t="shared" si="153"/>
        <v/>
      </c>
      <c r="BQ302" s="322" t="str">
        <f t="shared" si="153"/>
        <v/>
      </c>
      <c r="BR302" s="322" t="str">
        <f t="shared" si="153"/>
        <v/>
      </c>
      <c r="BS302" s="322" t="str">
        <f t="shared" si="153"/>
        <v/>
      </c>
      <c r="BT302" s="322" t="str">
        <f t="shared" si="153"/>
        <v/>
      </c>
      <c r="BU302" s="322" t="str">
        <f t="shared" si="153"/>
        <v/>
      </c>
      <c r="BV302" s="322" t="str">
        <f t="shared" si="153"/>
        <v/>
      </c>
      <c r="BW302" s="322" t="str">
        <f t="shared" si="153"/>
        <v/>
      </c>
      <c r="BX302" s="322" t="str">
        <f t="shared" si="153"/>
        <v/>
      </c>
      <c r="CC302" s="323"/>
      <c r="CF302" s="369">
        <f t="shared" si="148"/>
        <v>0</v>
      </c>
      <c r="CG302" s="368"/>
      <c r="CH302" s="368"/>
      <c r="CI302" s="368"/>
      <c r="CJ302" s="368"/>
      <c r="CK302" s="368"/>
      <c r="CL302" s="368"/>
      <c r="CM302" s="368"/>
      <c r="CN302" s="368"/>
      <c r="CO302" s="368"/>
      <c r="CP302" s="368"/>
      <c r="CQ302" s="368"/>
      <c r="CR302" s="368"/>
    </row>
    <row r="303" spans="1:96" s="314" customFormat="1" ht="21" customHeight="1">
      <c r="A303" s="295" t="str">
        <f>Input!$C$12</f>
        <v>01​ 01 01</v>
      </c>
      <c r="B303" s="325">
        <v>7400</v>
      </c>
      <c r="C303" s="297">
        <v>1</v>
      </c>
      <c r="D303" s="298" t="str">
        <f t="shared" si="124"/>
        <v/>
      </c>
      <c r="E303" s="299" t="str">
        <f>IF(AG303=1,SUM(AG$8:AG303)+E$4,"")</f>
        <v/>
      </c>
      <c r="F303" s="300" t="str">
        <f t="shared" si="125"/>
        <v/>
      </c>
      <c r="G303" s="301"/>
      <c r="H303" s="302"/>
      <c r="I303" s="303"/>
      <c r="J303" s="304"/>
      <c r="K303" s="305" t="str">
        <f t="shared" si="150"/>
        <v/>
      </c>
      <c r="L303" s="328"/>
      <c r="M303" s="79"/>
      <c r="N303" s="307"/>
      <c r="O303" s="366">
        <f t="shared" si="134"/>
        <v>1.6666666666666667</v>
      </c>
      <c r="P303" s="79" t="str">
        <f t="shared" si="135"/>
        <v/>
      </c>
      <c r="Q303" s="79" t="str">
        <f t="shared" si="126"/>
        <v/>
      </c>
      <c r="R303" s="79"/>
      <c r="S303" s="79"/>
      <c r="T303" s="79">
        <v>10</v>
      </c>
      <c r="U303" s="79"/>
      <c r="V303" s="79"/>
      <c r="W303" s="79"/>
      <c r="X303" s="79"/>
      <c r="Y303" s="79"/>
      <c r="Z303" s="79"/>
      <c r="AA303" s="79"/>
      <c r="AB303" s="79"/>
      <c r="AC303" s="79"/>
      <c r="AD303" s="79"/>
      <c r="AE303" s="79"/>
      <c r="AF303" s="308" t="str">
        <f t="shared" si="127"/>
        <v/>
      </c>
      <c r="AG303" s="309" t="str">
        <f t="shared" si="128"/>
        <v/>
      </c>
      <c r="AH303" s="310" t="str">
        <f t="shared" si="136"/>
        <v/>
      </c>
      <c r="AI303" s="311">
        <f t="shared" si="129"/>
        <v>0</v>
      </c>
      <c r="AJ303" s="312" t="str">
        <f>IF(AH303=1,SUM(AH$8:AH303)+AJ$4,"")</f>
        <v/>
      </c>
      <c r="AK303" s="310" t="str">
        <f>IF(AND(J303=1,AI303&gt;0),Input!$E$18,IF(AND(J303=2,AI303&gt;0),Input!$E$19,IF(AND(J303=3,AI303&gt;0),Input!$E$20,"")))</f>
        <v/>
      </c>
      <c r="AL303" s="310" t="str">
        <f>IF(AND(J303=1,AI303&gt;0),Input!$G$18,IF(AND(J303=2,AI303&gt;0),Input!$G$19,IF(AND(J303=3,AI303&gt;0),Input!$G$20,"")))</f>
        <v/>
      </c>
      <c r="AM303" s="310" t="str">
        <f>IF(AND(J303=1,AI303&gt;0),Input!$I$18,IF(AND(J303=2,AI303&gt;0),Input!$I$19,IF(AND(J303=3,AI303&gt;0),Input!$I$20,"")))</f>
        <v/>
      </c>
      <c r="AN303" s="313"/>
      <c r="AO303" s="314" t="str">
        <f t="shared" si="152"/>
        <v/>
      </c>
      <c r="AP303" s="314" t="str">
        <f t="shared" si="137"/>
        <v/>
      </c>
      <c r="AQ303" s="314" t="str">
        <f t="shared" si="138"/>
        <v/>
      </c>
      <c r="AR303" s="314">
        <f t="shared" si="139"/>
        <v>0</v>
      </c>
      <c r="AT303" s="315" t="str">
        <f t="shared" si="131"/>
        <v/>
      </c>
      <c r="AU303" s="315" t="str">
        <f t="shared" si="140"/>
        <v/>
      </c>
      <c r="AV303" s="315" t="str">
        <f t="shared" si="141"/>
        <v/>
      </c>
      <c r="AW303" s="316" t="str">
        <f t="shared" si="132"/>
        <v/>
      </c>
      <c r="AX303" s="316" t="str">
        <f t="shared" si="142"/>
        <v/>
      </c>
      <c r="AY303" s="317" t="str">
        <f t="shared" si="143"/>
        <v/>
      </c>
      <c r="AZ303" s="318" t="str">
        <f t="shared" si="133"/>
        <v/>
      </c>
      <c r="BA303" s="318" t="str">
        <f t="shared" si="144"/>
        <v/>
      </c>
      <c r="BB303" s="318" t="str">
        <f t="shared" si="145"/>
        <v/>
      </c>
      <c r="BJ303" s="320">
        <f t="shared" si="149"/>
        <v>0</v>
      </c>
      <c r="BL303" s="321"/>
      <c r="BM303" s="322">
        <f t="shared" si="146"/>
        <v>5</v>
      </c>
      <c r="BN303" s="322">
        <f t="shared" si="153"/>
        <v>1.6666666666666667</v>
      </c>
      <c r="BO303" s="322" t="str">
        <f t="shared" si="153"/>
        <v/>
      </c>
      <c r="BP303" s="322" t="str">
        <f t="shared" si="153"/>
        <v/>
      </c>
      <c r="BQ303" s="322" t="str">
        <f t="shared" si="153"/>
        <v/>
      </c>
      <c r="BR303" s="322" t="str">
        <f t="shared" si="153"/>
        <v/>
      </c>
      <c r="BS303" s="322" t="str">
        <f t="shared" si="153"/>
        <v/>
      </c>
      <c r="BT303" s="322" t="str">
        <f t="shared" si="153"/>
        <v/>
      </c>
      <c r="BU303" s="322" t="str">
        <f t="shared" si="153"/>
        <v/>
      </c>
      <c r="BV303" s="322" t="str">
        <f t="shared" si="153"/>
        <v/>
      </c>
      <c r="BW303" s="322" t="str">
        <f t="shared" si="153"/>
        <v/>
      </c>
      <c r="BX303" s="322" t="str">
        <f t="shared" si="153"/>
        <v/>
      </c>
      <c r="CC303" s="323"/>
      <c r="CF303" s="369">
        <f t="shared" si="148"/>
        <v>0</v>
      </c>
      <c r="CG303" s="368"/>
      <c r="CH303" s="368"/>
      <c r="CI303" s="368"/>
      <c r="CJ303" s="368"/>
      <c r="CK303" s="368"/>
      <c r="CL303" s="368"/>
      <c r="CM303" s="368"/>
      <c r="CN303" s="368"/>
      <c r="CO303" s="368"/>
      <c r="CP303" s="368"/>
      <c r="CQ303" s="368"/>
      <c r="CR303" s="368"/>
    </row>
    <row r="304" spans="1:96" s="314" customFormat="1" ht="21" customHeight="1">
      <c r="A304" s="295" t="str">
        <f>Input!$C$12</f>
        <v>01​ 01 01</v>
      </c>
      <c r="B304" s="296">
        <v>7425</v>
      </c>
      <c r="C304" s="297">
        <v>1</v>
      </c>
      <c r="D304" s="298" t="str">
        <f t="shared" si="124"/>
        <v/>
      </c>
      <c r="E304" s="299" t="str">
        <f>IF(AG304=1,SUM(AG$8:AG304)+E$4,"")</f>
        <v/>
      </c>
      <c r="F304" s="300" t="str">
        <f t="shared" si="125"/>
        <v/>
      </c>
      <c r="G304" s="301"/>
      <c r="H304" s="302"/>
      <c r="I304" s="303"/>
      <c r="J304" s="304"/>
      <c r="K304" s="305" t="str">
        <f t="shared" si="150"/>
        <v/>
      </c>
      <c r="L304" s="328"/>
      <c r="M304" s="79"/>
      <c r="N304" s="307"/>
      <c r="O304" s="366">
        <f t="shared" si="134"/>
        <v>1.6666666666666667</v>
      </c>
      <c r="P304" s="79" t="str">
        <f t="shared" si="135"/>
        <v/>
      </c>
      <c r="Q304" s="79" t="str">
        <f t="shared" si="126"/>
        <v/>
      </c>
      <c r="R304" s="79"/>
      <c r="S304" s="79"/>
      <c r="T304" s="79">
        <v>10</v>
      </c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308" t="str">
        <f t="shared" si="127"/>
        <v/>
      </c>
      <c r="AG304" s="309" t="str">
        <f t="shared" si="128"/>
        <v/>
      </c>
      <c r="AH304" s="310" t="str">
        <f t="shared" si="136"/>
        <v/>
      </c>
      <c r="AI304" s="311">
        <f t="shared" si="129"/>
        <v>0</v>
      </c>
      <c r="AJ304" s="312" t="str">
        <f>IF(AH304=1,SUM(AH$8:AH304)+AJ$4,"")</f>
        <v/>
      </c>
      <c r="AK304" s="310" t="str">
        <f>IF(AND(J304=1,AI304&gt;0),Input!$E$18,IF(AND(J304=2,AI304&gt;0),Input!$E$19,IF(AND(J304=3,AI304&gt;0),Input!$E$20,"")))</f>
        <v/>
      </c>
      <c r="AL304" s="310" t="str">
        <f>IF(AND(J304=1,AI304&gt;0),Input!$G$18,IF(AND(J304=2,AI304&gt;0),Input!$G$19,IF(AND(J304=3,AI304&gt;0),Input!$G$20,"")))</f>
        <v/>
      </c>
      <c r="AM304" s="310" t="str">
        <f>IF(AND(J304=1,AI304&gt;0),Input!$I$18,IF(AND(J304=2,AI304&gt;0),Input!$I$19,IF(AND(J304=3,AI304&gt;0),Input!$I$20,"")))</f>
        <v/>
      </c>
      <c r="AN304" s="313"/>
      <c r="AO304" s="314" t="str">
        <f t="shared" si="152"/>
        <v/>
      </c>
      <c r="AP304" s="314" t="str">
        <f t="shared" si="137"/>
        <v/>
      </c>
      <c r="AQ304" s="314" t="str">
        <f t="shared" si="138"/>
        <v/>
      </c>
      <c r="AR304" s="314">
        <f t="shared" si="139"/>
        <v>0</v>
      </c>
      <c r="AT304" s="315" t="str">
        <f t="shared" si="131"/>
        <v/>
      </c>
      <c r="AU304" s="315" t="str">
        <f t="shared" si="140"/>
        <v/>
      </c>
      <c r="AV304" s="315" t="str">
        <f t="shared" si="141"/>
        <v/>
      </c>
      <c r="AW304" s="316" t="str">
        <f t="shared" si="132"/>
        <v/>
      </c>
      <c r="AX304" s="316" t="str">
        <f t="shared" si="142"/>
        <v/>
      </c>
      <c r="AY304" s="317" t="str">
        <f t="shared" si="143"/>
        <v/>
      </c>
      <c r="AZ304" s="318" t="str">
        <f t="shared" si="133"/>
        <v/>
      </c>
      <c r="BA304" s="318" t="str">
        <f t="shared" si="144"/>
        <v/>
      </c>
      <c r="BB304" s="318" t="str">
        <f t="shared" si="145"/>
        <v/>
      </c>
      <c r="BJ304" s="320">
        <f t="shared" si="149"/>
        <v>0</v>
      </c>
      <c r="BL304" s="321"/>
      <c r="BM304" s="322">
        <f t="shared" si="146"/>
        <v>5</v>
      </c>
      <c r="BN304" s="322">
        <f t="shared" si="153"/>
        <v>1.6666666666666667</v>
      </c>
      <c r="BO304" s="322" t="str">
        <f t="shared" si="153"/>
        <v/>
      </c>
      <c r="BP304" s="322" t="str">
        <f t="shared" si="153"/>
        <v/>
      </c>
      <c r="BQ304" s="322" t="str">
        <f t="shared" si="153"/>
        <v/>
      </c>
      <c r="BR304" s="322" t="str">
        <f t="shared" si="153"/>
        <v/>
      </c>
      <c r="BS304" s="322" t="str">
        <f t="shared" si="153"/>
        <v/>
      </c>
      <c r="BT304" s="322" t="str">
        <f t="shared" si="153"/>
        <v/>
      </c>
      <c r="BU304" s="322" t="str">
        <f t="shared" si="153"/>
        <v/>
      </c>
      <c r="BV304" s="322" t="str">
        <f t="shared" si="153"/>
        <v/>
      </c>
      <c r="BW304" s="322" t="str">
        <f t="shared" si="153"/>
        <v/>
      </c>
      <c r="BX304" s="322" t="str">
        <f t="shared" si="153"/>
        <v/>
      </c>
      <c r="CC304" s="323"/>
      <c r="CF304" s="369">
        <f t="shared" si="148"/>
        <v>0</v>
      </c>
      <c r="CG304" s="368"/>
      <c r="CH304" s="368"/>
      <c r="CI304" s="368"/>
      <c r="CJ304" s="368"/>
      <c r="CK304" s="368"/>
      <c r="CL304" s="368"/>
      <c r="CM304" s="368"/>
      <c r="CN304" s="368"/>
      <c r="CO304" s="368"/>
      <c r="CP304" s="368"/>
      <c r="CQ304" s="368"/>
      <c r="CR304" s="368"/>
    </row>
    <row r="305" spans="1:96" s="314" customFormat="1" ht="21" customHeight="1">
      <c r="A305" s="295" t="str">
        <f>Input!$C$12</f>
        <v>01​ 01 01</v>
      </c>
      <c r="B305" s="325">
        <v>7450</v>
      </c>
      <c r="C305" s="297">
        <v>1</v>
      </c>
      <c r="D305" s="298" t="str">
        <f t="shared" si="124"/>
        <v/>
      </c>
      <c r="E305" s="299" t="str">
        <f>IF(AG305=1,SUM(AG$8:AG305)+E$4,"")</f>
        <v/>
      </c>
      <c r="F305" s="300" t="str">
        <f t="shared" si="125"/>
        <v/>
      </c>
      <c r="G305" s="301"/>
      <c r="H305" s="302"/>
      <c r="I305" s="303"/>
      <c r="J305" s="304"/>
      <c r="K305" s="305" t="str">
        <f t="shared" si="150"/>
        <v/>
      </c>
      <c r="L305" s="328"/>
      <c r="M305" s="79"/>
      <c r="N305" s="307"/>
      <c r="O305" s="366">
        <f t="shared" si="134"/>
        <v>1.6666666666666667</v>
      </c>
      <c r="P305" s="79" t="str">
        <f t="shared" si="135"/>
        <v/>
      </c>
      <c r="Q305" s="79" t="str">
        <f t="shared" si="126"/>
        <v/>
      </c>
      <c r="R305" s="79"/>
      <c r="S305" s="79"/>
      <c r="T305" s="79">
        <v>10</v>
      </c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308" t="str">
        <f t="shared" si="127"/>
        <v/>
      </c>
      <c r="AG305" s="309" t="str">
        <f t="shared" si="128"/>
        <v/>
      </c>
      <c r="AH305" s="310" t="str">
        <f t="shared" si="136"/>
        <v/>
      </c>
      <c r="AI305" s="311">
        <f t="shared" si="129"/>
        <v>0</v>
      </c>
      <c r="AJ305" s="312" t="str">
        <f>IF(AH305=1,SUM(AH$8:AH305)+AJ$4,"")</f>
        <v/>
      </c>
      <c r="AK305" s="310" t="str">
        <f>IF(AND(J305=1,AI305&gt;0),Input!$E$18,IF(AND(J305=2,AI305&gt;0),Input!$E$19,IF(AND(J305=3,AI305&gt;0),Input!$E$20,"")))</f>
        <v/>
      </c>
      <c r="AL305" s="310" t="str">
        <f>IF(AND(J305=1,AI305&gt;0),Input!$G$18,IF(AND(J305=2,AI305&gt;0),Input!$G$19,IF(AND(J305=3,AI305&gt;0),Input!$G$20,"")))</f>
        <v/>
      </c>
      <c r="AM305" s="310" t="str">
        <f>IF(AND(J305=1,AI305&gt;0),Input!$I$18,IF(AND(J305=2,AI305&gt;0),Input!$I$19,IF(AND(J305=3,AI305&gt;0),Input!$I$20,"")))</f>
        <v/>
      </c>
      <c r="AN305" s="313"/>
      <c r="AO305" s="314" t="str">
        <f t="shared" si="152"/>
        <v/>
      </c>
      <c r="AP305" s="314" t="str">
        <f t="shared" si="137"/>
        <v/>
      </c>
      <c r="AQ305" s="314" t="str">
        <f t="shared" si="138"/>
        <v/>
      </c>
      <c r="AR305" s="314">
        <f t="shared" si="139"/>
        <v>0</v>
      </c>
      <c r="AT305" s="315" t="str">
        <f t="shared" si="131"/>
        <v/>
      </c>
      <c r="AU305" s="315" t="str">
        <f t="shared" si="140"/>
        <v/>
      </c>
      <c r="AV305" s="315" t="str">
        <f t="shared" si="141"/>
        <v/>
      </c>
      <c r="AW305" s="316" t="str">
        <f t="shared" si="132"/>
        <v/>
      </c>
      <c r="AX305" s="316" t="str">
        <f t="shared" si="142"/>
        <v/>
      </c>
      <c r="AY305" s="317" t="str">
        <f t="shared" si="143"/>
        <v/>
      </c>
      <c r="AZ305" s="318" t="str">
        <f t="shared" si="133"/>
        <v/>
      </c>
      <c r="BA305" s="318" t="str">
        <f t="shared" si="144"/>
        <v/>
      </c>
      <c r="BB305" s="318" t="str">
        <f t="shared" si="145"/>
        <v/>
      </c>
      <c r="BJ305" s="320">
        <f t="shared" si="149"/>
        <v>0</v>
      </c>
      <c r="BL305" s="321"/>
      <c r="BM305" s="322">
        <f t="shared" si="146"/>
        <v>5</v>
      </c>
      <c r="BN305" s="322">
        <f t="shared" si="153"/>
        <v>1.6666666666666667</v>
      </c>
      <c r="BO305" s="322" t="str">
        <f t="shared" si="153"/>
        <v/>
      </c>
      <c r="BP305" s="322" t="str">
        <f t="shared" si="153"/>
        <v/>
      </c>
      <c r="BQ305" s="322" t="str">
        <f t="shared" si="153"/>
        <v/>
      </c>
      <c r="BR305" s="322" t="str">
        <f t="shared" si="153"/>
        <v/>
      </c>
      <c r="BS305" s="322" t="str">
        <f t="shared" si="153"/>
        <v/>
      </c>
      <c r="BT305" s="322" t="str">
        <f t="shared" si="153"/>
        <v/>
      </c>
      <c r="BU305" s="322" t="str">
        <f t="shared" si="153"/>
        <v/>
      </c>
      <c r="BV305" s="322" t="str">
        <f t="shared" si="153"/>
        <v/>
      </c>
      <c r="BW305" s="322" t="str">
        <f t="shared" si="153"/>
        <v/>
      </c>
      <c r="BX305" s="322" t="str">
        <f t="shared" si="153"/>
        <v/>
      </c>
      <c r="CC305" s="323"/>
      <c r="CF305" s="369">
        <f t="shared" si="148"/>
        <v>0</v>
      </c>
      <c r="CG305" s="368"/>
      <c r="CH305" s="368"/>
      <c r="CI305" s="368"/>
      <c r="CJ305" s="368"/>
      <c r="CK305" s="368"/>
      <c r="CL305" s="368"/>
      <c r="CM305" s="368"/>
      <c r="CN305" s="368"/>
      <c r="CO305" s="368"/>
      <c r="CP305" s="368"/>
      <c r="CQ305" s="368"/>
      <c r="CR305" s="368"/>
    </row>
    <row r="306" spans="1:96" s="314" customFormat="1" ht="21" customHeight="1">
      <c r="A306" s="295" t="str">
        <f>Input!$C$12</f>
        <v>01​ 01 01</v>
      </c>
      <c r="B306" s="296">
        <v>7475</v>
      </c>
      <c r="C306" s="297">
        <v>1</v>
      </c>
      <c r="D306" s="298" t="str">
        <f t="shared" si="124"/>
        <v/>
      </c>
      <c r="E306" s="299" t="str">
        <f>IF(AG306=1,SUM(AG$8:AG306)+E$4,"")</f>
        <v/>
      </c>
      <c r="F306" s="300" t="str">
        <f t="shared" si="125"/>
        <v/>
      </c>
      <c r="G306" s="301"/>
      <c r="H306" s="302"/>
      <c r="I306" s="303"/>
      <c r="J306" s="304"/>
      <c r="K306" s="305" t="str">
        <f t="shared" si="150"/>
        <v/>
      </c>
      <c r="L306" s="328"/>
      <c r="M306" s="79"/>
      <c r="N306" s="307"/>
      <c r="O306" s="366">
        <f t="shared" si="134"/>
        <v>1.6666666666666667</v>
      </c>
      <c r="P306" s="79" t="str">
        <f t="shared" si="135"/>
        <v/>
      </c>
      <c r="Q306" s="79" t="str">
        <f t="shared" si="126"/>
        <v/>
      </c>
      <c r="R306" s="79"/>
      <c r="S306" s="79"/>
      <c r="T306" s="79">
        <v>10</v>
      </c>
      <c r="U306" s="79"/>
      <c r="V306" s="79"/>
      <c r="W306" s="79"/>
      <c r="X306" s="79"/>
      <c r="Y306" s="79"/>
      <c r="Z306" s="79"/>
      <c r="AA306" s="79"/>
      <c r="AB306" s="79"/>
      <c r="AC306" s="79"/>
      <c r="AD306" s="79"/>
      <c r="AE306" s="79"/>
      <c r="AF306" s="308" t="str">
        <f t="shared" si="127"/>
        <v/>
      </c>
      <c r="AG306" s="309" t="str">
        <f t="shared" si="128"/>
        <v/>
      </c>
      <c r="AH306" s="310" t="str">
        <f t="shared" si="136"/>
        <v/>
      </c>
      <c r="AI306" s="311">
        <f t="shared" si="129"/>
        <v>0</v>
      </c>
      <c r="AJ306" s="312" t="str">
        <f>IF(AH306=1,SUM(AH$8:AH306)+AJ$4,"")</f>
        <v/>
      </c>
      <c r="AK306" s="310" t="str">
        <f>IF(AND(J306=1,AI306&gt;0),Input!$E$18,IF(AND(J306=2,AI306&gt;0),Input!$E$19,IF(AND(J306=3,AI306&gt;0),Input!$E$20,"")))</f>
        <v/>
      </c>
      <c r="AL306" s="310" t="str">
        <f>IF(AND(J306=1,AI306&gt;0),Input!$G$18,IF(AND(J306=2,AI306&gt;0),Input!$G$19,IF(AND(J306=3,AI306&gt;0),Input!$G$20,"")))</f>
        <v/>
      </c>
      <c r="AM306" s="310" t="str">
        <f>IF(AND(J306=1,AI306&gt;0),Input!$I$18,IF(AND(J306=2,AI306&gt;0),Input!$I$19,IF(AND(J306=3,AI306&gt;0),Input!$I$20,"")))</f>
        <v/>
      </c>
      <c r="AN306" s="313"/>
      <c r="AO306" s="314" t="str">
        <f t="shared" si="152"/>
        <v/>
      </c>
      <c r="AP306" s="314" t="str">
        <f t="shared" si="137"/>
        <v/>
      </c>
      <c r="AQ306" s="314" t="str">
        <f t="shared" si="138"/>
        <v/>
      </c>
      <c r="AR306" s="314">
        <f t="shared" si="139"/>
        <v>0</v>
      </c>
      <c r="AT306" s="315" t="str">
        <f t="shared" si="131"/>
        <v/>
      </c>
      <c r="AU306" s="315" t="str">
        <f t="shared" si="140"/>
        <v/>
      </c>
      <c r="AV306" s="315" t="str">
        <f t="shared" si="141"/>
        <v/>
      </c>
      <c r="AW306" s="316" t="str">
        <f t="shared" si="132"/>
        <v/>
      </c>
      <c r="AX306" s="316" t="str">
        <f t="shared" si="142"/>
        <v/>
      </c>
      <c r="AY306" s="317" t="str">
        <f t="shared" si="143"/>
        <v/>
      </c>
      <c r="AZ306" s="318" t="str">
        <f t="shared" si="133"/>
        <v/>
      </c>
      <c r="BA306" s="318" t="str">
        <f t="shared" si="144"/>
        <v/>
      </c>
      <c r="BB306" s="318" t="str">
        <f t="shared" si="145"/>
        <v/>
      </c>
      <c r="BJ306" s="320">
        <f t="shared" si="149"/>
        <v>0</v>
      </c>
      <c r="BL306" s="321"/>
      <c r="BM306" s="322">
        <f t="shared" si="146"/>
        <v>5</v>
      </c>
      <c r="BN306" s="322">
        <f t="shared" si="153"/>
        <v>1.6666666666666667</v>
      </c>
      <c r="BO306" s="322" t="str">
        <f t="shared" si="153"/>
        <v/>
      </c>
      <c r="BP306" s="322" t="str">
        <f t="shared" si="153"/>
        <v/>
      </c>
      <c r="BQ306" s="322" t="str">
        <f t="shared" si="153"/>
        <v/>
      </c>
      <c r="BR306" s="322" t="str">
        <f t="shared" si="153"/>
        <v/>
      </c>
      <c r="BS306" s="322" t="str">
        <f t="shared" si="153"/>
        <v/>
      </c>
      <c r="BT306" s="322" t="str">
        <f t="shared" si="153"/>
        <v/>
      </c>
      <c r="BU306" s="322" t="str">
        <f t="shared" si="153"/>
        <v/>
      </c>
      <c r="BV306" s="322" t="str">
        <f t="shared" si="153"/>
        <v/>
      </c>
      <c r="BW306" s="322" t="str">
        <f t="shared" si="153"/>
        <v/>
      </c>
      <c r="BX306" s="322" t="str">
        <f t="shared" si="153"/>
        <v/>
      </c>
      <c r="CC306" s="323"/>
      <c r="CF306" s="369">
        <f t="shared" si="148"/>
        <v>0</v>
      </c>
      <c r="CG306" s="368"/>
      <c r="CH306" s="368"/>
      <c r="CI306" s="368"/>
      <c r="CJ306" s="368"/>
      <c r="CK306" s="368"/>
      <c r="CL306" s="368"/>
      <c r="CM306" s="368"/>
      <c r="CN306" s="368"/>
      <c r="CO306" s="368"/>
      <c r="CP306" s="368"/>
      <c r="CQ306" s="368"/>
      <c r="CR306" s="368"/>
    </row>
    <row r="307" spans="1:96" s="314" customFormat="1" ht="21" customHeight="1">
      <c r="A307" s="295" t="str">
        <f>Input!$C$12</f>
        <v>01​ 01 01</v>
      </c>
      <c r="B307" s="325">
        <v>7500</v>
      </c>
      <c r="C307" s="297">
        <v>1</v>
      </c>
      <c r="D307" s="298" t="str">
        <f t="shared" si="124"/>
        <v/>
      </c>
      <c r="E307" s="299" t="str">
        <f>IF(AG307=1,SUM(AG$8:AG307)+E$4,"")</f>
        <v/>
      </c>
      <c r="F307" s="300" t="str">
        <f t="shared" si="125"/>
        <v/>
      </c>
      <c r="G307" s="301"/>
      <c r="H307" s="302"/>
      <c r="I307" s="303"/>
      <c r="J307" s="304"/>
      <c r="K307" s="305" t="str">
        <f t="shared" si="150"/>
        <v/>
      </c>
      <c r="L307" s="328"/>
      <c r="M307" s="79"/>
      <c r="N307" s="307"/>
      <c r="O307" s="366">
        <f t="shared" si="134"/>
        <v>1.6666666666666667</v>
      </c>
      <c r="P307" s="79" t="str">
        <f t="shared" si="135"/>
        <v/>
      </c>
      <c r="Q307" s="79" t="str">
        <f t="shared" si="126"/>
        <v/>
      </c>
      <c r="R307" s="79"/>
      <c r="S307" s="79"/>
      <c r="T307" s="79">
        <v>10</v>
      </c>
      <c r="U307" s="79"/>
      <c r="V307" s="79"/>
      <c r="W307" s="79"/>
      <c r="X307" s="79"/>
      <c r="Y307" s="79"/>
      <c r="Z307" s="79"/>
      <c r="AA307" s="79"/>
      <c r="AB307" s="79"/>
      <c r="AC307" s="79"/>
      <c r="AD307" s="79"/>
      <c r="AE307" s="79"/>
      <c r="AF307" s="308" t="str">
        <f t="shared" si="127"/>
        <v/>
      </c>
      <c r="AG307" s="309" t="str">
        <f t="shared" si="128"/>
        <v/>
      </c>
      <c r="AH307" s="310" t="str">
        <f t="shared" si="136"/>
        <v/>
      </c>
      <c r="AI307" s="311">
        <f t="shared" si="129"/>
        <v>0</v>
      </c>
      <c r="AJ307" s="312" t="str">
        <f>IF(AH307=1,SUM(AH$8:AH307)+AJ$4,"")</f>
        <v/>
      </c>
      <c r="AK307" s="310" t="str">
        <f>IF(AND(J307=1,AI307&gt;0),Input!$E$18,IF(AND(J307=2,AI307&gt;0),Input!$E$19,IF(AND(J307=3,AI307&gt;0),Input!$E$20,"")))</f>
        <v/>
      </c>
      <c r="AL307" s="310" t="str">
        <f>IF(AND(J307=1,AI307&gt;0),Input!$G$18,IF(AND(J307=2,AI307&gt;0),Input!$G$19,IF(AND(J307=3,AI307&gt;0),Input!$G$20,"")))</f>
        <v/>
      </c>
      <c r="AM307" s="310" t="str">
        <f>IF(AND(J307=1,AI307&gt;0),Input!$I$18,IF(AND(J307=2,AI307&gt;0),Input!$I$19,IF(AND(J307=3,AI307&gt;0),Input!$I$20,"")))</f>
        <v/>
      </c>
      <c r="AN307" s="313"/>
      <c r="AO307" s="314" t="str">
        <f t="shared" si="152"/>
        <v/>
      </c>
      <c r="AP307" s="314" t="str">
        <f t="shared" si="137"/>
        <v/>
      </c>
      <c r="AQ307" s="314" t="str">
        <f t="shared" si="138"/>
        <v/>
      </c>
      <c r="AR307" s="314">
        <f t="shared" si="139"/>
        <v>0</v>
      </c>
      <c r="AT307" s="315" t="str">
        <f t="shared" si="131"/>
        <v/>
      </c>
      <c r="AU307" s="315" t="str">
        <f t="shared" si="140"/>
        <v/>
      </c>
      <c r="AV307" s="315" t="str">
        <f t="shared" si="141"/>
        <v/>
      </c>
      <c r="AW307" s="316" t="str">
        <f t="shared" si="132"/>
        <v/>
      </c>
      <c r="AX307" s="316" t="str">
        <f t="shared" si="142"/>
        <v/>
      </c>
      <c r="AY307" s="317" t="str">
        <f t="shared" si="143"/>
        <v/>
      </c>
      <c r="AZ307" s="318" t="str">
        <f t="shared" si="133"/>
        <v/>
      </c>
      <c r="BA307" s="318" t="str">
        <f t="shared" si="144"/>
        <v/>
      </c>
      <c r="BB307" s="318" t="str">
        <f t="shared" si="145"/>
        <v/>
      </c>
      <c r="BJ307" s="320">
        <f t="shared" si="149"/>
        <v>0</v>
      </c>
      <c r="BL307" s="321"/>
      <c r="BM307" s="322">
        <f t="shared" si="146"/>
        <v>5</v>
      </c>
      <c r="BN307" s="322">
        <f t="shared" si="153"/>
        <v>1.6666666666666667</v>
      </c>
      <c r="BO307" s="322" t="str">
        <f t="shared" si="153"/>
        <v/>
      </c>
      <c r="BP307" s="322" t="str">
        <f t="shared" si="153"/>
        <v/>
      </c>
      <c r="BQ307" s="322" t="str">
        <f t="shared" si="153"/>
        <v/>
      </c>
      <c r="BR307" s="322" t="str">
        <f t="shared" si="153"/>
        <v/>
      </c>
      <c r="BS307" s="322" t="str">
        <f t="shared" si="153"/>
        <v/>
      </c>
      <c r="BT307" s="322" t="str">
        <f t="shared" si="153"/>
        <v/>
      </c>
      <c r="BU307" s="322" t="str">
        <f t="shared" si="153"/>
        <v/>
      </c>
      <c r="BV307" s="322" t="str">
        <f t="shared" si="153"/>
        <v/>
      </c>
      <c r="BW307" s="322" t="str">
        <f t="shared" si="153"/>
        <v/>
      </c>
      <c r="BX307" s="322" t="str">
        <f t="shared" si="153"/>
        <v/>
      </c>
      <c r="CC307" s="323"/>
      <c r="CF307" s="369">
        <f t="shared" si="148"/>
        <v>0</v>
      </c>
      <c r="CG307" s="368"/>
      <c r="CH307" s="368"/>
      <c r="CI307" s="368"/>
      <c r="CJ307" s="368"/>
      <c r="CK307" s="368"/>
      <c r="CL307" s="368"/>
      <c r="CM307" s="368"/>
      <c r="CN307" s="368"/>
      <c r="CO307" s="368"/>
      <c r="CP307" s="368"/>
      <c r="CQ307" s="368"/>
      <c r="CR307" s="368"/>
    </row>
    <row r="308" spans="1:96" s="314" customFormat="1" ht="21" customHeight="1">
      <c r="B308" s="296"/>
      <c r="D308" s="312"/>
      <c r="E308" s="329"/>
      <c r="J308" s="313"/>
      <c r="K308" s="313"/>
      <c r="N308" s="313"/>
      <c r="O308" s="313"/>
      <c r="P308" s="330"/>
      <c r="AF308" s="313"/>
      <c r="AG308" s="309"/>
      <c r="AH308" s="310"/>
      <c r="AI308" s="311"/>
      <c r="AJ308" s="312"/>
      <c r="AN308" s="313"/>
      <c r="BJ308" s="320"/>
      <c r="CC308" s="323"/>
    </row>
    <row r="309" spans="1:96" s="314" customFormat="1" ht="21" customHeight="1">
      <c r="B309" s="296"/>
      <c r="D309" s="312"/>
      <c r="E309" s="329"/>
      <c r="J309" s="313"/>
      <c r="K309" s="313"/>
      <c r="N309" s="313"/>
      <c r="O309" s="313"/>
      <c r="P309" s="330"/>
      <c r="AF309" s="313"/>
      <c r="AG309" s="309"/>
      <c r="AH309" s="310"/>
      <c r="AI309" s="311"/>
      <c r="AJ309" s="312"/>
      <c r="AN309" s="313"/>
      <c r="BJ309" s="320"/>
      <c r="CC309" s="323"/>
    </row>
  </sheetData>
  <sheetProtection formatCells="0" formatColumns="0" formatRows="0" insertColumns="0" insertRows="0" insertHyperlinks="0" deleteColumns="0" deleteRows="0" sort="0" autoFilter="0" pivotTables="0"/>
  <mergeCells count="38">
    <mergeCell ref="I2:M2"/>
    <mergeCell ref="U2:Z2"/>
    <mergeCell ref="BK6:BK7"/>
    <mergeCell ref="BM6:BW6"/>
    <mergeCell ref="AN6:AN7"/>
    <mergeCell ref="J6:K6"/>
    <mergeCell ref="AR6:AR7"/>
    <mergeCell ref="BD6:BH7"/>
    <mergeCell ref="BJ6:BJ7"/>
    <mergeCell ref="AK6:AK7"/>
    <mergeCell ref="AJ6:AJ7"/>
    <mergeCell ref="AT4:AV5"/>
    <mergeCell ref="AW4:AY5"/>
    <mergeCell ref="G7:I7"/>
    <mergeCell ref="J7:K7"/>
    <mergeCell ref="AL6:AL7"/>
    <mergeCell ref="AZ4:BB5"/>
    <mergeCell ref="AI1:AJ1"/>
    <mergeCell ref="AK1:AL1"/>
    <mergeCell ref="AT2:BB3"/>
    <mergeCell ref="AO6:AO7"/>
    <mergeCell ref="AP6:AP7"/>
    <mergeCell ref="AQ6:AQ7"/>
    <mergeCell ref="A6:C7"/>
    <mergeCell ref="D6:D7"/>
    <mergeCell ref="E6:E7"/>
    <mergeCell ref="F6:F7"/>
    <mergeCell ref="G6:I6"/>
    <mergeCell ref="CD6:CD7"/>
    <mergeCell ref="CF6:CF7"/>
    <mergeCell ref="CG6:CR6"/>
    <mergeCell ref="R6:R7"/>
    <mergeCell ref="T6:Z6"/>
    <mergeCell ref="AA6:AE6"/>
    <mergeCell ref="AI6:AI7"/>
    <mergeCell ref="CC6:CC7"/>
    <mergeCell ref="BZ6:CB6"/>
    <mergeCell ref="AM6:AM7"/>
  </mergeCells>
  <conditionalFormatting sqref="AF1:AF1048576">
    <cfRule type="cellIs" dxfId="2" priority="7" operator="equal">
      <formula>"ត្រឹមត្រូវ"</formula>
    </cfRule>
    <cfRule type="cellIs" dxfId="1" priority="8" operator="equal">
      <formula>"អត់សកម្មភាព"</formula>
    </cfRule>
    <cfRule type="cellIs" dxfId="0" priority="9" operator="equal">
      <formula>"ពិនិត្យម្តងទៀត"</formula>
    </cfRule>
  </conditionalFormatting>
  <pageMargins left="0.45" right="0.17" top="0.33" bottom="0.12" header="0.12" footer="0.12"/>
  <pageSetup paperSize="9" orientation="landscape" horizontalDpi="360" verticalDpi="36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L470"/>
  <sheetViews>
    <sheetView view="pageLayout" topLeftCell="B1" zoomScale="145" zoomScaleNormal="145" zoomScalePageLayoutView="145" workbookViewId="0">
      <selection activeCell="C1" sqref="C1:E3"/>
    </sheetView>
  </sheetViews>
  <sheetFormatPr defaultColWidth="9.1015625" defaultRowHeight="14.4"/>
  <cols>
    <col min="1" max="1" width="3.89453125" style="203" hidden="1" customWidth="1"/>
    <col min="2" max="2" width="0.1015625" style="203" customWidth="1"/>
    <col min="3" max="3" width="3.7890625" style="254" customWidth="1"/>
    <col min="4" max="4" width="10.3125" style="134" customWidth="1"/>
    <col min="5" max="5" width="12" style="135" customWidth="1"/>
    <col min="6" max="6" width="8.1015625" style="86" customWidth="1"/>
    <col min="7" max="7" width="8" style="87" customWidth="1"/>
    <col min="8" max="8" width="12.20703125" style="88" customWidth="1"/>
    <col min="9" max="9" width="9" style="88" customWidth="1"/>
    <col min="10" max="10" width="10.20703125" style="87" customWidth="1"/>
    <col min="11" max="11" width="12.89453125" style="88" customWidth="1"/>
    <col min="12" max="12" width="9.3125" style="203" customWidth="1"/>
    <col min="13" max="16384" width="9.1015625" style="203"/>
  </cols>
  <sheetData>
    <row r="1" spans="1:12" ht="12" customHeight="1">
      <c r="C1" s="508"/>
      <c r="D1" s="508"/>
      <c r="E1" s="508"/>
    </row>
    <row r="2" spans="1:12" ht="12" customHeight="1">
      <c r="C2" s="508"/>
      <c r="D2" s="508"/>
      <c r="E2" s="508"/>
    </row>
    <row r="3" spans="1:12" ht="24" customHeight="1">
      <c r="C3" s="508"/>
      <c r="D3" s="508"/>
      <c r="E3" s="508"/>
    </row>
    <row r="4" spans="1:12" s="89" customFormat="1" ht="24" customHeight="1">
      <c r="C4" s="509" t="s">
        <v>21</v>
      </c>
      <c r="D4" s="509"/>
      <c r="E4" s="509"/>
      <c r="F4" s="90"/>
      <c r="G4" s="91"/>
      <c r="H4" s="92"/>
      <c r="I4" s="92"/>
      <c r="J4" s="91"/>
      <c r="K4" s="93" t="s">
        <v>75</v>
      </c>
      <c r="L4" s="144">
        <f>IF(F35&gt;0,Input!$G$23+1,"")</f>
        <v>1</v>
      </c>
    </row>
    <row r="5" spans="1:12" s="89" customFormat="1" ht="24" customHeight="1">
      <c r="C5" s="510" t="s">
        <v>20</v>
      </c>
      <c r="D5" s="510"/>
      <c r="E5" s="510"/>
      <c r="F5" s="512" t="s">
        <v>76</v>
      </c>
      <c r="G5" s="512"/>
      <c r="H5" s="512"/>
      <c r="I5" s="512"/>
      <c r="J5" s="91"/>
      <c r="K5" s="93" t="s">
        <v>77</v>
      </c>
      <c r="L5" s="145" t="s">
        <v>142</v>
      </c>
    </row>
    <row r="6" spans="1:12" s="89" customFormat="1" ht="21.75" customHeight="1">
      <c r="C6" s="126"/>
      <c r="D6" s="94"/>
      <c r="E6" s="95"/>
      <c r="F6" s="512"/>
      <c r="G6" s="512"/>
      <c r="H6" s="512"/>
      <c r="I6" s="512"/>
      <c r="J6" s="91"/>
      <c r="K6" s="93" t="s">
        <v>78</v>
      </c>
      <c r="L6" s="146" t="str">
        <f>CONCATENATE(TEXT(Input!$F$12,"00"),"-",Input!$G$12)</f>
        <v>03-2016</v>
      </c>
    </row>
    <row r="7" spans="1:12" s="89" customFormat="1" ht="15" customHeight="1" thickBot="1">
      <c r="C7" s="126"/>
      <c r="D7" s="96"/>
      <c r="E7" s="95"/>
      <c r="F7" s="97"/>
      <c r="G7" s="147"/>
      <c r="H7" s="99"/>
      <c r="I7" s="100"/>
      <c r="J7" s="98"/>
      <c r="K7" s="98"/>
      <c r="L7" s="97">
        <f>COUNT(L4,L44,L83,L122,L161,L200,L239,L278,L317,L356,L395,L434)</f>
        <v>1</v>
      </c>
    </row>
    <row r="8" spans="1:12" ht="18.75" customHeight="1" thickTop="1">
      <c r="B8" s="502"/>
      <c r="C8" s="249" t="s">
        <v>29</v>
      </c>
      <c r="D8" s="102" t="s">
        <v>79</v>
      </c>
      <c r="E8" s="102" t="s">
        <v>94</v>
      </c>
      <c r="F8" s="220" t="s">
        <v>24</v>
      </c>
      <c r="G8" s="104" t="s">
        <v>55</v>
      </c>
      <c r="H8" s="105" t="s">
        <v>42</v>
      </c>
      <c r="I8" s="221" t="s">
        <v>7</v>
      </c>
      <c r="J8" s="107" t="s">
        <v>41</v>
      </c>
      <c r="K8" s="105" t="s">
        <v>80</v>
      </c>
      <c r="L8" s="108" t="s">
        <v>81</v>
      </c>
    </row>
    <row r="9" spans="1:12" ht="18.75" customHeight="1" thickBot="1">
      <c r="B9" s="502"/>
      <c r="C9" s="250" t="s">
        <v>82</v>
      </c>
      <c r="D9" s="109" t="s">
        <v>83</v>
      </c>
      <c r="E9" s="109" t="s">
        <v>84</v>
      </c>
      <c r="F9" s="110" t="s">
        <v>85</v>
      </c>
      <c r="G9" s="111" t="s">
        <v>86</v>
      </c>
      <c r="H9" s="112" t="s">
        <v>87</v>
      </c>
      <c r="I9" s="112" t="s">
        <v>87</v>
      </c>
      <c r="J9" s="111" t="s">
        <v>88</v>
      </c>
      <c r="K9" s="112" t="s">
        <v>87</v>
      </c>
      <c r="L9" s="113"/>
    </row>
    <row r="10" spans="1:12" s="89" customFormat="1" ht="18.75" customHeight="1" thickTop="1">
      <c r="A10" s="89">
        <f>IFERROR(IF($B10&gt;0,VLOOKUP($C10,'Reading B'!$E:$BH,6,FALSE),""),"")</f>
        <v>2</v>
      </c>
      <c r="B10" s="89">
        <f>VLOOKUP(C10,'Reading B'!$E:$BH,31,FALSE)</f>
        <v>10</v>
      </c>
      <c r="C10" s="251">
        <v>1</v>
      </c>
      <c r="D10" s="136" t="str">
        <f>IFERROR(IF($B10&gt;0,VLOOKUP($C10,'Reading B'!$E:$BH,2,FALSE),""),"")</f>
        <v>01​ 01 01 0025 1</v>
      </c>
      <c r="E10" s="136" t="str">
        <f>IFERROR(IF($B10&gt;0,VLOOKUP($C10,'Reading B'!$E:$BH,3,FALSE),""),"")</f>
        <v>សណ្ឋាគារស្ទឹងមាស</v>
      </c>
      <c r="F10" s="138">
        <f>IFERROR(IF($B10&gt;0,VLOOKUP($C10,'Reading B'!$E:$BH,32,FALSE),""),"")</f>
        <v>501</v>
      </c>
      <c r="G10" s="140">
        <f>IFERROR(IF($B10&gt;0,VLOOKUP($C10,'Reading B'!$E:$BH,31,FALSE),""),"")</f>
        <v>10</v>
      </c>
      <c r="H10" s="140">
        <f>IFERROR(IF($B10&gt;0,VLOOKUP($C10,'Reading B'!$E:$BH,37,FALSE),""),"")</f>
        <v>15000</v>
      </c>
      <c r="I10" s="140">
        <f>IFERROR(IF($B10&gt;0,VLOOKUP($C10,'Reading B'!$E:$BH,38,FALSE),""),"")</f>
        <v>1000</v>
      </c>
      <c r="J10" s="140">
        <f>IFERROR(IF($B10&gt;0,VLOOKUP($C10,'Reading B'!$E:$BH,39,FALSE),""),"")</f>
        <v>1000</v>
      </c>
      <c r="K10" s="233">
        <f t="shared" ref="K10" si="0">IFERROR(IF(B10&gt;0,SUM(H10:J10),""),"")</f>
        <v>17000</v>
      </c>
      <c r="L10" s="141" t="str">
        <f>IF(A10=2,"អាជីវកម្ម",IF(A10=3,"អង្គភាពរដ្ឋ",""))</f>
        <v>អាជីវកម្ម</v>
      </c>
    </row>
    <row r="11" spans="1:12" s="89" customFormat="1" ht="18.75" customHeight="1">
      <c r="A11" s="89">
        <f>IFERROR(IF($B11&gt;0,VLOOKUP($C11,'Reading B'!$E:$BH,6,FALSE),""),"")</f>
        <v>2</v>
      </c>
      <c r="B11" s="89">
        <f>VLOOKUP(C11,'Reading B'!$E:$BH,31,FALSE)</f>
        <v>20</v>
      </c>
      <c r="C11" s="252">
        <f>IF(C10&gt;0,C10+1)</f>
        <v>2</v>
      </c>
      <c r="D11" s="137" t="str">
        <f>IFERROR(IF($B11&gt;0,VLOOKUP($C11,'Reading B'!$E:$BH,2,FALSE),""),"")</f>
        <v>01​ 01 01 0050 1</v>
      </c>
      <c r="E11" s="137" t="str">
        <f>IFERROR(IF($B11&gt;0,VLOOKUP($C11,'Reading B'!$E:$BH,3,FALSE),""),"")</f>
        <v>សណ្ឋាគារប៉ារីស</v>
      </c>
      <c r="F11" s="139">
        <f>IFERROR(IF($B11&gt;0,VLOOKUP($C11,'Reading B'!$E:$BH,32,FALSE),""),"")</f>
        <v>502</v>
      </c>
      <c r="G11" s="114">
        <f>IFERROR(IF($B11&gt;0,VLOOKUP($C11,'Reading B'!$E:$BH,31,FALSE),""),"")</f>
        <v>20</v>
      </c>
      <c r="H11" s="114">
        <f>IFERROR(IF($B11&gt;0,VLOOKUP($C11,'Reading B'!$E:$BH,37,FALSE),""),"")</f>
        <v>30000</v>
      </c>
      <c r="I11" s="114">
        <f>IFERROR(IF($B11&gt;0,VLOOKUP($C11,'Reading B'!$E:$BH,38,FALSE),""),"")</f>
        <v>1000</v>
      </c>
      <c r="J11" s="114">
        <f>IFERROR(IF($B11&gt;0,VLOOKUP($C11,'Reading B'!$E:$BH,39,FALSE),""),"")</f>
        <v>2000</v>
      </c>
      <c r="K11" s="142">
        <f t="shared" ref="K11" si="1">IFERROR(IF(B11&gt;0,SUM(H11:J11),""),"")</f>
        <v>33000</v>
      </c>
      <c r="L11" s="115" t="str">
        <f>IF(A11=2,"អាជីវកម្ម",IF(A11=3,"អង្គភាពរដ្ឋ",""))</f>
        <v>អាជីវកម្ម</v>
      </c>
    </row>
    <row r="12" spans="1:12" s="89" customFormat="1" ht="18.75" customHeight="1">
      <c r="A12" s="89" t="str">
        <f>IFERROR(IF($B12&gt;0,VLOOKUP($C12,'Reading B'!$E:$BH,6,FALSE),""),"")</f>
        <v/>
      </c>
      <c r="B12" s="89">
        <f>VLOOKUP(C12,'Reading B'!$E:$BH,31,FALSE)</f>
        <v>0</v>
      </c>
      <c r="C12" s="252">
        <f>IF(C11&gt;0,C11+1)</f>
        <v>3</v>
      </c>
      <c r="D12" s="137" t="str">
        <f>IFERROR(IF($B12&gt;0,VLOOKUP($C12,'Reading B'!$E:$BH,2,FALSE),""),"")</f>
        <v/>
      </c>
      <c r="E12" s="137" t="str">
        <f>IFERROR(IF($B12&gt;0,VLOOKUP($C12,'Reading B'!$E:$BH,3,FALSE),""),"")</f>
        <v/>
      </c>
      <c r="F12" s="139" t="str">
        <f>IFERROR(IF($B12&gt;0,VLOOKUP($C12,'Reading B'!$E:$BH,32,FALSE),""),"")</f>
        <v/>
      </c>
      <c r="G12" s="114" t="str">
        <f>IFERROR(IF($B12&gt;0,VLOOKUP($C12,'Reading B'!$E:$BH,31,FALSE),""),"")</f>
        <v/>
      </c>
      <c r="H12" s="114" t="str">
        <f>IFERROR(IF($B12&gt;0,VLOOKUP($C12,'Reading B'!$E:$BH,37,FALSE),""),"")</f>
        <v/>
      </c>
      <c r="I12" s="114" t="str">
        <f>IFERROR(IF($B12&gt;0,VLOOKUP($C12,'Reading B'!$E:$BH,38,FALSE),""),"")</f>
        <v/>
      </c>
      <c r="J12" s="114" t="str">
        <f>IFERROR(IF($B12&gt;0,VLOOKUP($C12,'Reading B'!$E:$BH,39,FALSE),""),"")</f>
        <v/>
      </c>
      <c r="K12" s="142" t="str">
        <f t="shared" ref="K12:K34" si="2">IFERROR(IF(B12&gt;0,SUM(H12:J12),""),"")</f>
        <v/>
      </c>
      <c r="L12" s="115" t="str">
        <f t="shared" ref="L12:L34" si="3">IF(A12=2,"អាជីវកម្ម",IF(A12=3,"អង្គភាពរដ្ឋ",""))</f>
        <v/>
      </c>
    </row>
    <row r="13" spans="1:12" s="89" customFormat="1" ht="18.75" customHeight="1">
      <c r="A13" s="89" t="str">
        <f>IFERROR(IF($B13&gt;0,VLOOKUP($C13,'Reading B'!$E:$BH,6,FALSE),""),"")</f>
        <v/>
      </c>
      <c r="B13" s="89">
        <f>VLOOKUP(C13,'Reading B'!$E:$BH,31,FALSE)</f>
        <v>0</v>
      </c>
      <c r="C13" s="252">
        <f t="shared" ref="C13:C34" si="4">IF(C12&gt;0,C12+1)</f>
        <v>4</v>
      </c>
      <c r="D13" s="137" t="str">
        <f>IFERROR(IF($B13&gt;0,VLOOKUP($C13,'Reading B'!$E:$BH,2,FALSE),""),"")</f>
        <v/>
      </c>
      <c r="E13" s="137" t="str">
        <f>IFERROR(IF($B13&gt;0,VLOOKUP($C13,'Reading B'!$E:$BH,3,FALSE),""),"")</f>
        <v/>
      </c>
      <c r="F13" s="139" t="str">
        <f>IFERROR(IF($B13&gt;0,VLOOKUP($C13,'Reading B'!$E:$BH,32,FALSE),""),"")</f>
        <v/>
      </c>
      <c r="G13" s="114" t="str">
        <f>IFERROR(IF($B13&gt;0,VLOOKUP($C13,'Reading B'!$E:$BH,31,FALSE),""),"")</f>
        <v/>
      </c>
      <c r="H13" s="114" t="str">
        <f>IFERROR(IF($B13&gt;0,VLOOKUP($C13,'Reading B'!$E:$BH,37,FALSE),""),"")</f>
        <v/>
      </c>
      <c r="I13" s="114" t="str">
        <f>IFERROR(IF($B13&gt;0,VLOOKUP($C13,'Reading B'!$E:$BH,38,FALSE),""),"")</f>
        <v/>
      </c>
      <c r="J13" s="114" t="str">
        <f>IFERROR(IF($B13&gt;0,VLOOKUP($C13,'Reading B'!$E:$BH,39,FALSE),""),"")</f>
        <v/>
      </c>
      <c r="K13" s="142" t="str">
        <f t="shared" si="2"/>
        <v/>
      </c>
      <c r="L13" s="115" t="str">
        <f t="shared" si="3"/>
        <v/>
      </c>
    </row>
    <row r="14" spans="1:12" s="89" customFormat="1" ht="18.75" customHeight="1">
      <c r="A14" s="89" t="str">
        <f>IFERROR(IF($B14&gt;0,VLOOKUP($C14,'Reading B'!$E:$BH,6,FALSE),""),"")</f>
        <v/>
      </c>
      <c r="B14" s="89">
        <f>VLOOKUP(C14,'Reading B'!$E:$BH,31,FALSE)</f>
        <v>0</v>
      </c>
      <c r="C14" s="252">
        <f t="shared" si="4"/>
        <v>5</v>
      </c>
      <c r="D14" s="137" t="str">
        <f>IFERROR(IF($B14&gt;0,VLOOKUP($C14,'Reading B'!$E:$BH,2,FALSE),""),"")</f>
        <v/>
      </c>
      <c r="E14" s="137" t="str">
        <f>IFERROR(IF($B14&gt;0,VLOOKUP($C14,'Reading B'!$E:$BH,3,FALSE),""),"")</f>
        <v/>
      </c>
      <c r="F14" s="139" t="str">
        <f>IFERROR(IF($B14&gt;0,VLOOKUP($C14,'Reading B'!$E:$BH,32,FALSE),""),"")</f>
        <v/>
      </c>
      <c r="G14" s="114" t="str">
        <f>IFERROR(IF($B14&gt;0,VLOOKUP($C14,'Reading B'!$E:$BH,31,FALSE),""),"")</f>
        <v/>
      </c>
      <c r="H14" s="114" t="str">
        <f>IFERROR(IF($B14&gt;0,VLOOKUP($C14,'Reading B'!$E:$BH,37,FALSE),""),"")</f>
        <v/>
      </c>
      <c r="I14" s="114" t="str">
        <f>IFERROR(IF($B14&gt;0,VLOOKUP($C14,'Reading B'!$E:$BH,38,FALSE),""),"")</f>
        <v/>
      </c>
      <c r="J14" s="114" t="str">
        <f>IFERROR(IF($B14&gt;0,VLOOKUP($C14,'Reading B'!$E:$BH,39,FALSE),""),"")</f>
        <v/>
      </c>
      <c r="K14" s="142" t="str">
        <f t="shared" si="2"/>
        <v/>
      </c>
      <c r="L14" s="115" t="str">
        <f t="shared" si="3"/>
        <v/>
      </c>
    </row>
    <row r="15" spans="1:12" s="89" customFormat="1" ht="18.75" customHeight="1">
      <c r="A15" s="89" t="str">
        <f>IFERROR(IF($B15&gt;0,VLOOKUP($C15,'Reading B'!$E:$BH,6,FALSE),""),"")</f>
        <v/>
      </c>
      <c r="B15" s="89">
        <f>VLOOKUP(C15,'Reading B'!$E:$BH,31,FALSE)</f>
        <v>0</v>
      </c>
      <c r="C15" s="252">
        <f t="shared" si="4"/>
        <v>6</v>
      </c>
      <c r="D15" s="137" t="str">
        <f>IFERROR(IF($B15&gt;0,VLOOKUP($C15,'Reading B'!$E:$BH,2,FALSE),""),"")</f>
        <v/>
      </c>
      <c r="E15" s="137" t="str">
        <f>IFERROR(IF($B15&gt;0,VLOOKUP($C15,'Reading B'!$E:$BH,3,FALSE),""),"")</f>
        <v/>
      </c>
      <c r="F15" s="139" t="str">
        <f>IFERROR(IF($B15&gt;0,VLOOKUP($C15,'Reading B'!$E:$BH,32,FALSE),""),"")</f>
        <v/>
      </c>
      <c r="G15" s="114" t="str">
        <f>IFERROR(IF($B15&gt;0,VLOOKUP($C15,'Reading B'!$E:$BH,31,FALSE),""),"")</f>
        <v/>
      </c>
      <c r="H15" s="114" t="str">
        <f>IFERROR(IF($B15&gt;0,VLOOKUP($C15,'Reading B'!$E:$BH,37,FALSE),""),"")</f>
        <v/>
      </c>
      <c r="I15" s="114" t="str">
        <f>IFERROR(IF($B15&gt;0,VLOOKUP($C15,'Reading B'!$E:$BH,38,FALSE),""),"")</f>
        <v/>
      </c>
      <c r="J15" s="114" t="str">
        <f>IFERROR(IF($B15&gt;0,VLOOKUP($C15,'Reading B'!$E:$BH,39,FALSE),""),"")</f>
        <v/>
      </c>
      <c r="K15" s="142" t="str">
        <f t="shared" si="2"/>
        <v/>
      </c>
      <c r="L15" s="115" t="str">
        <f t="shared" si="3"/>
        <v/>
      </c>
    </row>
    <row r="16" spans="1:12" s="89" customFormat="1" ht="18.75" customHeight="1">
      <c r="A16" s="89" t="str">
        <f>IFERROR(IF($B16&gt;0,VLOOKUP($C16,'Reading B'!$E:$BH,6,FALSE),""),"")</f>
        <v/>
      </c>
      <c r="B16" s="89">
        <f>VLOOKUP(C16,'Reading B'!$E:$BH,31,FALSE)</f>
        <v>0</v>
      </c>
      <c r="C16" s="252">
        <f t="shared" si="4"/>
        <v>7</v>
      </c>
      <c r="D16" s="137" t="str">
        <f>IFERROR(IF($B16&gt;0,VLOOKUP($C16,'Reading B'!$E:$BH,2,FALSE),""),"")</f>
        <v/>
      </c>
      <c r="E16" s="137" t="str">
        <f>IFERROR(IF($B16&gt;0,VLOOKUP($C16,'Reading B'!$E:$BH,3,FALSE),""),"")</f>
        <v/>
      </c>
      <c r="F16" s="139" t="str">
        <f>IFERROR(IF($B16&gt;0,VLOOKUP($C16,'Reading B'!$E:$BH,32,FALSE),""),"")</f>
        <v/>
      </c>
      <c r="G16" s="114" t="str">
        <f>IFERROR(IF($B16&gt;0,VLOOKUP($C16,'Reading B'!$E:$BH,31,FALSE),""),"")</f>
        <v/>
      </c>
      <c r="H16" s="114" t="str">
        <f>IFERROR(IF($B16&gt;0,VLOOKUP($C16,'Reading B'!$E:$BH,37,FALSE),""),"")</f>
        <v/>
      </c>
      <c r="I16" s="114" t="str">
        <f>IFERROR(IF($B16&gt;0,VLOOKUP($C16,'Reading B'!$E:$BH,38,FALSE),""),"")</f>
        <v/>
      </c>
      <c r="J16" s="114" t="str">
        <f>IFERROR(IF($B16&gt;0,VLOOKUP($C16,'Reading B'!$E:$BH,39,FALSE),""),"")</f>
        <v/>
      </c>
      <c r="K16" s="142" t="str">
        <f t="shared" si="2"/>
        <v/>
      </c>
      <c r="L16" s="115" t="str">
        <f t="shared" si="3"/>
        <v/>
      </c>
    </row>
    <row r="17" spans="1:12" s="89" customFormat="1" ht="18.75" customHeight="1">
      <c r="A17" s="89" t="str">
        <f>IFERROR(IF($B17&gt;0,VLOOKUP($C17,'Reading B'!$E:$BH,6,FALSE),""),"")</f>
        <v/>
      </c>
      <c r="B17" s="89">
        <f>VLOOKUP(C17,'Reading B'!$E:$BH,31,FALSE)</f>
        <v>0</v>
      </c>
      <c r="C17" s="252">
        <f t="shared" si="4"/>
        <v>8</v>
      </c>
      <c r="D17" s="137" t="str">
        <f>IFERROR(IF($B17&gt;0,VLOOKUP($C17,'Reading B'!$E:$BH,2,FALSE),""),"")</f>
        <v/>
      </c>
      <c r="E17" s="137" t="str">
        <f>IFERROR(IF($B17&gt;0,VLOOKUP($C17,'Reading B'!$E:$BH,3,FALSE),""),"")</f>
        <v/>
      </c>
      <c r="F17" s="139" t="str">
        <f>IFERROR(IF($B17&gt;0,VLOOKUP($C17,'Reading B'!$E:$BH,32,FALSE),""),"")</f>
        <v/>
      </c>
      <c r="G17" s="114" t="str">
        <f>IFERROR(IF($B17&gt;0,VLOOKUP($C17,'Reading B'!$E:$BH,31,FALSE),""),"")</f>
        <v/>
      </c>
      <c r="H17" s="114" t="str">
        <f>IFERROR(IF($B17&gt;0,VLOOKUP($C17,'Reading B'!$E:$BH,37,FALSE),""),"")</f>
        <v/>
      </c>
      <c r="I17" s="114" t="str">
        <f>IFERROR(IF($B17&gt;0,VLOOKUP($C17,'Reading B'!$E:$BH,38,FALSE),""),"")</f>
        <v/>
      </c>
      <c r="J17" s="114" t="str">
        <f>IFERROR(IF($B17&gt;0,VLOOKUP($C17,'Reading B'!$E:$BH,39,FALSE),""),"")</f>
        <v/>
      </c>
      <c r="K17" s="142" t="str">
        <f t="shared" si="2"/>
        <v/>
      </c>
      <c r="L17" s="115" t="str">
        <f t="shared" si="3"/>
        <v/>
      </c>
    </row>
    <row r="18" spans="1:12" s="89" customFormat="1" ht="18.75" customHeight="1">
      <c r="A18" s="89" t="str">
        <f>IFERROR(IF($B18&gt;0,VLOOKUP($C18,'Reading B'!$E:$BH,6,FALSE),""),"")</f>
        <v/>
      </c>
      <c r="B18" s="89">
        <f>VLOOKUP(C18,'Reading B'!$E:$BH,31,FALSE)</f>
        <v>0</v>
      </c>
      <c r="C18" s="252">
        <f t="shared" si="4"/>
        <v>9</v>
      </c>
      <c r="D18" s="137" t="str">
        <f>IFERROR(IF($B18&gt;0,VLOOKUP($C18,'Reading B'!$E:$BH,2,FALSE),""),"")</f>
        <v/>
      </c>
      <c r="E18" s="137" t="str">
        <f>IFERROR(IF($B18&gt;0,VLOOKUP($C18,'Reading B'!$E:$BH,3,FALSE),""),"")</f>
        <v/>
      </c>
      <c r="F18" s="139" t="str">
        <f>IFERROR(IF($B18&gt;0,VLOOKUP($C18,'Reading B'!$E:$BH,32,FALSE),""),"")</f>
        <v/>
      </c>
      <c r="G18" s="114" t="str">
        <f>IFERROR(IF($B18&gt;0,VLOOKUP($C18,'Reading B'!$E:$BH,31,FALSE),""),"")</f>
        <v/>
      </c>
      <c r="H18" s="114" t="str">
        <f>IFERROR(IF($B18&gt;0,VLOOKUP($C18,'Reading B'!$E:$BH,37,FALSE),""),"")</f>
        <v/>
      </c>
      <c r="I18" s="114" t="str">
        <f>IFERROR(IF($B18&gt;0,VLOOKUP($C18,'Reading B'!$E:$BH,38,FALSE),""),"")</f>
        <v/>
      </c>
      <c r="J18" s="114" t="str">
        <f>IFERROR(IF($B18&gt;0,VLOOKUP($C18,'Reading B'!$E:$BH,39,FALSE),""),"")</f>
        <v/>
      </c>
      <c r="K18" s="142" t="str">
        <f t="shared" si="2"/>
        <v/>
      </c>
      <c r="L18" s="115" t="str">
        <f t="shared" si="3"/>
        <v/>
      </c>
    </row>
    <row r="19" spans="1:12" s="89" customFormat="1" ht="18.75" customHeight="1">
      <c r="A19" s="89" t="str">
        <f>IFERROR(IF($B19&gt;0,VLOOKUP($C19,'Reading B'!$E:$BH,6,FALSE),""),"")</f>
        <v/>
      </c>
      <c r="B19" s="89">
        <f>VLOOKUP(C19,'Reading B'!$E:$BH,31,FALSE)</f>
        <v>0</v>
      </c>
      <c r="C19" s="252">
        <f t="shared" si="4"/>
        <v>10</v>
      </c>
      <c r="D19" s="137" t="str">
        <f>IFERROR(IF($B19&gt;0,VLOOKUP($C19,'Reading B'!$E:$BH,2,FALSE),""),"")</f>
        <v/>
      </c>
      <c r="E19" s="137" t="str">
        <f>IFERROR(IF($B19&gt;0,VLOOKUP($C19,'Reading B'!$E:$BH,3,FALSE),""),"")</f>
        <v/>
      </c>
      <c r="F19" s="139" t="str">
        <f>IFERROR(IF($B19&gt;0,VLOOKUP($C19,'Reading B'!$E:$BH,32,FALSE),""),"")</f>
        <v/>
      </c>
      <c r="G19" s="114" t="str">
        <f>IFERROR(IF($B19&gt;0,VLOOKUP($C19,'Reading B'!$E:$BH,31,FALSE),""),"")</f>
        <v/>
      </c>
      <c r="H19" s="114" t="str">
        <f>IFERROR(IF($B19&gt;0,VLOOKUP($C19,'Reading B'!$E:$BH,37,FALSE),""),"")</f>
        <v/>
      </c>
      <c r="I19" s="114" t="str">
        <f>IFERROR(IF($B19&gt;0,VLOOKUP($C19,'Reading B'!$E:$BH,38,FALSE),""),"")</f>
        <v/>
      </c>
      <c r="J19" s="114" t="str">
        <f>IFERROR(IF($B19&gt;0,VLOOKUP($C19,'Reading B'!$E:$BH,39,FALSE),""),"")</f>
        <v/>
      </c>
      <c r="K19" s="142" t="str">
        <f t="shared" si="2"/>
        <v/>
      </c>
      <c r="L19" s="115" t="str">
        <f t="shared" si="3"/>
        <v/>
      </c>
    </row>
    <row r="20" spans="1:12" s="89" customFormat="1" ht="18.75" customHeight="1">
      <c r="A20" s="89" t="str">
        <f>IFERROR(IF($B20&gt;0,VLOOKUP($C20,'Reading B'!$E:$BH,6,FALSE),""),"")</f>
        <v/>
      </c>
      <c r="B20" s="89">
        <f>VLOOKUP(C20,'Reading B'!$E:$BH,31,FALSE)</f>
        <v>0</v>
      </c>
      <c r="C20" s="252">
        <f t="shared" si="4"/>
        <v>11</v>
      </c>
      <c r="D20" s="137" t="str">
        <f>IFERROR(IF($B20&gt;0,VLOOKUP($C20,'Reading B'!$E:$BH,2,FALSE),""),"")</f>
        <v/>
      </c>
      <c r="E20" s="137" t="str">
        <f>IFERROR(IF($B20&gt;0,VLOOKUP($C20,'Reading B'!$E:$BH,3,FALSE),""),"")</f>
        <v/>
      </c>
      <c r="F20" s="139" t="str">
        <f>IFERROR(IF($B20&gt;0,VLOOKUP($C20,'Reading B'!$E:$BH,32,FALSE),""),"")</f>
        <v/>
      </c>
      <c r="G20" s="114" t="str">
        <f>IFERROR(IF($B20&gt;0,VLOOKUP($C20,'Reading B'!$E:$BH,31,FALSE),""),"")</f>
        <v/>
      </c>
      <c r="H20" s="114" t="str">
        <f>IFERROR(IF($B20&gt;0,VLOOKUP($C20,'Reading B'!$E:$BH,37,FALSE),""),"")</f>
        <v/>
      </c>
      <c r="I20" s="114" t="str">
        <f>IFERROR(IF($B20&gt;0,VLOOKUP($C20,'Reading B'!$E:$BH,38,FALSE),""),"")</f>
        <v/>
      </c>
      <c r="J20" s="114" t="str">
        <f>IFERROR(IF($B20&gt;0,VLOOKUP($C20,'Reading B'!$E:$BH,39,FALSE),""),"")</f>
        <v/>
      </c>
      <c r="K20" s="142" t="str">
        <f t="shared" si="2"/>
        <v/>
      </c>
      <c r="L20" s="115" t="str">
        <f t="shared" si="3"/>
        <v/>
      </c>
    </row>
    <row r="21" spans="1:12" s="89" customFormat="1" ht="18.75" customHeight="1">
      <c r="A21" s="89" t="str">
        <f>IFERROR(IF($B21&gt;0,VLOOKUP($C21,'Reading B'!$E:$BH,6,FALSE),""),"")</f>
        <v/>
      </c>
      <c r="B21" s="89">
        <f>VLOOKUP(C21,'Reading B'!$E:$BH,31,FALSE)</f>
        <v>0</v>
      </c>
      <c r="C21" s="252">
        <f t="shared" si="4"/>
        <v>12</v>
      </c>
      <c r="D21" s="137" t="str">
        <f>IFERROR(IF($B21&gt;0,VLOOKUP($C21,'Reading B'!$E:$BH,2,FALSE),""),"")</f>
        <v/>
      </c>
      <c r="E21" s="137" t="str">
        <f>IFERROR(IF($B21&gt;0,VLOOKUP($C21,'Reading B'!$E:$BH,3,FALSE),""),"")</f>
        <v/>
      </c>
      <c r="F21" s="139" t="str">
        <f>IFERROR(IF($B21&gt;0,VLOOKUP($C21,'Reading B'!$E:$BH,32,FALSE),""),"")</f>
        <v/>
      </c>
      <c r="G21" s="114" t="str">
        <f>IFERROR(IF($B21&gt;0,VLOOKUP($C21,'Reading B'!$E:$BH,31,FALSE),""),"")</f>
        <v/>
      </c>
      <c r="H21" s="114" t="str">
        <f>IFERROR(IF($B21&gt;0,VLOOKUP($C21,'Reading B'!$E:$BH,37,FALSE),""),"")</f>
        <v/>
      </c>
      <c r="I21" s="114" t="str">
        <f>IFERROR(IF($B21&gt;0,VLOOKUP($C21,'Reading B'!$E:$BH,38,FALSE),""),"")</f>
        <v/>
      </c>
      <c r="J21" s="114" t="str">
        <f>IFERROR(IF($B21&gt;0,VLOOKUP($C21,'Reading B'!$E:$BH,39,FALSE),""),"")</f>
        <v/>
      </c>
      <c r="K21" s="142" t="str">
        <f t="shared" si="2"/>
        <v/>
      </c>
      <c r="L21" s="115" t="str">
        <f t="shared" si="3"/>
        <v/>
      </c>
    </row>
    <row r="22" spans="1:12" s="89" customFormat="1" ht="18.75" customHeight="1">
      <c r="A22" s="89" t="str">
        <f>IFERROR(IF($B22&gt;0,VLOOKUP($C22,'Reading B'!$E:$BH,6,FALSE),""),"")</f>
        <v/>
      </c>
      <c r="B22" s="89">
        <f>VLOOKUP(C22,'Reading B'!$E:$BH,31,FALSE)</f>
        <v>0</v>
      </c>
      <c r="C22" s="252">
        <f t="shared" si="4"/>
        <v>13</v>
      </c>
      <c r="D22" s="137" t="str">
        <f>IFERROR(IF($B22&gt;0,VLOOKUP($C22,'Reading B'!$E:$BH,2,FALSE),""),"")</f>
        <v/>
      </c>
      <c r="E22" s="137" t="str">
        <f>IFERROR(IF($B22&gt;0,VLOOKUP($C22,'Reading B'!$E:$BH,3,FALSE),""),"")</f>
        <v/>
      </c>
      <c r="F22" s="139" t="str">
        <f>IFERROR(IF($B22&gt;0,VLOOKUP($C22,'Reading B'!$E:$BH,32,FALSE),""),"")</f>
        <v/>
      </c>
      <c r="G22" s="114" t="str">
        <f>IFERROR(IF($B22&gt;0,VLOOKUP($C22,'Reading B'!$E:$BH,31,FALSE),""),"")</f>
        <v/>
      </c>
      <c r="H22" s="114" t="str">
        <f>IFERROR(IF($B22&gt;0,VLOOKUP($C22,'Reading B'!$E:$BH,37,FALSE),""),"")</f>
        <v/>
      </c>
      <c r="I22" s="114" t="str">
        <f>IFERROR(IF($B22&gt;0,VLOOKUP($C22,'Reading B'!$E:$BH,38,FALSE),""),"")</f>
        <v/>
      </c>
      <c r="J22" s="114" t="str">
        <f>IFERROR(IF($B22&gt;0,VLOOKUP($C22,'Reading B'!$E:$BH,39,FALSE),""),"")</f>
        <v/>
      </c>
      <c r="K22" s="142" t="str">
        <f t="shared" si="2"/>
        <v/>
      </c>
      <c r="L22" s="115" t="str">
        <f t="shared" si="3"/>
        <v/>
      </c>
    </row>
    <row r="23" spans="1:12" s="89" customFormat="1" ht="18.75" customHeight="1">
      <c r="A23" s="89" t="str">
        <f>IFERROR(IF($B23&gt;0,VLOOKUP($C23,'Reading B'!$E:$BH,6,FALSE),""),"")</f>
        <v/>
      </c>
      <c r="B23" s="89">
        <f>VLOOKUP(C23,'Reading B'!$E:$BH,31,FALSE)</f>
        <v>0</v>
      </c>
      <c r="C23" s="252">
        <f t="shared" si="4"/>
        <v>14</v>
      </c>
      <c r="D23" s="137" t="str">
        <f>IFERROR(IF($B23&gt;0,VLOOKUP($C23,'Reading B'!$E:$BH,2,FALSE),""),"")</f>
        <v/>
      </c>
      <c r="E23" s="137" t="str">
        <f>IFERROR(IF($B23&gt;0,VLOOKUP($C23,'Reading B'!$E:$BH,3,FALSE),""),"")</f>
        <v/>
      </c>
      <c r="F23" s="139" t="str">
        <f>IFERROR(IF($B23&gt;0,VLOOKUP($C23,'Reading B'!$E:$BH,32,FALSE),""),"")</f>
        <v/>
      </c>
      <c r="G23" s="114" t="str">
        <f>IFERROR(IF($B23&gt;0,VLOOKUP($C23,'Reading B'!$E:$BH,31,FALSE),""),"")</f>
        <v/>
      </c>
      <c r="H23" s="114" t="str">
        <f>IFERROR(IF($B23&gt;0,VLOOKUP($C23,'Reading B'!$E:$BH,37,FALSE),""),"")</f>
        <v/>
      </c>
      <c r="I23" s="114" t="str">
        <f>IFERROR(IF($B23&gt;0,VLOOKUP($C23,'Reading B'!$E:$BH,38,FALSE),""),"")</f>
        <v/>
      </c>
      <c r="J23" s="114" t="str">
        <f>IFERROR(IF($B23&gt;0,VLOOKUP($C23,'Reading B'!$E:$BH,39,FALSE),""),"")</f>
        <v/>
      </c>
      <c r="K23" s="142" t="str">
        <f t="shared" si="2"/>
        <v/>
      </c>
      <c r="L23" s="115" t="str">
        <f t="shared" si="3"/>
        <v/>
      </c>
    </row>
    <row r="24" spans="1:12" s="89" customFormat="1" ht="18.75" customHeight="1">
      <c r="A24" s="89" t="str">
        <f>IFERROR(IF($B24&gt;0,VLOOKUP($C24,'Reading B'!$E:$BH,6,FALSE),""),"")</f>
        <v/>
      </c>
      <c r="B24" s="89">
        <f>VLOOKUP(C24,'Reading B'!$E:$BH,31,FALSE)</f>
        <v>0</v>
      </c>
      <c r="C24" s="252">
        <f t="shared" si="4"/>
        <v>15</v>
      </c>
      <c r="D24" s="137" t="str">
        <f>IFERROR(IF($B24&gt;0,VLOOKUP($C24,'Reading B'!$E:$BH,2,FALSE),""),"")</f>
        <v/>
      </c>
      <c r="E24" s="137" t="str">
        <f>IFERROR(IF($B24&gt;0,VLOOKUP($C24,'Reading B'!$E:$BH,3,FALSE),""),"")</f>
        <v/>
      </c>
      <c r="F24" s="139" t="str">
        <f>IFERROR(IF($B24&gt;0,VLOOKUP($C24,'Reading B'!$E:$BH,32,FALSE),""),"")</f>
        <v/>
      </c>
      <c r="G24" s="114" t="str">
        <f>IFERROR(IF($B24&gt;0,VLOOKUP($C24,'Reading B'!$E:$BH,31,FALSE),""),"")</f>
        <v/>
      </c>
      <c r="H24" s="114" t="str">
        <f>IFERROR(IF($B24&gt;0,VLOOKUP($C24,'Reading B'!$E:$BH,37,FALSE),""),"")</f>
        <v/>
      </c>
      <c r="I24" s="114" t="str">
        <f>IFERROR(IF($B24&gt;0,VLOOKUP($C24,'Reading B'!$E:$BH,38,FALSE),""),"")</f>
        <v/>
      </c>
      <c r="J24" s="114" t="str">
        <f>IFERROR(IF($B24&gt;0,VLOOKUP($C24,'Reading B'!$E:$BH,39,FALSE),""),"")</f>
        <v/>
      </c>
      <c r="K24" s="142" t="str">
        <f t="shared" si="2"/>
        <v/>
      </c>
      <c r="L24" s="115" t="str">
        <f t="shared" si="3"/>
        <v/>
      </c>
    </row>
    <row r="25" spans="1:12" s="89" customFormat="1" ht="18.75" customHeight="1">
      <c r="A25" s="89" t="str">
        <f>IFERROR(IF($B25&gt;0,VLOOKUP($C25,'Reading B'!$E:$BH,6,FALSE),""),"")</f>
        <v/>
      </c>
      <c r="B25" s="89">
        <f>VLOOKUP(C25,'Reading B'!$E:$BH,31,FALSE)</f>
        <v>0</v>
      </c>
      <c r="C25" s="252">
        <f t="shared" si="4"/>
        <v>16</v>
      </c>
      <c r="D25" s="137" t="str">
        <f>IFERROR(IF($B25&gt;0,VLOOKUP($C25,'Reading B'!$E:$BH,2,FALSE),""),"")</f>
        <v/>
      </c>
      <c r="E25" s="137" t="str">
        <f>IFERROR(IF($B25&gt;0,VLOOKUP($C25,'Reading B'!$E:$BH,3,FALSE),""),"")</f>
        <v/>
      </c>
      <c r="F25" s="139" t="str">
        <f>IFERROR(IF($B25&gt;0,VLOOKUP($C25,'Reading B'!$E:$BH,32,FALSE),""),"")</f>
        <v/>
      </c>
      <c r="G25" s="114" t="str">
        <f>IFERROR(IF($B25&gt;0,VLOOKUP($C25,'Reading B'!$E:$BH,31,FALSE),""),"")</f>
        <v/>
      </c>
      <c r="H25" s="114" t="str">
        <f>IFERROR(IF($B25&gt;0,VLOOKUP($C25,'Reading B'!$E:$BH,37,FALSE),""),"")</f>
        <v/>
      </c>
      <c r="I25" s="114" t="str">
        <f>IFERROR(IF($B25&gt;0,VLOOKUP($C25,'Reading B'!$E:$BH,38,FALSE),""),"")</f>
        <v/>
      </c>
      <c r="J25" s="114" t="str">
        <f>IFERROR(IF($B25&gt;0,VLOOKUP($C25,'Reading B'!$E:$BH,39,FALSE),""),"")</f>
        <v/>
      </c>
      <c r="K25" s="142" t="str">
        <f t="shared" si="2"/>
        <v/>
      </c>
      <c r="L25" s="115" t="str">
        <f t="shared" si="3"/>
        <v/>
      </c>
    </row>
    <row r="26" spans="1:12" s="89" customFormat="1" ht="18.75" customHeight="1">
      <c r="A26" s="89" t="str">
        <f>IFERROR(IF($B26&gt;0,VLOOKUP($C26,'Reading B'!$E:$BH,6,FALSE),""),"")</f>
        <v/>
      </c>
      <c r="B26" s="89">
        <f>VLOOKUP(C26,'Reading B'!$E:$BH,31,FALSE)</f>
        <v>0</v>
      </c>
      <c r="C26" s="252">
        <f t="shared" si="4"/>
        <v>17</v>
      </c>
      <c r="D26" s="137" t="str">
        <f>IFERROR(IF($B26&gt;0,VLOOKUP($C26,'Reading B'!$E:$BH,2,FALSE),""),"")</f>
        <v/>
      </c>
      <c r="E26" s="137" t="str">
        <f>IFERROR(IF($B26&gt;0,VLOOKUP($C26,'Reading B'!$E:$BH,3,FALSE),""),"")</f>
        <v/>
      </c>
      <c r="F26" s="139" t="str">
        <f>IFERROR(IF($B26&gt;0,VLOOKUP($C26,'Reading B'!$E:$BH,32,FALSE),""),"")</f>
        <v/>
      </c>
      <c r="G26" s="114" t="str">
        <f>IFERROR(IF($B26&gt;0,VLOOKUP($C26,'Reading B'!$E:$BH,31,FALSE),""),"")</f>
        <v/>
      </c>
      <c r="H26" s="114" t="str">
        <f>IFERROR(IF($B26&gt;0,VLOOKUP($C26,'Reading B'!$E:$BH,37,FALSE),""),"")</f>
        <v/>
      </c>
      <c r="I26" s="114" t="str">
        <f>IFERROR(IF($B26&gt;0,VLOOKUP($C26,'Reading B'!$E:$BH,38,FALSE),""),"")</f>
        <v/>
      </c>
      <c r="J26" s="114" t="str">
        <f>IFERROR(IF($B26&gt;0,VLOOKUP($C26,'Reading B'!$E:$BH,39,FALSE),""),"")</f>
        <v/>
      </c>
      <c r="K26" s="142" t="str">
        <f t="shared" si="2"/>
        <v/>
      </c>
      <c r="L26" s="115" t="str">
        <f t="shared" si="3"/>
        <v/>
      </c>
    </row>
    <row r="27" spans="1:12" s="89" customFormat="1" ht="18.75" customHeight="1">
      <c r="A27" s="89" t="str">
        <f>IFERROR(IF($B27&gt;0,VLOOKUP($C27,'Reading B'!$E:$BH,6,FALSE),""),"")</f>
        <v/>
      </c>
      <c r="B27" s="89">
        <f>VLOOKUP(C27,'Reading B'!$E:$BH,31,FALSE)</f>
        <v>0</v>
      </c>
      <c r="C27" s="252">
        <f t="shared" si="4"/>
        <v>18</v>
      </c>
      <c r="D27" s="137" t="str">
        <f>IFERROR(IF($B27&gt;0,VLOOKUP($C27,'Reading B'!$E:$BH,2,FALSE),""),"")</f>
        <v/>
      </c>
      <c r="E27" s="137" t="str">
        <f>IFERROR(IF($B27&gt;0,VLOOKUP($C27,'Reading B'!$E:$BH,3,FALSE),""),"")</f>
        <v/>
      </c>
      <c r="F27" s="139" t="str">
        <f>IFERROR(IF($B27&gt;0,VLOOKUP($C27,'Reading B'!$E:$BH,32,FALSE),""),"")</f>
        <v/>
      </c>
      <c r="G27" s="114" t="str">
        <f>IFERROR(IF($B27&gt;0,VLOOKUP($C27,'Reading B'!$E:$BH,31,FALSE),""),"")</f>
        <v/>
      </c>
      <c r="H27" s="114" t="str">
        <f>IFERROR(IF($B27&gt;0,VLOOKUP($C27,'Reading B'!$E:$BH,37,FALSE),""),"")</f>
        <v/>
      </c>
      <c r="I27" s="114" t="str">
        <f>IFERROR(IF($B27&gt;0,VLOOKUP($C27,'Reading B'!$E:$BH,38,FALSE),""),"")</f>
        <v/>
      </c>
      <c r="J27" s="114" t="str">
        <f>IFERROR(IF($B27&gt;0,VLOOKUP($C27,'Reading B'!$E:$BH,39,FALSE),""),"")</f>
        <v/>
      </c>
      <c r="K27" s="142" t="str">
        <f t="shared" si="2"/>
        <v/>
      </c>
      <c r="L27" s="115" t="str">
        <f t="shared" si="3"/>
        <v/>
      </c>
    </row>
    <row r="28" spans="1:12" s="89" customFormat="1" ht="18.75" customHeight="1">
      <c r="A28" s="89" t="str">
        <f>IFERROR(IF($B28&gt;0,VLOOKUP($C28,'Reading B'!$E:$BH,6,FALSE),""),"")</f>
        <v/>
      </c>
      <c r="B28" s="89">
        <f>VLOOKUP(C28,'Reading B'!$E:$BH,31,FALSE)</f>
        <v>0</v>
      </c>
      <c r="C28" s="252">
        <f t="shared" si="4"/>
        <v>19</v>
      </c>
      <c r="D28" s="137" t="str">
        <f>IFERROR(IF($B28&gt;0,VLOOKUP($C28,'Reading B'!$E:$BH,2,FALSE),""),"")</f>
        <v/>
      </c>
      <c r="E28" s="137" t="str">
        <f>IFERROR(IF($B28&gt;0,VLOOKUP($C28,'Reading B'!$E:$BH,3,FALSE),""),"")</f>
        <v/>
      </c>
      <c r="F28" s="139" t="str">
        <f>IFERROR(IF($B28&gt;0,VLOOKUP($C28,'Reading B'!$E:$BH,32,FALSE),""),"")</f>
        <v/>
      </c>
      <c r="G28" s="114" t="str">
        <f>IFERROR(IF($B28&gt;0,VLOOKUP($C28,'Reading B'!$E:$BH,31,FALSE),""),"")</f>
        <v/>
      </c>
      <c r="H28" s="114" t="str">
        <f>IFERROR(IF($B28&gt;0,VLOOKUP($C28,'Reading B'!$E:$BH,37,FALSE),""),"")</f>
        <v/>
      </c>
      <c r="I28" s="114" t="str">
        <f>IFERROR(IF($B28&gt;0,VLOOKUP($C28,'Reading B'!$E:$BH,38,FALSE),""),"")</f>
        <v/>
      </c>
      <c r="J28" s="114" t="str">
        <f>IFERROR(IF($B28&gt;0,VLOOKUP($C28,'Reading B'!$E:$BH,39,FALSE),""),"")</f>
        <v/>
      </c>
      <c r="K28" s="142" t="str">
        <f t="shared" si="2"/>
        <v/>
      </c>
      <c r="L28" s="115" t="str">
        <f t="shared" si="3"/>
        <v/>
      </c>
    </row>
    <row r="29" spans="1:12" s="89" customFormat="1" ht="18.75" customHeight="1">
      <c r="A29" s="89" t="str">
        <f>IFERROR(IF($B29&gt;0,VLOOKUP($C29,'Reading B'!$E:$BH,6,FALSE),""),"")</f>
        <v/>
      </c>
      <c r="B29" s="89">
        <f>VLOOKUP(C29,'Reading B'!$E:$BH,31,FALSE)</f>
        <v>0</v>
      </c>
      <c r="C29" s="252">
        <f t="shared" si="4"/>
        <v>20</v>
      </c>
      <c r="D29" s="137" t="str">
        <f>IFERROR(IF($B29&gt;0,VLOOKUP($C29,'Reading B'!$E:$BH,2,FALSE),""),"")</f>
        <v/>
      </c>
      <c r="E29" s="137" t="str">
        <f>IFERROR(IF($B29&gt;0,VLOOKUP($C29,'Reading B'!$E:$BH,3,FALSE),""),"")</f>
        <v/>
      </c>
      <c r="F29" s="139" t="str">
        <f>IFERROR(IF($B29&gt;0,VLOOKUP($C29,'Reading B'!$E:$BH,32,FALSE),""),"")</f>
        <v/>
      </c>
      <c r="G29" s="114" t="str">
        <f>IFERROR(IF($B29&gt;0,VLOOKUP($C29,'Reading B'!$E:$BH,31,FALSE),""),"")</f>
        <v/>
      </c>
      <c r="H29" s="114" t="str">
        <f>IFERROR(IF($B29&gt;0,VLOOKUP($C29,'Reading B'!$E:$BH,37,FALSE),""),"")</f>
        <v/>
      </c>
      <c r="I29" s="114" t="str">
        <f>IFERROR(IF($B29&gt;0,VLOOKUP($C29,'Reading B'!$E:$BH,38,FALSE),""),"")</f>
        <v/>
      </c>
      <c r="J29" s="114" t="str">
        <f>IFERROR(IF($B29&gt;0,VLOOKUP($C29,'Reading B'!$E:$BH,39,FALSE),""),"")</f>
        <v/>
      </c>
      <c r="K29" s="142" t="str">
        <f t="shared" si="2"/>
        <v/>
      </c>
      <c r="L29" s="115" t="str">
        <f t="shared" si="3"/>
        <v/>
      </c>
    </row>
    <row r="30" spans="1:12" s="89" customFormat="1" ht="18.75" customHeight="1">
      <c r="A30" s="89" t="str">
        <f>IFERROR(IF($B30&gt;0,VLOOKUP($C30,'Reading B'!$E:$BH,6,FALSE),""),"")</f>
        <v/>
      </c>
      <c r="B30" s="89">
        <f>VLOOKUP(C30,'Reading B'!$E:$BH,31,FALSE)</f>
        <v>0</v>
      </c>
      <c r="C30" s="252">
        <f t="shared" si="4"/>
        <v>21</v>
      </c>
      <c r="D30" s="137" t="str">
        <f>IFERROR(IF($B30&gt;0,VLOOKUP($C30,'Reading B'!$E:$BH,2,FALSE),""),"")</f>
        <v/>
      </c>
      <c r="E30" s="137" t="str">
        <f>IFERROR(IF($B30&gt;0,VLOOKUP($C30,'Reading B'!$E:$BH,3,FALSE),""),"")</f>
        <v/>
      </c>
      <c r="F30" s="139" t="str">
        <f>IFERROR(IF($B30&gt;0,VLOOKUP($C30,'Reading B'!$E:$BH,32,FALSE),""),"")</f>
        <v/>
      </c>
      <c r="G30" s="114" t="str">
        <f>IFERROR(IF($B30&gt;0,VLOOKUP($C30,'Reading B'!$E:$BH,31,FALSE),""),"")</f>
        <v/>
      </c>
      <c r="H30" s="114" t="str">
        <f>IFERROR(IF($B30&gt;0,VLOOKUP($C30,'Reading B'!$E:$BH,37,FALSE),""),"")</f>
        <v/>
      </c>
      <c r="I30" s="114" t="str">
        <f>IFERROR(IF($B30&gt;0,VLOOKUP($C30,'Reading B'!$E:$BH,38,FALSE),""),"")</f>
        <v/>
      </c>
      <c r="J30" s="114" t="str">
        <f>IFERROR(IF($B30&gt;0,VLOOKUP($C30,'Reading B'!$E:$BH,39,FALSE),""),"")</f>
        <v/>
      </c>
      <c r="K30" s="142" t="str">
        <f t="shared" si="2"/>
        <v/>
      </c>
      <c r="L30" s="115" t="str">
        <f t="shared" si="3"/>
        <v/>
      </c>
    </row>
    <row r="31" spans="1:12" s="89" customFormat="1" ht="18.75" customHeight="1">
      <c r="A31" s="89" t="str">
        <f>IFERROR(IF($B31&gt;0,VLOOKUP($C31,'Reading B'!$E:$BH,6,FALSE),""),"")</f>
        <v/>
      </c>
      <c r="B31" s="89">
        <f>VLOOKUP(C31,'Reading B'!$E:$BH,31,FALSE)</f>
        <v>0</v>
      </c>
      <c r="C31" s="252">
        <f t="shared" si="4"/>
        <v>22</v>
      </c>
      <c r="D31" s="137" t="str">
        <f>IFERROR(IF($B31&gt;0,VLOOKUP($C31,'Reading B'!$E:$BH,2,FALSE),""),"")</f>
        <v/>
      </c>
      <c r="E31" s="137" t="str">
        <f>IFERROR(IF($B31&gt;0,VLOOKUP($C31,'Reading B'!$E:$BH,3,FALSE),""),"")</f>
        <v/>
      </c>
      <c r="F31" s="139" t="str">
        <f>IFERROR(IF($B31&gt;0,VLOOKUP($C31,'Reading B'!$E:$BH,32,FALSE),""),"")</f>
        <v/>
      </c>
      <c r="G31" s="114" t="str">
        <f>IFERROR(IF($B31&gt;0,VLOOKUP($C31,'Reading B'!$E:$BH,31,FALSE),""),"")</f>
        <v/>
      </c>
      <c r="H31" s="114" t="str">
        <f>IFERROR(IF($B31&gt;0,VLOOKUP($C31,'Reading B'!$E:$BH,37,FALSE),""),"")</f>
        <v/>
      </c>
      <c r="I31" s="114" t="str">
        <f>IFERROR(IF($B31&gt;0,VLOOKUP($C31,'Reading B'!$E:$BH,38,FALSE),""),"")</f>
        <v/>
      </c>
      <c r="J31" s="114" t="str">
        <f>IFERROR(IF($B31&gt;0,VLOOKUP($C31,'Reading B'!$E:$BH,39,FALSE),""),"")</f>
        <v/>
      </c>
      <c r="K31" s="142" t="str">
        <f t="shared" si="2"/>
        <v/>
      </c>
      <c r="L31" s="115" t="str">
        <f t="shared" si="3"/>
        <v/>
      </c>
    </row>
    <row r="32" spans="1:12" s="89" customFormat="1" ht="18.75" customHeight="1">
      <c r="A32" s="89" t="str">
        <f>IFERROR(IF($B32&gt;0,VLOOKUP($C32,'Reading B'!$E:$BH,6,FALSE),""),"")</f>
        <v/>
      </c>
      <c r="B32" s="89">
        <f>VLOOKUP(C32,'Reading B'!$E:$BH,31,FALSE)</f>
        <v>0</v>
      </c>
      <c r="C32" s="252">
        <f t="shared" si="4"/>
        <v>23</v>
      </c>
      <c r="D32" s="137" t="str">
        <f>IFERROR(IF($B32&gt;0,VLOOKUP($C32,'Reading B'!$E:$BH,2,FALSE),""),"")</f>
        <v/>
      </c>
      <c r="E32" s="137" t="str">
        <f>IFERROR(IF($B32&gt;0,VLOOKUP($C32,'Reading B'!$E:$BH,3,FALSE),""),"")</f>
        <v/>
      </c>
      <c r="F32" s="139" t="str">
        <f>IFERROR(IF($B32&gt;0,VLOOKUP($C32,'Reading B'!$E:$BH,32,FALSE),""),"")</f>
        <v/>
      </c>
      <c r="G32" s="114" t="str">
        <f>IFERROR(IF($B32&gt;0,VLOOKUP($C32,'Reading B'!$E:$BH,31,FALSE),""),"")</f>
        <v/>
      </c>
      <c r="H32" s="114" t="str">
        <f>IFERROR(IF($B32&gt;0,VLOOKUP($C32,'Reading B'!$E:$BH,37,FALSE),""),"")</f>
        <v/>
      </c>
      <c r="I32" s="114" t="str">
        <f>IFERROR(IF($B32&gt;0,VLOOKUP($C32,'Reading B'!$E:$BH,38,FALSE),""),"")</f>
        <v/>
      </c>
      <c r="J32" s="114" t="str">
        <f>IFERROR(IF($B32&gt;0,VLOOKUP($C32,'Reading B'!$E:$BH,39,FALSE),""),"")</f>
        <v/>
      </c>
      <c r="K32" s="142" t="str">
        <f t="shared" si="2"/>
        <v/>
      </c>
      <c r="L32" s="115" t="str">
        <f t="shared" si="3"/>
        <v/>
      </c>
    </row>
    <row r="33" spans="1:12" s="89" customFormat="1" ht="18.75" customHeight="1">
      <c r="A33" s="89" t="str">
        <f>IFERROR(IF($B33&gt;0,VLOOKUP($C33,'Reading B'!$E:$BH,6,FALSE),""),"")</f>
        <v/>
      </c>
      <c r="B33" s="89">
        <f>VLOOKUP(C33,'Reading B'!$E:$BH,31,FALSE)</f>
        <v>0</v>
      </c>
      <c r="C33" s="252">
        <f t="shared" si="4"/>
        <v>24</v>
      </c>
      <c r="D33" s="137" t="str">
        <f>IFERROR(IF($B33&gt;0,VLOOKUP($C33,'Reading B'!$E:$BH,2,FALSE),""),"")</f>
        <v/>
      </c>
      <c r="E33" s="137" t="str">
        <f>IFERROR(IF($B33&gt;0,VLOOKUP($C33,'Reading B'!$E:$BH,3,FALSE),""),"")</f>
        <v/>
      </c>
      <c r="F33" s="139" t="str">
        <f>IFERROR(IF($B33&gt;0,VLOOKUP($C33,'Reading B'!$E:$BH,32,FALSE),""),"")</f>
        <v/>
      </c>
      <c r="G33" s="114" t="str">
        <f>IFERROR(IF($B33&gt;0,VLOOKUP($C33,'Reading B'!$E:$BH,31,FALSE),""),"")</f>
        <v/>
      </c>
      <c r="H33" s="114" t="str">
        <f>IFERROR(IF($B33&gt;0,VLOOKUP($C33,'Reading B'!$E:$BH,37,FALSE),""),"")</f>
        <v/>
      </c>
      <c r="I33" s="114" t="str">
        <f>IFERROR(IF($B33&gt;0,VLOOKUP($C33,'Reading B'!$E:$BH,38,FALSE),""),"")</f>
        <v/>
      </c>
      <c r="J33" s="114" t="str">
        <f>IFERROR(IF($B33&gt;0,VLOOKUP($C33,'Reading B'!$E:$BH,39,FALSE),""),"")</f>
        <v/>
      </c>
      <c r="K33" s="142" t="str">
        <f t="shared" si="2"/>
        <v/>
      </c>
      <c r="L33" s="115" t="str">
        <f t="shared" si="3"/>
        <v/>
      </c>
    </row>
    <row r="34" spans="1:12" s="89" customFormat="1" ht="18.75" customHeight="1" thickBot="1">
      <c r="A34" s="89" t="str">
        <f>IFERROR(IF($B34&gt;0,VLOOKUP($C34,'Reading B'!$E:$BH,6,FALSE),""),"")</f>
        <v/>
      </c>
      <c r="B34" s="89">
        <f>VLOOKUP(C34,'Reading B'!$E:$BH,31,FALSE)</f>
        <v>0</v>
      </c>
      <c r="C34" s="253">
        <f t="shared" si="4"/>
        <v>25</v>
      </c>
      <c r="D34" s="234" t="str">
        <f>IFERROR(IF($B34&gt;0,VLOOKUP($C34,'Reading B'!$E:$BH,2,FALSE),""),"")</f>
        <v/>
      </c>
      <c r="E34" s="234" t="str">
        <f>IFERROR(IF($B34&gt;0,VLOOKUP($C34,'Reading B'!$E:$BH,3,FALSE),""),"")</f>
        <v/>
      </c>
      <c r="F34" s="139" t="str">
        <f>IFERROR(IF($B34&gt;0,VLOOKUP($C34,'Reading B'!$E:$BH,32,FALSE),""),"")</f>
        <v/>
      </c>
      <c r="G34" s="114" t="str">
        <f>IFERROR(IF($B34&gt;0,VLOOKUP($C34,'Reading B'!$E:$BH,31,FALSE),""),"")</f>
        <v/>
      </c>
      <c r="H34" s="114" t="str">
        <f>IFERROR(IF($B34&gt;0,VLOOKUP($C34,'Reading B'!$E:$BH,37,FALSE),""),"")</f>
        <v/>
      </c>
      <c r="I34" s="114" t="str">
        <f>IFERROR(IF($B34&gt;0,VLOOKUP($C34,'Reading B'!$E:$BH,38,FALSE),""),"")</f>
        <v/>
      </c>
      <c r="J34" s="114" t="str">
        <f>IFERROR(IF($B34&gt;0,VLOOKUP($C34,'Reading B'!$E:$BH,39,FALSE),""),"")</f>
        <v/>
      </c>
      <c r="K34" s="142" t="str">
        <f t="shared" si="2"/>
        <v/>
      </c>
      <c r="L34" s="115" t="str">
        <f t="shared" si="3"/>
        <v/>
      </c>
    </row>
    <row r="35" spans="1:12" s="89" customFormat="1" ht="18.75" customHeight="1" thickTop="1" thickBot="1">
      <c r="C35" s="503" t="s">
        <v>89</v>
      </c>
      <c r="D35" s="504"/>
      <c r="E35" s="505"/>
      <c r="F35" s="116">
        <f>COUNT(F10:F34)</f>
        <v>2</v>
      </c>
      <c r="G35" s="117">
        <f>SUM(G10:G34)</f>
        <v>30</v>
      </c>
      <c r="H35" s="117">
        <f>SUM(H10:H34)</f>
        <v>45000</v>
      </c>
      <c r="I35" s="117">
        <f>SUM(I10:I34)</f>
        <v>2000</v>
      </c>
      <c r="J35" s="117">
        <f>SUM(J10:J34)</f>
        <v>3000</v>
      </c>
      <c r="K35" s="143">
        <f>SUM(K10:K34)</f>
        <v>50000</v>
      </c>
      <c r="L35" s="118"/>
    </row>
    <row r="36" spans="1:12" s="89" customFormat="1" ht="6" customHeight="1" thickTop="1">
      <c r="C36" s="222"/>
      <c r="D36" s="222"/>
      <c r="E36" s="222"/>
      <c r="F36" s="223"/>
      <c r="G36" s="224"/>
      <c r="H36" s="224"/>
      <c r="I36" s="224"/>
      <c r="J36" s="224"/>
      <c r="K36" s="225"/>
      <c r="L36" s="222"/>
    </row>
    <row r="37" spans="1:12" s="119" customFormat="1" ht="21.6" customHeight="1">
      <c r="B37" s="89"/>
      <c r="D37" s="120" t="s">
        <v>90</v>
      </c>
      <c r="E37" s="125"/>
      <c r="F37" s="121"/>
      <c r="G37" s="122"/>
      <c r="H37" s="119" t="s">
        <v>91</v>
      </c>
      <c r="I37" s="123"/>
      <c r="J37" s="122"/>
      <c r="K37" s="123"/>
      <c r="L37" s="124" t="str">
        <f>Input!$C$23</f>
        <v>បាត់ដំបង,ថ្ងៃទី ៣០ ខែ មករា ឆ្នាំ ២០១៦</v>
      </c>
    </row>
    <row r="38" spans="1:12" s="119" customFormat="1" ht="21.6" customHeight="1">
      <c r="B38" s="89"/>
      <c r="C38" s="125" t="str">
        <f>L37</f>
        <v>បាត់ដំបង,ថ្ងៃទី ៣០ ខែ មករា ឆ្នាំ ២០១៦</v>
      </c>
      <c r="E38" s="120"/>
      <c r="F38" s="121"/>
      <c r="G38" s="122"/>
      <c r="H38" s="119" t="str">
        <f>L37</f>
        <v>បាត់ដំបង,ថ្ងៃទី ៣០ ខែ មករា ឆ្នាំ ២០១៦</v>
      </c>
      <c r="I38" s="123"/>
      <c r="J38" s="122"/>
      <c r="K38" s="123"/>
    </row>
    <row r="39" spans="1:12" s="126" customFormat="1" ht="21.6" customHeight="1">
      <c r="B39" s="89"/>
      <c r="D39" s="127" t="s">
        <v>92</v>
      </c>
      <c r="F39" s="128"/>
      <c r="G39" s="129"/>
      <c r="H39" s="130" t="s">
        <v>93</v>
      </c>
      <c r="I39" s="131"/>
      <c r="J39" s="129"/>
      <c r="K39" s="506" t="s">
        <v>17</v>
      </c>
      <c r="L39" s="506"/>
    </row>
    <row r="40" spans="1:12" s="126" customFormat="1" ht="47.4" customHeight="1">
      <c r="B40" s="89"/>
      <c r="D40" s="119"/>
      <c r="E40" s="132"/>
      <c r="F40" s="128"/>
      <c r="G40" s="129"/>
      <c r="H40" s="133"/>
      <c r="I40" s="131"/>
      <c r="J40" s="129"/>
      <c r="K40" s="131"/>
    </row>
    <row r="41" spans="1:12" ht="24" customHeight="1">
      <c r="B41" s="89"/>
      <c r="K41" s="507" t="str">
        <f>Input!I15</f>
        <v>ក្លឹង វង់ដ្រឺឌី</v>
      </c>
      <c r="L41" s="507"/>
    </row>
    <row r="42" spans="1:12" ht="23.4" customHeight="1">
      <c r="C42" s="508"/>
      <c r="D42" s="508"/>
      <c r="E42" s="508"/>
    </row>
    <row r="43" spans="1:12" ht="24" customHeight="1">
      <c r="C43" s="508"/>
      <c r="D43" s="508"/>
      <c r="E43" s="508"/>
    </row>
    <row r="44" spans="1:12" s="89" customFormat="1" ht="24" customHeight="1">
      <c r="C44" s="509" t="str">
        <f>$C$4</f>
        <v>មន្ទីរឧស្សាហកម្ម និងសិប្បកម្មខេត្ត</v>
      </c>
      <c r="D44" s="509"/>
      <c r="E44" s="509"/>
      <c r="F44" s="90"/>
      <c r="G44" s="91"/>
      <c r="H44" s="92"/>
      <c r="I44" s="92"/>
      <c r="J44" s="91"/>
      <c r="K44" s="93" t="s">
        <v>75</v>
      </c>
      <c r="L44" s="144" t="str">
        <f>IF(F75&gt;0,L4+1,"")</f>
        <v/>
      </c>
    </row>
    <row r="45" spans="1:12" s="89" customFormat="1" ht="24" customHeight="1">
      <c r="C45" s="510" t="str">
        <f>$C$5</f>
        <v>អង្គភាពរដ្ឋាករទឹកបាត់ដំបង</v>
      </c>
      <c r="D45" s="510"/>
      <c r="E45" s="510"/>
      <c r="F45" s="511" t="str">
        <f>$F$5</f>
        <v>ដីការអម វិក្កយបត្របង់ប្រាក់ថ្លៃទឹក</v>
      </c>
      <c r="G45" s="511"/>
      <c r="H45" s="511"/>
      <c r="I45" s="511"/>
      <c r="J45" s="91"/>
      <c r="K45" s="93" t="s">
        <v>77</v>
      </c>
      <c r="L45" s="145" t="str">
        <f>$L$5</f>
        <v>01​ 01 01</v>
      </c>
    </row>
    <row r="46" spans="1:12" s="89" customFormat="1" ht="21.75" customHeight="1">
      <c r="C46" s="126"/>
      <c r="D46" s="94"/>
      <c r="E46" s="95"/>
      <c r="F46" s="511"/>
      <c r="G46" s="511"/>
      <c r="H46" s="511"/>
      <c r="I46" s="511"/>
      <c r="J46" s="91"/>
      <c r="K46" s="93" t="s">
        <v>78</v>
      </c>
      <c r="L46" s="146" t="str">
        <f>$L$6</f>
        <v>03-2016</v>
      </c>
    </row>
    <row r="47" spans="1:12" s="89" customFormat="1" ht="15" customHeight="1" thickBot="1">
      <c r="C47" s="126"/>
      <c r="D47" s="96"/>
      <c r="E47" s="95"/>
      <c r="F47" s="97"/>
      <c r="G47" s="98"/>
      <c r="H47" s="99"/>
      <c r="I47" s="100"/>
      <c r="J47" s="101"/>
      <c r="K47" s="97"/>
      <c r="L47" s="97"/>
    </row>
    <row r="48" spans="1:12" ht="18.75" customHeight="1" thickTop="1">
      <c r="B48" s="502"/>
      <c r="C48" s="249" t="s">
        <v>29</v>
      </c>
      <c r="D48" s="102" t="s">
        <v>79</v>
      </c>
      <c r="E48" s="102" t="s">
        <v>94</v>
      </c>
      <c r="F48" s="103" t="s">
        <v>24</v>
      </c>
      <c r="G48" s="104" t="s">
        <v>55</v>
      </c>
      <c r="H48" s="105" t="s">
        <v>42</v>
      </c>
      <c r="I48" s="106" t="s">
        <v>7</v>
      </c>
      <c r="J48" s="107" t="s">
        <v>41</v>
      </c>
      <c r="K48" s="105" t="s">
        <v>80</v>
      </c>
      <c r="L48" s="108" t="s">
        <v>81</v>
      </c>
    </row>
    <row r="49" spans="1:12" ht="18.75" customHeight="1" thickBot="1">
      <c r="B49" s="502"/>
      <c r="C49" s="250" t="s">
        <v>82</v>
      </c>
      <c r="D49" s="109" t="s">
        <v>83</v>
      </c>
      <c r="E49" s="109" t="s">
        <v>84</v>
      </c>
      <c r="F49" s="110" t="s">
        <v>85</v>
      </c>
      <c r="G49" s="111" t="s">
        <v>86</v>
      </c>
      <c r="H49" s="112" t="s">
        <v>87</v>
      </c>
      <c r="I49" s="112" t="s">
        <v>87</v>
      </c>
      <c r="J49" s="111" t="s">
        <v>88</v>
      </c>
      <c r="K49" s="112" t="s">
        <v>87</v>
      </c>
      <c r="L49" s="113"/>
    </row>
    <row r="50" spans="1:12" s="89" customFormat="1" ht="18.75" customHeight="1" thickTop="1">
      <c r="A50" s="89" t="str">
        <f>IFERROR(IF($B50&gt;0,VLOOKUP($C50,'Reading B'!$E:$BH,6,FALSE),""),"")</f>
        <v/>
      </c>
      <c r="B50" s="89">
        <f>VLOOKUP(C50,'Reading B'!$E:$BH,31,FALSE)</f>
        <v>0</v>
      </c>
      <c r="C50" s="251">
        <f>C34+1</f>
        <v>26</v>
      </c>
      <c r="D50" s="136" t="str">
        <f>IFERROR(IF($B50&gt;0,VLOOKUP($C50,'Reading B'!$E:$BH,2,FALSE),""),"")</f>
        <v/>
      </c>
      <c r="E50" s="136" t="str">
        <f>IFERROR(IF($B50&gt;0,VLOOKUP($C50,'Reading B'!$E:$BH,3,FALSE),""),"")</f>
        <v/>
      </c>
      <c r="F50" s="138" t="str">
        <f>IFERROR(IF($B50&gt;0,VLOOKUP($C50,'Reading B'!$E:$BH,32,FALSE),""),"")</f>
        <v/>
      </c>
      <c r="G50" s="140" t="str">
        <f>IFERROR(IF($B50&gt;0,VLOOKUP($C50,'Reading B'!$E:$BH,31,FALSE),""),"")</f>
        <v/>
      </c>
      <c r="H50" s="140" t="str">
        <f>IFERROR(IF($B50&gt;0,VLOOKUP($C50,'Reading B'!$E:$BH,37,FALSE),""),"")</f>
        <v/>
      </c>
      <c r="I50" s="140" t="str">
        <f>IFERROR(IF($B50&gt;0,VLOOKUP($C50,'Reading B'!$E:$BH,38,FALSE),""),"")</f>
        <v/>
      </c>
      <c r="J50" s="140" t="str">
        <f>IFERROR(IF($B50&gt;0,VLOOKUP($C50,'Reading B'!$E:$BH,39,FALSE),""),"")</f>
        <v/>
      </c>
      <c r="K50" s="233" t="str">
        <f t="shared" ref="K50" si="5">IFERROR(IF(B50&gt;0,SUM(H50:J50),""),"")</f>
        <v/>
      </c>
      <c r="L50" s="141" t="str">
        <f>IF(A50=2,"អាជីវកម្ម",IF(A50=3,"អង្គភាពរដ្ឋ",""))</f>
        <v/>
      </c>
    </row>
    <row r="51" spans="1:12" s="89" customFormat="1" ht="18.75" customHeight="1">
      <c r="A51" s="89" t="str">
        <f>IFERROR(IF($B51&gt;0,VLOOKUP($C51,'Reading B'!$E:$BH,6,FALSE),""),"")</f>
        <v/>
      </c>
      <c r="B51" s="89">
        <f>VLOOKUP(C51,'Reading B'!$E:$BH,31,FALSE)</f>
        <v>0</v>
      </c>
      <c r="C51" s="252">
        <f>IF(C50&gt;0,C50+1)</f>
        <v>27</v>
      </c>
      <c r="D51" s="137" t="str">
        <f>IFERROR(IF($B51&gt;0,VLOOKUP($C51,'Reading B'!$E:$BH,2,FALSE),""),"")</f>
        <v/>
      </c>
      <c r="E51" s="137" t="str">
        <f>IFERROR(IF($B51&gt;0,VLOOKUP($C51,'Reading B'!$E:$BH,3,FALSE),""),"")</f>
        <v/>
      </c>
      <c r="F51" s="139" t="str">
        <f>IFERROR(IF($B51&gt;0,VLOOKUP($C51,'Reading B'!$E:$BH,32,FALSE),""),"")</f>
        <v/>
      </c>
      <c r="G51" s="114" t="str">
        <f>IFERROR(IF($B51&gt;0,VLOOKUP($C51,'Reading B'!$E:$BH,31,FALSE),""),"")</f>
        <v/>
      </c>
      <c r="H51" s="114" t="str">
        <f>IFERROR(IF($B51&gt;0,VLOOKUP($C51,'Reading B'!$E:$BH,37,FALSE),""),"")</f>
        <v/>
      </c>
      <c r="I51" s="114" t="str">
        <f>IFERROR(IF($B51&gt;0,VLOOKUP($C51,'Reading B'!$E:$BH,38,FALSE),""),"")</f>
        <v/>
      </c>
      <c r="J51" s="114" t="str">
        <f>IFERROR(IF($B51&gt;0,VLOOKUP($C51,'Reading B'!$E:$BH,39,FALSE),""),"")</f>
        <v/>
      </c>
      <c r="K51" s="142" t="str">
        <f t="shared" ref="K51" si="6">IFERROR(IF(B51&gt;0,SUM(H51:J51),""),"")</f>
        <v/>
      </c>
      <c r="L51" s="115" t="str">
        <f>IF(A51=2,"អាជីវកម្ម",IF(A51=3,"អង្គភាពរដ្ឋ",""))</f>
        <v/>
      </c>
    </row>
    <row r="52" spans="1:12" s="89" customFormat="1" ht="18.75" customHeight="1">
      <c r="A52" s="89" t="str">
        <f>IFERROR(IF($B52&gt;0,VLOOKUP($C52,'Reading B'!$E:$BH,6,FALSE),""),"")</f>
        <v/>
      </c>
      <c r="B52" s="89">
        <f>VLOOKUP(C52,'Reading B'!$E:$BH,31,FALSE)</f>
        <v>0</v>
      </c>
      <c r="C52" s="252">
        <f>IF(C51&gt;0,C51+1)</f>
        <v>28</v>
      </c>
      <c r="D52" s="137" t="str">
        <f>IFERROR(IF($B52&gt;0,VLOOKUP($C52,'Reading B'!$E:$BH,2,FALSE),""),"")</f>
        <v/>
      </c>
      <c r="E52" s="137" t="str">
        <f>IFERROR(IF($B52&gt;0,VLOOKUP($C52,'Reading B'!$E:$BH,3,FALSE),""),"")</f>
        <v/>
      </c>
      <c r="F52" s="139" t="str">
        <f>IFERROR(IF($B52&gt;0,VLOOKUP($C52,'Reading B'!$E:$BH,32,FALSE),""),"")</f>
        <v/>
      </c>
      <c r="G52" s="114" t="str">
        <f>IFERROR(IF($B52&gt;0,VLOOKUP($C52,'Reading B'!$E:$BH,31,FALSE),""),"")</f>
        <v/>
      </c>
      <c r="H52" s="114" t="str">
        <f>IFERROR(IF($B52&gt;0,VLOOKUP($C52,'Reading B'!$E:$BH,37,FALSE),""),"")</f>
        <v/>
      </c>
      <c r="I52" s="114" t="str">
        <f>IFERROR(IF($B52&gt;0,VLOOKUP($C52,'Reading B'!$E:$BH,38,FALSE),""),"")</f>
        <v/>
      </c>
      <c r="J52" s="114" t="str">
        <f>IFERROR(IF($B52&gt;0,VLOOKUP($C52,'Reading B'!$E:$BH,39,FALSE),""),"")</f>
        <v/>
      </c>
      <c r="K52" s="142" t="str">
        <f t="shared" ref="K52:K74" si="7">IFERROR(IF(B52&gt;0,SUM(H52:J52),""),"")</f>
        <v/>
      </c>
      <c r="L52" s="115" t="str">
        <f t="shared" ref="L52:L74" si="8">IF(A52=2,"អាជីវកម្ម",IF(A52=3,"អង្គភាពរដ្ឋ",""))</f>
        <v/>
      </c>
    </row>
    <row r="53" spans="1:12" s="89" customFormat="1" ht="18.75" customHeight="1">
      <c r="A53" s="89" t="str">
        <f>IFERROR(IF($B53&gt;0,VLOOKUP($C53,'Reading B'!$E:$BH,6,FALSE),""),"")</f>
        <v/>
      </c>
      <c r="B53" s="89">
        <f>VLOOKUP(C53,'Reading B'!$E:$BH,31,FALSE)</f>
        <v>0</v>
      </c>
      <c r="C53" s="252">
        <f t="shared" ref="C53:C74" si="9">IF(C52&gt;0,C52+1)</f>
        <v>29</v>
      </c>
      <c r="D53" s="137" t="str">
        <f>IFERROR(IF($B53&gt;0,VLOOKUP($C53,'Reading B'!$E:$BH,2,FALSE),""),"")</f>
        <v/>
      </c>
      <c r="E53" s="137" t="str">
        <f>IFERROR(IF($B53&gt;0,VLOOKUP($C53,'Reading B'!$E:$BH,3,FALSE),""),"")</f>
        <v/>
      </c>
      <c r="F53" s="139" t="str">
        <f>IFERROR(IF($B53&gt;0,VLOOKUP($C53,'Reading B'!$E:$BH,32,FALSE),""),"")</f>
        <v/>
      </c>
      <c r="G53" s="114" t="str">
        <f>IFERROR(IF($B53&gt;0,VLOOKUP($C53,'Reading B'!$E:$BH,31,FALSE),""),"")</f>
        <v/>
      </c>
      <c r="H53" s="114" t="str">
        <f>IFERROR(IF($B53&gt;0,VLOOKUP($C53,'Reading B'!$E:$BH,37,FALSE),""),"")</f>
        <v/>
      </c>
      <c r="I53" s="114" t="str">
        <f>IFERROR(IF($B53&gt;0,VLOOKUP($C53,'Reading B'!$E:$BH,38,FALSE),""),"")</f>
        <v/>
      </c>
      <c r="J53" s="114" t="str">
        <f>IFERROR(IF($B53&gt;0,VLOOKUP($C53,'Reading B'!$E:$BH,39,FALSE),""),"")</f>
        <v/>
      </c>
      <c r="K53" s="142" t="str">
        <f t="shared" si="7"/>
        <v/>
      </c>
      <c r="L53" s="115" t="str">
        <f t="shared" si="8"/>
        <v/>
      </c>
    </row>
    <row r="54" spans="1:12" s="89" customFormat="1" ht="18.75" customHeight="1">
      <c r="A54" s="89" t="str">
        <f>IFERROR(IF($B54&gt;0,VLOOKUP($C54,'Reading B'!$E:$BH,6,FALSE),""),"")</f>
        <v/>
      </c>
      <c r="B54" s="89">
        <f>VLOOKUP(C54,'Reading B'!$E:$BH,31,FALSE)</f>
        <v>0</v>
      </c>
      <c r="C54" s="252">
        <f t="shared" si="9"/>
        <v>30</v>
      </c>
      <c r="D54" s="137" t="str">
        <f>IFERROR(IF($B54&gt;0,VLOOKUP($C54,'Reading B'!$E:$BH,2,FALSE),""),"")</f>
        <v/>
      </c>
      <c r="E54" s="137" t="str">
        <f>IFERROR(IF($B54&gt;0,VLOOKUP($C54,'Reading B'!$E:$BH,3,FALSE),""),"")</f>
        <v/>
      </c>
      <c r="F54" s="139" t="str">
        <f>IFERROR(IF($B54&gt;0,VLOOKUP($C54,'Reading B'!$E:$BH,32,FALSE),""),"")</f>
        <v/>
      </c>
      <c r="G54" s="114" t="str">
        <f>IFERROR(IF($B54&gt;0,VLOOKUP($C54,'Reading B'!$E:$BH,31,FALSE),""),"")</f>
        <v/>
      </c>
      <c r="H54" s="114" t="str">
        <f>IFERROR(IF($B54&gt;0,VLOOKUP($C54,'Reading B'!$E:$BH,37,FALSE),""),"")</f>
        <v/>
      </c>
      <c r="I54" s="114" t="str">
        <f>IFERROR(IF($B54&gt;0,VLOOKUP($C54,'Reading B'!$E:$BH,38,FALSE),""),"")</f>
        <v/>
      </c>
      <c r="J54" s="114" t="str">
        <f>IFERROR(IF($B54&gt;0,VLOOKUP($C54,'Reading B'!$E:$BH,39,FALSE),""),"")</f>
        <v/>
      </c>
      <c r="K54" s="142" t="str">
        <f t="shared" si="7"/>
        <v/>
      </c>
      <c r="L54" s="115" t="str">
        <f t="shared" si="8"/>
        <v/>
      </c>
    </row>
    <row r="55" spans="1:12" s="89" customFormat="1" ht="18.75" customHeight="1">
      <c r="A55" s="89" t="str">
        <f>IFERROR(IF($B55&gt;0,VLOOKUP($C55,'Reading B'!$E:$BH,6,FALSE),""),"")</f>
        <v/>
      </c>
      <c r="B55" s="89">
        <f>VLOOKUP(C55,'Reading B'!$E:$BH,31,FALSE)</f>
        <v>0</v>
      </c>
      <c r="C55" s="252">
        <f t="shared" si="9"/>
        <v>31</v>
      </c>
      <c r="D55" s="137" t="str">
        <f>IFERROR(IF($B55&gt;0,VLOOKUP($C55,'Reading B'!$E:$BH,2,FALSE),""),"")</f>
        <v/>
      </c>
      <c r="E55" s="137" t="str">
        <f>IFERROR(IF($B55&gt;0,VLOOKUP($C55,'Reading B'!$E:$BH,3,FALSE),""),"")</f>
        <v/>
      </c>
      <c r="F55" s="139" t="str">
        <f>IFERROR(IF($B55&gt;0,VLOOKUP($C55,'Reading B'!$E:$BH,32,FALSE),""),"")</f>
        <v/>
      </c>
      <c r="G55" s="114" t="str">
        <f>IFERROR(IF($B55&gt;0,VLOOKUP($C55,'Reading B'!$E:$BH,31,FALSE),""),"")</f>
        <v/>
      </c>
      <c r="H55" s="114" t="str">
        <f>IFERROR(IF($B55&gt;0,VLOOKUP($C55,'Reading B'!$E:$BH,37,FALSE),""),"")</f>
        <v/>
      </c>
      <c r="I55" s="114" t="str">
        <f>IFERROR(IF($B55&gt;0,VLOOKUP($C55,'Reading B'!$E:$BH,38,FALSE),""),"")</f>
        <v/>
      </c>
      <c r="J55" s="114" t="str">
        <f>IFERROR(IF($B55&gt;0,VLOOKUP($C55,'Reading B'!$E:$BH,39,FALSE),""),"")</f>
        <v/>
      </c>
      <c r="K55" s="142" t="str">
        <f t="shared" si="7"/>
        <v/>
      </c>
      <c r="L55" s="115" t="str">
        <f t="shared" si="8"/>
        <v/>
      </c>
    </row>
    <row r="56" spans="1:12" s="89" customFormat="1" ht="18.75" customHeight="1">
      <c r="A56" s="89" t="str">
        <f>IFERROR(IF($B56&gt;0,VLOOKUP($C56,'Reading B'!$E:$BH,6,FALSE),""),"")</f>
        <v/>
      </c>
      <c r="B56" s="89">
        <f>VLOOKUP(C56,'Reading B'!$E:$BH,31,FALSE)</f>
        <v>0</v>
      </c>
      <c r="C56" s="252">
        <f t="shared" si="9"/>
        <v>32</v>
      </c>
      <c r="D56" s="137" t="str">
        <f>IFERROR(IF($B56&gt;0,VLOOKUP($C56,'Reading B'!$E:$BH,2,FALSE),""),"")</f>
        <v/>
      </c>
      <c r="E56" s="137" t="str">
        <f>IFERROR(IF($B56&gt;0,VLOOKUP($C56,'Reading B'!$E:$BH,3,FALSE),""),"")</f>
        <v/>
      </c>
      <c r="F56" s="139" t="str">
        <f>IFERROR(IF($B56&gt;0,VLOOKUP($C56,'Reading B'!$E:$BH,32,FALSE),""),"")</f>
        <v/>
      </c>
      <c r="G56" s="114" t="str">
        <f>IFERROR(IF($B56&gt;0,VLOOKUP($C56,'Reading B'!$E:$BH,31,FALSE),""),"")</f>
        <v/>
      </c>
      <c r="H56" s="114" t="str">
        <f>IFERROR(IF($B56&gt;0,VLOOKUP($C56,'Reading B'!$E:$BH,37,FALSE),""),"")</f>
        <v/>
      </c>
      <c r="I56" s="114" t="str">
        <f>IFERROR(IF($B56&gt;0,VLOOKUP($C56,'Reading B'!$E:$BH,38,FALSE),""),"")</f>
        <v/>
      </c>
      <c r="J56" s="114" t="str">
        <f>IFERROR(IF($B56&gt;0,VLOOKUP($C56,'Reading B'!$E:$BH,39,FALSE),""),"")</f>
        <v/>
      </c>
      <c r="K56" s="142" t="str">
        <f t="shared" si="7"/>
        <v/>
      </c>
      <c r="L56" s="115" t="str">
        <f t="shared" si="8"/>
        <v/>
      </c>
    </row>
    <row r="57" spans="1:12" s="89" customFormat="1" ht="18.75" customHeight="1">
      <c r="A57" s="89" t="str">
        <f>IFERROR(IF($B57&gt;0,VLOOKUP($C57,'Reading B'!$E:$BH,6,FALSE),""),"")</f>
        <v/>
      </c>
      <c r="B57" s="89">
        <f>VLOOKUP(C57,'Reading B'!$E:$BH,31,FALSE)</f>
        <v>0</v>
      </c>
      <c r="C57" s="252">
        <f t="shared" si="9"/>
        <v>33</v>
      </c>
      <c r="D57" s="137" t="str">
        <f>IFERROR(IF($B57&gt;0,VLOOKUP($C57,'Reading B'!$E:$BH,2,FALSE),""),"")</f>
        <v/>
      </c>
      <c r="E57" s="137" t="str">
        <f>IFERROR(IF($B57&gt;0,VLOOKUP($C57,'Reading B'!$E:$BH,3,FALSE),""),"")</f>
        <v/>
      </c>
      <c r="F57" s="139" t="str">
        <f>IFERROR(IF($B57&gt;0,VLOOKUP($C57,'Reading B'!$E:$BH,32,FALSE),""),"")</f>
        <v/>
      </c>
      <c r="G57" s="114" t="str">
        <f>IFERROR(IF($B57&gt;0,VLOOKUP($C57,'Reading B'!$E:$BH,31,FALSE),""),"")</f>
        <v/>
      </c>
      <c r="H57" s="114" t="str">
        <f>IFERROR(IF($B57&gt;0,VLOOKUP($C57,'Reading B'!$E:$BH,37,FALSE),""),"")</f>
        <v/>
      </c>
      <c r="I57" s="114" t="str">
        <f>IFERROR(IF($B57&gt;0,VLOOKUP($C57,'Reading B'!$E:$BH,38,FALSE),""),"")</f>
        <v/>
      </c>
      <c r="J57" s="114" t="str">
        <f>IFERROR(IF($B57&gt;0,VLOOKUP($C57,'Reading B'!$E:$BH,39,FALSE),""),"")</f>
        <v/>
      </c>
      <c r="K57" s="142" t="str">
        <f t="shared" si="7"/>
        <v/>
      </c>
      <c r="L57" s="115" t="str">
        <f t="shared" si="8"/>
        <v/>
      </c>
    </row>
    <row r="58" spans="1:12" s="89" customFormat="1" ht="18.75" customHeight="1">
      <c r="A58" s="89" t="str">
        <f>IFERROR(IF($B58&gt;0,VLOOKUP($C58,'Reading B'!$E:$BH,6,FALSE),""),"")</f>
        <v/>
      </c>
      <c r="B58" s="89">
        <f>VLOOKUP(C58,'Reading B'!$E:$BH,31,FALSE)</f>
        <v>0</v>
      </c>
      <c r="C58" s="252">
        <f t="shared" si="9"/>
        <v>34</v>
      </c>
      <c r="D58" s="137" t="str">
        <f>IFERROR(IF($B58&gt;0,VLOOKUP($C58,'Reading B'!$E:$BH,2,FALSE),""),"")</f>
        <v/>
      </c>
      <c r="E58" s="137" t="str">
        <f>IFERROR(IF($B58&gt;0,VLOOKUP($C58,'Reading B'!$E:$BH,3,FALSE),""),"")</f>
        <v/>
      </c>
      <c r="F58" s="139" t="str">
        <f>IFERROR(IF($B58&gt;0,VLOOKUP($C58,'Reading B'!$E:$BH,32,FALSE),""),"")</f>
        <v/>
      </c>
      <c r="G58" s="114" t="str">
        <f>IFERROR(IF($B58&gt;0,VLOOKUP($C58,'Reading B'!$E:$BH,31,FALSE),""),"")</f>
        <v/>
      </c>
      <c r="H58" s="114" t="str">
        <f>IFERROR(IF($B58&gt;0,VLOOKUP($C58,'Reading B'!$E:$BH,37,FALSE),""),"")</f>
        <v/>
      </c>
      <c r="I58" s="114" t="str">
        <f>IFERROR(IF($B58&gt;0,VLOOKUP($C58,'Reading B'!$E:$BH,38,FALSE),""),"")</f>
        <v/>
      </c>
      <c r="J58" s="114" t="str">
        <f>IFERROR(IF($B58&gt;0,VLOOKUP($C58,'Reading B'!$E:$BH,39,FALSE),""),"")</f>
        <v/>
      </c>
      <c r="K58" s="142" t="str">
        <f t="shared" si="7"/>
        <v/>
      </c>
      <c r="L58" s="115" t="str">
        <f t="shared" si="8"/>
        <v/>
      </c>
    </row>
    <row r="59" spans="1:12" s="89" customFormat="1" ht="18.75" customHeight="1">
      <c r="A59" s="89" t="str">
        <f>IFERROR(IF($B59&gt;0,VLOOKUP($C59,'Reading B'!$E:$BH,6,FALSE),""),"")</f>
        <v/>
      </c>
      <c r="B59" s="89">
        <f>VLOOKUP(C59,'Reading B'!$E:$BH,31,FALSE)</f>
        <v>0</v>
      </c>
      <c r="C59" s="252">
        <f t="shared" si="9"/>
        <v>35</v>
      </c>
      <c r="D59" s="137" t="str">
        <f>IFERROR(IF($B59&gt;0,VLOOKUP($C59,'Reading B'!$E:$BH,2,FALSE),""),"")</f>
        <v/>
      </c>
      <c r="E59" s="137" t="str">
        <f>IFERROR(IF($B59&gt;0,VLOOKUP($C59,'Reading B'!$E:$BH,3,FALSE),""),"")</f>
        <v/>
      </c>
      <c r="F59" s="139" t="str">
        <f>IFERROR(IF($B59&gt;0,VLOOKUP($C59,'Reading B'!$E:$BH,32,FALSE),""),"")</f>
        <v/>
      </c>
      <c r="G59" s="114" t="str">
        <f>IFERROR(IF($B59&gt;0,VLOOKUP($C59,'Reading B'!$E:$BH,31,FALSE),""),"")</f>
        <v/>
      </c>
      <c r="H59" s="114" t="str">
        <f>IFERROR(IF($B59&gt;0,VLOOKUP($C59,'Reading B'!$E:$BH,37,FALSE),""),"")</f>
        <v/>
      </c>
      <c r="I59" s="114" t="str">
        <f>IFERROR(IF($B59&gt;0,VLOOKUP($C59,'Reading B'!$E:$BH,38,FALSE),""),"")</f>
        <v/>
      </c>
      <c r="J59" s="114" t="str">
        <f>IFERROR(IF($B59&gt;0,VLOOKUP($C59,'Reading B'!$E:$BH,39,FALSE),""),"")</f>
        <v/>
      </c>
      <c r="K59" s="142" t="str">
        <f t="shared" si="7"/>
        <v/>
      </c>
      <c r="L59" s="115" t="str">
        <f t="shared" si="8"/>
        <v/>
      </c>
    </row>
    <row r="60" spans="1:12" s="89" customFormat="1" ht="18.75" customHeight="1">
      <c r="A60" s="89" t="str">
        <f>IFERROR(IF($B60&gt;0,VLOOKUP($C60,'Reading B'!$E:$BH,6,FALSE),""),"")</f>
        <v/>
      </c>
      <c r="B60" s="89">
        <f>VLOOKUP(C60,'Reading B'!$E:$BH,31,FALSE)</f>
        <v>0</v>
      </c>
      <c r="C60" s="252">
        <f t="shared" si="9"/>
        <v>36</v>
      </c>
      <c r="D60" s="137" t="str">
        <f>IFERROR(IF($B60&gt;0,VLOOKUP($C60,'Reading B'!$E:$BH,2,FALSE),""),"")</f>
        <v/>
      </c>
      <c r="E60" s="137" t="str">
        <f>IFERROR(IF($B60&gt;0,VLOOKUP($C60,'Reading B'!$E:$BH,3,FALSE),""),"")</f>
        <v/>
      </c>
      <c r="F60" s="139" t="str">
        <f>IFERROR(IF($B60&gt;0,VLOOKUP($C60,'Reading B'!$E:$BH,32,FALSE),""),"")</f>
        <v/>
      </c>
      <c r="G60" s="114" t="str">
        <f>IFERROR(IF($B60&gt;0,VLOOKUP($C60,'Reading B'!$E:$BH,31,FALSE),""),"")</f>
        <v/>
      </c>
      <c r="H60" s="114" t="str">
        <f>IFERROR(IF($B60&gt;0,VLOOKUP($C60,'Reading B'!$E:$BH,37,FALSE),""),"")</f>
        <v/>
      </c>
      <c r="I60" s="114" t="str">
        <f>IFERROR(IF($B60&gt;0,VLOOKUP($C60,'Reading B'!$E:$BH,38,FALSE),""),"")</f>
        <v/>
      </c>
      <c r="J60" s="114" t="str">
        <f>IFERROR(IF($B60&gt;0,VLOOKUP($C60,'Reading B'!$E:$BH,39,FALSE),""),"")</f>
        <v/>
      </c>
      <c r="K60" s="142" t="str">
        <f t="shared" si="7"/>
        <v/>
      </c>
      <c r="L60" s="115" t="str">
        <f t="shared" si="8"/>
        <v/>
      </c>
    </row>
    <row r="61" spans="1:12" s="89" customFormat="1" ht="18.75" customHeight="1">
      <c r="A61" s="89" t="str">
        <f>IFERROR(IF($B61&gt;0,VLOOKUP($C61,'Reading B'!$E:$BH,6,FALSE),""),"")</f>
        <v/>
      </c>
      <c r="B61" s="89">
        <f>VLOOKUP(C61,'Reading B'!$E:$BH,31,FALSE)</f>
        <v>0</v>
      </c>
      <c r="C61" s="252">
        <f t="shared" si="9"/>
        <v>37</v>
      </c>
      <c r="D61" s="137" t="str">
        <f>IFERROR(IF($B61&gt;0,VLOOKUP($C61,'Reading B'!$E:$BH,2,FALSE),""),"")</f>
        <v/>
      </c>
      <c r="E61" s="137" t="str">
        <f>IFERROR(IF($B61&gt;0,VLOOKUP($C61,'Reading B'!$E:$BH,3,FALSE),""),"")</f>
        <v/>
      </c>
      <c r="F61" s="139" t="str">
        <f>IFERROR(IF($B61&gt;0,VLOOKUP($C61,'Reading B'!$E:$BH,32,FALSE),""),"")</f>
        <v/>
      </c>
      <c r="G61" s="114" t="str">
        <f>IFERROR(IF($B61&gt;0,VLOOKUP($C61,'Reading B'!$E:$BH,31,FALSE),""),"")</f>
        <v/>
      </c>
      <c r="H61" s="114" t="str">
        <f>IFERROR(IF($B61&gt;0,VLOOKUP($C61,'Reading B'!$E:$BH,37,FALSE),""),"")</f>
        <v/>
      </c>
      <c r="I61" s="114" t="str">
        <f>IFERROR(IF($B61&gt;0,VLOOKUP($C61,'Reading B'!$E:$BH,38,FALSE),""),"")</f>
        <v/>
      </c>
      <c r="J61" s="114" t="str">
        <f>IFERROR(IF($B61&gt;0,VLOOKUP($C61,'Reading B'!$E:$BH,39,FALSE),""),"")</f>
        <v/>
      </c>
      <c r="K61" s="142" t="str">
        <f t="shared" si="7"/>
        <v/>
      </c>
      <c r="L61" s="115" t="str">
        <f t="shared" si="8"/>
        <v/>
      </c>
    </row>
    <row r="62" spans="1:12" s="89" customFormat="1" ht="18.75" customHeight="1">
      <c r="A62" s="89" t="str">
        <f>IFERROR(IF($B62&gt;0,VLOOKUP($C62,'Reading B'!$E:$BH,6,FALSE),""),"")</f>
        <v/>
      </c>
      <c r="B62" s="89">
        <f>VLOOKUP(C62,'Reading B'!$E:$BH,31,FALSE)</f>
        <v>0</v>
      </c>
      <c r="C62" s="252">
        <f t="shared" si="9"/>
        <v>38</v>
      </c>
      <c r="D62" s="137" t="str">
        <f>IFERROR(IF($B62&gt;0,VLOOKUP($C62,'Reading B'!$E:$BH,2,FALSE),""),"")</f>
        <v/>
      </c>
      <c r="E62" s="137" t="str">
        <f>IFERROR(IF($B62&gt;0,VLOOKUP($C62,'Reading B'!$E:$BH,3,FALSE),""),"")</f>
        <v/>
      </c>
      <c r="F62" s="139" t="str">
        <f>IFERROR(IF($B62&gt;0,VLOOKUP($C62,'Reading B'!$E:$BH,32,FALSE),""),"")</f>
        <v/>
      </c>
      <c r="G62" s="114" t="str">
        <f>IFERROR(IF($B62&gt;0,VLOOKUP($C62,'Reading B'!$E:$BH,31,FALSE),""),"")</f>
        <v/>
      </c>
      <c r="H62" s="114" t="str">
        <f>IFERROR(IF($B62&gt;0,VLOOKUP($C62,'Reading B'!$E:$BH,37,FALSE),""),"")</f>
        <v/>
      </c>
      <c r="I62" s="114" t="str">
        <f>IFERROR(IF($B62&gt;0,VLOOKUP($C62,'Reading B'!$E:$BH,38,FALSE),""),"")</f>
        <v/>
      </c>
      <c r="J62" s="114" t="str">
        <f>IFERROR(IF($B62&gt;0,VLOOKUP($C62,'Reading B'!$E:$BH,39,FALSE),""),"")</f>
        <v/>
      </c>
      <c r="K62" s="142" t="str">
        <f t="shared" si="7"/>
        <v/>
      </c>
      <c r="L62" s="115" t="str">
        <f t="shared" si="8"/>
        <v/>
      </c>
    </row>
    <row r="63" spans="1:12" s="89" customFormat="1" ht="18.75" customHeight="1">
      <c r="A63" s="89" t="str">
        <f>IFERROR(IF($B63&gt;0,VLOOKUP($C63,'Reading B'!$E:$BH,6,FALSE),""),"")</f>
        <v/>
      </c>
      <c r="B63" s="89">
        <f>VLOOKUP(C63,'Reading B'!$E:$BH,31,FALSE)</f>
        <v>0</v>
      </c>
      <c r="C63" s="252">
        <f t="shared" si="9"/>
        <v>39</v>
      </c>
      <c r="D63" s="137" t="str">
        <f>IFERROR(IF($B63&gt;0,VLOOKUP($C63,'Reading B'!$E:$BH,2,FALSE),""),"")</f>
        <v/>
      </c>
      <c r="E63" s="137" t="str">
        <f>IFERROR(IF($B63&gt;0,VLOOKUP($C63,'Reading B'!$E:$BH,3,FALSE),""),"")</f>
        <v/>
      </c>
      <c r="F63" s="139" t="str">
        <f>IFERROR(IF($B63&gt;0,VLOOKUP($C63,'Reading B'!$E:$BH,32,FALSE),""),"")</f>
        <v/>
      </c>
      <c r="G63" s="114" t="str">
        <f>IFERROR(IF($B63&gt;0,VLOOKUP($C63,'Reading B'!$E:$BH,31,FALSE),""),"")</f>
        <v/>
      </c>
      <c r="H63" s="114" t="str">
        <f>IFERROR(IF($B63&gt;0,VLOOKUP($C63,'Reading B'!$E:$BH,37,FALSE),""),"")</f>
        <v/>
      </c>
      <c r="I63" s="114" t="str">
        <f>IFERROR(IF($B63&gt;0,VLOOKUP($C63,'Reading B'!$E:$BH,38,FALSE),""),"")</f>
        <v/>
      </c>
      <c r="J63" s="114" t="str">
        <f>IFERROR(IF($B63&gt;0,VLOOKUP($C63,'Reading B'!$E:$BH,39,FALSE),""),"")</f>
        <v/>
      </c>
      <c r="K63" s="142" t="str">
        <f t="shared" si="7"/>
        <v/>
      </c>
      <c r="L63" s="115" t="str">
        <f t="shared" si="8"/>
        <v/>
      </c>
    </row>
    <row r="64" spans="1:12" s="89" customFormat="1" ht="18.75" customHeight="1">
      <c r="A64" s="89" t="str">
        <f>IFERROR(IF($B64&gt;0,VLOOKUP($C64,'Reading B'!$E:$BH,6,FALSE),""),"")</f>
        <v/>
      </c>
      <c r="B64" s="89">
        <f>VLOOKUP(C64,'Reading B'!$E:$BH,31,FALSE)</f>
        <v>0</v>
      </c>
      <c r="C64" s="252">
        <f t="shared" si="9"/>
        <v>40</v>
      </c>
      <c r="D64" s="137" t="str">
        <f>IFERROR(IF($B64&gt;0,VLOOKUP($C64,'Reading B'!$E:$BH,2,FALSE),""),"")</f>
        <v/>
      </c>
      <c r="E64" s="137" t="str">
        <f>IFERROR(IF($B64&gt;0,VLOOKUP($C64,'Reading B'!$E:$BH,3,FALSE),""),"")</f>
        <v/>
      </c>
      <c r="F64" s="139" t="str">
        <f>IFERROR(IF($B64&gt;0,VLOOKUP($C64,'Reading B'!$E:$BH,32,FALSE),""),"")</f>
        <v/>
      </c>
      <c r="G64" s="114" t="str">
        <f>IFERROR(IF($B64&gt;0,VLOOKUP($C64,'Reading B'!$E:$BH,31,FALSE),""),"")</f>
        <v/>
      </c>
      <c r="H64" s="114" t="str">
        <f>IFERROR(IF($B64&gt;0,VLOOKUP($C64,'Reading B'!$E:$BH,37,FALSE),""),"")</f>
        <v/>
      </c>
      <c r="I64" s="114" t="str">
        <f>IFERROR(IF($B64&gt;0,VLOOKUP($C64,'Reading B'!$E:$BH,38,FALSE),""),"")</f>
        <v/>
      </c>
      <c r="J64" s="114" t="str">
        <f>IFERROR(IF($B64&gt;0,VLOOKUP($C64,'Reading B'!$E:$BH,39,FALSE),""),"")</f>
        <v/>
      </c>
      <c r="K64" s="142" t="str">
        <f t="shared" si="7"/>
        <v/>
      </c>
      <c r="L64" s="115" t="str">
        <f t="shared" si="8"/>
        <v/>
      </c>
    </row>
    <row r="65" spans="1:12" s="89" customFormat="1" ht="18.75" customHeight="1">
      <c r="A65" s="89" t="str">
        <f>IFERROR(IF($B65&gt;0,VLOOKUP($C65,'Reading B'!$E:$BH,6,FALSE),""),"")</f>
        <v/>
      </c>
      <c r="B65" s="89">
        <f>VLOOKUP(C65,'Reading B'!$E:$BH,31,FALSE)</f>
        <v>0</v>
      </c>
      <c r="C65" s="252">
        <f t="shared" si="9"/>
        <v>41</v>
      </c>
      <c r="D65" s="137" t="str">
        <f>IFERROR(IF($B65&gt;0,VLOOKUP($C65,'Reading B'!$E:$BH,2,FALSE),""),"")</f>
        <v/>
      </c>
      <c r="E65" s="137" t="str">
        <f>IFERROR(IF($B65&gt;0,VLOOKUP($C65,'Reading B'!$E:$BH,3,FALSE),""),"")</f>
        <v/>
      </c>
      <c r="F65" s="139" t="str">
        <f>IFERROR(IF($B65&gt;0,VLOOKUP($C65,'Reading B'!$E:$BH,32,FALSE),""),"")</f>
        <v/>
      </c>
      <c r="G65" s="114" t="str">
        <f>IFERROR(IF($B65&gt;0,VLOOKUP($C65,'Reading B'!$E:$BH,31,FALSE),""),"")</f>
        <v/>
      </c>
      <c r="H65" s="114" t="str">
        <f>IFERROR(IF($B65&gt;0,VLOOKUP($C65,'Reading B'!$E:$BH,37,FALSE),""),"")</f>
        <v/>
      </c>
      <c r="I65" s="114" t="str">
        <f>IFERROR(IF($B65&gt;0,VLOOKUP($C65,'Reading B'!$E:$BH,38,FALSE),""),"")</f>
        <v/>
      </c>
      <c r="J65" s="114" t="str">
        <f>IFERROR(IF($B65&gt;0,VLOOKUP($C65,'Reading B'!$E:$BH,39,FALSE),""),"")</f>
        <v/>
      </c>
      <c r="K65" s="142" t="str">
        <f t="shared" si="7"/>
        <v/>
      </c>
      <c r="L65" s="115" t="str">
        <f t="shared" si="8"/>
        <v/>
      </c>
    </row>
    <row r="66" spans="1:12" s="89" customFormat="1" ht="18.75" customHeight="1">
      <c r="A66" s="89" t="str">
        <f>IFERROR(IF($B66&gt;0,VLOOKUP($C66,'Reading B'!$E:$BH,6,FALSE),""),"")</f>
        <v/>
      </c>
      <c r="B66" s="89">
        <f>VLOOKUP(C66,'Reading B'!$E:$BH,31,FALSE)</f>
        <v>0</v>
      </c>
      <c r="C66" s="252">
        <f t="shared" si="9"/>
        <v>42</v>
      </c>
      <c r="D66" s="137" t="str">
        <f>IFERROR(IF($B66&gt;0,VLOOKUP($C66,'Reading B'!$E:$BH,2,FALSE),""),"")</f>
        <v/>
      </c>
      <c r="E66" s="137" t="str">
        <f>IFERROR(IF($B66&gt;0,VLOOKUP($C66,'Reading B'!$E:$BH,3,FALSE),""),"")</f>
        <v/>
      </c>
      <c r="F66" s="139" t="str">
        <f>IFERROR(IF($B66&gt;0,VLOOKUP($C66,'Reading B'!$E:$BH,32,FALSE),""),"")</f>
        <v/>
      </c>
      <c r="G66" s="114" t="str">
        <f>IFERROR(IF($B66&gt;0,VLOOKUP($C66,'Reading B'!$E:$BH,31,FALSE),""),"")</f>
        <v/>
      </c>
      <c r="H66" s="114" t="str">
        <f>IFERROR(IF($B66&gt;0,VLOOKUP($C66,'Reading B'!$E:$BH,37,FALSE),""),"")</f>
        <v/>
      </c>
      <c r="I66" s="114" t="str">
        <f>IFERROR(IF($B66&gt;0,VLOOKUP($C66,'Reading B'!$E:$BH,38,FALSE),""),"")</f>
        <v/>
      </c>
      <c r="J66" s="114" t="str">
        <f>IFERROR(IF($B66&gt;0,VLOOKUP($C66,'Reading B'!$E:$BH,39,FALSE),""),"")</f>
        <v/>
      </c>
      <c r="K66" s="142" t="str">
        <f t="shared" si="7"/>
        <v/>
      </c>
      <c r="L66" s="115" t="str">
        <f t="shared" si="8"/>
        <v/>
      </c>
    </row>
    <row r="67" spans="1:12" s="89" customFormat="1" ht="18.75" customHeight="1">
      <c r="A67" s="89" t="str">
        <f>IFERROR(IF($B67&gt;0,VLOOKUP($C67,'Reading B'!$E:$BH,6,FALSE),""),"")</f>
        <v/>
      </c>
      <c r="B67" s="89">
        <f>VLOOKUP(C67,'Reading B'!$E:$BH,31,FALSE)</f>
        <v>0</v>
      </c>
      <c r="C67" s="252">
        <f t="shared" si="9"/>
        <v>43</v>
      </c>
      <c r="D67" s="137" t="str">
        <f>IFERROR(IF($B67&gt;0,VLOOKUP($C67,'Reading B'!$E:$BH,2,FALSE),""),"")</f>
        <v/>
      </c>
      <c r="E67" s="137" t="str">
        <f>IFERROR(IF($B67&gt;0,VLOOKUP($C67,'Reading B'!$E:$BH,3,FALSE),""),"")</f>
        <v/>
      </c>
      <c r="F67" s="139" t="str">
        <f>IFERROR(IF($B67&gt;0,VLOOKUP($C67,'Reading B'!$E:$BH,32,FALSE),""),"")</f>
        <v/>
      </c>
      <c r="G67" s="114" t="str">
        <f>IFERROR(IF($B67&gt;0,VLOOKUP($C67,'Reading B'!$E:$BH,31,FALSE),""),"")</f>
        <v/>
      </c>
      <c r="H67" s="114" t="str">
        <f>IFERROR(IF($B67&gt;0,VLOOKUP($C67,'Reading B'!$E:$BH,37,FALSE),""),"")</f>
        <v/>
      </c>
      <c r="I67" s="114" t="str">
        <f>IFERROR(IF($B67&gt;0,VLOOKUP($C67,'Reading B'!$E:$BH,38,FALSE),""),"")</f>
        <v/>
      </c>
      <c r="J67" s="114" t="str">
        <f>IFERROR(IF($B67&gt;0,VLOOKUP($C67,'Reading B'!$E:$BH,39,FALSE),""),"")</f>
        <v/>
      </c>
      <c r="K67" s="142" t="str">
        <f t="shared" si="7"/>
        <v/>
      </c>
      <c r="L67" s="115" t="str">
        <f t="shared" si="8"/>
        <v/>
      </c>
    </row>
    <row r="68" spans="1:12" s="89" customFormat="1" ht="18.75" customHeight="1">
      <c r="A68" s="89" t="str">
        <f>IFERROR(IF($B68&gt;0,VLOOKUP($C68,'Reading B'!$E:$BH,6,FALSE),""),"")</f>
        <v/>
      </c>
      <c r="B68" s="89">
        <f>VLOOKUP(C68,'Reading B'!$E:$BH,31,FALSE)</f>
        <v>0</v>
      </c>
      <c r="C68" s="252">
        <f t="shared" si="9"/>
        <v>44</v>
      </c>
      <c r="D68" s="137" t="str">
        <f>IFERROR(IF($B68&gt;0,VLOOKUP($C68,'Reading B'!$E:$BH,2,FALSE),""),"")</f>
        <v/>
      </c>
      <c r="E68" s="137" t="str">
        <f>IFERROR(IF($B68&gt;0,VLOOKUP($C68,'Reading B'!$E:$BH,3,FALSE),""),"")</f>
        <v/>
      </c>
      <c r="F68" s="139" t="str">
        <f>IFERROR(IF($B68&gt;0,VLOOKUP($C68,'Reading B'!$E:$BH,32,FALSE),""),"")</f>
        <v/>
      </c>
      <c r="G68" s="114" t="str">
        <f>IFERROR(IF($B68&gt;0,VLOOKUP($C68,'Reading B'!$E:$BH,31,FALSE),""),"")</f>
        <v/>
      </c>
      <c r="H68" s="114" t="str">
        <f>IFERROR(IF($B68&gt;0,VLOOKUP($C68,'Reading B'!$E:$BH,37,FALSE),""),"")</f>
        <v/>
      </c>
      <c r="I68" s="114" t="str">
        <f>IFERROR(IF($B68&gt;0,VLOOKUP($C68,'Reading B'!$E:$BH,38,FALSE),""),"")</f>
        <v/>
      </c>
      <c r="J68" s="114" t="str">
        <f>IFERROR(IF($B68&gt;0,VLOOKUP($C68,'Reading B'!$E:$BH,39,FALSE),""),"")</f>
        <v/>
      </c>
      <c r="K68" s="142" t="str">
        <f t="shared" si="7"/>
        <v/>
      </c>
      <c r="L68" s="115" t="str">
        <f t="shared" si="8"/>
        <v/>
      </c>
    </row>
    <row r="69" spans="1:12" s="89" customFormat="1" ht="18.75" customHeight="1">
      <c r="A69" s="89" t="str">
        <f>IFERROR(IF($B69&gt;0,VLOOKUP($C69,'Reading B'!$E:$BH,6,FALSE),""),"")</f>
        <v/>
      </c>
      <c r="B69" s="89">
        <f>VLOOKUP(C69,'Reading B'!$E:$BH,31,FALSE)</f>
        <v>0</v>
      </c>
      <c r="C69" s="252">
        <f t="shared" si="9"/>
        <v>45</v>
      </c>
      <c r="D69" s="137" t="str">
        <f>IFERROR(IF($B69&gt;0,VLOOKUP($C69,'Reading B'!$E:$BH,2,FALSE),""),"")</f>
        <v/>
      </c>
      <c r="E69" s="137" t="str">
        <f>IFERROR(IF($B69&gt;0,VLOOKUP($C69,'Reading B'!$E:$BH,3,FALSE),""),"")</f>
        <v/>
      </c>
      <c r="F69" s="139" t="str">
        <f>IFERROR(IF($B69&gt;0,VLOOKUP($C69,'Reading B'!$E:$BH,32,FALSE),""),"")</f>
        <v/>
      </c>
      <c r="G69" s="114" t="str">
        <f>IFERROR(IF($B69&gt;0,VLOOKUP($C69,'Reading B'!$E:$BH,31,FALSE),""),"")</f>
        <v/>
      </c>
      <c r="H69" s="114" t="str">
        <f>IFERROR(IF($B69&gt;0,VLOOKUP($C69,'Reading B'!$E:$BH,37,FALSE),""),"")</f>
        <v/>
      </c>
      <c r="I69" s="114" t="str">
        <f>IFERROR(IF($B69&gt;0,VLOOKUP($C69,'Reading B'!$E:$BH,38,FALSE),""),"")</f>
        <v/>
      </c>
      <c r="J69" s="114" t="str">
        <f>IFERROR(IF($B69&gt;0,VLOOKUP($C69,'Reading B'!$E:$BH,39,FALSE),""),"")</f>
        <v/>
      </c>
      <c r="K69" s="142" t="str">
        <f t="shared" si="7"/>
        <v/>
      </c>
      <c r="L69" s="115" t="str">
        <f t="shared" si="8"/>
        <v/>
      </c>
    </row>
    <row r="70" spans="1:12" s="89" customFormat="1" ht="18.75" customHeight="1">
      <c r="A70" s="89" t="str">
        <f>IFERROR(IF($B70&gt;0,VLOOKUP($C70,'Reading B'!$E:$BH,6,FALSE),""),"")</f>
        <v/>
      </c>
      <c r="B70" s="89">
        <f>VLOOKUP(C70,'Reading B'!$E:$BH,31,FALSE)</f>
        <v>0</v>
      </c>
      <c r="C70" s="252">
        <f t="shared" si="9"/>
        <v>46</v>
      </c>
      <c r="D70" s="137" t="str">
        <f>IFERROR(IF($B70&gt;0,VLOOKUP($C70,'Reading B'!$E:$BH,2,FALSE),""),"")</f>
        <v/>
      </c>
      <c r="E70" s="137" t="str">
        <f>IFERROR(IF($B70&gt;0,VLOOKUP($C70,'Reading B'!$E:$BH,3,FALSE),""),"")</f>
        <v/>
      </c>
      <c r="F70" s="139" t="str">
        <f>IFERROR(IF($B70&gt;0,VLOOKUP($C70,'Reading B'!$E:$BH,32,FALSE),""),"")</f>
        <v/>
      </c>
      <c r="G70" s="114" t="str">
        <f>IFERROR(IF($B70&gt;0,VLOOKUP($C70,'Reading B'!$E:$BH,31,FALSE),""),"")</f>
        <v/>
      </c>
      <c r="H70" s="114" t="str">
        <f>IFERROR(IF($B70&gt;0,VLOOKUP($C70,'Reading B'!$E:$BH,37,FALSE),""),"")</f>
        <v/>
      </c>
      <c r="I70" s="114" t="str">
        <f>IFERROR(IF($B70&gt;0,VLOOKUP($C70,'Reading B'!$E:$BH,38,FALSE),""),"")</f>
        <v/>
      </c>
      <c r="J70" s="114" t="str">
        <f>IFERROR(IF($B70&gt;0,VLOOKUP($C70,'Reading B'!$E:$BH,39,FALSE),""),"")</f>
        <v/>
      </c>
      <c r="K70" s="142" t="str">
        <f t="shared" si="7"/>
        <v/>
      </c>
      <c r="L70" s="115" t="str">
        <f t="shared" si="8"/>
        <v/>
      </c>
    </row>
    <row r="71" spans="1:12" s="89" customFormat="1" ht="18.75" customHeight="1">
      <c r="A71" s="89" t="str">
        <f>IFERROR(IF($B71&gt;0,VLOOKUP($C71,'Reading B'!$E:$BH,6,FALSE),""),"")</f>
        <v/>
      </c>
      <c r="B71" s="89">
        <f>VLOOKUP(C71,'Reading B'!$E:$BH,31,FALSE)</f>
        <v>0</v>
      </c>
      <c r="C71" s="252">
        <f t="shared" si="9"/>
        <v>47</v>
      </c>
      <c r="D71" s="137" t="str">
        <f>IFERROR(IF($B71&gt;0,VLOOKUP($C71,'Reading B'!$E:$BH,2,FALSE),""),"")</f>
        <v/>
      </c>
      <c r="E71" s="137" t="str">
        <f>IFERROR(IF($B71&gt;0,VLOOKUP($C71,'Reading B'!$E:$BH,3,FALSE),""),"")</f>
        <v/>
      </c>
      <c r="F71" s="139" t="str">
        <f>IFERROR(IF($B71&gt;0,VLOOKUP($C71,'Reading B'!$E:$BH,32,FALSE),""),"")</f>
        <v/>
      </c>
      <c r="G71" s="114" t="str">
        <f>IFERROR(IF($B71&gt;0,VLOOKUP($C71,'Reading B'!$E:$BH,31,FALSE),""),"")</f>
        <v/>
      </c>
      <c r="H71" s="114" t="str">
        <f>IFERROR(IF($B71&gt;0,VLOOKUP($C71,'Reading B'!$E:$BH,37,FALSE),""),"")</f>
        <v/>
      </c>
      <c r="I71" s="114" t="str">
        <f>IFERROR(IF($B71&gt;0,VLOOKUP($C71,'Reading B'!$E:$BH,38,FALSE),""),"")</f>
        <v/>
      </c>
      <c r="J71" s="114" t="str">
        <f>IFERROR(IF($B71&gt;0,VLOOKUP($C71,'Reading B'!$E:$BH,39,FALSE),""),"")</f>
        <v/>
      </c>
      <c r="K71" s="142" t="str">
        <f t="shared" si="7"/>
        <v/>
      </c>
      <c r="L71" s="115" t="str">
        <f t="shared" si="8"/>
        <v/>
      </c>
    </row>
    <row r="72" spans="1:12" s="89" customFormat="1" ht="18.75" customHeight="1">
      <c r="A72" s="89" t="str">
        <f>IFERROR(IF($B72&gt;0,VLOOKUP($C72,'Reading B'!$E:$BH,6,FALSE),""),"")</f>
        <v/>
      </c>
      <c r="B72" s="89">
        <f>VLOOKUP(C72,'Reading B'!$E:$BH,31,FALSE)</f>
        <v>0</v>
      </c>
      <c r="C72" s="252">
        <f t="shared" si="9"/>
        <v>48</v>
      </c>
      <c r="D72" s="137" t="str">
        <f>IFERROR(IF($B72&gt;0,VLOOKUP($C72,'Reading B'!$E:$BH,2,FALSE),""),"")</f>
        <v/>
      </c>
      <c r="E72" s="137" t="str">
        <f>IFERROR(IF($B72&gt;0,VLOOKUP($C72,'Reading B'!$E:$BH,3,FALSE),""),"")</f>
        <v/>
      </c>
      <c r="F72" s="139" t="str">
        <f>IFERROR(IF($B72&gt;0,VLOOKUP($C72,'Reading B'!$E:$BH,32,FALSE),""),"")</f>
        <v/>
      </c>
      <c r="G72" s="114" t="str">
        <f>IFERROR(IF($B72&gt;0,VLOOKUP($C72,'Reading B'!$E:$BH,31,FALSE),""),"")</f>
        <v/>
      </c>
      <c r="H72" s="114" t="str">
        <f>IFERROR(IF($B72&gt;0,VLOOKUP($C72,'Reading B'!$E:$BH,37,FALSE),""),"")</f>
        <v/>
      </c>
      <c r="I72" s="114" t="str">
        <f>IFERROR(IF($B72&gt;0,VLOOKUP($C72,'Reading B'!$E:$BH,38,FALSE),""),"")</f>
        <v/>
      </c>
      <c r="J72" s="114" t="str">
        <f>IFERROR(IF($B72&gt;0,VLOOKUP($C72,'Reading B'!$E:$BH,39,FALSE),""),"")</f>
        <v/>
      </c>
      <c r="K72" s="142" t="str">
        <f t="shared" si="7"/>
        <v/>
      </c>
      <c r="L72" s="115" t="str">
        <f t="shared" si="8"/>
        <v/>
      </c>
    </row>
    <row r="73" spans="1:12" s="89" customFormat="1" ht="18.75" customHeight="1">
      <c r="A73" s="89" t="str">
        <f>IFERROR(IF($B73&gt;0,VLOOKUP($C73,'Reading B'!$E:$BH,6,FALSE),""),"")</f>
        <v/>
      </c>
      <c r="B73" s="89">
        <f>VLOOKUP(C73,'Reading B'!$E:$BH,31,FALSE)</f>
        <v>0</v>
      </c>
      <c r="C73" s="252">
        <f t="shared" si="9"/>
        <v>49</v>
      </c>
      <c r="D73" s="137" t="str">
        <f>IFERROR(IF($B73&gt;0,VLOOKUP($C73,'Reading B'!$E:$BH,2,FALSE),""),"")</f>
        <v/>
      </c>
      <c r="E73" s="137" t="str">
        <f>IFERROR(IF($B73&gt;0,VLOOKUP($C73,'Reading B'!$E:$BH,3,FALSE),""),"")</f>
        <v/>
      </c>
      <c r="F73" s="139" t="str">
        <f>IFERROR(IF($B73&gt;0,VLOOKUP($C73,'Reading B'!$E:$BH,32,FALSE),""),"")</f>
        <v/>
      </c>
      <c r="G73" s="114" t="str">
        <f>IFERROR(IF($B73&gt;0,VLOOKUP($C73,'Reading B'!$E:$BH,31,FALSE),""),"")</f>
        <v/>
      </c>
      <c r="H73" s="114" t="str">
        <f>IFERROR(IF($B73&gt;0,VLOOKUP($C73,'Reading B'!$E:$BH,37,FALSE),""),"")</f>
        <v/>
      </c>
      <c r="I73" s="114" t="str">
        <f>IFERROR(IF($B73&gt;0,VLOOKUP($C73,'Reading B'!$E:$BH,38,FALSE),""),"")</f>
        <v/>
      </c>
      <c r="J73" s="114" t="str">
        <f>IFERROR(IF($B73&gt;0,VLOOKUP($C73,'Reading B'!$E:$BH,39,FALSE),""),"")</f>
        <v/>
      </c>
      <c r="K73" s="142" t="str">
        <f t="shared" si="7"/>
        <v/>
      </c>
      <c r="L73" s="115" t="str">
        <f t="shared" si="8"/>
        <v/>
      </c>
    </row>
    <row r="74" spans="1:12" s="89" customFormat="1" ht="18.75" customHeight="1" thickBot="1">
      <c r="A74" s="89" t="str">
        <f>IFERROR(IF($B74&gt;0,VLOOKUP($C74,'Reading B'!$E:$BH,6,FALSE),""),"")</f>
        <v/>
      </c>
      <c r="B74" s="89">
        <f>VLOOKUP(C74,'Reading B'!$E:$BH,31,FALSE)</f>
        <v>0</v>
      </c>
      <c r="C74" s="253">
        <f t="shared" si="9"/>
        <v>50</v>
      </c>
      <c r="D74" s="234" t="str">
        <f>IFERROR(IF($B74&gt;0,VLOOKUP($C74,'Reading B'!$E:$BH,2,FALSE),""),"")</f>
        <v/>
      </c>
      <c r="E74" s="234" t="str">
        <f>IFERROR(IF($B74&gt;0,VLOOKUP($C74,'Reading B'!$E:$BH,3,FALSE),""),"")</f>
        <v/>
      </c>
      <c r="F74" s="139" t="str">
        <f>IFERROR(IF($B74&gt;0,VLOOKUP($C74,'Reading B'!$E:$BH,32,FALSE),""),"")</f>
        <v/>
      </c>
      <c r="G74" s="114" t="str">
        <f>IFERROR(IF($B74&gt;0,VLOOKUP($C74,'Reading B'!$E:$BH,31,FALSE),""),"")</f>
        <v/>
      </c>
      <c r="H74" s="114" t="str">
        <f>IFERROR(IF($B74&gt;0,VLOOKUP($C74,'Reading B'!$E:$BH,37,FALSE),""),"")</f>
        <v/>
      </c>
      <c r="I74" s="114" t="str">
        <f>IFERROR(IF($B74&gt;0,VLOOKUP($C74,'Reading B'!$E:$BH,38,FALSE),""),"")</f>
        <v/>
      </c>
      <c r="J74" s="114" t="str">
        <f>IFERROR(IF($B74&gt;0,VLOOKUP($C74,'Reading B'!$E:$BH,39,FALSE),""),"")</f>
        <v/>
      </c>
      <c r="K74" s="142" t="str">
        <f t="shared" si="7"/>
        <v/>
      </c>
      <c r="L74" s="115" t="str">
        <f t="shared" si="8"/>
        <v/>
      </c>
    </row>
    <row r="75" spans="1:12" s="89" customFormat="1" ht="18.75" customHeight="1" thickTop="1" thickBot="1">
      <c r="C75" s="503" t="s">
        <v>89</v>
      </c>
      <c r="D75" s="504"/>
      <c r="E75" s="505"/>
      <c r="F75" s="116">
        <f>COUNT(F50:F74)</f>
        <v>0</v>
      </c>
      <c r="G75" s="117">
        <f>SUM(G50:G74)</f>
        <v>0</v>
      </c>
      <c r="H75" s="117">
        <f>SUM(H50:H74)</f>
        <v>0</v>
      </c>
      <c r="I75" s="117">
        <f>SUM(I50:I74)</f>
        <v>0</v>
      </c>
      <c r="J75" s="117">
        <f>SUM(J50:J74)</f>
        <v>0</v>
      </c>
      <c r="K75" s="143">
        <f>SUM(K50:K74)</f>
        <v>0</v>
      </c>
      <c r="L75" s="118"/>
    </row>
    <row r="76" spans="1:12" s="235" customFormat="1" ht="23.1" thickTop="1">
      <c r="B76" s="236"/>
      <c r="D76" s="237" t="str">
        <f>$D$37</f>
        <v>បានឃើញ និង ពិនិត្យត្រឹមត្រូវ</v>
      </c>
      <c r="E76" s="238"/>
      <c r="F76" s="239"/>
      <c r="G76" s="240"/>
      <c r="H76" s="235" t="str">
        <f>$H$37</f>
        <v>បានឃើញនិង ពិនិត្យត្រឹមត្រូវ</v>
      </c>
      <c r="I76" s="241"/>
      <c r="J76" s="240"/>
      <c r="K76" s="241"/>
      <c r="L76" s="242" t="str">
        <f>$L$37</f>
        <v>បាត់ដំបង,ថ្ងៃទី ៣០ ខែ មករា ឆ្នាំ ២០១៦</v>
      </c>
    </row>
    <row r="77" spans="1:12" s="119" customFormat="1" ht="27" customHeight="1">
      <c r="B77" s="89"/>
      <c r="C77" s="125" t="str">
        <f>$C$38</f>
        <v>បាត់ដំបង,ថ្ងៃទី ៣០ ខែ មករា ឆ្នាំ ២០១៦</v>
      </c>
      <c r="E77" s="120"/>
      <c r="F77" s="121"/>
      <c r="G77" s="122"/>
      <c r="H77" s="119" t="str">
        <f>$H$38</f>
        <v>បាត់ដំបង,ថ្ងៃទី ៣០ ខែ មករា ឆ្នាំ ២០១៦</v>
      </c>
      <c r="I77" s="123"/>
      <c r="J77" s="122"/>
      <c r="K77" s="123"/>
    </row>
    <row r="78" spans="1:12" s="126" customFormat="1" ht="31.5" customHeight="1">
      <c r="B78" s="89"/>
      <c r="D78" s="127" t="str">
        <f>$D$39</f>
        <v>ប្រធានផ្នែកផែនការ គណនេយ្យ</v>
      </c>
      <c r="F78" s="128"/>
      <c r="G78" s="129"/>
      <c r="H78" s="130" t="str">
        <f>$H$39</f>
        <v>ប្រធានផ្នែកអាជីវកម្ម</v>
      </c>
      <c r="I78" s="131"/>
      <c r="J78" s="129"/>
      <c r="K78" s="506" t="str">
        <f>$K$39</f>
        <v>អ្នកធ្វើវិក្កយបត្រ</v>
      </c>
      <c r="L78" s="506"/>
    </row>
    <row r="79" spans="1:12" s="126" customFormat="1" ht="37.799999999999997" customHeight="1">
      <c r="B79" s="89"/>
      <c r="D79" s="119"/>
      <c r="E79" s="132"/>
      <c r="F79" s="128"/>
      <c r="G79" s="129"/>
      <c r="H79" s="133"/>
      <c r="I79" s="131"/>
      <c r="J79" s="129"/>
      <c r="K79" s="131"/>
    </row>
    <row r="80" spans="1:12" ht="26.4" customHeight="1">
      <c r="B80" s="89"/>
      <c r="K80" s="507" t="str">
        <f>$K$41</f>
        <v>ក្លឹង វង់ដ្រឺឌី</v>
      </c>
      <c r="L80" s="507"/>
    </row>
    <row r="81" spans="1:12" s="245" customFormat="1" ht="23.4" customHeight="1">
      <c r="C81" s="508"/>
      <c r="D81" s="508"/>
      <c r="E81" s="508"/>
      <c r="F81" s="86"/>
      <c r="G81" s="87"/>
      <c r="H81" s="88"/>
      <c r="I81" s="88"/>
      <c r="J81" s="87"/>
      <c r="K81" s="88"/>
    </row>
    <row r="82" spans="1:12" s="245" customFormat="1" ht="24" customHeight="1">
      <c r="C82" s="508"/>
      <c r="D82" s="508"/>
      <c r="E82" s="508"/>
      <c r="F82" s="86"/>
      <c r="G82" s="87"/>
      <c r="H82" s="88"/>
      <c r="I82" s="88"/>
      <c r="J82" s="87"/>
      <c r="K82" s="88"/>
    </row>
    <row r="83" spans="1:12" s="89" customFormat="1" ht="24" customHeight="1">
      <c r="C83" s="509" t="str">
        <f>$C$4</f>
        <v>មន្ទីរឧស្សាហកម្ម និងសិប្បកម្មខេត្ត</v>
      </c>
      <c r="D83" s="509"/>
      <c r="E83" s="509"/>
      <c r="F83" s="90"/>
      <c r="G83" s="91"/>
      <c r="H83" s="92"/>
      <c r="I83" s="92"/>
      <c r="J83" s="91"/>
      <c r="K83" s="93" t="s">
        <v>75</v>
      </c>
      <c r="L83" s="144" t="str">
        <f>IF(F114&gt;0,L44+1,"")</f>
        <v/>
      </c>
    </row>
    <row r="84" spans="1:12" s="89" customFormat="1" ht="24" customHeight="1">
      <c r="C84" s="510" t="str">
        <f>$C$5</f>
        <v>អង្គភាពរដ្ឋាករទឹកបាត់ដំបង</v>
      </c>
      <c r="D84" s="510"/>
      <c r="E84" s="510"/>
      <c r="F84" s="511" t="str">
        <f>$F$5</f>
        <v>ដីការអម វិក្កយបត្របង់ប្រាក់ថ្លៃទឹក</v>
      </c>
      <c r="G84" s="511"/>
      <c r="H84" s="511"/>
      <c r="I84" s="511"/>
      <c r="J84" s="91"/>
      <c r="K84" s="93" t="s">
        <v>77</v>
      </c>
      <c r="L84" s="145" t="str">
        <f>$L$5</f>
        <v>01​ 01 01</v>
      </c>
    </row>
    <row r="85" spans="1:12" s="89" customFormat="1" ht="21.75" customHeight="1">
      <c r="C85" s="126"/>
      <c r="D85" s="94"/>
      <c r="E85" s="95"/>
      <c r="F85" s="511"/>
      <c r="G85" s="511"/>
      <c r="H85" s="511"/>
      <c r="I85" s="511"/>
      <c r="J85" s="91"/>
      <c r="K85" s="93" t="s">
        <v>78</v>
      </c>
      <c r="L85" s="146" t="str">
        <f>$L$6</f>
        <v>03-2016</v>
      </c>
    </row>
    <row r="86" spans="1:12" s="89" customFormat="1" ht="15" customHeight="1" thickBot="1">
      <c r="C86" s="126"/>
      <c r="D86" s="96"/>
      <c r="E86" s="95"/>
      <c r="F86" s="97"/>
      <c r="G86" s="98"/>
      <c r="H86" s="99"/>
      <c r="I86" s="100"/>
      <c r="J86" s="101"/>
      <c r="K86" s="97"/>
      <c r="L86" s="97"/>
    </row>
    <row r="87" spans="1:12" s="245" customFormat="1" ht="18.75" customHeight="1" thickTop="1">
      <c r="B87" s="502"/>
      <c r="C87" s="249" t="s">
        <v>29</v>
      </c>
      <c r="D87" s="102" t="s">
        <v>79</v>
      </c>
      <c r="E87" s="102" t="s">
        <v>94</v>
      </c>
      <c r="F87" s="103" t="s">
        <v>24</v>
      </c>
      <c r="G87" s="104" t="s">
        <v>55</v>
      </c>
      <c r="H87" s="105" t="s">
        <v>42</v>
      </c>
      <c r="I87" s="106" t="s">
        <v>7</v>
      </c>
      <c r="J87" s="107" t="s">
        <v>41</v>
      </c>
      <c r="K87" s="105" t="s">
        <v>80</v>
      </c>
      <c r="L87" s="108" t="s">
        <v>81</v>
      </c>
    </row>
    <row r="88" spans="1:12" s="245" customFormat="1" ht="18.75" customHeight="1" thickBot="1">
      <c r="B88" s="502"/>
      <c r="C88" s="250" t="s">
        <v>82</v>
      </c>
      <c r="D88" s="109" t="s">
        <v>83</v>
      </c>
      <c r="E88" s="109" t="s">
        <v>84</v>
      </c>
      <c r="F88" s="110" t="s">
        <v>85</v>
      </c>
      <c r="G88" s="111" t="s">
        <v>86</v>
      </c>
      <c r="H88" s="112" t="s">
        <v>87</v>
      </c>
      <c r="I88" s="112" t="s">
        <v>87</v>
      </c>
      <c r="J88" s="111" t="s">
        <v>88</v>
      </c>
      <c r="K88" s="112" t="s">
        <v>87</v>
      </c>
      <c r="L88" s="113"/>
    </row>
    <row r="89" spans="1:12" s="89" customFormat="1" ht="18.75" customHeight="1" thickTop="1">
      <c r="A89" s="89" t="str">
        <f>IFERROR(IF($B89&gt;0,VLOOKUP($C89,'Reading B'!$E:$BH,6,FALSE),""),"")</f>
        <v/>
      </c>
      <c r="B89" s="89">
        <f>VLOOKUP(C89,'Reading B'!$E:$BH,31,FALSE)</f>
        <v>0</v>
      </c>
      <c r="C89" s="251">
        <f>C74+1</f>
        <v>51</v>
      </c>
      <c r="D89" s="136" t="str">
        <f>IFERROR(IF($B89&gt;0,VLOOKUP($C89,'Reading B'!$E:$BH,2,FALSE),""),"")</f>
        <v/>
      </c>
      <c r="E89" s="136" t="str">
        <f>IFERROR(IF($B89&gt;0,VLOOKUP($C89,'Reading B'!$E:$BH,3,FALSE),""),"")</f>
        <v/>
      </c>
      <c r="F89" s="138" t="str">
        <f>IFERROR(IF($B89&gt;0,VLOOKUP($C89,'Reading B'!$E:$BH,32,FALSE),""),"")</f>
        <v/>
      </c>
      <c r="G89" s="140" t="str">
        <f>IFERROR(IF($B89&gt;0,VLOOKUP($C89,'Reading B'!$E:$BH,31,FALSE),""),"")</f>
        <v/>
      </c>
      <c r="H89" s="140" t="str">
        <f>IFERROR(IF($B89&gt;0,VLOOKUP($C89,'Reading B'!$E:$BH,37,FALSE),""),"")</f>
        <v/>
      </c>
      <c r="I89" s="140" t="str">
        <f>IFERROR(IF($B89&gt;0,VLOOKUP($C89,'Reading B'!$E:$BH,38,FALSE),""),"")</f>
        <v/>
      </c>
      <c r="J89" s="140" t="str">
        <f>IFERROR(IF($B89&gt;0,VLOOKUP($C89,'Reading B'!$E:$BH,39,FALSE),""),"")</f>
        <v/>
      </c>
      <c r="K89" s="233" t="str">
        <f t="shared" ref="K89:K113" si="10">IFERROR(IF(B89&gt;0,SUM(H89:J89),""),"")</f>
        <v/>
      </c>
      <c r="L89" s="141" t="str">
        <f>IF(A89=2,"អាជីវកម្ម",IF(A89=3,"អង្គភាពរដ្ឋ",""))</f>
        <v/>
      </c>
    </row>
    <row r="90" spans="1:12" s="89" customFormat="1" ht="18.75" customHeight="1">
      <c r="A90" s="89" t="str">
        <f>IFERROR(IF($B90&gt;0,VLOOKUP($C90,'Reading B'!$E:$BH,6,FALSE),""),"")</f>
        <v/>
      </c>
      <c r="B90" s="89">
        <f>VLOOKUP(C90,'Reading B'!$E:$BH,31,FALSE)</f>
        <v>0</v>
      </c>
      <c r="C90" s="252">
        <f>IF(C89&gt;0,C89+1)</f>
        <v>52</v>
      </c>
      <c r="D90" s="137" t="str">
        <f>IFERROR(IF($B90&gt;0,VLOOKUP($C90,'Reading B'!$E:$BH,2,FALSE),""),"")</f>
        <v/>
      </c>
      <c r="E90" s="137" t="str">
        <f>IFERROR(IF($B90&gt;0,VLOOKUP($C90,'Reading B'!$E:$BH,3,FALSE),""),"")</f>
        <v/>
      </c>
      <c r="F90" s="139" t="str">
        <f>IFERROR(IF($B90&gt;0,VLOOKUP($C90,'Reading B'!$E:$BH,32,FALSE),""),"")</f>
        <v/>
      </c>
      <c r="G90" s="114" t="str">
        <f>IFERROR(IF($B90&gt;0,VLOOKUP($C90,'Reading B'!$E:$BH,31,FALSE),""),"")</f>
        <v/>
      </c>
      <c r="H90" s="114" t="str">
        <f>IFERROR(IF($B90&gt;0,VLOOKUP($C90,'Reading B'!$E:$BH,37,FALSE),""),"")</f>
        <v/>
      </c>
      <c r="I90" s="114" t="str">
        <f>IFERROR(IF($B90&gt;0,VLOOKUP($C90,'Reading B'!$E:$BH,38,FALSE),""),"")</f>
        <v/>
      </c>
      <c r="J90" s="114" t="str">
        <f>IFERROR(IF($B90&gt;0,VLOOKUP($C90,'Reading B'!$E:$BH,39,FALSE),""),"")</f>
        <v/>
      </c>
      <c r="K90" s="142" t="str">
        <f t="shared" si="10"/>
        <v/>
      </c>
      <c r="L90" s="115" t="str">
        <f>IF(A90=2,"អាជីវកម្ម",IF(A90=3,"អង្គភាពរដ្ឋ",""))</f>
        <v/>
      </c>
    </row>
    <row r="91" spans="1:12" s="89" customFormat="1" ht="18.75" customHeight="1">
      <c r="A91" s="89" t="str">
        <f>IFERROR(IF($B91&gt;0,VLOOKUP($C91,'Reading B'!$E:$BH,6,FALSE),""),"")</f>
        <v/>
      </c>
      <c r="B91" s="89">
        <f>VLOOKUP(C91,'Reading B'!$E:$BH,31,FALSE)</f>
        <v>0</v>
      </c>
      <c r="C91" s="252">
        <f>IF(C90&gt;0,C90+1)</f>
        <v>53</v>
      </c>
      <c r="D91" s="137" t="str">
        <f>IFERROR(IF($B91&gt;0,VLOOKUP($C91,'Reading B'!$E:$BH,2,FALSE),""),"")</f>
        <v/>
      </c>
      <c r="E91" s="137" t="str">
        <f>IFERROR(IF($B91&gt;0,VLOOKUP($C91,'Reading B'!$E:$BH,3,FALSE),""),"")</f>
        <v/>
      </c>
      <c r="F91" s="139" t="str">
        <f>IFERROR(IF($B91&gt;0,VLOOKUP($C91,'Reading B'!$E:$BH,32,FALSE),""),"")</f>
        <v/>
      </c>
      <c r="G91" s="114" t="str">
        <f>IFERROR(IF($B91&gt;0,VLOOKUP($C91,'Reading B'!$E:$BH,31,FALSE),""),"")</f>
        <v/>
      </c>
      <c r="H91" s="114" t="str">
        <f>IFERROR(IF($B91&gt;0,VLOOKUP($C91,'Reading B'!$E:$BH,37,FALSE),""),"")</f>
        <v/>
      </c>
      <c r="I91" s="114" t="str">
        <f>IFERROR(IF($B91&gt;0,VLOOKUP($C91,'Reading B'!$E:$BH,38,FALSE),""),"")</f>
        <v/>
      </c>
      <c r="J91" s="114" t="str">
        <f>IFERROR(IF($B91&gt;0,VLOOKUP($C91,'Reading B'!$E:$BH,39,FALSE),""),"")</f>
        <v/>
      </c>
      <c r="K91" s="142" t="str">
        <f t="shared" si="10"/>
        <v/>
      </c>
      <c r="L91" s="115" t="str">
        <f t="shared" ref="L91:L113" si="11">IF(A91=2,"អាជីវកម្ម",IF(A91=3,"អង្គភាពរដ្ឋ",""))</f>
        <v/>
      </c>
    </row>
    <row r="92" spans="1:12" s="89" customFormat="1" ht="18.75" customHeight="1">
      <c r="A92" s="89" t="str">
        <f>IFERROR(IF($B92&gt;0,VLOOKUP($C92,'Reading B'!$E:$BH,6,FALSE),""),"")</f>
        <v/>
      </c>
      <c r="B92" s="89">
        <f>VLOOKUP(C92,'Reading B'!$E:$BH,31,FALSE)</f>
        <v>0</v>
      </c>
      <c r="C92" s="252">
        <f t="shared" ref="C92:C113" si="12">IF(C91&gt;0,C91+1)</f>
        <v>54</v>
      </c>
      <c r="D92" s="137" t="str">
        <f>IFERROR(IF($B92&gt;0,VLOOKUP($C92,'Reading B'!$E:$BH,2,FALSE),""),"")</f>
        <v/>
      </c>
      <c r="E92" s="137" t="str">
        <f>IFERROR(IF($B92&gt;0,VLOOKUP($C92,'Reading B'!$E:$BH,3,FALSE),""),"")</f>
        <v/>
      </c>
      <c r="F92" s="139" t="str">
        <f>IFERROR(IF($B92&gt;0,VLOOKUP($C92,'Reading B'!$E:$BH,32,FALSE),""),"")</f>
        <v/>
      </c>
      <c r="G92" s="114" t="str">
        <f>IFERROR(IF($B92&gt;0,VLOOKUP($C92,'Reading B'!$E:$BH,31,FALSE),""),"")</f>
        <v/>
      </c>
      <c r="H92" s="114" t="str">
        <f>IFERROR(IF($B92&gt;0,VLOOKUP($C92,'Reading B'!$E:$BH,37,FALSE),""),"")</f>
        <v/>
      </c>
      <c r="I92" s="114" t="str">
        <f>IFERROR(IF($B92&gt;0,VLOOKUP($C92,'Reading B'!$E:$BH,38,FALSE),""),"")</f>
        <v/>
      </c>
      <c r="J92" s="114" t="str">
        <f>IFERROR(IF($B92&gt;0,VLOOKUP($C92,'Reading B'!$E:$BH,39,FALSE),""),"")</f>
        <v/>
      </c>
      <c r="K92" s="142" t="str">
        <f t="shared" si="10"/>
        <v/>
      </c>
      <c r="L92" s="115" t="str">
        <f t="shared" si="11"/>
        <v/>
      </c>
    </row>
    <row r="93" spans="1:12" s="89" customFormat="1" ht="18.75" customHeight="1">
      <c r="A93" s="89" t="str">
        <f>IFERROR(IF($B93&gt;0,VLOOKUP($C93,'Reading B'!$E:$BH,6,FALSE),""),"")</f>
        <v/>
      </c>
      <c r="B93" s="89">
        <f>VLOOKUP(C93,'Reading B'!$E:$BH,31,FALSE)</f>
        <v>0</v>
      </c>
      <c r="C93" s="252">
        <f t="shared" si="12"/>
        <v>55</v>
      </c>
      <c r="D93" s="137" t="str">
        <f>IFERROR(IF($B93&gt;0,VLOOKUP($C93,'Reading B'!$E:$BH,2,FALSE),""),"")</f>
        <v/>
      </c>
      <c r="E93" s="137" t="str">
        <f>IFERROR(IF($B93&gt;0,VLOOKUP($C93,'Reading B'!$E:$BH,3,FALSE),""),"")</f>
        <v/>
      </c>
      <c r="F93" s="139" t="str">
        <f>IFERROR(IF($B93&gt;0,VLOOKUP($C93,'Reading B'!$E:$BH,32,FALSE),""),"")</f>
        <v/>
      </c>
      <c r="G93" s="114" t="str">
        <f>IFERROR(IF($B93&gt;0,VLOOKUP($C93,'Reading B'!$E:$BH,31,FALSE),""),"")</f>
        <v/>
      </c>
      <c r="H93" s="114" t="str">
        <f>IFERROR(IF($B93&gt;0,VLOOKUP($C93,'Reading B'!$E:$BH,37,FALSE),""),"")</f>
        <v/>
      </c>
      <c r="I93" s="114" t="str">
        <f>IFERROR(IF($B93&gt;0,VLOOKUP($C93,'Reading B'!$E:$BH,38,FALSE),""),"")</f>
        <v/>
      </c>
      <c r="J93" s="114" t="str">
        <f>IFERROR(IF($B93&gt;0,VLOOKUP($C93,'Reading B'!$E:$BH,39,FALSE),""),"")</f>
        <v/>
      </c>
      <c r="K93" s="142" t="str">
        <f t="shared" si="10"/>
        <v/>
      </c>
      <c r="L93" s="115" t="str">
        <f t="shared" si="11"/>
        <v/>
      </c>
    </row>
    <row r="94" spans="1:12" s="89" customFormat="1" ht="18.75" customHeight="1">
      <c r="A94" s="89" t="str">
        <f>IFERROR(IF($B94&gt;0,VLOOKUP($C94,'Reading B'!$E:$BH,6,FALSE),""),"")</f>
        <v/>
      </c>
      <c r="B94" s="89">
        <f>VLOOKUP(C94,'Reading B'!$E:$BH,31,FALSE)</f>
        <v>0</v>
      </c>
      <c r="C94" s="252">
        <f t="shared" si="12"/>
        <v>56</v>
      </c>
      <c r="D94" s="137" t="str">
        <f>IFERROR(IF($B94&gt;0,VLOOKUP($C94,'Reading B'!$E:$BH,2,FALSE),""),"")</f>
        <v/>
      </c>
      <c r="E94" s="137" t="str">
        <f>IFERROR(IF($B94&gt;0,VLOOKUP($C94,'Reading B'!$E:$BH,3,FALSE),""),"")</f>
        <v/>
      </c>
      <c r="F94" s="139" t="str">
        <f>IFERROR(IF($B94&gt;0,VLOOKUP($C94,'Reading B'!$E:$BH,32,FALSE),""),"")</f>
        <v/>
      </c>
      <c r="G94" s="114" t="str">
        <f>IFERROR(IF($B94&gt;0,VLOOKUP($C94,'Reading B'!$E:$BH,31,FALSE),""),"")</f>
        <v/>
      </c>
      <c r="H94" s="114" t="str">
        <f>IFERROR(IF($B94&gt;0,VLOOKUP($C94,'Reading B'!$E:$BH,37,FALSE),""),"")</f>
        <v/>
      </c>
      <c r="I94" s="114" t="str">
        <f>IFERROR(IF($B94&gt;0,VLOOKUP($C94,'Reading B'!$E:$BH,38,FALSE),""),"")</f>
        <v/>
      </c>
      <c r="J94" s="114" t="str">
        <f>IFERROR(IF($B94&gt;0,VLOOKUP($C94,'Reading B'!$E:$BH,39,FALSE),""),"")</f>
        <v/>
      </c>
      <c r="K94" s="142" t="str">
        <f t="shared" si="10"/>
        <v/>
      </c>
      <c r="L94" s="115" t="str">
        <f t="shared" si="11"/>
        <v/>
      </c>
    </row>
    <row r="95" spans="1:12" s="89" customFormat="1" ht="18.75" customHeight="1">
      <c r="A95" s="89" t="str">
        <f>IFERROR(IF($B95&gt;0,VLOOKUP($C95,'Reading B'!$E:$BH,6,FALSE),""),"")</f>
        <v/>
      </c>
      <c r="B95" s="89">
        <f>VLOOKUP(C95,'Reading B'!$E:$BH,31,FALSE)</f>
        <v>0</v>
      </c>
      <c r="C95" s="252">
        <f t="shared" si="12"/>
        <v>57</v>
      </c>
      <c r="D95" s="137" t="str">
        <f>IFERROR(IF($B95&gt;0,VLOOKUP($C95,'Reading B'!$E:$BH,2,FALSE),""),"")</f>
        <v/>
      </c>
      <c r="E95" s="137" t="str">
        <f>IFERROR(IF($B95&gt;0,VLOOKUP($C95,'Reading B'!$E:$BH,3,FALSE),""),"")</f>
        <v/>
      </c>
      <c r="F95" s="139" t="str">
        <f>IFERROR(IF($B95&gt;0,VLOOKUP($C95,'Reading B'!$E:$BH,32,FALSE),""),"")</f>
        <v/>
      </c>
      <c r="G95" s="114" t="str">
        <f>IFERROR(IF($B95&gt;0,VLOOKUP($C95,'Reading B'!$E:$BH,31,FALSE),""),"")</f>
        <v/>
      </c>
      <c r="H95" s="114" t="str">
        <f>IFERROR(IF($B95&gt;0,VLOOKUP($C95,'Reading B'!$E:$BH,37,FALSE),""),"")</f>
        <v/>
      </c>
      <c r="I95" s="114" t="str">
        <f>IFERROR(IF($B95&gt;0,VLOOKUP($C95,'Reading B'!$E:$BH,38,FALSE),""),"")</f>
        <v/>
      </c>
      <c r="J95" s="114" t="str">
        <f>IFERROR(IF($B95&gt;0,VLOOKUP($C95,'Reading B'!$E:$BH,39,FALSE),""),"")</f>
        <v/>
      </c>
      <c r="K95" s="142" t="str">
        <f t="shared" si="10"/>
        <v/>
      </c>
      <c r="L95" s="115" t="str">
        <f t="shared" si="11"/>
        <v/>
      </c>
    </row>
    <row r="96" spans="1:12" s="89" customFormat="1" ht="18.75" customHeight="1">
      <c r="A96" s="89" t="str">
        <f>IFERROR(IF($B96&gt;0,VLOOKUP($C96,'Reading B'!$E:$BH,6,FALSE),""),"")</f>
        <v/>
      </c>
      <c r="B96" s="89">
        <f>VLOOKUP(C96,'Reading B'!$E:$BH,31,FALSE)</f>
        <v>0</v>
      </c>
      <c r="C96" s="252">
        <f t="shared" si="12"/>
        <v>58</v>
      </c>
      <c r="D96" s="137" t="str">
        <f>IFERROR(IF($B96&gt;0,VLOOKUP($C96,'Reading B'!$E:$BH,2,FALSE),""),"")</f>
        <v/>
      </c>
      <c r="E96" s="137" t="str">
        <f>IFERROR(IF($B96&gt;0,VLOOKUP($C96,'Reading B'!$E:$BH,3,FALSE),""),"")</f>
        <v/>
      </c>
      <c r="F96" s="139" t="str">
        <f>IFERROR(IF($B96&gt;0,VLOOKUP($C96,'Reading B'!$E:$BH,32,FALSE),""),"")</f>
        <v/>
      </c>
      <c r="G96" s="114" t="str">
        <f>IFERROR(IF($B96&gt;0,VLOOKUP($C96,'Reading B'!$E:$BH,31,FALSE),""),"")</f>
        <v/>
      </c>
      <c r="H96" s="114" t="str">
        <f>IFERROR(IF($B96&gt;0,VLOOKUP($C96,'Reading B'!$E:$BH,37,FALSE),""),"")</f>
        <v/>
      </c>
      <c r="I96" s="114" t="str">
        <f>IFERROR(IF($B96&gt;0,VLOOKUP($C96,'Reading B'!$E:$BH,38,FALSE),""),"")</f>
        <v/>
      </c>
      <c r="J96" s="114" t="str">
        <f>IFERROR(IF($B96&gt;0,VLOOKUP($C96,'Reading B'!$E:$BH,39,FALSE),""),"")</f>
        <v/>
      </c>
      <c r="K96" s="142" t="str">
        <f t="shared" si="10"/>
        <v/>
      </c>
      <c r="L96" s="115" t="str">
        <f t="shared" si="11"/>
        <v/>
      </c>
    </row>
    <row r="97" spans="1:12" s="89" customFormat="1" ht="18.75" customHeight="1">
      <c r="A97" s="89" t="str">
        <f>IFERROR(IF($B97&gt;0,VLOOKUP($C97,'Reading B'!$E:$BH,6,FALSE),""),"")</f>
        <v/>
      </c>
      <c r="B97" s="89">
        <f>VLOOKUP(C97,'Reading B'!$E:$BH,31,FALSE)</f>
        <v>0</v>
      </c>
      <c r="C97" s="252">
        <f t="shared" si="12"/>
        <v>59</v>
      </c>
      <c r="D97" s="137" t="str">
        <f>IFERROR(IF($B97&gt;0,VLOOKUP($C97,'Reading B'!$E:$BH,2,FALSE),""),"")</f>
        <v/>
      </c>
      <c r="E97" s="137" t="str">
        <f>IFERROR(IF($B97&gt;0,VLOOKUP($C97,'Reading B'!$E:$BH,3,FALSE),""),"")</f>
        <v/>
      </c>
      <c r="F97" s="139" t="str">
        <f>IFERROR(IF($B97&gt;0,VLOOKUP($C97,'Reading B'!$E:$BH,32,FALSE),""),"")</f>
        <v/>
      </c>
      <c r="G97" s="114" t="str">
        <f>IFERROR(IF($B97&gt;0,VLOOKUP($C97,'Reading B'!$E:$BH,31,FALSE),""),"")</f>
        <v/>
      </c>
      <c r="H97" s="114" t="str">
        <f>IFERROR(IF($B97&gt;0,VLOOKUP($C97,'Reading B'!$E:$BH,37,FALSE),""),"")</f>
        <v/>
      </c>
      <c r="I97" s="114" t="str">
        <f>IFERROR(IF($B97&gt;0,VLOOKUP($C97,'Reading B'!$E:$BH,38,FALSE),""),"")</f>
        <v/>
      </c>
      <c r="J97" s="114" t="str">
        <f>IFERROR(IF($B97&gt;0,VLOOKUP($C97,'Reading B'!$E:$BH,39,FALSE),""),"")</f>
        <v/>
      </c>
      <c r="K97" s="142" t="str">
        <f t="shared" si="10"/>
        <v/>
      </c>
      <c r="L97" s="115" t="str">
        <f t="shared" si="11"/>
        <v/>
      </c>
    </row>
    <row r="98" spans="1:12" s="89" customFormat="1" ht="18.75" customHeight="1">
      <c r="A98" s="89" t="str">
        <f>IFERROR(IF($B98&gt;0,VLOOKUP($C98,'Reading B'!$E:$BH,6,FALSE),""),"")</f>
        <v/>
      </c>
      <c r="B98" s="89">
        <f>VLOOKUP(C98,'Reading B'!$E:$BH,31,FALSE)</f>
        <v>0</v>
      </c>
      <c r="C98" s="252">
        <f t="shared" si="12"/>
        <v>60</v>
      </c>
      <c r="D98" s="137" t="str">
        <f>IFERROR(IF($B98&gt;0,VLOOKUP($C98,'Reading B'!$E:$BH,2,FALSE),""),"")</f>
        <v/>
      </c>
      <c r="E98" s="137" t="str">
        <f>IFERROR(IF($B98&gt;0,VLOOKUP($C98,'Reading B'!$E:$BH,3,FALSE),""),"")</f>
        <v/>
      </c>
      <c r="F98" s="139" t="str">
        <f>IFERROR(IF($B98&gt;0,VLOOKUP($C98,'Reading B'!$E:$BH,32,FALSE),""),"")</f>
        <v/>
      </c>
      <c r="G98" s="114" t="str">
        <f>IFERROR(IF($B98&gt;0,VLOOKUP($C98,'Reading B'!$E:$BH,31,FALSE),""),"")</f>
        <v/>
      </c>
      <c r="H98" s="114" t="str">
        <f>IFERROR(IF($B98&gt;0,VLOOKUP($C98,'Reading B'!$E:$BH,37,FALSE),""),"")</f>
        <v/>
      </c>
      <c r="I98" s="114" t="str">
        <f>IFERROR(IF($B98&gt;0,VLOOKUP($C98,'Reading B'!$E:$BH,38,FALSE),""),"")</f>
        <v/>
      </c>
      <c r="J98" s="114" t="str">
        <f>IFERROR(IF($B98&gt;0,VLOOKUP($C98,'Reading B'!$E:$BH,39,FALSE),""),"")</f>
        <v/>
      </c>
      <c r="K98" s="142" t="str">
        <f t="shared" si="10"/>
        <v/>
      </c>
      <c r="L98" s="115" t="str">
        <f t="shared" si="11"/>
        <v/>
      </c>
    </row>
    <row r="99" spans="1:12" s="89" customFormat="1" ht="18.75" customHeight="1">
      <c r="A99" s="89" t="str">
        <f>IFERROR(IF($B99&gt;0,VLOOKUP($C99,'Reading B'!$E:$BH,6,FALSE),""),"")</f>
        <v/>
      </c>
      <c r="B99" s="89">
        <f>VLOOKUP(C99,'Reading B'!$E:$BH,31,FALSE)</f>
        <v>0</v>
      </c>
      <c r="C99" s="252">
        <f t="shared" si="12"/>
        <v>61</v>
      </c>
      <c r="D99" s="137" t="str">
        <f>IFERROR(IF($B99&gt;0,VLOOKUP($C99,'Reading B'!$E:$BH,2,FALSE),""),"")</f>
        <v/>
      </c>
      <c r="E99" s="137" t="str">
        <f>IFERROR(IF($B99&gt;0,VLOOKUP($C99,'Reading B'!$E:$BH,3,FALSE),""),"")</f>
        <v/>
      </c>
      <c r="F99" s="139" t="str">
        <f>IFERROR(IF($B99&gt;0,VLOOKUP($C99,'Reading B'!$E:$BH,32,FALSE),""),"")</f>
        <v/>
      </c>
      <c r="G99" s="114" t="str">
        <f>IFERROR(IF($B99&gt;0,VLOOKUP($C99,'Reading B'!$E:$BH,31,FALSE),""),"")</f>
        <v/>
      </c>
      <c r="H99" s="114" t="str">
        <f>IFERROR(IF($B99&gt;0,VLOOKUP($C99,'Reading B'!$E:$BH,37,FALSE),""),"")</f>
        <v/>
      </c>
      <c r="I99" s="114" t="str">
        <f>IFERROR(IF($B99&gt;0,VLOOKUP($C99,'Reading B'!$E:$BH,38,FALSE),""),"")</f>
        <v/>
      </c>
      <c r="J99" s="114" t="str">
        <f>IFERROR(IF($B99&gt;0,VLOOKUP($C99,'Reading B'!$E:$BH,39,FALSE),""),"")</f>
        <v/>
      </c>
      <c r="K99" s="142" t="str">
        <f t="shared" si="10"/>
        <v/>
      </c>
      <c r="L99" s="115" t="str">
        <f t="shared" si="11"/>
        <v/>
      </c>
    </row>
    <row r="100" spans="1:12" s="89" customFormat="1" ht="18.75" customHeight="1">
      <c r="A100" s="89" t="str">
        <f>IFERROR(IF($B100&gt;0,VLOOKUP($C100,'Reading B'!$E:$BH,6,FALSE),""),"")</f>
        <v/>
      </c>
      <c r="B100" s="89">
        <f>VLOOKUP(C100,'Reading B'!$E:$BH,31,FALSE)</f>
        <v>0</v>
      </c>
      <c r="C100" s="252">
        <f t="shared" si="12"/>
        <v>62</v>
      </c>
      <c r="D100" s="137" t="str">
        <f>IFERROR(IF($B100&gt;0,VLOOKUP($C100,'Reading B'!$E:$BH,2,FALSE),""),"")</f>
        <v/>
      </c>
      <c r="E100" s="137" t="str">
        <f>IFERROR(IF($B100&gt;0,VLOOKUP($C100,'Reading B'!$E:$BH,3,FALSE),""),"")</f>
        <v/>
      </c>
      <c r="F100" s="139" t="str">
        <f>IFERROR(IF($B100&gt;0,VLOOKUP($C100,'Reading B'!$E:$BH,32,FALSE),""),"")</f>
        <v/>
      </c>
      <c r="G100" s="114" t="str">
        <f>IFERROR(IF($B100&gt;0,VLOOKUP($C100,'Reading B'!$E:$BH,31,FALSE),""),"")</f>
        <v/>
      </c>
      <c r="H100" s="114" t="str">
        <f>IFERROR(IF($B100&gt;0,VLOOKUP($C100,'Reading B'!$E:$BH,37,FALSE),""),"")</f>
        <v/>
      </c>
      <c r="I100" s="114" t="str">
        <f>IFERROR(IF($B100&gt;0,VLOOKUP($C100,'Reading B'!$E:$BH,38,FALSE),""),"")</f>
        <v/>
      </c>
      <c r="J100" s="114" t="str">
        <f>IFERROR(IF($B100&gt;0,VLOOKUP($C100,'Reading B'!$E:$BH,39,FALSE),""),"")</f>
        <v/>
      </c>
      <c r="K100" s="142" t="str">
        <f t="shared" si="10"/>
        <v/>
      </c>
      <c r="L100" s="115" t="str">
        <f t="shared" si="11"/>
        <v/>
      </c>
    </row>
    <row r="101" spans="1:12" s="89" customFormat="1" ht="18.75" customHeight="1">
      <c r="A101" s="89" t="str">
        <f>IFERROR(IF($B101&gt;0,VLOOKUP($C101,'Reading B'!$E:$BH,6,FALSE),""),"")</f>
        <v/>
      </c>
      <c r="B101" s="89">
        <f>VLOOKUP(C101,'Reading B'!$E:$BH,31,FALSE)</f>
        <v>0</v>
      </c>
      <c r="C101" s="252">
        <f t="shared" si="12"/>
        <v>63</v>
      </c>
      <c r="D101" s="137" t="str">
        <f>IFERROR(IF($B101&gt;0,VLOOKUP($C101,'Reading B'!$E:$BH,2,FALSE),""),"")</f>
        <v/>
      </c>
      <c r="E101" s="137" t="str">
        <f>IFERROR(IF($B101&gt;0,VLOOKUP($C101,'Reading B'!$E:$BH,3,FALSE),""),"")</f>
        <v/>
      </c>
      <c r="F101" s="139" t="str">
        <f>IFERROR(IF($B101&gt;0,VLOOKUP($C101,'Reading B'!$E:$BH,32,FALSE),""),"")</f>
        <v/>
      </c>
      <c r="G101" s="114" t="str">
        <f>IFERROR(IF($B101&gt;0,VLOOKUP($C101,'Reading B'!$E:$BH,31,FALSE),""),"")</f>
        <v/>
      </c>
      <c r="H101" s="114" t="str">
        <f>IFERROR(IF($B101&gt;0,VLOOKUP($C101,'Reading B'!$E:$BH,37,FALSE),""),"")</f>
        <v/>
      </c>
      <c r="I101" s="114" t="str">
        <f>IFERROR(IF($B101&gt;0,VLOOKUP($C101,'Reading B'!$E:$BH,38,FALSE),""),"")</f>
        <v/>
      </c>
      <c r="J101" s="114" t="str">
        <f>IFERROR(IF($B101&gt;0,VLOOKUP($C101,'Reading B'!$E:$BH,39,FALSE),""),"")</f>
        <v/>
      </c>
      <c r="K101" s="142" t="str">
        <f t="shared" si="10"/>
        <v/>
      </c>
      <c r="L101" s="115" t="str">
        <f t="shared" si="11"/>
        <v/>
      </c>
    </row>
    <row r="102" spans="1:12" s="89" customFormat="1" ht="18.75" customHeight="1">
      <c r="A102" s="89" t="str">
        <f>IFERROR(IF($B102&gt;0,VLOOKUP($C102,'Reading B'!$E:$BH,6,FALSE),""),"")</f>
        <v/>
      </c>
      <c r="B102" s="89">
        <f>VLOOKUP(C102,'Reading B'!$E:$BH,31,FALSE)</f>
        <v>0</v>
      </c>
      <c r="C102" s="252">
        <f t="shared" si="12"/>
        <v>64</v>
      </c>
      <c r="D102" s="137" t="str">
        <f>IFERROR(IF($B102&gt;0,VLOOKUP($C102,'Reading B'!$E:$BH,2,FALSE),""),"")</f>
        <v/>
      </c>
      <c r="E102" s="137" t="str">
        <f>IFERROR(IF($B102&gt;0,VLOOKUP($C102,'Reading B'!$E:$BH,3,FALSE),""),"")</f>
        <v/>
      </c>
      <c r="F102" s="139" t="str">
        <f>IFERROR(IF($B102&gt;0,VLOOKUP($C102,'Reading B'!$E:$BH,32,FALSE),""),"")</f>
        <v/>
      </c>
      <c r="G102" s="114" t="str">
        <f>IFERROR(IF($B102&gt;0,VLOOKUP($C102,'Reading B'!$E:$BH,31,FALSE),""),"")</f>
        <v/>
      </c>
      <c r="H102" s="114" t="str">
        <f>IFERROR(IF($B102&gt;0,VLOOKUP($C102,'Reading B'!$E:$BH,37,FALSE),""),"")</f>
        <v/>
      </c>
      <c r="I102" s="114" t="str">
        <f>IFERROR(IF($B102&gt;0,VLOOKUP($C102,'Reading B'!$E:$BH,38,FALSE),""),"")</f>
        <v/>
      </c>
      <c r="J102" s="114" t="str">
        <f>IFERROR(IF($B102&gt;0,VLOOKUP($C102,'Reading B'!$E:$BH,39,FALSE),""),"")</f>
        <v/>
      </c>
      <c r="K102" s="142" t="str">
        <f t="shared" si="10"/>
        <v/>
      </c>
      <c r="L102" s="115" t="str">
        <f t="shared" si="11"/>
        <v/>
      </c>
    </row>
    <row r="103" spans="1:12" s="89" customFormat="1" ht="18.75" customHeight="1">
      <c r="A103" s="89" t="str">
        <f>IFERROR(IF($B103&gt;0,VLOOKUP($C103,'Reading B'!$E:$BH,6,FALSE),""),"")</f>
        <v/>
      </c>
      <c r="B103" s="89">
        <f>VLOOKUP(C103,'Reading B'!$E:$BH,31,FALSE)</f>
        <v>0</v>
      </c>
      <c r="C103" s="252">
        <f t="shared" si="12"/>
        <v>65</v>
      </c>
      <c r="D103" s="137" t="str">
        <f>IFERROR(IF($B103&gt;0,VLOOKUP($C103,'Reading B'!$E:$BH,2,FALSE),""),"")</f>
        <v/>
      </c>
      <c r="E103" s="137" t="str">
        <f>IFERROR(IF($B103&gt;0,VLOOKUP($C103,'Reading B'!$E:$BH,3,FALSE),""),"")</f>
        <v/>
      </c>
      <c r="F103" s="139" t="str">
        <f>IFERROR(IF($B103&gt;0,VLOOKUP($C103,'Reading B'!$E:$BH,32,FALSE),""),"")</f>
        <v/>
      </c>
      <c r="G103" s="114" t="str">
        <f>IFERROR(IF($B103&gt;0,VLOOKUP($C103,'Reading B'!$E:$BH,31,FALSE),""),"")</f>
        <v/>
      </c>
      <c r="H103" s="114" t="str">
        <f>IFERROR(IF($B103&gt;0,VLOOKUP($C103,'Reading B'!$E:$BH,37,FALSE),""),"")</f>
        <v/>
      </c>
      <c r="I103" s="114" t="str">
        <f>IFERROR(IF($B103&gt;0,VLOOKUP($C103,'Reading B'!$E:$BH,38,FALSE),""),"")</f>
        <v/>
      </c>
      <c r="J103" s="114" t="str">
        <f>IFERROR(IF($B103&gt;0,VLOOKUP($C103,'Reading B'!$E:$BH,39,FALSE),""),"")</f>
        <v/>
      </c>
      <c r="K103" s="142" t="str">
        <f t="shared" si="10"/>
        <v/>
      </c>
      <c r="L103" s="115" t="str">
        <f t="shared" si="11"/>
        <v/>
      </c>
    </row>
    <row r="104" spans="1:12" s="89" customFormat="1" ht="18.75" customHeight="1">
      <c r="A104" s="89" t="str">
        <f>IFERROR(IF($B104&gt;0,VLOOKUP($C104,'Reading B'!$E:$BH,6,FALSE),""),"")</f>
        <v/>
      </c>
      <c r="B104" s="89">
        <f>VLOOKUP(C104,'Reading B'!$E:$BH,31,FALSE)</f>
        <v>0</v>
      </c>
      <c r="C104" s="252">
        <f t="shared" si="12"/>
        <v>66</v>
      </c>
      <c r="D104" s="137" t="str">
        <f>IFERROR(IF($B104&gt;0,VLOOKUP($C104,'Reading B'!$E:$BH,2,FALSE),""),"")</f>
        <v/>
      </c>
      <c r="E104" s="137" t="str">
        <f>IFERROR(IF($B104&gt;0,VLOOKUP($C104,'Reading B'!$E:$BH,3,FALSE),""),"")</f>
        <v/>
      </c>
      <c r="F104" s="139" t="str">
        <f>IFERROR(IF($B104&gt;0,VLOOKUP($C104,'Reading B'!$E:$BH,32,FALSE),""),"")</f>
        <v/>
      </c>
      <c r="G104" s="114" t="str">
        <f>IFERROR(IF($B104&gt;0,VLOOKUP($C104,'Reading B'!$E:$BH,31,FALSE),""),"")</f>
        <v/>
      </c>
      <c r="H104" s="114" t="str">
        <f>IFERROR(IF($B104&gt;0,VLOOKUP($C104,'Reading B'!$E:$BH,37,FALSE),""),"")</f>
        <v/>
      </c>
      <c r="I104" s="114" t="str">
        <f>IFERROR(IF($B104&gt;0,VLOOKUP($C104,'Reading B'!$E:$BH,38,FALSE),""),"")</f>
        <v/>
      </c>
      <c r="J104" s="114" t="str">
        <f>IFERROR(IF($B104&gt;0,VLOOKUP($C104,'Reading B'!$E:$BH,39,FALSE),""),"")</f>
        <v/>
      </c>
      <c r="K104" s="142" t="str">
        <f t="shared" si="10"/>
        <v/>
      </c>
      <c r="L104" s="115" t="str">
        <f t="shared" si="11"/>
        <v/>
      </c>
    </row>
    <row r="105" spans="1:12" s="89" customFormat="1" ht="18.75" customHeight="1">
      <c r="A105" s="89" t="str">
        <f>IFERROR(IF($B105&gt;0,VLOOKUP($C105,'Reading B'!$E:$BH,6,FALSE),""),"")</f>
        <v/>
      </c>
      <c r="B105" s="89">
        <f>VLOOKUP(C105,'Reading B'!$E:$BH,31,FALSE)</f>
        <v>0</v>
      </c>
      <c r="C105" s="252">
        <f t="shared" si="12"/>
        <v>67</v>
      </c>
      <c r="D105" s="137" t="str">
        <f>IFERROR(IF($B105&gt;0,VLOOKUP($C105,'Reading B'!$E:$BH,2,FALSE),""),"")</f>
        <v/>
      </c>
      <c r="E105" s="137" t="str">
        <f>IFERROR(IF($B105&gt;0,VLOOKUP($C105,'Reading B'!$E:$BH,3,FALSE),""),"")</f>
        <v/>
      </c>
      <c r="F105" s="139" t="str">
        <f>IFERROR(IF($B105&gt;0,VLOOKUP($C105,'Reading B'!$E:$BH,32,FALSE),""),"")</f>
        <v/>
      </c>
      <c r="G105" s="114" t="str">
        <f>IFERROR(IF($B105&gt;0,VLOOKUP($C105,'Reading B'!$E:$BH,31,FALSE),""),"")</f>
        <v/>
      </c>
      <c r="H105" s="114" t="str">
        <f>IFERROR(IF($B105&gt;0,VLOOKUP($C105,'Reading B'!$E:$BH,37,FALSE),""),"")</f>
        <v/>
      </c>
      <c r="I105" s="114" t="str">
        <f>IFERROR(IF($B105&gt;0,VLOOKUP($C105,'Reading B'!$E:$BH,38,FALSE),""),"")</f>
        <v/>
      </c>
      <c r="J105" s="114" t="str">
        <f>IFERROR(IF($B105&gt;0,VLOOKUP($C105,'Reading B'!$E:$BH,39,FALSE),""),"")</f>
        <v/>
      </c>
      <c r="K105" s="142" t="str">
        <f t="shared" si="10"/>
        <v/>
      </c>
      <c r="L105" s="115" t="str">
        <f t="shared" si="11"/>
        <v/>
      </c>
    </row>
    <row r="106" spans="1:12" s="89" customFormat="1" ht="18.75" customHeight="1">
      <c r="A106" s="89" t="str">
        <f>IFERROR(IF($B106&gt;0,VLOOKUP($C106,'Reading B'!$E:$BH,6,FALSE),""),"")</f>
        <v/>
      </c>
      <c r="B106" s="89">
        <f>VLOOKUP(C106,'Reading B'!$E:$BH,31,FALSE)</f>
        <v>0</v>
      </c>
      <c r="C106" s="252">
        <f t="shared" si="12"/>
        <v>68</v>
      </c>
      <c r="D106" s="137" t="str">
        <f>IFERROR(IF($B106&gt;0,VLOOKUP($C106,'Reading B'!$E:$BH,2,FALSE),""),"")</f>
        <v/>
      </c>
      <c r="E106" s="137" t="str">
        <f>IFERROR(IF($B106&gt;0,VLOOKUP($C106,'Reading B'!$E:$BH,3,FALSE),""),"")</f>
        <v/>
      </c>
      <c r="F106" s="139" t="str">
        <f>IFERROR(IF($B106&gt;0,VLOOKUP($C106,'Reading B'!$E:$BH,32,FALSE),""),"")</f>
        <v/>
      </c>
      <c r="G106" s="114" t="str">
        <f>IFERROR(IF($B106&gt;0,VLOOKUP($C106,'Reading B'!$E:$BH,31,FALSE),""),"")</f>
        <v/>
      </c>
      <c r="H106" s="114" t="str">
        <f>IFERROR(IF($B106&gt;0,VLOOKUP($C106,'Reading B'!$E:$BH,37,FALSE),""),"")</f>
        <v/>
      </c>
      <c r="I106" s="114" t="str">
        <f>IFERROR(IF($B106&gt;0,VLOOKUP($C106,'Reading B'!$E:$BH,38,FALSE),""),"")</f>
        <v/>
      </c>
      <c r="J106" s="114" t="str">
        <f>IFERROR(IF($B106&gt;0,VLOOKUP($C106,'Reading B'!$E:$BH,39,FALSE),""),"")</f>
        <v/>
      </c>
      <c r="K106" s="142" t="str">
        <f t="shared" si="10"/>
        <v/>
      </c>
      <c r="L106" s="115" t="str">
        <f t="shared" si="11"/>
        <v/>
      </c>
    </row>
    <row r="107" spans="1:12" s="89" customFormat="1" ht="18.75" customHeight="1">
      <c r="A107" s="89" t="str">
        <f>IFERROR(IF($B107&gt;0,VLOOKUP($C107,'Reading B'!$E:$BH,6,FALSE),""),"")</f>
        <v/>
      </c>
      <c r="B107" s="89">
        <f>VLOOKUP(C107,'Reading B'!$E:$BH,31,FALSE)</f>
        <v>0</v>
      </c>
      <c r="C107" s="252">
        <f t="shared" si="12"/>
        <v>69</v>
      </c>
      <c r="D107" s="137" t="str">
        <f>IFERROR(IF($B107&gt;0,VLOOKUP($C107,'Reading B'!$E:$BH,2,FALSE),""),"")</f>
        <v/>
      </c>
      <c r="E107" s="137" t="str">
        <f>IFERROR(IF($B107&gt;0,VLOOKUP($C107,'Reading B'!$E:$BH,3,FALSE),""),"")</f>
        <v/>
      </c>
      <c r="F107" s="139" t="str">
        <f>IFERROR(IF($B107&gt;0,VLOOKUP($C107,'Reading B'!$E:$BH,32,FALSE),""),"")</f>
        <v/>
      </c>
      <c r="G107" s="114" t="str">
        <f>IFERROR(IF($B107&gt;0,VLOOKUP($C107,'Reading B'!$E:$BH,31,FALSE),""),"")</f>
        <v/>
      </c>
      <c r="H107" s="114" t="str">
        <f>IFERROR(IF($B107&gt;0,VLOOKUP($C107,'Reading B'!$E:$BH,37,FALSE),""),"")</f>
        <v/>
      </c>
      <c r="I107" s="114" t="str">
        <f>IFERROR(IF($B107&gt;0,VLOOKUP($C107,'Reading B'!$E:$BH,38,FALSE),""),"")</f>
        <v/>
      </c>
      <c r="J107" s="114" t="str">
        <f>IFERROR(IF($B107&gt;0,VLOOKUP($C107,'Reading B'!$E:$BH,39,FALSE),""),"")</f>
        <v/>
      </c>
      <c r="K107" s="142" t="str">
        <f t="shared" si="10"/>
        <v/>
      </c>
      <c r="L107" s="115" t="str">
        <f t="shared" si="11"/>
        <v/>
      </c>
    </row>
    <row r="108" spans="1:12" s="89" customFormat="1" ht="18.75" customHeight="1">
      <c r="A108" s="89" t="str">
        <f>IFERROR(IF($B108&gt;0,VLOOKUP($C108,'Reading B'!$E:$BH,6,FALSE),""),"")</f>
        <v/>
      </c>
      <c r="B108" s="89">
        <f>VLOOKUP(C108,'Reading B'!$E:$BH,31,FALSE)</f>
        <v>0</v>
      </c>
      <c r="C108" s="252">
        <f t="shared" si="12"/>
        <v>70</v>
      </c>
      <c r="D108" s="137" t="str">
        <f>IFERROR(IF($B108&gt;0,VLOOKUP($C108,'Reading B'!$E:$BH,2,FALSE),""),"")</f>
        <v/>
      </c>
      <c r="E108" s="137" t="str">
        <f>IFERROR(IF($B108&gt;0,VLOOKUP($C108,'Reading B'!$E:$BH,3,FALSE),""),"")</f>
        <v/>
      </c>
      <c r="F108" s="139" t="str">
        <f>IFERROR(IF($B108&gt;0,VLOOKUP($C108,'Reading B'!$E:$BH,32,FALSE),""),"")</f>
        <v/>
      </c>
      <c r="G108" s="114" t="str">
        <f>IFERROR(IF($B108&gt;0,VLOOKUP($C108,'Reading B'!$E:$BH,31,FALSE),""),"")</f>
        <v/>
      </c>
      <c r="H108" s="114" t="str">
        <f>IFERROR(IF($B108&gt;0,VLOOKUP($C108,'Reading B'!$E:$BH,37,FALSE),""),"")</f>
        <v/>
      </c>
      <c r="I108" s="114" t="str">
        <f>IFERROR(IF($B108&gt;0,VLOOKUP($C108,'Reading B'!$E:$BH,38,FALSE),""),"")</f>
        <v/>
      </c>
      <c r="J108" s="114" t="str">
        <f>IFERROR(IF($B108&gt;0,VLOOKUP($C108,'Reading B'!$E:$BH,39,FALSE),""),"")</f>
        <v/>
      </c>
      <c r="K108" s="142" t="str">
        <f t="shared" si="10"/>
        <v/>
      </c>
      <c r="L108" s="115" t="str">
        <f t="shared" si="11"/>
        <v/>
      </c>
    </row>
    <row r="109" spans="1:12" s="89" customFormat="1" ht="18.75" customHeight="1">
      <c r="A109" s="89" t="str">
        <f>IFERROR(IF($B109&gt;0,VLOOKUP($C109,'Reading B'!$E:$BH,6,FALSE),""),"")</f>
        <v/>
      </c>
      <c r="B109" s="89">
        <f>VLOOKUP(C109,'Reading B'!$E:$BH,31,FALSE)</f>
        <v>0</v>
      </c>
      <c r="C109" s="252">
        <f t="shared" si="12"/>
        <v>71</v>
      </c>
      <c r="D109" s="137" t="str">
        <f>IFERROR(IF($B109&gt;0,VLOOKUP($C109,'Reading B'!$E:$BH,2,FALSE),""),"")</f>
        <v/>
      </c>
      <c r="E109" s="137" t="str">
        <f>IFERROR(IF($B109&gt;0,VLOOKUP($C109,'Reading B'!$E:$BH,3,FALSE),""),"")</f>
        <v/>
      </c>
      <c r="F109" s="139" t="str">
        <f>IFERROR(IF($B109&gt;0,VLOOKUP($C109,'Reading B'!$E:$BH,32,FALSE),""),"")</f>
        <v/>
      </c>
      <c r="G109" s="114" t="str">
        <f>IFERROR(IF($B109&gt;0,VLOOKUP($C109,'Reading B'!$E:$BH,31,FALSE),""),"")</f>
        <v/>
      </c>
      <c r="H109" s="114" t="str">
        <f>IFERROR(IF($B109&gt;0,VLOOKUP($C109,'Reading B'!$E:$BH,37,FALSE),""),"")</f>
        <v/>
      </c>
      <c r="I109" s="114" t="str">
        <f>IFERROR(IF($B109&gt;0,VLOOKUP($C109,'Reading B'!$E:$BH,38,FALSE),""),"")</f>
        <v/>
      </c>
      <c r="J109" s="114" t="str">
        <f>IFERROR(IF($B109&gt;0,VLOOKUP($C109,'Reading B'!$E:$BH,39,FALSE),""),"")</f>
        <v/>
      </c>
      <c r="K109" s="142" t="str">
        <f t="shared" si="10"/>
        <v/>
      </c>
      <c r="L109" s="115" t="str">
        <f t="shared" si="11"/>
        <v/>
      </c>
    </row>
    <row r="110" spans="1:12" s="89" customFormat="1" ht="18.75" customHeight="1">
      <c r="A110" s="89" t="str">
        <f>IFERROR(IF($B110&gt;0,VLOOKUP($C110,'Reading B'!$E:$BH,6,FALSE),""),"")</f>
        <v/>
      </c>
      <c r="B110" s="89">
        <f>VLOOKUP(C110,'Reading B'!$E:$BH,31,FALSE)</f>
        <v>0</v>
      </c>
      <c r="C110" s="252">
        <f t="shared" si="12"/>
        <v>72</v>
      </c>
      <c r="D110" s="137" t="str">
        <f>IFERROR(IF($B110&gt;0,VLOOKUP($C110,'Reading B'!$E:$BH,2,FALSE),""),"")</f>
        <v/>
      </c>
      <c r="E110" s="137" t="str">
        <f>IFERROR(IF($B110&gt;0,VLOOKUP($C110,'Reading B'!$E:$BH,3,FALSE),""),"")</f>
        <v/>
      </c>
      <c r="F110" s="139" t="str">
        <f>IFERROR(IF($B110&gt;0,VLOOKUP($C110,'Reading B'!$E:$BH,32,FALSE),""),"")</f>
        <v/>
      </c>
      <c r="G110" s="114" t="str">
        <f>IFERROR(IF($B110&gt;0,VLOOKUP($C110,'Reading B'!$E:$BH,31,FALSE),""),"")</f>
        <v/>
      </c>
      <c r="H110" s="114" t="str">
        <f>IFERROR(IF($B110&gt;0,VLOOKUP($C110,'Reading B'!$E:$BH,37,FALSE),""),"")</f>
        <v/>
      </c>
      <c r="I110" s="114" t="str">
        <f>IFERROR(IF($B110&gt;0,VLOOKUP($C110,'Reading B'!$E:$BH,38,FALSE),""),"")</f>
        <v/>
      </c>
      <c r="J110" s="114" t="str">
        <f>IFERROR(IF($B110&gt;0,VLOOKUP($C110,'Reading B'!$E:$BH,39,FALSE),""),"")</f>
        <v/>
      </c>
      <c r="K110" s="142" t="str">
        <f t="shared" si="10"/>
        <v/>
      </c>
      <c r="L110" s="115" t="str">
        <f t="shared" si="11"/>
        <v/>
      </c>
    </row>
    <row r="111" spans="1:12" s="89" customFormat="1" ht="18.75" customHeight="1">
      <c r="A111" s="89" t="str">
        <f>IFERROR(IF($B111&gt;0,VLOOKUP($C111,'Reading B'!$E:$BH,6,FALSE),""),"")</f>
        <v/>
      </c>
      <c r="B111" s="89">
        <f>VLOOKUP(C111,'Reading B'!$E:$BH,31,FALSE)</f>
        <v>0</v>
      </c>
      <c r="C111" s="252">
        <f t="shared" si="12"/>
        <v>73</v>
      </c>
      <c r="D111" s="137" t="str">
        <f>IFERROR(IF($B111&gt;0,VLOOKUP($C111,'Reading B'!$E:$BH,2,FALSE),""),"")</f>
        <v/>
      </c>
      <c r="E111" s="137" t="str">
        <f>IFERROR(IF($B111&gt;0,VLOOKUP($C111,'Reading B'!$E:$BH,3,FALSE),""),"")</f>
        <v/>
      </c>
      <c r="F111" s="139" t="str">
        <f>IFERROR(IF($B111&gt;0,VLOOKUP($C111,'Reading B'!$E:$BH,32,FALSE),""),"")</f>
        <v/>
      </c>
      <c r="G111" s="114" t="str">
        <f>IFERROR(IF($B111&gt;0,VLOOKUP($C111,'Reading B'!$E:$BH,31,FALSE),""),"")</f>
        <v/>
      </c>
      <c r="H111" s="114" t="str">
        <f>IFERROR(IF($B111&gt;0,VLOOKUP($C111,'Reading B'!$E:$BH,37,FALSE),""),"")</f>
        <v/>
      </c>
      <c r="I111" s="114" t="str">
        <f>IFERROR(IF($B111&gt;0,VLOOKUP($C111,'Reading B'!$E:$BH,38,FALSE),""),"")</f>
        <v/>
      </c>
      <c r="J111" s="114" t="str">
        <f>IFERROR(IF($B111&gt;0,VLOOKUP($C111,'Reading B'!$E:$BH,39,FALSE),""),"")</f>
        <v/>
      </c>
      <c r="K111" s="142" t="str">
        <f t="shared" si="10"/>
        <v/>
      </c>
      <c r="L111" s="115" t="str">
        <f t="shared" si="11"/>
        <v/>
      </c>
    </row>
    <row r="112" spans="1:12" s="89" customFormat="1" ht="18.75" customHeight="1">
      <c r="A112" s="89" t="str">
        <f>IFERROR(IF($B112&gt;0,VLOOKUP($C112,'Reading B'!$E:$BH,6,FALSE),""),"")</f>
        <v/>
      </c>
      <c r="B112" s="89">
        <f>VLOOKUP(C112,'Reading B'!$E:$BH,31,FALSE)</f>
        <v>0</v>
      </c>
      <c r="C112" s="252">
        <f t="shared" si="12"/>
        <v>74</v>
      </c>
      <c r="D112" s="137" t="str">
        <f>IFERROR(IF($B112&gt;0,VLOOKUP($C112,'Reading B'!$E:$BH,2,FALSE),""),"")</f>
        <v/>
      </c>
      <c r="E112" s="137" t="str">
        <f>IFERROR(IF($B112&gt;0,VLOOKUP($C112,'Reading B'!$E:$BH,3,FALSE),""),"")</f>
        <v/>
      </c>
      <c r="F112" s="139" t="str">
        <f>IFERROR(IF($B112&gt;0,VLOOKUP($C112,'Reading B'!$E:$BH,32,FALSE),""),"")</f>
        <v/>
      </c>
      <c r="G112" s="114" t="str">
        <f>IFERROR(IF($B112&gt;0,VLOOKUP($C112,'Reading B'!$E:$BH,31,FALSE),""),"")</f>
        <v/>
      </c>
      <c r="H112" s="114" t="str">
        <f>IFERROR(IF($B112&gt;0,VLOOKUP($C112,'Reading B'!$E:$BH,37,FALSE),""),"")</f>
        <v/>
      </c>
      <c r="I112" s="114" t="str">
        <f>IFERROR(IF($B112&gt;0,VLOOKUP($C112,'Reading B'!$E:$BH,38,FALSE),""),"")</f>
        <v/>
      </c>
      <c r="J112" s="114" t="str">
        <f>IFERROR(IF($B112&gt;0,VLOOKUP($C112,'Reading B'!$E:$BH,39,FALSE),""),"")</f>
        <v/>
      </c>
      <c r="K112" s="142" t="str">
        <f t="shared" si="10"/>
        <v/>
      </c>
      <c r="L112" s="115" t="str">
        <f t="shared" si="11"/>
        <v/>
      </c>
    </row>
    <row r="113" spans="1:12" s="89" customFormat="1" ht="18.75" customHeight="1" thickBot="1">
      <c r="A113" s="89" t="str">
        <f>IFERROR(IF($B113&gt;0,VLOOKUP($C113,'Reading B'!$E:$BH,6,FALSE),""),"")</f>
        <v/>
      </c>
      <c r="B113" s="89">
        <f>VLOOKUP(C113,'Reading B'!$E:$BH,31,FALSE)</f>
        <v>0</v>
      </c>
      <c r="C113" s="253">
        <f t="shared" si="12"/>
        <v>75</v>
      </c>
      <c r="D113" s="234" t="str">
        <f>IFERROR(IF($B113&gt;0,VLOOKUP($C113,'Reading B'!$E:$BH,2,FALSE),""),"")</f>
        <v/>
      </c>
      <c r="E113" s="234" t="str">
        <f>IFERROR(IF($B113&gt;0,VLOOKUP($C113,'Reading B'!$E:$BH,3,FALSE),""),"")</f>
        <v/>
      </c>
      <c r="F113" s="139" t="str">
        <f>IFERROR(IF($B113&gt;0,VLOOKUP($C113,'Reading B'!$E:$BH,32,FALSE),""),"")</f>
        <v/>
      </c>
      <c r="G113" s="114" t="str">
        <f>IFERROR(IF($B113&gt;0,VLOOKUP($C113,'Reading B'!$E:$BH,31,FALSE),""),"")</f>
        <v/>
      </c>
      <c r="H113" s="114" t="str">
        <f>IFERROR(IF($B113&gt;0,VLOOKUP($C113,'Reading B'!$E:$BH,37,FALSE),""),"")</f>
        <v/>
      </c>
      <c r="I113" s="114" t="str">
        <f>IFERROR(IF($B113&gt;0,VLOOKUP($C113,'Reading B'!$E:$BH,38,FALSE),""),"")</f>
        <v/>
      </c>
      <c r="J113" s="114" t="str">
        <f>IFERROR(IF($B113&gt;0,VLOOKUP($C113,'Reading B'!$E:$BH,39,FALSE),""),"")</f>
        <v/>
      </c>
      <c r="K113" s="142" t="str">
        <f t="shared" si="10"/>
        <v/>
      </c>
      <c r="L113" s="115" t="str">
        <f t="shared" si="11"/>
        <v/>
      </c>
    </row>
    <row r="114" spans="1:12" s="89" customFormat="1" ht="18.75" customHeight="1" thickTop="1" thickBot="1">
      <c r="C114" s="503" t="s">
        <v>89</v>
      </c>
      <c r="D114" s="504"/>
      <c r="E114" s="505"/>
      <c r="F114" s="116">
        <f>COUNT(F89:F113)</f>
        <v>0</v>
      </c>
      <c r="G114" s="117">
        <f>SUM(G89:G113)</f>
        <v>0</v>
      </c>
      <c r="H114" s="117">
        <f>SUM(H89:H113)</f>
        <v>0</v>
      </c>
      <c r="I114" s="117">
        <f>SUM(I89:I113)</f>
        <v>0</v>
      </c>
      <c r="J114" s="117">
        <f>SUM(J89:J113)</f>
        <v>0</v>
      </c>
      <c r="K114" s="143">
        <f>SUM(K89:K113)</f>
        <v>0</v>
      </c>
      <c r="L114" s="118"/>
    </row>
    <row r="115" spans="1:12" s="235" customFormat="1" ht="23.1" thickTop="1">
      <c r="B115" s="236"/>
      <c r="D115" s="237" t="str">
        <f>$D$37</f>
        <v>បានឃើញ និង ពិនិត្យត្រឹមត្រូវ</v>
      </c>
      <c r="E115" s="238"/>
      <c r="F115" s="239"/>
      <c r="G115" s="240"/>
      <c r="H115" s="235" t="str">
        <f>$H$37</f>
        <v>បានឃើញនិង ពិនិត្យត្រឹមត្រូវ</v>
      </c>
      <c r="I115" s="241"/>
      <c r="J115" s="240"/>
      <c r="K115" s="241"/>
      <c r="L115" s="242" t="str">
        <f>$L$37</f>
        <v>បាត់ដំបង,ថ្ងៃទី ៣០ ខែ មករា ឆ្នាំ ២០១៦</v>
      </c>
    </row>
    <row r="116" spans="1:12" s="119" customFormat="1" ht="27" customHeight="1">
      <c r="B116" s="89"/>
      <c r="C116" s="125" t="str">
        <f>$C$38</f>
        <v>បាត់ដំបង,ថ្ងៃទី ៣០ ខែ មករា ឆ្នាំ ២០១៦</v>
      </c>
      <c r="E116" s="120"/>
      <c r="F116" s="121"/>
      <c r="G116" s="122"/>
      <c r="H116" s="119" t="str">
        <f>$H$38</f>
        <v>បាត់ដំបង,ថ្ងៃទី ៣០ ខែ មករា ឆ្នាំ ២០១៦</v>
      </c>
      <c r="I116" s="123"/>
      <c r="J116" s="122"/>
      <c r="K116" s="123"/>
    </row>
    <row r="117" spans="1:12" s="126" customFormat="1" ht="31.5" customHeight="1">
      <c r="B117" s="89"/>
      <c r="D117" s="127" t="str">
        <f>$D$39</f>
        <v>ប្រធានផ្នែកផែនការ គណនេយ្យ</v>
      </c>
      <c r="F117" s="128"/>
      <c r="G117" s="129"/>
      <c r="H117" s="130" t="str">
        <f>$H$39</f>
        <v>ប្រធានផ្នែកអាជីវកម្ម</v>
      </c>
      <c r="I117" s="131"/>
      <c r="J117" s="129"/>
      <c r="K117" s="506" t="str">
        <f>$K$39</f>
        <v>អ្នកធ្វើវិក្កយបត្រ</v>
      </c>
      <c r="L117" s="506"/>
    </row>
    <row r="118" spans="1:12" s="126" customFormat="1" ht="37.799999999999997" customHeight="1">
      <c r="B118" s="89"/>
      <c r="D118" s="119"/>
      <c r="E118" s="132"/>
      <c r="F118" s="128"/>
      <c r="G118" s="129"/>
      <c r="H118" s="133"/>
      <c r="I118" s="131"/>
      <c r="J118" s="129"/>
      <c r="K118" s="131"/>
    </row>
    <row r="119" spans="1:12" s="245" customFormat="1" ht="26.4" customHeight="1">
      <c r="B119" s="89"/>
      <c r="C119" s="254"/>
      <c r="D119" s="134"/>
      <c r="E119" s="135"/>
      <c r="F119" s="86"/>
      <c r="G119" s="87"/>
      <c r="H119" s="88"/>
      <c r="I119" s="88"/>
      <c r="J119" s="87"/>
      <c r="K119" s="507" t="str">
        <f>$K$41</f>
        <v>ក្លឹង វង់ដ្រឺឌី</v>
      </c>
      <c r="L119" s="507"/>
    </row>
    <row r="120" spans="1:12" s="245" customFormat="1" ht="23.4" customHeight="1">
      <c r="C120" s="508"/>
      <c r="D120" s="508"/>
      <c r="E120" s="508"/>
      <c r="F120" s="86"/>
      <c r="G120" s="87"/>
      <c r="H120" s="88"/>
      <c r="I120" s="88"/>
      <c r="J120" s="87"/>
      <c r="K120" s="88"/>
    </row>
    <row r="121" spans="1:12" s="245" customFormat="1" ht="24" customHeight="1">
      <c r="C121" s="508"/>
      <c r="D121" s="508"/>
      <c r="E121" s="508"/>
      <c r="F121" s="86"/>
      <c r="G121" s="87"/>
      <c r="H121" s="88"/>
      <c r="I121" s="88"/>
      <c r="J121" s="87"/>
      <c r="K121" s="88"/>
    </row>
    <row r="122" spans="1:12" s="89" customFormat="1" ht="24" customHeight="1">
      <c r="C122" s="509" t="str">
        <f>$C$4</f>
        <v>មន្ទីរឧស្សាហកម្ម និងសិប្បកម្មខេត្ត</v>
      </c>
      <c r="D122" s="509"/>
      <c r="E122" s="509"/>
      <c r="F122" s="90"/>
      <c r="G122" s="91"/>
      <c r="H122" s="92"/>
      <c r="I122" s="92"/>
      <c r="J122" s="91"/>
      <c r="K122" s="93" t="s">
        <v>75</v>
      </c>
      <c r="L122" s="144" t="str">
        <f>IF(F153&gt;0,L83+1,"")</f>
        <v/>
      </c>
    </row>
    <row r="123" spans="1:12" s="89" customFormat="1" ht="24" customHeight="1">
      <c r="C123" s="510" t="str">
        <f>$C$5</f>
        <v>អង្គភាពរដ្ឋាករទឹកបាត់ដំបង</v>
      </c>
      <c r="D123" s="510"/>
      <c r="E123" s="510"/>
      <c r="F123" s="511" t="str">
        <f>$F$5</f>
        <v>ដីការអម វិក្កយបត្របង់ប្រាក់ថ្លៃទឹក</v>
      </c>
      <c r="G123" s="511"/>
      <c r="H123" s="511"/>
      <c r="I123" s="511"/>
      <c r="J123" s="91"/>
      <c r="K123" s="93" t="s">
        <v>77</v>
      </c>
      <c r="L123" s="145" t="str">
        <f>$L$5</f>
        <v>01​ 01 01</v>
      </c>
    </row>
    <row r="124" spans="1:12" s="89" customFormat="1" ht="21.75" customHeight="1">
      <c r="C124" s="126"/>
      <c r="D124" s="94"/>
      <c r="E124" s="95"/>
      <c r="F124" s="511"/>
      <c r="G124" s="511"/>
      <c r="H124" s="511"/>
      <c r="I124" s="511"/>
      <c r="J124" s="91"/>
      <c r="K124" s="93" t="s">
        <v>78</v>
      </c>
      <c r="L124" s="146" t="str">
        <f>$L$6</f>
        <v>03-2016</v>
      </c>
    </row>
    <row r="125" spans="1:12" s="89" customFormat="1" ht="15" customHeight="1" thickBot="1">
      <c r="C125" s="126"/>
      <c r="D125" s="96"/>
      <c r="E125" s="95"/>
      <c r="F125" s="97"/>
      <c r="G125" s="98"/>
      <c r="H125" s="99"/>
      <c r="I125" s="100"/>
      <c r="J125" s="101"/>
      <c r="K125" s="97"/>
      <c r="L125" s="97"/>
    </row>
    <row r="126" spans="1:12" s="245" customFormat="1" ht="18.75" customHeight="1" thickTop="1">
      <c r="B126" s="502"/>
      <c r="C126" s="249" t="s">
        <v>29</v>
      </c>
      <c r="D126" s="102" t="s">
        <v>79</v>
      </c>
      <c r="E126" s="102" t="s">
        <v>94</v>
      </c>
      <c r="F126" s="103" t="s">
        <v>24</v>
      </c>
      <c r="G126" s="104" t="s">
        <v>55</v>
      </c>
      <c r="H126" s="105" t="s">
        <v>42</v>
      </c>
      <c r="I126" s="106" t="s">
        <v>7</v>
      </c>
      <c r="J126" s="107" t="s">
        <v>41</v>
      </c>
      <c r="K126" s="105" t="s">
        <v>80</v>
      </c>
      <c r="L126" s="108" t="s">
        <v>81</v>
      </c>
    </row>
    <row r="127" spans="1:12" s="245" customFormat="1" ht="18.75" customHeight="1" thickBot="1">
      <c r="B127" s="502"/>
      <c r="C127" s="250" t="s">
        <v>82</v>
      </c>
      <c r="D127" s="109" t="s">
        <v>83</v>
      </c>
      <c r="E127" s="109" t="s">
        <v>84</v>
      </c>
      <c r="F127" s="110" t="s">
        <v>85</v>
      </c>
      <c r="G127" s="111" t="s">
        <v>86</v>
      </c>
      <c r="H127" s="112" t="s">
        <v>87</v>
      </c>
      <c r="I127" s="112" t="s">
        <v>87</v>
      </c>
      <c r="J127" s="111" t="s">
        <v>88</v>
      </c>
      <c r="K127" s="112" t="s">
        <v>87</v>
      </c>
      <c r="L127" s="113"/>
    </row>
    <row r="128" spans="1:12" s="89" customFormat="1" ht="18.75" customHeight="1" thickTop="1">
      <c r="A128" s="89" t="str">
        <f>IFERROR(IF($B128&gt;0,VLOOKUP($C128,'Reading B'!$E:$BH,6,FALSE),""),"")</f>
        <v/>
      </c>
      <c r="B128" s="89">
        <f>VLOOKUP(C128,'Reading B'!$E:$BH,31,FALSE)</f>
        <v>0</v>
      </c>
      <c r="C128" s="251">
        <f>C113+1</f>
        <v>76</v>
      </c>
      <c r="D128" s="136" t="str">
        <f>IFERROR(IF($B128&gt;0,VLOOKUP($C128,'Reading B'!$E:$BH,2,FALSE),""),"")</f>
        <v/>
      </c>
      <c r="E128" s="136" t="str">
        <f>IFERROR(IF($B128&gt;0,VLOOKUP($C128,'Reading B'!$E:$BH,3,FALSE),""),"")</f>
        <v/>
      </c>
      <c r="F128" s="138" t="str">
        <f>IFERROR(IF($B128&gt;0,VLOOKUP($C128,'Reading B'!$E:$BH,32,FALSE),""),"")</f>
        <v/>
      </c>
      <c r="G128" s="140" t="str">
        <f>IFERROR(IF($B128&gt;0,VLOOKUP($C128,'Reading B'!$E:$BH,31,FALSE),""),"")</f>
        <v/>
      </c>
      <c r="H128" s="140" t="str">
        <f>IFERROR(IF($B128&gt;0,VLOOKUP($C128,'Reading B'!$E:$BH,37,FALSE),""),"")</f>
        <v/>
      </c>
      <c r="I128" s="140" t="str">
        <f>IFERROR(IF($B128&gt;0,VLOOKUP($C128,'Reading B'!$E:$BH,38,FALSE),""),"")</f>
        <v/>
      </c>
      <c r="J128" s="140" t="str">
        <f>IFERROR(IF($B128&gt;0,VLOOKUP($C128,'Reading B'!$E:$BH,39,FALSE),""),"")</f>
        <v/>
      </c>
      <c r="K128" s="233" t="str">
        <f t="shared" ref="K128:K152" si="13">IFERROR(IF(B128&gt;0,SUM(H128:J128),""),"")</f>
        <v/>
      </c>
      <c r="L128" s="141" t="str">
        <f>IF(A128=2,"អាជីវកម្ម",IF(A128=3,"អង្គភាពរដ្ឋ",""))</f>
        <v/>
      </c>
    </row>
    <row r="129" spans="1:12" s="89" customFormat="1" ht="18.75" customHeight="1">
      <c r="A129" s="89" t="str">
        <f>IFERROR(IF($B129&gt;0,VLOOKUP($C129,'Reading B'!$E:$BH,6,FALSE),""),"")</f>
        <v/>
      </c>
      <c r="B129" s="89">
        <f>VLOOKUP(C129,'Reading B'!$E:$BH,31,FALSE)</f>
        <v>0</v>
      </c>
      <c r="C129" s="252">
        <f>IF(C128&gt;0,C128+1)</f>
        <v>77</v>
      </c>
      <c r="D129" s="137" t="str">
        <f>IFERROR(IF($B129&gt;0,VLOOKUP($C129,'Reading B'!$E:$BH,2,FALSE),""),"")</f>
        <v/>
      </c>
      <c r="E129" s="137" t="str">
        <f>IFERROR(IF($B129&gt;0,VLOOKUP($C129,'Reading B'!$E:$BH,3,FALSE),""),"")</f>
        <v/>
      </c>
      <c r="F129" s="139" t="str">
        <f>IFERROR(IF($B129&gt;0,VLOOKUP($C129,'Reading B'!$E:$BH,32,FALSE),""),"")</f>
        <v/>
      </c>
      <c r="G129" s="114" t="str">
        <f>IFERROR(IF($B129&gt;0,VLOOKUP($C129,'Reading B'!$E:$BH,31,FALSE),""),"")</f>
        <v/>
      </c>
      <c r="H129" s="114" t="str">
        <f>IFERROR(IF($B129&gt;0,VLOOKUP($C129,'Reading B'!$E:$BH,37,FALSE),""),"")</f>
        <v/>
      </c>
      <c r="I129" s="114" t="str">
        <f>IFERROR(IF($B129&gt;0,VLOOKUP($C129,'Reading B'!$E:$BH,38,FALSE),""),"")</f>
        <v/>
      </c>
      <c r="J129" s="114" t="str">
        <f>IFERROR(IF($B129&gt;0,VLOOKUP($C129,'Reading B'!$E:$BH,39,FALSE),""),"")</f>
        <v/>
      </c>
      <c r="K129" s="142" t="str">
        <f t="shared" si="13"/>
        <v/>
      </c>
      <c r="L129" s="115" t="str">
        <f>IF(A129=2,"អាជីវកម្ម",IF(A129=3,"អង្គភាពរដ្ឋ",""))</f>
        <v/>
      </c>
    </row>
    <row r="130" spans="1:12" s="89" customFormat="1" ht="18.75" customHeight="1">
      <c r="A130" s="89" t="str">
        <f>IFERROR(IF($B130&gt;0,VLOOKUP($C130,'Reading B'!$E:$BH,6,FALSE),""),"")</f>
        <v/>
      </c>
      <c r="B130" s="89">
        <f>VLOOKUP(C130,'Reading B'!$E:$BH,31,FALSE)</f>
        <v>0</v>
      </c>
      <c r="C130" s="252">
        <f>IF(C129&gt;0,C129+1)</f>
        <v>78</v>
      </c>
      <c r="D130" s="137" t="str">
        <f>IFERROR(IF($B130&gt;0,VLOOKUP($C130,'Reading B'!$E:$BH,2,FALSE),""),"")</f>
        <v/>
      </c>
      <c r="E130" s="137" t="str">
        <f>IFERROR(IF($B130&gt;0,VLOOKUP($C130,'Reading B'!$E:$BH,3,FALSE),""),"")</f>
        <v/>
      </c>
      <c r="F130" s="139" t="str">
        <f>IFERROR(IF($B130&gt;0,VLOOKUP($C130,'Reading B'!$E:$BH,32,FALSE),""),"")</f>
        <v/>
      </c>
      <c r="G130" s="114" t="str">
        <f>IFERROR(IF($B130&gt;0,VLOOKUP($C130,'Reading B'!$E:$BH,31,FALSE),""),"")</f>
        <v/>
      </c>
      <c r="H130" s="114" t="str">
        <f>IFERROR(IF($B130&gt;0,VLOOKUP($C130,'Reading B'!$E:$BH,37,FALSE),""),"")</f>
        <v/>
      </c>
      <c r="I130" s="114" t="str">
        <f>IFERROR(IF($B130&gt;0,VLOOKUP($C130,'Reading B'!$E:$BH,38,FALSE),""),"")</f>
        <v/>
      </c>
      <c r="J130" s="114" t="str">
        <f>IFERROR(IF($B130&gt;0,VLOOKUP($C130,'Reading B'!$E:$BH,39,FALSE),""),"")</f>
        <v/>
      </c>
      <c r="K130" s="142" t="str">
        <f t="shared" si="13"/>
        <v/>
      </c>
      <c r="L130" s="115" t="str">
        <f t="shared" ref="L130:L152" si="14">IF(A130=2,"អាជីវកម្ម",IF(A130=3,"អង្គភាពរដ្ឋ",""))</f>
        <v/>
      </c>
    </row>
    <row r="131" spans="1:12" s="89" customFormat="1" ht="18.75" customHeight="1">
      <c r="A131" s="89" t="str">
        <f>IFERROR(IF($B131&gt;0,VLOOKUP($C131,'Reading B'!$E:$BH,6,FALSE),""),"")</f>
        <v/>
      </c>
      <c r="B131" s="89">
        <f>VLOOKUP(C131,'Reading B'!$E:$BH,31,FALSE)</f>
        <v>0</v>
      </c>
      <c r="C131" s="252">
        <f t="shared" ref="C131:C152" si="15">IF(C130&gt;0,C130+1)</f>
        <v>79</v>
      </c>
      <c r="D131" s="137" t="str">
        <f>IFERROR(IF($B131&gt;0,VLOOKUP($C131,'Reading B'!$E:$BH,2,FALSE),""),"")</f>
        <v/>
      </c>
      <c r="E131" s="137" t="str">
        <f>IFERROR(IF($B131&gt;0,VLOOKUP($C131,'Reading B'!$E:$BH,3,FALSE),""),"")</f>
        <v/>
      </c>
      <c r="F131" s="139" t="str">
        <f>IFERROR(IF($B131&gt;0,VLOOKUP($C131,'Reading B'!$E:$BH,32,FALSE),""),"")</f>
        <v/>
      </c>
      <c r="G131" s="114" t="str">
        <f>IFERROR(IF($B131&gt;0,VLOOKUP($C131,'Reading B'!$E:$BH,31,FALSE),""),"")</f>
        <v/>
      </c>
      <c r="H131" s="114" t="str">
        <f>IFERROR(IF($B131&gt;0,VLOOKUP($C131,'Reading B'!$E:$BH,37,FALSE),""),"")</f>
        <v/>
      </c>
      <c r="I131" s="114" t="str">
        <f>IFERROR(IF($B131&gt;0,VLOOKUP($C131,'Reading B'!$E:$BH,38,FALSE),""),"")</f>
        <v/>
      </c>
      <c r="J131" s="114" t="str">
        <f>IFERROR(IF($B131&gt;0,VLOOKUP($C131,'Reading B'!$E:$BH,39,FALSE),""),"")</f>
        <v/>
      </c>
      <c r="K131" s="142" t="str">
        <f t="shared" si="13"/>
        <v/>
      </c>
      <c r="L131" s="115" t="str">
        <f t="shared" si="14"/>
        <v/>
      </c>
    </row>
    <row r="132" spans="1:12" s="89" customFormat="1" ht="18.75" customHeight="1">
      <c r="A132" s="89" t="str">
        <f>IFERROR(IF($B132&gt;0,VLOOKUP($C132,'Reading B'!$E:$BH,6,FALSE),""),"")</f>
        <v/>
      </c>
      <c r="B132" s="89">
        <f>VLOOKUP(C132,'Reading B'!$E:$BH,31,FALSE)</f>
        <v>0</v>
      </c>
      <c r="C132" s="252">
        <f t="shared" si="15"/>
        <v>80</v>
      </c>
      <c r="D132" s="137" t="str">
        <f>IFERROR(IF($B132&gt;0,VLOOKUP($C132,'Reading B'!$E:$BH,2,FALSE),""),"")</f>
        <v/>
      </c>
      <c r="E132" s="137" t="str">
        <f>IFERROR(IF($B132&gt;0,VLOOKUP($C132,'Reading B'!$E:$BH,3,FALSE),""),"")</f>
        <v/>
      </c>
      <c r="F132" s="139" t="str">
        <f>IFERROR(IF($B132&gt;0,VLOOKUP($C132,'Reading B'!$E:$BH,32,FALSE),""),"")</f>
        <v/>
      </c>
      <c r="G132" s="114" t="str">
        <f>IFERROR(IF($B132&gt;0,VLOOKUP($C132,'Reading B'!$E:$BH,31,FALSE),""),"")</f>
        <v/>
      </c>
      <c r="H132" s="114" t="str">
        <f>IFERROR(IF($B132&gt;0,VLOOKUP($C132,'Reading B'!$E:$BH,37,FALSE),""),"")</f>
        <v/>
      </c>
      <c r="I132" s="114" t="str">
        <f>IFERROR(IF($B132&gt;0,VLOOKUP($C132,'Reading B'!$E:$BH,38,FALSE),""),"")</f>
        <v/>
      </c>
      <c r="J132" s="114" t="str">
        <f>IFERROR(IF($B132&gt;0,VLOOKUP($C132,'Reading B'!$E:$BH,39,FALSE),""),"")</f>
        <v/>
      </c>
      <c r="K132" s="142" t="str">
        <f t="shared" si="13"/>
        <v/>
      </c>
      <c r="L132" s="115" t="str">
        <f t="shared" si="14"/>
        <v/>
      </c>
    </row>
    <row r="133" spans="1:12" s="89" customFormat="1" ht="18.75" customHeight="1">
      <c r="A133" s="89" t="str">
        <f>IFERROR(IF($B133&gt;0,VLOOKUP($C133,'Reading B'!$E:$BH,6,FALSE),""),"")</f>
        <v/>
      </c>
      <c r="B133" s="89">
        <f>VLOOKUP(C133,'Reading B'!$E:$BH,31,FALSE)</f>
        <v>0</v>
      </c>
      <c r="C133" s="252">
        <f t="shared" si="15"/>
        <v>81</v>
      </c>
      <c r="D133" s="137" t="str">
        <f>IFERROR(IF($B133&gt;0,VLOOKUP($C133,'Reading B'!$E:$BH,2,FALSE),""),"")</f>
        <v/>
      </c>
      <c r="E133" s="137" t="str">
        <f>IFERROR(IF($B133&gt;0,VLOOKUP($C133,'Reading B'!$E:$BH,3,FALSE),""),"")</f>
        <v/>
      </c>
      <c r="F133" s="139" t="str">
        <f>IFERROR(IF($B133&gt;0,VLOOKUP($C133,'Reading B'!$E:$BH,32,FALSE),""),"")</f>
        <v/>
      </c>
      <c r="G133" s="114" t="str">
        <f>IFERROR(IF($B133&gt;0,VLOOKUP($C133,'Reading B'!$E:$BH,31,FALSE),""),"")</f>
        <v/>
      </c>
      <c r="H133" s="114" t="str">
        <f>IFERROR(IF($B133&gt;0,VLOOKUP($C133,'Reading B'!$E:$BH,37,FALSE),""),"")</f>
        <v/>
      </c>
      <c r="I133" s="114" t="str">
        <f>IFERROR(IF($B133&gt;0,VLOOKUP($C133,'Reading B'!$E:$BH,38,FALSE),""),"")</f>
        <v/>
      </c>
      <c r="J133" s="114" t="str">
        <f>IFERROR(IF($B133&gt;0,VLOOKUP($C133,'Reading B'!$E:$BH,39,FALSE),""),"")</f>
        <v/>
      </c>
      <c r="K133" s="142" t="str">
        <f t="shared" si="13"/>
        <v/>
      </c>
      <c r="L133" s="115" t="str">
        <f t="shared" si="14"/>
        <v/>
      </c>
    </row>
    <row r="134" spans="1:12" s="89" customFormat="1" ht="18.75" customHeight="1">
      <c r="A134" s="89" t="str">
        <f>IFERROR(IF($B134&gt;0,VLOOKUP($C134,'Reading B'!$E:$BH,6,FALSE),""),"")</f>
        <v/>
      </c>
      <c r="B134" s="89">
        <f>VLOOKUP(C134,'Reading B'!$E:$BH,31,FALSE)</f>
        <v>0</v>
      </c>
      <c r="C134" s="252">
        <f t="shared" si="15"/>
        <v>82</v>
      </c>
      <c r="D134" s="137" t="str">
        <f>IFERROR(IF($B134&gt;0,VLOOKUP($C134,'Reading B'!$E:$BH,2,FALSE),""),"")</f>
        <v/>
      </c>
      <c r="E134" s="137" t="str">
        <f>IFERROR(IF($B134&gt;0,VLOOKUP($C134,'Reading B'!$E:$BH,3,FALSE),""),"")</f>
        <v/>
      </c>
      <c r="F134" s="139" t="str">
        <f>IFERROR(IF($B134&gt;0,VLOOKUP($C134,'Reading B'!$E:$BH,32,FALSE),""),"")</f>
        <v/>
      </c>
      <c r="G134" s="114" t="str">
        <f>IFERROR(IF($B134&gt;0,VLOOKUP($C134,'Reading B'!$E:$BH,31,FALSE),""),"")</f>
        <v/>
      </c>
      <c r="H134" s="114" t="str">
        <f>IFERROR(IF($B134&gt;0,VLOOKUP($C134,'Reading B'!$E:$BH,37,FALSE),""),"")</f>
        <v/>
      </c>
      <c r="I134" s="114" t="str">
        <f>IFERROR(IF($B134&gt;0,VLOOKUP($C134,'Reading B'!$E:$BH,38,FALSE),""),"")</f>
        <v/>
      </c>
      <c r="J134" s="114" t="str">
        <f>IFERROR(IF($B134&gt;0,VLOOKUP($C134,'Reading B'!$E:$BH,39,FALSE),""),"")</f>
        <v/>
      </c>
      <c r="K134" s="142" t="str">
        <f t="shared" si="13"/>
        <v/>
      </c>
      <c r="L134" s="115" t="str">
        <f t="shared" si="14"/>
        <v/>
      </c>
    </row>
    <row r="135" spans="1:12" s="89" customFormat="1" ht="18.75" customHeight="1">
      <c r="A135" s="89" t="str">
        <f>IFERROR(IF($B135&gt;0,VLOOKUP($C135,'Reading B'!$E:$BH,6,FALSE),""),"")</f>
        <v/>
      </c>
      <c r="B135" s="89">
        <f>VLOOKUP(C135,'Reading B'!$E:$BH,31,FALSE)</f>
        <v>0</v>
      </c>
      <c r="C135" s="252">
        <f t="shared" si="15"/>
        <v>83</v>
      </c>
      <c r="D135" s="137" t="str">
        <f>IFERROR(IF($B135&gt;0,VLOOKUP($C135,'Reading B'!$E:$BH,2,FALSE),""),"")</f>
        <v/>
      </c>
      <c r="E135" s="137" t="str">
        <f>IFERROR(IF($B135&gt;0,VLOOKUP($C135,'Reading B'!$E:$BH,3,FALSE),""),"")</f>
        <v/>
      </c>
      <c r="F135" s="139" t="str">
        <f>IFERROR(IF($B135&gt;0,VLOOKUP($C135,'Reading B'!$E:$BH,32,FALSE),""),"")</f>
        <v/>
      </c>
      <c r="G135" s="114" t="str">
        <f>IFERROR(IF($B135&gt;0,VLOOKUP($C135,'Reading B'!$E:$BH,31,FALSE),""),"")</f>
        <v/>
      </c>
      <c r="H135" s="114" t="str">
        <f>IFERROR(IF($B135&gt;0,VLOOKUP($C135,'Reading B'!$E:$BH,37,FALSE),""),"")</f>
        <v/>
      </c>
      <c r="I135" s="114" t="str">
        <f>IFERROR(IF($B135&gt;0,VLOOKUP($C135,'Reading B'!$E:$BH,38,FALSE),""),"")</f>
        <v/>
      </c>
      <c r="J135" s="114" t="str">
        <f>IFERROR(IF($B135&gt;0,VLOOKUP($C135,'Reading B'!$E:$BH,39,FALSE),""),"")</f>
        <v/>
      </c>
      <c r="K135" s="142" t="str">
        <f t="shared" si="13"/>
        <v/>
      </c>
      <c r="L135" s="115" t="str">
        <f t="shared" si="14"/>
        <v/>
      </c>
    </row>
    <row r="136" spans="1:12" s="89" customFormat="1" ht="18.75" customHeight="1">
      <c r="A136" s="89" t="str">
        <f>IFERROR(IF($B136&gt;0,VLOOKUP($C136,'Reading B'!$E:$BH,6,FALSE),""),"")</f>
        <v/>
      </c>
      <c r="B136" s="89">
        <f>VLOOKUP(C136,'Reading B'!$E:$BH,31,FALSE)</f>
        <v>0</v>
      </c>
      <c r="C136" s="252">
        <f t="shared" si="15"/>
        <v>84</v>
      </c>
      <c r="D136" s="137" t="str">
        <f>IFERROR(IF($B136&gt;0,VLOOKUP($C136,'Reading B'!$E:$BH,2,FALSE),""),"")</f>
        <v/>
      </c>
      <c r="E136" s="137" t="str">
        <f>IFERROR(IF($B136&gt;0,VLOOKUP($C136,'Reading B'!$E:$BH,3,FALSE),""),"")</f>
        <v/>
      </c>
      <c r="F136" s="139" t="str">
        <f>IFERROR(IF($B136&gt;0,VLOOKUP($C136,'Reading B'!$E:$BH,32,FALSE),""),"")</f>
        <v/>
      </c>
      <c r="G136" s="114" t="str">
        <f>IFERROR(IF($B136&gt;0,VLOOKUP($C136,'Reading B'!$E:$BH,31,FALSE),""),"")</f>
        <v/>
      </c>
      <c r="H136" s="114" t="str">
        <f>IFERROR(IF($B136&gt;0,VLOOKUP($C136,'Reading B'!$E:$BH,37,FALSE),""),"")</f>
        <v/>
      </c>
      <c r="I136" s="114" t="str">
        <f>IFERROR(IF($B136&gt;0,VLOOKUP($C136,'Reading B'!$E:$BH,38,FALSE),""),"")</f>
        <v/>
      </c>
      <c r="J136" s="114" t="str">
        <f>IFERROR(IF($B136&gt;0,VLOOKUP($C136,'Reading B'!$E:$BH,39,FALSE),""),"")</f>
        <v/>
      </c>
      <c r="K136" s="142" t="str">
        <f t="shared" si="13"/>
        <v/>
      </c>
      <c r="L136" s="115" t="str">
        <f t="shared" si="14"/>
        <v/>
      </c>
    </row>
    <row r="137" spans="1:12" s="89" customFormat="1" ht="18.75" customHeight="1">
      <c r="A137" s="89" t="str">
        <f>IFERROR(IF($B137&gt;0,VLOOKUP($C137,'Reading B'!$E:$BH,6,FALSE),""),"")</f>
        <v/>
      </c>
      <c r="B137" s="89">
        <f>VLOOKUP(C137,'Reading B'!$E:$BH,31,FALSE)</f>
        <v>0</v>
      </c>
      <c r="C137" s="252">
        <f t="shared" si="15"/>
        <v>85</v>
      </c>
      <c r="D137" s="137" t="str">
        <f>IFERROR(IF($B137&gt;0,VLOOKUP($C137,'Reading B'!$E:$BH,2,FALSE),""),"")</f>
        <v/>
      </c>
      <c r="E137" s="137" t="str">
        <f>IFERROR(IF($B137&gt;0,VLOOKUP($C137,'Reading B'!$E:$BH,3,FALSE),""),"")</f>
        <v/>
      </c>
      <c r="F137" s="139" t="str">
        <f>IFERROR(IF($B137&gt;0,VLOOKUP($C137,'Reading B'!$E:$BH,32,FALSE),""),"")</f>
        <v/>
      </c>
      <c r="G137" s="114" t="str">
        <f>IFERROR(IF($B137&gt;0,VLOOKUP($C137,'Reading B'!$E:$BH,31,FALSE),""),"")</f>
        <v/>
      </c>
      <c r="H137" s="114" t="str">
        <f>IFERROR(IF($B137&gt;0,VLOOKUP($C137,'Reading B'!$E:$BH,37,FALSE),""),"")</f>
        <v/>
      </c>
      <c r="I137" s="114" t="str">
        <f>IFERROR(IF($B137&gt;0,VLOOKUP($C137,'Reading B'!$E:$BH,38,FALSE),""),"")</f>
        <v/>
      </c>
      <c r="J137" s="114" t="str">
        <f>IFERROR(IF($B137&gt;0,VLOOKUP($C137,'Reading B'!$E:$BH,39,FALSE),""),"")</f>
        <v/>
      </c>
      <c r="K137" s="142" t="str">
        <f t="shared" si="13"/>
        <v/>
      </c>
      <c r="L137" s="115" t="str">
        <f t="shared" si="14"/>
        <v/>
      </c>
    </row>
    <row r="138" spans="1:12" s="89" customFormat="1" ht="18.75" customHeight="1">
      <c r="A138" s="89" t="str">
        <f>IFERROR(IF($B138&gt;0,VLOOKUP($C138,'Reading B'!$E:$BH,6,FALSE),""),"")</f>
        <v/>
      </c>
      <c r="B138" s="89">
        <f>VLOOKUP(C138,'Reading B'!$E:$BH,31,FALSE)</f>
        <v>0</v>
      </c>
      <c r="C138" s="252">
        <f t="shared" si="15"/>
        <v>86</v>
      </c>
      <c r="D138" s="137" t="str">
        <f>IFERROR(IF($B138&gt;0,VLOOKUP($C138,'Reading B'!$E:$BH,2,FALSE),""),"")</f>
        <v/>
      </c>
      <c r="E138" s="137" t="str">
        <f>IFERROR(IF($B138&gt;0,VLOOKUP($C138,'Reading B'!$E:$BH,3,FALSE),""),"")</f>
        <v/>
      </c>
      <c r="F138" s="139" t="str">
        <f>IFERROR(IF($B138&gt;0,VLOOKUP($C138,'Reading B'!$E:$BH,32,FALSE),""),"")</f>
        <v/>
      </c>
      <c r="G138" s="114" t="str">
        <f>IFERROR(IF($B138&gt;0,VLOOKUP($C138,'Reading B'!$E:$BH,31,FALSE),""),"")</f>
        <v/>
      </c>
      <c r="H138" s="114" t="str">
        <f>IFERROR(IF($B138&gt;0,VLOOKUP($C138,'Reading B'!$E:$BH,37,FALSE),""),"")</f>
        <v/>
      </c>
      <c r="I138" s="114" t="str">
        <f>IFERROR(IF($B138&gt;0,VLOOKUP($C138,'Reading B'!$E:$BH,38,FALSE),""),"")</f>
        <v/>
      </c>
      <c r="J138" s="114" t="str">
        <f>IFERROR(IF($B138&gt;0,VLOOKUP($C138,'Reading B'!$E:$BH,39,FALSE),""),"")</f>
        <v/>
      </c>
      <c r="K138" s="142" t="str">
        <f t="shared" si="13"/>
        <v/>
      </c>
      <c r="L138" s="115" t="str">
        <f t="shared" si="14"/>
        <v/>
      </c>
    </row>
    <row r="139" spans="1:12" s="89" customFormat="1" ht="18.75" customHeight="1">
      <c r="A139" s="89" t="str">
        <f>IFERROR(IF($B139&gt;0,VLOOKUP($C139,'Reading B'!$E:$BH,6,FALSE),""),"")</f>
        <v/>
      </c>
      <c r="B139" s="89">
        <f>VLOOKUP(C139,'Reading B'!$E:$BH,31,FALSE)</f>
        <v>0</v>
      </c>
      <c r="C139" s="252">
        <f t="shared" si="15"/>
        <v>87</v>
      </c>
      <c r="D139" s="137" t="str">
        <f>IFERROR(IF($B139&gt;0,VLOOKUP($C139,'Reading B'!$E:$BH,2,FALSE),""),"")</f>
        <v/>
      </c>
      <c r="E139" s="137" t="str">
        <f>IFERROR(IF($B139&gt;0,VLOOKUP($C139,'Reading B'!$E:$BH,3,FALSE),""),"")</f>
        <v/>
      </c>
      <c r="F139" s="139" t="str">
        <f>IFERROR(IF($B139&gt;0,VLOOKUP($C139,'Reading B'!$E:$BH,32,FALSE),""),"")</f>
        <v/>
      </c>
      <c r="G139" s="114" t="str">
        <f>IFERROR(IF($B139&gt;0,VLOOKUP($C139,'Reading B'!$E:$BH,31,FALSE),""),"")</f>
        <v/>
      </c>
      <c r="H139" s="114" t="str">
        <f>IFERROR(IF($B139&gt;0,VLOOKUP($C139,'Reading B'!$E:$BH,37,FALSE),""),"")</f>
        <v/>
      </c>
      <c r="I139" s="114" t="str">
        <f>IFERROR(IF($B139&gt;0,VLOOKUP($C139,'Reading B'!$E:$BH,38,FALSE),""),"")</f>
        <v/>
      </c>
      <c r="J139" s="114" t="str">
        <f>IFERROR(IF($B139&gt;0,VLOOKUP($C139,'Reading B'!$E:$BH,39,FALSE),""),"")</f>
        <v/>
      </c>
      <c r="K139" s="142" t="str">
        <f t="shared" si="13"/>
        <v/>
      </c>
      <c r="L139" s="115" t="str">
        <f t="shared" si="14"/>
        <v/>
      </c>
    </row>
    <row r="140" spans="1:12" s="89" customFormat="1" ht="18.75" customHeight="1">
      <c r="A140" s="89" t="str">
        <f>IFERROR(IF($B140&gt;0,VLOOKUP($C140,'Reading B'!$E:$BH,6,FALSE),""),"")</f>
        <v/>
      </c>
      <c r="B140" s="89">
        <f>VLOOKUP(C140,'Reading B'!$E:$BH,31,FALSE)</f>
        <v>0</v>
      </c>
      <c r="C140" s="252">
        <f t="shared" si="15"/>
        <v>88</v>
      </c>
      <c r="D140" s="137" t="str">
        <f>IFERROR(IF($B140&gt;0,VLOOKUP($C140,'Reading B'!$E:$BH,2,FALSE),""),"")</f>
        <v/>
      </c>
      <c r="E140" s="137" t="str">
        <f>IFERROR(IF($B140&gt;0,VLOOKUP($C140,'Reading B'!$E:$BH,3,FALSE),""),"")</f>
        <v/>
      </c>
      <c r="F140" s="139" t="str">
        <f>IFERROR(IF($B140&gt;0,VLOOKUP($C140,'Reading B'!$E:$BH,32,FALSE),""),"")</f>
        <v/>
      </c>
      <c r="G140" s="114" t="str">
        <f>IFERROR(IF($B140&gt;0,VLOOKUP($C140,'Reading B'!$E:$BH,31,FALSE),""),"")</f>
        <v/>
      </c>
      <c r="H140" s="114" t="str">
        <f>IFERROR(IF($B140&gt;0,VLOOKUP($C140,'Reading B'!$E:$BH,37,FALSE),""),"")</f>
        <v/>
      </c>
      <c r="I140" s="114" t="str">
        <f>IFERROR(IF($B140&gt;0,VLOOKUP($C140,'Reading B'!$E:$BH,38,FALSE),""),"")</f>
        <v/>
      </c>
      <c r="J140" s="114" t="str">
        <f>IFERROR(IF($B140&gt;0,VLOOKUP($C140,'Reading B'!$E:$BH,39,FALSE),""),"")</f>
        <v/>
      </c>
      <c r="K140" s="142" t="str">
        <f t="shared" si="13"/>
        <v/>
      </c>
      <c r="L140" s="115" t="str">
        <f t="shared" si="14"/>
        <v/>
      </c>
    </row>
    <row r="141" spans="1:12" s="89" customFormat="1" ht="18.75" customHeight="1">
      <c r="A141" s="89" t="str">
        <f>IFERROR(IF($B141&gt;0,VLOOKUP($C141,'Reading B'!$E:$BH,6,FALSE),""),"")</f>
        <v/>
      </c>
      <c r="B141" s="89">
        <f>VLOOKUP(C141,'Reading B'!$E:$BH,31,FALSE)</f>
        <v>0</v>
      </c>
      <c r="C141" s="252">
        <f t="shared" si="15"/>
        <v>89</v>
      </c>
      <c r="D141" s="137" t="str">
        <f>IFERROR(IF($B141&gt;0,VLOOKUP($C141,'Reading B'!$E:$BH,2,FALSE),""),"")</f>
        <v/>
      </c>
      <c r="E141" s="137" t="str">
        <f>IFERROR(IF($B141&gt;0,VLOOKUP($C141,'Reading B'!$E:$BH,3,FALSE),""),"")</f>
        <v/>
      </c>
      <c r="F141" s="139" t="str">
        <f>IFERROR(IF($B141&gt;0,VLOOKUP($C141,'Reading B'!$E:$BH,32,FALSE),""),"")</f>
        <v/>
      </c>
      <c r="G141" s="114" t="str">
        <f>IFERROR(IF($B141&gt;0,VLOOKUP($C141,'Reading B'!$E:$BH,31,FALSE),""),"")</f>
        <v/>
      </c>
      <c r="H141" s="114" t="str">
        <f>IFERROR(IF($B141&gt;0,VLOOKUP($C141,'Reading B'!$E:$BH,37,FALSE),""),"")</f>
        <v/>
      </c>
      <c r="I141" s="114" t="str">
        <f>IFERROR(IF($B141&gt;0,VLOOKUP($C141,'Reading B'!$E:$BH,38,FALSE),""),"")</f>
        <v/>
      </c>
      <c r="J141" s="114" t="str">
        <f>IFERROR(IF($B141&gt;0,VLOOKUP($C141,'Reading B'!$E:$BH,39,FALSE),""),"")</f>
        <v/>
      </c>
      <c r="K141" s="142" t="str">
        <f t="shared" si="13"/>
        <v/>
      </c>
      <c r="L141" s="115" t="str">
        <f t="shared" si="14"/>
        <v/>
      </c>
    </row>
    <row r="142" spans="1:12" s="89" customFormat="1" ht="18.75" customHeight="1">
      <c r="A142" s="89" t="str">
        <f>IFERROR(IF($B142&gt;0,VLOOKUP($C142,'Reading B'!$E:$BH,6,FALSE),""),"")</f>
        <v/>
      </c>
      <c r="B142" s="89">
        <f>VLOOKUP(C142,'Reading B'!$E:$BH,31,FALSE)</f>
        <v>0</v>
      </c>
      <c r="C142" s="252">
        <f t="shared" si="15"/>
        <v>90</v>
      </c>
      <c r="D142" s="137" t="str">
        <f>IFERROR(IF($B142&gt;0,VLOOKUP($C142,'Reading B'!$E:$BH,2,FALSE),""),"")</f>
        <v/>
      </c>
      <c r="E142" s="137" t="str">
        <f>IFERROR(IF($B142&gt;0,VLOOKUP($C142,'Reading B'!$E:$BH,3,FALSE),""),"")</f>
        <v/>
      </c>
      <c r="F142" s="139" t="str">
        <f>IFERROR(IF($B142&gt;0,VLOOKUP($C142,'Reading B'!$E:$BH,32,FALSE),""),"")</f>
        <v/>
      </c>
      <c r="G142" s="114" t="str">
        <f>IFERROR(IF($B142&gt;0,VLOOKUP($C142,'Reading B'!$E:$BH,31,FALSE),""),"")</f>
        <v/>
      </c>
      <c r="H142" s="114" t="str">
        <f>IFERROR(IF($B142&gt;0,VLOOKUP($C142,'Reading B'!$E:$BH,37,FALSE),""),"")</f>
        <v/>
      </c>
      <c r="I142" s="114" t="str">
        <f>IFERROR(IF($B142&gt;0,VLOOKUP($C142,'Reading B'!$E:$BH,38,FALSE),""),"")</f>
        <v/>
      </c>
      <c r="J142" s="114" t="str">
        <f>IFERROR(IF($B142&gt;0,VLOOKUP($C142,'Reading B'!$E:$BH,39,FALSE),""),"")</f>
        <v/>
      </c>
      <c r="K142" s="142" t="str">
        <f t="shared" si="13"/>
        <v/>
      </c>
      <c r="L142" s="115" t="str">
        <f t="shared" si="14"/>
        <v/>
      </c>
    </row>
    <row r="143" spans="1:12" s="89" customFormat="1" ht="18.75" customHeight="1">
      <c r="A143" s="89" t="str">
        <f>IFERROR(IF($B143&gt;0,VLOOKUP($C143,'Reading B'!$E:$BH,6,FALSE),""),"")</f>
        <v/>
      </c>
      <c r="B143" s="89">
        <f>VLOOKUP(C143,'Reading B'!$E:$BH,31,FALSE)</f>
        <v>0</v>
      </c>
      <c r="C143" s="252">
        <f t="shared" si="15"/>
        <v>91</v>
      </c>
      <c r="D143" s="137" t="str">
        <f>IFERROR(IF($B143&gt;0,VLOOKUP($C143,'Reading B'!$E:$BH,2,FALSE),""),"")</f>
        <v/>
      </c>
      <c r="E143" s="137" t="str">
        <f>IFERROR(IF($B143&gt;0,VLOOKUP($C143,'Reading B'!$E:$BH,3,FALSE),""),"")</f>
        <v/>
      </c>
      <c r="F143" s="139" t="str">
        <f>IFERROR(IF($B143&gt;0,VLOOKUP($C143,'Reading B'!$E:$BH,32,FALSE),""),"")</f>
        <v/>
      </c>
      <c r="G143" s="114" t="str">
        <f>IFERROR(IF($B143&gt;0,VLOOKUP($C143,'Reading B'!$E:$BH,31,FALSE),""),"")</f>
        <v/>
      </c>
      <c r="H143" s="114" t="str">
        <f>IFERROR(IF($B143&gt;0,VLOOKUP($C143,'Reading B'!$E:$BH,37,FALSE),""),"")</f>
        <v/>
      </c>
      <c r="I143" s="114" t="str">
        <f>IFERROR(IF($B143&gt;0,VLOOKUP($C143,'Reading B'!$E:$BH,38,FALSE),""),"")</f>
        <v/>
      </c>
      <c r="J143" s="114" t="str">
        <f>IFERROR(IF($B143&gt;0,VLOOKUP($C143,'Reading B'!$E:$BH,39,FALSE),""),"")</f>
        <v/>
      </c>
      <c r="K143" s="142" t="str">
        <f t="shared" si="13"/>
        <v/>
      </c>
      <c r="L143" s="115" t="str">
        <f t="shared" si="14"/>
        <v/>
      </c>
    </row>
    <row r="144" spans="1:12" s="89" customFormat="1" ht="18.75" customHeight="1">
      <c r="A144" s="89" t="str">
        <f>IFERROR(IF($B144&gt;0,VLOOKUP($C144,'Reading B'!$E:$BH,6,FALSE),""),"")</f>
        <v/>
      </c>
      <c r="B144" s="89">
        <f>VLOOKUP(C144,'Reading B'!$E:$BH,31,FALSE)</f>
        <v>0</v>
      </c>
      <c r="C144" s="252">
        <f t="shared" si="15"/>
        <v>92</v>
      </c>
      <c r="D144" s="137" t="str">
        <f>IFERROR(IF($B144&gt;0,VLOOKUP($C144,'Reading B'!$E:$BH,2,FALSE),""),"")</f>
        <v/>
      </c>
      <c r="E144" s="137" t="str">
        <f>IFERROR(IF($B144&gt;0,VLOOKUP($C144,'Reading B'!$E:$BH,3,FALSE),""),"")</f>
        <v/>
      </c>
      <c r="F144" s="139" t="str">
        <f>IFERROR(IF($B144&gt;0,VLOOKUP($C144,'Reading B'!$E:$BH,32,FALSE),""),"")</f>
        <v/>
      </c>
      <c r="G144" s="114" t="str">
        <f>IFERROR(IF($B144&gt;0,VLOOKUP($C144,'Reading B'!$E:$BH,31,FALSE),""),"")</f>
        <v/>
      </c>
      <c r="H144" s="114" t="str">
        <f>IFERROR(IF($B144&gt;0,VLOOKUP($C144,'Reading B'!$E:$BH,37,FALSE),""),"")</f>
        <v/>
      </c>
      <c r="I144" s="114" t="str">
        <f>IFERROR(IF($B144&gt;0,VLOOKUP($C144,'Reading B'!$E:$BH,38,FALSE),""),"")</f>
        <v/>
      </c>
      <c r="J144" s="114" t="str">
        <f>IFERROR(IF($B144&gt;0,VLOOKUP($C144,'Reading B'!$E:$BH,39,FALSE),""),"")</f>
        <v/>
      </c>
      <c r="K144" s="142" t="str">
        <f t="shared" si="13"/>
        <v/>
      </c>
      <c r="L144" s="115" t="str">
        <f t="shared" si="14"/>
        <v/>
      </c>
    </row>
    <row r="145" spans="1:12" s="89" customFormat="1" ht="18.75" customHeight="1">
      <c r="A145" s="89" t="str">
        <f>IFERROR(IF($B145&gt;0,VLOOKUP($C145,'Reading B'!$E:$BH,6,FALSE),""),"")</f>
        <v/>
      </c>
      <c r="B145" s="89">
        <f>VLOOKUP(C145,'Reading B'!$E:$BH,31,FALSE)</f>
        <v>0</v>
      </c>
      <c r="C145" s="252">
        <f t="shared" si="15"/>
        <v>93</v>
      </c>
      <c r="D145" s="137" t="str">
        <f>IFERROR(IF($B145&gt;0,VLOOKUP($C145,'Reading B'!$E:$BH,2,FALSE),""),"")</f>
        <v/>
      </c>
      <c r="E145" s="137" t="str">
        <f>IFERROR(IF($B145&gt;0,VLOOKUP($C145,'Reading B'!$E:$BH,3,FALSE),""),"")</f>
        <v/>
      </c>
      <c r="F145" s="139" t="str">
        <f>IFERROR(IF($B145&gt;0,VLOOKUP($C145,'Reading B'!$E:$BH,32,FALSE),""),"")</f>
        <v/>
      </c>
      <c r="G145" s="114" t="str">
        <f>IFERROR(IF($B145&gt;0,VLOOKUP($C145,'Reading B'!$E:$BH,31,FALSE),""),"")</f>
        <v/>
      </c>
      <c r="H145" s="114" t="str">
        <f>IFERROR(IF($B145&gt;0,VLOOKUP($C145,'Reading B'!$E:$BH,37,FALSE),""),"")</f>
        <v/>
      </c>
      <c r="I145" s="114" t="str">
        <f>IFERROR(IF($B145&gt;0,VLOOKUP($C145,'Reading B'!$E:$BH,38,FALSE),""),"")</f>
        <v/>
      </c>
      <c r="J145" s="114" t="str">
        <f>IFERROR(IF($B145&gt;0,VLOOKUP($C145,'Reading B'!$E:$BH,39,FALSE),""),"")</f>
        <v/>
      </c>
      <c r="K145" s="142" t="str">
        <f t="shared" si="13"/>
        <v/>
      </c>
      <c r="L145" s="115" t="str">
        <f t="shared" si="14"/>
        <v/>
      </c>
    </row>
    <row r="146" spans="1:12" s="89" customFormat="1" ht="18.75" customHeight="1">
      <c r="A146" s="89" t="str">
        <f>IFERROR(IF($B146&gt;0,VLOOKUP($C146,'Reading B'!$E:$BH,6,FALSE),""),"")</f>
        <v/>
      </c>
      <c r="B146" s="89">
        <f>VLOOKUP(C146,'Reading B'!$E:$BH,31,FALSE)</f>
        <v>0</v>
      </c>
      <c r="C146" s="252">
        <f t="shared" si="15"/>
        <v>94</v>
      </c>
      <c r="D146" s="137" t="str">
        <f>IFERROR(IF($B146&gt;0,VLOOKUP($C146,'Reading B'!$E:$BH,2,FALSE),""),"")</f>
        <v/>
      </c>
      <c r="E146" s="137" t="str">
        <f>IFERROR(IF($B146&gt;0,VLOOKUP($C146,'Reading B'!$E:$BH,3,FALSE),""),"")</f>
        <v/>
      </c>
      <c r="F146" s="139" t="str">
        <f>IFERROR(IF($B146&gt;0,VLOOKUP($C146,'Reading B'!$E:$BH,32,FALSE),""),"")</f>
        <v/>
      </c>
      <c r="G146" s="114" t="str">
        <f>IFERROR(IF($B146&gt;0,VLOOKUP($C146,'Reading B'!$E:$BH,31,FALSE),""),"")</f>
        <v/>
      </c>
      <c r="H146" s="114" t="str">
        <f>IFERROR(IF($B146&gt;0,VLOOKUP($C146,'Reading B'!$E:$BH,37,FALSE),""),"")</f>
        <v/>
      </c>
      <c r="I146" s="114" t="str">
        <f>IFERROR(IF($B146&gt;0,VLOOKUP($C146,'Reading B'!$E:$BH,38,FALSE),""),"")</f>
        <v/>
      </c>
      <c r="J146" s="114" t="str">
        <f>IFERROR(IF($B146&gt;0,VLOOKUP($C146,'Reading B'!$E:$BH,39,FALSE),""),"")</f>
        <v/>
      </c>
      <c r="K146" s="142" t="str">
        <f t="shared" si="13"/>
        <v/>
      </c>
      <c r="L146" s="115" t="str">
        <f t="shared" si="14"/>
        <v/>
      </c>
    </row>
    <row r="147" spans="1:12" s="89" customFormat="1" ht="18.75" customHeight="1">
      <c r="A147" s="89" t="str">
        <f>IFERROR(IF($B147&gt;0,VLOOKUP($C147,'Reading B'!$E:$BH,6,FALSE),""),"")</f>
        <v/>
      </c>
      <c r="B147" s="89">
        <f>VLOOKUP(C147,'Reading B'!$E:$BH,31,FALSE)</f>
        <v>0</v>
      </c>
      <c r="C147" s="252">
        <f t="shared" si="15"/>
        <v>95</v>
      </c>
      <c r="D147" s="137" t="str">
        <f>IFERROR(IF($B147&gt;0,VLOOKUP($C147,'Reading B'!$E:$BH,2,FALSE),""),"")</f>
        <v/>
      </c>
      <c r="E147" s="137" t="str">
        <f>IFERROR(IF($B147&gt;0,VLOOKUP($C147,'Reading B'!$E:$BH,3,FALSE),""),"")</f>
        <v/>
      </c>
      <c r="F147" s="139" t="str">
        <f>IFERROR(IF($B147&gt;0,VLOOKUP($C147,'Reading B'!$E:$BH,32,FALSE),""),"")</f>
        <v/>
      </c>
      <c r="G147" s="114" t="str">
        <f>IFERROR(IF($B147&gt;0,VLOOKUP($C147,'Reading B'!$E:$BH,31,FALSE),""),"")</f>
        <v/>
      </c>
      <c r="H147" s="114" t="str">
        <f>IFERROR(IF($B147&gt;0,VLOOKUP($C147,'Reading B'!$E:$BH,37,FALSE),""),"")</f>
        <v/>
      </c>
      <c r="I147" s="114" t="str">
        <f>IFERROR(IF($B147&gt;0,VLOOKUP($C147,'Reading B'!$E:$BH,38,FALSE),""),"")</f>
        <v/>
      </c>
      <c r="J147" s="114" t="str">
        <f>IFERROR(IF($B147&gt;0,VLOOKUP($C147,'Reading B'!$E:$BH,39,FALSE),""),"")</f>
        <v/>
      </c>
      <c r="K147" s="142" t="str">
        <f t="shared" si="13"/>
        <v/>
      </c>
      <c r="L147" s="115" t="str">
        <f t="shared" si="14"/>
        <v/>
      </c>
    </row>
    <row r="148" spans="1:12" s="89" customFormat="1" ht="18.75" customHeight="1">
      <c r="A148" s="89" t="str">
        <f>IFERROR(IF($B148&gt;0,VLOOKUP($C148,'Reading B'!$E:$BH,6,FALSE),""),"")</f>
        <v/>
      </c>
      <c r="B148" s="89">
        <f>VLOOKUP(C148,'Reading B'!$E:$BH,31,FALSE)</f>
        <v>0</v>
      </c>
      <c r="C148" s="252">
        <f t="shared" si="15"/>
        <v>96</v>
      </c>
      <c r="D148" s="137" t="str">
        <f>IFERROR(IF($B148&gt;0,VLOOKUP($C148,'Reading B'!$E:$BH,2,FALSE),""),"")</f>
        <v/>
      </c>
      <c r="E148" s="137" t="str">
        <f>IFERROR(IF($B148&gt;0,VLOOKUP($C148,'Reading B'!$E:$BH,3,FALSE),""),"")</f>
        <v/>
      </c>
      <c r="F148" s="139" t="str">
        <f>IFERROR(IF($B148&gt;0,VLOOKUP($C148,'Reading B'!$E:$BH,32,FALSE),""),"")</f>
        <v/>
      </c>
      <c r="G148" s="114" t="str">
        <f>IFERROR(IF($B148&gt;0,VLOOKUP($C148,'Reading B'!$E:$BH,31,FALSE),""),"")</f>
        <v/>
      </c>
      <c r="H148" s="114" t="str">
        <f>IFERROR(IF($B148&gt;0,VLOOKUP($C148,'Reading B'!$E:$BH,37,FALSE),""),"")</f>
        <v/>
      </c>
      <c r="I148" s="114" t="str">
        <f>IFERROR(IF($B148&gt;0,VLOOKUP($C148,'Reading B'!$E:$BH,38,FALSE),""),"")</f>
        <v/>
      </c>
      <c r="J148" s="114" t="str">
        <f>IFERROR(IF($B148&gt;0,VLOOKUP($C148,'Reading B'!$E:$BH,39,FALSE),""),"")</f>
        <v/>
      </c>
      <c r="K148" s="142" t="str">
        <f t="shared" si="13"/>
        <v/>
      </c>
      <c r="L148" s="115" t="str">
        <f t="shared" si="14"/>
        <v/>
      </c>
    </row>
    <row r="149" spans="1:12" s="89" customFormat="1" ht="18.75" customHeight="1">
      <c r="A149" s="89" t="str">
        <f>IFERROR(IF($B149&gt;0,VLOOKUP($C149,'Reading B'!$E:$BH,6,FALSE),""),"")</f>
        <v/>
      </c>
      <c r="B149" s="89">
        <f>VLOOKUP(C149,'Reading B'!$E:$BH,31,FALSE)</f>
        <v>0</v>
      </c>
      <c r="C149" s="252">
        <f t="shared" si="15"/>
        <v>97</v>
      </c>
      <c r="D149" s="137" t="str">
        <f>IFERROR(IF($B149&gt;0,VLOOKUP($C149,'Reading B'!$E:$BH,2,FALSE),""),"")</f>
        <v/>
      </c>
      <c r="E149" s="137" t="str">
        <f>IFERROR(IF($B149&gt;0,VLOOKUP($C149,'Reading B'!$E:$BH,3,FALSE),""),"")</f>
        <v/>
      </c>
      <c r="F149" s="139" t="str">
        <f>IFERROR(IF($B149&gt;0,VLOOKUP($C149,'Reading B'!$E:$BH,32,FALSE),""),"")</f>
        <v/>
      </c>
      <c r="G149" s="114" t="str">
        <f>IFERROR(IF($B149&gt;0,VLOOKUP($C149,'Reading B'!$E:$BH,31,FALSE),""),"")</f>
        <v/>
      </c>
      <c r="H149" s="114" t="str">
        <f>IFERROR(IF($B149&gt;0,VLOOKUP($C149,'Reading B'!$E:$BH,37,FALSE),""),"")</f>
        <v/>
      </c>
      <c r="I149" s="114" t="str">
        <f>IFERROR(IF($B149&gt;0,VLOOKUP($C149,'Reading B'!$E:$BH,38,FALSE),""),"")</f>
        <v/>
      </c>
      <c r="J149" s="114" t="str">
        <f>IFERROR(IF($B149&gt;0,VLOOKUP($C149,'Reading B'!$E:$BH,39,FALSE),""),"")</f>
        <v/>
      </c>
      <c r="K149" s="142" t="str">
        <f t="shared" si="13"/>
        <v/>
      </c>
      <c r="L149" s="115" t="str">
        <f t="shared" si="14"/>
        <v/>
      </c>
    </row>
    <row r="150" spans="1:12" s="89" customFormat="1" ht="18.75" customHeight="1">
      <c r="A150" s="89" t="str">
        <f>IFERROR(IF($B150&gt;0,VLOOKUP($C150,'Reading B'!$E:$BH,6,FALSE),""),"")</f>
        <v/>
      </c>
      <c r="B150" s="89">
        <f>VLOOKUP(C150,'Reading B'!$E:$BH,31,FALSE)</f>
        <v>0</v>
      </c>
      <c r="C150" s="252">
        <f t="shared" si="15"/>
        <v>98</v>
      </c>
      <c r="D150" s="137" t="str">
        <f>IFERROR(IF($B150&gt;0,VLOOKUP($C150,'Reading B'!$E:$BH,2,FALSE),""),"")</f>
        <v/>
      </c>
      <c r="E150" s="137" t="str">
        <f>IFERROR(IF($B150&gt;0,VLOOKUP($C150,'Reading B'!$E:$BH,3,FALSE),""),"")</f>
        <v/>
      </c>
      <c r="F150" s="139" t="str">
        <f>IFERROR(IF($B150&gt;0,VLOOKUP($C150,'Reading B'!$E:$BH,32,FALSE),""),"")</f>
        <v/>
      </c>
      <c r="G150" s="114" t="str">
        <f>IFERROR(IF($B150&gt;0,VLOOKUP($C150,'Reading B'!$E:$BH,31,FALSE),""),"")</f>
        <v/>
      </c>
      <c r="H150" s="114" t="str">
        <f>IFERROR(IF($B150&gt;0,VLOOKUP($C150,'Reading B'!$E:$BH,37,FALSE),""),"")</f>
        <v/>
      </c>
      <c r="I150" s="114" t="str">
        <f>IFERROR(IF($B150&gt;0,VLOOKUP($C150,'Reading B'!$E:$BH,38,FALSE),""),"")</f>
        <v/>
      </c>
      <c r="J150" s="114" t="str">
        <f>IFERROR(IF($B150&gt;0,VLOOKUP($C150,'Reading B'!$E:$BH,39,FALSE),""),"")</f>
        <v/>
      </c>
      <c r="K150" s="142" t="str">
        <f t="shared" si="13"/>
        <v/>
      </c>
      <c r="L150" s="115" t="str">
        <f t="shared" si="14"/>
        <v/>
      </c>
    </row>
    <row r="151" spans="1:12" s="89" customFormat="1" ht="18.75" customHeight="1">
      <c r="A151" s="89" t="str">
        <f>IFERROR(IF($B151&gt;0,VLOOKUP($C151,'Reading B'!$E:$BH,6,FALSE),""),"")</f>
        <v/>
      </c>
      <c r="B151" s="89">
        <f>VLOOKUP(C151,'Reading B'!$E:$BH,31,FALSE)</f>
        <v>0</v>
      </c>
      <c r="C151" s="252">
        <f t="shared" si="15"/>
        <v>99</v>
      </c>
      <c r="D151" s="137" t="str">
        <f>IFERROR(IF($B151&gt;0,VLOOKUP($C151,'Reading B'!$E:$BH,2,FALSE),""),"")</f>
        <v/>
      </c>
      <c r="E151" s="137" t="str">
        <f>IFERROR(IF($B151&gt;0,VLOOKUP($C151,'Reading B'!$E:$BH,3,FALSE),""),"")</f>
        <v/>
      </c>
      <c r="F151" s="139" t="str">
        <f>IFERROR(IF($B151&gt;0,VLOOKUP($C151,'Reading B'!$E:$BH,32,FALSE),""),"")</f>
        <v/>
      </c>
      <c r="G151" s="114" t="str">
        <f>IFERROR(IF($B151&gt;0,VLOOKUP($C151,'Reading B'!$E:$BH,31,FALSE),""),"")</f>
        <v/>
      </c>
      <c r="H151" s="114" t="str">
        <f>IFERROR(IF($B151&gt;0,VLOOKUP($C151,'Reading B'!$E:$BH,37,FALSE),""),"")</f>
        <v/>
      </c>
      <c r="I151" s="114" t="str">
        <f>IFERROR(IF($B151&gt;0,VLOOKUP($C151,'Reading B'!$E:$BH,38,FALSE),""),"")</f>
        <v/>
      </c>
      <c r="J151" s="114" t="str">
        <f>IFERROR(IF($B151&gt;0,VLOOKUP($C151,'Reading B'!$E:$BH,39,FALSE),""),"")</f>
        <v/>
      </c>
      <c r="K151" s="142" t="str">
        <f t="shared" si="13"/>
        <v/>
      </c>
      <c r="L151" s="115" t="str">
        <f t="shared" si="14"/>
        <v/>
      </c>
    </row>
    <row r="152" spans="1:12" s="89" customFormat="1" ht="18.75" customHeight="1" thickBot="1">
      <c r="A152" s="89" t="str">
        <f>IFERROR(IF($B152&gt;0,VLOOKUP($C152,'Reading B'!$E:$BH,6,FALSE),""),"")</f>
        <v/>
      </c>
      <c r="B152" s="89">
        <f>VLOOKUP(C152,'Reading B'!$E:$BH,31,FALSE)</f>
        <v>0</v>
      </c>
      <c r="C152" s="253">
        <f t="shared" si="15"/>
        <v>100</v>
      </c>
      <c r="D152" s="234" t="str">
        <f>IFERROR(IF($B152&gt;0,VLOOKUP($C152,'Reading B'!$E:$BH,2,FALSE),""),"")</f>
        <v/>
      </c>
      <c r="E152" s="234" t="str">
        <f>IFERROR(IF($B152&gt;0,VLOOKUP($C152,'Reading B'!$E:$BH,3,FALSE),""),"")</f>
        <v/>
      </c>
      <c r="F152" s="139" t="str">
        <f>IFERROR(IF($B152&gt;0,VLOOKUP($C152,'Reading B'!$E:$BH,32,FALSE),""),"")</f>
        <v/>
      </c>
      <c r="G152" s="114" t="str">
        <f>IFERROR(IF($B152&gt;0,VLOOKUP($C152,'Reading B'!$E:$BH,31,FALSE),""),"")</f>
        <v/>
      </c>
      <c r="H152" s="114" t="str">
        <f>IFERROR(IF($B152&gt;0,VLOOKUP($C152,'Reading B'!$E:$BH,37,FALSE),""),"")</f>
        <v/>
      </c>
      <c r="I152" s="114" t="str">
        <f>IFERROR(IF($B152&gt;0,VLOOKUP($C152,'Reading B'!$E:$BH,38,FALSE),""),"")</f>
        <v/>
      </c>
      <c r="J152" s="114" t="str">
        <f>IFERROR(IF($B152&gt;0,VLOOKUP($C152,'Reading B'!$E:$BH,39,FALSE),""),"")</f>
        <v/>
      </c>
      <c r="K152" s="142" t="str">
        <f t="shared" si="13"/>
        <v/>
      </c>
      <c r="L152" s="115" t="str">
        <f t="shared" si="14"/>
        <v/>
      </c>
    </row>
    <row r="153" spans="1:12" s="89" customFormat="1" ht="18.75" customHeight="1" thickTop="1" thickBot="1">
      <c r="C153" s="503" t="s">
        <v>89</v>
      </c>
      <c r="D153" s="504"/>
      <c r="E153" s="505"/>
      <c r="F153" s="116">
        <f>COUNT(F128:F152)</f>
        <v>0</v>
      </c>
      <c r="G153" s="117">
        <f>SUM(G128:G152)</f>
        <v>0</v>
      </c>
      <c r="H153" s="117">
        <f>SUM(H128:H152)</f>
        <v>0</v>
      </c>
      <c r="I153" s="117">
        <f>SUM(I128:I152)</f>
        <v>0</v>
      </c>
      <c r="J153" s="117">
        <f>SUM(J128:J152)</f>
        <v>0</v>
      </c>
      <c r="K153" s="143">
        <f>SUM(K128:K152)</f>
        <v>0</v>
      </c>
      <c r="L153" s="118"/>
    </row>
    <row r="154" spans="1:12" s="235" customFormat="1" ht="23.1" thickTop="1">
      <c r="B154" s="236"/>
      <c r="D154" s="237" t="str">
        <f>$D$37</f>
        <v>បានឃើញ និង ពិនិត្យត្រឹមត្រូវ</v>
      </c>
      <c r="E154" s="238"/>
      <c r="F154" s="239"/>
      <c r="G154" s="240"/>
      <c r="H154" s="235" t="str">
        <f>$H$37</f>
        <v>បានឃើញនិង ពិនិត្យត្រឹមត្រូវ</v>
      </c>
      <c r="I154" s="241"/>
      <c r="J154" s="240"/>
      <c r="K154" s="241"/>
      <c r="L154" s="242" t="str">
        <f>$L$37</f>
        <v>បាត់ដំបង,ថ្ងៃទី ៣០ ខែ មករា ឆ្នាំ ២០១៦</v>
      </c>
    </row>
    <row r="155" spans="1:12" s="119" customFormat="1" ht="27" customHeight="1">
      <c r="B155" s="89"/>
      <c r="C155" s="125" t="str">
        <f>$C$38</f>
        <v>បាត់ដំបង,ថ្ងៃទី ៣០ ខែ មករា ឆ្នាំ ២០១៦</v>
      </c>
      <c r="E155" s="120"/>
      <c r="F155" s="121"/>
      <c r="G155" s="122"/>
      <c r="H155" s="119" t="str">
        <f>$H$38</f>
        <v>បាត់ដំបង,ថ្ងៃទី ៣០ ខែ មករា ឆ្នាំ ២០១៦</v>
      </c>
      <c r="I155" s="123"/>
      <c r="J155" s="122"/>
      <c r="K155" s="123"/>
    </row>
    <row r="156" spans="1:12" s="126" customFormat="1" ht="31.5" customHeight="1">
      <c r="B156" s="89"/>
      <c r="D156" s="127" t="str">
        <f>$D$39</f>
        <v>ប្រធានផ្នែកផែនការ គណនេយ្យ</v>
      </c>
      <c r="F156" s="128"/>
      <c r="G156" s="129"/>
      <c r="H156" s="130" t="str">
        <f>$H$39</f>
        <v>ប្រធានផ្នែកអាជីវកម្ម</v>
      </c>
      <c r="I156" s="131"/>
      <c r="J156" s="129"/>
      <c r="K156" s="506" t="str">
        <f>$K$39</f>
        <v>អ្នកធ្វើវិក្កយបត្រ</v>
      </c>
      <c r="L156" s="506"/>
    </row>
    <row r="157" spans="1:12" s="126" customFormat="1" ht="37.799999999999997" customHeight="1">
      <c r="B157" s="89"/>
      <c r="D157" s="119"/>
      <c r="E157" s="132"/>
      <c r="F157" s="128"/>
      <c r="G157" s="129"/>
      <c r="H157" s="133"/>
      <c r="I157" s="131"/>
      <c r="J157" s="129"/>
      <c r="K157" s="131"/>
    </row>
    <row r="158" spans="1:12" s="245" customFormat="1" ht="26.4" customHeight="1">
      <c r="B158" s="89"/>
      <c r="C158" s="254"/>
      <c r="D158" s="134"/>
      <c r="E158" s="135"/>
      <c r="F158" s="86"/>
      <c r="G158" s="87"/>
      <c r="H158" s="88"/>
      <c r="I158" s="88"/>
      <c r="J158" s="87"/>
      <c r="K158" s="507" t="str">
        <f>$K$41</f>
        <v>ក្លឹង វង់ដ្រឺឌី</v>
      </c>
      <c r="L158" s="507"/>
    </row>
    <row r="159" spans="1:12" s="245" customFormat="1" ht="23.4" customHeight="1">
      <c r="C159" s="508"/>
      <c r="D159" s="508"/>
      <c r="E159" s="508"/>
      <c r="F159" s="86"/>
      <c r="G159" s="87"/>
      <c r="H159" s="88"/>
      <c r="I159" s="88"/>
      <c r="J159" s="87"/>
      <c r="K159" s="88"/>
    </row>
    <row r="160" spans="1:12" s="245" customFormat="1" ht="24" customHeight="1">
      <c r="C160" s="508"/>
      <c r="D160" s="508"/>
      <c r="E160" s="508"/>
      <c r="F160" s="86"/>
      <c r="G160" s="87"/>
      <c r="H160" s="88"/>
      <c r="I160" s="88"/>
      <c r="J160" s="87"/>
      <c r="K160" s="88"/>
    </row>
    <row r="161" spans="1:12" s="89" customFormat="1" ht="24" customHeight="1">
      <c r="C161" s="509" t="str">
        <f>$C$4</f>
        <v>មន្ទីរឧស្សាហកម្ម និងសិប្បកម្មខេត្ត</v>
      </c>
      <c r="D161" s="509"/>
      <c r="E161" s="509"/>
      <c r="F161" s="90"/>
      <c r="G161" s="91"/>
      <c r="H161" s="92"/>
      <c r="I161" s="92"/>
      <c r="J161" s="91"/>
      <c r="K161" s="93" t="s">
        <v>75</v>
      </c>
      <c r="L161" s="144" t="str">
        <f>IF(F192&gt;0,L122+1,"")</f>
        <v/>
      </c>
    </row>
    <row r="162" spans="1:12" s="89" customFormat="1" ht="24" customHeight="1">
      <c r="C162" s="510" t="str">
        <f>$C$5</f>
        <v>អង្គភាពរដ្ឋាករទឹកបាត់ដំបង</v>
      </c>
      <c r="D162" s="510"/>
      <c r="E162" s="510"/>
      <c r="F162" s="511" t="str">
        <f>$F$5</f>
        <v>ដីការអម វិក្កយបត្របង់ប្រាក់ថ្លៃទឹក</v>
      </c>
      <c r="G162" s="511"/>
      <c r="H162" s="511"/>
      <c r="I162" s="511"/>
      <c r="J162" s="91"/>
      <c r="K162" s="93" t="s">
        <v>77</v>
      </c>
      <c r="L162" s="145" t="str">
        <f>$L$5</f>
        <v>01​ 01 01</v>
      </c>
    </row>
    <row r="163" spans="1:12" s="89" customFormat="1" ht="21.75" customHeight="1">
      <c r="C163" s="126"/>
      <c r="D163" s="94"/>
      <c r="E163" s="95"/>
      <c r="F163" s="511"/>
      <c r="G163" s="511"/>
      <c r="H163" s="511"/>
      <c r="I163" s="511"/>
      <c r="J163" s="91"/>
      <c r="K163" s="93" t="s">
        <v>78</v>
      </c>
      <c r="L163" s="146" t="str">
        <f>$L$6</f>
        <v>03-2016</v>
      </c>
    </row>
    <row r="164" spans="1:12" s="89" customFormat="1" ht="15" customHeight="1" thickBot="1">
      <c r="C164" s="126"/>
      <c r="D164" s="96"/>
      <c r="E164" s="95"/>
      <c r="F164" s="97"/>
      <c r="G164" s="98"/>
      <c r="H164" s="99"/>
      <c r="I164" s="100"/>
      <c r="J164" s="101"/>
      <c r="K164" s="97"/>
      <c r="L164" s="97"/>
    </row>
    <row r="165" spans="1:12" s="245" customFormat="1" ht="18.75" customHeight="1" thickTop="1">
      <c r="B165" s="502"/>
      <c r="C165" s="249" t="s">
        <v>29</v>
      </c>
      <c r="D165" s="102" t="s">
        <v>79</v>
      </c>
      <c r="E165" s="102" t="s">
        <v>94</v>
      </c>
      <c r="F165" s="103" t="s">
        <v>24</v>
      </c>
      <c r="G165" s="104" t="s">
        <v>55</v>
      </c>
      <c r="H165" s="105" t="s">
        <v>42</v>
      </c>
      <c r="I165" s="106" t="s">
        <v>7</v>
      </c>
      <c r="J165" s="107" t="s">
        <v>41</v>
      </c>
      <c r="K165" s="105" t="s">
        <v>80</v>
      </c>
      <c r="L165" s="108" t="s">
        <v>81</v>
      </c>
    </row>
    <row r="166" spans="1:12" s="245" customFormat="1" ht="18.75" customHeight="1" thickBot="1">
      <c r="B166" s="502"/>
      <c r="C166" s="250" t="s">
        <v>82</v>
      </c>
      <c r="D166" s="109" t="s">
        <v>83</v>
      </c>
      <c r="E166" s="109" t="s">
        <v>84</v>
      </c>
      <c r="F166" s="110" t="s">
        <v>85</v>
      </c>
      <c r="G166" s="111" t="s">
        <v>86</v>
      </c>
      <c r="H166" s="112" t="s">
        <v>87</v>
      </c>
      <c r="I166" s="112" t="s">
        <v>87</v>
      </c>
      <c r="J166" s="111" t="s">
        <v>88</v>
      </c>
      <c r="K166" s="112" t="s">
        <v>87</v>
      </c>
      <c r="L166" s="113"/>
    </row>
    <row r="167" spans="1:12" s="89" customFormat="1" ht="18.75" customHeight="1" thickTop="1">
      <c r="A167" s="89" t="str">
        <f>IFERROR(IF($B167&gt;0,VLOOKUP($C167,'Reading B'!$E:$BH,6,FALSE),""),"")</f>
        <v/>
      </c>
      <c r="B167" s="89">
        <f>VLOOKUP(C167,'Reading B'!$E:$BH,31,FALSE)</f>
        <v>0</v>
      </c>
      <c r="C167" s="251">
        <f>C152+1</f>
        <v>101</v>
      </c>
      <c r="D167" s="136" t="str">
        <f>IFERROR(IF($B167&gt;0,VLOOKUP($C167,'Reading B'!$E:$BH,2,FALSE),""),"")</f>
        <v/>
      </c>
      <c r="E167" s="136" t="str">
        <f>IFERROR(IF($B167&gt;0,VLOOKUP($C167,'Reading B'!$E:$BH,3,FALSE),""),"")</f>
        <v/>
      </c>
      <c r="F167" s="138" t="str">
        <f>IFERROR(IF($B167&gt;0,VLOOKUP($C167,'Reading B'!$E:$BH,32,FALSE),""),"")</f>
        <v/>
      </c>
      <c r="G167" s="140" t="str">
        <f>IFERROR(IF($B167&gt;0,VLOOKUP($C167,'Reading B'!$E:$BH,31,FALSE),""),"")</f>
        <v/>
      </c>
      <c r="H167" s="140" t="str">
        <f>IFERROR(IF($B167&gt;0,VLOOKUP($C167,'Reading B'!$E:$BH,37,FALSE),""),"")</f>
        <v/>
      </c>
      <c r="I167" s="140" t="str">
        <f>IFERROR(IF($B167&gt;0,VLOOKUP($C167,'Reading B'!$E:$BH,38,FALSE),""),"")</f>
        <v/>
      </c>
      <c r="J167" s="140" t="str">
        <f>IFERROR(IF($B167&gt;0,VLOOKUP($C167,'Reading B'!$E:$BH,39,FALSE),""),"")</f>
        <v/>
      </c>
      <c r="K167" s="233" t="str">
        <f t="shared" ref="K167:K191" si="16">IFERROR(IF(B167&gt;0,SUM(H167:J167),""),"")</f>
        <v/>
      </c>
      <c r="L167" s="141" t="str">
        <f>IF(A167=2,"អាជីវកម្ម",IF(A167=3,"អង្គភាពរដ្ឋ",""))</f>
        <v/>
      </c>
    </row>
    <row r="168" spans="1:12" s="89" customFormat="1" ht="18.75" customHeight="1">
      <c r="A168" s="89" t="str">
        <f>IFERROR(IF($B168&gt;0,VLOOKUP($C168,'Reading B'!$E:$BH,6,FALSE),""),"")</f>
        <v/>
      </c>
      <c r="B168" s="89">
        <f>VLOOKUP(C168,'Reading B'!$E:$BH,31,FALSE)</f>
        <v>0</v>
      </c>
      <c r="C168" s="252">
        <f>IF(C167&gt;0,C167+1)</f>
        <v>102</v>
      </c>
      <c r="D168" s="137" t="str">
        <f>IFERROR(IF($B168&gt;0,VLOOKUP($C168,'Reading B'!$E:$BH,2,FALSE),""),"")</f>
        <v/>
      </c>
      <c r="E168" s="137" t="str">
        <f>IFERROR(IF($B168&gt;0,VLOOKUP($C168,'Reading B'!$E:$BH,3,FALSE),""),"")</f>
        <v/>
      </c>
      <c r="F168" s="139" t="str">
        <f>IFERROR(IF($B168&gt;0,VLOOKUP($C168,'Reading B'!$E:$BH,32,FALSE),""),"")</f>
        <v/>
      </c>
      <c r="G168" s="114" t="str">
        <f>IFERROR(IF($B168&gt;0,VLOOKUP($C168,'Reading B'!$E:$BH,31,FALSE),""),"")</f>
        <v/>
      </c>
      <c r="H168" s="114" t="str">
        <f>IFERROR(IF($B168&gt;0,VLOOKUP($C168,'Reading B'!$E:$BH,37,FALSE),""),"")</f>
        <v/>
      </c>
      <c r="I168" s="114" t="str">
        <f>IFERROR(IF($B168&gt;0,VLOOKUP($C168,'Reading B'!$E:$BH,38,FALSE),""),"")</f>
        <v/>
      </c>
      <c r="J168" s="114" t="str">
        <f>IFERROR(IF($B168&gt;0,VLOOKUP($C168,'Reading B'!$E:$BH,39,FALSE),""),"")</f>
        <v/>
      </c>
      <c r="K168" s="142" t="str">
        <f t="shared" si="16"/>
        <v/>
      </c>
      <c r="L168" s="115" t="str">
        <f>IF(A168=2,"អាជីវកម្ម",IF(A168=3,"អង្គភាពរដ្ឋ",""))</f>
        <v/>
      </c>
    </row>
    <row r="169" spans="1:12" s="89" customFormat="1" ht="18.75" customHeight="1">
      <c r="A169" s="89" t="str">
        <f>IFERROR(IF($B169&gt;0,VLOOKUP($C169,'Reading B'!$E:$BH,6,FALSE),""),"")</f>
        <v/>
      </c>
      <c r="B169" s="89">
        <f>VLOOKUP(C169,'Reading B'!$E:$BH,31,FALSE)</f>
        <v>0</v>
      </c>
      <c r="C169" s="252">
        <f>IF(C168&gt;0,C168+1)</f>
        <v>103</v>
      </c>
      <c r="D169" s="137" t="str">
        <f>IFERROR(IF($B169&gt;0,VLOOKUP($C169,'Reading B'!$E:$BH,2,FALSE),""),"")</f>
        <v/>
      </c>
      <c r="E169" s="137" t="str">
        <f>IFERROR(IF($B169&gt;0,VLOOKUP($C169,'Reading B'!$E:$BH,3,FALSE),""),"")</f>
        <v/>
      </c>
      <c r="F169" s="139" t="str">
        <f>IFERROR(IF($B169&gt;0,VLOOKUP($C169,'Reading B'!$E:$BH,32,FALSE),""),"")</f>
        <v/>
      </c>
      <c r="G169" s="114" t="str">
        <f>IFERROR(IF($B169&gt;0,VLOOKUP($C169,'Reading B'!$E:$BH,31,FALSE),""),"")</f>
        <v/>
      </c>
      <c r="H169" s="114" t="str">
        <f>IFERROR(IF($B169&gt;0,VLOOKUP($C169,'Reading B'!$E:$BH,37,FALSE),""),"")</f>
        <v/>
      </c>
      <c r="I169" s="114" t="str">
        <f>IFERROR(IF($B169&gt;0,VLOOKUP($C169,'Reading B'!$E:$BH,38,FALSE),""),"")</f>
        <v/>
      </c>
      <c r="J169" s="114" t="str">
        <f>IFERROR(IF($B169&gt;0,VLOOKUP($C169,'Reading B'!$E:$BH,39,FALSE),""),"")</f>
        <v/>
      </c>
      <c r="K169" s="142" t="str">
        <f t="shared" si="16"/>
        <v/>
      </c>
      <c r="L169" s="115" t="str">
        <f t="shared" ref="L169:L191" si="17">IF(A169=2,"អាជីវកម្ម",IF(A169=3,"អង្គភាពរដ្ឋ",""))</f>
        <v/>
      </c>
    </row>
    <row r="170" spans="1:12" s="89" customFormat="1" ht="18.75" customHeight="1">
      <c r="A170" s="89" t="str">
        <f>IFERROR(IF($B170&gt;0,VLOOKUP($C170,'Reading B'!$E:$BH,6,FALSE),""),"")</f>
        <v/>
      </c>
      <c r="B170" s="89">
        <f>VLOOKUP(C170,'Reading B'!$E:$BH,31,FALSE)</f>
        <v>0</v>
      </c>
      <c r="C170" s="252">
        <f t="shared" ref="C170:C191" si="18">IF(C169&gt;0,C169+1)</f>
        <v>104</v>
      </c>
      <c r="D170" s="137" t="str">
        <f>IFERROR(IF($B170&gt;0,VLOOKUP($C170,'Reading B'!$E:$BH,2,FALSE),""),"")</f>
        <v/>
      </c>
      <c r="E170" s="137" t="str">
        <f>IFERROR(IF($B170&gt;0,VLOOKUP($C170,'Reading B'!$E:$BH,3,FALSE),""),"")</f>
        <v/>
      </c>
      <c r="F170" s="139" t="str">
        <f>IFERROR(IF($B170&gt;0,VLOOKUP($C170,'Reading B'!$E:$BH,32,FALSE),""),"")</f>
        <v/>
      </c>
      <c r="G170" s="114" t="str">
        <f>IFERROR(IF($B170&gt;0,VLOOKUP($C170,'Reading B'!$E:$BH,31,FALSE),""),"")</f>
        <v/>
      </c>
      <c r="H170" s="114" t="str">
        <f>IFERROR(IF($B170&gt;0,VLOOKUP($C170,'Reading B'!$E:$BH,37,FALSE),""),"")</f>
        <v/>
      </c>
      <c r="I170" s="114" t="str">
        <f>IFERROR(IF($B170&gt;0,VLOOKUP($C170,'Reading B'!$E:$BH,38,FALSE),""),"")</f>
        <v/>
      </c>
      <c r="J170" s="114" t="str">
        <f>IFERROR(IF($B170&gt;0,VLOOKUP($C170,'Reading B'!$E:$BH,39,FALSE),""),"")</f>
        <v/>
      </c>
      <c r="K170" s="142" t="str">
        <f t="shared" si="16"/>
        <v/>
      </c>
      <c r="L170" s="115" t="str">
        <f t="shared" si="17"/>
        <v/>
      </c>
    </row>
    <row r="171" spans="1:12" s="89" customFormat="1" ht="18.75" customHeight="1">
      <c r="A171" s="89" t="str">
        <f>IFERROR(IF($B171&gt;0,VLOOKUP($C171,'Reading B'!$E:$BH,6,FALSE),""),"")</f>
        <v/>
      </c>
      <c r="B171" s="89">
        <f>VLOOKUP(C171,'Reading B'!$E:$BH,31,FALSE)</f>
        <v>0</v>
      </c>
      <c r="C171" s="252">
        <f t="shared" si="18"/>
        <v>105</v>
      </c>
      <c r="D171" s="137" t="str">
        <f>IFERROR(IF($B171&gt;0,VLOOKUP($C171,'Reading B'!$E:$BH,2,FALSE),""),"")</f>
        <v/>
      </c>
      <c r="E171" s="137" t="str">
        <f>IFERROR(IF($B171&gt;0,VLOOKUP($C171,'Reading B'!$E:$BH,3,FALSE),""),"")</f>
        <v/>
      </c>
      <c r="F171" s="139" t="str">
        <f>IFERROR(IF($B171&gt;0,VLOOKUP($C171,'Reading B'!$E:$BH,32,FALSE),""),"")</f>
        <v/>
      </c>
      <c r="G171" s="114" t="str">
        <f>IFERROR(IF($B171&gt;0,VLOOKUP($C171,'Reading B'!$E:$BH,31,FALSE),""),"")</f>
        <v/>
      </c>
      <c r="H171" s="114" t="str">
        <f>IFERROR(IF($B171&gt;0,VLOOKUP($C171,'Reading B'!$E:$BH,37,FALSE),""),"")</f>
        <v/>
      </c>
      <c r="I171" s="114" t="str">
        <f>IFERROR(IF($B171&gt;0,VLOOKUP($C171,'Reading B'!$E:$BH,38,FALSE),""),"")</f>
        <v/>
      </c>
      <c r="J171" s="114" t="str">
        <f>IFERROR(IF($B171&gt;0,VLOOKUP($C171,'Reading B'!$E:$BH,39,FALSE),""),"")</f>
        <v/>
      </c>
      <c r="K171" s="142" t="str">
        <f t="shared" si="16"/>
        <v/>
      </c>
      <c r="L171" s="115" t="str">
        <f t="shared" si="17"/>
        <v/>
      </c>
    </row>
    <row r="172" spans="1:12" s="89" customFormat="1" ht="18.75" customHeight="1">
      <c r="A172" s="89" t="str">
        <f>IFERROR(IF($B172&gt;0,VLOOKUP($C172,'Reading B'!$E:$BH,6,FALSE),""),"")</f>
        <v/>
      </c>
      <c r="B172" s="89">
        <f>VLOOKUP(C172,'Reading B'!$E:$BH,31,FALSE)</f>
        <v>0</v>
      </c>
      <c r="C172" s="252">
        <f t="shared" si="18"/>
        <v>106</v>
      </c>
      <c r="D172" s="137" t="str">
        <f>IFERROR(IF($B172&gt;0,VLOOKUP($C172,'Reading B'!$E:$BH,2,FALSE),""),"")</f>
        <v/>
      </c>
      <c r="E172" s="137" t="str">
        <f>IFERROR(IF($B172&gt;0,VLOOKUP($C172,'Reading B'!$E:$BH,3,FALSE),""),"")</f>
        <v/>
      </c>
      <c r="F172" s="139" t="str">
        <f>IFERROR(IF($B172&gt;0,VLOOKUP($C172,'Reading B'!$E:$BH,32,FALSE),""),"")</f>
        <v/>
      </c>
      <c r="G172" s="114" t="str">
        <f>IFERROR(IF($B172&gt;0,VLOOKUP($C172,'Reading B'!$E:$BH,31,FALSE),""),"")</f>
        <v/>
      </c>
      <c r="H172" s="114" t="str">
        <f>IFERROR(IF($B172&gt;0,VLOOKUP($C172,'Reading B'!$E:$BH,37,FALSE),""),"")</f>
        <v/>
      </c>
      <c r="I172" s="114" t="str">
        <f>IFERROR(IF($B172&gt;0,VLOOKUP($C172,'Reading B'!$E:$BH,38,FALSE),""),"")</f>
        <v/>
      </c>
      <c r="J172" s="114" t="str">
        <f>IFERROR(IF($B172&gt;0,VLOOKUP($C172,'Reading B'!$E:$BH,39,FALSE),""),"")</f>
        <v/>
      </c>
      <c r="K172" s="142" t="str">
        <f t="shared" si="16"/>
        <v/>
      </c>
      <c r="L172" s="115" t="str">
        <f t="shared" si="17"/>
        <v/>
      </c>
    </row>
    <row r="173" spans="1:12" s="89" customFormat="1" ht="18.75" customHeight="1">
      <c r="A173" s="89" t="str">
        <f>IFERROR(IF($B173&gt;0,VLOOKUP($C173,'Reading B'!$E:$BH,6,FALSE),""),"")</f>
        <v/>
      </c>
      <c r="B173" s="89">
        <f>VLOOKUP(C173,'Reading B'!$E:$BH,31,FALSE)</f>
        <v>0</v>
      </c>
      <c r="C173" s="252">
        <f t="shared" si="18"/>
        <v>107</v>
      </c>
      <c r="D173" s="137" t="str">
        <f>IFERROR(IF($B173&gt;0,VLOOKUP($C173,'Reading B'!$E:$BH,2,FALSE),""),"")</f>
        <v/>
      </c>
      <c r="E173" s="137" t="str">
        <f>IFERROR(IF($B173&gt;0,VLOOKUP($C173,'Reading B'!$E:$BH,3,FALSE),""),"")</f>
        <v/>
      </c>
      <c r="F173" s="139" t="str">
        <f>IFERROR(IF($B173&gt;0,VLOOKUP($C173,'Reading B'!$E:$BH,32,FALSE),""),"")</f>
        <v/>
      </c>
      <c r="G173" s="114" t="str">
        <f>IFERROR(IF($B173&gt;0,VLOOKUP($C173,'Reading B'!$E:$BH,31,FALSE),""),"")</f>
        <v/>
      </c>
      <c r="H173" s="114" t="str">
        <f>IFERROR(IF($B173&gt;0,VLOOKUP($C173,'Reading B'!$E:$BH,37,FALSE),""),"")</f>
        <v/>
      </c>
      <c r="I173" s="114" t="str">
        <f>IFERROR(IF($B173&gt;0,VLOOKUP($C173,'Reading B'!$E:$BH,38,FALSE),""),"")</f>
        <v/>
      </c>
      <c r="J173" s="114" t="str">
        <f>IFERROR(IF($B173&gt;0,VLOOKUP($C173,'Reading B'!$E:$BH,39,FALSE),""),"")</f>
        <v/>
      </c>
      <c r="K173" s="142" t="str">
        <f t="shared" si="16"/>
        <v/>
      </c>
      <c r="L173" s="115" t="str">
        <f t="shared" si="17"/>
        <v/>
      </c>
    </row>
    <row r="174" spans="1:12" s="89" customFormat="1" ht="18.75" customHeight="1">
      <c r="A174" s="89" t="str">
        <f>IFERROR(IF($B174&gt;0,VLOOKUP($C174,'Reading B'!$E:$BH,6,FALSE),""),"")</f>
        <v/>
      </c>
      <c r="B174" s="89">
        <f>VLOOKUP(C174,'Reading B'!$E:$BH,31,FALSE)</f>
        <v>0</v>
      </c>
      <c r="C174" s="252">
        <f t="shared" si="18"/>
        <v>108</v>
      </c>
      <c r="D174" s="137" t="str">
        <f>IFERROR(IF($B174&gt;0,VLOOKUP($C174,'Reading B'!$E:$BH,2,FALSE),""),"")</f>
        <v/>
      </c>
      <c r="E174" s="137" t="str">
        <f>IFERROR(IF($B174&gt;0,VLOOKUP($C174,'Reading B'!$E:$BH,3,FALSE),""),"")</f>
        <v/>
      </c>
      <c r="F174" s="139" t="str">
        <f>IFERROR(IF($B174&gt;0,VLOOKUP($C174,'Reading B'!$E:$BH,32,FALSE),""),"")</f>
        <v/>
      </c>
      <c r="G174" s="114" t="str">
        <f>IFERROR(IF($B174&gt;0,VLOOKUP($C174,'Reading B'!$E:$BH,31,FALSE),""),"")</f>
        <v/>
      </c>
      <c r="H174" s="114" t="str">
        <f>IFERROR(IF($B174&gt;0,VLOOKUP($C174,'Reading B'!$E:$BH,37,FALSE),""),"")</f>
        <v/>
      </c>
      <c r="I174" s="114" t="str">
        <f>IFERROR(IF($B174&gt;0,VLOOKUP($C174,'Reading B'!$E:$BH,38,FALSE),""),"")</f>
        <v/>
      </c>
      <c r="J174" s="114" t="str">
        <f>IFERROR(IF($B174&gt;0,VLOOKUP($C174,'Reading B'!$E:$BH,39,FALSE),""),"")</f>
        <v/>
      </c>
      <c r="K174" s="142" t="str">
        <f t="shared" si="16"/>
        <v/>
      </c>
      <c r="L174" s="115" t="str">
        <f t="shared" si="17"/>
        <v/>
      </c>
    </row>
    <row r="175" spans="1:12" s="89" customFormat="1" ht="18.75" customHeight="1">
      <c r="A175" s="89" t="str">
        <f>IFERROR(IF($B175&gt;0,VLOOKUP($C175,'Reading B'!$E:$BH,6,FALSE),""),"")</f>
        <v/>
      </c>
      <c r="B175" s="89">
        <f>VLOOKUP(C175,'Reading B'!$E:$BH,31,FALSE)</f>
        <v>0</v>
      </c>
      <c r="C175" s="252">
        <f t="shared" si="18"/>
        <v>109</v>
      </c>
      <c r="D175" s="137" t="str">
        <f>IFERROR(IF($B175&gt;0,VLOOKUP($C175,'Reading B'!$E:$BH,2,FALSE),""),"")</f>
        <v/>
      </c>
      <c r="E175" s="137" t="str">
        <f>IFERROR(IF($B175&gt;0,VLOOKUP($C175,'Reading B'!$E:$BH,3,FALSE),""),"")</f>
        <v/>
      </c>
      <c r="F175" s="139" t="str">
        <f>IFERROR(IF($B175&gt;0,VLOOKUP($C175,'Reading B'!$E:$BH,32,FALSE),""),"")</f>
        <v/>
      </c>
      <c r="G175" s="114" t="str">
        <f>IFERROR(IF($B175&gt;0,VLOOKUP($C175,'Reading B'!$E:$BH,31,FALSE),""),"")</f>
        <v/>
      </c>
      <c r="H175" s="114" t="str">
        <f>IFERROR(IF($B175&gt;0,VLOOKUP($C175,'Reading B'!$E:$BH,37,FALSE),""),"")</f>
        <v/>
      </c>
      <c r="I175" s="114" t="str">
        <f>IFERROR(IF($B175&gt;0,VLOOKUP($C175,'Reading B'!$E:$BH,38,FALSE),""),"")</f>
        <v/>
      </c>
      <c r="J175" s="114" t="str">
        <f>IFERROR(IF($B175&gt;0,VLOOKUP($C175,'Reading B'!$E:$BH,39,FALSE),""),"")</f>
        <v/>
      </c>
      <c r="K175" s="142" t="str">
        <f t="shared" si="16"/>
        <v/>
      </c>
      <c r="L175" s="115" t="str">
        <f t="shared" si="17"/>
        <v/>
      </c>
    </row>
    <row r="176" spans="1:12" s="89" customFormat="1" ht="18.75" customHeight="1">
      <c r="A176" s="89" t="str">
        <f>IFERROR(IF($B176&gt;0,VLOOKUP($C176,'Reading B'!$E:$BH,6,FALSE),""),"")</f>
        <v/>
      </c>
      <c r="B176" s="89">
        <f>VLOOKUP(C176,'Reading B'!$E:$BH,31,FALSE)</f>
        <v>0</v>
      </c>
      <c r="C176" s="252">
        <f t="shared" si="18"/>
        <v>110</v>
      </c>
      <c r="D176" s="137" t="str">
        <f>IFERROR(IF($B176&gt;0,VLOOKUP($C176,'Reading B'!$E:$BH,2,FALSE),""),"")</f>
        <v/>
      </c>
      <c r="E176" s="137" t="str">
        <f>IFERROR(IF($B176&gt;0,VLOOKUP($C176,'Reading B'!$E:$BH,3,FALSE),""),"")</f>
        <v/>
      </c>
      <c r="F176" s="139" t="str">
        <f>IFERROR(IF($B176&gt;0,VLOOKUP($C176,'Reading B'!$E:$BH,32,FALSE),""),"")</f>
        <v/>
      </c>
      <c r="G176" s="114" t="str">
        <f>IFERROR(IF($B176&gt;0,VLOOKUP($C176,'Reading B'!$E:$BH,31,FALSE),""),"")</f>
        <v/>
      </c>
      <c r="H176" s="114" t="str">
        <f>IFERROR(IF($B176&gt;0,VLOOKUP($C176,'Reading B'!$E:$BH,37,FALSE),""),"")</f>
        <v/>
      </c>
      <c r="I176" s="114" t="str">
        <f>IFERROR(IF($B176&gt;0,VLOOKUP($C176,'Reading B'!$E:$BH,38,FALSE),""),"")</f>
        <v/>
      </c>
      <c r="J176" s="114" t="str">
        <f>IFERROR(IF($B176&gt;0,VLOOKUP($C176,'Reading B'!$E:$BH,39,FALSE),""),"")</f>
        <v/>
      </c>
      <c r="K176" s="142" t="str">
        <f t="shared" si="16"/>
        <v/>
      </c>
      <c r="L176" s="115" t="str">
        <f t="shared" si="17"/>
        <v/>
      </c>
    </row>
    <row r="177" spans="1:12" s="89" customFormat="1" ht="18.75" customHeight="1">
      <c r="A177" s="89" t="str">
        <f>IFERROR(IF($B177&gt;0,VLOOKUP($C177,'Reading B'!$E:$BH,6,FALSE),""),"")</f>
        <v/>
      </c>
      <c r="B177" s="89">
        <f>VLOOKUP(C177,'Reading B'!$E:$BH,31,FALSE)</f>
        <v>0</v>
      </c>
      <c r="C177" s="252">
        <f t="shared" si="18"/>
        <v>111</v>
      </c>
      <c r="D177" s="137" t="str">
        <f>IFERROR(IF($B177&gt;0,VLOOKUP($C177,'Reading B'!$E:$BH,2,FALSE),""),"")</f>
        <v/>
      </c>
      <c r="E177" s="137" t="str">
        <f>IFERROR(IF($B177&gt;0,VLOOKUP($C177,'Reading B'!$E:$BH,3,FALSE),""),"")</f>
        <v/>
      </c>
      <c r="F177" s="139" t="str">
        <f>IFERROR(IF($B177&gt;0,VLOOKUP($C177,'Reading B'!$E:$BH,32,FALSE),""),"")</f>
        <v/>
      </c>
      <c r="G177" s="114" t="str">
        <f>IFERROR(IF($B177&gt;0,VLOOKUP($C177,'Reading B'!$E:$BH,31,FALSE),""),"")</f>
        <v/>
      </c>
      <c r="H177" s="114" t="str">
        <f>IFERROR(IF($B177&gt;0,VLOOKUP($C177,'Reading B'!$E:$BH,37,FALSE),""),"")</f>
        <v/>
      </c>
      <c r="I177" s="114" t="str">
        <f>IFERROR(IF($B177&gt;0,VLOOKUP($C177,'Reading B'!$E:$BH,38,FALSE),""),"")</f>
        <v/>
      </c>
      <c r="J177" s="114" t="str">
        <f>IFERROR(IF($B177&gt;0,VLOOKUP($C177,'Reading B'!$E:$BH,39,FALSE),""),"")</f>
        <v/>
      </c>
      <c r="K177" s="142" t="str">
        <f t="shared" si="16"/>
        <v/>
      </c>
      <c r="L177" s="115" t="str">
        <f t="shared" si="17"/>
        <v/>
      </c>
    </row>
    <row r="178" spans="1:12" s="89" customFormat="1" ht="18.75" customHeight="1">
      <c r="A178" s="89" t="str">
        <f>IFERROR(IF($B178&gt;0,VLOOKUP($C178,'Reading B'!$E:$BH,6,FALSE),""),"")</f>
        <v/>
      </c>
      <c r="B178" s="89">
        <f>VLOOKUP(C178,'Reading B'!$E:$BH,31,FALSE)</f>
        <v>0</v>
      </c>
      <c r="C178" s="252">
        <f t="shared" si="18"/>
        <v>112</v>
      </c>
      <c r="D178" s="137" t="str">
        <f>IFERROR(IF($B178&gt;0,VLOOKUP($C178,'Reading B'!$E:$BH,2,FALSE),""),"")</f>
        <v/>
      </c>
      <c r="E178" s="137" t="str">
        <f>IFERROR(IF($B178&gt;0,VLOOKUP($C178,'Reading B'!$E:$BH,3,FALSE),""),"")</f>
        <v/>
      </c>
      <c r="F178" s="139" t="str">
        <f>IFERROR(IF($B178&gt;0,VLOOKUP($C178,'Reading B'!$E:$BH,32,FALSE),""),"")</f>
        <v/>
      </c>
      <c r="G178" s="114" t="str">
        <f>IFERROR(IF($B178&gt;0,VLOOKUP($C178,'Reading B'!$E:$BH,31,FALSE),""),"")</f>
        <v/>
      </c>
      <c r="H178" s="114" t="str">
        <f>IFERROR(IF($B178&gt;0,VLOOKUP($C178,'Reading B'!$E:$BH,37,FALSE),""),"")</f>
        <v/>
      </c>
      <c r="I178" s="114" t="str">
        <f>IFERROR(IF($B178&gt;0,VLOOKUP($C178,'Reading B'!$E:$BH,38,FALSE),""),"")</f>
        <v/>
      </c>
      <c r="J178" s="114" t="str">
        <f>IFERROR(IF($B178&gt;0,VLOOKUP($C178,'Reading B'!$E:$BH,39,FALSE),""),"")</f>
        <v/>
      </c>
      <c r="K178" s="142" t="str">
        <f t="shared" si="16"/>
        <v/>
      </c>
      <c r="L178" s="115" t="str">
        <f t="shared" si="17"/>
        <v/>
      </c>
    </row>
    <row r="179" spans="1:12" s="89" customFormat="1" ht="18.75" customHeight="1">
      <c r="A179" s="89" t="str">
        <f>IFERROR(IF($B179&gt;0,VLOOKUP($C179,'Reading B'!$E:$BH,6,FALSE),""),"")</f>
        <v/>
      </c>
      <c r="B179" s="89">
        <f>VLOOKUP(C179,'Reading B'!$E:$BH,31,FALSE)</f>
        <v>0</v>
      </c>
      <c r="C179" s="252">
        <f t="shared" si="18"/>
        <v>113</v>
      </c>
      <c r="D179" s="137" t="str">
        <f>IFERROR(IF($B179&gt;0,VLOOKUP($C179,'Reading B'!$E:$BH,2,FALSE),""),"")</f>
        <v/>
      </c>
      <c r="E179" s="137" t="str">
        <f>IFERROR(IF($B179&gt;0,VLOOKUP($C179,'Reading B'!$E:$BH,3,FALSE),""),"")</f>
        <v/>
      </c>
      <c r="F179" s="139" t="str">
        <f>IFERROR(IF($B179&gt;0,VLOOKUP($C179,'Reading B'!$E:$BH,32,FALSE),""),"")</f>
        <v/>
      </c>
      <c r="G179" s="114" t="str">
        <f>IFERROR(IF($B179&gt;0,VLOOKUP($C179,'Reading B'!$E:$BH,31,FALSE),""),"")</f>
        <v/>
      </c>
      <c r="H179" s="114" t="str">
        <f>IFERROR(IF($B179&gt;0,VLOOKUP($C179,'Reading B'!$E:$BH,37,FALSE),""),"")</f>
        <v/>
      </c>
      <c r="I179" s="114" t="str">
        <f>IFERROR(IF($B179&gt;0,VLOOKUP($C179,'Reading B'!$E:$BH,38,FALSE),""),"")</f>
        <v/>
      </c>
      <c r="J179" s="114" t="str">
        <f>IFERROR(IF($B179&gt;0,VLOOKUP($C179,'Reading B'!$E:$BH,39,FALSE),""),"")</f>
        <v/>
      </c>
      <c r="K179" s="142" t="str">
        <f t="shared" si="16"/>
        <v/>
      </c>
      <c r="L179" s="115" t="str">
        <f t="shared" si="17"/>
        <v/>
      </c>
    </row>
    <row r="180" spans="1:12" s="89" customFormat="1" ht="18.75" customHeight="1">
      <c r="A180" s="89" t="str">
        <f>IFERROR(IF($B180&gt;0,VLOOKUP($C180,'Reading B'!$E:$BH,6,FALSE),""),"")</f>
        <v/>
      </c>
      <c r="B180" s="89">
        <f>VLOOKUP(C180,'Reading B'!$E:$BH,31,FALSE)</f>
        <v>0</v>
      </c>
      <c r="C180" s="252">
        <f t="shared" si="18"/>
        <v>114</v>
      </c>
      <c r="D180" s="137" t="str">
        <f>IFERROR(IF($B180&gt;0,VLOOKUP($C180,'Reading B'!$E:$BH,2,FALSE),""),"")</f>
        <v/>
      </c>
      <c r="E180" s="137" t="str">
        <f>IFERROR(IF($B180&gt;0,VLOOKUP($C180,'Reading B'!$E:$BH,3,FALSE),""),"")</f>
        <v/>
      </c>
      <c r="F180" s="139" t="str">
        <f>IFERROR(IF($B180&gt;0,VLOOKUP($C180,'Reading B'!$E:$BH,32,FALSE),""),"")</f>
        <v/>
      </c>
      <c r="G180" s="114" t="str">
        <f>IFERROR(IF($B180&gt;0,VLOOKUP($C180,'Reading B'!$E:$BH,31,FALSE),""),"")</f>
        <v/>
      </c>
      <c r="H180" s="114" t="str">
        <f>IFERROR(IF($B180&gt;0,VLOOKUP($C180,'Reading B'!$E:$BH,37,FALSE),""),"")</f>
        <v/>
      </c>
      <c r="I180" s="114" t="str">
        <f>IFERROR(IF($B180&gt;0,VLOOKUP($C180,'Reading B'!$E:$BH,38,FALSE),""),"")</f>
        <v/>
      </c>
      <c r="J180" s="114" t="str">
        <f>IFERROR(IF($B180&gt;0,VLOOKUP($C180,'Reading B'!$E:$BH,39,FALSE),""),"")</f>
        <v/>
      </c>
      <c r="K180" s="142" t="str">
        <f t="shared" si="16"/>
        <v/>
      </c>
      <c r="L180" s="115" t="str">
        <f t="shared" si="17"/>
        <v/>
      </c>
    </row>
    <row r="181" spans="1:12" s="89" customFormat="1" ht="18.75" customHeight="1">
      <c r="A181" s="89" t="str">
        <f>IFERROR(IF($B181&gt;0,VLOOKUP($C181,'Reading B'!$E:$BH,6,FALSE),""),"")</f>
        <v/>
      </c>
      <c r="B181" s="89">
        <f>VLOOKUP(C181,'Reading B'!$E:$BH,31,FALSE)</f>
        <v>0</v>
      </c>
      <c r="C181" s="252">
        <f t="shared" si="18"/>
        <v>115</v>
      </c>
      <c r="D181" s="137" t="str">
        <f>IFERROR(IF($B181&gt;0,VLOOKUP($C181,'Reading B'!$E:$BH,2,FALSE),""),"")</f>
        <v/>
      </c>
      <c r="E181" s="137" t="str">
        <f>IFERROR(IF($B181&gt;0,VLOOKUP($C181,'Reading B'!$E:$BH,3,FALSE),""),"")</f>
        <v/>
      </c>
      <c r="F181" s="139" t="str">
        <f>IFERROR(IF($B181&gt;0,VLOOKUP($C181,'Reading B'!$E:$BH,32,FALSE),""),"")</f>
        <v/>
      </c>
      <c r="G181" s="114" t="str">
        <f>IFERROR(IF($B181&gt;0,VLOOKUP($C181,'Reading B'!$E:$BH,31,FALSE),""),"")</f>
        <v/>
      </c>
      <c r="H181" s="114" t="str">
        <f>IFERROR(IF($B181&gt;0,VLOOKUP($C181,'Reading B'!$E:$BH,37,FALSE),""),"")</f>
        <v/>
      </c>
      <c r="I181" s="114" t="str">
        <f>IFERROR(IF($B181&gt;0,VLOOKUP($C181,'Reading B'!$E:$BH,38,FALSE),""),"")</f>
        <v/>
      </c>
      <c r="J181" s="114" t="str">
        <f>IFERROR(IF($B181&gt;0,VLOOKUP($C181,'Reading B'!$E:$BH,39,FALSE),""),"")</f>
        <v/>
      </c>
      <c r="K181" s="142" t="str">
        <f t="shared" si="16"/>
        <v/>
      </c>
      <c r="L181" s="115" t="str">
        <f t="shared" si="17"/>
        <v/>
      </c>
    </row>
    <row r="182" spans="1:12" s="89" customFormat="1" ht="18.75" customHeight="1">
      <c r="A182" s="89" t="str">
        <f>IFERROR(IF($B182&gt;0,VLOOKUP($C182,'Reading B'!$E:$BH,6,FALSE),""),"")</f>
        <v/>
      </c>
      <c r="B182" s="89">
        <f>VLOOKUP(C182,'Reading B'!$E:$BH,31,FALSE)</f>
        <v>0</v>
      </c>
      <c r="C182" s="252">
        <f t="shared" si="18"/>
        <v>116</v>
      </c>
      <c r="D182" s="137" t="str">
        <f>IFERROR(IF($B182&gt;0,VLOOKUP($C182,'Reading B'!$E:$BH,2,FALSE),""),"")</f>
        <v/>
      </c>
      <c r="E182" s="137" t="str">
        <f>IFERROR(IF($B182&gt;0,VLOOKUP($C182,'Reading B'!$E:$BH,3,FALSE),""),"")</f>
        <v/>
      </c>
      <c r="F182" s="139" t="str">
        <f>IFERROR(IF($B182&gt;0,VLOOKUP($C182,'Reading B'!$E:$BH,32,FALSE),""),"")</f>
        <v/>
      </c>
      <c r="G182" s="114" t="str">
        <f>IFERROR(IF($B182&gt;0,VLOOKUP($C182,'Reading B'!$E:$BH,31,FALSE),""),"")</f>
        <v/>
      </c>
      <c r="H182" s="114" t="str">
        <f>IFERROR(IF($B182&gt;0,VLOOKUP($C182,'Reading B'!$E:$BH,37,FALSE),""),"")</f>
        <v/>
      </c>
      <c r="I182" s="114" t="str">
        <f>IFERROR(IF($B182&gt;0,VLOOKUP($C182,'Reading B'!$E:$BH,38,FALSE),""),"")</f>
        <v/>
      </c>
      <c r="J182" s="114" t="str">
        <f>IFERROR(IF($B182&gt;0,VLOOKUP($C182,'Reading B'!$E:$BH,39,FALSE),""),"")</f>
        <v/>
      </c>
      <c r="K182" s="142" t="str">
        <f t="shared" si="16"/>
        <v/>
      </c>
      <c r="L182" s="115" t="str">
        <f t="shared" si="17"/>
        <v/>
      </c>
    </row>
    <row r="183" spans="1:12" s="89" customFormat="1" ht="18.75" customHeight="1">
      <c r="A183" s="89" t="str">
        <f>IFERROR(IF($B183&gt;0,VLOOKUP($C183,'Reading B'!$E:$BH,6,FALSE),""),"")</f>
        <v/>
      </c>
      <c r="B183" s="89">
        <f>VLOOKUP(C183,'Reading B'!$E:$BH,31,FALSE)</f>
        <v>0</v>
      </c>
      <c r="C183" s="252">
        <f t="shared" si="18"/>
        <v>117</v>
      </c>
      <c r="D183" s="137" t="str">
        <f>IFERROR(IF($B183&gt;0,VLOOKUP($C183,'Reading B'!$E:$BH,2,FALSE),""),"")</f>
        <v/>
      </c>
      <c r="E183" s="137" t="str">
        <f>IFERROR(IF($B183&gt;0,VLOOKUP($C183,'Reading B'!$E:$BH,3,FALSE),""),"")</f>
        <v/>
      </c>
      <c r="F183" s="139" t="str">
        <f>IFERROR(IF($B183&gt;0,VLOOKUP($C183,'Reading B'!$E:$BH,32,FALSE),""),"")</f>
        <v/>
      </c>
      <c r="G183" s="114" t="str">
        <f>IFERROR(IF($B183&gt;0,VLOOKUP($C183,'Reading B'!$E:$BH,31,FALSE),""),"")</f>
        <v/>
      </c>
      <c r="H183" s="114" t="str">
        <f>IFERROR(IF($B183&gt;0,VLOOKUP($C183,'Reading B'!$E:$BH,37,FALSE),""),"")</f>
        <v/>
      </c>
      <c r="I183" s="114" t="str">
        <f>IFERROR(IF($B183&gt;0,VLOOKUP($C183,'Reading B'!$E:$BH,38,FALSE),""),"")</f>
        <v/>
      </c>
      <c r="J183" s="114" t="str">
        <f>IFERROR(IF($B183&gt;0,VLOOKUP($C183,'Reading B'!$E:$BH,39,FALSE),""),"")</f>
        <v/>
      </c>
      <c r="K183" s="142" t="str">
        <f t="shared" si="16"/>
        <v/>
      </c>
      <c r="L183" s="115" t="str">
        <f t="shared" si="17"/>
        <v/>
      </c>
    </row>
    <row r="184" spans="1:12" s="89" customFormat="1" ht="18.75" customHeight="1">
      <c r="A184" s="89" t="str">
        <f>IFERROR(IF($B184&gt;0,VLOOKUP($C184,'Reading B'!$E:$BH,6,FALSE),""),"")</f>
        <v/>
      </c>
      <c r="B184" s="89">
        <f>VLOOKUP(C184,'Reading B'!$E:$BH,31,FALSE)</f>
        <v>0</v>
      </c>
      <c r="C184" s="252">
        <f t="shared" si="18"/>
        <v>118</v>
      </c>
      <c r="D184" s="137" t="str">
        <f>IFERROR(IF($B184&gt;0,VLOOKUP($C184,'Reading B'!$E:$BH,2,FALSE),""),"")</f>
        <v/>
      </c>
      <c r="E184" s="137" t="str">
        <f>IFERROR(IF($B184&gt;0,VLOOKUP($C184,'Reading B'!$E:$BH,3,FALSE),""),"")</f>
        <v/>
      </c>
      <c r="F184" s="139" t="str">
        <f>IFERROR(IF($B184&gt;0,VLOOKUP($C184,'Reading B'!$E:$BH,32,FALSE),""),"")</f>
        <v/>
      </c>
      <c r="G184" s="114" t="str">
        <f>IFERROR(IF($B184&gt;0,VLOOKUP($C184,'Reading B'!$E:$BH,31,FALSE),""),"")</f>
        <v/>
      </c>
      <c r="H184" s="114" t="str">
        <f>IFERROR(IF($B184&gt;0,VLOOKUP($C184,'Reading B'!$E:$BH,37,FALSE),""),"")</f>
        <v/>
      </c>
      <c r="I184" s="114" t="str">
        <f>IFERROR(IF($B184&gt;0,VLOOKUP($C184,'Reading B'!$E:$BH,38,FALSE),""),"")</f>
        <v/>
      </c>
      <c r="J184" s="114" t="str">
        <f>IFERROR(IF($B184&gt;0,VLOOKUP($C184,'Reading B'!$E:$BH,39,FALSE),""),"")</f>
        <v/>
      </c>
      <c r="K184" s="142" t="str">
        <f t="shared" si="16"/>
        <v/>
      </c>
      <c r="L184" s="115" t="str">
        <f t="shared" si="17"/>
        <v/>
      </c>
    </row>
    <row r="185" spans="1:12" s="89" customFormat="1" ht="18.75" customHeight="1">
      <c r="A185" s="89" t="str">
        <f>IFERROR(IF($B185&gt;0,VLOOKUP($C185,'Reading B'!$E:$BH,6,FALSE),""),"")</f>
        <v/>
      </c>
      <c r="B185" s="89">
        <f>VLOOKUP(C185,'Reading B'!$E:$BH,31,FALSE)</f>
        <v>0</v>
      </c>
      <c r="C185" s="252">
        <f t="shared" si="18"/>
        <v>119</v>
      </c>
      <c r="D185" s="137" t="str">
        <f>IFERROR(IF($B185&gt;0,VLOOKUP($C185,'Reading B'!$E:$BH,2,FALSE),""),"")</f>
        <v/>
      </c>
      <c r="E185" s="137" t="str">
        <f>IFERROR(IF($B185&gt;0,VLOOKUP($C185,'Reading B'!$E:$BH,3,FALSE),""),"")</f>
        <v/>
      </c>
      <c r="F185" s="139" t="str">
        <f>IFERROR(IF($B185&gt;0,VLOOKUP($C185,'Reading B'!$E:$BH,32,FALSE),""),"")</f>
        <v/>
      </c>
      <c r="G185" s="114" t="str">
        <f>IFERROR(IF($B185&gt;0,VLOOKUP($C185,'Reading B'!$E:$BH,31,FALSE),""),"")</f>
        <v/>
      </c>
      <c r="H185" s="114" t="str">
        <f>IFERROR(IF($B185&gt;0,VLOOKUP($C185,'Reading B'!$E:$BH,37,FALSE),""),"")</f>
        <v/>
      </c>
      <c r="I185" s="114" t="str">
        <f>IFERROR(IF($B185&gt;0,VLOOKUP($C185,'Reading B'!$E:$BH,38,FALSE),""),"")</f>
        <v/>
      </c>
      <c r="J185" s="114" t="str">
        <f>IFERROR(IF($B185&gt;0,VLOOKUP($C185,'Reading B'!$E:$BH,39,FALSE),""),"")</f>
        <v/>
      </c>
      <c r="K185" s="142" t="str">
        <f t="shared" si="16"/>
        <v/>
      </c>
      <c r="L185" s="115" t="str">
        <f t="shared" si="17"/>
        <v/>
      </c>
    </row>
    <row r="186" spans="1:12" s="89" customFormat="1" ht="18.75" customHeight="1">
      <c r="A186" s="89" t="str">
        <f>IFERROR(IF($B186&gt;0,VLOOKUP($C186,'Reading B'!$E:$BH,6,FALSE),""),"")</f>
        <v/>
      </c>
      <c r="B186" s="89">
        <f>VLOOKUP(C186,'Reading B'!$E:$BH,31,FALSE)</f>
        <v>0</v>
      </c>
      <c r="C186" s="252">
        <f t="shared" si="18"/>
        <v>120</v>
      </c>
      <c r="D186" s="137" t="str">
        <f>IFERROR(IF($B186&gt;0,VLOOKUP($C186,'Reading B'!$E:$BH,2,FALSE),""),"")</f>
        <v/>
      </c>
      <c r="E186" s="137" t="str">
        <f>IFERROR(IF($B186&gt;0,VLOOKUP($C186,'Reading B'!$E:$BH,3,FALSE),""),"")</f>
        <v/>
      </c>
      <c r="F186" s="139" t="str">
        <f>IFERROR(IF($B186&gt;0,VLOOKUP($C186,'Reading B'!$E:$BH,32,FALSE),""),"")</f>
        <v/>
      </c>
      <c r="G186" s="114" t="str">
        <f>IFERROR(IF($B186&gt;0,VLOOKUP($C186,'Reading B'!$E:$BH,31,FALSE),""),"")</f>
        <v/>
      </c>
      <c r="H186" s="114" t="str">
        <f>IFERROR(IF($B186&gt;0,VLOOKUP($C186,'Reading B'!$E:$BH,37,FALSE),""),"")</f>
        <v/>
      </c>
      <c r="I186" s="114" t="str">
        <f>IFERROR(IF($B186&gt;0,VLOOKUP($C186,'Reading B'!$E:$BH,38,FALSE),""),"")</f>
        <v/>
      </c>
      <c r="J186" s="114" t="str">
        <f>IFERROR(IF($B186&gt;0,VLOOKUP($C186,'Reading B'!$E:$BH,39,FALSE),""),"")</f>
        <v/>
      </c>
      <c r="K186" s="142" t="str">
        <f t="shared" si="16"/>
        <v/>
      </c>
      <c r="L186" s="115" t="str">
        <f t="shared" si="17"/>
        <v/>
      </c>
    </row>
    <row r="187" spans="1:12" s="89" customFormat="1" ht="18.75" customHeight="1">
      <c r="A187" s="89" t="str">
        <f>IFERROR(IF($B187&gt;0,VLOOKUP($C187,'Reading B'!$E:$BH,6,FALSE),""),"")</f>
        <v/>
      </c>
      <c r="B187" s="89">
        <f>VLOOKUP(C187,'Reading B'!$E:$BH,31,FALSE)</f>
        <v>0</v>
      </c>
      <c r="C187" s="252">
        <f t="shared" si="18"/>
        <v>121</v>
      </c>
      <c r="D187" s="137" t="str">
        <f>IFERROR(IF($B187&gt;0,VLOOKUP($C187,'Reading B'!$E:$BH,2,FALSE),""),"")</f>
        <v/>
      </c>
      <c r="E187" s="137" t="str">
        <f>IFERROR(IF($B187&gt;0,VLOOKUP($C187,'Reading B'!$E:$BH,3,FALSE),""),"")</f>
        <v/>
      </c>
      <c r="F187" s="139" t="str">
        <f>IFERROR(IF($B187&gt;0,VLOOKUP($C187,'Reading B'!$E:$BH,32,FALSE),""),"")</f>
        <v/>
      </c>
      <c r="G187" s="114" t="str">
        <f>IFERROR(IF($B187&gt;0,VLOOKUP($C187,'Reading B'!$E:$BH,31,FALSE),""),"")</f>
        <v/>
      </c>
      <c r="H187" s="114" t="str">
        <f>IFERROR(IF($B187&gt;0,VLOOKUP($C187,'Reading B'!$E:$BH,37,FALSE),""),"")</f>
        <v/>
      </c>
      <c r="I187" s="114" t="str">
        <f>IFERROR(IF($B187&gt;0,VLOOKUP($C187,'Reading B'!$E:$BH,38,FALSE),""),"")</f>
        <v/>
      </c>
      <c r="J187" s="114" t="str">
        <f>IFERROR(IF($B187&gt;0,VLOOKUP($C187,'Reading B'!$E:$BH,39,FALSE),""),"")</f>
        <v/>
      </c>
      <c r="K187" s="142" t="str">
        <f t="shared" si="16"/>
        <v/>
      </c>
      <c r="L187" s="115" t="str">
        <f t="shared" si="17"/>
        <v/>
      </c>
    </row>
    <row r="188" spans="1:12" s="89" customFormat="1" ht="18.75" customHeight="1">
      <c r="A188" s="89" t="str">
        <f>IFERROR(IF($B188&gt;0,VLOOKUP($C188,'Reading B'!$E:$BH,6,FALSE),""),"")</f>
        <v/>
      </c>
      <c r="B188" s="89">
        <f>VLOOKUP(C188,'Reading B'!$E:$BH,31,FALSE)</f>
        <v>0</v>
      </c>
      <c r="C188" s="252">
        <f t="shared" si="18"/>
        <v>122</v>
      </c>
      <c r="D188" s="137" t="str">
        <f>IFERROR(IF($B188&gt;0,VLOOKUP($C188,'Reading B'!$E:$BH,2,FALSE),""),"")</f>
        <v/>
      </c>
      <c r="E188" s="137" t="str">
        <f>IFERROR(IF($B188&gt;0,VLOOKUP($C188,'Reading B'!$E:$BH,3,FALSE),""),"")</f>
        <v/>
      </c>
      <c r="F188" s="139" t="str">
        <f>IFERROR(IF($B188&gt;0,VLOOKUP($C188,'Reading B'!$E:$BH,32,FALSE),""),"")</f>
        <v/>
      </c>
      <c r="G188" s="114" t="str">
        <f>IFERROR(IF($B188&gt;0,VLOOKUP($C188,'Reading B'!$E:$BH,31,FALSE),""),"")</f>
        <v/>
      </c>
      <c r="H188" s="114" t="str">
        <f>IFERROR(IF($B188&gt;0,VLOOKUP($C188,'Reading B'!$E:$BH,37,FALSE),""),"")</f>
        <v/>
      </c>
      <c r="I188" s="114" t="str">
        <f>IFERROR(IF($B188&gt;0,VLOOKUP($C188,'Reading B'!$E:$BH,38,FALSE),""),"")</f>
        <v/>
      </c>
      <c r="J188" s="114" t="str">
        <f>IFERROR(IF($B188&gt;0,VLOOKUP($C188,'Reading B'!$E:$BH,39,FALSE),""),"")</f>
        <v/>
      </c>
      <c r="K188" s="142" t="str">
        <f t="shared" si="16"/>
        <v/>
      </c>
      <c r="L188" s="115" t="str">
        <f t="shared" si="17"/>
        <v/>
      </c>
    </row>
    <row r="189" spans="1:12" s="89" customFormat="1" ht="18.75" customHeight="1">
      <c r="A189" s="89" t="str">
        <f>IFERROR(IF($B189&gt;0,VLOOKUP($C189,'Reading B'!$E:$BH,6,FALSE),""),"")</f>
        <v/>
      </c>
      <c r="B189" s="89">
        <f>VLOOKUP(C189,'Reading B'!$E:$BH,31,FALSE)</f>
        <v>0</v>
      </c>
      <c r="C189" s="252">
        <f t="shared" si="18"/>
        <v>123</v>
      </c>
      <c r="D189" s="137" t="str">
        <f>IFERROR(IF($B189&gt;0,VLOOKUP($C189,'Reading B'!$E:$BH,2,FALSE),""),"")</f>
        <v/>
      </c>
      <c r="E189" s="137" t="str">
        <f>IFERROR(IF($B189&gt;0,VLOOKUP($C189,'Reading B'!$E:$BH,3,FALSE),""),"")</f>
        <v/>
      </c>
      <c r="F189" s="139" t="str">
        <f>IFERROR(IF($B189&gt;0,VLOOKUP($C189,'Reading B'!$E:$BH,32,FALSE),""),"")</f>
        <v/>
      </c>
      <c r="G189" s="114" t="str">
        <f>IFERROR(IF($B189&gt;0,VLOOKUP($C189,'Reading B'!$E:$BH,31,FALSE),""),"")</f>
        <v/>
      </c>
      <c r="H189" s="114" t="str">
        <f>IFERROR(IF($B189&gt;0,VLOOKUP($C189,'Reading B'!$E:$BH,37,FALSE),""),"")</f>
        <v/>
      </c>
      <c r="I189" s="114" t="str">
        <f>IFERROR(IF($B189&gt;0,VLOOKUP($C189,'Reading B'!$E:$BH,38,FALSE),""),"")</f>
        <v/>
      </c>
      <c r="J189" s="114" t="str">
        <f>IFERROR(IF($B189&gt;0,VLOOKUP($C189,'Reading B'!$E:$BH,39,FALSE),""),"")</f>
        <v/>
      </c>
      <c r="K189" s="142" t="str">
        <f t="shared" si="16"/>
        <v/>
      </c>
      <c r="L189" s="115" t="str">
        <f t="shared" si="17"/>
        <v/>
      </c>
    </row>
    <row r="190" spans="1:12" s="89" customFormat="1" ht="18.75" customHeight="1">
      <c r="A190" s="89" t="str">
        <f>IFERROR(IF($B190&gt;0,VLOOKUP($C190,'Reading B'!$E:$BH,6,FALSE),""),"")</f>
        <v/>
      </c>
      <c r="B190" s="89">
        <f>VLOOKUP(C190,'Reading B'!$E:$BH,31,FALSE)</f>
        <v>0</v>
      </c>
      <c r="C190" s="252">
        <f t="shared" si="18"/>
        <v>124</v>
      </c>
      <c r="D190" s="137" t="str">
        <f>IFERROR(IF($B190&gt;0,VLOOKUP($C190,'Reading B'!$E:$BH,2,FALSE),""),"")</f>
        <v/>
      </c>
      <c r="E190" s="137" t="str">
        <f>IFERROR(IF($B190&gt;0,VLOOKUP($C190,'Reading B'!$E:$BH,3,FALSE),""),"")</f>
        <v/>
      </c>
      <c r="F190" s="139" t="str">
        <f>IFERROR(IF($B190&gt;0,VLOOKUP($C190,'Reading B'!$E:$BH,32,FALSE),""),"")</f>
        <v/>
      </c>
      <c r="G190" s="114" t="str">
        <f>IFERROR(IF($B190&gt;0,VLOOKUP($C190,'Reading B'!$E:$BH,31,FALSE),""),"")</f>
        <v/>
      </c>
      <c r="H190" s="114" t="str">
        <f>IFERROR(IF($B190&gt;0,VLOOKUP($C190,'Reading B'!$E:$BH,37,FALSE),""),"")</f>
        <v/>
      </c>
      <c r="I190" s="114" t="str">
        <f>IFERROR(IF($B190&gt;0,VLOOKUP($C190,'Reading B'!$E:$BH,38,FALSE),""),"")</f>
        <v/>
      </c>
      <c r="J190" s="114" t="str">
        <f>IFERROR(IF($B190&gt;0,VLOOKUP($C190,'Reading B'!$E:$BH,39,FALSE),""),"")</f>
        <v/>
      </c>
      <c r="K190" s="142" t="str">
        <f t="shared" si="16"/>
        <v/>
      </c>
      <c r="L190" s="115" t="str">
        <f t="shared" si="17"/>
        <v/>
      </c>
    </row>
    <row r="191" spans="1:12" s="89" customFormat="1" ht="18.75" customHeight="1" thickBot="1">
      <c r="A191" s="89" t="str">
        <f>IFERROR(IF($B191&gt;0,VLOOKUP($C191,'Reading B'!$E:$BH,6,FALSE),""),"")</f>
        <v/>
      </c>
      <c r="B191" s="89">
        <f>VLOOKUP(C191,'Reading B'!$E:$BH,31,FALSE)</f>
        <v>0</v>
      </c>
      <c r="C191" s="253">
        <f t="shared" si="18"/>
        <v>125</v>
      </c>
      <c r="D191" s="234" t="str">
        <f>IFERROR(IF($B191&gt;0,VLOOKUP($C191,'Reading B'!$E:$BH,2,FALSE),""),"")</f>
        <v/>
      </c>
      <c r="E191" s="234" t="str">
        <f>IFERROR(IF($B191&gt;0,VLOOKUP($C191,'Reading B'!$E:$BH,3,FALSE),""),"")</f>
        <v/>
      </c>
      <c r="F191" s="139" t="str">
        <f>IFERROR(IF($B191&gt;0,VLOOKUP($C191,'Reading B'!$E:$BH,32,FALSE),""),"")</f>
        <v/>
      </c>
      <c r="G191" s="114" t="str">
        <f>IFERROR(IF($B191&gt;0,VLOOKUP($C191,'Reading B'!$E:$BH,31,FALSE),""),"")</f>
        <v/>
      </c>
      <c r="H191" s="114" t="str">
        <f>IFERROR(IF($B191&gt;0,VLOOKUP($C191,'Reading B'!$E:$BH,37,FALSE),""),"")</f>
        <v/>
      </c>
      <c r="I191" s="114" t="str">
        <f>IFERROR(IF($B191&gt;0,VLOOKUP($C191,'Reading B'!$E:$BH,38,FALSE),""),"")</f>
        <v/>
      </c>
      <c r="J191" s="114" t="str">
        <f>IFERROR(IF($B191&gt;0,VLOOKUP($C191,'Reading B'!$E:$BH,39,FALSE),""),"")</f>
        <v/>
      </c>
      <c r="K191" s="142" t="str">
        <f t="shared" si="16"/>
        <v/>
      </c>
      <c r="L191" s="115" t="str">
        <f t="shared" si="17"/>
        <v/>
      </c>
    </row>
    <row r="192" spans="1:12" s="89" customFormat="1" ht="18.75" customHeight="1" thickTop="1" thickBot="1">
      <c r="C192" s="503" t="s">
        <v>89</v>
      </c>
      <c r="D192" s="504"/>
      <c r="E192" s="505"/>
      <c r="F192" s="116">
        <f>COUNT(F167:F191)</f>
        <v>0</v>
      </c>
      <c r="G192" s="117">
        <f>SUM(G167:G191)</f>
        <v>0</v>
      </c>
      <c r="H192" s="117">
        <f>SUM(H167:H191)</f>
        <v>0</v>
      </c>
      <c r="I192" s="117">
        <f>SUM(I167:I191)</f>
        <v>0</v>
      </c>
      <c r="J192" s="117">
        <f>SUM(J167:J191)</f>
        <v>0</v>
      </c>
      <c r="K192" s="143">
        <f>SUM(K167:K191)</f>
        <v>0</v>
      </c>
      <c r="L192" s="118"/>
    </row>
    <row r="193" spans="1:12" s="235" customFormat="1" ht="23.1" thickTop="1">
      <c r="B193" s="236"/>
      <c r="D193" s="237" t="str">
        <f>$D$37</f>
        <v>បានឃើញ និង ពិនិត្យត្រឹមត្រូវ</v>
      </c>
      <c r="E193" s="238"/>
      <c r="F193" s="239"/>
      <c r="G193" s="240"/>
      <c r="H193" s="235" t="str">
        <f>$H$37</f>
        <v>បានឃើញនិង ពិនិត្យត្រឹមត្រូវ</v>
      </c>
      <c r="I193" s="241"/>
      <c r="J193" s="240"/>
      <c r="K193" s="241"/>
      <c r="L193" s="242" t="str">
        <f>$L$37</f>
        <v>បាត់ដំបង,ថ្ងៃទី ៣០ ខែ មករា ឆ្នាំ ២០១៦</v>
      </c>
    </row>
    <row r="194" spans="1:12" s="119" customFormat="1" ht="27" customHeight="1">
      <c r="B194" s="89"/>
      <c r="C194" s="125" t="str">
        <f>$C$38</f>
        <v>បាត់ដំបង,ថ្ងៃទី ៣០ ខែ មករា ឆ្នាំ ២០១៦</v>
      </c>
      <c r="E194" s="120"/>
      <c r="F194" s="121"/>
      <c r="G194" s="122"/>
      <c r="H194" s="119" t="str">
        <f>$H$38</f>
        <v>បាត់ដំបង,ថ្ងៃទី ៣០ ខែ មករា ឆ្នាំ ២០១៦</v>
      </c>
      <c r="I194" s="123"/>
      <c r="J194" s="122"/>
      <c r="K194" s="123"/>
    </row>
    <row r="195" spans="1:12" s="126" customFormat="1" ht="31.5" customHeight="1">
      <c r="B195" s="89"/>
      <c r="D195" s="127" t="str">
        <f>$D$39</f>
        <v>ប្រធានផ្នែកផែនការ គណនេយ្យ</v>
      </c>
      <c r="F195" s="128"/>
      <c r="G195" s="129"/>
      <c r="H195" s="130" t="str">
        <f>$H$39</f>
        <v>ប្រធានផ្នែកអាជីវកម្ម</v>
      </c>
      <c r="I195" s="131"/>
      <c r="J195" s="129"/>
      <c r="K195" s="506" t="str">
        <f>$K$39</f>
        <v>អ្នកធ្វើវិក្កយបត្រ</v>
      </c>
      <c r="L195" s="506"/>
    </row>
    <row r="196" spans="1:12" s="126" customFormat="1" ht="37.799999999999997" customHeight="1">
      <c r="B196" s="89"/>
      <c r="D196" s="119"/>
      <c r="E196" s="132"/>
      <c r="F196" s="128"/>
      <c r="G196" s="129"/>
      <c r="H196" s="133"/>
      <c r="I196" s="131"/>
      <c r="J196" s="129"/>
      <c r="K196" s="131"/>
    </row>
    <row r="197" spans="1:12" s="245" customFormat="1" ht="26.4" customHeight="1">
      <c r="B197" s="89"/>
      <c r="C197" s="254"/>
      <c r="D197" s="134"/>
      <c r="E197" s="135"/>
      <c r="F197" s="86"/>
      <c r="G197" s="87"/>
      <c r="H197" s="88"/>
      <c r="I197" s="88"/>
      <c r="J197" s="87"/>
      <c r="K197" s="507" t="str">
        <f>$K$41</f>
        <v>ក្លឹង វង់ដ្រឺឌី</v>
      </c>
      <c r="L197" s="507"/>
    </row>
    <row r="198" spans="1:12" s="245" customFormat="1" ht="23.4" customHeight="1">
      <c r="C198" s="508"/>
      <c r="D198" s="508"/>
      <c r="E198" s="508"/>
      <c r="F198" s="86"/>
      <c r="G198" s="87"/>
      <c r="H198" s="88"/>
      <c r="I198" s="88"/>
      <c r="J198" s="87"/>
      <c r="K198" s="88"/>
    </row>
    <row r="199" spans="1:12" s="245" customFormat="1" ht="24" customHeight="1">
      <c r="C199" s="508"/>
      <c r="D199" s="508"/>
      <c r="E199" s="508"/>
      <c r="F199" s="86"/>
      <c r="G199" s="87"/>
      <c r="H199" s="88"/>
      <c r="I199" s="88"/>
      <c r="J199" s="87"/>
      <c r="K199" s="88"/>
    </row>
    <row r="200" spans="1:12" s="89" customFormat="1" ht="24" customHeight="1">
      <c r="C200" s="509" t="str">
        <f>$C$4</f>
        <v>មន្ទីរឧស្សាហកម្ម និងសិប្បកម្មខេត្ត</v>
      </c>
      <c r="D200" s="509"/>
      <c r="E200" s="509"/>
      <c r="F200" s="90"/>
      <c r="G200" s="91"/>
      <c r="H200" s="92"/>
      <c r="I200" s="92"/>
      <c r="J200" s="91"/>
      <c r="K200" s="93" t="s">
        <v>75</v>
      </c>
      <c r="L200" s="144" t="str">
        <f>IF(F231&gt;0,L161+1,"")</f>
        <v/>
      </c>
    </row>
    <row r="201" spans="1:12" s="89" customFormat="1" ht="24" customHeight="1">
      <c r="C201" s="510" t="str">
        <f>$C$5</f>
        <v>អង្គភាពរដ្ឋាករទឹកបាត់ដំបង</v>
      </c>
      <c r="D201" s="510"/>
      <c r="E201" s="510"/>
      <c r="F201" s="511" t="str">
        <f>$F$5</f>
        <v>ដីការអម វិក្កយបត្របង់ប្រាក់ថ្លៃទឹក</v>
      </c>
      <c r="G201" s="511"/>
      <c r="H201" s="511"/>
      <c r="I201" s="511"/>
      <c r="J201" s="91"/>
      <c r="K201" s="93" t="s">
        <v>77</v>
      </c>
      <c r="L201" s="145" t="str">
        <f>$L$5</f>
        <v>01​ 01 01</v>
      </c>
    </row>
    <row r="202" spans="1:12" s="89" customFormat="1" ht="21.75" customHeight="1">
      <c r="C202" s="126"/>
      <c r="D202" s="94"/>
      <c r="E202" s="95"/>
      <c r="F202" s="511"/>
      <c r="G202" s="511"/>
      <c r="H202" s="511"/>
      <c r="I202" s="511"/>
      <c r="J202" s="91"/>
      <c r="K202" s="93" t="s">
        <v>78</v>
      </c>
      <c r="L202" s="146" t="str">
        <f>$L$6</f>
        <v>03-2016</v>
      </c>
    </row>
    <row r="203" spans="1:12" s="89" customFormat="1" ht="15" customHeight="1" thickBot="1">
      <c r="C203" s="126"/>
      <c r="D203" s="96"/>
      <c r="E203" s="95"/>
      <c r="F203" s="97"/>
      <c r="G203" s="98"/>
      <c r="H203" s="99"/>
      <c r="I203" s="100"/>
      <c r="J203" s="101"/>
      <c r="K203" s="97"/>
      <c r="L203" s="97"/>
    </row>
    <row r="204" spans="1:12" s="245" customFormat="1" ht="18.75" customHeight="1" thickTop="1">
      <c r="B204" s="502"/>
      <c r="C204" s="249" t="s">
        <v>29</v>
      </c>
      <c r="D204" s="102" t="s">
        <v>79</v>
      </c>
      <c r="E204" s="102" t="s">
        <v>94</v>
      </c>
      <c r="F204" s="103" t="s">
        <v>24</v>
      </c>
      <c r="G204" s="104" t="s">
        <v>55</v>
      </c>
      <c r="H204" s="105" t="s">
        <v>42</v>
      </c>
      <c r="I204" s="106" t="s">
        <v>7</v>
      </c>
      <c r="J204" s="107" t="s">
        <v>41</v>
      </c>
      <c r="K204" s="105" t="s">
        <v>80</v>
      </c>
      <c r="L204" s="108" t="s">
        <v>81</v>
      </c>
    </row>
    <row r="205" spans="1:12" s="245" customFormat="1" ht="18.75" customHeight="1" thickBot="1">
      <c r="B205" s="502"/>
      <c r="C205" s="250" t="s">
        <v>82</v>
      </c>
      <c r="D205" s="109" t="s">
        <v>83</v>
      </c>
      <c r="E205" s="109" t="s">
        <v>84</v>
      </c>
      <c r="F205" s="110" t="s">
        <v>85</v>
      </c>
      <c r="G205" s="111" t="s">
        <v>86</v>
      </c>
      <c r="H205" s="112" t="s">
        <v>87</v>
      </c>
      <c r="I205" s="112" t="s">
        <v>87</v>
      </c>
      <c r="J205" s="111" t="s">
        <v>88</v>
      </c>
      <c r="K205" s="112" t="s">
        <v>87</v>
      </c>
      <c r="L205" s="113"/>
    </row>
    <row r="206" spans="1:12" s="89" customFormat="1" ht="18.75" customHeight="1" thickTop="1">
      <c r="A206" s="89" t="str">
        <f>IFERROR(IF($B206&gt;0,VLOOKUP($C206,'Reading B'!$E:$BH,6,FALSE),""),"")</f>
        <v/>
      </c>
      <c r="B206" s="89">
        <f>VLOOKUP(C206,'Reading B'!$E:$BH,31,FALSE)</f>
        <v>0</v>
      </c>
      <c r="C206" s="251">
        <f>C191+1</f>
        <v>126</v>
      </c>
      <c r="D206" s="136" t="str">
        <f>IFERROR(IF($B206&gt;0,VLOOKUP($C206,'Reading B'!$E:$BH,2,FALSE),""),"")</f>
        <v/>
      </c>
      <c r="E206" s="136" t="str">
        <f>IFERROR(IF($B206&gt;0,VLOOKUP($C206,'Reading B'!$E:$BH,3,FALSE),""),"")</f>
        <v/>
      </c>
      <c r="F206" s="138" t="str">
        <f>IFERROR(IF($B206&gt;0,VLOOKUP($C206,'Reading B'!$E:$BH,32,FALSE),""),"")</f>
        <v/>
      </c>
      <c r="G206" s="140" t="str">
        <f>IFERROR(IF($B206&gt;0,VLOOKUP($C206,'Reading B'!$E:$BH,31,FALSE),""),"")</f>
        <v/>
      </c>
      <c r="H206" s="140" t="str">
        <f>IFERROR(IF($B206&gt;0,VLOOKUP($C206,'Reading B'!$E:$BH,37,FALSE),""),"")</f>
        <v/>
      </c>
      <c r="I206" s="140" t="str">
        <f>IFERROR(IF($B206&gt;0,VLOOKUP($C206,'Reading B'!$E:$BH,38,FALSE),""),"")</f>
        <v/>
      </c>
      <c r="J206" s="140" t="str">
        <f>IFERROR(IF($B206&gt;0,VLOOKUP($C206,'Reading B'!$E:$BH,39,FALSE),""),"")</f>
        <v/>
      </c>
      <c r="K206" s="233" t="str">
        <f t="shared" ref="K206:K230" si="19">IFERROR(IF(B206&gt;0,SUM(H206:J206),""),"")</f>
        <v/>
      </c>
      <c r="L206" s="141" t="str">
        <f>IF(A206=2,"អាជីវកម្ម",IF(A206=3,"អង្គភាពរដ្ឋ",""))</f>
        <v/>
      </c>
    </row>
    <row r="207" spans="1:12" s="89" customFormat="1" ht="18.75" customHeight="1">
      <c r="A207" s="89" t="str">
        <f>IFERROR(IF($B207&gt;0,VLOOKUP($C207,'Reading B'!$E:$BH,6,FALSE),""),"")</f>
        <v/>
      </c>
      <c r="B207" s="89">
        <f>VLOOKUP(C207,'Reading B'!$E:$BH,31,FALSE)</f>
        <v>0</v>
      </c>
      <c r="C207" s="252">
        <f>IF(C206&gt;0,C206+1)</f>
        <v>127</v>
      </c>
      <c r="D207" s="137" t="str">
        <f>IFERROR(IF($B207&gt;0,VLOOKUP($C207,'Reading B'!$E:$BH,2,FALSE),""),"")</f>
        <v/>
      </c>
      <c r="E207" s="137" t="str">
        <f>IFERROR(IF($B207&gt;0,VLOOKUP($C207,'Reading B'!$E:$BH,3,FALSE),""),"")</f>
        <v/>
      </c>
      <c r="F207" s="139" t="str">
        <f>IFERROR(IF($B207&gt;0,VLOOKUP($C207,'Reading B'!$E:$BH,32,FALSE),""),"")</f>
        <v/>
      </c>
      <c r="G207" s="114" t="str">
        <f>IFERROR(IF($B207&gt;0,VLOOKUP($C207,'Reading B'!$E:$BH,31,FALSE),""),"")</f>
        <v/>
      </c>
      <c r="H207" s="114" t="str">
        <f>IFERROR(IF($B207&gt;0,VLOOKUP($C207,'Reading B'!$E:$BH,37,FALSE),""),"")</f>
        <v/>
      </c>
      <c r="I207" s="114" t="str">
        <f>IFERROR(IF($B207&gt;0,VLOOKUP($C207,'Reading B'!$E:$BH,38,FALSE),""),"")</f>
        <v/>
      </c>
      <c r="J207" s="114" t="str">
        <f>IFERROR(IF($B207&gt;0,VLOOKUP($C207,'Reading B'!$E:$BH,39,FALSE),""),"")</f>
        <v/>
      </c>
      <c r="K207" s="142" t="str">
        <f t="shared" si="19"/>
        <v/>
      </c>
      <c r="L207" s="115" t="str">
        <f>IF(A207=2,"អាជីវកម្ម",IF(A207=3,"អង្គភាពរដ្ឋ",""))</f>
        <v/>
      </c>
    </row>
    <row r="208" spans="1:12" s="89" customFormat="1" ht="18.75" customHeight="1">
      <c r="A208" s="89" t="str">
        <f>IFERROR(IF($B208&gt;0,VLOOKUP($C208,'Reading B'!$E:$BH,6,FALSE),""),"")</f>
        <v/>
      </c>
      <c r="B208" s="89">
        <f>VLOOKUP(C208,'Reading B'!$E:$BH,31,FALSE)</f>
        <v>0</v>
      </c>
      <c r="C208" s="252">
        <f>IF(C207&gt;0,C207+1)</f>
        <v>128</v>
      </c>
      <c r="D208" s="137" t="str">
        <f>IFERROR(IF($B208&gt;0,VLOOKUP($C208,'Reading B'!$E:$BH,2,FALSE),""),"")</f>
        <v/>
      </c>
      <c r="E208" s="137" t="str">
        <f>IFERROR(IF($B208&gt;0,VLOOKUP($C208,'Reading B'!$E:$BH,3,FALSE),""),"")</f>
        <v/>
      </c>
      <c r="F208" s="139" t="str">
        <f>IFERROR(IF($B208&gt;0,VLOOKUP($C208,'Reading B'!$E:$BH,32,FALSE),""),"")</f>
        <v/>
      </c>
      <c r="G208" s="114" t="str">
        <f>IFERROR(IF($B208&gt;0,VLOOKUP($C208,'Reading B'!$E:$BH,31,FALSE),""),"")</f>
        <v/>
      </c>
      <c r="H208" s="114" t="str">
        <f>IFERROR(IF($B208&gt;0,VLOOKUP($C208,'Reading B'!$E:$BH,37,FALSE),""),"")</f>
        <v/>
      </c>
      <c r="I208" s="114" t="str">
        <f>IFERROR(IF($B208&gt;0,VLOOKUP($C208,'Reading B'!$E:$BH,38,FALSE),""),"")</f>
        <v/>
      </c>
      <c r="J208" s="114" t="str">
        <f>IFERROR(IF($B208&gt;0,VLOOKUP($C208,'Reading B'!$E:$BH,39,FALSE),""),"")</f>
        <v/>
      </c>
      <c r="K208" s="142" t="str">
        <f t="shared" si="19"/>
        <v/>
      </c>
      <c r="L208" s="115" t="str">
        <f t="shared" ref="L208:L230" si="20">IF(A208=2,"អាជីវកម្ម",IF(A208=3,"អង្គភាពរដ្ឋ",""))</f>
        <v/>
      </c>
    </row>
    <row r="209" spans="1:12" s="89" customFormat="1" ht="18.75" customHeight="1">
      <c r="A209" s="89" t="str">
        <f>IFERROR(IF($B209&gt;0,VLOOKUP($C209,'Reading B'!$E:$BH,6,FALSE),""),"")</f>
        <v/>
      </c>
      <c r="B209" s="89">
        <f>VLOOKUP(C209,'Reading B'!$E:$BH,31,FALSE)</f>
        <v>0</v>
      </c>
      <c r="C209" s="252">
        <f t="shared" ref="C209:C230" si="21">IF(C208&gt;0,C208+1)</f>
        <v>129</v>
      </c>
      <c r="D209" s="137" t="str">
        <f>IFERROR(IF($B209&gt;0,VLOOKUP($C209,'Reading B'!$E:$BH,2,FALSE),""),"")</f>
        <v/>
      </c>
      <c r="E209" s="137" t="str">
        <f>IFERROR(IF($B209&gt;0,VLOOKUP($C209,'Reading B'!$E:$BH,3,FALSE),""),"")</f>
        <v/>
      </c>
      <c r="F209" s="139" t="str">
        <f>IFERROR(IF($B209&gt;0,VLOOKUP($C209,'Reading B'!$E:$BH,32,FALSE),""),"")</f>
        <v/>
      </c>
      <c r="G209" s="114" t="str">
        <f>IFERROR(IF($B209&gt;0,VLOOKUP($C209,'Reading B'!$E:$BH,31,FALSE),""),"")</f>
        <v/>
      </c>
      <c r="H209" s="114" t="str">
        <f>IFERROR(IF($B209&gt;0,VLOOKUP($C209,'Reading B'!$E:$BH,37,FALSE),""),"")</f>
        <v/>
      </c>
      <c r="I209" s="114" t="str">
        <f>IFERROR(IF($B209&gt;0,VLOOKUP($C209,'Reading B'!$E:$BH,38,FALSE),""),"")</f>
        <v/>
      </c>
      <c r="J209" s="114" t="str">
        <f>IFERROR(IF($B209&gt;0,VLOOKUP($C209,'Reading B'!$E:$BH,39,FALSE),""),"")</f>
        <v/>
      </c>
      <c r="K209" s="142" t="str">
        <f t="shared" si="19"/>
        <v/>
      </c>
      <c r="L209" s="115" t="str">
        <f t="shared" si="20"/>
        <v/>
      </c>
    </row>
    <row r="210" spans="1:12" s="89" customFormat="1" ht="18.75" customHeight="1">
      <c r="A210" s="89" t="str">
        <f>IFERROR(IF($B210&gt;0,VLOOKUP($C210,'Reading B'!$E:$BH,6,FALSE),""),"")</f>
        <v/>
      </c>
      <c r="B210" s="89">
        <f>VLOOKUP(C210,'Reading B'!$E:$BH,31,FALSE)</f>
        <v>0</v>
      </c>
      <c r="C210" s="252">
        <f t="shared" si="21"/>
        <v>130</v>
      </c>
      <c r="D210" s="137" t="str">
        <f>IFERROR(IF($B210&gt;0,VLOOKUP($C210,'Reading B'!$E:$BH,2,FALSE),""),"")</f>
        <v/>
      </c>
      <c r="E210" s="137" t="str">
        <f>IFERROR(IF($B210&gt;0,VLOOKUP($C210,'Reading B'!$E:$BH,3,FALSE),""),"")</f>
        <v/>
      </c>
      <c r="F210" s="139" t="str">
        <f>IFERROR(IF($B210&gt;0,VLOOKUP($C210,'Reading B'!$E:$BH,32,FALSE),""),"")</f>
        <v/>
      </c>
      <c r="G210" s="114" t="str">
        <f>IFERROR(IF($B210&gt;0,VLOOKUP($C210,'Reading B'!$E:$BH,31,FALSE),""),"")</f>
        <v/>
      </c>
      <c r="H210" s="114" t="str">
        <f>IFERROR(IF($B210&gt;0,VLOOKUP($C210,'Reading B'!$E:$BH,37,FALSE),""),"")</f>
        <v/>
      </c>
      <c r="I210" s="114" t="str">
        <f>IFERROR(IF($B210&gt;0,VLOOKUP($C210,'Reading B'!$E:$BH,38,FALSE),""),"")</f>
        <v/>
      </c>
      <c r="J210" s="114" t="str">
        <f>IFERROR(IF($B210&gt;0,VLOOKUP($C210,'Reading B'!$E:$BH,39,FALSE),""),"")</f>
        <v/>
      </c>
      <c r="K210" s="142" t="str">
        <f t="shared" si="19"/>
        <v/>
      </c>
      <c r="L210" s="115" t="str">
        <f t="shared" si="20"/>
        <v/>
      </c>
    </row>
    <row r="211" spans="1:12" s="89" customFormat="1" ht="18.75" customHeight="1">
      <c r="A211" s="89" t="str">
        <f>IFERROR(IF($B211&gt;0,VLOOKUP($C211,'Reading B'!$E:$BH,6,FALSE),""),"")</f>
        <v/>
      </c>
      <c r="B211" s="89">
        <f>VLOOKUP(C211,'Reading B'!$E:$BH,31,FALSE)</f>
        <v>0</v>
      </c>
      <c r="C211" s="252">
        <f t="shared" si="21"/>
        <v>131</v>
      </c>
      <c r="D211" s="137" t="str">
        <f>IFERROR(IF($B211&gt;0,VLOOKUP($C211,'Reading B'!$E:$BH,2,FALSE),""),"")</f>
        <v/>
      </c>
      <c r="E211" s="137" t="str">
        <f>IFERROR(IF($B211&gt;0,VLOOKUP($C211,'Reading B'!$E:$BH,3,FALSE),""),"")</f>
        <v/>
      </c>
      <c r="F211" s="139" t="str">
        <f>IFERROR(IF($B211&gt;0,VLOOKUP($C211,'Reading B'!$E:$BH,32,FALSE),""),"")</f>
        <v/>
      </c>
      <c r="G211" s="114" t="str">
        <f>IFERROR(IF($B211&gt;0,VLOOKUP($C211,'Reading B'!$E:$BH,31,FALSE),""),"")</f>
        <v/>
      </c>
      <c r="H211" s="114" t="str">
        <f>IFERROR(IF($B211&gt;0,VLOOKUP($C211,'Reading B'!$E:$BH,37,FALSE),""),"")</f>
        <v/>
      </c>
      <c r="I211" s="114" t="str">
        <f>IFERROR(IF($B211&gt;0,VLOOKUP($C211,'Reading B'!$E:$BH,38,FALSE),""),"")</f>
        <v/>
      </c>
      <c r="J211" s="114" t="str">
        <f>IFERROR(IF($B211&gt;0,VLOOKUP($C211,'Reading B'!$E:$BH,39,FALSE),""),"")</f>
        <v/>
      </c>
      <c r="K211" s="142" t="str">
        <f t="shared" si="19"/>
        <v/>
      </c>
      <c r="L211" s="115" t="str">
        <f t="shared" si="20"/>
        <v/>
      </c>
    </row>
    <row r="212" spans="1:12" s="89" customFormat="1" ht="18.75" customHeight="1">
      <c r="A212" s="89" t="str">
        <f>IFERROR(IF($B212&gt;0,VLOOKUP($C212,'Reading B'!$E:$BH,6,FALSE),""),"")</f>
        <v/>
      </c>
      <c r="B212" s="89">
        <f>VLOOKUP(C212,'Reading B'!$E:$BH,31,FALSE)</f>
        <v>0</v>
      </c>
      <c r="C212" s="252">
        <f t="shared" si="21"/>
        <v>132</v>
      </c>
      <c r="D212" s="137" t="str">
        <f>IFERROR(IF($B212&gt;0,VLOOKUP($C212,'Reading B'!$E:$BH,2,FALSE),""),"")</f>
        <v/>
      </c>
      <c r="E212" s="137" t="str">
        <f>IFERROR(IF($B212&gt;0,VLOOKUP($C212,'Reading B'!$E:$BH,3,FALSE),""),"")</f>
        <v/>
      </c>
      <c r="F212" s="139" t="str">
        <f>IFERROR(IF($B212&gt;0,VLOOKUP($C212,'Reading B'!$E:$BH,32,FALSE),""),"")</f>
        <v/>
      </c>
      <c r="G212" s="114" t="str">
        <f>IFERROR(IF($B212&gt;0,VLOOKUP($C212,'Reading B'!$E:$BH,31,FALSE),""),"")</f>
        <v/>
      </c>
      <c r="H212" s="114" t="str">
        <f>IFERROR(IF($B212&gt;0,VLOOKUP($C212,'Reading B'!$E:$BH,37,FALSE),""),"")</f>
        <v/>
      </c>
      <c r="I212" s="114" t="str">
        <f>IFERROR(IF($B212&gt;0,VLOOKUP($C212,'Reading B'!$E:$BH,38,FALSE),""),"")</f>
        <v/>
      </c>
      <c r="J212" s="114" t="str">
        <f>IFERROR(IF($B212&gt;0,VLOOKUP($C212,'Reading B'!$E:$BH,39,FALSE),""),"")</f>
        <v/>
      </c>
      <c r="K212" s="142" t="str">
        <f t="shared" si="19"/>
        <v/>
      </c>
      <c r="L212" s="115" t="str">
        <f t="shared" si="20"/>
        <v/>
      </c>
    </row>
    <row r="213" spans="1:12" s="89" customFormat="1" ht="18.75" customHeight="1">
      <c r="A213" s="89" t="str">
        <f>IFERROR(IF($B213&gt;0,VLOOKUP($C213,'Reading B'!$E:$BH,6,FALSE),""),"")</f>
        <v/>
      </c>
      <c r="B213" s="89">
        <f>VLOOKUP(C213,'Reading B'!$E:$BH,31,FALSE)</f>
        <v>0</v>
      </c>
      <c r="C213" s="252">
        <f t="shared" si="21"/>
        <v>133</v>
      </c>
      <c r="D213" s="137" t="str">
        <f>IFERROR(IF($B213&gt;0,VLOOKUP($C213,'Reading B'!$E:$BH,2,FALSE),""),"")</f>
        <v/>
      </c>
      <c r="E213" s="137" t="str">
        <f>IFERROR(IF($B213&gt;0,VLOOKUP($C213,'Reading B'!$E:$BH,3,FALSE),""),"")</f>
        <v/>
      </c>
      <c r="F213" s="139" t="str">
        <f>IFERROR(IF($B213&gt;0,VLOOKUP($C213,'Reading B'!$E:$BH,32,FALSE),""),"")</f>
        <v/>
      </c>
      <c r="G213" s="114" t="str">
        <f>IFERROR(IF($B213&gt;0,VLOOKUP($C213,'Reading B'!$E:$BH,31,FALSE),""),"")</f>
        <v/>
      </c>
      <c r="H213" s="114" t="str">
        <f>IFERROR(IF($B213&gt;0,VLOOKUP($C213,'Reading B'!$E:$BH,37,FALSE),""),"")</f>
        <v/>
      </c>
      <c r="I213" s="114" t="str">
        <f>IFERROR(IF($B213&gt;0,VLOOKUP($C213,'Reading B'!$E:$BH,38,FALSE),""),"")</f>
        <v/>
      </c>
      <c r="J213" s="114" t="str">
        <f>IFERROR(IF($B213&gt;0,VLOOKUP($C213,'Reading B'!$E:$BH,39,FALSE),""),"")</f>
        <v/>
      </c>
      <c r="K213" s="142" t="str">
        <f t="shared" si="19"/>
        <v/>
      </c>
      <c r="L213" s="115" t="str">
        <f t="shared" si="20"/>
        <v/>
      </c>
    </row>
    <row r="214" spans="1:12" s="89" customFormat="1" ht="18.75" customHeight="1">
      <c r="A214" s="89" t="str">
        <f>IFERROR(IF($B214&gt;0,VLOOKUP($C214,'Reading B'!$E:$BH,6,FALSE),""),"")</f>
        <v/>
      </c>
      <c r="B214" s="89">
        <f>VLOOKUP(C214,'Reading B'!$E:$BH,31,FALSE)</f>
        <v>0</v>
      </c>
      <c r="C214" s="252">
        <f t="shared" si="21"/>
        <v>134</v>
      </c>
      <c r="D214" s="137" t="str">
        <f>IFERROR(IF($B214&gt;0,VLOOKUP($C214,'Reading B'!$E:$BH,2,FALSE),""),"")</f>
        <v/>
      </c>
      <c r="E214" s="137" t="str">
        <f>IFERROR(IF($B214&gt;0,VLOOKUP($C214,'Reading B'!$E:$BH,3,FALSE),""),"")</f>
        <v/>
      </c>
      <c r="F214" s="139" t="str">
        <f>IFERROR(IF($B214&gt;0,VLOOKUP($C214,'Reading B'!$E:$BH,32,FALSE),""),"")</f>
        <v/>
      </c>
      <c r="G214" s="114" t="str">
        <f>IFERROR(IF($B214&gt;0,VLOOKUP($C214,'Reading B'!$E:$BH,31,FALSE),""),"")</f>
        <v/>
      </c>
      <c r="H214" s="114" t="str">
        <f>IFERROR(IF($B214&gt;0,VLOOKUP($C214,'Reading B'!$E:$BH,37,FALSE),""),"")</f>
        <v/>
      </c>
      <c r="I214" s="114" t="str">
        <f>IFERROR(IF($B214&gt;0,VLOOKUP($C214,'Reading B'!$E:$BH,38,FALSE),""),"")</f>
        <v/>
      </c>
      <c r="J214" s="114" t="str">
        <f>IFERROR(IF($B214&gt;0,VLOOKUP($C214,'Reading B'!$E:$BH,39,FALSE),""),"")</f>
        <v/>
      </c>
      <c r="K214" s="142" t="str">
        <f t="shared" si="19"/>
        <v/>
      </c>
      <c r="L214" s="115" t="str">
        <f t="shared" si="20"/>
        <v/>
      </c>
    </row>
    <row r="215" spans="1:12" s="89" customFormat="1" ht="18.75" customHeight="1">
      <c r="A215" s="89" t="str">
        <f>IFERROR(IF($B215&gt;0,VLOOKUP($C215,'Reading B'!$E:$BH,6,FALSE),""),"")</f>
        <v/>
      </c>
      <c r="B215" s="89">
        <f>VLOOKUP(C215,'Reading B'!$E:$BH,31,FALSE)</f>
        <v>0</v>
      </c>
      <c r="C215" s="252">
        <f t="shared" si="21"/>
        <v>135</v>
      </c>
      <c r="D215" s="137" t="str">
        <f>IFERROR(IF($B215&gt;0,VLOOKUP($C215,'Reading B'!$E:$BH,2,FALSE),""),"")</f>
        <v/>
      </c>
      <c r="E215" s="137" t="str">
        <f>IFERROR(IF($B215&gt;0,VLOOKUP($C215,'Reading B'!$E:$BH,3,FALSE),""),"")</f>
        <v/>
      </c>
      <c r="F215" s="139" t="str">
        <f>IFERROR(IF($B215&gt;0,VLOOKUP($C215,'Reading B'!$E:$BH,32,FALSE),""),"")</f>
        <v/>
      </c>
      <c r="G215" s="114" t="str">
        <f>IFERROR(IF($B215&gt;0,VLOOKUP($C215,'Reading B'!$E:$BH,31,FALSE),""),"")</f>
        <v/>
      </c>
      <c r="H215" s="114" t="str">
        <f>IFERROR(IF($B215&gt;0,VLOOKUP($C215,'Reading B'!$E:$BH,37,FALSE),""),"")</f>
        <v/>
      </c>
      <c r="I215" s="114" t="str">
        <f>IFERROR(IF($B215&gt;0,VLOOKUP($C215,'Reading B'!$E:$BH,38,FALSE),""),"")</f>
        <v/>
      </c>
      <c r="J215" s="114" t="str">
        <f>IFERROR(IF($B215&gt;0,VLOOKUP($C215,'Reading B'!$E:$BH,39,FALSE),""),"")</f>
        <v/>
      </c>
      <c r="K215" s="142" t="str">
        <f t="shared" si="19"/>
        <v/>
      </c>
      <c r="L215" s="115" t="str">
        <f t="shared" si="20"/>
        <v/>
      </c>
    </row>
    <row r="216" spans="1:12" s="89" customFormat="1" ht="18.75" customHeight="1">
      <c r="A216" s="89" t="str">
        <f>IFERROR(IF($B216&gt;0,VLOOKUP($C216,'Reading B'!$E:$BH,6,FALSE),""),"")</f>
        <v/>
      </c>
      <c r="B216" s="89">
        <f>VLOOKUP(C216,'Reading B'!$E:$BH,31,FALSE)</f>
        <v>0</v>
      </c>
      <c r="C216" s="252">
        <f t="shared" si="21"/>
        <v>136</v>
      </c>
      <c r="D216" s="137" t="str">
        <f>IFERROR(IF($B216&gt;0,VLOOKUP($C216,'Reading B'!$E:$BH,2,FALSE),""),"")</f>
        <v/>
      </c>
      <c r="E216" s="137" t="str">
        <f>IFERROR(IF($B216&gt;0,VLOOKUP($C216,'Reading B'!$E:$BH,3,FALSE),""),"")</f>
        <v/>
      </c>
      <c r="F216" s="139" t="str">
        <f>IFERROR(IF($B216&gt;0,VLOOKUP($C216,'Reading B'!$E:$BH,32,FALSE),""),"")</f>
        <v/>
      </c>
      <c r="G216" s="114" t="str">
        <f>IFERROR(IF($B216&gt;0,VLOOKUP($C216,'Reading B'!$E:$BH,31,FALSE),""),"")</f>
        <v/>
      </c>
      <c r="H216" s="114" t="str">
        <f>IFERROR(IF($B216&gt;0,VLOOKUP($C216,'Reading B'!$E:$BH,37,FALSE),""),"")</f>
        <v/>
      </c>
      <c r="I216" s="114" t="str">
        <f>IFERROR(IF($B216&gt;0,VLOOKUP($C216,'Reading B'!$E:$BH,38,FALSE),""),"")</f>
        <v/>
      </c>
      <c r="J216" s="114" t="str">
        <f>IFERROR(IF($B216&gt;0,VLOOKUP($C216,'Reading B'!$E:$BH,39,FALSE),""),"")</f>
        <v/>
      </c>
      <c r="K216" s="142" t="str">
        <f t="shared" si="19"/>
        <v/>
      </c>
      <c r="L216" s="115" t="str">
        <f t="shared" si="20"/>
        <v/>
      </c>
    </row>
    <row r="217" spans="1:12" s="89" customFormat="1" ht="18.75" customHeight="1">
      <c r="A217" s="89" t="str">
        <f>IFERROR(IF($B217&gt;0,VLOOKUP($C217,'Reading B'!$E:$BH,6,FALSE),""),"")</f>
        <v/>
      </c>
      <c r="B217" s="89">
        <f>VLOOKUP(C217,'Reading B'!$E:$BH,31,FALSE)</f>
        <v>0</v>
      </c>
      <c r="C217" s="252">
        <f t="shared" si="21"/>
        <v>137</v>
      </c>
      <c r="D217" s="137" t="str">
        <f>IFERROR(IF($B217&gt;0,VLOOKUP($C217,'Reading B'!$E:$BH,2,FALSE),""),"")</f>
        <v/>
      </c>
      <c r="E217" s="137" t="str">
        <f>IFERROR(IF($B217&gt;0,VLOOKUP($C217,'Reading B'!$E:$BH,3,FALSE),""),"")</f>
        <v/>
      </c>
      <c r="F217" s="139" t="str">
        <f>IFERROR(IF($B217&gt;0,VLOOKUP($C217,'Reading B'!$E:$BH,32,FALSE),""),"")</f>
        <v/>
      </c>
      <c r="G217" s="114" t="str">
        <f>IFERROR(IF($B217&gt;0,VLOOKUP($C217,'Reading B'!$E:$BH,31,FALSE),""),"")</f>
        <v/>
      </c>
      <c r="H217" s="114" t="str">
        <f>IFERROR(IF($B217&gt;0,VLOOKUP($C217,'Reading B'!$E:$BH,37,FALSE),""),"")</f>
        <v/>
      </c>
      <c r="I217" s="114" t="str">
        <f>IFERROR(IF($B217&gt;0,VLOOKUP($C217,'Reading B'!$E:$BH,38,FALSE),""),"")</f>
        <v/>
      </c>
      <c r="J217" s="114" t="str">
        <f>IFERROR(IF($B217&gt;0,VLOOKUP($C217,'Reading B'!$E:$BH,39,FALSE),""),"")</f>
        <v/>
      </c>
      <c r="K217" s="142" t="str">
        <f t="shared" si="19"/>
        <v/>
      </c>
      <c r="L217" s="115" t="str">
        <f t="shared" si="20"/>
        <v/>
      </c>
    </row>
    <row r="218" spans="1:12" s="89" customFormat="1" ht="18.75" customHeight="1">
      <c r="A218" s="89" t="str">
        <f>IFERROR(IF($B218&gt;0,VLOOKUP($C218,'Reading B'!$E:$BH,6,FALSE),""),"")</f>
        <v/>
      </c>
      <c r="B218" s="89">
        <f>VLOOKUP(C218,'Reading B'!$E:$BH,31,FALSE)</f>
        <v>0</v>
      </c>
      <c r="C218" s="252">
        <f t="shared" si="21"/>
        <v>138</v>
      </c>
      <c r="D218" s="137" t="str">
        <f>IFERROR(IF($B218&gt;0,VLOOKUP($C218,'Reading B'!$E:$BH,2,FALSE),""),"")</f>
        <v/>
      </c>
      <c r="E218" s="137" t="str">
        <f>IFERROR(IF($B218&gt;0,VLOOKUP($C218,'Reading B'!$E:$BH,3,FALSE),""),"")</f>
        <v/>
      </c>
      <c r="F218" s="139" t="str">
        <f>IFERROR(IF($B218&gt;0,VLOOKUP($C218,'Reading B'!$E:$BH,32,FALSE),""),"")</f>
        <v/>
      </c>
      <c r="G218" s="114" t="str">
        <f>IFERROR(IF($B218&gt;0,VLOOKUP($C218,'Reading B'!$E:$BH,31,FALSE),""),"")</f>
        <v/>
      </c>
      <c r="H218" s="114" t="str">
        <f>IFERROR(IF($B218&gt;0,VLOOKUP($C218,'Reading B'!$E:$BH,37,FALSE),""),"")</f>
        <v/>
      </c>
      <c r="I218" s="114" t="str">
        <f>IFERROR(IF($B218&gt;0,VLOOKUP($C218,'Reading B'!$E:$BH,38,FALSE),""),"")</f>
        <v/>
      </c>
      <c r="J218" s="114" t="str">
        <f>IFERROR(IF($B218&gt;0,VLOOKUP($C218,'Reading B'!$E:$BH,39,FALSE),""),"")</f>
        <v/>
      </c>
      <c r="K218" s="142" t="str">
        <f t="shared" si="19"/>
        <v/>
      </c>
      <c r="L218" s="115" t="str">
        <f t="shared" si="20"/>
        <v/>
      </c>
    </row>
    <row r="219" spans="1:12" s="89" customFormat="1" ht="18.75" customHeight="1">
      <c r="A219" s="89" t="str">
        <f>IFERROR(IF($B219&gt;0,VLOOKUP($C219,'Reading B'!$E:$BH,6,FALSE),""),"")</f>
        <v/>
      </c>
      <c r="B219" s="89">
        <f>VLOOKUP(C219,'Reading B'!$E:$BH,31,FALSE)</f>
        <v>0</v>
      </c>
      <c r="C219" s="252">
        <f t="shared" si="21"/>
        <v>139</v>
      </c>
      <c r="D219" s="137" t="str">
        <f>IFERROR(IF($B219&gt;0,VLOOKUP($C219,'Reading B'!$E:$BH,2,FALSE),""),"")</f>
        <v/>
      </c>
      <c r="E219" s="137" t="str">
        <f>IFERROR(IF($B219&gt;0,VLOOKUP($C219,'Reading B'!$E:$BH,3,FALSE),""),"")</f>
        <v/>
      </c>
      <c r="F219" s="139" t="str">
        <f>IFERROR(IF($B219&gt;0,VLOOKUP($C219,'Reading B'!$E:$BH,32,FALSE),""),"")</f>
        <v/>
      </c>
      <c r="G219" s="114" t="str">
        <f>IFERROR(IF($B219&gt;0,VLOOKUP($C219,'Reading B'!$E:$BH,31,FALSE),""),"")</f>
        <v/>
      </c>
      <c r="H219" s="114" t="str">
        <f>IFERROR(IF($B219&gt;0,VLOOKUP($C219,'Reading B'!$E:$BH,37,FALSE),""),"")</f>
        <v/>
      </c>
      <c r="I219" s="114" t="str">
        <f>IFERROR(IF($B219&gt;0,VLOOKUP($C219,'Reading B'!$E:$BH,38,FALSE),""),"")</f>
        <v/>
      </c>
      <c r="J219" s="114" t="str">
        <f>IFERROR(IF($B219&gt;0,VLOOKUP($C219,'Reading B'!$E:$BH,39,FALSE),""),"")</f>
        <v/>
      </c>
      <c r="K219" s="142" t="str">
        <f t="shared" si="19"/>
        <v/>
      </c>
      <c r="L219" s="115" t="str">
        <f t="shared" si="20"/>
        <v/>
      </c>
    </row>
    <row r="220" spans="1:12" s="89" customFormat="1" ht="18.75" customHeight="1">
      <c r="A220" s="89" t="str">
        <f>IFERROR(IF($B220&gt;0,VLOOKUP($C220,'Reading B'!$E:$BH,6,FALSE),""),"")</f>
        <v/>
      </c>
      <c r="B220" s="89">
        <f>VLOOKUP(C220,'Reading B'!$E:$BH,31,FALSE)</f>
        <v>0</v>
      </c>
      <c r="C220" s="252">
        <f t="shared" si="21"/>
        <v>140</v>
      </c>
      <c r="D220" s="137" t="str">
        <f>IFERROR(IF($B220&gt;0,VLOOKUP($C220,'Reading B'!$E:$BH,2,FALSE),""),"")</f>
        <v/>
      </c>
      <c r="E220" s="137" t="str">
        <f>IFERROR(IF($B220&gt;0,VLOOKUP($C220,'Reading B'!$E:$BH,3,FALSE),""),"")</f>
        <v/>
      </c>
      <c r="F220" s="139" t="str">
        <f>IFERROR(IF($B220&gt;0,VLOOKUP($C220,'Reading B'!$E:$BH,32,FALSE),""),"")</f>
        <v/>
      </c>
      <c r="G220" s="114" t="str">
        <f>IFERROR(IF($B220&gt;0,VLOOKUP($C220,'Reading B'!$E:$BH,31,FALSE),""),"")</f>
        <v/>
      </c>
      <c r="H220" s="114" t="str">
        <f>IFERROR(IF($B220&gt;0,VLOOKUP($C220,'Reading B'!$E:$BH,37,FALSE),""),"")</f>
        <v/>
      </c>
      <c r="I220" s="114" t="str">
        <f>IFERROR(IF($B220&gt;0,VLOOKUP($C220,'Reading B'!$E:$BH,38,FALSE),""),"")</f>
        <v/>
      </c>
      <c r="J220" s="114" t="str">
        <f>IFERROR(IF($B220&gt;0,VLOOKUP($C220,'Reading B'!$E:$BH,39,FALSE),""),"")</f>
        <v/>
      </c>
      <c r="K220" s="142" t="str">
        <f t="shared" si="19"/>
        <v/>
      </c>
      <c r="L220" s="115" t="str">
        <f t="shared" si="20"/>
        <v/>
      </c>
    </row>
    <row r="221" spans="1:12" s="89" customFormat="1" ht="18.75" customHeight="1">
      <c r="A221" s="89" t="str">
        <f>IFERROR(IF($B221&gt;0,VLOOKUP($C221,'Reading B'!$E:$BH,6,FALSE),""),"")</f>
        <v/>
      </c>
      <c r="B221" s="89">
        <f>VLOOKUP(C221,'Reading B'!$E:$BH,31,FALSE)</f>
        <v>0</v>
      </c>
      <c r="C221" s="252">
        <f t="shared" si="21"/>
        <v>141</v>
      </c>
      <c r="D221" s="137" t="str">
        <f>IFERROR(IF($B221&gt;0,VLOOKUP($C221,'Reading B'!$E:$BH,2,FALSE),""),"")</f>
        <v/>
      </c>
      <c r="E221" s="137" t="str">
        <f>IFERROR(IF($B221&gt;0,VLOOKUP($C221,'Reading B'!$E:$BH,3,FALSE),""),"")</f>
        <v/>
      </c>
      <c r="F221" s="139" t="str">
        <f>IFERROR(IF($B221&gt;0,VLOOKUP($C221,'Reading B'!$E:$BH,32,FALSE),""),"")</f>
        <v/>
      </c>
      <c r="G221" s="114" t="str">
        <f>IFERROR(IF($B221&gt;0,VLOOKUP($C221,'Reading B'!$E:$BH,31,FALSE),""),"")</f>
        <v/>
      </c>
      <c r="H221" s="114" t="str">
        <f>IFERROR(IF($B221&gt;0,VLOOKUP($C221,'Reading B'!$E:$BH,37,FALSE),""),"")</f>
        <v/>
      </c>
      <c r="I221" s="114" t="str">
        <f>IFERROR(IF($B221&gt;0,VLOOKUP($C221,'Reading B'!$E:$BH,38,FALSE),""),"")</f>
        <v/>
      </c>
      <c r="J221" s="114" t="str">
        <f>IFERROR(IF($B221&gt;0,VLOOKUP($C221,'Reading B'!$E:$BH,39,FALSE),""),"")</f>
        <v/>
      </c>
      <c r="K221" s="142" t="str">
        <f t="shared" si="19"/>
        <v/>
      </c>
      <c r="L221" s="115" t="str">
        <f t="shared" si="20"/>
        <v/>
      </c>
    </row>
    <row r="222" spans="1:12" s="89" customFormat="1" ht="18.75" customHeight="1">
      <c r="A222" s="89" t="str">
        <f>IFERROR(IF($B222&gt;0,VLOOKUP($C222,'Reading B'!$E:$BH,6,FALSE),""),"")</f>
        <v/>
      </c>
      <c r="B222" s="89">
        <f>VLOOKUP(C222,'Reading B'!$E:$BH,31,FALSE)</f>
        <v>0</v>
      </c>
      <c r="C222" s="252">
        <f t="shared" si="21"/>
        <v>142</v>
      </c>
      <c r="D222" s="137" t="str">
        <f>IFERROR(IF($B222&gt;0,VLOOKUP($C222,'Reading B'!$E:$BH,2,FALSE),""),"")</f>
        <v/>
      </c>
      <c r="E222" s="137" t="str">
        <f>IFERROR(IF($B222&gt;0,VLOOKUP($C222,'Reading B'!$E:$BH,3,FALSE),""),"")</f>
        <v/>
      </c>
      <c r="F222" s="139" t="str">
        <f>IFERROR(IF($B222&gt;0,VLOOKUP($C222,'Reading B'!$E:$BH,32,FALSE),""),"")</f>
        <v/>
      </c>
      <c r="G222" s="114" t="str">
        <f>IFERROR(IF($B222&gt;0,VLOOKUP($C222,'Reading B'!$E:$BH,31,FALSE),""),"")</f>
        <v/>
      </c>
      <c r="H222" s="114" t="str">
        <f>IFERROR(IF($B222&gt;0,VLOOKUP($C222,'Reading B'!$E:$BH,37,FALSE),""),"")</f>
        <v/>
      </c>
      <c r="I222" s="114" t="str">
        <f>IFERROR(IF($B222&gt;0,VLOOKUP($C222,'Reading B'!$E:$BH,38,FALSE),""),"")</f>
        <v/>
      </c>
      <c r="J222" s="114" t="str">
        <f>IFERROR(IF($B222&gt;0,VLOOKUP($C222,'Reading B'!$E:$BH,39,FALSE),""),"")</f>
        <v/>
      </c>
      <c r="K222" s="142" t="str">
        <f t="shared" si="19"/>
        <v/>
      </c>
      <c r="L222" s="115" t="str">
        <f t="shared" si="20"/>
        <v/>
      </c>
    </row>
    <row r="223" spans="1:12" s="89" customFormat="1" ht="18.75" customHeight="1">
      <c r="A223" s="89" t="str">
        <f>IFERROR(IF($B223&gt;0,VLOOKUP($C223,'Reading B'!$E:$BH,6,FALSE),""),"")</f>
        <v/>
      </c>
      <c r="B223" s="89">
        <f>VLOOKUP(C223,'Reading B'!$E:$BH,31,FALSE)</f>
        <v>0</v>
      </c>
      <c r="C223" s="252">
        <f t="shared" si="21"/>
        <v>143</v>
      </c>
      <c r="D223" s="137" t="str">
        <f>IFERROR(IF($B223&gt;0,VLOOKUP($C223,'Reading B'!$E:$BH,2,FALSE),""),"")</f>
        <v/>
      </c>
      <c r="E223" s="137" t="str">
        <f>IFERROR(IF($B223&gt;0,VLOOKUP($C223,'Reading B'!$E:$BH,3,FALSE),""),"")</f>
        <v/>
      </c>
      <c r="F223" s="139" t="str">
        <f>IFERROR(IF($B223&gt;0,VLOOKUP($C223,'Reading B'!$E:$BH,32,FALSE),""),"")</f>
        <v/>
      </c>
      <c r="G223" s="114" t="str">
        <f>IFERROR(IF($B223&gt;0,VLOOKUP($C223,'Reading B'!$E:$BH,31,FALSE),""),"")</f>
        <v/>
      </c>
      <c r="H223" s="114" t="str">
        <f>IFERROR(IF($B223&gt;0,VLOOKUP($C223,'Reading B'!$E:$BH,37,FALSE),""),"")</f>
        <v/>
      </c>
      <c r="I223" s="114" t="str">
        <f>IFERROR(IF($B223&gt;0,VLOOKUP($C223,'Reading B'!$E:$BH,38,FALSE),""),"")</f>
        <v/>
      </c>
      <c r="J223" s="114" t="str">
        <f>IFERROR(IF($B223&gt;0,VLOOKUP($C223,'Reading B'!$E:$BH,39,FALSE),""),"")</f>
        <v/>
      </c>
      <c r="K223" s="142" t="str">
        <f t="shared" si="19"/>
        <v/>
      </c>
      <c r="L223" s="115" t="str">
        <f t="shared" si="20"/>
        <v/>
      </c>
    </row>
    <row r="224" spans="1:12" s="89" customFormat="1" ht="18.75" customHeight="1">
      <c r="A224" s="89" t="str">
        <f>IFERROR(IF($B224&gt;0,VLOOKUP($C224,'Reading B'!$E:$BH,6,FALSE),""),"")</f>
        <v/>
      </c>
      <c r="B224" s="89">
        <f>VLOOKUP(C224,'Reading B'!$E:$BH,31,FALSE)</f>
        <v>0</v>
      </c>
      <c r="C224" s="252">
        <f t="shared" si="21"/>
        <v>144</v>
      </c>
      <c r="D224" s="137" t="str">
        <f>IFERROR(IF($B224&gt;0,VLOOKUP($C224,'Reading B'!$E:$BH,2,FALSE),""),"")</f>
        <v/>
      </c>
      <c r="E224" s="137" t="str">
        <f>IFERROR(IF($B224&gt;0,VLOOKUP($C224,'Reading B'!$E:$BH,3,FALSE),""),"")</f>
        <v/>
      </c>
      <c r="F224" s="139" t="str">
        <f>IFERROR(IF($B224&gt;0,VLOOKUP($C224,'Reading B'!$E:$BH,32,FALSE),""),"")</f>
        <v/>
      </c>
      <c r="G224" s="114" t="str">
        <f>IFERROR(IF($B224&gt;0,VLOOKUP($C224,'Reading B'!$E:$BH,31,FALSE),""),"")</f>
        <v/>
      </c>
      <c r="H224" s="114" t="str">
        <f>IFERROR(IF($B224&gt;0,VLOOKUP($C224,'Reading B'!$E:$BH,37,FALSE),""),"")</f>
        <v/>
      </c>
      <c r="I224" s="114" t="str">
        <f>IFERROR(IF($B224&gt;0,VLOOKUP($C224,'Reading B'!$E:$BH,38,FALSE),""),"")</f>
        <v/>
      </c>
      <c r="J224" s="114" t="str">
        <f>IFERROR(IF($B224&gt;0,VLOOKUP($C224,'Reading B'!$E:$BH,39,FALSE),""),"")</f>
        <v/>
      </c>
      <c r="K224" s="142" t="str">
        <f t="shared" si="19"/>
        <v/>
      </c>
      <c r="L224" s="115" t="str">
        <f t="shared" si="20"/>
        <v/>
      </c>
    </row>
    <row r="225" spans="1:12" s="89" customFormat="1" ht="18.75" customHeight="1">
      <c r="A225" s="89" t="str">
        <f>IFERROR(IF($B225&gt;0,VLOOKUP($C225,'Reading B'!$E:$BH,6,FALSE),""),"")</f>
        <v/>
      </c>
      <c r="B225" s="89">
        <f>VLOOKUP(C225,'Reading B'!$E:$BH,31,FALSE)</f>
        <v>0</v>
      </c>
      <c r="C225" s="252">
        <f t="shared" si="21"/>
        <v>145</v>
      </c>
      <c r="D225" s="137" t="str">
        <f>IFERROR(IF($B225&gt;0,VLOOKUP($C225,'Reading B'!$E:$BH,2,FALSE),""),"")</f>
        <v/>
      </c>
      <c r="E225" s="137" t="str">
        <f>IFERROR(IF($B225&gt;0,VLOOKUP($C225,'Reading B'!$E:$BH,3,FALSE),""),"")</f>
        <v/>
      </c>
      <c r="F225" s="139" t="str">
        <f>IFERROR(IF($B225&gt;0,VLOOKUP($C225,'Reading B'!$E:$BH,32,FALSE),""),"")</f>
        <v/>
      </c>
      <c r="G225" s="114" t="str">
        <f>IFERROR(IF($B225&gt;0,VLOOKUP($C225,'Reading B'!$E:$BH,31,FALSE),""),"")</f>
        <v/>
      </c>
      <c r="H225" s="114" t="str">
        <f>IFERROR(IF($B225&gt;0,VLOOKUP($C225,'Reading B'!$E:$BH,37,FALSE),""),"")</f>
        <v/>
      </c>
      <c r="I225" s="114" t="str">
        <f>IFERROR(IF($B225&gt;0,VLOOKUP($C225,'Reading B'!$E:$BH,38,FALSE),""),"")</f>
        <v/>
      </c>
      <c r="J225" s="114" t="str">
        <f>IFERROR(IF($B225&gt;0,VLOOKUP($C225,'Reading B'!$E:$BH,39,FALSE),""),"")</f>
        <v/>
      </c>
      <c r="K225" s="142" t="str">
        <f t="shared" si="19"/>
        <v/>
      </c>
      <c r="L225" s="115" t="str">
        <f t="shared" si="20"/>
        <v/>
      </c>
    </row>
    <row r="226" spans="1:12" s="89" customFormat="1" ht="18.75" customHeight="1">
      <c r="A226" s="89" t="str">
        <f>IFERROR(IF($B226&gt;0,VLOOKUP($C226,'Reading B'!$E:$BH,6,FALSE),""),"")</f>
        <v/>
      </c>
      <c r="B226" s="89">
        <f>VLOOKUP(C226,'Reading B'!$E:$BH,31,FALSE)</f>
        <v>0</v>
      </c>
      <c r="C226" s="252">
        <f t="shared" si="21"/>
        <v>146</v>
      </c>
      <c r="D226" s="137" t="str">
        <f>IFERROR(IF($B226&gt;0,VLOOKUP($C226,'Reading B'!$E:$BH,2,FALSE),""),"")</f>
        <v/>
      </c>
      <c r="E226" s="137" t="str">
        <f>IFERROR(IF($B226&gt;0,VLOOKUP($C226,'Reading B'!$E:$BH,3,FALSE),""),"")</f>
        <v/>
      </c>
      <c r="F226" s="139" t="str">
        <f>IFERROR(IF($B226&gt;0,VLOOKUP($C226,'Reading B'!$E:$BH,32,FALSE),""),"")</f>
        <v/>
      </c>
      <c r="G226" s="114" t="str">
        <f>IFERROR(IF($B226&gt;0,VLOOKUP($C226,'Reading B'!$E:$BH,31,FALSE),""),"")</f>
        <v/>
      </c>
      <c r="H226" s="114" t="str">
        <f>IFERROR(IF($B226&gt;0,VLOOKUP($C226,'Reading B'!$E:$BH,37,FALSE),""),"")</f>
        <v/>
      </c>
      <c r="I226" s="114" t="str">
        <f>IFERROR(IF($B226&gt;0,VLOOKUP($C226,'Reading B'!$E:$BH,38,FALSE),""),"")</f>
        <v/>
      </c>
      <c r="J226" s="114" t="str">
        <f>IFERROR(IF($B226&gt;0,VLOOKUP($C226,'Reading B'!$E:$BH,39,FALSE),""),"")</f>
        <v/>
      </c>
      <c r="K226" s="142" t="str">
        <f t="shared" si="19"/>
        <v/>
      </c>
      <c r="L226" s="115" t="str">
        <f t="shared" si="20"/>
        <v/>
      </c>
    </row>
    <row r="227" spans="1:12" s="89" customFormat="1" ht="18.75" customHeight="1">
      <c r="A227" s="89" t="str">
        <f>IFERROR(IF($B227&gt;0,VLOOKUP($C227,'Reading B'!$E:$BH,6,FALSE),""),"")</f>
        <v/>
      </c>
      <c r="B227" s="89">
        <f>VLOOKUP(C227,'Reading B'!$E:$BH,31,FALSE)</f>
        <v>0</v>
      </c>
      <c r="C227" s="252">
        <f t="shared" si="21"/>
        <v>147</v>
      </c>
      <c r="D227" s="137" t="str">
        <f>IFERROR(IF($B227&gt;0,VLOOKUP($C227,'Reading B'!$E:$BH,2,FALSE),""),"")</f>
        <v/>
      </c>
      <c r="E227" s="137" t="str">
        <f>IFERROR(IF($B227&gt;0,VLOOKUP($C227,'Reading B'!$E:$BH,3,FALSE),""),"")</f>
        <v/>
      </c>
      <c r="F227" s="139" t="str">
        <f>IFERROR(IF($B227&gt;0,VLOOKUP($C227,'Reading B'!$E:$BH,32,FALSE),""),"")</f>
        <v/>
      </c>
      <c r="G227" s="114" t="str">
        <f>IFERROR(IF($B227&gt;0,VLOOKUP($C227,'Reading B'!$E:$BH,31,FALSE),""),"")</f>
        <v/>
      </c>
      <c r="H227" s="114" t="str">
        <f>IFERROR(IF($B227&gt;0,VLOOKUP($C227,'Reading B'!$E:$BH,37,FALSE),""),"")</f>
        <v/>
      </c>
      <c r="I227" s="114" t="str">
        <f>IFERROR(IF($B227&gt;0,VLOOKUP($C227,'Reading B'!$E:$BH,38,FALSE),""),"")</f>
        <v/>
      </c>
      <c r="J227" s="114" t="str">
        <f>IFERROR(IF($B227&gt;0,VLOOKUP($C227,'Reading B'!$E:$BH,39,FALSE),""),"")</f>
        <v/>
      </c>
      <c r="K227" s="142" t="str">
        <f t="shared" si="19"/>
        <v/>
      </c>
      <c r="L227" s="115" t="str">
        <f t="shared" si="20"/>
        <v/>
      </c>
    </row>
    <row r="228" spans="1:12" s="89" customFormat="1" ht="18.75" customHeight="1">
      <c r="A228" s="89" t="str">
        <f>IFERROR(IF($B228&gt;0,VLOOKUP($C228,'Reading B'!$E:$BH,6,FALSE),""),"")</f>
        <v/>
      </c>
      <c r="B228" s="89">
        <f>VLOOKUP(C228,'Reading B'!$E:$BH,31,FALSE)</f>
        <v>0</v>
      </c>
      <c r="C228" s="252">
        <f t="shared" si="21"/>
        <v>148</v>
      </c>
      <c r="D228" s="137" t="str">
        <f>IFERROR(IF($B228&gt;0,VLOOKUP($C228,'Reading B'!$E:$BH,2,FALSE),""),"")</f>
        <v/>
      </c>
      <c r="E228" s="137" t="str">
        <f>IFERROR(IF($B228&gt;0,VLOOKUP($C228,'Reading B'!$E:$BH,3,FALSE),""),"")</f>
        <v/>
      </c>
      <c r="F228" s="139" t="str">
        <f>IFERROR(IF($B228&gt;0,VLOOKUP($C228,'Reading B'!$E:$BH,32,FALSE),""),"")</f>
        <v/>
      </c>
      <c r="G228" s="114" t="str">
        <f>IFERROR(IF($B228&gt;0,VLOOKUP($C228,'Reading B'!$E:$BH,31,FALSE),""),"")</f>
        <v/>
      </c>
      <c r="H228" s="114" t="str">
        <f>IFERROR(IF($B228&gt;0,VLOOKUP($C228,'Reading B'!$E:$BH,37,FALSE),""),"")</f>
        <v/>
      </c>
      <c r="I228" s="114" t="str">
        <f>IFERROR(IF($B228&gt;0,VLOOKUP($C228,'Reading B'!$E:$BH,38,FALSE),""),"")</f>
        <v/>
      </c>
      <c r="J228" s="114" t="str">
        <f>IFERROR(IF($B228&gt;0,VLOOKUP($C228,'Reading B'!$E:$BH,39,FALSE),""),"")</f>
        <v/>
      </c>
      <c r="K228" s="142" t="str">
        <f t="shared" si="19"/>
        <v/>
      </c>
      <c r="L228" s="115" t="str">
        <f t="shared" si="20"/>
        <v/>
      </c>
    </row>
    <row r="229" spans="1:12" s="89" customFormat="1" ht="18.75" customHeight="1">
      <c r="A229" s="89" t="str">
        <f>IFERROR(IF($B229&gt;0,VLOOKUP($C229,'Reading B'!$E:$BH,6,FALSE),""),"")</f>
        <v/>
      </c>
      <c r="B229" s="89">
        <f>VLOOKUP(C229,'Reading B'!$E:$BH,31,FALSE)</f>
        <v>0</v>
      </c>
      <c r="C229" s="252">
        <f t="shared" si="21"/>
        <v>149</v>
      </c>
      <c r="D229" s="137" t="str">
        <f>IFERROR(IF($B229&gt;0,VLOOKUP($C229,'Reading B'!$E:$BH,2,FALSE),""),"")</f>
        <v/>
      </c>
      <c r="E229" s="137" t="str">
        <f>IFERROR(IF($B229&gt;0,VLOOKUP($C229,'Reading B'!$E:$BH,3,FALSE),""),"")</f>
        <v/>
      </c>
      <c r="F229" s="139" t="str">
        <f>IFERROR(IF($B229&gt;0,VLOOKUP($C229,'Reading B'!$E:$BH,32,FALSE),""),"")</f>
        <v/>
      </c>
      <c r="G229" s="114" t="str">
        <f>IFERROR(IF($B229&gt;0,VLOOKUP($C229,'Reading B'!$E:$BH,31,FALSE),""),"")</f>
        <v/>
      </c>
      <c r="H229" s="114" t="str">
        <f>IFERROR(IF($B229&gt;0,VLOOKUP($C229,'Reading B'!$E:$BH,37,FALSE),""),"")</f>
        <v/>
      </c>
      <c r="I229" s="114" t="str">
        <f>IFERROR(IF($B229&gt;0,VLOOKUP($C229,'Reading B'!$E:$BH,38,FALSE),""),"")</f>
        <v/>
      </c>
      <c r="J229" s="114" t="str">
        <f>IFERROR(IF($B229&gt;0,VLOOKUP($C229,'Reading B'!$E:$BH,39,FALSE),""),"")</f>
        <v/>
      </c>
      <c r="K229" s="142" t="str">
        <f t="shared" si="19"/>
        <v/>
      </c>
      <c r="L229" s="115" t="str">
        <f t="shared" si="20"/>
        <v/>
      </c>
    </row>
    <row r="230" spans="1:12" s="89" customFormat="1" ht="18.75" customHeight="1" thickBot="1">
      <c r="A230" s="89" t="str">
        <f>IFERROR(IF($B230&gt;0,VLOOKUP($C230,'Reading B'!$E:$BH,6,FALSE),""),"")</f>
        <v/>
      </c>
      <c r="B230" s="89">
        <f>VLOOKUP(C230,'Reading B'!$E:$BH,31,FALSE)</f>
        <v>0</v>
      </c>
      <c r="C230" s="253">
        <f t="shared" si="21"/>
        <v>150</v>
      </c>
      <c r="D230" s="234" t="str">
        <f>IFERROR(IF($B230&gt;0,VLOOKUP($C230,'Reading B'!$E:$BH,2,FALSE),""),"")</f>
        <v/>
      </c>
      <c r="E230" s="234" t="str">
        <f>IFERROR(IF($B230&gt;0,VLOOKUP($C230,'Reading B'!$E:$BH,3,FALSE),""),"")</f>
        <v/>
      </c>
      <c r="F230" s="139" t="str">
        <f>IFERROR(IF($B230&gt;0,VLOOKUP($C230,'Reading B'!$E:$BH,32,FALSE),""),"")</f>
        <v/>
      </c>
      <c r="G230" s="114" t="str">
        <f>IFERROR(IF($B230&gt;0,VLOOKUP($C230,'Reading B'!$E:$BH,31,FALSE),""),"")</f>
        <v/>
      </c>
      <c r="H230" s="114" t="str">
        <f>IFERROR(IF($B230&gt;0,VLOOKUP($C230,'Reading B'!$E:$BH,37,FALSE),""),"")</f>
        <v/>
      </c>
      <c r="I230" s="114" t="str">
        <f>IFERROR(IF($B230&gt;0,VLOOKUP($C230,'Reading B'!$E:$BH,38,FALSE),""),"")</f>
        <v/>
      </c>
      <c r="J230" s="114" t="str">
        <f>IFERROR(IF($B230&gt;0,VLOOKUP($C230,'Reading B'!$E:$BH,39,FALSE),""),"")</f>
        <v/>
      </c>
      <c r="K230" s="142" t="str">
        <f t="shared" si="19"/>
        <v/>
      </c>
      <c r="L230" s="115" t="str">
        <f t="shared" si="20"/>
        <v/>
      </c>
    </row>
    <row r="231" spans="1:12" s="89" customFormat="1" ht="18.75" customHeight="1" thickTop="1" thickBot="1">
      <c r="C231" s="503" t="s">
        <v>89</v>
      </c>
      <c r="D231" s="504"/>
      <c r="E231" s="505"/>
      <c r="F231" s="116">
        <f>COUNT(F206:F230)</f>
        <v>0</v>
      </c>
      <c r="G231" s="117">
        <f>SUM(G206:G230)</f>
        <v>0</v>
      </c>
      <c r="H231" s="117">
        <f>SUM(H206:H230)</f>
        <v>0</v>
      </c>
      <c r="I231" s="117">
        <f>SUM(I206:I230)</f>
        <v>0</v>
      </c>
      <c r="J231" s="117">
        <f>SUM(J206:J230)</f>
        <v>0</v>
      </c>
      <c r="K231" s="143">
        <f>SUM(K206:K230)</f>
        <v>0</v>
      </c>
      <c r="L231" s="118"/>
    </row>
    <row r="232" spans="1:12" s="235" customFormat="1" ht="23.1" thickTop="1">
      <c r="B232" s="236"/>
      <c r="D232" s="237" t="str">
        <f>$D$37</f>
        <v>បានឃើញ និង ពិនិត្យត្រឹមត្រូវ</v>
      </c>
      <c r="E232" s="238"/>
      <c r="F232" s="239"/>
      <c r="G232" s="240"/>
      <c r="H232" s="235" t="str">
        <f>$H$37</f>
        <v>បានឃើញនិង ពិនិត្យត្រឹមត្រូវ</v>
      </c>
      <c r="I232" s="241"/>
      <c r="J232" s="240"/>
      <c r="K232" s="241"/>
      <c r="L232" s="242" t="str">
        <f>$L$37</f>
        <v>បាត់ដំបង,ថ្ងៃទី ៣០ ខែ មករា ឆ្នាំ ២០១៦</v>
      </c>
    </row>
    <row r="233" spans="1:12" s="119" customFormat="1" ht="27" customHeight="1">
      <c r="B233" s="89"/>
      <c r="C233" s="125" t="str">
        <f>$C$38</f>
        <v>បាត់ដំបង,ថ្ងៃទី ៣០ ខែ មករា ឆ្នាំ ២០១៦</v>
      </c>
      <c r="E233" s="120"/>
      <c r="F233" s="121"/>
      <c r="G233" s="122"/>
      <c r="H233" s="119" t="str">
        <f>$H$38</f>
        <v>បាត់ដំបង,ថ្ងៃទី ៣០ ខែ មករា ឆ្នាំ ២០១៦</v>
      </c>
      <c r="I233" s="123"/>
      <c r="J233" s="122"/>
      <c r="K233" s="123"/>
    </row>
    <row r="234" spans="1:12" s="126" customFormat="1" ht="31.5" customHeight="1">
      <c r="B234" s="89"/>
      <c r="D234" s="127" t="str">
        <f>$D$39</f>
        <v>ប្រធានផ្នែកផែនការ គណនេយ្យ</v>
      </c>
      <c r="F234" s="128"/>
      <c r="G234" s="129"/>
      <c r="H234" s="130" t="str">
        <f>$H$39</f>
        <v>ប្រធានផ្នែកអាជីវកម្ម</v>
      </c>
      <c r="I234" s="131"/>
      <c r="J234" s="129"/>
      <c r="K234" s="506" t="str">
        <f>$K$39</f>
        <v>អ្នកធ្វើវិក្កយបត្រ</v>
      </c>
      <c r="L234" s="506"/>
    </row>
    <row r="235" spans="1:12" s="126" customFormat="1" ht="37.799999999999997" customHeight="1">
      <c r="B235" s="89"/>
      <c r="D235" s="119"/>
      <c r="E235" s="132"/>
      <c r="F235" s="128"/>
      <c r="G235" s="129"/>
      <c r="H235" s="133"/>
      <c r="I235" s="131"/>
      <c r="J235" s="129"/>
      <c r="K235" s="131"/>
    </row>
    <row r="236" spans="1:12" s="245" customFormat="1" ht="26.4" customHeight="1">
      <c r="B236" s="89"/>
      <c r="C236" s="254"/>
      <c r="D236" s="134"/>
      <c r="E236" s="135"/>
      <c r="F236" s="86"/>
      <c r="G236" s="87"/>
      <c r="H236" s="88"/>
      <c r="I236" s="88"/>
      <c r="J236" s="87"/>
      <c r="K236" s="507" t="str">
        <f>$K$41</f>
        <v>ក្លឹង វង់ដ្រឺឌី</v>
      </c>
      <c r="L236" s="507"/>
    </row>
    <row r="237" spans="1:12" s="245" customFormat="1" ht="23.4" customHeight="1">
      <c r="C237" s="508"/>
      <c r="D237" s="508"/>
      <c r="E237" s="508"/>
      <c r="F237" s="86"/>
      <c r="G237" s="87"/>
      <c r="H237" s="88"/>
      <c r="I237" s="88"/>
      <c r="J237" s="87"/>
      <c r="K237" s="88"/>
    </row>
    <row r="238" spans="1:12" s="245" customFormat="1" ht="24" customHeight="1">
      <c r="C238" s="508"/>
      <c r="D238" s="508"/>
      <c r="E238" s="508"/>
      <c r="F238" s="86"/>
      <c r="G238" s="87"/>
      <c r="H238" s="88"/>
      <c r="I238" s="88"/>
      <c r="J238" s="87"/>
      <c r="K238" s="88"/>
    </row>
    <row r="239" spans="1:12" s="89" customFormat="1" ht="24" customHeight="1">
      <c r="C239" s="509" t="str">
        <f>$C$4</f>
        <v>មន្ទីរឧស្សាហកម្ម និងសិប្បកម្មខេត្ត</v>
      </c>
      <c r="D239" s="509"/>
      <c r="E239" s="509"/>
      <c r="F239" s="90"/>
      <c r="G239" s="91"/>
      <c r="H239" s="92"/>
      <c r="I239" s="92"/>
      <c r="J239" s="91"/>
      <c r="K239" s="93" t="s">
        <v>75</v>
      </c>
      <c r="L239" s="144" t="str">
        <f>IF(F270&gt;0,L200+1,"")</f>
        <v/>
      </c>
    </row>
    <row r="240" spans="1:12" s="89" customFormat="1" ht="24" customHeight="1">
      <c r="C240" s="510" t="str">
        <f>$C$5</f>
        <v>អង្គភាពរដ្ឋាករទឹកបាត់ដំបង</v>
      </c>
      <c r="D240" s="510"/>
      <c r="E240" s="510"/>
      <c r="F240" s="511" t="str">
        <f>$F$5</f>
        <v>ដីការអម វិក្កយបត្របង់ប្រាក់ថ្លៃទឹក</v>
      </c>
      <c r="G240" s="511"/>
      <c r="H240" s="511"/>
      <c r="I240" s="511"/>
      <c r="J240" s="91"/>
      <c r="K240" s="93" t="s">
        <v>77</v>
      </c>
      <c r="L240" s="145" t="str">
        <f>$L$5</f>
        <v>01​ 01 01</v>
      </c>
    </row>
    <row r="241" spans="1:12" s="89" customFormat="1" ht="21.75" customHeight="1">
      <c r="C241" s="126"/>
      <c r="D241" s="94"/>
      <c r="E241" s="95"/>
      <c r="F241" s="511"/>
      <c r="G241" s="511"/>
      <c r="H241" s="511"/>
      <c r="I241" s="511"/>
      <c r="J241" s="91"/>
      <c r="K241" s="93" t="s">
        <v>78</v>
      </c>
      <c r="L241" s="146" t="str">
        <f>$L$6</f>
        <v>03-2016</v>
      </c>
    </row>
    <row r="242" spans="1:12" s="89" customFormat="1" ht="15" customHeight="1" thickBot="1">
      <c r="C242" s="126"/>
      <c r="D242" s="96"/>
      <c r="E242" s="95"/>
      <c r="F242" s="97"/>
      <c r="G242" s="98"/>
      <c r="H242" s="99"/>
      <c r="I242" s="100"/>
      <c r="J242" s="101"/>
      <c r="K242" s="97"/>
      <c r="L242" s="97"/>
    </row>
    <row r="243" spans="1:12" s="245" customFormat="1" ht="18.75" customHeight="1" thickTop="1">
      <c r="B243" s="502"/>
      <c r="C243" s="249" t="s">
        <v>29</v>
      </c>
      <c r="D243" s="102" t="s">
        <v>79</v>
      </c>
      <c r="E243" s="102" t="s">
        <v>94</v>
      </c>
      <c r="F243" s="103" t="s">
        <v>24</v>
      </c>
      <c r="G243" s="104" t="s">
        <v>55</v>
      </c>
      <c r="H243" s="105" t="s">
        <v>42</v>
      </c>
      <c r="I243" s="106" t="s">
        <v>7</v>
      </c>
      <c r="J243" s="107" t="s">
        <v>41</v>
      </c>
      <c r="K243" s="105" t="s">
        <v>80</v>
      </c>
      <c r="L243" s="108" t="s">
        <v>81</v>
      </c>
    </row>
    <row r="244" spans="1:12" s="245" customFormat="1" ht="18.75" customHeight="1" thickBot="1">
      <c r="B244" s="502"/>
      <c r="C244" s="250" t="s">
        <v>82</v>
      </c>
      <c r="D244" s="109" t="s">
        <v>83</v>
      </c>
      <c r="E244" s="109" t="s">
        <v>84</v>
      </c>
      <c r="F244" s="110" t="s">
        <v>85</v>
      </c>
      <c r="G244" s="111" t="s">
        <v>86</v>
      </c>
      <c r="H244" s="112" t="s">
        <v>87</v>
      </c>
      <c r="I244" s="112" t="s">
        <v>87</v>
      </c>
      <c r="J244" s="111" t="s">
        <v>88</v>
      </c>
      <c r="K244" s="112" t="s">
        <v>87</v>
      </c>
      <c r="L244" s="113"/>
    </row>
    <row r="245" spans="1:12" s="89" customFormat="1" ht="18.75" customHeight="1" thickTop="1">
      <c r="A245" s="89" t="str">
        <f>IFERROR(IF($B245&gt;0,VLOOKUP($C245,'Reading B'!$E:$BH,6,FALSE),""),"")</f>
        <v/>
      </c>
      <c r="B245" s="89">
        <f>VLOOKUP(C245,'Reading B'!$E:$BH,31,FALSE)</f>
        <v>0</v>
      </c>
      <c r="C245" s="251">
        <f>C230+1</f>
        <v>151</v>
      </c>
      <c r="D245" s="136" t="str">
        <f>IFERROR(IF($B245&gt;0,VLOOKUP($C245,'Reading B'!$E:$BH,2,FALSE),""),"")</f>
        <v/>
      </c>
      <c r="E245" s="136" t="str">
        <f>IFERROR(IF($B245&gt;0,VLOOKUP($C245,'Reading B'!$E:$BH,3,FALSE),""),"")</f>
        <v/>
      </c>
      <c r="F245" s="138" t="str">
        <f>IFERROR(IF($B245&gt;0,VLOOKUP($C245,'Reading B'!$E:$BH,32,FALSE),""),"")</f>
        <v/>
      </c>
      <c r="G245" s="140" t="str">
        <f>IFERROR(IF($B245&gt;0,VLOOKUP($C245,'Reading B'!$E:$BH,31,FALSE),""),"")</f>
        <v/>
      </c>
      <c r="H245" s="140" t="str">
        <f>IFERROR(IF($B245&gt;0,VLOOKUP($C245,'Reading B'!$E:$BH,37,FALSE),""),"")</f>
        <v/>
      </c>
      <c r="I245" s="140" t="str">
        <f>IFERROR(IF($B245&gt;0,VLOOKUP($C245,'Reading B'!$E:$BH,38,FALSE),""),"")</f>
        <v/>
      </c>
      <c r="J245" s="140" t="str">
        <f>IFERROR(IF($B245&gt;0,VLOOKUP($C245,'Reading B'!$E:$BH,39,FALSE),""),"")</f>
        <v/>
      </c>
      <c r="K245" s="233" t="str">
        <f t="shared" ref="K245:K269" si="22">IFERROR(IF(B245&gt;0,SUM(H245:J245),""),"")</f>
        <v/>
      </c>
      <c r="L245" s="141" t="str">
        <f>IF(A245=2,"អាជីវកម្ម",IF(A245=3,"អង្គភាពរដ្ឋ",""))</f>
        <v/>
      </c>
    </row>
    <row r="246" spans="1:12" s="89" customFormat="1" ht="18.75" customHeight="1">
      <c r="A246" s="89" t="str">
        <f>IFERROR(IF($B246&gt;0,VLOOKUP($C246,'Reading B'!$E:$BH,6,FALSE),""),"")</f>
        <v/>
      </c>
      <c r="B246" s="89">
        <f>VLOOKUP(C246,'Reading B'!$E:$BH,31,FALSE)</f>
        <v>0</v>
      </c>
      <c r="C246" s="252">
        <f>IF(C245&gt;0,C245+1)</f>
        <v>152</v>
      </c>
      <c r="D246" s="137" t="str">
        <f>IFERROR(IF($B246&gt;0,VLOOKUP($C246,'Reading B'!$E:$BH,2,FALSE),""),"")</f>
        <v/>
      </c>
      <c r="E246" s="137" t="str">
        <f>IFERROR(IF($B246&gt;0,VLOOKUP($C246,'Reading B'!$E:$BH,3,FALSE),""),"")</f>
        <v/>
      </c>
      <c r="F246" s="139" t="str">
        <f>IFERROR(IF($B246&gt;0,VLOOKUP($C246,'Reading B'!$E:$BH,32,FALSE),""),"")</f>
        <v/>
      </c>
      <c r="G246" s="114" t="str">
        <f>IFERROR(IF($B246&gt;0,VLOOKUP($C246,'Reading B'!$E:$BH,31,FALSE),""),"")</f>
        <v/>
      </c>
      <c r="H246" s="114" t="str">
        <f>IFERROR(IF($B246&gt;0,VLOOKUP($C246,'Reading B'!$E:$BH,37,FALSE),""),"")</f>
        <v/>
      </c>
      <c r="I246" s="114" t="str">
        <f>IFERROR(IF($B246&gt;0,VLOOKUP($C246,'Reading B'!$E:$BH,38,FALSE),""),"")</f>
        <v/>
      </c>
      <c r="J246" s="114" t="str">
        <f>IFERROR(IF($B246&gt;0,VLOOKUP($C246,'Reading B'!$E:$BH,39,FALSE),""),"")</f>
        <v/>
      </c>
      <c r="K246" s="142" t="str">
        <f t="shared" si="22"/>
        <v/>
      </c>
      <c r="L246" s="115" t="str">
        <f>IF(A246=2,"អាជីវកម្ម",IF(A246=3,"អង្គភាពរដ្ឋ",""))</f>
        <v/>
      </c>
    </row>
    <row r="247" spans="1:12" s="89" customFormat="1" ht="18.75" customHeight="1">
      <c r="A247" s="89" t="str">
        <f>IFERROR(IF($B247&gt;0,VLOOKUP($C247,'Reading B'!$E:$BH,6,FALSE),""),"")</f>
        <v/>
      </c>
      <c r="B247" s="89">
        <f>VLOOKUP(C247,'Reading B'!$E:$BH,31,FALSE)</f>
        <v>0</v>
      </c>
      <c r="C247" s="252">
        <f>IF(C246&gt;0,C246+1)</f>
        <v>153</v>
      </c>
      <c r="D247" s="137" t="str">
        <f>IFERROR(IF($B247&gt;0,VLOOKUP($C247,'Reading B'!$E:$BH,2,FALSE),""),"")</f>
        <v/>
      </c>
      <c r="E247" s="137" t="str">
        <f>IFERROR(IF($B247&gt;0,VLOOKUP($C247,'Reading B'!$E:$BH,3,FALSE),""),"")</f>
        <v/>
      </c>
      <c r="F247" s="139" t="str">
        <f>IFERROR(IF($B247&gt;0,VLOOKUP($C247,'Reading B'!$E:$BH,32,FALSE),""),"")</f>
        <v/>
      </c>
      <c r="G247" s="114" t="str">
        <f>IFERROR(IF($B247&gt;0,VLOOKUP($C247,'Reading B'!$E:$BH,31,FALSE),""),"")</f>
        <v/>
      </c>
      <c r="H247" s="114" t="str">
        <f>IFERROR(IF($B247&gt;0,VLOOKUP($C247,'Reading B'!$E:$BH,37,FALSE),""),"")</f>
        <v/>
      </c>
      <c r="I247" s="114" t="str">
        <f>IFERROR(IF($B247&gt;0,VLOOKUP($C247,'Reading B'!$E:$BH,38,FALSE),""),"")</f>
        <v/>
      </c>
      <c r="J247" s="114" t="str">
        <f>IFERROR(IF($B247&gt;0,VLOOKUP($C247,'Reading B'!$E:$BH,39,FALSE),""),"")</f>
        <v/>
      </c>
      <c r="K247" s="142" t="str">
        <f t="shared" si="22"/>
        <v/>
      </c>
      <c r="L247" s="115" t="str">
        <f t="shared" ref="L247:L269" si="23">IF(A247=2,"អាជីវកម្ម",IF(A247=3,"អង្គភាពរដ្ឋ",""))</f>
        <v/>
      </c>
    </row>
    <row r="248" spans="1:12" s="89" customFormat="1" ht="18.75" customHeight="1">
      <c r="A248" s="89" t="str">
        <f>IFERROR(IF($B248&gt;0,VLOOKUP($C248,'Reading B'!$E:$BH,6,FALSE),""),"")</f>
        <v/>
      </c>
      <c r="B248" s="89">
        <f>VLOOKUP(C248,'Reading B'!$E:$BH,31,FALSE)</f>
        <v>0</v>
      </c>
      <c r="C248" s="252">
        <f t="shared" ref="C248:C269" si="24">IF(C247&gt;0,C247+1)</f>
        <v>154</v>
      </c>
      <c r="D248" s="137" t="str">
        <f>IFERROR(IF($B248&gt;0,VLOOKUP($C248,'Reading B'!$E:$BH,2,FALSE),""),"")</f>
        <v/>
      </c>
      <c r="E248" s="137" t="str">
        <f>IFERROR(IF($B248&gt;0,VLOOKUP($C248,'Reading B'!$E:$BH,3,FALSE),""),"")</f>
        <v/>
      </c>
      <c r="F248" s="139" t="str">
        <f>IFERROR(IF($B248&gt;0,VLOOKUP($C248,'Reading B'!$E:$BH,32,FALSE),""),"")</f>
        <v/>
      </c>
      <c r="G248" s="114" t="str">
        <f>IFERROR(IF($B248&gt;0,VLOOKUP($C248,'Reading B'!$E:$BH,31,FALSE),""),"")</f>
        <v/>
      </c>
      <c r="H248" s="114" t="str">
        <f>IFERROR(IF($B248&gt;0,VLOOKUP($C248,'Reading B'!$E:$BH,37,FALSE),""),"")</f>
        <v/>
      </c>
      <c r="I248" s="114" t="str">
        <f>IFERROR(IF($B248&gt;0,VLOOKUP($C248,'Reading B'!$E:$BH,38,FALSE),""),"")</f>
        <v/>
      </c>
      <c r="J248" s="114" t="str">
        <f>IFERROR(IF($B248&gt;0,VLOOKUP($C248,'Reading B'!$E:$BH,39,FALSE),""),"")</f>
        <v/>
      </c>
      <c r="K248" s="142" t="str">
        <f t="shared" si="22"/>
        <v/>
      </c>
      <c r="L248" s="115" t="str">
        <f t="shared" si="23"/>
        <v/>
      </c>
    </row>
    <row r="249" spans="1:12" s="89" customFormat="1" ht="18.75" customHeight="1">
      <c r="A249" s="89" t="str">
        <f>IFERROR(IF($B249&gt;0,VLOOKUP($C249,'Reading B'!$E:$BH,6,FALSE),""),"")</f>
        <v/>
      </c>
      <c r="B249" s="89">
        <f>VLOOKUP(C249,'Reading B'!$E:$BH,31,FALSE)</f>
        <v>0</v>
      </c>
      <c r="C249" s="252">
        <f t="shared" si="24"/>
        <v>155</v>
      </c>
      <c r="D249" s="137" t="str">
        <f>IFERROR(IF($B249&gt;0,VLOOKUP($C249,'Reading B'!$E:$BH,2,FALSE),""),"")</f>
        <v/>
      </c>
      <c r="E249" s="137" t="str">
        <f>IFERROR(IF($B249&gt;0,VLOOKUP($C249,'Reading B'!$E:$BH,3,FALSE),""),"")</f>
        <v/>
      </c>
      <c r="F249" s="139" t="str">
        <f>IFERROR(IF($B249&gt;0,VLOOKUP($C249,'Reading B'!$E:$BH,32,FALSE),""),"")</f>
        <v/>
      </c>
      <c r="G249" s="114" t="str">
        <f>IFERROR(IF($B249&gt;0,VLOOKUP($C249,'Reading B'!$E:$BH,31,FALSE),""),"")</f>
        <v/>
      </c>
      <c r="H249" s="114" t="str">
        <f>IFERROR(IF($B249&gt;0,VLOOKUP($C249,'Reading B'!$E:$BH,37,FALSE),""),"")</f>
        <v/>
      </c>
      <c r="I249" s="114" t="str">
        <f>IFERROR(IF($B249&gt;0,VLOOKUP($C249,'Reading B'!$E:$BH,38,FALSE),""),"")</f>
        <v/>
      </c>
      <c r="J249" s="114" t="str">
        <f>IFERROR(IF($B249&gt;0,VLOOKUP($C249,'Reading B'!$E:$BH,39,FALSE),""),"")</f>
        <v/>
      </c>
      <c r="K249" s="142" t="str">
        <f t="shared" si="22"/>
        <v/>
      </c>
      <c r="L249" s="115" t="str">
        <f t="shared" si="23"/>
        <v/>
      </c>
    </row>
    <row r="250" spans="1:12" s="89" customFormat="1" ht="18.75" customHeight="1">
      <c r="A250" s="89" t="str">
        <f>IFERROR(IF($B250&gt;0,VLOOKUP($C250,'Reading B'!$E:$BH,6,FALSE),""),"")</f>
        <v/>
      </c>
      <c r="B250" s="89">
        <f>VLOOKUP(C250,'Reading B'!$E:$BH,31,FALSE)</f>
        <v>0</v>
      </c>
      <c r="C250" s="252">
        <f t="shared" si="24"/>
        <v>156</v>
      </c>
      <c r="D250" s="137" t="str">
        <f>IFERROR(IF($B250&gt;0,VLOOKUP($C250,'Reading B'!$E:$BH,2,FALSE),""),"")</f>
        <v/>
      </c>
      <c r="E250" s="137" t="str">
        <f>IFERROR(IF($B250&gt;0,VLOOKUP($C250,'Reading B'!$E:$BH,3,FALSE),""),"")</f>
        <v/>
      </c>
      <c r="F250" s="139" t="str">
        <f>IFERROR(IF($B250&gt;0,VLOOKUP($C250,'Reading B'!$E:$BH,32,FALSE),""),"")</f>
        <v/>
      </c>
      <c r="G250" s="114" t="str">
        <f>IFERROR(IF($B250&gt;0,VLOOKUP($C250,'Reading B'!$E:$BH,31,FALSE),""),"")</f>
        <v/>
      </c>
      <c r="H250" s="114" t="str">
        <f>IFERROR(IF($B250&gt;0,VLOOKUP($C250,'Reading B'!$E:$BH,37,FALSE),""),"")</f>
        <v/>
      </c>
      <c r="I250" s="114" t="str">
        <f>IFERROR(IF($B250&gt;0,VLOOKUP($C250,'Reading B'!$E:$BH,38,FALSE),""),"")</f>
        <v/>
      </c>
      <c r="J250" s="114" t="str">
        <f>IFERROR(IF($B250&gt;0,VLOOKUP($C250,'Reading B'!$E:$BH,39,FALSE),""),"")</f>
        <v/>
      </c>
      <c r="K250" s="142" t="str">
        <f t="shared" si="22"/>
        <v/>
      </c>
      <c r="L250" s="115" t="str">
        <f t="shared" si="23"/>
        <v/>
      </c>
    </row>
    <row r="251" spans="1:12" s="89" customFormat="1" ht="18.75" customHeight="1">
      <c r="A251" s="89" t="str">
        <f>IFERROR(IF($B251&gt;0,VLOOKUP($C251,'Reading B'!$E:$BH,6,FALSE),""),"")</f>
        <v/>
      </c>
      <c r="B251" s="89">
        <f>VLOOKUP(C251,'Reading B'!$E:$BH,31,FALSE)</f>
        <v>0</v>
      </c>
      <c r="C251" s="252">
        <f t="shared" si="24"/>
        <v>157</v>
      </c>
      <c r="D251" s="137" t="str">
        <f>IFERROR(IF($B251&gt;0,VLOOKUP($C251,'Reading B'!$E:$BH,2,FALSE),""),"")</f>
        <v/>
      </c>
      <c r="E251" s="137" t="str">
        <f>IFERROR(IF($B251&gt;0,VLOOKUP($C251,'Reading B'!$E:$BH,3,FALSE),""),"")</f>
        <v/>
      </c>
      <c r="F251" s="139" t="str">
        <f>IFERROR(IF($B251&gt;0,VLOOKUP($C251,'Reading B'!$E:$BH,32,FALSE),""),"")</f>
        <v/>
      </c>
      <c r="G251" s="114" t="str">
        <f>IFERROR(IF($B251&gt;0,VLOOKUP($C251,'Reading B'!$E:$BH,31,FALSE),""),"")</f>
        <v/>
      </c>
      <c r="H251" s="114" t="str">
        <f>IFERROR(IF($B251&gt;0,VLOOKUP($C251,'Reading B'!$E:$BH,37,FALSE),""),"")</f>
        <v/>
      </c>
      <c r="I251" s="114" t="str">
        <f>IFERROR(IF($B251&gt;0,VLOOKUP($C251,'Reading B'!$E:$BH,38,FALSE),""),"")</f>
        <v/>
      </c>
      <c r="J251" s="114" t="str">
        <f>IFERROR(IF($B251&gt;0,VLOOKUP($C251,'Reading B'!$E:$BH,39,FALSE),""),"")</f>
        <v/>
      </c>
      <c r="K251" s="142" t="str">
        <f t="shared" si="22"/>
        <v/>
      </c>
      <c r="L251" s="115" t="str">
        <f t="shared" si="23"/>
        <v/>
      </c>
    </row>
    <row r="252" spans="1:12" s="89" customFormat="1" ht="18.75" customHeight="1">
      <c r="A252" s="89" t="str">
        <f>IFERROR(IF($B252&gt;0,VLOOKUP($C252,'Reading B'!$E:$BH,6,FALSE),""),"")</f>
        <v/>
      </c>
      <c r="B252" s="89">
        <f>VLOOKUP(C252,'Reading B'!$E:$BH,31,FALSE)</f>
        <v>0</v>
      </c>
      <c r="C252" s="252">
        <f t="shared" si="24"/>
        <v>158</v>
      </c>
      <c r="D252" s="137" t="str">
        <f>IFERROR(IF($B252&gt;0,VLOOKUP($C252,'Reading B'!$E:$BH,2,FALSE),""),"")</f>
        <v/>
      </c>
      <c r="E252" s="137" t="str">
        <f>IFERROR(IF($B252&gt;0,VLOOKUP($C252,'Reading B'!$E:$BH,3,FALSE),""),"")</f>
        <v/>
      </c>
      <c r="F252" s="139" t="str">
        <f>IFERROR(IF($B252&gt;0,VLOOKUP($C252,'Reading B'!$E:$BH,32,FALSE),""),"")</f>
        <v/>
      </c>
      <c r="G252" s="114" t="str">
        <f>IFERROR(IF($B252&gt;0,VLOOKUP($C252,'Reading B'!$E:$BH,31,FALSE),""),"")</f>
        <v/>
      </c>
      <c r="H252" s="114" t="str">
        <f>IFERROR(IF($B252&gt;0,VLOOKUP($C252,'Reading B'!$E:$BH,37,FALSE),""),"")</f>
        <v/>
      </c>
      <c r="I252" s="114" t="str">
        <f>IFERROR(IF($B252&gt;0,VLOOKUP($C252,'Reading B'!$E:$BH,38,FALSE),""),"")</f>
        <v/>
      </c>
      <c r="J252" s="114" t="str">
        <f>IFERROR(IF($B252&gt;0,VLOOKUP($C252,'Reading B'!$E:$BH,39,FALSE),""),"")</f>
        <v/>
      </c>
      <c r="K252" s="142" t="str">
        <f t="shared" si="22"/>
        <v/>
      </c>
      <c r="L252" s="115" t="str">
        <f t="shared" si="23"/>
        <v/>
      </c>
    </row>
    <row r="253" spans="1:12" s="89" customFormat="1" ht="18.75" customHeight="1">
      <c r="A253" s="89" t="str">
        <f>IFERROR(IF($B253&gt;0,VLOOKUP($C253,'Reading B'!$E:$BH,6,FALSE),""),"")</f>
        <v/>
      </c>
      <c r="B253" s="89">
        <f>VLOOKUP(C253,'Reading B'!$E:$BH,31,FALSE)</f>
        <v>0</v>
      </c>
      <c r="C253" s="252">
        <f t="shared" si="24"/>
        <v>159</v>
      </c>
      <c r="D253" s="137" t="str">
        <f>IFERROR(IF($B253&gt;0,VLOOKUP($C253,'Reading B'!$E:$BH,2,FALSE),""),"")</f>
        <v/>
      </c>
      <c r="E253" s="137" t="str">
        <f>IFERROR(IF($B253&gt;0,VLOOKUP($C253,'Reading B'!$E:$BH,3,FALSE),""),"")</f>
        <v/>
      </c>
      <c r="F253" s="139" t="str">
        <f>IFERROR(IF($B253&gt;0,VLOOKUP($C253,'Reading B'!$E:$BH,32,FALSE),""),"")</f>
        <v/>
      </c>
      <c r="G253" s="114" t="str">
        <f>IFERROR(IF($B253&gt;0,VLOOKUP($C253,'Reading B'!$E:$BH,31,FALSE),""),"")</f>
        <v/>
      </c>
      <c r="H253" s="114" t="str">
        <f>IFERROR(IF($B253&gt;0,VLOOKUP($C253,'Reading B'!$E:$BH,37,FALSE),""),"")</f>
        <v/>
      </c>
      <c r="I253" s="114" t="str">
        <f>IFERROR(IF($B253&gt;0,VLOOKUP($C253,'Reading B'!$E:$BH,38,FALSE),""),"")</f>
        <v/>
      </c>
      <c r="J253" s="114" t="str">
        <f>IFERROR(IF($B253&gt;0,VLOOKUP($C253,'Reading B'!$E:$BH,39,FALSE),""),"")</f>
        <v/>
      </c>
      <c r="K253" s="142" t="str">
        <f t="shared" si="22"/>
        <v/>
      </c>
      <c r="L253" s="115" t="str">
        <f t="shared" si="23"/>
        <v/>
      </c>
    </row>
    <row r="254" spans="1:12" s="89" customFormat="1" ht="18.75" customHeight="1">
      <c r="A254" s="89" t="str">
        <f>IFERROR(IF($B254&gt;0,VLOOKUP($C254,'Reading B'!$E:$BH,6,FALSE),""),"")</f>
        <v/>
      </c>
      <c r="B254" s="89">
        <f>VLOOKUP(C254,'Reading B'!$E:$BH,31,FALSE)</f>
        <v>0</v>
      </c>
      <c r="C254" s="252">
        <f t="shared" si="24"/>
        <v>160</v>
      </c>
      <c r="D254" s="137" t="str">
        <f>IFERROR(IF($B254&gt;0,VLOOKUP($C254,'Reading B'!$E:$BH,2,FALSE),""),"")</f>
        <v/>
      </c>
      <c r="E254" s="137" t="str">
        <f>IFERROR(IF($B254&gt;0,VLOOKUP($C254,'Reading B'!$E:$BH,3,FALSE),""),"")</f>
        <v/>
      </c>
      <c r="F254" s="139" t="str">
        <f>IFERROR(IF($B254&gt;0,VLOOKUP($C254,'Reading B'!$E:$BH,32,FALSE),""),"")</f>
        <v/>
      </c>
      <c r="G254" s="114" t="str">
        <f>IFERROR(IF($B254&gt;0,VLOOKUP($C254,'Reading B'!$E:$BH,31,FALSE),""),"")</f>
        <v/>
      </c>
      <c r="H254" s="114" t="str">
        <f>IFERROR(IF($B254&gt;0,VLOOKUP($C254,'Reading B'!$E:$BH,37,FALSE),""),"")</f>
        <v/>
      </c>
      <c r="I254" s="114" t="str">
        <f>IFERROR(IF($B254&gt;0,VLOOKUP($C254,'Reading B'!$E:$BH,38,FALSE),""),"")</f>
        <v/>
      </c>
      <c r="J254" s="114" t="str">
        <f>IFERROR(IF($B254&gt;0,VLOOKUP($C254,'Reading B'!$E:$BH,39,FALSE),""),"")</f>
        <v/>
      </c>
      <c r="K254" s="142" t="str">
        <f t="shared" si="22"/>
        <v/>
      </c>
      <c r="L254" s="115" t="str">
        <f t="shared" si="23"/>
        <v/>
      </c>
    </row>
    <row r="255" spans="1:12" s="89" customFormat="1" ht="18.75" customHeight="1">
      <c r="A255" s="89" t="str">
        <f>IFERROR(IF($B255&gt;0,VLOOKUP($C255,'Reading B'!$E:$BH,6,FALSE),""),"")</f>
        <v/>
      </c>
      <c r="B255" s="89">
        <f>VLOOKUP(C255,'Reading B'!$E:$BH,31,FALSE)</f>
        <v>0</v>
      </c>
      <c r="C255" s="252">
        <f t="shared" si="24"/>
        <v>161</v>
      </c>
      <c r="D255" s="137" t="str">
        <f>IFERROR(IF($B255&gt;0,VLOOKUP($C255,'Reading B'!$E:$BH,2,FALSE),""),"")</f>
        <v/>
      </c>
      <c r="E255" s="137" t="str">
        <f>IFERROR(IF($B255&gt;0,VLOOKUP($C255,'Reading B'!$E:$BH,3,FALSE),""),"")</f>
        <v/>
      </c>
      <c r="F255" s="139" t="str">
        <f>IFERROR(IF($B255&gt;0,VLOOKUP($C255,'Reading B'!$E:$BH,32,FALSE),""),"")</f>
        <v/>
      </c>
      <c r="G255" s="114" t="str">
        <f>IFERROR(IF($B255&gt;0,VLOOKUP($C255,'Reading B'!$E:$BH,31,FALSE),""),"")</f>
        <v/>
      </c>
      <c r="H255" s="114" t="str">
        <f>IFERROR(IF($B255&gt;0,VLOOKUP($C255,'Reading B'!$E:$BH,37,FALSE),""),"")</f>
        <v/>
      </c>
      <c r="I255" s="114" t="str">
        <f>IFERROR(IF($B255&gt;0,VLOOKUP($C255,'Reading B'!$E:$BH,38,FALSE),""),"")</f>
        <v/>
      </c>
      <c r="J255" s="114" t="str">
        <f>IFERROR(IF($B255&gt;0,VLOOKUP($C255,'Reading B'!$E:$BH,39,FALSE),""),"")</f>
        <v/>
      </c>
      <c r="K255" s="142" t="str">
        <f t="shared" si="22"/>
        <v/>
      </c>
      <c r="L255" s="115" t="str">
        <f t="shared" si="23"/>
        <v/>
      </c>
    </row>
    <row r="256" spans="1:12" s="89" customFormat="1" ht="18.75" customHeight="1">
      <c r="A256" s="89" t="str">
        <f>IFERROR(IF($B256&gt;0,VLOOKUP($C256,'Reading B'!$E:$BH,6,FALSE),""),"")</f>
        <v/>
      </c>
      <c r="B256" s="89">
        <f>VLOOKUP(C256,'Reading B'!$E:$BH,31,FALSE)</f>
        <v>0</v>
      </c>
      <c r="C256" s="252">
        <f t="shared" si="24"/>
        <v>162</v>
      </c>
      <c r="D256" s="137" t="str">
        <f>IFERROR(IF($B256&gt;0,VLOOKUP($C256,'Reading B'!$E:$BH,2,FALSE),""),"")</f>
        <v/>
      </c>
      <c r="E256" s="137" t="str">
        <f>IFERROR(IF($B256&gt;0,VLOOKUP($C256,'Reading B'!$E:$BH,3,FALSE),""),"")</f>
        <v/>
      </c>
      <c r="F256" s="139" t="str">
        <f>IFERROR(IF($B256&gt;0,VLOOKUP($C256,'Reading B'!$E:$BH,32,FALSE),""),"")</f>
        <v/>
      </c>
      <c r="G256" s="114" t="str">
        <f>IFERROR(IF($B256&gt;0,VLOOKUP($C256,'Reading B'!$E:$BH,31,FALSE),""),"")</f>
        <v/>
      </c>
      <c r="H256" s="114" t="str">
        <f>IFERROR(IF($B256&gt;0,VLOOKUP($C256,'Reading B'!$E:$BH,37,FALSE),""),"")</f>
        <v/>
      </c>
      <c r="I256" s="114" t="str">
        <f>IFERROR(IF($B256&gt;0,VLOOKUP($C256,'Reading B'!$E:$BH,38,FALSE),""),"")</f>
        <v/>
      </c>
      <c r="J256" s="114" t="str">
        <f>IFERROR(IF($B256&gt;0,VLOOKUP($C256,'Reading B'!$E:$BH,39,FALSE),""),"")</f>
        <v/>
      </c>
      <c r="K256" s="142" t="str">
        <f t="shared" si="22"/>
        <v/>
      </c>
      <c r="L256" s="115" t="str">
        <f t="shared" si="23"/>
        <v/>
      </c>
    </row>
    <row r="257" spans="1:12" s="89" customFormat="1" ht="18.75" customHeight="1">
      <c r="A257" s="89" t="str">
        <f>IFERROR(IF($B257&gt;0,VLOOKUP($C257,'Reading B'!$E:$BH,6,FALSE),""),"")</f>
        <v/>
      </c>
      <c r="B257" s="89">
        <f>VLOOKUP(C257,'Reading B'!$E:$BH,31,FALSE)</f>
        <v>0</v>
      </c>
      <c r="C257" s="252">
        <f t="shared" si="24"/>
        <v>163</v>
      </c>
      <c r="D257" s="137" t="str">
        <f>IFERROR(IF($B257&gt;0,VLOOKUP($C257,'Reading B'!$E:$BH,2,FALSE),""),"")</f>
        <v/>
      </c>
      <c r="E257" s="137" t="str">
        <f>IFERROR(IF($B257&gt;0,VLOOKUP($C257,'Reading B'!$E:$BH,3,FALSE),""),"")</f>
        <v/>
      </c>
      <c r="F257" s="139" t="str">
        <f>IFERROR(IF($B257&gt;0,VLOOKUP($C257,'Reading B'!$E:$BH,32,FALSE),""),"")</f>
        <v/>
      </c>
      <c r="G257" s="114" t="str">
        <f>IFERROR(IF($B257&gt;0,VLOOKUP($C257,'Reading B'!$E:$BH,31,FALSE),""),"")</f>
        <v/>
      </c>
      <c r="H257" s="114" t="str">
        <f>IFERROR(IF($B257&gt;0,VLOOKUP($C257,'Reading B'!$E:$BH,37,FALSE),""),"")</f>
        <v/>
      </c>
      <c r="I257" s="114" t="str">
        <f>IFERROR(IF($B257&gt;0,VLOOKUP($C257,'Reading B'!$E:$BH,38,FALSE),""),"")</f>
        <v/>
      </c>
      <c r="J257" s="114" t="str">
        <f>IFERROR(IF($B257&gt;0,VLOOKUP($C257,'Reading B'!$E:$BH,39,FALSE),""),"")</f>
        <v/>
      </c>
      <c r="K257" s="142" t="str">
        <f t="shared" si="22"/>
        <v/>
      </c>
      <c r="L257" s="115" t="str">
        <f t="shared" si="23"/>
        <v/>
      </c>
    </row>
    <row r="258" spans="1:12" s="89" customFormat="1" ht="18.75" customHeight="1">
      <c r="A258" s="89" t="str">
        <f>IFERROR(IF($B258&gt;0,VLOOKUP($C258,'Reading B'!$E:$BH,6,FALSE),""),"")</f>
        <v/>
      </c>
      <c r="B258" s="89">
        <f>VLOOKUP(C258,'Reading B'!$E:$BH,31,FALSE)</f>
        <v>0</v>
      </c>
      <c r="C258" s="252">
        <f t="shared" si="24"/>
        <v>164</v>
      </c>
      <c r="D258" s="137" t="str">
        <f>IFERROR(IF($B258&gt;0,VLOOKUP($C258,'Reading B'!$E:$BH,2,FALSE),""),"")</f>
        <v/>
      </c>
      <c r="E258" s="137" t="str">
        <f>IFERROR(IF($B258&gt;0,VLOOKUP($C258,'Reading B'!$E:$BH,3,FALSE),""),"")</f>
        <v/>
      </c>
      <c r="F258" s="139" t="str">
        <f>IFERROR(IF($B258&gt;0,VLOOKUP($C258,'Reading B'!$E:$BH,32,FALSE),""),"")</f>
        <v/>
      </c>
      <c r="G258" s="114" t="str">
        <f>IFERROR(IF($B258&gt;0,VLOOKUP($C258,'Reading B'!$E:$BH,31,FALSE),""),"")</f>
        <v/>
      </c>
      <c r="H258" s="114" t="str">
        <f>IFERROR(IF($B258&gt;0,VLOOKUP($C258,'Reading B'!$E:$BH,37,FALSE),""),"")</f>
        <v/>
      </c>
      <c r="I258" s="114" t="str">
        <f>IFERROR(IF($B258&gt;0,VLOOKUP($C258,'Reading B'!$E:$BH,38,FALSE),""),"")</f>
        <v/>
      </c>
      <c r="J258" s="114" t="str">
        <f>IFERROR(IF($B258&gt;0,VLOOKUP($C258,'Reading B'!$E:$BH,39,FALSE),""),"")</f>
        <v/>
      </c>
      <c r="K258" s="142" t="str">
        <f t="shared" si="22"/>
        <v/>
      </c>
      <c r="L258" s="115" t="str">
        <f t="shared" si="23"/>
        <v/>
      </c>
    </row>
    <row r="259" spans="1:12" s="89" customFormat="1" ht="18.75" customHeight="1">
      <c r="A259" s="89" t="str">
        <f>IFERROR(IF($B259&gt;0,VLOOKUP($C259,'Reading B'!$E:$BH,6,FALSE),""),"")</f>
        <v/>
      </c>
      <c r="B259" s="89">
        <f>VLOOKUP(C259,'Reading B'!$E:$BH,31,FALSE)</f>
        <v>0</v>
      </c>
      <c r="C259" s="252">
        <f t="shared" si="24"/>
        <v>165</v>
      </c>
      <c r="D259" s="137" t="str">
        <f>IFERROR(IF($B259&gt;0,VLOOKUP($C259,'Reading B'!$E:$BH,2,FALSE),""),"")</f>
        <v/>
      </c>
      <c r="E259" s="137" t="str">
        <f>IFERROR(IF($B259&gt;0,VLOOKUP($C259,'Reading B'!$E:$BH,3,FALSE),""),"")</f>
        <v/>
      </c>
      <c r="F259" s="139" t="str">
        <f>IFERROR(IF($B259&gt;0,VLOOKUP($C259,'Reading B'!$E:$BH,32,FALSE),""),"")</f>
        <v/>
      </c>
      <c r="G259" s="114" t="str">
        <f>IFERROR(IF($B259&gt;0,VLOOKUP($C259,'Reading B'!$E:$BH,31,FALSE),""),"")</f>
        <v/>
      </c>
      <c r="H259" s="114" t="str">
        <f>IFERROR(IF($B259&gt;0,VLOOKUP($C259,'Reading B'!$E:$BH,37,FALSE),""),"")</f>
        <v/>
      </c>
      <c r="I259" s="114" t="str">
        <f>IFERROR(IF($B259&gt;0,VLOOKUP($C259,'Reading B'!$E:$BH,38,FALSE),""),"")</f>
        <v/>
      </c>
      <c r="J259" s="114" t="str">
        <f>IFERROR(IF($B259&gt;0,VLOOKUP($C259,'Reading B'!$E:$BH,39,FALSE),""),"")</f>
        <v/>
      </c>
      <c r="K259" s="142" t="str">
        <f t="shared" si="22"/>
        <v/>
      </c>
      <c r="L259" s="115" t="str">
        <f t="shared" si="23"/>
        <v/>
      </c>
    </row>
    <row r="260" spans="1:12" s="89" customFormat="1" ht="18.75" customHeight="1">
      <c r="A260" s="89" t="str">
        <f>IFERROR(IF($B260&gt;0,VLOOKUP($C260,'Reading B'!$E:$BH,6,FALSE),""),"")</f>
        <v/>
      </c>
      <c r="B260" s="89">
        <f>VLOOKUP(C260,'Reading B'!$E:$BH,31,FALSE)</f>
        <v>0</v>
      </c>
      <c r="C260" s="252">
        <f t="shared" si="24"/>
        <v>166</v>
      </c>
      <c r="D260" s="137" t="str">
        <f>IFERROR(IF($B260&gt;0,VLOOKUP($C260,'Reading B'!$E:$BH,2,FALSE),""),"")</f>
        <v/>
      </c>
      <c r="E260" s="137" t="str">
        <f>IFERROR(IF($B260&gt;0,VLOOKUP($C260,'Reading B'!$E:$BH,3,FALSE),""),"")</f>
        <v/>
      </c>
      <c r="F260" s="139" t="str">
        <f>IFERROR(IF($B260&gt;0,VLOOKUP($C260,'Reading B'!$E:$BH,32,FALSE),""),"")</f>
        <v/>
      </c>
      <c r="G260" s="114" t="str">
        <f>IFERROR(IF($B260&gt;0,VLOOKUP($C260,'Reading B'!$E:$BH,31,FALSE),""),"")</f>
        <v/>
      </c>
      <c r="H260" s="114" t="str">
        <f>IFERROR(IF($B260&gt;0,VLOOKUP($C260,'Reading B'!$E:$BH,37,FALSE),""),"")</f>
        <v/>
      </c>
      <c r="I260" s="114" t="str">
        <f>IFERROR(IF($B260&gt;0,VLOOKUP($C260,'Reading B'!$E:$BH,38,FALSE),""),"")</f>
        <v/>
      </c>
      <c r="J260" s="114" t="str">
        <f>IFERROR(IF($B260&gt;0,VLOOKUP($C260,'Reading B'!$E:$BH,39,FALSE),""),"")</f>
        <v/>
      </c>
      <c r="K260" s="142" t="str">
        <f t="shared" si="22"/>
        <v/>
      </c>
      <c r="L260" s="115" t="str">
        <f t="shared" si="23"/>
        <v/>
      </c>
    </row>
    <row r="261" spans="1:12" s="89" customFormat="1" ht="18.75" customHeight="1">
      <c r="A261" s="89" t="str">
        <f>IFERROR(IF($B261&gt;0,VLOOKUP($C261,'Reading B'!$E:$BH,6,FALSE),""),"")</f>
        <v/>
      </c>
      <c r="B261" s="89">
        <f>VLOOKUP(C261,'Reading B'!$E:$BH,31,FALSE)</f>
        <v>0</v>
      </c>
      <c r="C261" s="252">
        <f t="shared" si="24"/>
        <v>167</v>
      </c>
      <c r="D261" s="137" t="str">
        <f>IFERROR(IF($B261&gt;0,VLOOKUP($C261,'Reading B'!$E:$BH,2,FALSE),""),"")</f>
        <v/>
      </c>
      <c r="E261" s="137" t="str">
        <f>IFERROR(IF($B261&gt;0,VLOOKUP($C261,'Reading B'!$E:$BH,3,FALSE),""),"")</f>
        <v/>
      </c>
      <c r="F261" s="139" t="str">
        <f>IFERROR(IF($B261&gt;0,VLOOKUP($C261,'Reading B'!$E:$BH,32,FALSE),""),"")</f>
        <v/>
      </c>
      <c r="G261" s="114" t="str">
        <f>IFERROR(IF($B261&gt;0,VLOOKUP($C261,'Reading B'!$E:$BH,31,FALSE),""),"")</f>
        <v/>
      </c>
      <c r="H261" s="114" t="str">
        <f>IFERROR(IF($B261&gt;0,VLOOKUP($C261,'Reading B'!$E:$BH,37,FALSE),""),"")</f>
        <v/>
      </c>
      <c r="I261" s="114" t="str">
        <f>IFERROR(IF($B261&gt;0,VLOOKUP($C261,'Reading B'!$E:$BH,38,FALSE),""),"")</f>
        <v/>
      </c>
      <c r="J261" s="114" t="str">
        <f>IFERROR(IF($B261&gt;0,VLOOKUP($C261,'Reading B'!$E:$BH,39,FALSE),""),"")</f>
        <v/>
      </c>
      <c r="K261" s="142" t="str">
        <f t="shared" si="22"/>
        <v/>
      </c>
      <c r="L261" s="115" t="str">
        <f t="shared" si="23"/>
        <v/>
      </c>
    </row>
    <row r="262" spans="1:12" s="89" customFormat="1" ht="18.75" customHeight="1">
      <c r="A262" s="89" t="str">
        <f>IFERROR(IF($B262&gt;0,VLOOKUP($C262,'Reading B'!$E:$BH,6,FALSE),""),"")</f>
        <v/>
      </c>
      <c r="B262" s="89">
        <f>VLOOKUP(C262,'Reading B'!$E:$BH,31,FALSE)</f>
        <v>0</v>
      </c>
      <c r="C262" s="252">
        <f t="shared" si="24"/>
        <v>168</v>
      </c>
      <c r="D262" s="137" t="str">
        <f>IFERROR(IF($B262&gt;0,VLOOKUP($C262,'Reading B'!$E:$BH,2,FALSE),""),"")</f>
        <v/>
      </c>
      <c r="E262" s="137" t="str">
        <f>IFERROR(IF($B262&gt;0,VLOOKUP($C262,'Reading B'!$E:$BH,3,FALSE),""),"")</f>
        <v/>
      </c>
      <c r="F262" s="139" t="str">
        <f>IFERROR(IF($B262&gt;0,VLOOKUP($C262,'Reading B'!$E:$BH,32,FALSE),""),"")</f>
        <v/>
      </c>
      <c r="G262" s="114" t="str">
        <f>IFERROR(IF($B262&gt;0,VLOOKUP($C262,'Reading B'!$E:$BH,31,FALSE),""),"")</f>
        <v/>
      </c>
      <c r="H262" s="114" t="str">
        <f>IFERROR(IF($B262&gt;0,VLOOKUP($C262,'Reading B'!$E:$BH,37,FALSE),""),"")</f>
        <v/>
      </c>
      <c r="I262" s="114" t="str">
        <f>IFERROR(IF($B262&gt;0,VLOOKUP($C262,'Reading B'!$E:$BH,38,FALSE),""),"")</f>
        <v/>
      </c>
      <c r="J262" s="114" t="str">
        <f>IFERROR(IF($B262&gt;0,VLOOKUP($C262,'Reading B'!$E:$BH,39,FALSE),""),"")</f>
        <v/>
      </c>
      <c r="K262" s="142" t="str">
        <f t="shared" si="22"/>
        <v/>
      </c>
      <c r="L262" s="115" t="str">
        <f t="shared" si="23"/>
        <v/>
      </c>
    </row>
    <row r="263" spans="1:12" s="89" customFormat="1" ht="18.75" customHeight="1">
      <c r="A263" s="89" t="str">
        <f>IFERROR(IF($B263&gt;0,VLOOKUP($C263,'Reading B'!$E:$BH,6,FALSE),""),"")</f>
        <v/>
      </c>
      <c r="B263" s="89">
        <f>VLOOKUP(C263,'Reading B'!$E:$BH,31,FALSE)</f>
        <v>0</v>
      </c>
      <c r="C263" s="252">
        <f t="shared" si="24"/>
        <v>169</v>
      </c>
      <c r="D263" s="137" t="str">
        <f>IFERROR(IF($B263&gt;0,VLOOKUP($C263,'Reading B'!$E:$BH,2,FALSE),""),"")</f>
        <v/>
      </c>
      <c r="E263" s="137" t="str">
        <f>IFERROR(IF($B263&gt;0,VLOOKUP($C263,'Reading B'!$E:$BH,3,FALSE),""),"")</f>
        <v/>
      </c>
      <c r="F263" s="139" t="str">
        <f>IFERROR(IF($B263&gt;0,VLOOKUP($C263,'Reading B'!$E:$BH,32,FALSE),""),"")</f>
        <v/>
      </c>
      <c r="G263" s="114" t="str">
        <f>IFERROR(IF($B263&gt;0,VLOOKUP($C263,'Reading B'!$E:$BH,31,FALSE),""),"")</f>
        <v/>
      </c>
      <c r="H263" s="114" t="str">
        <f>IFERROR(IF($B263&gt;0,VLOOKUP($C263,'Reading B'!$E:$BH,37,FALSE),""),"")</f>
        <v/>
      </c>
      <c r="I263" s="114" t="str">
        <f>IFERROR(IF($B263&gt;0,VLOOKUP($C263,'Reading B'!$E:$BH,38,FALSE),""),"")</f>
        <v/>
      </c>
      <c r="J263" s="114" t="str">
        <f>IFERROR(IF($B263&gt;0,VLOOKUP($C263,'Reading B'!$E:$BH,39,FALSE),""),"")</f>
        <v/>
      </c>
      <c r="K263" s="142" t="str">
        <f t="shared" si="22"/>
        <v/>
      </c>
      <c r="L263" s="115" t="str">
        <f t="shared" si="23"/>
        <v/>
      </c>
    </row>
    <row r="264" spans="1:12" s="89" customFormat="1" ht="18.75" customHeight="1">
      <c r="A264" s="89" t="str">
        <f>IFERROR(IF($B264&gt;0,VLOOKUP($C264,'Reading B'!$E:$BH,6,FALSE),""),"")</f>
        <v/>
      </c>
      <c r="B264" s="89">
        <f>VLOOKUP(C264,'Reading B'!$E:$BH,31,FALSE)</f>
        <v>0</v>
      </c>
      <c r="C264" s="252">
        <f t="shared" si="24"/>
        <v>170</v>
      </c>
      <c r="D264" s="137" t="str">
        <f>IFERROR(IF($B264&gt;0,VLOOKUP($C264,'Reading B'!$E:$BH,2,FALSE),""),"")</f>
        <v/>
      </c>
      <c r="E264" s="137" t="str">
        <f>IFERROR(IF($B264&gt;0,VLOOKUP($C264,'Reading B'!$E:$BH,3,FALSE),""),"")</f>
        <v/>
      </c>
      <c r="F264" s="139" t="str">
        <f>IFERROR(IF($B264&gt;0,VLOOKUP($C264,'Reading B'!$E:$BH,32,FALSE),""),"")</f>
        <v/>
      </c>
      <c r="G264" s="114" t="str">
        <f>IFERROR(IF($B264&gt;0,VLOOKUP($C264,'Reading B'!$E:$BH,31,FALSE),""),"")</f>
        <v/>
      </c>
      <c r="H264" s="114" t="str">
        <f>IFERROR(IF($B264&gt;0,VLOOKUP($C264,'Reading B'!$E:$BH,37,FALSE),""),"")</f>
        <v/>
      </c>
      <c r="I264" s="114" t="str">
        <f>IFERROR(IF($B264&gt;0,VLOOKUP($C264,'Reading B'!$E:$BH,38,FALSE),""),"")</f>
        <v/>
      </c>
      <c r="J264" s="114" t="str">
        <f>IFERROR(IF($B264&gt;0,VLOOKUP($C264,'Reading B'!$E:$BH,39,FALSE),""),"")</f>
        <v/>
      </c>
      <c r="K264" s="142" t="str">
        <f t="shared" si="22"/>
        <v/>
      </c>
      <c r="L264" s="115" t="str">
        <f t="shared" si="23"/>
        <v/>
      </c>
    </row>
    <row r="265" spans="1:12" s="89" customFormat="1" ht="18.75" customHeight="1">
      <c r="A265" s="89" t="str">
        <f>IFERROR(IF($B265&gt;0,VLOOKUP($C265,'Reading B'!$E:$BH,6,FALSE),""),"")</f>
        <v/>
      </c>
      <c r="B265" s="89">
        <f>VLOOKUP(C265,'Reading B'!$E:$BH,31,FALSE)</f>
        <v>0</v>
      </c>
      <c r="C265" s="252">
        <f t="shared" si="24"/>
        <v>171</v>
      </c>
      <c r="D265" s="137" t="str">
        <f>IFERROR(IF($B265&gt;0,VLOOKUP($C265,'Reading B'!$E:$BH,2,FALSE),""),"")</f>
        <v/>
      </c>
      <c r="E265" s="137" t="str">
        <f>IFERROR(IF($B265&gt;0,VLOOKUP($C265,'Reading B'!$E:$BH,3,FALSE),""),"")</f>
        <v/>
      </c>
      <c r="F265" s="139" t="str">
        <f>IFERROR(IF($B265&gt;0,VLOOKUP($C265,'Reading B'!$E:$BH,32,FALSE),""),"")</f>
        <v/>
      </c>
      <c r="G265" s="114" t="str">
        <f>IFERROR(IF($B265&gt;0,VLOOKUP($C265,'Reading B'!$E:$BH,31,FALSE),""),"")</f>
        <v/>
      </c>
      <c r="H265" s="114" t="str">
        <f>IFERROR(IF($B265&gt;0,VLOOKUP($C265,'Reading B'!$E:$BH,37,FALSE),""),"")</f>
        <v/>
      </c>
      <c r="I265" s="114" t="str">
        <f>IFERROR(IF($B265&gt;0,VLOOKUP($C265,'Reading B'!$E:$BH,38,FALSE),""),"")</f>
        <v/>
      </c>
      <c r="J265" s="114" t="str">
        <f>IFERROR(IF($B265&gt;0,VLOOKUP($C265,'Reading B'!$E:$BH,39,FALSE),""),"")</f>
        <v/>
      </c>
      <c r="K265" s="142" t="str">
        <f t="shared" si="22"/>
        <v/>
      </c>
      <c r="L265" s="115" t="str">
        <f t="shared" si="23"/>
        <v/>
      </c>
    </row>
    <row r="266" spans="1:12" s="89" customFormat="1" ht="18.75" customHeight="1">
      <c r="A266" s="89" t="str">
        <f>IFERROR(IF($B266&gt;0,VLOOKUP($C266,'Reading B'!$E:$BH,6,FALSE),""),"")</f>
        <v/>
      </c>
      <c r="B266" s="89">
        <f>VLOOKUP(C266,'Reading B'!$E:$BH,31,FALSE)</f>
        <v>0</v>
      </c>
      <c r="C266" s="252">
        <f t="shared" si="24"/>
        <v>172</v>
      </c>
      <c r="D266" s="137" t="str">
        <f>IFERROR(IF($B266&gt;0,VLOOKUP($C266,'Reading B'!$E:$BH,2,FALSE),""),"")</f>
        <v/>
      </c>
      <c r="E266" s="137" t="str">
        <f>IFERROR(IF($B266&gt;0,VLOOKUP($C266,'Reading B'!$E:$BH,3,FALSE),""),"")</f>
        <v/>
      </c>
      <c r="F266" s="139" t="str">
        <f>IFERROR(IF($B266&gt;0,VLOOKUP($C266,'Reading B'!$E:$BH,32,FALSE),""),"")</f>
        <v/>
      </c>
      <c r="G266" s="114" t="str">
        <f>IFERROR(IF($B266&gt;0,VLOOKUP($C266,'Reading B'!$E:$BH,31,FALSE),""),"")</f>
        <v/>
      </c>
      <c r="H266" s="114" t="str">
        <f>IFERROR(IF($B266&gt;0,VLOOKUP($C266,'Reading B'!$E:$BH,37,FALSE),""),"")</f>
        <v/>
      </c>
      <c r="I266" s="114" t="str">
        <f>IFERROR(IF($B266&gt;0,VLOOKUP($C266,'Reading B'!$E:$BH,38,FALSE),""),"")</f>
        <v/>
      </c>
      <c r="J266" s="114" t="str">
        <f>IFERROR(IF($B266&gt;0,VLOOKUP($C266,'Reading B'!$E:$BH,39,FALSE),""),"")</f>
        <v/>
      </c>
      <c r="K266" s="142" t="str">
        <f t="shared" si="22"/>
        <v/>
      </c>
      <c r="L266" s="115" t="str">
        <f t="shared" si="23"/>
        <v/>
      </c>
    </row>
    <row r="267" spans="1:12" s="89" customFormat="1" ht="18.75" customHeight="1">
      <c r="A267" s="89" t="str">
        <f>IFERROR(IF($B267&gt;0,VLOOKUP($C267,'Reading B'!$E:$BH,6,FALSE),""),"")</f>
        <v/>
      </c>
      <c r="B267" s="89">
        <f>VLOOKUP(C267,'Reading B'!$E:$BH,31,FALSE)</f>
        <v>0</v>
      </c>
      <c r="C267" s="252">
        <f t="shared" si="24"/>
        <v>173</v>
      </c>
      <c r="D267" s="137" t="str">
        <f>IFERROR(IF($B267&gt;0,VLOOKUP($C267,'Reading B'!$E:$BH,2,FALSE),""),"")</f>
        <v/>
      </c>
      <c r="E267" s="137" t="str">
        <f>IFERROR(IF($B267&gt;0,VLOOKUP($C267,'Reading B'!$E:$BH,3,FALSE),""),"")</f>
        <v/>
      </c>
      <c r="F267" s="139" t="str">
        <f>IFERROR(IF($B267&gt;0,VLOOKUP($C267,'Reading B'!$E:$BH,32,FALSE),""),"")</f>
        <v/>
      </c>
      <c r="G267" s="114" t="str">
        <f>IFERROR(IF($B267&gt;0,VLOOKUP($C267,'Reading B'!$E:$BH,31,FALSE),""),"")</f>
        <v/>
      </c>
      <c r="H267" s="114" t="str">
        <f>IFERROR(IF($B267&gt;0,VLOOKUP($C267,'Reading B'!$E:$BH,37,FALSE),""),"")</f>
        <v/>
      </c>
      <c r="I267" s="114" t="str">
        <f>IFERROR(IF($B267&gt;0,VLOOKUP($C267,'Reading B'!$E:$BH,38,FALSE),""),"")</f>
        <v/>
      </c>
      <c r="J267" s="114" t="str">
        <f>IFERROR(IF($B267&gt;0,VLOOKUP($C267,'Reading B'!$E:$BH,39,FALSE),""),"")</f>
        <v/>
      </c>
      <c r="K267" s="142" t="str">
        <f t="shared" si="22"/>
        <v/>
      </c>
      <c r="L267" s="115" t="str">
        <f t="shared" si="23"/>
        <v/>
      </c>
    </row>
    <row r="268" spans="1:12" s="89" customFormat="1" ht="18.75" customHeight="1">
      <c r="A268" s="89" t="str">
        <f>IFERROR(IF($B268&gt;0,VLOOKUP($C268,'Reading B'!$E:$BH,6,FALSE),""),"")</f>
        <v/>
      </c>
      <c r="B268" s="89">
        <f>VLOOKUP(C268,'Reading B'!$E:$BH,31,FALSE)</f>
        <v>0</v>
      </c>
      <c r="C268" s="252">
        <f t="shared" si="24"/>
        <v>174</v>
      </c>
      <c r="D268" s="137" t="str">
        <f>IFERROR(IF($B268&gt;0,VLOOKUP($C268,'Reading B'!$E:$BH,2,FALSE),""),"")</f>
        <v/>
      </c>
      <c r="E268" s="137" t="str">
        <f>IFERROR(IF($B268&gt;0,VLOOKUP($C268,'Reading B'!$E:$BH,3,FALSE),""),"")</f>
        <v/>
      </c>
      <c r="F268" s="139" t="str">
        <f>IFERROR(IF($B268&gt;0,VLOOKUP($C268,'Reading B'!$E:$BH,32,FALSE),""),"")</f>
        <v/>
      </c>
      <c r="G268" s="114" t="str">
        <f>IFERROR(IF($B268&gt;0,VLOOKUP($C268,'Reading B'!$E:$BH,31,FALSE),""),"")</f>
        <v/>
      </c>
      <c r="H268" s="114" t="str">
        <f>IFERROR(IF($B268&gt;0,VLOOKUP($C268,'Reading B'!$E:$BH,37,FALSE),""),"")</f>
        <v/>
      </c>
      <c r="I268" s="114" t="str">
        <f>IFERROR(IF($B268&gt;0,VLOOKUP($C268,'Reading B'!$E:$BH,38,FALSE),""),"")</f>
        <v/>
      </c>
      <c r="J268" s="114" t="str">
        <f>IFERROR(IF($B268&gt;0,VLOOKUP($C268,'Reading B'!$E:$BH,39,FALSE),""),"")</f>
        <v/>
      </c>
      <c r="K268" s="142" t="str">
        <f t="shared" si="22"/>
        <v/>
      </c>
      <c r="L268" s="115" t="str">
        <f t="shared" si="23"/>
        <v/>
      </c>
    </row>
    <row r="269" spans="1:12" s="89" customFormat="1" ht="18.75" customHeight="1" thickBot="1">
      <c r="A269" s="89" t="str">
        <f>IFERROR(IF($B269&gt;0,VLOOKUP($C269,'Reading B'!$E:$BH,6,FALSE),""),"")</f>
        <v/>
      </c>
      <c r="B269" s="89">
        <f>VLOOKUP(C269,'Reading B'!$E:$BH,31,FALSE)</f>
        <v>0</v>
      </c>
      <c r="C269" s="253">
        <f t="shared" si="24"/>
        <v>175</v>
      </c>
      <c r="D269" s="234" t="str">
        <f>IFERROR(IF($B269&gt;0,VLOOKUP($C269,'Reading B'!$E:$BH,2,FALSE),""),"")</f>
        <v/>
      </c>
      <c r="E269" s="234" t="str">
        <f>IFERROR(IF($B269&gt;0,VLOOKUP($C269,'Reading B'!$E:$BH,3,FALSE),""),"")</f>
        <v/>
      </c>
      <c r="F269" s="139" t="str">
        <f>IFERROR(IF($B269&gt;0,VLOOKUP($C269,'Reading B'!$E:$BH,32,FALSE),""),"")</f>
        <v/>
      </c>
      <c r="G269" s="114" t="str">
        <f>IFERROR(IF($B269&gt;0,VLOOKUP($C269,'Reading B'!$E:$BH,31,FALSE),""),"")</f>
        <v/>
      </c>
      <c r="H269" s="114" t="str">
        <f>IFERROR(IF($B269&gt;0,VLOOKUP($C269,'Reading B'!$E:$BH,37,FALSE),""),"")</f>
        <v/>
      </c>
      <c r="I269" s="114" t="str">
        <f>IFERROR(IF($B269&gt;0,VLOOKUP($C269,'Reading B'!$E:$BH,38,FALSE),""),"")</f>
        <v/>
      </c>
      <c r="J269" s="114" t="str">
        <f>IFERROR(IF($B269&gt;0,VLOOKUP($C269,'Reading B'!$E:$BH,39,FALSE),""),"")</f>
        <v/>
      </c>
      <c r="K269" s="142" t="str">
        <f t="shared" si="22"/>
        <v/>
      </c>
      <c r="L269" s="115" t="str">
        <f t="shared" si="23"/>
        <v/>
      </c>
    </row>
    <row r="270" spans="1:12" s="89" customFormat="1" ht="18.75" customHeight="1" thickTop="1" thickBot="1">
      <c r="C270" s="503" t="s">
        <v>89</v>
      </c>
      <c r="D270" s="504"/>
      <c r="E270" s="505"/>
      <c r="F270" s="116">
        <f>COUNT(F245:F269)</f>
        <v>0</v>
      </c>
      <c r="G270" s="117">
        <f>SUM(G245:G269)</f>
        <v>0</v>
      </c>
      <c r="H270" s="117">
        <f>SUM(H245:H269)</f>
        <v>0</v>
      </c>
      <c r="I270" s="117">
        <f>SUM(I245:I269)</f>
        <v>0</v>
      </c>
      <c r="J270" s="117">
        <f>SUM(J245:J269)</f>
        <v>0</v>
      </c>
      <c r="K270" s="143">
        <f>SUM(K245:K269)</f>
        <v>0</v>
      </c>
      <c r="L270" s="118"/>
    </row>
    <row r="271" spans="1:12" s="235" customFormat="1" ht="23.1" thickTop="1">
      <c r="B271" s="236"/>
      <c r="D271" s="237" t="str">
        <f>$D$37</f>
        <v>បានឃើញ និង ពិនិត្យត្រឹមត្រូវ</v>
      </c>
      <c r="E271" s="238"/>
      <c r="F271" s="239"/>
      <c r="G271" s="240"/>
      <c r="H271" s="235" t="str">
        <f>$H$37</f>
        <v>បានឃើញនិង ពិនិត្យត្រឹមត្រូវ</v>
      </c>
      <c r="I271" s="241"/>
      <c r="J271" s="240"/>
      <c r="K271" s="241"/>
      <c r="L271" s="242" t="str">
        <f>$L$37</f>
        <v>បាត់ដំបង,ថ្ងៃទី ៣០ ខែ មករា ឆ្នាំ ២០១៦</v>
      </c>
    </row>
    <row r="272" spans="1:12" s="119" customFormat="1" ht="27" customHeight="1">
      <c r="B272" s="89"/>
      <c r="C272" s="125" t="str">
        <f>$C$38</f>
        <v>បាត់ដំបង,ថ្ងៃទី ៣០ ខែ មករា ឆ្នាំ ២០១៦</v>
      </c>
      <c r="E272" s="120"/>
      <c r="F272" s="121"/>
      <c r="G272" s="122"/>
      <c r="H272" s="119" t="str">
        <f>$H$38</f>
        <v>បាត់ដំបង,ថ្ងៃទី ៣០ ខែ មករា ឆ្នាំ ២០១៦</v>
      </c>
      <c r="I272" s="123"/>
      <c r="J272" s="122"/>
      <c r="K272" s="123"/>
    </row>
    <row r="273" spans="1:12" s="126" customFormat="1" ht="31.5" customHeight="1">
      <c r="B273" s="89"/>
      <c r="D273" s="127" t="str">
        <f>$D$39</f>
        <v>ប្រធានផ្នែកផែនការ គណនេយ្យ</v>
      </c>
      <c r="F273" s="128"/>
      <c r="G273" s="129"/>
      <c r="H273" s="130" t="str">
        <f>$H$39</f>
        <v>ប្រធានផ្នែកអាជីវកម្ម</v>
      </c>
      <c r="I273" s="131"/>
      <c r="J273" s="129"/>
      <c r="K273" s="506" t="str">
        <f>$K$39</f>
        <v>អ្នកធ្វើវិក្កយបត្រ</v>
      </c>
      <c r="L273" s="506"/>
    </row>
    <row r="274" spans="1:12" s="126" customFormat="1" ht="37.799999999999997" customHeight="1">
      <c r="B274" s="89"/>
      <c r="D274" s="119"/>
      <c r="E274" s="132"/>
      <c r="F274" s="128"/>
      <c r="G274" s="129"/>
      <c r="H274" s="133"/>
      <c r="I274" s="131"/>
      <c r="J274" s="129"/>
      <c r="K274" s="131"/>
    </row>
    <row r="275" spans="1:12" s="245" customFormat="1" ht="26.4" customHeight="1">
      <c r="B275" s="89"/>
      <c r="C275" s="254"/>
      <c r="D275" s="134"/>
      <c r="E275" s="135"/>
      <c r="F275" s="86"/>
      <c r="G275" s="87"/>
      <c r="H275" s="88"/>
      <c r="I275" s="88"/>
      <c r="J275" s="87"/>
      <c r="K275" s="507" t="str">
        <f>$K$41</f>
        <v>ក្លឹង វង់ដ្រឺឌី</v>
      </c>
      <c r="L275" s="507"/>
    </row>
    <row r="276" spans="1:12" s="245" customFormat="1" ht="23.4" customHeight="1">
      <c r="C276" s="508"/>
      <c r="D276" s="508"/>
      <c r="E276" s="508"/>
      <c r="F276" s="86"/>
      <c r="G276" s="87"/>
      <c r="H276" s="88"/>
      <c r="I276" s="88"/>
      <c r="J276" s="87"/>
      <c r="K276" s="88"/>
    </row>
    <row r="277" spans="1:12" s="245" customFormat="1" ht="24" customHeight="1">
      <c r="C277" s="508"/>
      <c r="D277" s="508"/>
      <c r="E277" s="508"/>
      <c r="F277" s="86"/>
      <c r="G277" s="87"/>
      <c r="H277" s="88"/>
      <c r="I277" s="88"/>
      <c r="J277" s="87"/>
      <c r="K277" s="88"/>
    </row>
    <row r="278" spans="1:12" s="89" customFormat="1" ht="24" customHeight="1">
      <c r="C278" s="509" t="str">
        <f>$C$4</f>
        <v>មន្ទីរឧស្សាហកម្ម និងសិប្បកម្មខេត្ត</v>
      </c>
      <c r="D278" s="509"/>
      <c r="E278" s="509"/>
      <c r="F278" s="90"/>
      <c r="G278" s="91"/>
      <c r="H278" s="92"/>
      <c r="I278" s="92"/>
      <c r="J278" s="91"/>
      <c r="K278" s="93" t="s">
        <v>75</v>
      </c>
      <c r="L278" s="144" t="str">
        <f>IF(F309&gt;0,L239+1,"")</f>
        <v/>
      </c>
    </row>
    <row r="279" spans="1:12" s="89" customFormat="1" ht="24" customHeight="1">
      <c r="C279" s="510" t="str">
        <f>$C$5</f>
        <v>អង្គភាពរដ្ឋាករទឹកបាត់ដំបង</v>
      </c>
      <c r="D279" s="510"/>
      <c r="E279" s="510"/>
      <c r="F279" s="511" t="str">
        <f>$F$5</f>
        <v>ដីការអម វិក្កយបត្របង់ប្រាក់ថ្លៃទឹក</v>
      </c>
      <c r="G279" s="511"/>
      <c r="H279" s="511"/>
      <c r="I279" s="511"/>
      <c r="J279" s="91"/>
      <c r="K279" s="93" t="s">
        <v>77</v>
      </c>
      <c r="L279" s="145" t="str">
        <f>$L$5</f>
        <v>01​ 01 01</v>
      </c>
    </row>
    <row r="280" spans="1:12" s="89" customFormat="1" ht="21.75" customHeight="1">
      <c r="C280" s="126"/>
      <c r="D280" s="94"/>
      <c r="E280" s="95"/>
      <c r="F280" s="511"/>
      <c r="G280" s="511"/>
      <c r="H280" s="511"/>
      <c r="I280" s="511"/>
      <c r="J280" s="91"/>
      <c r="K280" s="93" t="s">
        <v>78</v>
      </c>
      <c r="L280" s="146" t="str">
        <f>$L$6</f>
        <v>03-2016</v>
      </c>
    </row>
    <row r="281" spans="1:12" s="89" customFormat="1" ht="15" customHeight="1" thickBot="1">
      <c r="C281" s="126"/>
      <c r="D281" s="96"/>
      <c r="E281" s="95"/>
      <c r="F281" s="97"/>
      <c r="G281" s="98"/>
      <c r="H281" s="99"/>
      <c r="I281" s="100"/>
      <c r="J281" s="101"/>
      <c r="K281" s="97"/>
      <c r="L281" s="97"/>
    </row>
    <row r="282" spans="1:12" s="245" customFormat="1" ht="18.75" customHeight="1" thickTop="1">
      <c r="B282" s="502"/>
      <c r="C282" s="249" t="s">
        <v>29</v>
      </c>
      <c r="D282" s="102" t="s">
        <v>79</v>
      </c>
      <c r="E282" s="102" t="s">
        <v>94</v>
      </c>
      <c r="F282" s="103" t="s">
        <v>24</v>
      </c>
      <c r="G282" s="104" t="s">
        <v>55</v>
      </c>
      <c r="H282" s="105" t="s">
        <v>42</v>
      </c>
      <c r="I282" s="106" t="s">
        <v>7</v>
      </c>
      <c r="J282" s="107" t="s">
        <v>41</v>
      </c>
      <c r="K282" s="105" t="s">
        <v>80</v>
      </c>
      <c r="L282" s="108" t="s">
        <v>81</v>
      </c>
    </row>
    <row r="283" spans="1:12" s="245" customFormat="1" ht="18.75" customHeight="1" thickBot="1">
      <c r="B283" s="502"/>
      <c r="C283" s="250" t="s">
        <v>82</v>
      </c>
      <c r="D283" s="109" t="s">
        <v>83</v>
      </c>
      <c r="E283" s="109" t="s">
        <v>84</v>
      </c>
      <c r="F283" s="110" t="s">
        <v>85</v>
      </c>
      <c r="G283" s="111" t="s">
        <v>86</v>
      </c>
      <c r="H283" s="112" t="s">
        <v>87</v>
      </c>
      <c r="I283" s="112" t="s">
        <v>87</v>
      </c>
      <c r="J283" s="111" t="s">
        <v>88</v>
      </c>
      <c r="K283" s="112" t="s">
        <v>87</v>
      </c>
      <c r="L283" s="113"/>
    </row>
    <row r="284" spans="1:12" s="89" customFormat="1" ht="18.75" customHeight="1" thickTop="1">
      <c r="A284" s="89" t="str">
        <f>IFERROR(IF($B284&gt;0,VLOOKUP($C284,'Reading B'!$E:$BH,6,FALSE),""),"")</f>
        <v/>
      </c>
      <c r="B284" s="89">
        <f>VLOOKUP(C284,'Reading B'!$E:$BH,31,FALSE)</f>
        <v>0</v>
      </c>
      <c r="C284" s="251">
        <f>C269+1</f>
        <v>176</v>
      </c>
      <c r="D284" s="136" t="str">
        <f>IFERROR(IF($B284&gt;0,VLOOKUP($C284,'Reading B'!$E:$BH,2,FALSE),""),"")</f>
        <v/>
      </c>
      <c r="E284" s="136" t="str">
        <f>IFERROR(IF($B284&gt;0,VLOOKUP($C284,'Reading B'!$E:$BH,3,FALSE),""),"")</f>
        <v/>
      </c>
      <c r="F284" s="138" t="str">
        <f>IFERROR(IF($B284&gt;0,VLOOKUP($C284,'Reading B'!$E:$BH,32,FALSE),""),"")</f>
        <v/>
      </c>
      <c r="G284" s="140" t="str">
        <f>IFERROR(IF($B284&gt;0,VLOOKUP($C284,'Reading B'!$E:$BH,31,FALSE),""),"")</f>
        <v/>
      </c>
      <c r="H284" s="140" t="str">
        <f>IFERROR(IF($B284&gt;0,VLOOKUP($C284,'Reading B'!$E:$BH,37,FALSE),""),"")</f>
        <v/>
      </c>
      <c r="I284" s="140" t="str">
        <f>IFERROR(IF($B284&gt;0,VLOOKUP($C284,'Reading B'!$E:$BH,38,FALSE),""),"")</f>
        <v/>
      </c>
      <c r="J284" s="140" t="str">
        <f>IFERROR(IF($B284&gt;0,VLOOKUP($C284,'Reading B'!$E:$BH,39,FALSE),""),"")</f>
        <v/>
      </c>
      <c r="K284" s="233" t="str">
        <f t="shared" ref="K284:K308" si="25">IFERROR(IF(B284&gt;0,SUM(H284:J284),""),"")</f>
        <v/>
      </c>
      <c r="L284" s="141" t="str">
        <f>IF(A284=2,"អាជីវកម្ម",IF(A284=3,"អង្គភាពរដ្ឋ",""))</f>
        <v/>
      </c>
    </row>
    <row r="285" spans="1:12" s="89" customFormat="1" ht="18.75" customHeight="1">
      <c r="A285" s="89" t="str">
        <f>IFERROR(IF($B285&gt;0,VLOOKUP($C285,'Reading B'!$E:$BH,6,FALSE),""),"")</f>
        <v/>
      </c>
      <c r="B285" s="89">
        <f>VLOOKUP(C285,'Reading B'!$E:$BH,31,FALSE)</f>
        <v>0</v>
      </c>
      <c r="C285" s="252">
        <f>IF(C284&gt;0,C284+1)</f>
        <v>177</v>
      </c>
      <c r="D285" s="137" t="str">
        <f>IFERROR(IF($B285&gt;0,VLOOKUP($C285,'Reading B'!$E:$BH,2,FALSE),""),"")</f>
        <v/>
      </c>
      <c r="E285" s="137" t="str">
        <f>IFERROR(IF($B285&gt;0,VLOOKUP($C285,'Reading B'!$E:$BH,3,FALSE),""),"")</f>
        <v/>
      </c>
      <c r="F285" s="139" t="str">
        <f>IFERROR(IF($B285&gt;0,VLOOKUP($C285,'Reading B'!$E:$BH,32,FALSE),""),"")</f>
        <v/>
      </c>
      <c r="G285" s="114" t="str">
        <f>IFERROR(IF($B285&gt;0,VLOOKUP($C285,'Reading B'!$E:$BH,31,FALSE),""),"")</f>
        <v/>
      </c>
      <c r="H285" s="114" t="str">
        <f>IFERROR(IF($B285&gt;0,VLOOKUP($C285,'Reading B'!$E:$BH,37,FALSE),""),"")</f>
        <v/>
      </c>
      <c r="I285" s="114" t="str">
        <f>IFERROR(IF($B285&gt;0,VLOOKUP($C285,'Reading B'!$E:$BH,38,FALSE),""),"")</f>
        <v/>
      </c>
      <c r="J285" s="114" t="str">
        <f>IFERROR(IF($B285&gt;0,VLOOKUP($C285,'Reading B'!$E:$BH,39,FALSE),""),"")</f>
        <v/>
      </c>
      <c r="K285" s="142" t="str">
        <f t="shared" si="25"/>
        <v/>
      </c>
      <c r="L285" s="115" t="str">
        <f>IF(A285=2,"អាជីវកម្ម",IF(A285=3,"អង្គភាពរដ្ឋ",""))</f>
        <v/>
      </c>
    </row>
    <row r="286" spans="1:12" s="89" customFormat="1" ht="18.75" customHeight="1">
      <c r="A286" s="89" t="str">
        <f>IFERROR(IF($B286&gt;0,VLOOKUP($C286,'Reading B'!$E:$BH,6,FALSE),""),"")</f>
        <v/>
      </c>
      <c r="B286" s="89">
        <f>VLOOKUP(C286,'Reading B'!$E:$BH,31,FALSE)</f>
        <v>0</v>
      </c>
      <c r="C286" s="252">
        <f>IF(C285&gt;0,C285+1)</f>
        <v>178</v>
      </c>
      <c r="D286" s="137" t="str">
        <f>IFERROR(IF($B286&gt;0,VLOOKUP($C286,'Reading B'!$E:$BH,2,FALSE),""),"")</f>
        <v/>
      </c>
      <c r="E286" s="137" t="str">
        <f>IFERROR(IF($B286&gt;0,VLOOKUP($C286,'Reading B'!$E:$BH,3,FALSE),""),"")</f>
        <v/>
      </c>
      <c r="F286" s="139" t="str">
        <f>IFERROR(IF($B286&gt;0,VLOOKUP($C286,'Reading B'!$E:$BH,32,FALSE),""),"")</f>
        <v/>
      </c>
      <c r="G286" s="114" t="str">
        <f>IFERROR(IF($B286&gt;0,VLOOKUP($C286,'Reading B'!$E:$BH,31,FALSE),""),"")</f>
        <v/>
      </c>
      <c r="H286" s="114" t="str">
        <f>IFERROR(IF($B286&gt;0,VLOOKUP($C286,'Reading B'!$E:$BH,37,FALSE),""),"")</f>
        <v/>
      </c>
      <c r="I286" s="114" t="str">
        <f>IFERROR(IF($B286&gt;0,VLOOKUP($C286,'Reading B'!$E:$BH,38,FALSE),""),"")</f>
        <v/>
      </c>
      <c r="J286" s="114" t="str">
        <f>IFERROR(IF($B286&gt;0,VLOOKUP($C286,'Reading B'!$E:$BH,39,FALSE),""),"")</f>
        <v/>
      </c>
      <c r="K286" s="142" t="str">
        <f t="shared" si="25"/>
        <v/>
      </c>
      <c r="L286" s="115" t="str">
        <f t="shared" ref="L286:L308" si="26">IF(A286=2,"អាជីវកម្ម",IF(A286=3,"អង្គភាពរដ្ឋ",""))</f>
        <v/>
      </c>
    </row>
    <row r="287" spans="1:12" s="89" customFormat="1" ht="18.75" customHeight="1">
      <c r="A287" s="89" t="str">
        <f>IFERROR(IF($B287&gt;0,VLOOKUP($C287,'Reading B'!$E:$BH,6,FALSE),""),"")</f>
        <v/>
      </c>
      <c r="B287" s="89">
        <f>VLOOKUP(C287,'Reading B'!$E:$BH,31,FALSE)</f>
        <v>0</v>
      </c>
      <c r="C287" s="252">
        <f t="shared" ref="C287:C308" si="27">IF(C286&gt;0,C286+1)</f>
        <v>179</v>
      </c>
      <c r="D287" s="137" t="str">
        <f>IFERROR(IF($B287&gt;0,VLOOKUP($C287,'Reading B'!$E:$BH,2,FALSE),""),"")</f>
        <v/>
      </c>
      <c r="E287" s="137" t="str">
        <f>IFERROR(IF($B287&gt;0,VLOOKUP($C287,'Reading B'!$E:$BH,3,FALSE),""),"")</f>
        <v/>
      </c>
      <c r="F287" s="139" t="str">
        <f>IFERROR(IF($B287&gt;0,VLOOKUP($C287,'Reading B'!$E:$BH,32,FALSE),""),"")</f>
        <v/>
      </c>
      <c r="G287" s="114" t="str">
        <f>IFERROR(IF($B287&gt;0,VLOOKUP($C287,'Reading B'!$E:$BH,31,FALSE),""),"")</f>
        <v/>
      </c>
      <c r="H287" s="114" t="str">
        <f>IFERROR(IF($B287&gt;0,VLOOKUP($C287,'Reading B'!$E:$BH,37,FALSE),""),"")</f>
        <v/>
      </c>
      <c r="I287" s="114" t="str">
        <f>IFERROR(IF($B287&gt;0,VLOOKUP($C287,'Reading B'!$E:$BH,38,FALSE),""),"")</f>
        <v/>
      </c>
      <c r="J287" s="114" t="str">
        <f>IFERROR(IF($B287&gt;0,VLOOKUP($C287,'Reading B'!$E:$BH,39,FALSE),""),"")</f>
        <v/>
      </c>
      <c r="K287" s="142" t="str">
        <f t="shared" si="25"/>
        <v/>
      </c>
      <c r="L287" s="115" t="str">
        <f t="shared" si="26"/>
        <v/>
      </c>
    </row>
    <row r="288" spans="1:12" s="89" customFormat="1" ht="18.75" customHeight="1">
      <c r="A288" s="89" t="str">
        <f>IFERROR(IF($B288&gt;0,VLOOKUP($C288,'Reading B'!$E:$BH,6,FALSE),""),"")</f>
        <v/>
      </c>
      <c r="B288" s="89">
        <f>VLOOKUP(C288,'Reading B'!$E:$BH,31,FALSE)</f>
        <v>0</v>
      </c>
      <c r="C288" s="252">
        <f t="shared" si="27"/>
        <v>180</v>
      </c>
      <c r="D288" s="137" t="str">
        <f>IFERROR(IF($B288&gt;0,VLOOKUP($C288,'Reading B'!$E:$BH,2,FALSE),""),"")</f>
        <v/>
      </c>
      <c r="E288" s="137" t="str">
        <f>IFERROR(IF($B288&gt;0,VLOOKUP($C288,'Reading B'!$E:$BH,3,FALSE),""),"")</f>
        <v/>
      </c>
      <c r="F288" s="139" t="str">
        <f>IFERROR(IF($B288&gt;0,VLOOKUP($C288,'Reading B'!$E:$BH,32,FALSE),""),"")</f>
        <v/>
      </c>
      <c r="G288" s="114" t="str">
        <f>IFERROR(IF($B288&gt;0,VLOOKUP($C288,'Reading B'!$E:$BH,31,FALSE),""),"")</f>
        <v/>
      </c>
      <c r="H288" s="114" t="str">
        <f>IFERROR(IF($B288&gt;0,VLOOKUP($C288,'Reading B'!$E:$BH,37,FALSE),""),"")</f>
        <v/>
      </c>
      <c r="I288" s="114" t="str">
        <f>IFERROR(IF($B288&gt;0,VLOOKUP($C288,'Reading B'!$E:$BH,38,FALSE),""),"")</f>
        <v/>
      </c>
      <c r="J288" s="114" t="str">
        <f>IFERROR(IF($B288&gt;0,VLOOKUP($C288,'Reading B'!$E:$BH,39,FALSE),""),"")</f>
        <v/>
      </c>
      <c r="K288" s="142" t="str">
        <f t="shared" si="25"/>
        <v/>
      </c>
      <c r="L288" s="115" t="str">
        <f t="shared" si="26"/>
        <v/>
      </c>
    </row>
    <row r="289" spans="1:12" s="89" customFormat="1" ht="18.75" customHeight="1">
      <c r="A289" s="89" t="str">
        <f>IFERROR(IF($B289&gt;0,VLOOKUP($C289,'Reading B'!$E:$BH,6,FALSE),""),"")</f>
        <v/>
      </c>
      <c r="B289" s="89">
        <f>VLOOKUP(C289,'Reading B'!$E:$BH,31,FALSE)</f>
        <v>0</v>
      </c>
      <c r="C289" s="252">
        <f t="shared" si="27"/>
        <v>181</v>
      </c>
      <c r="D289" s="137" t="str">
        <f>IFERROR(IF($B289&gt;0,VLOOKUP($C289,'Reading B'!$E:$BH,2,FALSE),""),"")</f>
        <v/>
      </c>
      <c r="E289" s="137" t="str">
        <f>IFERROR(IF($B289&gt;0,VLOOKUP($C289,'Reading B'!$E:$BH,3,FALSE),""),"")</f>
        <v/>
      </c>
      <c r="F289" s="139" t="str">
        <f>IFERROR(IF($B289&gt;0,VLOOKUP($C289,'Reading B'!$E:$BH,32,FALSE),""),"")</f>
        <v/>
      </c>
      <c r="G289" s="114" t="str">
        <f>IFERROR(IF($B289&gt;0,VLOOKUP($C289,'Reading B'!$E:$BH,31,FALSE),""),"")</f>
        <v/>
      </c>
      <c r="H289" s="114" t="str">
        <f>IFERROR(IF($B289&gt;0,VLOOKUP($C289,'Reading B'!$E:$BH,37,FALSE),""),"")</f>
        <v/>
      </c>
      <c r="I289" s="114" t="str">
        <f>IFERROR(IF($B289&gt;0,VLOOKUP($C289,'Reading B'!$E:$BH,38,FALSE),""),"")</f>
        <v/>
      </c>
      <c r="J289" s="114" t="str">
        <f>IFERROR(IF($B289&gt;0,VLOOKUP($C289,'Reading B'!$E:$BH,39,FALSE),""),"")</f>
        <v/>
      </c>
      <c r="K289" s="142" t="str">
        <f t="shared" si="25"/>
        <v/>
      </c>
      <c r="L289" s="115" t="str">
        <f t="shared" si="26"/>
        <v/>
      </c>
    </row>
    <row r="290" spans="1:12" s="89" customFormat="1" ht="18.75" customHeight="1">
      <c r="A290" s="89" t="str">
        <f>IFERROR(IF($B290&gt;0,VLOOKUP($C290,'Reading B'!$E:$BH,6,FALSE),""),"")</f>
        <v/>
      </c>
      <c r="B290" s="89">
        <f>VLOOKUP(C290,'Reading B'!$E:$BH,31,FALSE)</f>
        <v>0</v>
      </c>
      <c r="C290" s="252">
        <f t="shared" si="27"/>
        <v>182</v>
      </c>
      <c r="D290" s="137" t="str">
        <f>IFERROR(IF($B290&gt;0,VLOOKUP($C290,'Reading B'!$E:$BH,2,FALSE),""),"")</f>
        <v/>
      </c>
      <c r="E290" s="137" t="str">
        <f>IFERROR(IF($B290&gt;0,VLOOKUP($C290,'Reading B'!$E:$BH,3,FALSE),""),"")</f>
        <v/>
      </c>
      <c r="F290" s="139" t="str">
        <f>IFERROR(IF($B290&gt;0,VLOOKUP($C290,'Reading B'!$E:$BH,32,FALSE),""),"")</f>
        <v/>
      </c>
      <c r="G290" s="114" t="str">
        <f>IFERROR(IF($B290&gt;0,VLOOKUP($C290,'Reading B'!$E:$BH,31,FALSE),""),"")</f>
        <v/>
      </c>
      <c r="H290" s="114" t="str">
        <f>IFERROR(IF($B290&gt;0,VLOOKUP($C290,'Reading B'!$E:$BH,37,FALSE),""),"")</f>
        <v/>
      </c>
      <c r="I290" s="114" t="str">
        <f>IFERROR(IF($B290&gt;0,VLOOKUP($C290,'Reading B'!$E:$BH,38,FALSE),""),"")</f>
        <v/>
      </c>
      <c r="J290" s="114" t="str">
        <f>IFERROR(IF($B290&gt;0,VLOOKUP($C290,'Reading B'!$E:$BH,39,FALSE),""),"")</f>
        <v/>
      </c>
      <c r="K290" s="142" t="str">
        <f t="shared" si="25"/>
        <v/>
      </c>
      <c r="L290" s="115" t="str">
        <f t="shared" si="26"/>
        <v/>
      </c>
    </row>
    <row r="291" spans="1:12" s="89" customFormat="1" ht="18.75" customHeight="1">
      <c r="A291" s="89" t="str">
        <f>IFERROR(IF($B291&gt;0,VLOOKUP($C291,'Reading B'!$E:$BH,6,FALSE),""),"")</f>
        <v/>
      </c>
      <c r="B291" s="89">
        <f>VLOOKUP(C291,'Reading B'!$E:$BH,31,FALSE)</f>
        <v>0</v>
      </c>
      <c r="C291" s="252">
        <f t="shared" si="27"/>
        <v>183</v>
      </c>
      <c r="D291" s="137" t="str">
        <f>IFERROR(IF($B291&gt;0,VLOOKUP($C291,'Reading B'!$E:$BH,2,FALSE),""),"")</f>
        <v/>
      </c>
      <c r="E291" s="137" t="str">
        <f>IFERROR(IF($B291&gt;0,VLOOKUP($C291,'Reading B'!$E:$BH,3,FALSE),""),"")</f>
        <v/>
      </c>
      <c r="F291" s="139" t="str">
        <f>IFERROR(IF($B291&gt;0,VLOOKUP($C291,'Reading B'!$E:$BH,32,FALSE),""),"")</f>
        <v/>
      </c>
      <c r="G291" s="114" t="str">
        <f>IFERROR(IF($B291&gt;0,VLOOKUP($C291,'Reading B'!$E:$BH,31,FALSE),""),"")</f>
        <v/>
      </c>
      <c r="H291" s="114" t="str">
        <f>IFERROR(IF($B291&gt;0,VLOOKUP($C291,'Reading B'!$E:$BH,37,FALSE),""),"")</f>
        <v/>
      </c>
      <c r="I291" s="114" t="str">
        <f>IFERROR(IF($B291&gt;0,VLOOKUP($C291,'Reading B'!$E:$BH,38,FALSE),""),"")</f>
        <v/>
      </c>
      <c r="J291" s="114" t="str">
        <f>IFERROR(IF($B291&gt;0,VLOOKUP($C291,'Reading B'!$E:$BH,39,FALSE),""),"")</f>
        <v/>
      </c>
      <c r="K291" s="142" t="str">
        <f t="shared" si="25"/>
        <v/>
      </c>
      <c r="L291" s="115" t="str">
        <f t="shared" si="26"/>
        <v/>
      </c>
    </row>
    <row r="292" spans="1:12" s="89" customFormat="1" ht="18.75" customHeight="1">
      <c r="A292" s="89" t="str">
        <f>IFERROR(IF($B292&gt;0,VLOOKUP($C292,'Reading B'!$E:$BH,6,FALSE),""),"")</f>
        <v/>
      </c>
      <c r="B292" s="89">
        <f>VLOOKUP(C292,'Reading B'!$E:$BH,31,FALSE)</f>
        <v>0</v>
      </c>
      <c r="C292" s="252">
        <f t="shared" si="27"/>
        <v>184</v>
      </c>
      <c r="D292" s="137" t="str">
        <f>IFERROR(IF($B292&gt;0,VLOOKUP($C292,'Reading B'!$E:$BH,2,FALSE),""),"")</f>
        <v/>
      </c>
      <c r="E292" s="137" t="str">
        <f>IFERROR(IF($B292&gt;0,VLOOKUP($C292,'Reading B'!$E:$BH,3,FALSE),""),"")</f>
        <v/>
      </c>
      <c r="F292" s="139" t="str">
        <f>IFERROR(IF($B292&gt;0,VLOOKUP($C292,'Reading B'!$E:$BH,32,FALSE),""),"")</f>
        <v/>
      </c>
      <c r="G292" s="114" t="str">
        <f>IFERROR(IF($B292&gt;0,VLOOKUP($C292,'Reading B'!$E:$BH,31,FALSE),""),"")</f>
        <v/>
      </c>
      <c r="H292" s="114" t="str">
        <f>IFERROR(IF($B292&gt;0,VLOOKUP($C292,'Reading B'!$E:$BH,37,FALSE),""),"")</f>
        <v/>
      </c>
      <c r="I292" s="114" t="str">
        <f>IFERROR(IF($B292&gt;0,VLOOKUP($C292,'Reading B'!$E:$BH,38,FALSE),""),"")</f>
        <v/>
      </c>
      <c r="J292" s="114" t="str">
        <f>IFERROR(IF($B292&gt;0,VLOOKUP($C292,'Reading B'!$E:$BH,39,FALSE),""),"")</f>
        <v/>
      </c>
      <c r="K292" s="142" t="str">
        <f t="shared" si="25"/>
        <v/>
      </c>
      <c r="L292" s="115" t="str">
        <f t="shared" si="26"/>
        <v/>
      </c>
    </row>
    <row r="293" spans="1:12" s="89" customFormat="1" ht="18.75" customHeight="1">
      <c r="A293" s="89" t="str">
        <f>IFERROR(IF($B293&gt;0,VLOOKUP($C293,'Reading B'!$E:$BH,6,FALSE),""),"")</f>
        <v/>
      </c>
      <c r="B293" s="89">
        <f>VLOOKUP(C293,'Reading B'!$E:$BH,31,FALSE)</f>
        <v>0</v>
      </c>
      <c r="C293" s="252">
        <f t="shared" si="27"/>
        <v>185</v>
      </c>
      <c r="D293" s="137" t="str">
        <f>IFERROR(IF($B293&gt;0,VLOOKUP($C293,'Reading B'!$E:$BH,2,FALSE),""),"")</f>
        <v/>
      </c>
      <c r="E293" s="137" t="str">
        <f>IFERROR(IF($B293&gt;0,VLOOKUP($C293,'Reading B'!$E:$BH,3,FALSE),""),"")</f>
        <v/>
      </c>
      <c r="F293" s="139" t="str">
        <f>IFERROR(IF($B293&gt;0,VLOOKUP($C293,'Reading B'!$E:$BH,32,FALSE),""),"")</f>
        <v/>
      </c>
      <c r="G293" s="114" t="str">
        <f>IFERROR(IF($B293&gt;0,VLOOKUP($C293,'Reading B'!$E:$BH,31,FALSE),""),"")</f>
        <v/>
      </c>
      <c r="H293" s="114" t="str">
        <f>IFERROR(IF($B293&gt;0,VLOOKUP($C293,'Reading B'!$E:$BH,37,FALSE),""),"")</f>
        <v/>
      </c>
      <c r="I293" s="114" t="str">
        <f>IFERROR(IF($B293&gt;0,VLOOKUP($C293,'Reading B'!$E:$BH,38,FALSE),""),"")</f>
        <v/>
      </c>
      <c r="J293" s="114" t="str">
        <f>IFERROR(IF($B293&gt;0,VLOOKUP($C293,'Reading B'!$E:$BH,39,FALSE),""),"")</f>
        <v/>
      </c>
      <c r="K293" s="142" t="str">
        <f t="shared" si="25"/>
        <v/>
      </c>
      <c r="L293" s="115" t="str">
        <f t="shared" si="26"/>
        <v/>
      </c>
    </row>
    <row r="294" spans="1:12" s="89" customFormat="1" ht="18.75" customHeight="1">
      <c r="A294" s="89" t="str">
        <f>IFERROR(IF($B294&gt;0,VLOOKUP($C294,'Reading B'!$E:$BH,6,FALSE),""),"")</f>
        <v/>
      </c>
      <c r="B294" s="89">
        <f>VLOOKUP(C294,'Reading B'!$E:$BH,31,FALSE)</f>
        <v>0</v>
      </c>
      <c r="C294" s="252">
        <f t="shared" si="27"/>
        <v>186</v>
      </c>
      <c r="D294" s="137" t="str">
        <f>IFERROR(IF($B294&gt;0,VLOOKUP($C294,'Reading B'!$E:$BH,2,FALSE),""),"")</f>
        <v/>
      </c>
      <c r="E294" s="137" t="str">
        <f>IFERROR(IF($B294&gt;0,VLOOKUP($C294,'Reading B'!$E:$BH,3,FALSE),""),"")</f>
        <v/>
      </c>
      <c r="F294" s="139" t="str">
        <f>IFERROR(IF($B294&gt;0,VLOOKUP($C294,'Reading B'!$E:$BH,32,FALSE),""),"")</f>
        <v/>
      </c>
      <c r="G294" s="114" t="str">
        <f>IFERROR(IF($B294&gt;0,VLOOKUP($C294,'Reading B'!$E:$BH,31,FALSE),""),"")</f>
        <v/>
      </c>
      <c r="H294" s="114" t="str">
        <f>IFERROR(IF($B294&gt;0,VLOOKUP($C294,'Reading B'!$E:$BH,37,FALSE),""),"")</f>
        <v/>
      </c>
      <c r="I294" s="114" t="str">
        <f>IFERROR(IF($B294&gt;0,VLOOKUP($C294,'Reading B'!$E:$BH,38,FALSE),""),"")</f>
        <v/>
      </c>
      <c r="J294" s="114" t="str">
        <f>IFERROR(IF($B294&gt;0,VLOOKUP($C294,'Reading B'!$E:$BH,39,FALSE),""),"")</f>
        <v/>
      </c>
      <c r="K294" s="142" t="str">
        <f t="shared" si="25"/>
        <v/>
      </c>
      <c r="L294" s="115" t="str">
        <f t="shared" si="26"/>
        <v/>
      </c>
    </row>
    <row r="295" spans="1:12" s="89" customFormat="1" ht="18.75" customHeight="1">
      <c r="A295" s="89" t="str">
        <f>IFERROR(IF($B295&gt;0,VLOOKUP($C295,'Reading B'!$E:$BH,6,FALSE),""),"")</f>
        <v/>
      </c>
      <c r="B295" s="89">
        <f>VLOOKUP(C295,'Reading B'!$E:$BH,31,FALSE)</f>
        <v>0</v>
      </c>
      <c r="C295" s="252">
        <f t="shared" si="27"/>
        <v>187</v>
      </c>
      <c r="D295" s="137" t="str">
        <f>IFERROR(IF($B295&gt;0,VLOOKUP($C295,'Reading B'!$E:$BH,2,FALSE),""),"")</f>
        <v/>
      </c>
      <c r="E295" s="137" t="str">
        <f>IFERROR(IF($B295&gt;0,VLOOKUP($C295,'Reading B'!$E:$BH,3,FALSE),""),"")</f>
        <v/>
      </c>
      <c r="F295" s="139" t="str">
        <f>IFERROR(IF($B295&gt;0,VLOOKUP($C295,'Reading B'!$E:$BH,32,FALSE),""),"")</f>
        <v/>
      </c>
      <c r="G295" s="114" t="str">
        <f>IFERROR(IF($B295&gt;0,VLOOKUP($C295,'Reading B'!$E:$BH,31,FALSE),""),"")</f>
        <v/>
      </c>
      <c r="H295" s="114" t="str">
        <f>IFERROR(IF($B295&gt;0,VLOOKUP($C295,'Reading B'!$E:$BH,37,FALSE),""),"")</f>
        <v/>
      </c>
      <c r="I295" s="114" t="str">
        <f>IFERROR(IF($B295&gt;0,VLOOKUP($C295,'Reading B'!$E:$BH,38,FALSE),""),"")</f>
        <v/>
      </c>
      <c r="J295" s="114" t="str">
        <f>IFERROR(IF($B295&gt;0,VLOOKUP($C295,'Reading B'!$E:$BH,39,FALSE),""),"")</f>
        <v/>
      </c>
      <c r="K295" s="142" t="str">
        <f t="shared" si="25"/>
        <v/>
      </c>
      <c r="L295" s="115" t="str">
        <f t="shared" si="26"/>
        <v/>
      </c>
    </row>
    <row r="296" spans="1:12" s="89" customFormat="1" ht="18.75" customHeight="1">
      <c r="A296" s="89" t="str">
        <f>IFERROR(IF($B296&gt;0,VLOOKUP($C296,'Reading B'!$E:$BH,6,FALSE),""),"")</f>
        <v/>
      </c>
      <c r="B296" s="89">
        <f>VLOOKUP(C296,'Reading B'!$E:$BH,31,FALSE)</f>
        <v>0</v>
      </c>
      <c r="C296" s="252">
        <f t="shared" si="27"/>
        <v>188</v>
      </c>
      <c r="D296" s="137" t="str">
        <f>IFERROR(IF($B296&gt;0,VLOOKUP($C296,'Reading B'!$E:$BH,2,FALSE),""),"")</f>
        <v/>
      </c>
      <c r="E296" s="137" t="str">
        <f>IFERROR(IF($B296&gt;0,VLOOKUP($C296,'Reading B'!$E:$BH,3,FALSE),""),"")</f>
        <v/>
      </c>
      <c r="F296" s="139" t="str">
        <f>IFERROR(IF($B296&gt;0,VLOOKUP($C296,'Reading B'!$E:$BH,32,FALSE),""),"")</f>
        <v/>
      </c>
      <c r="G296" s="114" t="str">
        <f>IFERROR(IF($B296&gt;0,VLOOKUP($C296,'Reading B'!$E:$BH,31,FALSE),""),"")</f>
        <v/>
      </c>
      <c r="H296" s="114" t="str">
        <f>IFERROR(IF($B296&gt;0,VLOOKUP($C296,'Reading B'!$E:$BH,37,FALSE),""),"")</f>
        <v/>
      </c>
      <c r="I296" s="114" t="str">
        <f>IFERROR(IF($B296&gt;0,VLOOKUP($C296,'Reading B'!$E:$BH,38,FALSE),""),"")</f>
        <v/>
      </c>
      <c r="J296" s="114" t="str">
        <f>IFERROR(IF($B296&gt;0,VLOOKUP($C296,'Reading B'!$E:$BH,39,FALSE),""),"")</f>
        <v/>
      </c>
      <c r="K296" s="142" t="str">
        <f t="shared" si="25"/>
        <v/>
      </c>
      <c r="L296" s="115" t="str">
        <f t="shared" si="26"/>
        <v/>
      </c>
    </row>
    <row r="297" spans="1:12" s="89" customFormat="1" ht="18.75" customHeight="1">
      <c r="A297" s="89" t="str">
        <f>IFERROR(IF($B297&gt;0,VLOOKUP($C297,'Reading B'!$E:$BH,6,FALSE),""),"")</f>
        <v/>
      </c>
      <c r="B297" s="89">
        <f>VLOOKUP(C297,'Reading B'!$E:$BH,31,FALSE)</f>
        <v>0</v>
      </c>
      <c r="C297" s="252">
        <f t="shared" si="27"/>
        <v>189</v>
      </c>
      <c r="D297" s="137" t="str">
        <f>IFERROR(IF($B297&gt;0,VLOOKUP($C297,'Reading B'!$E:$BH,2,FALSE),""),"")</f>
        <v/>
      </c>
      <c r="E297" s="137" t="str">
        <f>IFERROR(IF($B297&gt;0,VLOOKUP($C297,'Reading B'!$E:$BH,3,FALSE),""),"")</f>
        <v/>
      </c>
      <c r="F297" s="139" t="str">
        <f>IFERROR(IF($B297&gt;0,VLOOKUP($C297,'Reading B'!$E:$BH,32,FALSE),""),"")</f>
        <v/>
      </c>
      <c r="G297" s="114" t="str">
        <f>IFERROR(IF($B297&gt;0,VLOOKUP($C297,'Reading B'!$E:$BH,31,FALSE),""),"")</f>
        <v/>
      </c>
      <c r="H297" s="114" t="str">
        <f>IFERROR(IF($B297&gt;0,VLOOKUP($C297,'Reading B'!$E:$BH,37,FALSE),""),"")</f>
        <v/>
      </c>
      <c r="I297" s="114" t="str">
        <f>IFERROR(IF($B297&gt;0,VLOOKUP($C297,'Reading B'!$E:$BH,38,FALSE),""),"")</f>
        <v/>
      </c>
      <c r="J297" s="114" t="str">
        <f>IFERROR(IF($B297&gt;0,VLOOKUP($C297,'Reading B'!$E:$BH,39,FALSE),""),"")</f>
        <v/>
      </c>
      <c r="K297" s="142" t="str">
        <f t="shared" si="25"/>
        <v/>
      </c>
      <c r="L297" s="115" t="str">
        <f t="shared" si="26"/>
        <v/>
      </c>
    </row>
    <row r="298" spans="1:12" s="89" customFormat="1" ht="18.75" customHeight="1">
      <c r="A298" s="89" t="str">
        <f>IFERROR(IF($B298&gt;0,VLOOKUP($C298,'Reading B'!$E:$BH,6,FALSE),""),"")</f>
        <v/>
      </c>
      <c r="B298" s="89">
        <f>VLOOKUP(C298,'Reading B'!$E:$BH,31,FALSE)</f>
        <v>0</v>
      </c>
      <c r="C298" s="252">
        <f t="shared" si="27"/>
        <v>190</v>
      </c>
      <c r="D298" s="137" t="str">
        <f>IFERROR(IF($B298&gt;0,VLOOKUP($C298,'Reading B'!$E:$BH,2,FALSE),""),"")</f>
        <v/>
      </c>
      <c r="E298" s="137" t="str">
        <f>IFERROR(IF($B298&gt;0,VLOOKUP($C298,'Reading B'!$E:$BH,3,FALSE),""),"")</f>
        <v/>
      </c>
      <c r="F298" s="139" t="str">
        <f>IFERROR(IF($B298&gt;0,VLOOKUP($C298,'Reading B'!$E:$BH,32,FALSE),""),"")</f>
        <v/>
      </c>
      <c r="G298" s="114" t="str">
        <f>IFERROR(IF($B298&gt;0,VLOOKUP($C298,'Reading B'!$E:$BH,31,FALSE),""),"")</f>
        <v/>
      </c>
      <c r="H298" s="114" t="str">
        <f>IFERROR(IF($B298&gt;0,VLOOKUP($C298,'Reading B'!$E:$BH,37,FALSE),""),"")</f>
        <v/>
      </c>
      <c r="I298" s="114" t="str">
        <f>IFERROR(IF($B298&gt;0,VLOOKUP($C298,'Reading B'!$E:$BH,38,FALSE),""),"")</f>
        <v/>
      </c>
      <c r="J298" s="114" t="str">
        <f>IFERROR(IF($B298&gt;0,VLOOKUP($C298,'Reading B'!$E:$BH,39,FALSE),""),"")</f>
        <v/>
      </c>
      <c r="K298" s="142" t="str">
        <f t="shared" si="25"/>
        <v/>
      </c>
      <c r="L298" s="115" t="str">
        <f t="shared" si="26"/>
        <v/>
      </c>
    </row>
    <row r="299" spans="1:12" s="89" customFormat="1" ht="18.75" customHeight="1">
      <c r="A299" s="89" t="str">
        <f>IFERROR(IF($B299&gt;0,VLOOKUP($C299,'Reading B'!$E:$BH,6,FALSE),""),"")</f>
        <v/>
      </c>
      <c r="B299" s="89">
        <f>VLOOKUP(C299,'Reading B'!$E:$BH,31,FALSE)</f>
        <v>0</v>
      </c>
      <c r="C299" s="252">
        <f t="shared" si="27"/>
        <v>191</v>
      </c>
      <c r="D299" s="137" t="str">
        <f>IFERROR(IF($B299&gt;0,VLOOKUP($C299,'Reading B'!$E:$BH,2,FALSE),""),"")</f>
        <v/>
      </c>
      <c r="E299" s="137" t="str">
        <f>IFERROR(IF($B299&gt;0,VLOOKUP($C299,'Reading B'!$E:$BH,3,FALSE),""),"")</f>
        <v/>
      </c>
      <c r="F299" s="139" t="str">
        <f>IFERROR(IF($B299&gt;0,VLOOKUP($C299,'Reading B'!$E:$BH,32,FALSE),""),"")</f>
        <v/>
      </c>
      <c r="G299" s="114" t="str">
        <f>IFERROR(IF($B299&gt;0,VLOOKUP($C299,'Reading B'!$E:$BH,31,FALSE),""),"")</f>
        <v/>
      </c>
      <c r="H299" s="114" t="str">
        <f>IFERROR(IF($B299&gt;0,VLOOKUP($C299,'Reading B'!$E:$BH,37,FALSE),""),"")</f>
        <v/>
      </c>
      <c r="I299" s="114" t="str">
        <f>IFERROR(IF($B299&gt;0,VLOOKUP($C299,'Reading B'!$E:$BH,38,FALSE),""),"")</f>
        <v/>
      </c>
      <c r="J299" s="114" t="str">
        <f>IFERROR(IF($B299&gt;0,VLOOKUP($C299,'Reading B'!$E:$BH,39,FALSE),""),"")</f>
        <v/>
      </c>
      <c r="K299" s="142" t="str">
        <f t="shared" si="25"/>
        <v/>
      </c>
      <c r="L299" s="115" t="str">
        <f t="shared" si="26"/>
        <v/>
      </c>
    </row>
    <row r="300" spans="1:12" s="89" customFormat="1" ht="18.75" customHeight="1">
      <c r="A300" s="89" t="str">
        <f>IFERROR(IF($B300&gt;0,VLOOKUP($C300,'Reading B'!$E:$BH,6,FALSE),""),"")</f>
        <v/>
      </c>
      <c r="B300" s="89">
        <f>VLOOKUP(C300,'Reading B'!$E:$BH,31,FALSE)</f>
        <v>0</v>
      </c>
      <c r="C300" s="252">
        <f t="shared" si="27"/>
        <v>192</v>
      </c>
      <c r="D300" s="137" t="str">
        <f>IFERROR(IF($B300&gt;0,VLOOKUP($C300,'Reading B'!$E:$BH,2,FALSE),""),"")</f>
        <v/>
      </c>
      <c r="E300" s="137" t="str">
        <f>IFERROR(IF($B300&gt;0,VLOOKUP($C300,'Reading B'!$E:$BH,3,FALSE),""),"")</f>
        <v/>
      </c>
      <c r="F300" s="139" t="str">
        <f>IFERROR(IF($B300&gt;0,VLOOKUP($C300,'Reading B'!$E:$BH,32,FALSE),""),"")</f>
        <v/>
      </c>
      <c r="G300" s="114" t="str">
        <f>IFERROR(IF($B300&gt;0,VLOOKUP($C300,'Reading B'!$E:$BH,31,FALSE),""),"")</f>
        <v/>
      </c>
      <c r="H300" s="114" t="str">
        <f>IFERROR(IF($B300&gt;0,VLOOKUP($C300,'Reading B'!$E:$BH,37,FALSE),""),"")</f>
        <v/>
      </c>
      <c r="I300" s="114" t="str">
        <f>IFERROR(IF($B300&gt;0,VLOOKUP($C300,'Reading B'!$E:$BH,38,FALSE),""),"")</f>
        <v/>
      </c>
      <c r="J300" s="114" t="str">
        <f>IFERROR(IF($B300&gt;0,VLOOKUP($C300,'Reading B'!$E:$BH,39,FALSE),""),"")</f>
        <v/>
      </c>
      <c r="K300" s="142" t="str">
        <f t="shared" si="25"/>
        <v/>
      </c>
      <c r="L300" s="115" t="str">
        <f t="shared" si="26"/>
        <v/>
      </c>
    </row>
    <row r="301" spans="1:12" s="89" customFormat="1" ht="18.75" customHeight="1">
      <c r="A301" s="89" t="str">
        <f>IFERROR(IF($B301&gt;0,VLOOKUP($C301,'Reading B'!$E:$BH,6,FALSE),""),"")</f>
        <v/>
      </c>
      <c r="B301" s="89">
        <f>VLOOKUP(C301,'Reading B'!$E:$BH,31,FALSE)</f>
        <v>0</v>
      </c>
      <c r="C301" s="252">
        <f t="shared" si="27"/>
        <v>193</v>
      </c>
      <c r="D301" s="137" t="str">
        <f>IFERROR(IF($B301&gt;0,VLOOKUP($C301,'Reading B'!$E:$BH,2,FALSE),""),"")</f>
        <v/>
      </c>
      <c r="E301" s="137" t="str">
        <f>IFERROR(IF($B301&gt;0,VLOOKUP($C301,'Reading B'!$E:$BH,3,FALSE),""),"")</f>
        <v/>
      </c>
      <c r="F301" s="139" t="str">
        <f>IFERROR(IF($B301&gt;0,VLOOKUP($C301,'Reading B'!$E:$BH,32,FALSE),""),"")</f>
        <v/>
      </c>
      <c r="G301" s="114" t="str">
        <f>IFERROR(IF($B301&gt;0,VLOOKUP($C301,'Reading B'!$E:$BH,31,FALSE),""),"")</f>
        <v/>
      </c>
      <c r="H301" s="114" t="str">
        <f>IFERROR(IF($B301&gt;0,VLOOKUP($C301,'Reading B'!$E:$BH,37,FALSE),""),"")</f>
        <v/>
      </c>
      <c r="I301" s="114" t="str">
        <f>IFERROR(IF($B301&gt;0,VLOOKUP($C301,'Reading B'!$E:$BH,38,FALSE),""),"")</f>
        <v/>
      </c>
      <c r="J301" s="114" t="str">
        <f>IFERROR(IF($B301&gt;0,VLOOKUP($C301,'Reading B'!$E:$BH,39,FALSE),""),"")</f>
        <v/>
      </c>
      <c r="K301" s="142" t="str">
        <f t="shared" si="25"/>
        <v/>
      </c>
      <c r="L301" s="115" t="str">
        <f t="shared" si="26"/>
        <v/>
      </c>
    </row>
    <row r="302" spans="1:12" s="89" customFormat="1" ht="18.75" customHeight="1">
      <c r="A302" s="89" t="str">
        <f>IFERROR(IF($B302&gt;0,VLOOKUP($C302,'Reading B'!$E:$BH,6,FALSE),""),"")</f>
        <v/>
      </c>
      <c r="B302" s="89">
        <f>VLOOKUP(C302,'Reading B'!$E:$BH,31,FALSE)</f>
        <v>0</v>
      </c>
      <c r="C302" s="252">
        <f t="shared" si="27"/>
        <v>194</v>
      </c>
      <c r="D302" s="137" t="str">
        <f>IFERROR(IF($B302&gt;0,VLOOKUP($C302,'Reading B'!$E:$BH,2,FALSE),""),"")</f>
        <v/>
      </c>
      <c r="E302" s="137" t="str">
        <f>IFERROR(IF($B302&gt;0,VLOOKUP($C302,'Reading B'!$E:$BH,3,FALSE),""),"")</f>
        <v/>
      </c>
      <c r="F302" s="139" t="str">
        <f>IFERROR(IF($B302&gt;0,VLOOKUP($C302,'Reading B'!$E:$BH,32,FALSE),""),"")</f>
        <v/>
      </c>
      <c r="G302" s="114" t="str">
        <f>IFERROR(IF($B302&gt;0,VLOOKUP($C302,'Reading B'!$E:$BH,31,FALSE),""),"")</f>
        <v/>
      </c>
      <c r="H302" s="114" t="str">
        <f>IFERROR(IF($B302&gt;0,VLOOKUP($C302,'Reading B'!$E:$BH,37,FALSE),""),"")</f>
        <v/>
      </c>
      <c r="I302" s="114" t="str">
        <f>IFERROR(IF($B302&gt;0,VLOOKUP($C302,'Reading B'!$E:$BH,38,FALSE),""),"")</f>
        <v/>
      </c>
      <c r="J302" s="114" t="str">
        <f>IFERROR(IF($B302&gt;0,VLOOKUP($C302,'Reading B'!$E:$BH,39,FALSE),""),"")</f>
        <v/>
      </c>
      <c r="K302" s="142" t="str">
        <f t="shared" si="25"/>
        <v/>
      </c>
      <c r="L302" s="115" t="str">
        <f t="shared" si="26"/>
        <v/>
      </c>
    </row>
    <row r="303" spans="1:12" s="89" customFormat="1" ht="18.75" customHeight="1">
      <c r="A303" s="89" t="str">
        <f>IFERROR(IF($B303&gt;0,VLOOKUP($C303,'Reading B'!$E:$BH,6,FALSE),""),"")</f>
        <v/>
      </c>
      <c r="B303" s="89">
        <f>VLOOKUP(C303,'Reading B'!$E:$BH,31,FALSE)</f>
        <v>0</v>
      </c>
      <c r="C303" s="252">
        <f t="shared" si="27"/>
        <v>195</v>
      </c>
      <c r="D303" s="137" t="str">
        <f>IFERROR(IF($B303&gt;0,VLOOKUP($C303,'Reading B'!$E:$BH,2,FALSE),""),"")</f>
        <v/>
      </c>
      <c r="E303" s="137" t="str">
        <f>IFERROR(IF($B303&gt;0,VLOOKUP($C303,'Reading B'!$E:$BH,3,FALSE),""),"")</f>
        <v/>
      </c>
      <c r="F303" s="139" t="str">
        <f>IFERROR(IF($B303&gt;0,VLOOKUP($C303,'Reading B'!$E:$BH,32,FALSE),""),"")</f>
        <v/>
      </c>
      <c r="G303" s="114" t="str">
        <f>IFERROR(IF($B303&gt;0,VLOOKUP($C303,'Reading B'!$E:$BH,31,FALSE),""),"")</f>
        <v/>
      </c>
      <c r="H303" s="114" t="str">
        <f>IFERROR(IF($B303&gt;0,VLOOKUP($C303,'Reading B'!$E:$BH,37,FALSE),""),"")</f>
        <v/>
      </c>
      <c r="I303" s="114" t="str">
        <f>IFERROR(IF($B303&gt;0,VLOOKUP($C303,'Reading B'!$E:$BH,38,FALSE),""),"")</f>
        <v/>
      </c>
      <c r="J303" s="114" t="str">
        <f>IFERROR(IF($B303&gt;0,VLOOKUP($C303,'Reading B'!$E:$BH,39,FALSE),""),"")</f>
        <v/>
      </c>
      <c r="K303" s="142" t="str">
        <f t="shared" si="25"/>
        <v/>
      </c>
      <c r="L303" s="115" t="str">
        <f t="shared" si="26"/>
        <v/>
      </c>
    </row>
    <row r="304" spans="1:12" s="89" customFormat="1" ht="18.75" customHeight="1">
      <c r="A304" s="89" t="str">
        <f>IFERROR(IF($B304&gt;0,VLOOKUP($C304,'Reading B'!$E:$BH,6,FALSE),""),"")</f>
        <v/>
      </c>
      <c r="B304" s="89">
        <f>VLOOKUP(C304,'Reading B'!$E:$BH,31,FALSE)</f>
        <v>0</v>
      </c>
      <c r="C304" s="252">
        <f t="shared" si="27"/>
        <v>196</v>
      </c>
      <c r="D304" s="137" t="str">
        <f>IFERROR(IF($B304&gt;0,VLOOKUP($C304,'Reading B'!$E:$BH,2,FALSE),""),"")</f>
        <v/>
      </c>
      <c r="E304" s="137" t="str">
        <f>IFERROR(IF($B304&gt;0,VLOOKUP($C304,'Reading B'!$E:$BH,3,FALSE),""),"")</f>
        <v/>
      </c>
      <c r="F304" s="139" t="str">
        <f>IFERROR(IF($B304&gt;0,VLOOKUP($C304,'Reading B'!$E:$BH,32,FALSE),""),"")</f>
        <v/>
      </c>
      <c r="G304" s="114" t="str">
        <f>IFERROR(IF($B304&gt;0,VLOOKUP($C304,'Reading B'!$E:$BH,31,FALSE),""),"")</f>
        <v/>
      </c>
      <c r="H304" s="114" t="str">
        <f>IFERROR(IF($B304&gt;0,VLOOKUP($C304,'Reading B'!$E:$BH,37,FALSE),""),"")</f>
        <v/>
      </c>
      <c r="I304" s="114" t="str">
        <f>IFERROR(IF($B304&gt;0,VLOOKUP($C304,'Reading B'!$E:$BH,38,FALSE),""),"")</f>
        <v/>
      </c>
      <c r="J304" s="114" t="str">
        <f>IFERROR(IF($B304&gt;0,VLOOKUP($C304,'Reading B'!$E:$BH,39,FALSE),""),"")</f>
        <v/>
      </c>
      <c r="K304" s="142" t="str">
        <f t="shared" si="25"/>
        <v/>
      </c>
      <c r="L304" s="115" t="str">
        <f t="shared" si="26"/>
        <v/>
      </c>
    </row>
    <row r="305" spans="1:12" s="89" customFormat="1" ht="18.75" customHeight="1">
      <c r="A305" s="89" t="str">
        <f>IFERROR(IF($B305&gt;0,VLOOKUP($C305,'Reading B'!$E:$BH,6,FALSE),""),"")</f>
        <v/>
      </c>
      <c r="B305" s="89">
        <f>VLOOKUP(C305,'Reading B'!$E:$BH,31,FALSE)</f>
        <v>0</v>
      </c>
      <c r="C305" s="252">
        <f t="shared" si="27"/>
        <v>197</v>
      </c>
      <c r="D305" s="137" t="str">
        <f>IFERROR(IF($B305&gt;0,VLOOKUP($C305,'Reading B'!$E:$BH,2,FALSE),""),"")</f>
        <v/>
      </c>
      <c r="E305" s="137" t="str">
        <f>IFERROR(IF($B305&gt;0,VLOOKUP($C305,'Reading B'!$E:$BH,3,FALSE),""),"")</f>
        <v/>
      </c>
      <c r="F305" s="139" t="str">
        <f>IFERROR(IF($B305&gt;0,VLOOKUP($C305,'Reading B'!$E:$BH,32,FALSE),""),"")</f>
        <v/>
      </c>
      <c r="G305" s="114" t="str">
        <f>IFERROR(IF($B305&gt;0,VLOOKUP($C305,'Reading B'!$E:$BH,31,FALSE),""),"")</f>
        <v/>
      </c>
      <c r="H305" s="114" t="str">
        <f>IFERROR(IF($B305&gt;0,VLOOKUP($C305,'Reading B'!$E:$BH,37,FALSE),""),"")</f>
        <v/>
      </c>
      <c r="I305" s="114" t="str">
        <f>IFERROR(IF($B305&gt;0,VLOOKUP($C305,'Reading B'!$E:$BH,38,FALSE),""),"")</f>
        <v/>
      </c>
      <c r="J305" s="114" t="str">
        <f>IFERROR(IF($B305&gt;0,VLOOKUP($C305,'Reading B'!$E:$BH,39,FALSE),""),"")</f>
        <v/>
      </c>
      <c r="K305" s="142" t="str">
        <f t="shared" si="25"/>
        <v/>
      </c>
      <c r="L305" s="115" t="str">
        <f t="shared" si="26"/>
        <v/>
      </c>
    </row>
    <row r="306" spans="1:12" s="89" customFormat="1" ht="18.75" customHeight="1">
      <c r="A306" s="89" t="str">
        <f>IFERROR(IF($B306&gt;0,VLOOKUP($C306,'Reading B'!$E:$BH,6,FALSE),""),"")</f>
        <v/>
      </c>
      <c r="B306" s="89">
        <f>VLOOKUP(C306,'Reading B'!$E:$BH,31,FALSE)</f>
        <v>0</v>
      </c>
      <c r="C306" s="252">
        <f t="shared" si="27"/>
        <v>198</v>
      </c>
      <c r="D306" s="137" t="str">
        <f>IFERROR(IF($B306&gt;0,VLOOKUP($C306,'Reading B'!$E:$BH,2,FALSE),""),"")</f>
        <v/>
      </c>
      <c r="E306" s="137" t="str">
        <f>IFERROR(IF($B306&gt;0,VLOOKUP($C306,'Reading B'!$E:$BH,3,FALSE),""),"")</f>
        <v/>
      </c>
      <c r="F306" s="139" t="str">
        <f>IFERROR(IF($B306&gt;0,VLOOKUP($C306,'Reading B'!$E:$BH,32,FALSE),""),"")</f>
        <v/>
      </c>
      <c r="G306" s="114" t="str">
        <f>IFERROR(IF($B306&gt;0,VLOOKUP($C306,'Reading B'!$E:$BH,31,FALSE),""),"")</f>
        <v/>
      </c>
      <c r="H306" s="114" t="str">
        <f>IFERROR(IF($B306&gt;0,VLOOKUP($C306,'Reading B'!$E:$BH,37,FALSE),""),"")</f>
        <v/>
      </c>
      <c r="I306" s="114" t="str">
        <f>IFERROR(IF($B306&gt;0,VLOOKUP($C306,'Reading B'!$E:$BH,38,FALSE),""),"")</f>
        <v/>
      </c>
      <c r="J306" s="114" t="str">
        <f>IFERROR(IF($B306&gt;0,VLOOKUP($C306,'Reading B'!$E:$BH,39,FALSE),""),"")</f>
        <v/>
      </c>
      <c r="K306" s="142" t="str">
        <f t="shared" si="25"/>
        <v/>
      </c>
      <c r="L306" s="115" t="str">
        <f t="shared" si="26"/>
        <v/>
      </c>
    </row>
    <row r="307" spans="1:12" s="89" customFormat="1" ht="18.75" customHeight="1">
      <c r="A307" s="89" t="str">
        <f>IFERROR(IF($B307&gt;0,VLOOKUP($C307,'Reading B'!$E:$BH,6,FALSE),""),"")</f>
        <v/>
      </c>
      <c r="B307" s="89">
        <f>VLOOKUP(C307,'Reading B'!$E:$BH,31,FALSE)</f>
        <v>0</v>
      </c>
      <c r="C307" s="252">
        <f t="shared" si="27"/>
        <v>199</v>
      </c>
      <c r="D307" s="137" t="str">
        <f>IFERROR(IF($B307&gt;0,VLOOKUP($C307,'Reading B'!$E:$BH,2,FALSE),""),"")</f>
        <v/>
      </c>
      <c r="E307" s="137" t="str">
        <f>IFERROR(IF($B307&gt;0,VLOOKUP($C307,'Reading B'!$E:$BH,3,FALSE),""),"")</f>
        <v/>
      </c>
      <c r="F307" s="139" t="str">
        <f>IFERROR(IF($B307&gt;0,VLOOKUP($C307,'Reading B'!$E:$BH,32,FALSE),""),"")</f>
        <v/>
      </c>
      <c r="G307" s="114" t="str">
        <f>IFERROR(IF($B307&gt;0,VLOOKUP($C307,'Reading B'!$E:$BH,31,FALSE),""),"")</f>
        <v/>
      </c>
      <c r="H307" s="114" t="str">
        <f>IFERROR(IF($B307&gt;0,VLOOKUP($C307,'Reading B'!$E:$BH,37,FALSE),""),"")</f>
        <v/>
      </c>
      <c r="I307" s="114" t="str">
        <f>IFERROR(IF($B307&gt;0,VLOOKUP($C307,'Reading B'!$E:$BH,38,FALSE),""),"")</f>
        <v/>
      </c>
      <c r="J307" s="114" t="str">
        <f>IFERROR(IF($B307&gt;0,VLOOKUP($C307,'Reading B'!$E:$BH,39,FALSE),""),"")</f>
        <v/>
      </c>
      <c r="K307" s="142" t="str">
        <f t="shared" si="25"/>
        <v/>
      </c>
      <c r="L307" s="115" t="str">
        <f t="shared" si="26"/>
        <v/>
      </c>
    </row>
    <row r="308" spans="1:12" s="89" customFormat="1" ht="18.75" customHeight="1" thickBot="1">
      <c r="A308" s="89" t="str">
        <f>IFERROR(IF($B308&gt;0,VLOOKUP($C308,'Reading B'!$E:$BH,6,FALSE),""),"")</f>
        <v/>
      </c>
      <c r="B308" s="89">
        <f>VLOOKUP(C308,'Reading B'!$E:$BH,31,FALSE)</f>
        <v>0</v>
      </c>
      <c r="C308" s="253">
        <f t="shared" si="27"/>
        <v>200</v>
      </c>
      <c r="D308" s="234" t="str">
        <f>IFERROR(IF($B308&gt;0,VLOOKUP($C308,'Reading B'!$E:$BH,2,FALSE),""),"")</f>
        <v/>
      </c>
      <c r="E308" s="234" t="str">
        <f>IFERROR(IF($B308&gt;0,VLOOKUP($C308,'Reading B'!$E:$BH,3,FALSE),""),"")</f>
        <v/>
      </c>
      <c r="F308" s="139" t="str">
        <f>IFERROR(IF($B308&gt;0,VLOOKUP($C308,'Reading B'!$E:$BH,32,FALSE),""),"")</f>
        <v/>
      </c>
      <c r="G308" s="114" t="str">
        <f>IFERROR(IF($B308&gt;0,VLOOKUP($C308,'Reading B'!$E:$BH,31,FALSE),""),"")</f>
        <v/>
      </c>
      <c r="H308" s="114" t="str">
        <f>IFERROR(IF($B308&gt;0,VLOOKUP($C308,'Reading B'!$E:$BH,37,FALSE),""),"")</f>
        <v/>
      </c>
      <c r="I308" s="114" t="str">
        <f>IFERROR(IF($B308&gt;0,VLOOKUP($C308,'Reading B'!$E:$BH,38,FALSE),""),"")</f>
        <v/>
      </c>
      <c r="J308" s="114" t="str">
        <f>IFERROR(IF($B308&gt;0,VLOOKUP($C308,'Reading B'!$E:$BH,39,FALSE),""),"")</f>
        <v/>
      </c>
      <c r="K308" s="142" t="str">
        <f t="shared" si="25"/>
        <v/>
      </c>
      <c r="L308" s="115" t="str">
        <f t="shared" si="26"/>
        <v/>
      </c>
    </row>
    <row r="309" spans="1:12" s="89" customFormat="1" ht="18.75" customHeight="1" thickTop="1" thickBot="1">
      <c r="C309" s="503" t="s">
        <v>89</v>
      </c>
      <c r="D309" s="504"/>
      <c r="E309" s="505"/>
      <c r="F309" s="116">
        <f>COUNT(F284:F308)</f>
        <v>0</v>
      </c>
      <c r="G309" s="117">
        <f>SUM(G284:G308)</f>
        <v>0</v>
      </c>
      <c r="H309" s="117">
        <f>SUM(H284:H308)</f>
        <v>0</v>
      </c>
      <c r="I309" s="117">
        <f>SUM(I284:I308)</f>
        <v>0</v>
      </c>
      <c r="J309" s="117">
        <f>SUM(J284:J308)</f>
        <v>0</v>
      </c>
      <c r="K309" s="143">
        <f>SUM(K284:K308)</f>
        <v>0</v>
      </c>
      <c r="L309" s="118"/>
    </row>
    <row r="310" spans="1:12" s="235" customFormat="1" ht="23.1" thickTop="1">
      <c r="B310" s="236"/>
      <c r="D310" s="237" t="str">
        <f>$D$37</f>
        <v>បានឃើញ និង ពិនិត្យត្រឹមត្រូវ</v>
      </c>
      <c r="E310" s="238"/>
      <c r="F310" s="239"/>
      <c r="G310" s="240"/>
      <c r="H310" s="235" t="str">
        <f>$H$37</f>
        <v>បានឃើញនិង ពិនិត្យត្រឹមត្រូវ</v>
      </c>
      <c r="I310" s="241"/>
      <c r="J310" s="240"/>
      <c r="K310" s="241"/>
      <c r="L310" s="242" t="str">
        <f>$L$37</f>
        <v>បាត់ដំបង,ថ្ងៃទី ៣០ ខែ មករា ឆ្នាំ ២០១៦</v>
      </c>
    </row>
    <row r="311" spans="1:12" s="119" customFormat="1" ht="27" customHeight="1">
      <c r="B311" s="89"/>
      <c r="C311" s="125" t="str">
        <f>$C$38</f>
        <v>បាត់ដំបង,ថ្ងៃទី ៣០ ខែ មករា ឆ្នាំ ២០១៦</v>
      </c>
      <c r="E311" s="120"/>
      <c r="F311" s="121"/>
      <c r="G311" s="122"/>
      <c r="H311" s="119" t="str">
        <f>$H$38</f>
        <v>បាត់ដំបង,ថ្ងៃទី ៣០ ខែ មករា ឆ្នាំ ២០១៦</v>
      </c>
      <c r="I311" s="123"/>
      <c r="J311" s="122"/>
      <c r="K311" s="123"/>
    </row>
    <row r="312" spans="1:12" s="126" customFormat="1" ht="31.5" customHeight="1">
      <c r="B312" s="89"/>
      <c r="D312" s="127" t="str">
        <f>$D$39</f>
        <v>ប្រធានផ្នែកផែនការ គណនេយ្យ</v>
      </c>
      <c r="F312" s="128"/>
      <c r="G312" s="129"/>
      <c r="H312" s="130" t="str">
        <f>$H$39</f>
        <v>ប្រធានផ្នែកអាជីវកម្ម</v>
      </c>
      <c r="I312" s="131"/>
      <c r="J312" s="129"/>
      <c r="K312" s="506" t="str">
        <f>$K$39</f>
        <v>អ្នកធ្វើវិក្កយបត្រ</v>
      </c>
      <c r="L312" s="506"/>
    </row>
    <row r="313" spans="1:12" s="126" customFormat="1" ht="37.799999999999997" customHeight="1">
      <c r="B313" s="89"/>
      <c r="D313" s="119"/>
      <c r="E313" s="132"/>
      <c r="F313" s="128"/>
      <c r="G313" s="129"/>
      <c r="H313" s="133"/>
      <c r="I313" s="131"/>
      <c r="J313" s="129"/>
      <c r="K313" s="131"/>
    </row>
    <row r="314" spans="1:12" s="245" customFormat="1" ht="26.4" customHeight="1">
      <c r="B314" s="89"/>
      <c r="C314" s="254"/>
      <c r="D314" s="134"/>
      <c r="E314" s="135"/>
      <c r="F314" s="86"/>
      <c r="G314" s="87"/>
      <c r="H314" s="88"/>
      <c r="I314" s="88"/>
      <c r="J314" s="87"/>
      <c r="K314" s="507" t="str">
        <f>$K$41</f>
        <v>ក្លឹង វង់ដ្រឺឌី</v>
      </c>
      <c r="L314" s="507"/>
    </row>
    <row r="315" spans="1:12" s="245" customFormat="1" ht="23.4" customHeight="1">
      <c r="C315" s="508"/>
      <c r="D315" s="508"/>
      <c r="E315" s="508"/>
      <c r="F315" s="86"/>
      <c r="G315" s="87"/>
      <c r="H315" s="88"/>
      <c r="I315" s="88"/>
      <c r="J315" s="87"/>
      <c r="K315" s="88"/>
    </row>
    <row r="316" spans="1:12" s="245" customFormat="1" ht="24" customHeight="1">
      <c r="C316" s="508"/>
      <c r="D316" s="508"/>
      <c r="E316" s="508"/>
      <c r="F316" s="86"/>
      <c r="G316" s="87"/>
      <c r="H316" s="88"/>
      <c r="I316" s="88"/>
      <c r="J316" s="87"/>
      <c r="K316" s="88"/>
    </row>
    <row r="317" spans="1:12" s="89" customFormat="1" ht="24" customHeight="1">
      <c r="C317" s="509" t="str">
        <f>$C$4</f>
        <v>មន្ទីរឧស្សាហកម្ម និងសិប្បកម្មខេត្ត</v>
      </c>
      <c r="D317" s="509"/>
      <c r="E317" s="509"/>
      <c r="F317" s="90"/>
      <c r="G317" s="91"/>
      <c r="H317" s="92"/>
      <c r="I317" s="92"/>
      <c r="J317" s="91"/>
      <c r="K317" s="93" t="s">
        <v>75</v>
      </c>
      <c r="L317" s="144" t="str">
        <f>IF(F348&gt;0,L278+1,"")</f>
        <v/>
      </c>
    </row>
    <row r="318" spans="1:12" s="89" customFormat="1" ht="24" customHeight="1">
      <c r="C318" s="510" t="str">
        <f>$C$5</f>
        <v>អង្គភាពរដ្ឋាករទឹកបាត់ដំបង</v>
      </c>
      <c r="D318" s="510"/>
      <c r="E318" s="510"/>
      <c r="F318" s="511" t="str">
        <f>$F$5</f>
        <v>ដីការអម វិក្កយបត្របង់ប្រាក់ថ្លៃទឹក</v>
      </c>
      <c r="G318" s="511"/>
      <c r="H318" s="511"/>
      <c r="I318" s="511"/>
      <c r="J318" s="91"/>
      <c r="K318" s="93" t="s">
        <v>77</v>
      </c>
      <c r="L318" s="145" t="str">
        <f>$L$5</f>
        <v>01​ 01 01</v>
      </c>
    </row>
    <row r="319" spans="1:12" s="89" customFormat="1" ht="21.75" customHeight="1">
      <c r="C319" s="126"/>
      <c r="D319" s="94"/>
      <c r="E319" s="95"/>
      <c r="F319" s="511"/>
      <c r="G319" s="511"/>
      <c r="H319" s="511"/>
      <c r="I319" s="511"/>
      <c r="J319" s="91"/>
      <c r="K319" s="93" t="s">
        <v>78</v>
      </c>
      <c r="L319" s="146" t="str">
        <f>$L$6</f>
        <v>03-2016</v>
      </c>
    </row>
    <row r="320" spans="1:12" s="89" customFormat="1" ht="15" customHeight="1" thickBot="1">
      <c r="C320" s="126"/>
      <c r="D320" s="96"/>
      <c r="E320" s="95"/>
      <c r="F320" s="97"/>
      <c r="G320" s="98"/>
      <c r="H320" s="99"/>
      <c r="I320" s="100"/>
      <c r="J320" s="101"/>
      <c r="K320" s="97"/>
      <c r="L320" s="97"/>
    </row>
    <row r="321" spans="1:12" s="245" customFormat="1" ht="18.75" customHeight="1" thickTop="1">
      <c r="B321" s="502"/>
      <c r="C321" s="249" t="s">
        <v>29</v>
      </c>
      <c r="D321" s="102" t="s">
        <v>79</v>
      </c>
      <c r="E321" s="102" t="s">
        <v>94</v>
      </c>
      <c r="F321" s="103" t="s">
        <v>24</v>
      </c>
      <c r="G321" s="104" t="s">
        <v>55</v>
      </c>
      <c r="H321" s="105" t="s">
        <v>42</v>
      </c>
      <c r="I321" s="106" t="s">
        <v>7</v>
      </c>
      <c r="J321" s="107" t="s">
        <v>41</v>
      </c>
      <c r="K321" s="105" t="s">
        <v>80</v>
      </c>
      <c r="L321" s="108" t="s">
        <v>81</v>
      </c>
    </row>
    <row r="322" spans="1:12" s="245" customFormat="1" ht="18.75" customHeight="1" thickBot="1">
      <c r="B322" s="502"/>
      <c r="C322" s="250" t="s">
        <v>82</v>
      </c>
      <c r="D322" s="109" t="s">
        <v>83</v>
      </c>
      <c r="E322" s="109" t="s">
        <v>84</v>
      </c>
      <c r="F322" s="110" t="s">
        <v>85</v>
      </c>
      <c r="G322" s="111" t="s">
        <v>86</v>
      </c>
      <c r="H322" s="112" t="s">
        <v>87</v>
      </c>
      <c r="I322" s="112" t="s">
        <v>87</v>
      </c>
      <c r="J322" s="111" t="s">
        <v>88</v>
      </c>
      <c r="K322" s="112" t="s">
        <v>87</v>
      </c>
      <c r="L322" s="113"/>
    </row>
    <row r="323" spans="1:12" s="89" customFormat="1" ht="18.75" customHeight="1" thickTop="1">
      <c r="A323" s="89" t="str">
        <f>IFERROR(IF($B323&gt;0,VLOOKUP($C323,'Reading B'!$E:$BH,6,FALSE),""),"")</f>
        <v/>
      </c>
      <c r="B323" s="89">
        <f>VLOOKUP(C323,'Reading B'!$E:$BH,31,FALSE)</f>
        <v>0</v>
      </c>
      <c r="C323" s="251">
        <f>C308+1</f>
        <v>201</v>
      </c>
      <c r="D323" s="136" t="str">
        <f>IFERROR(IF($B323&gt;0,VLOOKUP($C323,'Reading B'!$E:$BH,2,FALSE),""),"")</f>
        <v/>
      </c>
      <c r="E323" s="136" t="str">
        <f>IFERROR(IF($B323&gt;0,VLOOKUP($C323,'Reading B'!$E:$BH,3,FALSE),""),"")</f>
        <v/>
      </c>
      <c r="F323" s="138" t="str">
        <f>IFERROR(IF($B323&gt;0,VLOOKUP($C323,'Reading B'!$E:$BH,32,FALSE),""),"")</f>
        <v/>
      </c>
      <c r="G323" s="140" t="str">
        <f>IFERROR(IF($B323&gt;0,VLOOKUP($C323,'Reading B'!$E:$BH,31,FALSE),""),"")</f>
        <v/>
      </c>
      <c r="H323" s="140" t="str">
        <f>IFERROR(IF($B323&gt;0,VLOOKUP($C323,'Reading B'!$E:$BH,37,FALSE),""),"")</f>
        <v/>
      </c>
      <c r="I323" s="140" t="str">
        <f>IFERROR(IF($B323&gt;0,VLOOKUP($C323,'Reading B'!$E:$BH,38,FALSE),""),"")</f>
        <v/>
      </c>
      <c r="J323" s="140" t="str">
        <f>IFERROR(IF($B323&gt;0,VLOOKUP($C323,'Reading B'!$E:$BH,39,FALSE),""),"")</f>
        <v/>
      </c>
      <c r="K323" s="233" t="str">
        <f t="shared" ref="K323:K347" si="28">IFERROR(IF(B323&gt;0,SUM(H323:J323),""),"")</f>
        <v/>
      </c>
      <c r="L323" s="141" t="str">
        <f>IF(A323=2,"អាជីវកម្ម",IF(A323=3,"អង្គភាពរដ្ឋ",""))</f>
        <v/>
      </c>
    </row>
    <row r="324" spans="1:12" s="89" customFormat="1" ht="18.75" customHeight="1">
      <c r="A324" s="89" t="str">
        <f>IFERROR(IF($B324&gt;0,VLOOKUP($C324,'Reading B'!$E:$BH,6,FALSE),""),"")</f>
        <v/>
      </c>
      <c r="B324" s="89">
        <f>VLOOKUP(C324,'Reading B'!$E:$BH,31,FALSE)</f>
        <v>0</v>
      </c>
      <c r="C324" s="252">
        <f>IF(C323&gt;0,C323+1)</f>
        <v>202</v>
      </c>
      <c r="D324" s="137" t="str">
        <f>IFERROR(IF($B324&gt;0,VLOOKUP($C324,'Reading B'!$E:$BH,2,FALSE),""),"")</f>
        <v/>
      </c>
      <c r="E324" s="137" t="str">
        <f>IFERROR(IF($B324&gt;0,VLOOKUP($C324,'Reading B'!$E:$BH,3,FALSE),""),"")</f>
        <v/>
      </c>
      <c r="F324" s="139" t="str">
        <f>IFERROR(IF($B324&gt;0,VLOOKUP($C324,'Reading B'!$E:$BH,32,FALSE),""),"")</f>
        <v/>
      </c>
      <c r="G324" s="114" t="str">
        <f>IFERROR(IF($B324&gt;0,VLOOKUP($C324,'Reading B'!$E:$BH,31,FALSE),""),"")</f>
        <v/>
      </c>
      <c r="H324" s="114" t="str">
        <f>IFERROR(IF($B324&gt;0,VLOOKUP($C324,'Reading B'!$E:$BH,37,FALSE),""),"")</f>
        <v/>
      </c>
      <c r="I324" s="114" t="str">
        <f>IFERROR(IF($B324&gt;0,VLOOKUP($C324,'Reading B'!$E:$BH,38,FALSE),""),"")</f>
        <v/>
      </c>
      <c r="J324" s="114" t="str">
        <f>IFERROR(IF($B324&gt;0,VLOOKUP($C324,'Reading B'!$E:$BH,39,FALSE),""),"")</f>
        <v/>
      </c>
      <c r="K324" s="142" t="str">
        <f t="shared" si="28"/>
        <v/>
      </c>
      <c r="L324" s="115" t="str">
        <f>IF(A324=2,"អាជីវកម្ម",IF(A324=3,"អង្គភាពរដ្ឋ",""))</f>
        <v/>
      </c>
    </row>
    <row r="325" spans="1:12" s="89" customFormat="1" ht="18.75" customHeight="1">
      <c r="A325" s="89" t="str">
        <f>IFERROR(IF($B325&gt;0,VLOOKUP($C325,'Reading B'!$E:$BH,6,FALSE),""),"")</f>
        <v/>
      </c>
      <c r="B325" s="89">
        <f>VLOOKUP(C325,'Reading B'!$E:$BH,31,FALSE)</f>
        <v>0</v>
      </c>
      <c r="C325" s="252">
        <f>IF(C324&gt;0,C324+1)</f>
        <v>203</v>
      </c>
      <c r="D325" s="137" t="str">
        <f>IFERROR(IF($B325&gt;0,VLOOKUP($C325,'Reading B'!$E:$BH,2,FALSE),""),"")</f>
        <v/>
      </c>
      <c r="E325" s="137" t="str">
        <f>IFERROR(IF($B325&gt;0,VLOOKUP($C325,'Reading B'!$E:$BH,3,FALSE),""),"")</f>
        <v/>
      </c>
      <c r="F325" s="139" t="str">
        <f>IFERROR(IF($B325&gt;0,VLOOKUP($C325,'Reading B'!$E:$BH,32,FALSE),""),"")</f>
        <v/>
      </c>
      <c r="G325" s="114" t="str">
        <f>IFERROR(IF($B325&gt;0,VLOOKUP($C325,'Reading B'!$E:$BH,31,FALSE),""),"")</f>
        <v/>
      </c>
      <c r="H325" s="114" t="str">
        <f>IFERROR(IF($B325&gt;0,VLOOKUP($C325,'Reading B'!$E:$BH,37,FALSE),""),"")</f>
        <v/>
      </c>
      <c r="I325" s="114" t="str">
        <f>IFERROR(IF($B325&gt;0,VLOOKUP($C325,'Reading B'!$E:$BH,38,FALSE),""),"")</f>
        <v/>
      </c>
      <c r="J325" s="114" t="str">
        <f>IFERROR(IF($B325&gt;0,VLOOKUP($C325,'Reading B'!$E:$BH,39,FALSE),""),"")</f>
        <v/>
      </c>
      <c r="K325" s="142" t="str">
        <f t="shared" si="28"/>
        <v/>
      </c>
      <c r="L325" s="115" t="str">
        <f t="shared" ref="L325:L347" si="29">IF(A325=2,"អាជីវកម្ម",IF(A325=3,"អង្គភាពរដ្ឋ",""))</f>
        <v/>
      </c>
    </row>
    <row r="326" spans="1:12" s="89" customFormat="1" ht="18.75" customHeight="1">
      <c r="A326" s="89" t="str">
        <f>IFERROR(IF($B326&gt;0,VLOOKUP($C326,'Reading B'!$E:$BH,6,FALSE),""),"")</f>
        <v/>
      </c>
      <c r="B326" s="89">
        <f>VLOOKUP(C326,'Reading B'!$E:$BH,31,FALSE)</f>
        <v>0</v>
      </c>
      <c r="C326" s="252">
        <f t="shared" ref="C326:C347" si="30">IF(C325&gt;0,C325+1)</f>
        <v>204</v>
      </c>
      <c r="D326" s="137" t="str">
        <f>IFERROR(IF($B326&gt;0,VLOOKUP($C326,'Reading B'!$E:$BH,2,FALSE),""),"")</f>
        <v/>
      </c>
      <c r="E326" s="137" t="str">
        <f>IFERROR(IF($B326&gt;0,VLOOKUP($C326,'Reading B'!$E:$BH,3,FALSE),""),"")</f>
        <v/>
      </c>
      <c r="F326" s="139" t="str">
        <f>IFERROR(IF($B326&gt;0,VLOOKUP($C326,'Reading B'!$E:$BH,32,FALSE),""),"")</f>
        <v/>
      </c>
      <c r="G326" s="114" t="str">
        <f>IFERROR(IF($B326&gt;0,VLOOKUP($C326,'Reading B'!$E:$BH,31,FALSE),""),"")</f>
        <v/>
      </c>
      <c r="H326" s="114" t="str">
        <f>IFERROR(IF($B326&gt;0,VLOOKUP($C326,'Reading B'!$E:$BH,37,FALSE),""),"")</f>
        <v/>
      </c>
      <c r="I326" s="114" t="str">
        <f>IFERROR(IF($B326&gt;0,VLOOKUP($C326,'Reading B'!$E:$BH,38,FALSE),""),"")</f>
        <v/>
      </c>
      <c r="J326" s="114" t="str">
        <f>IFERROR(IF($B326&gt;0,VLOOKUP($C326,'Reading B'!$E:$BH,39,FALSE),""),"")</f>
        <v/>
      </c>
      <c r="K326" s="142" t="str">
        <f t="shared" si="28"/>
        <v/>
      </c>
      <c r="L326" s="115" t="str">
        <f t="shared" si="29"/>
        <v/>
      </c>
    </row>
    <row r="327" spans="1:12" s="89" customFormat="1" ht="18.75" customHeight="1">
      <c r="A327" s="89" t="str">
        <f>IFERROR(IF($B327&gt;0,VLOOKUP($C327,'Reading B'!$E:$BH,6,FALSE),""),"")</f>
        <v/>
      </c>
      <c r="B327" s="89">
        <f>VLOOKUP(C327,'Reading B'!$E:$BH,31,FALSE)</f>
        <v>0</v>
      </c>
      <c r="C327" s="252">
        <f t="shared" si="30"/>
        <v>205</v>
      </c>
      <c r="D327" s="137" t="str">
        <f>IFERROR(IF($B327&gt;0,VLOOKUP($C327,'Reading B'!$E:$BH,2,FALSE),""),"")</f>
        <v/>
      </c>
      <c r="E327" s="137" t="str">
        <f>IFERROR(IF($B327&gt;0,VLOOKUP($C327,'Reading B'!$E:$BH,3,FALSE),""),"")</f>
        <v/>
      </c>
      <c r="F327" s="139" t="str">
        <f>IFERROR(IF($B327&gt;0,VLOOKUP($C327,'Reading B'!$E:$BH,32,FALSE),""),"")</f>
        <v/>
      </c>
      <c r="G327" s="114" t="str">
        <f>IFERROR(IF($B327&gt;0,VLOOKUP($C327,'Reading B'!$E:$BH,31,FALSE),""),"")</f>
        <v/>
      </c>
      <c r="H327" s="114" t="str">
        <f>IFERROR(IF($B327&gt;0,VLOOKUP($C327,'Reading B'!$E:$BH,37,FALSE),""),"")</f>
        <v/>
      </c>
      <c r="I327" s="114" t="str">
        <f>IFERROR(IF($B327&gt;0,VLOOKUP($C327,'Reading B'!$E:$BH,38,FALSE),""),"")</f>
        <v/>
      </c>
      <c r="J327" s="114" t="str">
        <f>IFERROR(IF($B327&gt;0,VLOOKUP($C327,'Reading B'!$E:$BH,39,FALSE),""),"")</f>
        <v/>
      </c>
      <c r="K327" s="142" t="str">
        <f t="shared" si="28"/>
        <v/>
      </c>
      <c r="L327" s="115" t="str">
        <f t="shared" si="29"/>
        <v/>
      </c>
    </row>
    <row r="328" spans="1:12" s="89" customFormat="1" ht="18.75" customHeight="1">
      <c r="A328" s="89" t="str">
        <f>IFERROR(IF($B328&gt;0,VLOOKUP($C328,'Reading B'!$E:$BH,6,FALSE),""),"")</f>
        <v/>
      </c>
      <c r="B328" s="89">
        <f>VLOOKUP(C328,'Reading B'!$E:$BH,31,FALSE)</f>
        <v>0</v>
      </c>
      <c r="C328" s="252">
        <f t="shared" si="30"/>
        <v>206</v>
      </c>
      <c r="D328" s="137" t="str">
        <f>IFERROR(IF($B328&gt;0,VLOOKUP($C328,'Reading B'!$E:$BH,2,FALSE),""),"")</f>
        <v/>
      </c>
      <c r="E328" s="137" t="str">
        <f>IFERROR(IF($B328&gt;0,VLOOKUP($C328,'Reading B'!$E:$BH,3,FALSE),""),"")</f>
        <v/>
      </c>
      <c r="F328" s="139" t="str">
        <f>IFERROR(IF($B328&gt;0,VLOOKUP($C328,'Reading B'!$E:$BH,32,FALSE),""),"")</f>
        <v/>
      </c>
      <c r="G328" s="114" t="str">
        <f>IFERROR(IF($B328&gt;0,VLOOKUP($C328,'Reading B'!$E:$BH,31,FALSE),""),"")</f>
        <v/>
      </c>
      <c r="H328" s="114" t="str">
        <f>IFERROR(IF($B328&gt;0,VLOOKUP($C328,'Reading B'!$E:$BH,37,FALSE),""),"")</f>
        <v/>
      </c>
      <c r="I328" s="114" t="str">
        <f>IFERROR(IF($B328&gt;0,VLOOKUP($C328,'Reading B'!$E:$BH,38,FALSE),""),"")</f>
        <v/>
      </c>
      <c r="J328" s="114" t="str">
        <f>IFERROR(IF($B328&gt;0,VLOOKUP($C328,'Reading B'!$E:$BH,39,FALSE),""),"")</f>
        <v/>
      </c>
      <c r="K328" s="142" t="str">
        <f t="shared" si="28"/>
        <v/>
      </c>
      <c r="L328" s="115" t="str">
        <f t="shared" si="29"/>
        <v/>
      </c>
    </row>
    <row r="329" spans="1:12" s="89" customFormat="1" ht="18.75" customHeight="1">
      <c r="A329" s="89" t="str">
        <f>IFERROR(IF($B329&gt;0,VLOOKUP($C329,'Reading B'!$E:$BH,6,FALSE),""),"")</f>
        <v/>
      </c>
      <c r="B329" s="89">
        <f>VLOOKUP(C329,'Reading B'!$E:$BH,31,FALSE)</f>
        <v>0</v>
      </c>
      <c r="C329" s="252">
        <f t="shared" si="30"/>
        <v>207</v>
      </c>
      <c r="D329" s="137" t="str">
        <f>IFERROR(IF($B329&gt;0,VLOOKUP($C329,'Reading B'!$E:$BH,2,FALSE),""),"")</f>
        <v/>
      </c>
      <c r="E329" s="137" t="str">
        <f>IFERROR(IF($B329&gt;0,VLOOKUP($C329,'Reading B'!$E:$BH,3,FALSE),""),"")</f>
        <v/>
      </c>
      <c r="F329" s="139" t="str">
        <f>IFERROR(IF($B329&gt;0,VLOOKUP($C329,'Reading B'!$E:$BH,32,FALSE),""),"")</f>
        <v/>
      </c>
      <c r="G329" s="114" t="str">
        <f>IFERROR(IF($B329&gt;0,VLOOKUP($C329,'Reading B'!$E:$BH,31,FALSE),""),"")</f>
        <v/>
      </c>
      <c r="H329" s="114" t="str">
        <f>IFERROR(IF($B329&gt;0,VLOOKUP($C329,'Reading B'!$E:$BH,37,FALSE),""),"")</f>
        <v/>
      </c>
      <c r="I329" s="114" t="str">
        <f>IFERROR(IF($B329&gt;0,VLOOKUP($C329,'Reading B'!$E:$BH,38,FALSE),""),"")</f>
        <v/>
      </c>
      <c r="J329" s="114" t="str">
        <f>IFERROR(IF($B329&gt;0,VLOOKUP($C329,'Reading B'!$E:$BH,39,FALSE),""),"")</f>
        <v/>
      </c>
      <c r="K329" s="142" t="str">
        <f t="shared" si="28"/>
        <v/>
      </c>
      <c r="L329" s="115" t="str">
        <f t="shared" si="29"/>
        <v/>
      </c>
    </row>
    <row r="330" spans="1:12" s="89" customFormat="1" ht="18.75" customHeight="1">
      <c r="A330" s="89" t="str">
        <f>IFERROR(IF($B330&gt;0,VLOOKUP($C330,'Reading B'!$E:$BH,6,FALSE),""),"")</f>
        <v/>
      </c>
      <c r="B330" s="89">
        <f>VLOOKUP(C330,'Reading B'!$E:$BH,31,FALSE)</f>
        <v>0</v>
      </c>
      <c r="C330" s="252">
        <f t="shared" si="30"/>
        <v>208</v>
      </c>
      <c r="D330" s="137" t="str">
        <f>IFERROR(IF($B330&gt;0,VLOOKUP($C330,'Reading B'!$E:$BH,2,FALSE),""),"")</f>
        <v/>
      </c>
      <c r="E330" s="137" t="str">
        <f>IFERROR(IF($B330&gt;0,VLOOKUP($C330,'Reading B'!$E:$BH,3,FALSE),""),"")</f>
        <v/>
      </c>
      <c r="F330" s="139" t="str">
        <f>IFERROR(IF($B330&gt;0,VLOOKUP($C330,'Reading B'!$E:$BH,32,FALSE),""),"")</f>
        <v/>
      </c>
      <c r="G330" s="114" t="str">
        <f>IFERROR(IF($B330&gt;0,VLOOKUP($C330,'Reading B'!$E:$BH,31,FALSE),""),"")</f>
        <v/>
      </c>
      <c r="H330" s="114" t="str">
        <f>IFERROR(IF($B330&gt;0,VLOOKUP($C330,'Reading B'!$E:$BH,37,FALSE),""),"")</f>
        <v/>
      </c>
      <c r="I330" s="114" t="str">
        <f>IFERROR(IF($B330&gt;0,VLOOKUP($C330,'Reading B'!$E:$BH,38,FALSE),""),"")</f>
        <v/>
      </c>
      <c r="J330" s="114" t="str">
        <f>IFERROR(IF($B330&gt;0,VLOOKUP($C330,'Reading B'!$E:$BH,39,FALSE),""),"")</f>
        <v/>
      </c>
      <c r="K330" s="142" t="str">
        <f t="shared" si="28"/>
        <v/>
      </c>
      <c r="L330" s="115" t="str">
        <f t="shared" si="29"/>
        <v/>
      </c>
    </row>
    <row r="331" spans="1:12" s="89" customFormat="1" ht="18.75" customHeight="1">
      <c r="A331" s="89" t="str">
        <f>IFERROR(IF($B331&gt;0,VLOOKUP($C331,'Reading B'!$E:$BH,6,FALSE),""),"")</f>
        <v/>
      </c>
      <c r="B331" s="89">
        <f>VLOOKUP(C331,'Reading B'!$E:$BH,31,FALSE)</f>
        <v>0</v>
      </c>
      <c r="C331" s="252">
        <f t="shared" si="30"/>
        <v>209</v>
      </c>
      <c r="D331" s="137" t="str">
        <f>IFERROR(IF($B331&gt;0,VLOOKUP($C331,'Reading B'!$E:$BH,2,FALSE),""),"")</f>
        <v/>
      </c>
      <c r="E331" s="137" t="str">
        <f>IFERROR(IF($B331&gt;0,VLOOKUP($C331,'Reading B'!$E:$BH,3,FALSE),""),"")</f>
        <v/>
      </c>
      <c r="F331" s="139" t="str">
        <f>IFERROR(IF($B331&gt;0,VLOOKUP($C331,'Reading B'!$E:$BH,32,FALSE),""),"")</f>
        <v/>
      </c>
      <c r="G331" s="114" t="str">
        <f>IFERROR(IF($B331&gt;0,VLOOKUP($C331,'Reading B'!$E:$BH,31,FALSE),""),"")</f>
        <v/>
      </c>
      <c r="H331" s="114" t="str">
        <f>IFERROR(IF($B331&gt;0,VLOOKUP($C331,'Reading B'!$E:$BH,37,FALSE),""),"")</f>
        <v/>
      </c>
      <c r="I331" s="114" t="str">
        <f>IFERROR(IF($B331&gt;0,VLOOKUP($C331,'Reading B'!$E:$BH,38,FALSE),""),"")</f>
        <v/>
      </c>
      <c r="J331" s="114" t="str">
        <f>IFERROR(IF($B331&gt;0,VLOOKUP($C331,'Reading B'!$E:$BH,39,FALSE),""),"")</f>
        <v/>
      </c>
      <c r="K331" s="142" t="str">
        <f t="shared" si="28"/>
        <v/>
      </c>
      <c r="L331" s="115" t="str">
        <f t="shared" si="29"/>
        <v/>
      </c>
    </row>
    <row r="332" spans="1:12" s="89" customFormat="1" ht="18.75" customHeight="1">
      <c r="A332" s="89" t="str">
        <f>IFERROR(IF($B332&gt;0,VLOOKUP($C332,'Reading B'!$E:$BH,6,FALSE),""),"")</f>
        <v/>
      </c>
      <c r="B332" s="89">
        <f>VLOOKUP(C332,'Reading B'!$E:$BH,31,FALSE)</f>
        <v>0</v>
      </c>
      <c r="C332" s="252">
        <f t="shared" si="30"/>
        <v>210</v>
      </c>
      <c r="D332" s="137" t="str">
        <f>IFERROR(IF($B332&gt;0,VLOOKUP($C332,'Reading B'!$E:$BH,2,FALSE),""),"")</f>
        <v/>
      </c>
      <c r="E332" s="137" t="str">
        <f>IFERROR(IF($B332&gt;0,VLOOKUP($C332,'Reading B'!$E:$BH,3,FALSE),""),"")</f>
        <v/>
      </c>
      <c r="F332" s="139" t="str">
        <f>IFERROR(IF($B332&gt;0,VLOOKUP($C332,'Reading B'!$E:$BH,32,FALSE),""),"")</f>
        <v/>
      </c>
      <c r="G332" s="114" t="str">
        <f>IFERROR(IF($B332&gt;0,VLOOKUP($C332,'Reading B'!$E:$BH,31,FALSE),""),"")</f>
        <v/>
      </c>
      <c r="H332" s="114" t="str">
        <f>IFERROR(IF($B332&gt;0,VLOOKUP($C332,'Reading B'!$E:$BH,37,FALSE),""),"")</f>
        <v/>
      </c>
      <c r="I332" s="114" t="str">
        <f>IFERROR(IF($B332&gt;0,VLOOKUP($C332,'Reading B'!$E:$BH,38,FALSE),""),"")</f>
        <v/>
      </c>
      <c r="J332" s="114" t="str">
        <f>IFERROR(IF($B332&gt;0,VLOOKUP($C332,'Reading B'!$E:$BH,39,FALSE),""),"")</f>
        <v/>
      </c>
      <c r="K332" s="142" t="str">
        <f t="shared" si="28"/>
        <v/>
      </c>
      <c r="L332" s="115" t="str">
        <f t="shared" si="29"/>
        <v/>
      </c>
    </row>
    <row r="333" spans="1:12" s="89" customFormat="1" ht="18.75" customHeight="1">
      <c r="A333" s="89" t="str">
        <f>IFERROR(IF($B333&gt;0,VLOOKUP($C333,'Reading B'!$E:$BH,6,FALSE),""),"")</f>
        <v/>
      </c>
      <c r="B333" s="89">
        <f>VLOOKUP(C333,'Reading B'!$E:$BH,31,FALSE)</f>
        <v>0</v>
      </c>
      <c r="C333" s="252">
        <f t="shared" si="30"/>
        <v>211</v>
      </c>
      <c r="D333" s="137" t="str">
        <f>IFERROR(IF($B333&gt;0,VLOOKUP($C333,'Reading B'!$E:$BH,2,FALSE),""),"")</f>
        <v/>
      </c>
      <c r="E333" s="137" t="str">
        <f>IFERROR(IF($B333&gt;0,VLOOKUP($C333,'Reading B'!$E:$BH,3,FALSE),""),"")</f>
        <v/>
      </c>
      <c r="F333" s="139" t="str">
        <f>IFERROR(IF($B333&gt;0,VLOOKUP($C333,'Reading B'!$E:$BH,32,FALSE),""),"")</f>
        <v/>
      </c>
      <c r="G333" s="114" t="str">
        <f>IFERROR(IF($B333&gt;0,VLOOKUP($C333,'Reading B'!$E:$BH,31,FALSE),""),"")</f>
        <v/>
      </c>
      <c r="H333" s="114" t="str">
        <f>IFERROR(IF($B333&gt;0,VLOOKUP($C333,'Reading B'!$E:$BH,37,FALSE),""),"")</f>
        <v/>
      </c>
      <c r="I333" s="114" t="str">
        <f>IFERROR(IF($B333&gt;0,VLOOKUP($C333,'Reading B'!$E:$BH,38,FALSE),""),"")</f>
        <v/>
      </c>
      <c r="J333" s="114" t="str">
        <f>IFERROR(IF($B333&gt;0,VLOOKUP($C333,'Reading B'!$E:$BH,39,FALSE),""),"")</f>
        <v/>
      </c>
      <c r="K333" s="142" t="str">
        <f t="shared" si="28"/>
        <v/>
      </c>
      <c r="L333" s="115" t="str">
        <f t="shared" si="29"/>
        <v/>
      </c>
    </row>
    <row r="334" spans="1:12" s="89" customFormat="1" ht="18.75" customHeight="1">
      <c r="A334" s="89" t="str">
        <f>IFERROR(IF($B334&gt;0,VLOOKUP($C334,'Reading B'!$E:$BH,6,FALSE),""),"")</f>
        <v/>
      </c>
      <c r="B334" s="89">
        <f>VLOOKUP(C334,'Reading B'!$E:$BH,31,FALSE)</f>
        <v>0</v>
      </c>
      <c r="C334" s="252">
        <f t="shared" si="30"/>
        <v>212</v>
      </c>
      <c r="D334" s="137" t="str">
        <f>IFERROR(IF($B334&gt;0,VLOOKUP($C334,'Reading B'!$E:$BH,2,FALSE),""),"")</f>
        <v/>
      </c>
      <c r="E334" s="137" t="str">
        <f>IFERROR(IF($B334&gt;0,VLOOKUP($C334,'Reading B'!$E:$BH,3,FALSE),""),"")</f>
        <v/>
      </c>
      <c r="F334" s="139" t="str">
        <f>IFERROR(IF($B334&gt;0,VLOOKUP($C334,'Reading B'!$E:$BH,32,FALSE),""),"")</f>
        <v/>
      </c>
      <c r="G334" s="114" t="str">
        <f>IFERROR(IF($B334&gt;0,VLOOKUP($C334,'Reading B'!$E:$BH,31,FALSE),""),"")</f>
        <v/>
      </c>
      <c r="H334" s="114" t="str">
        <f>IFERROR(IF($B334&gt;0,VLOOKUP($C334,'Reading B'!$E:$BH,37,FALSE),""),"")</f>
        <v/>
      </c>
      <c r="I334" s="114" t="str">
        <f>IFERROR(IF($B334&gt;0,VLOOKUP($C334,'Reading B'!$E:$BH,38,FALSE),""),"")</f>
        <v/>
      </c>
      <c r="J334" s="114" t="str">
        <f>IFERROR(IF($B334&gt;0,VLOOKUP($C334,'Reading B'!$E:$BH,39,FALSE),""),"")</f>
        <v/>
      </c>
      <c r="K334" s="142" t="str">
        <f t="shared" si="28"/>
        <v/>
      </c>
      <c r="L334" s="115" t="str">
        <f t="shared" si="29"/>
        <v/>
      </c>
    </row>
    <row r="335" spans="1:12" s="89" customFormat="1" ht="18.75" customHeight="1">
      <c r="A335" s="89" t="str">
        <f>IFERROR(IF($B335&gt;0,VLOOKUP($C335,'Reading B'!$E:$BH,6,FALSE),""),"")</f>
        <v/>
      </c>
      <c r="B335" s="89">
        <f>VLOOKUP(C335,'Reading B'!$E:$BH,31,FALSE)</f>
        <v>0</v>
      </c>
      <c r="C335" s="252">
        <f t="shared" si="30"/>
        <v>213</v>
      </c>
      <c r="D335" s="137" t="str">
        <f>IFERROR(IF($B335&gt;0,VLOOKUP($C335,'Reading B'!$E:$BH,2,FALSE),""),"")</f>
        <v/>
      </c>
      <c r="E335" s="137" t="str">
        <f>IFERROR(IF($B335&gt;0,VLOOKUP($C335,'Reading B'!$E:$BH,3,FALSE),""),"")</f>
        <v/>
      </c>
      <c r="F335" s="139" t="str">
        <f>IFERROR(IF($B335&gt;0,VLOOKUP($C335,'Reading B'!$E:$BH,32,FALSE),""),"")</f>
        <v/>
      </c>
      <c r="G335" s="114" t="str">
        <f>IFERROR(IF($B335&gt;0,VLOOKUP($C335,'Reading B'!$E:$BH,31,FALSE),""),"")</f>
        <v/>
      </c>
      <c r="H335" s="114" t="str">
        <f>IFERROR(IF($B335&gt;0,VLOOKUP($C335,'Reading B'!$E:$BH,37,FALSE),""),"")</f>
        <v/>
      </c>
      <c r="I335" s="114" t="str">
        <f>IFERROR(IF($B335&gt;0,VLOOKUP($C335,'Reading B'!$E:$BH,38,FALSE),""),"")</f>
        <v/>
      </c>
      <c r="J335" s="114" t="str">
        <f>IFERROR(IF($B335&gt;0,VLOOKUP($C335,'Reading B'!$E:$BH,39,FALSE),""),"")</f>
        <v/>
      </c>
      <c r="K335" s="142" t="str">
        <f t="shared" si="28"/>
        <v/>
      </c>
      <c r="L335" s="115" t="str">
        <f t="shared" si="29"/>
        <v/>
      </c>
    </row>
    <row r="336" spans="1:12" s="89" customFormat="1" ht="18.75" customHeight="1">
      <c r="A336" s="89" t="str">
        <f>IFERROR(IF($B336&gt;0,VLOOKUP($C336,'Reading B'!$E:$BH,6,FALSE),""),"")</f>
        <v/>
      </c>
      <c r="B336" s="89">
        <f>VLOOKUP(C336,'Reading B'!$E:$BH,31,FALSE)</f>
        <v>0</v>
      </c>
      <c r="C336" s="252">
        <f t="shared" si="30"/>
        <v>214</v>
      </c>
      <c r="D336" s="137" t="str">
        <f>IFERROR(IF($B336&gt;0,VLOOKUP($C336,'Reading B'!$E:$BH,2,FALSE),""),"")</f>
        <v/>
      </c>
      <c r="E336" s="137" t="str">
        <f>IFERROR(IF($B336&gt;0,VLOOKUP($C336,'Reading B'!$E:$BH,3,FALSE),""),"")</f>
        <v/>
      </c>
      <c r="F336" s="139" t="str">
        <f>IFERROR(IF($B336&gt;0,VLOOKUP($C336,'Reading B'!$E:$BH,32,FALSE),""),"")</f>
        <v/>
      </c>
      <c r="G336" s="114" t="str">
        <f>IFERROR(IF($B336&gt;0,VLOOKUP($C336,'Reading B'!$E:$BH,31,FALSE),""),"")</f>
        <v/>
      </c>
      <c r="H336" s="114" t="str">
        <f>IFERROR(IF($B336&gt;0,VLOOKUP($C336,'Reading B'!$E:$BH,37,FALSE),""),"")</f>
        <v/>
      </c>
      <c r="I336" s="114" t="str">
        <f>IFERROR(IF($B336&gt;0,VLOOKUP($C336,'Reading B'!$E:$BH,38,FALSE),""),"")</f>
        <v/>
      </c>
      <c r="J336" s="114" t="str">
        <f>IFERROR(IF($B336&gt;0,VLOOKUP($C336,'Reading B'!$E:$BH,39,FALSE),""),"")</f>
        <v/>
      </c>
      <c r="K336" s="142" t="str">
        <f t="shared" si="28"/>
        <v/>
      </c>
      <c r="L336" s="115" t="str">
        <f t="shared" si="29"/>
        <v/>
      </c>
    </row>
    <row r="337" spans="1:12" s="89" customFormat="1" ht="18.75" customHeight="1">
      <c r="A337" s="89" t="str">
        <f>IFERROR(IF($B337&gt;0,VLOOKUP($C337,'Reading B'!$E:$BH,6,FALSE),""),"")</f>
        <v/>
      </c>
      <c r="B337" s="89">
        <f>VLOOKUP(C337,'Reading B'!$E:$BH,31,FALSE)</f>
        <v>0</v>
      </c>
      <c r="C337" s="252">
        <f t="shared" si="30"/>
        <v>215</v>
      </c>
      <c r="D337" s="137" t="str">
        <f>IFERROR(IF($B337&gt;0,VLOOKUP($C337,'Reading B'!$E:$BH,2,FALSE),""),"")</f>
        <v/>
      </c>
      <c r="E337" s="137" t="str">
        <f>IFERROR(IF($B337&gt;0,VLOOKUP($C337,'Reading B'!$E:$BH,3,FALSE),""),"")</f>
        <v/>
      </c>
      <c r="F337" s="139" t="str">
        <f>IFERROR(IF($B337&gt;0,VLOOKUP($C337,'Reading B'!$E:$BH,32,FALSE),""),"")</f>
        <v/>
      </c>
      <c r="G337" s="114" t="str">
        <f>IFERROR(IF($B337&gt;0,VLOOKUP($C337,'Reading B'!$E:$BH,31,FALSE),""),"")</f>
        <v/>
      </c>
      <c r="H337" s="114" t="str">
        <f>IFERROR(IF($B337&gt;0,VLOOKUP($C337,'Reading B'!$E:$BH,37,FALSE),""),"")</f>
        <v/>
      </c>
      <c r="I337" s="114" t="str">
        <f>IFERROR(IF($B337&gt;0,VLOOKUP($C337,'Reading B'!$E:$BH,38,FALSE),""),"")</f>
        <v/>
      </c>
      <c r="J337" s="114" t="str">
        <f>IFERROR(IF($B337&gt;0,VLOOKUP($C337,'Reading B'!$E:$BH,39,FALSE),""),"")</f>
        <v/>
      </c>
      <c r="K337" s="142" t="str">
        <f t="shared" si="28"/>
        <v/>
      </c>
      <c r="L337" s="115" t="str">
        <f t="shared" si="29"/>
        <v/>
      </c>
    </row>
    <row r="338" spans="1:12" s="89" customFormat="1" ht="18.75" customHeight="1">
      <c r="A338" s="89" t="str">
        <f>IFERROR(IF($B338&gt;0,VLOOKUP($C338,'Reading B'!$E:$BH,6,FALSE),""),"")</f>
        <v/>
      </c>
      <c r="B338" s="89">
        <f>VLOOKUP(C338,'Reading B'!$E:$BH,31,FALSE)</f>
        <v>0</v>
      </c>
      <c r="C338" s="252">
        <f t="shared" si="30"/>
        <v>216</v>
      </c>
      <c r="D338" s="137" t="str">
        <f>IFERROR(IF($B338&gt;0,VLOOKUP($C338,'Reading B'!$E:$BH,2,FALSE),""),"")</f>
        <v/>
      </c>
      <c r="E338" s="137" t="str">
        <f>IFERROR(IF($B338&gt;0,VLOOKUP($C338,'Reading B'!$E:$BH,3,FALSE),""),"")</f>
        <v/>
      </c>
      <c r="F338" s="139" t="str">
        <f>IFERROR(IF($B338&gt;0,VLOOKUP($C338,'Reading B'!$E:$BH,32,FALSE),""),"")</f>
        <v/>
      </c>
      <c r="G338" s="114" t="str">
        <f>IFERROR(IF($B338&gt;0,VLOOKUP($C338,'Reading B'!$E:$BH,31,FALSE),""),"")</f>
        <v/>
      </c>
      <c r="H338" s="114" t="str">
        <f>IFERROR(IF($B338&gt;0,VLOOKUP($C338,'Reading B'!$E:$BH,37,FALSE),""),"")</f>
        <v/>
      </c>
      <c r="I338" s="114" t="str">
        <f>IFERROR(IF($B338&gt;0,VLOOKUP($C338,'Reading B'!$E:$BH,38,FALSE),""),"")</f>
        <v/>
      </c>
      <c r="J338" s="114" t="str">
        <f>IFERROR(IF($B338&gt;0,VLOOKUP($C338,'Reading B'!$E:$BH,39,FALSE),""),"")</f>
        <v/>
      </c>
      <c r="K338" s="142" t="str">
        <f t="shared" si="28"/>
        <v/>
      </c>
      <c r="L338" s="115" t="str">
        <f t="shared" si="29"/>
        <v/>
      </c>
    </row>
    <row r="339" spans="1:12" s="89" customFormat="1" ht="18.75" customHeight="1">
      <c r="A339" s="89" t="str">
        <f>IFERROR(IF($B339&gt;0,VLOOKUP($C339,'Reading B'!$E:$BH,6,FALSE),""),"")</f>
        <v/>
      </c>
      <c r="B339" s="89">
        <f>VLOOKUP(C339,'Reading B'!$E:$BH,31,FALSE)</f>
        <v>0</v>
      </c>
      <c r="C339" s="252">
        <f t="shared" si="30"/>
        <v>217</v>
      </c>
      <c r="D339" s="137" t="str">
        <f>IFERROR(IF($B339&gt;0,VLOOKUP($C339,'Reading B'!$E:$BH,2,FALSE),""),"")</f>
        <v/>
      </c>
      <c r="E339" s="137" t="str">
        <f>IFERROR(IF($B339&gt;0,VLOOKUP($C339,'Reading B'!$E:$BH,3,FALSE),""),"")</f>
        <v/>
      </c>
      <c r="F339" s="139" t="str">
        <f>IFERROR(IF($B339&gt;0,VLOOKUP($C339,'Reading B'!$E:$BH,32,FALSE),""),"")</f>
        <v/>
      </c>
      <c r="G339" s="114" t="str">
        <f>IFERROR(IF($B339&gt;0,VLOOKUP($C339,'Reading B'!$E:$BH,31,FALSE),""),"")</f>
        <v/>
      </c>
      <c r="H339" s="114" t="str">
        <f>IFERROR(IF($B339&gt;0,VLOOKUP($C339,'Reading B'!$E:$BH,37,FALSE),""),"")</f>
        <v/>
      </c>
      <c r="I339" s="114" t="str">
        <f>IFERROR(IF($B339&gt;0,VLOOKUP($C339,'Reading B'!$E:$BH,38,FALSE),""),"")</f>
        <v/>
      </c>
      <c r="J339" s="114" t="str">
        <f>IFERROR(IF($B339&gt;0,VLOOKUP($C339,'Reading B'!$E:$BH,39,FALSE),""),"")</f>
        <v/>
      </c>
      <c r="K339" s="142" t="str">
        <f t="shared" si="28"/>
        <v/>
      </c>
      <c r="L339" s="115" t="str">
        <f t="shared" si="29"/>
        <v/>
      </c>
    </row>
    <row r="340" spans="1:12" s="89" customFormat="1" ht="18.75" customHeight="1">
      <c r="A340" s="89" t="str">
        <f>IFERROR(IF($B340&gt;0,VLOOKUP($C340,'Reading B'!$E:$BH,6,FALSE),""),"")</f>
        <v/>
      </c>
      <c r="B340" s="89">
        <f>VLOOKUP(C340,'Reading B'!$E:$BH,31,FALSE)</f>
        <v>0</v>
      </c>
      <c r="C340" s="252">
        <f t="shared" si="30"/>
        <v>218</v>
      </c>
      <c r="D340" s="137" t="str">
        <f>IFERROR(IF($B340&gt;0,VLOOKUP($C340,'Reading B'!$E:$BH,2,FALSE),""),"")</f>
        <v/>
      </c>
      <c r="E340" s="137" t="str">
        <f>IFERROR(IF($B340&gt;0,VLOOKUP($C340,'Reading B'!$E:$BH,3,FALSE),""),"")</f>
        <v/>
      </c>
      <c r="F340" s="139" t="str">
        <f>IFERROR(IF($B340&gt;0,VLOOKUP($C340,'Reading B'!$E:$BH,32,FALSE),""),"")</f>
        <v/>
      </c>
      <c r="G340" s="114" t="str">
        <f>IFERROR(IF($B340&gt;0,VLOOKUP($C340,'Reading B'!$E:$BH,31,FALSE),""),"")</f>
        <v/>
      </c>
      <c r="H340" s="114" t="str">
        <f>IFERROR(IF($B340&gt;0,VLOOKUP($C340,'Reading B'!$E:$BH,37,FALSE),""),"")</f>
        <v/>
      </c>
      <c r="I340" s="114" t="str">
        <f>IFERROR(IF($B340&gt;0,VLOOKUP($C340,'Reading B'!$E:$BH,38,FALSE),""),"")</f>
        <v/>
      </c>
      <c r="J340" s="114" t="str">
        <f>IFERROR(IF($B340&gt;0,VLOOKUP($C340,'Reading B'!$E:$BH,39,FALSE),""),"")</f>
        <v/>
      </c>
      <c r="K340" s="142" t="str">
        <f t="shared" si="28"/>
        <v/>
      </c>
      <c r="L340" s="115" t="str">
        <f t="shared" si="29"/>
        <v/>
      </c>
    </row>
    <row r="341" spans="1:12" s="89" customFormat="1" ht="18.75" customHeight="1">
      <c r="A341" s="89" t="str">
        <f>IFERROR(IF($B341&gt;0,VLOOKUP($C341,'Reading B'!$E:$BH,6,FALSE),""),"")</f>
        <v/>
      </c>
      <c r="B341" s="89">
        <f>VLOOKUP(C341,'Reading B'!$E:$BH,31,FALSE)</f>
        <v>0</v>
      </c>
      <c r="C341" s="252">
        <f t="shared" si="30"/>
        <v>219</v>
      </c>
      <c r="D341" s="137" t="str">
        <f>IFERROR(IF($B341&gt;0,VLOOKUP($C341,'Reading B'!$E:$BH,2,FALSE),""),"")</f>
        <v/>
      </c>
      <c r="E341" s="137" t="str">
        <f>IFERROR(IF($B341&gt;0,VLOOKUP($C341,'Reading B'!$E:$BH,3,FALSE),""),"")</f>
        <v/>
      </c>
      <c r="F341" s="139" t="str">
        <f>IFERROR(IF($B341&gt;0,VLOOKUP($C341,'Reading B'!$E:$BH,32,FALSE),""),"")</f>
        <v/>
      </c>
      <c r="G341" s="114" t="str">
        <f>IFERROR(IF($B341&gt;0,VLOOKUP($C341,'Reading B'!$E:$BH,31,FALSE),""),"")</f>
        <v/>
      </c>
      <c r="H341" s="114" t="str">
        <f>IFERROR(IF($B341&gt;0,VLOOKUP($C341,'Reading B'!$E:$BH,37,FALSE),""),"")</f>
        <v/>
      </c>
      <c r="I341" s="114" t="str">
        <f>IFERROR(IF($B341&gt;0,VLOOKUP($C341,'Reading B'!$E:$BH,38,FALSE),""),"")</f>
        <v/>
      </c>
      <c r="J341" s="114" t="str">
        <f>IFERROR(IF($B341&gt;0,VLOOKUP($C341,'Reading B'!$E:$BH,39,FALSE),""),"")</f>
        <v/>
      </c>
      <c r="K341" s="142" t="str">
        <f t="shared" si="28"/>
        <v/>
      </c>
      <c r="L341" s="115" t="str">
        <f t="shared" si="29"/>
        <v/>
      </c>
    </row>
    <row r="342" spans="1:12" s="89" customFormat="1" ht="18.75" customHeight="1">
      <c r="A342" s="89" t="str">
        <f>IFERROR(IF($B342&gt;0,VLOOKUP($C342,'Reading B'!$E:$BH,6,FALSE),""),"")</f>
        <v/>
      </c>
      <c r="B342" s="89">
        <f>VLOOKUP(C342,'Reading B'!$E:$BH,31,FALSE)</f>
        <v>0</v>
      </c>
      <c r="C342" s="252">
        <f t="shared" si="30"/>
        <v>220</v>
      </c>
      <c r="D342" s="137" t="str">
        <f>IFERROR(IF($B342&gt;0,VLOOKUP($C342,'Reading B'!$E:$BH,2,FALSE),""),"")</f>
        <v/>
      </c>
      <c r="E342" s="137" t="str">
        <f>IFERROR(IF($B342&gt;0,VLOOKUP($C342,'Reading B'!$E:$BH,3,FALSE),""),"")</f>
        <v/>
      </c>
      <c r="F342" s="139" t="str">
        <f>IFERROR(IF($B342&gt;0,VLOOKUP($C342,'Reading B'!$E:$BH,32,FALSE),""),"")</f>
        <v/>
      </c>
      <c r="G342" s="114" t="str">
        <f>IFERROR(IF($B342&gt;0,VLOOKUP($C342,'Reading B'!$E:$BH,31,FALSE),""),"")</f>
        <v/>
      </c>
      <c r="H342" s="114" t="str">
        <f>IFERROR(IF($B342&gt;0,VLOOKUP($C342,'Reading B'!$E:$BH,37,FALSE),""),"")</f>
        <v/>
      </c>
      <c r="I342" s="114" t="str">
        <f>IFERROR(IF($B342&gt;0,VLOOKUP($C342,'Reading B'!$E:$BH,38,FALSE),""),"")</f>
        <v/>
      </c>
      <c r="J342" s="114" t="str">
        <f>IFERROR(IF($B342&gt;0,VLOOKUP($C342,'Reading B'!$E:$BH,39,FALSE),""),"")</f>
        <v/>
      </c>
      <c r="K342" s="142" t="str">
        <f t="shared" si="28"/>
        <v/>
      </c>
      <c r="L342" s="115" t="str">
        <f t="shared" si="29"/>
        <v/>
      </c>
    </row>
    <row r="343" spans="1:12" s="89" customFormat="1" ht="18.75" customHeight="1">
      <c r="A343" s="89" t="str">
        <f>IFERROR(IF($B343&gt;0,VLOOKUP($C343,'Reading B'!$E:$BH,6,FALSE),""),"")</f>
        <v/>
      </c>
      <c r="B343" s="89">
        <f>VLOOKUP(C343,'Reading B'!$E:$BH,31,FALSE)</f>
        <v>0</v>
      </c>
      <c r="C343" s="252">
        <f t="shared" si="30"/>
        <v>221</v>
      </c>
      <c r="D343" s="137" t="str">
        <f>IFERROR(IF($B343&gt;0,VLOOKUP($C343,'Reading B'!$E:$BH,2,FALSE),""),"")</f>
        <v/>
      </c>
      <c r="E343" s="137" t="str">
        <f>IFERROR(IF($B343&gt;0,VLOOKUP($C343,'Reading B'!$E:$BH,3,FALSE),""),"")</f>
        <v/>
      </c>
      <c r="F343" s="139" t="str">
        <f>IFERROR(IF($B343&gt;0,VLOOKUP($C343,'Reading B'!$E:$BH,32,FALSE),""),"")</f>
        <v/>
      </c>
      <c r="G343" s="114" t="str">
        <f>IFERROR(IF($B343&gt;0,VLOOKUP($C343,'Reading B'!$E:$BH,31,FALSE),""),"")</f>
        <v/>
      </c>
      <c r="H343" s="114" t="str">
        <f>IFERROR(IF($B343&gt;0,VLOOKUP($C343,'Reading B'!$E:$BH,37,FALSE),""),"")</f>
        <v/>
      </c>
      <c r="I343" s="114" t="str">
        <f>IFERROR(IF($B343&gt;0,VLOOKUP($C343,'Reading B'!$E:$BH,38,FALSE),""),"")</f>
        <v/>
      </c>
      <c r="J343" s="114" t="str">
        <f>IFERROR(IF($B343&gt;0,VLOOKUP($C343,'Reading B'!$E:$BH,39,FALSE),""),"")</f>
        <v/>
      </c>
      <c r="K343" s="142" t="str">
        <f t="shared" si="28"/>
        <v/>
      </c>
      <c r="L343" s="115" t="str">
        <f t="shared" si="29"/>
        <v/>
      </c>
    </row>
    <row r="344" spans="1:12" s="89" customFormat="1" ht="18.75" customHeight="1">
      <c r="A344" s="89" t="str">
        <f>IFERROR(IF($B344&gt;0,VLOOKUP($C344,'Reading B'!$E:$BH,6,FALSE),""),"")</f>
        <v/>
      </c>
      <c r="B344" s="89">
        <f>VLOOKUP(C344,'Reading B'!$E:$BH,31,FALSE)</f>
        <v>0</v>
      </c>
      <c r="C344" s="252">
        <f t="shared" si="30"/>
        <v>222</v>
      </c>
      <c r="D344" s="137" t="str">
        <f>IFERROR(IF($B344&gt;0,VLOOKUP($C344,'Reading B'!$E:$BH,2,FALSE),""),"")</f>
        <v/>
      </c>
      <c r="E344" s="137" t="str">
        <f>IFERROR(IF($B344&gt;0,VLOOKUP($C344,'Reading B'!$E:$BH,3,FALSE),""),"")</f>
        <v/>
      </c>
      <c r="F344" s="139" t="str">
        <f>IFERROR(IF($B344&gt;0,VLOOKUP($C344,'Reading B'!$E:$BH,32,FALSE),""),"")</f>
        <v/>
      </c>
      <c r="G344" s="114" t="str">
        <f>IFERROR(IF($B344&gt;0,VLOOKUP($C344,'Reading B'!$E:$BH,31,FALSE),""),"")</f>
        <v/>
      </c>
      <c r="H344" s="114" t="str">
        <f>IFERROR(IF($B344&gt;0,VLOOKUP($C344,'Reading B'!$E:$BH,37,FALSE),""),"")</f>
        <v/>
      </c>
      <c r="I344" s="114" t="str">
        <f>IFERROR(IF($B344&gt;0,VLOOKUP($C344,'Reading B'!$E:$BH,38,FALSE),""),"")</f>
        <v/>
      </c>
      <c r="J344" s="114" t="str">
        <f>IFERROR(IF($B344&gt;0,VLOOKUP($C344,'Reading B'!$E:$BH,39,FALSE),""),"")</f>
        <v/>
      </c>
      <c r="K344" s="142" t="str">
        <f t="shared" si="28"/>
        <v/>
      </c>
      <c r="L344" s="115" t="str">
        <f t="shared" si="29"/>
        <v/>
      </c>
    </row>
    <row r="345" spans="1:12" s="89" customFormat="1" ht="18.75" customHeight="1">
      <c r="A345" s="89" t="str">
        <f>IFERROR(IF($B345&gt;0,VLOOKUP($C345,'Reading B'!$E:$BH,6,FALSE),""),"")</f>
        <v/>
      </c>
      <c r="B345" s="89">
        <f>VLOOKUP(C345,'Reading B'!$E:$BH,31,FALSE)</f>
        <v>0</v>
      </c>
      <c r="C345" s="252">
        <f t="shared" si="30"/>
        <v>223</v>
      </c>
      <c r="D345" s="137" t="str">
        <f>IFERROR(IF($B345&gt;0,VLOOKUP($C345,'Reading B'!$E:$BH,2,FALSE),""),"")</f>
        <v/>
      </c>
      <c r="E345" s="137" t="str">
        <f>IFERROR(IF($B345&gt;0,VLOOKUP($C345,'Reading B'!$E:$BH,3,FALSE),""),"")</f>
        <v/>
      </c>
      <c r="F345" s="139" t="str">
        <f>IFERROR(IF($B345&gt;0,VLOOKUP($C345,'Reading B'!$E:$BH,32,FALSE),""),"")</f>
        <v/>
      </c>
      <c r="G345" s="114" t="str">
        <f>IFERROR(IF($B345&gt;0,VLOOKUP($C345,'Reading B'!$E:$BH,31,FALSE),""),"")</f>
        <v/>
      </c>
      <c r="H345" s="114" t="str">
        <f>IFERROR(IF($B345&gt;0,VLOOKUP($C345,'Reading B'!$E:$BH,37,FALSE),""),"")</f>
        <v/>
      </c>
      <c r="I345" s="114" t="str">
        <f>IFERROR(IF($B345&gt;0,VLOOKUP($C345,'Reading B'!$E:$BH,38,FALSE),""),"")</f>
        <v/>
      </c>
      <c r="J345" s="114" t="str">
        <f>IFERROR(IF($B345&gt;0,VLOOKUP($C345,'Reading B'!$E:$BH,39,FALSE),""),"")</f>
        <v/>
      </c>
      <c r="K345" s="142" t="str">
        <f t="shared" si="28"/>
        <v/>
      </c>
      <c r="L345" s="115" t="str">
        <f t="shared" si="29"/>
        <v/>
      </c>
    </row>
    <row r="346" spans="1:12" s="89" customFormat="1" ht="18.75" customHeight="1">
      <c r="A346" s="89" t="str">
        <f>IFERROR(IF($B346&gt;0,VLOOKUP($C346,'Reading B'!$E:$BH,6,FALSE),""),"")</f>
        <v/>
      </c>
      <c r="B346" s="89">
        <f>VLOOKUP(C346,'Reading B'!$E:$BH,31,FALSE)</f>
        <v>0</v>
      </c>
      <c r="C346" s="252">
        <f t="shared" si="30"/>
        <v>224</v>
      </c>
      <c r="D346" s="137" t="str">
        <f>IFERROR(IF($B346&gt;0,VLOOKUP($C346,'Reading B'!$E:$BH,2,FALSE),""),"")</f>
        <v/>
      </c>
      <c r="E346" s="137" t="str">
        <f>IFERROR(IF($B346&gt;0,VLOOKUP($C346,'Reading B'!$E:$BH,3,FALSE),""),"")</f>
        <v/>
      </c>
      <c r="F346" s="139" t="str">
        <f>IFERROR(IF($B346&gt;0,VLOOKUP($C346,'Reading B'!$E:$BH,32,FALSE),""),"")</f>
        <v/>
      </c>
      <c r="G346" s="114" t="str">
        <f>IFERROR(IF($B346&gt;0,VLOOKUP($C346,'Reading B'!$E:$BH,31,FALSE),""),"")</f>
        <v/>
      </c>
      <c r="H346" s="114" t="str">
        <f>IFERROR(IF($B346&gt;0,VLOOKUP($C346,'Reading B'!$E:$BH,37,FALSE),""),"")</f>
        <v/>
      </c>
      <c r="I346" s="114" t="str">
        <f>IFERROR(IF($B346&gt;0,VLOOKUP($C346,'Reading B'!$E:$BH,38,FALSE),""),"")</f>
        <v/>
      </c>
      <c r="J346" s="114" t="str">
        <f>IFERROR(IF($B346&gt;0,VLOOKUP($C346,'Reading B'!$E:$BH,39,FALSE),""),"")</f>
        <v/>
      </c>
      <c r="K346" s="142" t="str">
        <f t="shared" si="28"/>
        <v/>
      </c>
      <c r="L346" s="115" t="str">
        <f t="shared" si="29"/>
        <v/>
      </c>
    </row>
    <row r="347" spans="1:12" s="89" customFormat="1" ht="18.75" customHeight="1" thickBot="1">
      <c r="A347" s="89" t="str">
        <f>IFERROR(IF($B347&gt;0,VLOOKUP($C347,'Reading B'!$E:$BH,6,FALSE),""),"")</f>
        <v/>
      </c>
      <c r="B347" s="89">
        <f>VLOOKUP(C347,'Reading B'!$E:$BH,31,FALSE)</f>
        <v>0</v>
      </c>
      <c r="C347" s="253">
        <f t="shared" si="30"/>
        <v>225</v>
      </c>
      <c r="D347" s="234" t="str">
        <f>IFERROR(IF($B347&gt;0,VLOOKUP($C347,'Reading B'!$E:$BH,2,FALSE),""),"")</f>
        <v/>
      </c>
      <c r="E347" s="234" t="str">
        <f>IFERROR(IF($B347&gt;0,VLOOKUP($C347,'Reading B'!$E:$BH,3,FALSE),""),"")</f>
        <v/>
      </c>
      <c r="F347" s="139" t="str">
        <f>IFERROR(IF($B347&gt;0,VLOOKUP($C347,'Reading B'!$E:$BH,32,FALSE),""),"")</f>
        <v/>
      </c>
      <c r="G347" s="114" t="str">
        <f>IFERROR(IF($B347&gt;0,VLOOKUP($C347,'Reading B'!$E:$BH,31,FALSE),""),"")</f>
        <v/>
      </c>
      <c r="H347" s="114" t="str">
        <f>IFERROR(IF($B347&gt;0,VLOOKUP($C347,'Reading B'!$E:$BH,37,FALSE),""),"")</f>
        <v/>
      </c>
      <c r="I347" s="114" t="str">
        <f>IFERROR(IF($B347&gt;0,VLOOKUP($C347,'Reading B'!$E:$BH,38,FALSE),""),"")</f>
        <v/>
      </c>
      <c r="J347" s="114" t="str">
        <f>IFERROR(IF($B347&gt;0,VLOOKUP($C347,'Reading B'!$E:$BH,39,FALSE),""),"")</f>
        <v/>
      </c>
      <c r="K347" s="142" t="str">
        <f t="shared" si="28"/>
        <v/>
      </c>
      <c r="L347" s="115" t="str">
        <f t="shared" si="29"/>
        <v/>
      </c>
    </row>
    <row r="348" spans="1:12" s="89" customFormat="1" ht="18.75" customHeight="1" thickTop="1" thickBot="1">
      <c r="C348" s="503" t="s">
        <v>89</v>
      </c>
      <c r="D348" s="504"/>
      <c r="E348" s="505"/>
      <c r="F348" s="116">
        <f>COUNT(F323:F347)</f>
        <v>0</v>
      </c>
      <c r="G348" s="117">
        <f>SUM(G323:G347)</f>
        <v>0</v>
      </c>
      <c r="H348" s="117">
        <f>SUM(H323:H347)</f>
        <v>0</v>
      </c>
      <c r="I348" s="117">
        <f>SUM(I323:I347)</f>
        <v>0</v>
      </c>
      <c r="J348" s="117">
        <f>SUM(J323:J347)</f>
        <v>0</v>
      </c>
      <c r="K348" s="143">
        <f>SUM(K323:K347)</f>
        <v>0</v>
      </c>
      <c r="L348" s="118"/>
    </row>
    <row r="349" spans="1:12" s="235" customFormat="1" ht="23.1" thickTop="1">
      <c r="B349" s="236"/>
      <c r="D349" s="237" t="str">
        <f>$D$37</f>
        <v>បានឃើញ និង ពិនិត្យត្រឹមត្រូវ</v>
      </c>
      <c r="E349" s="238"/>
      <c r="F349" s="239"/>
      <c r="G349" s="240"/>
      <c r="H349" s="235" t="str">
        <f>$H$37</f>
        <v>បានឃើញនិង ពិនិត្យត្រឹមត្រូវ</v>
      </c>
      <c r="I349" s="241"/>
      <c r="J349" s="240"/>
      <c r="K349" s="241"/>
      <c r="L349" s="242" t="str">
        <f>$L$37</f>
        <v>បាត់ដំបង,ថ្ងៃទី ៣០ ខែ មករា ឆ្នាំ ២០១៦</v>
      </c>
    </row>
    <row r="350" spans="1:12" s="119" customFormat="1" ht="27" customHeight="1">
      <c r="B350" s="89"/>
      <c r="C350" s="125" t="str">
        <f>$C$38</f>
        <v>បាត់ដំបង,ថ្ងៃទី ៣០ ខែ មករា ឆ្នាំ ២០១៦</v>
      </c>
      <c r="E350" s="120"/>
      <c r="F350" s="121"/>
      <c r="G350" s="122"/>
      <c r="H350" s="119" t="str">
        <f>$H$38</f>
        <v>បាត់ដំបង,ថ្ងៃទី ៣០ ខែ មករា ឆ្នាំ ២០១៦</v>
      </c>
      <c r="I350" s="123"/>
      <c r="J350" s="122"/>
      <c r="K350" s="123"/>
    </row>
    <row r="351" spans="1:12" s="126" customFormat="1" ht="31.5" customHeight="1">
      <c r="B351" s="89"/>
      <c r="D351" s="127" t="str">
        <f>$D$39</f>
        <v>ប្រធានផ្នែកផែនការ គណនេយ្យ</v>
      </c>
      <c r="F351" s="128"/>
      <c r="G351" s="129"/>
      <c r="H351" s="130" t="str">
        <f>$H$39</f>
        <v>ប្រធានផ្នែកអាជីវកម្ម</v>
      </c>
      <c r="I351" s="131"/>
      <c r="J351" s="129"/>
      <c r="K351" s="506" t="str">
        <f>$K$39</f>
        <v>អ្នកធ្វើវិក្កយបត្រ</v>
      </c>
      <c r="L351" s="506"/>
    </row>
    <row r="352" spans="1:12" s="126" customFormat="1" ht="37.799999999999997" customHeight="1">
      <c r="B352" s="89"/>
      <c r="D352" s="119"/>
      <c r="E352" s="132"/>
      <c r="F352" s="128"/>
      <c r="G352" s="129"/>
      <c r="H352" s="133"/>
      <c r="I352" s="131"/>
      <c r="J352" s="129"/>
      <c r="K352" s="131"/>
    </row>
    <row r="353" spans="1:12" s="245" customFormat="1" ht="26.4" customHeight="1">
      <c r="B353" s="89"/>
      <c r="C353" s="254"/>
      <c r="D353" s="134"/>
      <c r="E353" s="135"/>
      <c r="F353" s="86"/>
      <c r="G353" s="87"/>
      <c r="H353" s="88"/>
      <c r="I353" s="88"/>
      <c r="J353" s="87"/>
      <c r="K353" s="507" t="str">
        <f>$K$41</f>
        <v>ក្លឹង វង់ដ្រឺឌី</v>
      </c>
      <c r="L353" s="507"/>
    </row>
    <row r="354" spans="1:12" s="245" customFormat="1" ht="23.4" customHeight="1">
      <c r="C354" s="508"/>
      <c r="D354" s="508"/>
      <c r="E354" s="508"/>
      <c r="F354" s="86"/>
      <c r="G354" s="87"/>
      <c r="H354" s="88"/>
      <c r="I354" s="88"/>
      <c r="J354" s="87"/>
      <c r="K354" s="88"/>
    </row>
    <row r="355" spans="1:12" s="245" customFormat="1" ht="24" customHeight="1">
      <c r="C355" s="508"/>
      <c r="D355" s="508"/>
      <c r="E355" s="508"/>
      <c r="F355" s="86"/>
      <c r="G355" s="87"/>
      <c r="H355" s="88"/>
      <c r="I355" s="88"/>
      <c r="J355" s="87"/>
      <c r="K355" s="88"/>
    </row>
    <row r="356" spans="1:12" s="89" customFormat="1" ht="24" customHeight="1">
      <c r="C356" s="509" t="str">
        <f>$C$4</f>
        <v>មន្ទីរឧស្សាហកម្ម និងសិប្បកម្មខេត្ត</v>
      </c>
      <c r="D356" s="509"/>
      <c r="E356" s="509"/>
      <c r="F356" s="90"/>
      <c r="G356" s="91"/>
      <c r="H356" s="92"/>
      <c r="I356" s="92"/>
      <c r="J356" s="91"/>
      <c r="K356" s="93" t="s">
        <v>75</v>
      </c>
      <c r="L356" s="144" t="str">
        <f>IF(F387&gt;0,L317+1,"")</f>
        <v/>
      </c>
    </row>
    <row r="357" spans="1:12" s="89" customFormat="1" ht="24" customHeight="1">
      <c r="C357" s="510" t="str">
        <f>$C$5</f>
        <v>អង្គភាពរដ្ឋាករទឹកបាត់ដំបង</v>
      </c>
      <c r="D357" s="510"/>
      <c r="E357" s="510"/>
      <c r="F357" s="511" t="str">
        <f>$F$5</f>
        <v>ដីការអម វិក្កយបត្របង់ប្រាក់ថ្លៃទឹក</v>
      </c>
      <c r="G357" s="511"/>
      <c r="H357" s="511"/>
      <c r="I357" s="511"/>
      <c r="J357" s="91"/>
      <c r="K357" s="93" t="s">
        <v>77</v>
      </c>
      <c r="L357" s="145" t="str">
        <f>$L$5</f>
        <v>01​ 01 01</v>
      </c>
    </row>
    <row r="358" spans="1:12" s="89" customFormat="1" ht="21.75" customHeight="1">
      <c r="C358" s="126"/>
      <c r="D358" s="94"/>
      <c r="E358" s="95"/>
      <c r="F358" s="511"/>
      <c r="G358" s="511"/>
      <c r="H358" s="511"/>
      <c r="I358" s="511"/>
      <c r="J358" s="91"/>
      <c r="K358" s="93" t="s">
        <v>78</v>
      </c>
      <c r="L358" s="146" t="str">
        <f>$L$6</f>
        <v>03-2016</v>
      </c>
    </row>
    <row r="359" spans="1:12" s="89" customFormat="1" ht="15" customHeight="1" thickBot="1">
      <c r="C359" s="126"/>
      <c r="D359" s="96"/>
      <c r="E359" s="95"/>
      <c r="F359" s="97"/>
      <c r="G359" s="98"/>
      <c r="H359" s="99"/>
      <c r="I359" s="100"/>
      <c r="J359" s="101"/>
      <c r="K359" s="97"/>
      <c r="L359" s="97"/>
    </row>
    <row r="360" spans="1:12" s="245" customFormat="1" ht="18.75" customHeight="1" thickTop="1">
      <c r="B360" s="502"/>
      <c r="C360" s="249" t="s">
        <v>29</v>
      </c>
      <c r="D360" s="102" t="s">
        <v>79</v>
      </c>
      <c r="E360" s="102" t="s">
        <v>94</v>
      </c>
      <c r="F360" s="103" t="s">
        <v>24</v>
      </c>
      <c r="G360" s="104" t="s">
        <v>55</v>
      </c>
      <c r="H360" s="105" t="s">
        <v>42</v>
      </c>
      <c r="I360" s="106" t="s">
        <v>7</v>
      </c>
      <c r="J360" s="107" t="s">
        <v>41</v>
      </c>
      <c r="K360" s="105" t="s">
        <v>80</v>
      </c>
      <c r="L360" s="108" t="s">
        <v>81</v>
      </c>
    </row>
    <row r="361" spans="1:12" s="245" customFormat="1" ht="18.75" customHeight="1" thickBot="1">
      <c r="B361" s="502"/>
      <c r="C361" s="250" t="s">
        <v>82</v>
      </c>
      <c r="D361" s="109" t="s">
        <v>83</v>
      </c>
      <c r="E361" s="109" t="s">
        <v>84</v>
      </c>
      <c r="F361" s="110" t="s">
        <v>85</v>
      </c>
      <c r="G361" s="111" t="s">
        <v>86</v>
      </c>
      <c r="H361" s="112" t="s">
        <v>87</v>
      </c>
      <c r="I361" s="112" t="s">
        <v>87</v>
      </c>
      <c r="J361" s="111" t="s">
        <v>88</v>
      </c>
      <c r="K361" s="112" t="s">
        <v>87</v>
      </c>
      <c r="L361" s="113"/>
    </row>
    <row r="362" spans="1:12" s="89" customFormat="1" ht="18.75" customHeight="1" thickTop="1">
      <c r="A362" s="89" t="str">
        <f>IFERROR(IF($B362&gt;0,VLOOKUP($C362,'Reading B'!$E:$BH,6,FALSE),""),"")</f>
        <v/>
      </c>
      <c r="B362" s="89">
        <f>VLOOKUP(C362,'Reading B'!$E:$BH,31,FALSE)</f>
        <v>0</v>
      </c>
      <c r="C362" s="251">
        <f>C347+1</f>
        <v>226</v>
      </c>
      <c r="D362" s="136" t="str">
        <f>IFERROR(IF($B362&gt;0,VLOOKUP($C362,'Reading B'!$E:$BH,2,FALSE),""),"")</f>
        <v/>
      </c>
      <c r="E362" s="136" t="str">
        <f>IFERROR(IF($B362&gt;0,VLOOKUP($C362,'Reading B'!$E:$BH,3,FALSE),""),"")</f>
        <v/>
      </c>
      <c r="F362" s="138" t="str">
        <f>IFERROR(IF($B362&gt;0,VLOOKUP($C362,'Reading B'!$E:$BH,32,FALSE),""),"")</f>
        <v/>
      </c>
      <c r="G362" s="140" t="str">
        <f>IFERROR(IF($B362&gt;0,VLOOKUP($C362,'Reading B'!$E:$BH,31,FALSE),""),"")</f>
        <v/>
      </c>
      <c r="H362" s="140" t="str">
        <f>IFERROR(IF($B362&gt;0,VLOOKUP($C362,'Reading B'!$E:$BH,37,FALSE),""),"")</f>
        <v/>
      </c>
      <c r="I362" s="140" t="str">
        <f>IFERROR(IF($B362&gt;0,VLOOKUP($C362,'Reading B'!$E:$BH,38,FALSE),""),"")</f>
        <v/>
      </c>
      <c r="J362" s="140" t="str">
        <f>IFERROR(IF($B362&gt;0,VLOOKUP($C362,'Reading B'!$E:$BH,39,FALSE),""),"")</f>
        <v/>
      </c>
      <c r="K362" s="233" t="str">
        <f t="shared" ref="K362:K386" si="31">IFERROR(IF(B362&gt;0,SUM(H362:J362),""),"")</f>
        <v/>
      </c>
      <c r="L362" s="141" t="str">
        <f>IF(A362=2,"អាជីវកម្ម",IF(A362=3,"អង្គភាពរដ្ឋ",""))</f>
        <v/>
      </c>
    </row>
    <row r="363" spans="1:12" s="89" customFormat="1" ht="18.75" customHeight="1">
      <c r="A363" s="89" t="str">
        <f>IFERROR(IF($B363&gt;0,VLOOKUP($C363,'Reading B'!$E:$BH,6,FALSE),""),"")</f>
        <v/>
      </c>
      <c r="B363" s="89">
        <f>VLOOKUP(C363,'Reading B'!$E:$BH,31,FALSE)</f>
        <v>0</v>
      </c>
      <c r="C363" s="252">
        <f>IF(C362&gt;0,C362+1)</f>
        <v>227</v>
      </c>
      <c r="D363" s="137" t="str">
        <f>IFERROR(IF($B363&gt;0,VLOOKUP($C363,'Reading B'!$E:$BH,2,FALSE),""),"")</f>
        <v/>
      </c>
      <c r="E363" s="137" t="str">
        <f>IFERROR(IF($B363&gt;0,VLOOKUP($C363,'Reading B'!$E:$BH,3,FALSE),""),"")</f>
        <v/>
      </c>
      <c r="F363" s="139" t="str">
        <f>IFERROR(IF($B363&gt;0,VLOOKUP($C363,'Reading B'!$E:$BH,32,FALSE),""),"")</f>
        <v/>
      </c>
      <c r="G363" s="114" t="str">
        <f>IFERROR(IF($B363&gt;0,VLOOKUP($C363,'Reading B'!$E:$BH,31,FALSE),""),"")</f>
        <v/>
      </c>
      <c r="H363" s="114" t="str">
        <f>IFERROR(IF($B363&gt;0,VLOOKUP($C363,'Reading B'!$E:$BH,37,FALSE),""),"")</f>
        <v/>
      </c>
      <c r="I363" s="114" t="str">
        <f>IFERROR(IF($B363&gt;0,VLOOKUP($C363,'Reading B'!$E:$BH,38,FALSE),""),"")</f>
        <v/>
      </c>
      <c r="J363" s="114" t="str">
        <f>IFERROR(IF($B363&gt;0,VLOOKUP($C363,'Reading B'!$E:$BH,39,FALSE),""),"")</f>
        <v/>
      </c>
      <c r="K363" s="142" t="str">
        <f t="shared" si="31"/>
        <v/>
      </c>
      <c r="L363" s="115" t="str">
        <f>IF(A363=2,"អាជីវកម្ម",IF(A363=3,"អង្គភាពរដ្ឋ",""))</f>
        <v/>
      </c>
    </row>
    <row r="364" spans="1:12" s="89" customFormat="1" ht="18.75" customHeight="1">
      <c r="A364" s="89" t="str">
        <f>IFERROR(IF($B364&gt;0,VLOOKUP($C364,'Reading B'!$E:$BH,6,FALSE),""),"")</f>
        <v/>
      </c>
      <c r="B364" s="89">
        <f>VLOOKUP(C364,'Reading B'!$E:$BH,31,FALSE)</f>
        <v>0</v>
      </c>
      <c r="C364" s="252">
        <f>IF(C363&gt;0,C363+1)</f>
        <v>228</v>
      </c>
      <c r="D364" s="137" t="str">
        <f>IFERROR(IF($B364&gt;0,VLOOKUP($C364,'Reading B'!$E:$BH,2,FALSE),""),"")</f>
        <v/>
      </c>
      <c r="E364" s="137" t="str">
        <f>IFERROR(IF($B364&gt;0,VLOOKUP($C364,'Reading B'!$E:$BH,3,FALSE),""),"")</f>
        <v/>
      </c>
      <c r="F364" s="139" t="str">
        <f>IFERROR(IF($B364&gt;0,VLOOKUP($C364,'Reading B'!$E:$BH,32,FALSE),""),"")</f>
        <v/>
      </c>
      <c r="G364" s="114" t="str">
        <f>IFERROR(IF($B364&gt;0,VLOOKUP($C364,'Reading B'!$E:$BH,31,FALSE),""),"")</f>
        <v/>
      </c>
      <c r="H364" s="114" t="str">
        <f>IFERROR(IF($B364&gt;0,VLOOKUP($C364,'Reading B'!$E:$BH,37,FALSE),""),"")</f>
        <v/>
      </c>
      <c r="I364" s="114" t="str">
        <f>IFERROR(IF($B364&gt;0,VLOOKUP($C364,'Reading B'!$E:$BH,38,FALSE),""),"")</f>
        <v/>
      </c>
      <c r="J364" s="114" t="str">
        <f>IFERROR(IF($B364&gt;0,VLOOKUP($C364,'Reading B'!$E:$BH,39,FALSE),""),"")</f>
        <v/>
      </c>
      <c r="K364" s="142" t="str">
        <f t="shared" si="31"/>
        <v/>
      </c>
      <c r="L364" s="115" t="str">
        <f t="shared" ref="L364:L386" si="32">IF(A364=2,"អាជីវកម្ម",IF(A364=3,"អង្គភាពរដ្ឋ",""))</f>
        <v/>
      </c>
    </row>
    <row r="365" spans="1:12" s="89" customFormat="1" ht="18.75" customHeight="1">
      <c r="A365" s="89" t="str">
        <f>IFERROR(IF($B365&gt;0,VLOOKUP($C365,'Reading B'!$E:$BH,6,FALSE),""),"")</f>
        <v/>
      </c>
      <c r="B365" s="89">
        <f>VLOOKUP(C365,'Reading B'!$E:$BH,31,FALSE)</f>
        <v>0</v>
      </c>
      <c r="C365" s="252">
        <f t="shared" ref="C365:C386" si="33">IF(C364&gt;0,C364+1)</f>
        <v>229</v>
      </c>
      <c r="D365" s="137" t="str">
        <f>IFERROR(IF($B365&gt;0,VLOOKUP($C365,'Reading B'!$E:$BH,2,FALSE),""),"")</f>
        <v/>
      </c>
      <c r="E365" s="137" t="str">
        <f>IFERROR(IF($B365&gt;0,VLOOKUP($C365,'Reading B'!$E:$BH,3,FALSE),""),"")</f>
        <v/>
      </c>
      <c r="F365" s="139" t="str">
        <f>IFERROR(IF($B365&gt;0,VLOOKUP($C365,'Reading B'!$E:$BH,32,FALSE),""),"")</f>
        <v/>
      </c>
      <c r="G365" s="114" t="str">
        <f>IFERROR(IF($B365&gt;0,VLOOKUP($C365,'Reading B'!$E:$BH,31,FALSE),""),"")</f>
        <v/>
      </c>
      <c r="H365" s="114" t="str">
        <f>IFERROR(IF($B365&gt;0,VLOOKUP($C365,'Reading B'!$E:$BH,37,FALSE),""),"")</f>
        <v/>
      </c>
      <c r="I365" s="114" t="str">
        <f>IFERROR(IF($B365&gt;0,VLOOKUP($C365,'Reading B'!$E:$BH,38,FALSE),""),"")</f>
        <v/>
      </c>
      <c r="J365" s="114" t="str">
        <f>IFERROR(IF($B365&gt;0,VLOOKUP($C365,'Reading B'!$E:$BH,39,FALSE),""),"")</f>
        <v/>
      </c>
      <c r="K365" s="142" t="str">
        <f t="shared" si="31"/>
        <v/>
      </c>
      <c r="L365" s="115" t="str">
        <f t="shared" si="32"/>
        <v/>
      </c>
    </row>
    <row r="366" spans="1:12" s="89" customFormat="1" ht="18.75" customHeight="1">
      <c r="A366" s="89" t="str">
        <f>IFERROR(IF($B366&gt;0,VLOOKUP($C366,'Reading B'!$E:$BH,6,FALSE),""),"")</f>
        <v/>
      </c>
      <c r="B366" s="89">
        <f>VLOOKUP(C366,'Reading B'!$E:$BH,31,FALSE)</f>
        <v>0</v>
      </c>
      <c r="C366" s="252">
        <f t="shared" si="33"/>
        <v>230</v>
      </c>
      <c r="D366" s="137" t="str">
        <f>IFERROR(IF($B366&gt;0,VLOOKUP($C366,'Reading B'!$E:$BH,2,FALSE),""),"")</f>
        <v/>
      </c>
      <c r="E366" s="137" t="str">
        <f>IFERROR(IF($B366&gt;0,VLOOKUP($C366,'Reading B'!$E:$BH,3,FALSE),""),"")</f>
        <v/>
      </c>
      <c r="F366" s="139" t="str">
        <f>IFERROR(IF($B366&gt;0,VLOOKUP($C366,'Reading B'!$E:$BH,32,FALSE),""),"")</f>
        <v/>
      </c>
      <c r="G366" s="114" t="str">
        <f>IFERROR(IF($B366&gt;0,VLOOKUP($C366,'Reading B'!$E:$BH,31,FALSE),""),"")</f>
        <v/>
      </c>
      <c r="H366" s="114" t="str">
        <f>IFERROR(IF($B366&gt;0,VLOOKUP($C366,'Reading B'!$E:$BH,37,FALSE),""),"")</f>
        <v/>
      </c>
      <c r="I366" s="114" t="str">
        <f>IFERROR(IF($B366&gt;0,VLOOKUP($C366,'Reading B'!$E:$BH,38,FALSE),""),"")</f>
        <v/>
      </c>
      <c r="J366" s="114" t="str">
        <f>IFERROR(IF($B366&gt;0,VLOOKUP($C366,'Reading B'!$E:$BH,39,FALSE),""),"")</f>
        <v/>
      </c>
      <c r="K366" s="142" t="str">
        <f t="shared" si="31"/>
        <v/>
      </c>
      <c r="L366" s="115" t="str">
        <f t="shared" si="32"/>
        <v/>
      </c>
    </row>
    <row r="367" spans="1:12" s="89" customFormat="1" ht="18.75" customHeight="1">
      <c r="A367" s="89" t="str">
        <f>IFERROR(IF($B367&gt;0,VLOOKUP($C367,'Reading B'!$E:$BH,6,FALSE),""),"")</f>
        <v/>
      </c>
      <c r="B367" s="89">
        <f>VLOOKUP(C367,'Reading B'!$E:$BH,31,FALSE)</f>
        <v>0</v>
      </c>
      <c r="C367" s="252">
        <f t="shared" si="33"/>
        <v>231</v>
      </c>
      <c r="D367" s="137" t="str">
        <f>IFERROR(IF($B367&gt;0,VLOOKUP($C367,'Reading B'!$E:$BH,2,FALSE),""),"")</f>
        <v/>
      </c>
      <c r="E367" s="137" t="str">
        <f>IFERROR(IF($B367&gt;0,VLOOKUP($C367,'Reading B'!$E:$BH,3,FALSE),""),"")</f>
        <v/>
      </c>
      <c r="F367" s="139" t="str">
        <f>IFERROR(IF($B367&gt;0,VLOOKUP($C367,'Reading B'!$E:$BH,32,FALSE),""),"")</f>
        <v/>
      </c>
      <c r="G367" s="114" t="str">
        <f>IFERROR(IF($B367&gt;0,VLOOKUP($C367,'Reading B'!$E:$BH,31,FALSE),""),"")</f>
        <v/>
      </c>
      <c r="H367" s="114" t="str">
        <f>IFERROR(IF($B367&gt;0,VLOOKUP($C367,'Reading B'!$E:$BH,37,FALSE),""),"")</f>
        <v/>
      </c>
      <c r="I367" s="114" t="str">
        <f>IFERROR(IF($B367&gt;0,VLOOKUP($C367,'Reading B'!$E:$BH,38,FALSE),""),"")</f>
        <v/>
      </c>
      <c r="J367" s="114" t="str">
        <f>IFERROR(IF($B367&gt;0,VLOOKUP($C367,'Reading B'!$E:$BH,39,FALSE),""),"")</f>
        <v/>
      </c>
      <c r="K367" s="142" t="str">
        <f t="shared" si="31"/>
        <v/>
      </c>
      <c r="L367" s="115" t="str">
        <f t="shared" si="32"/>
        <v/>
      </c>
    </row>
    <row r="368" spans="1:12" s="89" customFormat="1" ht="18.75" customHeight="1">
      <c r="A368" s="89" t="str">
        <f>IFERROR(IF($B368&gt;0,VLOOKUP($C368,'Reading B'!$E:$BH,6,FALSE),""),"")</f>
        <v/>
      </c>
      <c r="B368" s="89">
        <f>VLOOKUP(C368,'Reading B'!$E:$BH,31,FALSE)</f>
        <v>0</v>
      </c>
      <c r="C368" s="252">
        <f t="shared" si="33"/>
        <v>232</v>
      </c>
      <c r="D368" s="137" t="str">
        <f>IFERROR(IF($B368&gt;0,VLOOKUP($C368,'Reading B'!$E:$BH,2,FALSE),""),"")</f>
        <v/>
      </c>
      <c r="E368" s="137" t="str">
        <f>IFERROR(IF($B368&gt;0,VLOOKUP($C368,'Reading B'!$E:$BH,3,FALSE),""),"")</f>
        <v/>
      </c>
      <c r="F368" s="139" t="str">
        <f>IFERROR(IF($B368&gt;0,VLOOKUP($C368,'Reading B'!$E:$BH,32,FALSE),""),"")</f>
        <v/>
      </c>
      <c r="G368" s="114" t="str">
        <f>IFERROR(IF($B368&gt;0,VLOOKUP($C368,'Reading B'!$E:$BH,31,FALSE),""),"")</f>
        <v/>
      </c>
      <c r="H368" s="114" t="str">
        <f>IFERROR(IF($B368&gt;0,VLOOKUP($C368,'Reading B'!$E:$BH,37,FALSE),""),"")</f>
        <v/>
      </c>
      <c r="I368" s="114" t="str">
        <f>IFERROR(IF($B368&gt;0,VLOOKUP($C368,'Reading B'!$E:$BH,38,FALSE),""),"")</f>
        <v/>
      </c>
      <c r="J368" s="114" t="str">
        <f>IFERROR(IF($B368&gt;0,VLOOKUP($C368,'Reading B'!$E:$BH,39,FALSE),""),"")</f>
        <v/>
      </c>
      <c r="K368" s="142" t="str">
        <f t="shared" si="31"/>
        <v/>
      </c>
      <c r="L368" s="115" t="str">
        <f t="shared" si="32"/>
        <v/>
      </c>
    </row>
    <row r="369" spans="1:12" s="89" customFormat="1" ht="18.75" customHeight="1">
      <c r="A369" s="89" t="str">
        <f>IFERROR(IF($B369&gt;0,VLOOKUP($C369,'Reading B'!$E:$BH,6,FALSE),""),"")</f>
        <v/>
      </c>
      <c r="B369" s="89">
        <f>VLOOKUP(C369,'Reading B'!$E:$BH,31,FALSE)</f>
        <v>0</v>
      </c>
      <c r="C369" s="252">
        <f t="shared" si="33"/>
        <v>233</v>
      </c>
      <c r="D369" s="137" t="str">
        <f>IFERROR(IF($B369&gt;0,VLOOKUP($C369,'Reading B'!$E:$BH,2,FALSE),""),"")</f>
        <v/>
      </c>
      <c r="E369" s="137" t="str">
        <f>IFERROR(IF($B369&gt;0,VLOOKUP($C369,'Reading B'!$E:$BH,3,FALSE),""),"")</f>
        <v/>
      </c>
      <c r="F369" s="139" t="str">
        <f>IFERROR(IF($B369&gt;0,VLOOKUP($C369,'Reading B'!$E:$BH,32,FALSE),""),"")</f>
        <v/>
      </c>
      <c r="G369" s="114" t="str">
        <f>IFERROR(IF($B369&gt;0,VLOOKUP($C369,'Reading B'!$E:$BH,31,FALSE),""),"")</f>
        <v/>
      </c>
      <c r="H369" s="114" t="str">
        <f>IFERROR(IF($B369&gt;0,VLOOKUP($C369,'Reading B'!$E:$BH,37,FALSE),""),"")</f>
        <v/>
      </c>
      <c r="I369" s="114" t="str">
        <f>IFERROR(IF($B369&gt;0,VLOOKUP($C369,'Reading B'!$E:$BH,38,FALSE),""),"")</f>
        <v/>
      </c>
      <c r="J369" s="114" t="str">
        <f>IFERROR(IF($B369&gt;0,VLOOKUP($C369,'Reading B'!$E:$BH,39,FALSE),""),"")</f>
        <v/>
      </c>
      <c r="K369" s="142" t="str">
        <f t="shared" si="31"/>
        <v/>
      </c>
      <c r="L369" s="115" t="str">
        <f t="shared" si="32"/>
        <v/>
      </c>
    </row>
    <row r="370" spans="1:12" s="89" customFormat="1" ht="18.75" customHeight="1">
      <c r="A370" s="89" t="str">
        <f>IFERROR(IF($B370&gt;0,VLOOKUP($C370,'Reading B'!$E:$BH,6,FALSE),""),"")</f>
        <v/>
      </c>
      <c r="B370" s="89">
        <f>VLOOKUP(C370,'Reading B'!$E:$BH,31,FALSE)</f>
        <v>0</v>
      </c>
      <c r="C370" s="252">
        <f t="shared" si="33"/>
        <v>234</v>
      </c>
      <c r="D370" s="137" t="str">
        <f>IFERROR(IF($B370&gt;0,VLOOKUP($C370,'Reading B'!$E:$BH,2,FALSE),""),"")</f>
        <v/>
      </c>
      <c r="E370" s="137" t="str">
        <f>IFERROR(IF($B370&gt;0,VLOOKUP($C370,'Reading B'!$E:$BH,3,FALSE),""),"")</f>
        <v/>
      </c>
      <c r="F370" s="139" t="str">
        <f>IFERROR(IF($B370&gt;0,VLOOKUP($C370,'Reading B'!$E:$BH,32,FALSE),""),"")</f>
        <v/>
      </c>
      <c r="G370" s="114" t="str">
        <f>IFERROR(IF($B370&gt;0,VLOOKUP($C370,'Reading B'!$E:$BH,31,FALSE),""),"")</f>
        <v/>
      </c>
      <c r="H370" s="114" t="str">
        <f>IFERROR(IF($B370&gt;0,VLOOKUP($C370,'Reading B'!$E:$BH,37,FALSE),""),"")</f>
        <v/>
      </c>
      <c r="I370" s="114" t="str">
        <f>IFERROR(IF($B370&gt;0,VLOOKUP($C370,'Reading B'!$E:$BH,38,FALSE),""),"")</f>
        <v/>
      </c>
      <c r="J370" s="114" t="str">
        <f>IFERROR(IF($B370&gt;0,VLOOKUP($C370,'Reading B'!$E:$BH,39,FALSE),""),"")</f>
        <v/>
      </c>
      <c r="K370" s="142" t="str">
        <f t="shared" si="31"/>
        <v/>
      </c>
      <c r="L370" s="115" t="str">
        <f t="shared" si="32"/>
        <v/>
      </c>
    </row>
    <row r="371" spans="1:12" s="89" customFormat="1" ht="18.75" customHeight="1">
      <c r="A371" s="89" t="str">
        <f>IFERROR(IF($B371&gt;0,VLOOKUP($C371,'Reading B'!$E:$BH,6,FALSE),""),"")</f>
        <v/>
      </c>
      <c r="B371" s="89">
        <f>VLOOKUP(C371,'Reading B'!$E:$BH,31,FALSE)</f>
        <v>0</v>
      </c>
      <c r="C371" s="252">
        <f t="shared" si="33"/>
        <v>235</v>
      </c>
      <c r="D371" s="137" t="str">
        <f>IFERROR(IF($B371&gt;0,VLOOKUP($C371,'Reading B'!$E:$BH,2,FALSE),""),"")</f>
        <v/>
      </c>
      <c r="E371" s="137" t="str">
        <f>IFERROR(IF($B371&gt;0,VLOOKUP($C371,'Reading B'!$E:$BH,3,FALSE),""),"")</f>
        <v/>
      </c>
      <c r="F371" s="139" t="str">
        <f>IFERROR(IF($B371&gt;0,VLOOKUP($C371,'Reading B'!$E:$BH,32,FALSE),""),"")</f>
        <v/>
      </c>
      <c r="G371" s="114" t="str">
        <f>IFERROR(IF($B371&gt;0,VLOOKUP($C371,'Reading B'!$E:$BH,31,FALSE),""),"")</f>
        <v/>
      </c>
      <c r="H371" s="114" t="str">
        <f>IFERROR(IF($B371&gt;0,VLOOKUP($C371,'Reading B'!$E:$BH,37,FALSE),""),"")</f>
        <v/>
      </c>
      <c r="I371" s="114" t="str">
        <f>IFERROR(IF($B371&gt;0,VLOOKUP($C371,'Reading B'!$E:$BH,38,FALSE),""),"")</f>
        <v/>
      </c>
      <c r="J371" s="114" t="str">
        <f>IFERROR(IF($B371&gt;0,VLOOKUP($C371,'Reading B'!$E:$BH,39,FALSE),""),"")</f>
        <v/>
      </c>
      <c r="K371" s="142" t="str">
        <f t="shared" si="31"/>
        <v/>
      </c>
      <c r="L371" s="115" t="str">
        <f t="shared" si="32"/>
        <v/>
      </c>
    </row>
    <row r="372" spans="1:12" s="89" customFormat="1" ht="18.75" customHeight="1">
      <c r="A372" s="89" t="str">
        <f>IFERROR(IF($B372&gt;0,VLOOKUP($C372,'Reading B'!$E:$BH,6,FALSE),""),"")</f>
        <v/>
      </c>
      <c r="B372" s="89">
        <f>VLOOKUP(C372,'Reading B'!$E:$BH,31,FALSE)</f>
        <v>0</v>
      </c>
      <c r="C372" s="252">
        <f t="shared" si="33"/>
        <v>236</v>
      </c>
      <c r="D372" s="137" t="str">
        <f>IFERROR(IF($B372&gt;0,VLOOKUP($C372,'Reading B'!$E:$BH,2,FALSE),""),"")</f>
        <v/>
      </c>
      <c r="E372" s="137" t="str">
        <f>IFERROR(IF($B372&gt;0,VLOOKUP($C372,'Reading B'!$E:$BH,3,FALSE),""),"")</f>
        <v/>
      </c>
      <c r="F372" s="139" t="str">
        <f>IFERROR(IF($B372&gt;0,VLOOKUP($C372,'Reading B'!$E:$BH,32,FALSE),""),"")</f>
        <v/>
      </c>
      <c r="G372" s="114" t="str">
        <f>IFERROR(IF($B372&gt;0,VLOOKUP($C372,'Reading B'!$E:$BH,31,FALSE),""),"")</f>
        <v/>
      </c>
      <c r="H372" s="114" t="str">
        <f>IFERROR(IF($B372&gt;0,VLOOKUP($C372,'Reading B'!$E:$BH,37,FALSE),""),"")</f>
        <v/>
      </c>
      <c r="I372" s="114" t="str">
        <f>IFERROR(IF($B372&gt;0,VLOOKUP($C372,'Reading B'!$E:$BH,38,FALSE),""),"")</f>
        <v/>
      </c>
      <c r="J372" s="114" t="str">
        <f>IFERROR(IF($B372&gt;0,VLOOKUP($C372,'Reading B'!$E:$BH,39,FALSE),""),"")</f>
        <v/>
      </c>
      <c r="K372" s="142" t="str">
        <f t="shared" si="31"/>
        <v/>
      </c>
      <c r="L372" s="115" t="str">
        <f t="shared" si="32"/>
        <v/>
      </c>
    </row>
    <row r="373" spans="1:12" s="89" customFormat="1" ht="18.75" customHeight="1">
      <c r="A373" s="89" t="str">
        <f>IFERROR(IF($B373&gt;0,VLOOKUP($C373,'Reading B'!$E:$BH,6,FALSE),""),"")</f>
        <v/>
      </c>
      <c r="B373" s="89">
        <f>VLOOKUP(C373,'Reading B'!$E:$BH,31,FALSE)</f>
        <v>0</v>
      </c>
      <c r="C373" s="252">
        <f t="shared" si="33"/>
        <v>237</v>
      </c>
      <c r="D373" s="137" t="str">
        <f>IFERROR(IF($B373&gt;0,VLOOKUP($C373,'Reading B'!$E:$BH,2,FALSE),""),"")</f>
        <v/>
      </c>
      <c r="E373" s="137" t="str">
        <f>IFERROR(IF($B373&gt;0,VLOOKUP($C373,'Reading B'!$E:$BH,3,FALSE),""),"")</f>
        <v/>
      </c>
      <c r="F373" s="139" t="str">
        <f>IFERROR(IF($B373&gt;0,VLOOKUP($C373,'Reading B'!$E:$BH,32,FALSE),""),"")</f>
        <v/>
      </c>
      <c r="G373" s="114" t="str">
        <f>IFERROR(IF($B373&gt;0,VLOOKUP($C373,'Reading B'!$E:$BH,31,FALSE),""),"")</f>
        <v/>
      </c>
      <c r="H373" s="114" t="str">
        <f>IFERROR(IF($B373&gt;0,VLOOKUP($C373,'Reading B'!$E:$BH,37,FALSE),""),"")</f>
        <v/>
      </c>
      <c r="I373" s="114" t="str">
        <f>IFERROR(IF($B373&gt;0,VLOOKUP($C373,'Reading B'!$E:$BH,38,FALSE),""),"")</f>
        <v/>
      </c>
      <c r="J373" s="114" t="str">
        <f>IFERROR(IF($B373&gt;0,VLOOKUP($C373,'Reading B'!$E:$BH,39,FALSE),""),"")</f>
        <v/>
      </c>
      <c r="K373" s="142" t="str">
        <f t="shared" si="31"/>
        <v/>
      </c>
      <c r="L373" s="115" t="str">
        <f t="shared" si="32"/>
        <v/>
      </c>
    </row>
    <row r="374" spans="1:12" s="89" customFormat="1" ht="18.75" customHeight="1">
      <c r="A374" s="89" t="str">
        <f>IFERROR(IF($B374&gt;0,VLOOKUP($C374,'Reading B'!$E:$BH,6,FALSE),""),"")</f>
        <v/>
      </c>
      <c r="B374" s="89">
        <f>VLOOKUP(C374,'Reading B'!$E:$BH,31,FALSE)</f>
        <v>0</v>
      </c>
      <c r="C374" s="252">
        <f t="shared" si="33"/>
        <v>238</v>
      </c>
      <c r="D374" s="137" t="str">
        <f>IFERROR(IF($B374&gt;0,VLOOKUP($C374,'Reading B'!$E:$BH,2,FALSE),""),"")</f>
        <v/>
      </c>
      <c r="E374" s="137" t="str">
        <f>IFERROR(IF($B374&gt;0,VLOOKUP($C374,'Reading B'!$E:$BH,3,FALSE),""),"")</f>
        <v/>
      </c>
      <c r="F374" s="139" t="str">
        <f>IFERROR(IF($B374&gt;0,VLOOKUP($C374,'Reading B'!$E:$BH,32,FALSE),""),"")</f>
        <v/>
      </c>
      <c r="G374" s="114" t="str">
        <f>IFERROR(IF($B374&gt;0,VLOOKUP($C374,'Reading B'!$E:$BH,31,FALSE),""),"")</f>
        <v/>
      </c>
      <c r="H374" s="114" t="str">
        <f>IFERROR(IF($B374&gt;0,VLOOKUP($C374,'Reading B'!$E:$BH,37,FALSE),""),"")</f>
        <v/>
      </c>
      <c r="I374" s="114" t="str">
        <f>IFERROR(IF($B374&gt;0,VLOOKUP($C374,'Reading B'!$E:$BH,38,FALSE),""),"")</f>
        <v/>
      </c>
      <c r="J374" s="114" t="str">
        <f>IFERROR(IF($B374&gt;0,VLOOKUP($C374,'Reading B'!$E:$BH,39,FALSE),""),"")</f>
        <v/>
      </c>
      <c r="K374" s="142" t="str">
        <f t="shared" si="31"/>
        <v/>
      </c>
      <c r="L374" s="115" t="str">
        <f t="shared" si="32"/>
        <v/>
      </c>
    </row>
    <row r="375" spans="1:12" s="89" customFormat="1" ht="18.75" customHeight="1">
      <c r="A375" s="89" t="str">
        <f>IFERROR(IF($B375&gt;0,VLOOKUP($C375,'Reading B'!$E:$BH,6,FALSE),""),"")</f>
        <v/>
      </c>
      <c r="B375" s="89">
        <f>VLOOKUP(C375,'Reading B'!$E:$BH,31,FALSE)</f>
        <v>0</v>
      </c>
      <c r="C375" s="252">
        <f t="shared" si="33"/>
        <v>239</v>
      </c>
      <c r="D375" s="137" t="str">
        <f>IFERROR(IF($B375&gt;0,VLOOKUP($C375,'Reading B'!$E:$BH,2,FALSE),""),"")</f>
        <v/>
      </c>
      <c r="E375" s="137" t="str">
        <f>IFERROR(IF($B375&gt;0,VLOOKUP($C375,'Reading B'!$E:$BH,3,FALSE),""),"")</f>
        <v/>
      </c>
      <c r="F375" s="139" t="str">
        <f>IFERROR(IF($B375&gt;0,VLOOKUP($C375,'Reading B'!$E:$BH,32,FALSE),""),"")</f>
        <v/>
      </c>
      <c r="G375" s="114" t="str">
        <f>IFERROR(IF($B375&gt;0,VLOOKUP($C375,'Reading B'!$E:$BH,31,FALSE),""),"")</f>
        <v/>
      </c>
      <c r="H375" s="114" t="str">
        <f>IFERROR(IF($B375&gt;0,VLOOKUP($C375,'Reading B'!$E:$BH,37,FALSE),""),"")</f>
        <v/>
      </c>
      <c r="I375" s="114" t="str">
        <f>IFERROR(IF($B375&gt;0,VLOOKUP($C375,'Reading B'!$E:$BH,38,FALSE),""),"")</f>
        <v/>
      </c>
      <c r="J375" s="114" t="str">
        <f>IFERROR(IF($B375&gt;0,VLOOKUP($C375,'Reading B'!$E:$BH,39,FALSE),""),"")</f>
        <v/>
      </c>
      <c r="K375" s="142" t="str">
        <f t="shared" si="31"/>
        <v/>
      </c>
      <c r="L375" s="115" t="str">
        <f t="shared" si="32"/>
        <v/>
      </c>
    </row>
    <row r="376" spans="1:12" s="89" customFormat="1" ht="18.75" customHeight="1">
      <c r="A376" s="89" t="str">
        <f>IFERROR(IF($B376&gt;0,VLOOKUP($C376,'Reading B'!$E:$BH,6,FALSE),""),"")</f>
        <v/>
      </c>
      <c r="B376" s="89">
        <f>VLOOKUP(C376,'Reading B'!$E:$BH,31,FALSE)</f>
        <v>0</v>
      </c>
      <c r="C376" s="252">
        <f t="shared" si="33"/>
        <v>240</v>
      </c>
      <c r="D376" s="137" t="str">
        <f>IFERROR(IF($B376&gt;0,VLOOKUP($C376,'Reading B'!$E:$BH,2,FALSE),""),"")</f>
        <v/>
      </c>
      <c r="E376" s="137" t="str">
        <f>IFERROR(IF($B376&gt;0,VLOOKUP($C376,'Reading B'!$E:$BH,3,FALSE),""),"")</f>
        <v/>
      </c>
      <c r="F376" s="139" t="str">
        <f>IFERROR(IF($B376&gt;0,VLOOKUP($C376,'Reading B'!$E:$BH,32,FALSE),""),"")</f>
        <v/>
      </c>
      <c r="G376" s="114" t="str">
        <f>IFERROR(IF($B376&gt;0,VLOOKUP($C376,'Reading B'!$E:$BH,31,FALSE),""),"")</f>
        <v/>
      </c>
      <c r="H376" s="114" t="str">
        <f>IFERROR(IF($B376&gt;0,VLOOKUP($C376,'Reading B'!$E:$BH,37,FALSE),""),"")</f>
        <v/>
      </c>
      <c r="I376" s="114" t="str">
        <f>IFERROR(IF($B376&gt;0,VLOOKUP($C376,'Reading B'!$E:$BH,38,FALSE),""),"")</f>
        <v/>
      </c>
      <c r="J376" s="114" t="str">
        <f>IFERROR(IF($B376&gt;0,VLOOKUP($C376,'Reading B'!$E:$BH,39,FALSE),""),"")</f>
        <v/>
      </c>
      <c r="K376" s="142" t="str">
        <f t="shared" si="31"/>
        <v/>
      </c>
      <c r="L376" s="115" t="str">
        <f t="shared" si="32"/>
        <v/>
      </c>
    </row>
    <row r="377" spans="1:12" s="89" customFormat="1" ht="18.75" customHeight="1">
      <c r="A377" s="89" t="str">
        <f>IFERROR(IF($B377&gt;0,VLOOKUP($C377,'Reading B'!$E:$BH,6,FALSE),""),"")</f>
        <v/>
      </c>
      <c r="B377" s="89">
        <f>VLOOKUP(C377,'Reading B'!$E:$BH,31,FALSE)</f>
        <v>0</v>
      </c>
      <c r="C377" s="252">
        <f t="shared" si="33"/>
        <v>241</v>
      </c>
      <c r="D377" s="137" t="str">
        <f>IFERROR(IF($B377&gt;0,VLOOKUP($C377,'Reading B'!$E:$BH,2,FALSE),""),"")</f>
        <v/>
      </c>
      <c r="E377" s="137" t="str">
        <f>IFERROR(IF($B377&gt;0,VLOOKUP($C377,'Reading B'!$E:$BH,3,FALSE),""),"")</f>
        <v/>
      </c>
      <c r="F377" s="139" t="str">
        <f>IFERROR(IF($B377&gt;0,VLOOKUP($C377,'Reading B'!$E:$BH,32,FALSE),""),"")</f>
        <v/>
      </c>
      <c r="G377" s="114" t="str">
        <f>IFERROR(IF($B377&gt;0,VLOOKUP($C377,'Reading B'!$E:$BH,31,FALSE),""),"")</f>
        <v/>
      </c>
      <c r="H377" s="114" t="str">
        <f>IFERROR(IF($B377&gt;0,VLOOKUP($C377,'Reading B'!$E:$BH,37,FALSE),""),"")</f>
        <v/>
      </c>
      <c r="I377" s="114" t="str">
        <f>IFERROR(IF($B377&gt;0,VLOOKUP($C377,'Reading B'!$E:$BH,38,FALSE),""),"")</f>
        <v/>
      </c>
      <c r="J377" s="114" t="str">
        <f>IFERROR(IF($B377&gt;0,VLOOKUP($C377,'Reading B'!$E:$BH,39,FALSE),""),"")</f>
        <v/>
      </c>
      <c r="K377" s="142" t="str">
        <f t="shared" si="31"/>
        <v/>
      </c>
      <c r="L377" s="115" t="str">
        <f t="shared" si="32"/>
        <v/>
      </c>
    </row>
    <row r="378" spans="1:12" s="89" customFormat="1" ht="18.75" customHeight="1">
      <c r="A378" s="89" t="str">
        <f>IFERROR(IF($B378&gt;0,VLOOKUP($C378,'Reading B'!$E:$BH,6,FALSE),""),"")</f>
        <v/>
      </c>
      <c r="B378" s="89">
        <f>VLOOKUP(C378,'Reading B'!$E:$BH,31,FALSE)</f>
        <v>0</v>
      </c>
      <c r="C378" s="252">
        <f t="shared" si="33"/>
        <v>242</v>
      </c>
      <c r="D378" s="137" t="str">
        <f>IFERROR(IF($B378&gt;0,VLOOKUP($C378,'Reading B'!$E:$BH,2,FALSE),""),"")</f>
        <v/>
      </c>
      <c r="E378" s="137" t="str">
        <f>IFERROR(IF($B378&gt;0,VLOOKUP($C378,'Reading B'!$E:$BH,3,FALSE),""),"")</f>
        <v/>
      </c>
      <c r="F378" s="139" t="str">
        <f>IFERROR(IF($B378&gt;0,VLOOKUP($C378,'Reading B'!$E:$BH,32,FALSE),""),"")</f>
        <v/>
      </c>
      <c r="G378" s="114" t="str">
        <f>IFERROR(IF($B378&gt;0,VLOOKUP($C378,'Reading B'!$E:$BH,31,FALSE),""),"")</f>
        <v/>
      </c>
      <c r="H378" s="114" t="str">
        <f>IFERROR(IF($B378&gt;0,VLOOKUP($C378,'Reading B'!$E:$BH,37,FALSE),""),"")</f>
        <v/>
      </c>
      <c r="I378" s="114" t="str">
        <f>IFERROR(IF($B378&gt;0,VLOOKUP($C378,'Reading B'!$E:$BH,38,FALSE),""),"")</f>
        <v/>
      </c>
      <c r="J378" s="114" t="str">
        <f>IFERROR(IF($B378&gt;0,VLOOKUP($C378,'Reading B'!$E:$BH,39,FALSE),""),"")</f>
        <v/>
      </c>
      <c r="K378" s="142" t="str">
        <f t="shared" si="31"/>
        <v/>
      </c>
      <c r="L378" s="115" t="str">
        <f t="shared" si="32"/>
        <v/>
      </c>
    </row>
    <row r="379" spans="1:12" s="89" customFormat="1" ht="18.75" customHeight="1">
      <c r="A379" s="89" t="str">
        <f>IFERROR(IF($B379&gt;0,VLOOKUP($C379,'Reading B'!$E:$BH,6,FALSE),""),"")</f>
        <v/>
      </c>
      <c r="B379" s="89">
        <f>VLOOKUP(C379,'Reading B'!$E:$BH,31,FALSE)</f>
        <v>0</v>
      </c>
      <c r="C379" s="252">
        <f t="shared" si="33"/>
        <v>243</v>
      </c>
      <c r="D379" s="137" t="str">
        <f>IFERROR(IF($B379&gt;0,VLOOKUP($C379,'Reading B'!$E:$BH,2,FALSE),""),"")</f>
        <v/>
      </c>
      <c r="E379" s="137" t="str">
        <f>IFERROR(IF($B379&gt;0,VLOOKUP($C379,'Reading B'!$E:$BH,3,FALSE),""),"")</f>
        <v/>
      </c>
      <c r="F379" s="139" t="str">
        <f>IFERROR(IF($B379&gt;0,VLOOKUP($C379,'Reading B'!$E:$BH,32,FALSE),""),"")</f>
        <v/>
      </c>
      <c r="G379" s="114" t="str">
        <f>IFERROR(IF($B379&gt;0,VLOOKUP($C379,'Reading B'!$E:$BH,31,FALSE),""),"")</f>
        <v/>
      </c>
      <c r="H379" s="114" t="str">
        <f>IFERROR(IF($B379&gt;0,VLOOKUP($C379,'Reading B'!$E:$BH,37,FALSE),""),"")</f>
        <v/>
      </c>
      <c r="I379" s="114" t="str">
        <f>IFERROR(IF($B379&gt;0,VLOOKUP($C379,'Reading B'!$E:$BH,38,FALSE),""),"")</f>
        <v/>
      </c>
      <c r="J379" s="114" t="str">
        <f>IFERROR(IF($B379&gt;0,VLOOKUP($C379,'Reading B'!$E:$BH,39,FALSE),""),"")</f>
        <v/>
      </c>
      <c r="K379" s="142" t="str">
        <f t="shared" si="31"/>
        <v/>
      </c>
      <c r="L379" s="115" t="str">
        <f t="shared" si="32"/>
        <v/>
      </c>
    </row>
    <row r="380" spans="1:12" s="89" customFormat="1" ht="18.75" customHeight="1">
      <c r="A380" s="89" t="str">
        <f>IFERROR(IF($B380&gt;0,VLOOKUP($C380,'Reading B'!$E:$BH,6,FALSE),""),"")</f>
        <v/>
      </c>
      <c r="B380" s="89">
        <f>VLOOKUP(C380,'Reading B'!$E:$BH,31,FALSE)</f>
        <v>0</v>
      </c>
      <c r="C380" s="252">
        <f t="shared" si="33"/>
        <v>244</v>
      </c>
      <c r="D380" s="137" t="str">
        <f>IFERROR(IF($B380&gt;0,VLOOKUP($C380,'Reading B'!$E:$BH,2,FALSE),""),"")</f>
        <v/>
      </c>
      <c r="E380" s="137" t="str">
        <f>IFERROR(IF($B380&gt;0,VLOOKUP($C380,'Reading B'!$E:$BH,3,FALSE),""),"")</f>
        <v/>
      </c>
      <c r="F380" s="139" t="str">
        <f>IFERROR(IF($B380&gt;0,VLOOKUP($C380,'Reading B'!$E:$BH,32,FALSE),""),"")</f>
        <v/>
      </c>
      <c r="G380" s="114" t="str">
        <f>IFERROR(IF($B380&gt;0,VLOOKUP($C380,'Reading B'!$E:$BH,31,FALSE),""),"")</f>
        <v/>
      </c>
      <c r="H380" s="114" t="str">
        <f>IFERROR(IF($B380&gt;0,VLOOKUP($C380,'Reading B'!$E:$BH,37,FALSE),""),"")</f>
        <v/>
      </c>
      <c r="I380" s="114" t="str">
        <f>IFERROR(IF($B380&gt;0,VLOOKUP($C380,'Reading B'!$E:$BH,38,FALSE),""),"")</f>
        <v/>
      </c>
      <c r="J380" s="114" t="str">
        <f>IFERROR(IF($B380&gt;0,VLOOKUP($C380,'Reading B'!$E:$BH,39,FALSE),""),"")</f>
        <v/>
      </c>
      <c r="K380" s="142" t="str">
        <f t="shared" si="31"/>
        <v/>
      </c>
      <c r="L380" s="115" t="str">
        <f t="shared" si="32"/>
        <v/>
      </c>
    </row>
    <row r="381" spans="1:12" s="89" customFormat="1" ht="18.75" customHeight="1">
      <c r="A381" s="89" t="str">
        <f>IFERROR(IF($B381&gt;0,VLOOKUP($C381,'Reading B'!$E:$BH,6,FALSE),""),"")</f>
        <v/>
      </c>
      <c r="B381" s="89">
        <f>VLOOKUP(C381,'Reading B'!$E:$BH,31,FALSE)</f>
        <v>0</v>
      </c>
      <c r="C381" s="252">
        <f t="shared" si="33"/>
        <v>245</v>
      </c>
      <c r="D381" s="137" t="str">
        <f>IFERROR(IF($B381&gt;0,VLOOKUP($C381,'Reading B'!$E:$BH,2,FALSE),""),"")</f>
        <v/>
      </c>
      <c r="E381" s="137" t="str">
        <f>IFERROR(IF($B381&gt;0,VLOOKUP($C381,'Reading B'!$E:$BH,3,FALSE),""),"")</f>
        <v/>
      </c>
      <c r="F381" s="139" t="str">
        <f>IFERROR(IF($B381&gt;0,VLOOKUP($C381,'Reading B'!$E:$BH,32,FALSE),""),"")</f>
        <v/>
      </c>
      <c r="G381" s="114" t="str">
        <f>IFERROR(IF($B381&gt;0,VLOOKUP($C381,'Reading B'!$E:$BH,31,FALSE),""),"")</f>
        <v/>
      </c>
      <c r="H381" s="114" t="str">
        <f>IFERROR(IF($B381&gt;0,VLOOKUP($C381,'Reading B'!$E:$BH,37,FALSE),""),"")</f>
        <v/>
      </c>
      <c r="I381" s="114" t="str">
        <f>IFERROR(IF($B381&gt;0,VLOOKUP($C381,'Reading B'!$E:$BH,38,FALSE),""),"")</f>
        <v/>
      </c>
      <c r="J381" s="114" t="str">
        <f>IFERROR(IF($B381&gt;0,VLOOKUP($C381,'Reading B'!$E:$BH,39,FALSE),""),"")</f>
        <v/>
      </c>
      <c r="K381" s="142" t="str">
        <f t="shared" si="31"/>
        <v/>
      </c>
      <c r="L381" s="115" t="str">
        <f t="shared" si="32"/>
        <v/>
      </c>
    </row>
    <row r="382" spans="1:12" s="89" customFormat="1" ht="18.75" customHeight="1">
      <c r="A382" s="89" t="str">
        <f>IFERROR(IF($B382&gt;0,VLOOKUP($C382,'Reading B'!$E:$BH,6,FALSE),""),"")</f>
        <v/>
      </c>
      <c r="B382" s="89">
        <f>VLOOKUP(C382,'Reading B'!$E:$BH,31,FALSE)</f>
        <v>0</v>
      </c>
      <c r="C382" s="252">
        <f t="shared" si="33"/>
        <v>246</v>
      </c>
      <c r="D382" s="137" t="str">
        <f>IFERROR(IF($B382&gt;0,VLOOKUP($C382,'Reading B'!$E:$BH,2,FALSE),""),"")</f>
        <v/>
      </c>
      <c r="E382" s="137" t="str">
        <f>IFERROR(IF($B382&gt;0,VLOOKUP($C382,'Reading B'!$E:$BH,3,FALSE),""),"")</f>
        <v/>
      </c>
      <c r="F382" s="139" t="str">
        <f>IFERROR(IF($B382&gt;0,VLOOKUP($C382,'Reading B'!$E:$BH,32,FALSE),""),"")</f>
        <v/>
      </c>
      <c r="G382" s="114" t="str">
        <f>IFERROR(IF($B382&gt;0,VLOOKUP($C382,'Reading B'!$E:$BH,31,FALSE),""),"")</f>
        <v/>
      </c>
      <c r="H382" s="114" t="str">
        <f>IFERROR(IF($B382&gt;0,VLOOKUP($C382,'Reading B'!$E:$BH,37,FALSE),""),"")</f>
        <v/>
      </c>
      <c r="I382" s="114" t="str">
        <f>IFERROR(IF($B382&gt;0,VLOOKUP($C382,'Reading B'!$E:$BH,38,FALSE),""),"")</f>
        <v/>
      </c>
      <c r="J382" s="114" t="str">
        <f>IFERROR(IF($B382&gt;0,VLOOKUP($C382,'Reading B'!$E:$BH,39,FALSE),""),"")</f>
        <v/>
      </c>
      <c r="K382" s="142" t="str">
        <f t="shared" si="31"/>
        <v/>
      </c>
      <c r="L382" s="115" t="str">
        <f t="shared" si="32"/>
        <v/>
      </c>
    </row>
    <row r="383" spans="1:12" s="89" customFormat="1" ht="18.75" customHeight="1">
      <c r="A383" s="89" t="str">
        <f>IFERROR(IF($B383&gt;0,VLOOKUP($C383,'Reading B'!$E:$BH,6,FALSE),""),"")</f>
        <v/>
      </c>
      <c r="B383" s="89">
        <f>VLOOKUP(C383,'Reading B'!$E:$BH,31,FALSE)</f>
        <v>0</v>
      </c>
      <c r="C383" s="252">
        <f t="shared" si="33"/>
        <v>247</v>
      </c>
      <c r="D383" s="137" t="str">
        <f>IFERROR(IF($B383&gt;0,VLOOKUP($C383,'Reading B'!$E:$BH,2,FALSE),""),"")</f>
        <v/>
      </c>
      <c r="E383" s="137" t="str">
        <f>IFERROR(IF($B383&gt;0,VLOOKUP($C383,'Reading B'!$E:$BH,3,FALSE),""),"")</f>
        <v/>
      </c>
      <c r="F383" s="139" t="str">
        <f>IFERROR(IF($B383&gt;0,VLOOKUP($C383,'Reading B'!$E:$BH,32,FALSE),""),"")</f>
        <v/>
      </c>
      <c r="G383" s="114" t="str">
        <f>IFERROR(IF($B383&gt;0,VLOOKUP($C383,'Reading B'!$E:$BH,31,FALSE),""),"")</f>
        <v/>
      </c>
      <c r="H383" s="114" t="str">
        <f>IFERROR(IF($B383&gt;0,VLOOKUP($C383,'Reading B'!$E:$BH,37,FALSE),""),"")</f>
        <v/>
      </c>
      <c r="I383" s="114" t="str">
        <f>IFERROR(IF($B383&gt;0,VLOOKUP($C383,'Reading B'!$E:$BH,38,FALSE),""),"")</f>
        <v/>
      </c>
      <c r="J383" s="114" t="str">
        <f>IFERROR(IF($B383&gt;0,VLOOKUP($C383,'Reading B'!$E:$BH,39,FALSE),""),"")</f>
        <v/>
      </c>
      <c r="K383" s="142" t="str">
        <f t="shared" si="31"/>
        <v/>
      </c>
      <c r="L383" s="115" t="str">
        <f t="shared" si="32"/>
        <v/>
      </c>
    </row>
    <row r="384" spans="1:12" s="89" customFormat="1" ht="18.75" customHeight="1">
      <c r="A384" s="89" t="str">
        <f>IFERROR(IF($B384&gt;0,VLOOKUP($C384,'Reading B'!$E:$BH,6,FALSE),""),"")</f>
        <v/>
      </c>
      <c r="B384" s="89">
        <f>VLOOKUP(C384,'Reading B'!$E:$BH,31,FALSE)</f>
        <v>0</v>
      </c>
      <c r="C384" s="252">
        <f t="shared" si="33"/>
        <v>248</v>
      </c>
      <c r="D384" s="137" t="str">
        <f>IFERROR(IF($B384&gt;0,VLOOKUP($C384,'Reading B'!$E:$BH,2,FALSE),""),"")</f>
        <v/>
      </c>
      <c r="E384" s="137" t="str">
        <f>IFERROR(IF($B384&gt;0,VLOOKUP($C384,'Reading B'!$E:$BH,3,FALSE),""),"")</f>
        <v/>
      </c>
      <c r="F384" s="139" t="str">
        <f>IFERROR(IF($B384&gt;0,VLOOKUP($C384,'Reading B'!$E:$BH,32,FALSE),""),"")</f>
        <v/>
      </c>
      <c r="G384" s="114" t="str">
        <f>IFERROR(IF($B384&gt;0,VLOOKUP($C384,'Reading B'!$E:$BH,31,FALSE),""),"")</f>
        <v/>
      </c>
      <c r="H384" s="114" t="str">
        <f>IFERROR(IF($B384&gt;0,VLOOKUP($C384,'Reading B'!$E:$BH,37,FALSE),""),"")</f>
        <v/>
      </c>
      <c r="I384" s="114" t="str">
        <f>IFERROR(IF($B384&gt;0,VLOOKUP($C384,'Reading B'!$E:$BH,38,FALSE),""),"")</f>
        <v/>
      </c>
      <c r="J384" s="114" t="str">
        <f>IFERROR(IF($B384&gt;0,VLOOKUP($C384,'Reading B'!$E:$BH,39,FALSE),""),"")</f>
        <v/>
      </c>
      <c r="K384" s="142" t="str">
        <f t="shared" si="31"/>
        <v/>
      </c>
      <c r="L384" s="115" t="str">
        <f t="shared" si="32"/>
        <v/>
      </c>
    </row>
    <row r="385" spans="1:12" s="89" customFormat="1" ht="18.75" customHeight="1">
      <c r="A385" s="89" t="str">
        <f>IFERROR(IF($B385&gt;0,VLOOKUP($C385,'Reading B'!$E:$BH,6,FALSE),""),"")</f>
        <v/>
      </c>
      <c r="B385" s="89">
        <f>VLOOKUP(C385,'Reading B'!$E:$BH,31,FALSE)</f>
        <v>0</v>
      </c>
      <c r="C385" s="252">
        <f t="shared" si="33"/>
        <v>249</v>
      </c>
      <c r="D385" s="137" t="str">
        <f>IFERROR(IF($B385&gt;0,VLOOKUP($C385,'Reading B'!$E:$BH,2,FALSE),""),"")</f>
        <v/>
      </c>
      <c r="E385" s="137" t="str">
        <f>IFERROR(IF($B385&gt;0,VLOOKUP($C385,'Reading B'!$E:$BH,3,FALSE),""),"")</f>
        <v/>
      </c>
      <c r="F385" s="139" t="str">
        <f>IFERROR(IF($B385&gt;0,VLOOKUP($C385,'Reading B'!$E:$BH,32,FALSE),""),"")</f>
        <v/>
      </c>
      <c r="G385" s="114" t="str">
        <f>IFERROR(IF($B385&gt;0,VLOOKUP($C385,'Reading B'!$E:$BH,31,FALSE),""),"")</f>
        <v/>
      </c>
      <c r="H385" s="114" t="str">
        <f>IFERROR(IF($B385&gt;0,VLOOKUP($C385,'Reading B'!$E:$BH,37,FALSE),""),"")</f>
        <v/>
      </c>
      <c r="I385" s="114" t="str">
        <f>IFERROR(IF($B385&gt;0,VLOOKUP($C385,'Reading B'!$E:$BH,38,FALSE),""),"")</f>
        <v/>
      </c>
      <c r="J385" s="114" t="str">
        <f>IFERROR(IF($B385&gt;0,VLOOKUP($C385,'Reading B'!$E:$BH,39,FALSE),""),"")</f>
        <v/>
      </c>
      <c r="K385" s="142" t="str">
        <f t="shared" si="31"/>
        <v/>
      </c>
      <c r="L385" s="115" t="str">
        <f t="shared" si="32"/>
        <v/>
      </c>
    </row>
    <row r="386" spans="1:12" s="89" customFormat="1" ht="18.75" customHeight="1" thickBot="1">
      <c r="A386" s="89" t="str">
        <f>IFERROR(IF($B386&gt;0,VLOOKUP($C386,'Reading B'!$E:$BH,6,FALSE),""),"")</f>
        <v/>
      </c>
      <c r="B386" s="89">
        <f>VLOOKUP(C386,'Reading B'!$E:$BH,31,FALSE)</f>
        <v>0</v>
      </c>
      <c r="C386" s="253">
        <f t="shared" si="33"/>
        <v>250</v>
      </c>
      <c r="D386" s="234" t="str">
        <f>IFERROR(IF($B386&gt;0,VLOOKUP($C386,'Reading B'!$E:$BH,2,FALSE),""),"")</f>
        <v/>
      </c>
      <c r="E386" s="234" t="str">
        <f>IFERROR(IF($B386&gt;0,VLOOKUP($C386,'Reading B'!$E:$BH,3,FALSE),""),"")</f>
        <v/>
      </c>
      <c r="F386" s="139" t="str">
        <f>IFERROR(IF($B386&gt;0,VLOOKUP($C386,'Reading B'!$E:$BH,32,FALSE),""),"")</f>
        <v/>
      </c>
      <c r="G386" s="114" t="str">
        <f>IFERROR(IF($B386&gt;0,VLOOKUP($C386,'Reading B'!$E:$BH,31,FALSE),""),"")</f>
        <v/>
      </c>
      <c r="H386" s="114" t="str">
        <f>IFERROR(IF($B386&gt;0,VLOOKUP($C386,'Reading B'!$E:$BH,37,FALSE),""),"")</f>
        <v/>
      </c>
      <c r="I386" s="114" t="str">
        <f>IFERROR(IF($B386&gt;0,VLOOKUP($C386,'Reading B'!$E:$BH,38,FALSE),""),"")</f>
        <v/>
      </c>
      <c r="J386" s="114" t="str">
        <f>IFERROR(IF($B386&gt;0,VLOOKUP($C386,'Reading B'!$E:$BH,39,FALSE),""),"")</f>
        <v/>
      </c>
      <c r="K386" s="142" t="str">
        <f t="shared" si="31"/>
        <v/>
      </c>
      <c r="L386" s="115" t="str">
        <f t="shared" si="32"/>
        <v/>
      </c>
    </row>
    <row r="387" spans="1:12" s="89" customFormat="1" ht="18.75" customHeight="1" thickTop="1" thickBot="1">
      <c r="C387" s="503" t="s">
        <v>89</v>
      </c>
      <c r="D387" s="504"/>
      <c r="E387" s="505"/>
      <c r="F387" s="116">
        <f>COUNT(F362:F386)</f>
        <v>0</v>
      </c>
      <c r="G387" s="117">
        <f>SUM(G362:G386)</f>
        <v>0</v>
      </c>
      <c r="H387" s="117">
        <f>SUM(H362:H386)</f>
        <v>0</v>
      </c>
      <c r="I387" s="117">
        <f>SUM(I362:I386)</f>
        <v>0</v>
      </c>
      <c r="J387" s="117">
        <f>SUM(J362:J386)</f>
        <v>0</v>
      </c>
      <c r="K387" s="143">
        <f>SUM(K362:K386)</f>
        <v>0</v>
      </c>
      <c r="L387" s="118"/>
    </row>
    <row r="388" spans="1:12" s="235" customFormat="1" ht="23.1" thickTop="1">
      <c r="B388" s="236"/>
      <c r="D388" s="237" t="str">
        <f>$D$37</f>
        <v>បានឃើញ និង ពិនិត្យត្រឹមត្រូវ</v>
      </c>
      <c r="E388" s="238"/>
      <c r="F388" s="239"/>
      <c r="G388" s="240"/>
      <c r="H388" s="235" t="str">
        <f>$H$37</f>
        <v>បានឃើញនិង ពិនិត្យត្រឹមត្រូវ</v>
      </c>
      <c r="I388" s="241"/>
      <c r="J388" s="240"/>
      <c r="K388" s="241"/>
      <c r="L388" s="242" t="str">
        <f>$L$37</f>
        <v>បាត់ដំបង,ថ្ងៃទី ៣០ ខែ មករា ឆ្នាំ ២០១៦</v>
      </c>
    </row>
    <row r="389" spans="1:12" s="119" customFormat="1" ht="27" customHeight="1">
      <c r="B389" s="89"/>
      <c r="C389" s="125" t="str">
        <f>$C$38</f>
        <v>បាត់ដំបង,ថ្ងៃទី ៣០ ខែ មករា ឆ្នាំ ២០១៦</v>
      </c>
      <c r="E389" s="120"/>
      <c r="F389" s="121"/>
      <c r="G389" s="122"/>
      <c r="H389" s="119" t="str">
        <f>$H$38</f>
        <v>បាត់ដំបង,ថ្ងៃទី ៣០ ខែ មករា ឆ្នាំ ២០១៦</v>
      </c>
      <c r="I389" s="123"/>
      <c r="J389" s="122"/>
      <c r="K389" s="123"/>
    </row>
    <row r="390" spans="1:12" s="126" customFormat="1" ht="31.5" customHeight="1">
      <c r="B390" s="89"/>
      <c r="D390" s="127" t="str">
        <f>$D$39</f>
        <v>ប្រធានផ្នែកផែនការ គណនេយ្យ</v>
      </c>
      <c r="F390" s="128"/>
      <c r="G390" s="129"/>
      <c r="H390" s="130" t="str">
        <f>$H$39</f>
        <v>ប្រធានផ្នែកអាជីវកម្ម</v>
      </c>
      <c r="I390" s="131"/>
      <c r="J390" s="129"/>
      <c r="K390" s="506" t="str">
        <f>$K$39</f>
        <v>អ្នកធ្វើវិក្កយបត្រ</v>
      </c>
      <c r="L390" s="506"/>
    </row>
    <row r="391" spans="1:12" s="126" customFormat="1" ht="37.799999999999997" customHeight="1">
      <c r="B391" s="89"/>
      <c r="D391" s="119"/>
      <c r="E391" s="132"/>
      <c r="F391" s="128"/>
      <c r="G391" s="129"/>
      <c r="H391" s="133"/>
      <c r="I391" s="131"/>
      <c r="J391" s="129"/>
      <c r="K391" s="131"/>
    </row>
    <row r="392" spans="1:12" s="245" customFormat="1" ht="26.4" customHeight="1">
      <c r="B392" s="89"/>
      <c r="C392" s="254"/>
      <c r="D392" s="134"/>
      <c r="E392" s="135"/>
      <c r="F392" s="86"/>
      <c r="G392" s="87"/>
      <c r="H392" s="88"/>
      <c r="I392" s="88"/>
      <c r="J392" s="87"/>
      <c r="K392" s="507" t="str">
        <f>$K$41</f>
        <v>ក្លឹង វង់ដ្រឺឌី</v>
      </c>
      <c r="L392" s="507"/>
    </row>
    <row r="393" spans="1:12" s="245" customFormat="1" ht="23.4" customHeight="1">
      <c r="C393" s="508"/>
      <c r="D393" s="508"/>
      <c r="E393" s="508"/>
      <c r="F393" s="86"/>
      <c r="G393" s="87"/>
      <c r="H393" s="88"/>
      <c r="I393" s="88"/>
      <c r="J393" s="87"/>
      <c r="K393" s="88"/>
    </row>
    <row r="394" spans="1:12" s="245" customFormat="1" ht="24" customHeight="1">
      <c r="C394" s="508"/>
      <c r="D394" s="508"/>
      <c r="E394" s="508"/>
      <c r="F394" s="86"/>
      <c r="G394" s="87"/>
      <c r="H394" s="88"/>
      <c r="I394" s="88"/>
      <c r="J394" s="87"/>
      <c r="K394" s="88"/>
    </row>
    <row r="395" spans="1:12" s="89" customFormat="1" ht="24" customHeight="1">
      <c r="C395" s="509" t="str">
        <f>$C$4</f>
        <v>មន្ទីរឧស្សាហកម្ម និងសិប្បកម្មខេត្ត</v>
      </c>
      <c r="D395" s="509"/>
      <c r="E395" s="509"/>
      <c r="F395" s="90"/>
      <c r="G395" s="91"/>
      <c r="H395" s="92"/>
      <c r="I395" s="92"/>
      <c r="J395" s="91"/>
      <c r="K395" s="93" t="s">
        <v>75</v>
      </c>
      <c r="L395" s="144" t="str">
        <f>IF(F426&gt;0,L356+1,"")</f>
        <v/>
      </c>
    </row>
    <row r="396" spans="1:12" s="89" customFormat="1" ht="24" customHeight="1">
      <c r="C396" s="510" t="str">
        <f>$C$5</f>
        <v>អង្គភាពរដ្ឋាករទឹកបាត់ដំបង</v>
      </c>
      <c r="D396" s="510"/>
      <c r="E396" s="510"/>
      <c r="F396" s="511" t="str">
        <f>$F$5</f>
        <v>ដីការអម វិក្កយបត្របង់ប្រាក់ថ្លៃទឹក</v>
      </c>
      <c r="G396" s="511"/>
      <c r="H396" s="511"/>
      <c r="I396" s="511"/>
      <c r="J396" s="91"/>
      <c r="K396" s="93" t="s">
        <v>77</v>
      </c>
      <c r="L396" s="145" t="str">
        <f>$L$5</f>
        <v>01​ 01 01</v>
      </c>
    </row>
    <row r="397" spans="1:12" s="89" customFormat="1" ht="21.75" customHeight="1">
      <c r="C397" s="126"/>
      <c r="D397" s="94"/>
      <c r="E397" s="95"/>
      <c r="F397" s="511"/>
      <c r="G397" s="511"/>
      <c r="H397" s="511"/>
      <c r="I397" s="511"/>
      <c r="J397" s="91"/>
      <c r="K397" s="93" t="s">
        <v>78</v>
      </c>
      <c r="L397" s="146" t="str">
        <f>$L$6</f>
        <v>03-2016</v>
      </c>
    </row>
    <row r="398" spans="1:12" s="89" customFormat="1" ht="15" customHeight="1" thickBot="1">
      <c r="C398" s="126"/>
      <c r="D398" s="96"/>
      <c r="E398" s="95"/>
      <c r="F398" s="97"/>
      <c r="G398" s="98"/>
      <c r="H398" s="99"/>
      <c r="I398" s="100"/>
      <c r="J398" s="101"/>
      <c r="K398" s="97"/>
      <c r="L398" s="97"/>
    </row>
    <row r="399" spans="1:12" s="245" customFormat="1" ht="18.75" customHeight="1" thickTop="1">
      <c r="B399" s="502"/>
      <c r="C399" s="249" t="s">
        <v>29</v>
      </c>
      <c r="D399" s="102" t="s">
        <v>79</v>
      </c>
      <c r="E399" s="102" t="s">
        <v>94</v>
      </c>
      <c r="F399" s="103" t="s">
        <v>24</v>
      </c>
      <c r="G399" s="104" t="s">
        <v>55</v>
      </c>
      <c r="H399" s="105" t="s">
        <v>42</v>
      </c>
      <c r="I399" s="106" t="s">
        <v>7</v>
      </c>
      <c r="J399" s="107" t="s">
        <v>41</v>
      </c>
      <c r="K399" s="105" t="s">
        <v>80</v>
      </c>
      <c r="L399" s="108" t="s">
        <v>81</v>
      </c>
    </row>
    <row r="400" spans="1:12" s="245" customFormat="1" ht="18.75" customHeight="1" thickBot="1">
      <c r="B400" s="502"/>
      <c r="C400" s="250" t="s">
        <v>82</v>
      </c>
      <c r="D400" s="109" t="s">
        <v>83</v>
      </c>
      <c r="E400" s="109" t="s">
        <v>84</v>
      </c>
      <c r="F400" s="110" t="s">
        <v>85</v>
      </c>
      <c r="G400" s="111" t="s">
        <v>86</v>
      </c>
      <c r="H400" s="112" t="s">
        <v>87</v>
      </c>
      <c r="I400" s="112" t="s">
        <v>87</v>
      </c>
      <c r="J400" s="111" t="s">
        <v>88</v>
      </c>
      <c r="K400" s="112" t="s">
        <v>87</v>
      </c>
      <c r="L400" s="113"/>
    </row>
    <row r="401" spans="1:12" s="89" customFormat="1" ht="18.75" customHeight="1" thickTop="1">
      <c r="A401" s="89" t="str">
        <f>IFERROR(IF($B401&gt;0,VLOOKUP($C401,'Reading B'!$E:$BH,6,FALSE),""),"")</f>
        <v/>
      </c>
      <c r="B401" s="89">
        <f>VLOOKUP(C401,'Reading B'!$E:$BH,31,FALSE)</f>
        <v>0</v>
      </c>
      <c r="C401" s="251">
        <f>C386+1</f>
        <v>251</v>
      </c>
      <c r="D401" s="136" t="str">
        <f>IFERROR(IF($B401&gt;0,VLOOKUP($C401,'Reading B'!$E:$BH,2,FALSE),""),"")</f>
        <v/>
      </c>
      <c r="E401" s="136" t="str">
        <f>IFERROR(IF($B401&gt;0,VLOOKUP($C401,'Reading B'!$E:$BH,3,FALSE),""),"")</f>
        <v/>
      </c>
      <c r="F401" s="138" t="str">
        <f>IFERROR(IF($B401&gt;0,VLOOKUP($C401,'Reading B'!$E:$BH,32,FALSE),""),"")</f>
        <v/>
      </c>
      <c r="G401" s="140" t="str">
        <f>IFERROR(IF($B401&gt;0,VLOOKUP($C401,'Reading B'!$E:$BH,31,FALSE),""),"")</f>
        <v/>
      </c>
      <c r="H401" s="140" t="str">
        <f>IFERROR(IF($B401&gt;0,VLOOKUP($C401,'Reading B'!$E:$BH,37,FALSE),""),"")</f>
        <v/>
      </c>
      <c r="I401" s="140" t="str">
        <f>IFERROR(IF($B401&gt;0,VLOOKUP($C401,'Reading B'!$E:$BH,38,FALSE),""),"")</f>
        <v/>
      </c>
      <c r="J401" s="140" t="str">
        <f>IFERROR(IF($B401&gt;0,VLOOKUP($C401,'Reading B'!$E:$BH,39,FALSE),""),"")</f>
        <v/>
      </c>
      <c r="K401" s="233" t="str">
        <f t="shared" ref="K401:K425" si="34">IFERROR(IF(B401&gt;0,SUM(H401:J401),""),"")</f>
        <v/>
      </c>
      <c r="L401" s="141" t="str">
        <f>IF(A401=2,"អាជីវកម្ម",IF(A401=3,"អង្គភាពរដ្ឋ",""))</f>
        <v/>
      </c>
    </row>
    <row r="402" spans="1:12" s="89" customFormat="1" ht="18.75" customHeight="1">
      <c r="A402" s="89" t="str">
        <f>IFERROR(IF($B402&gt;0,VLOOKUP($C402,'Reading B'!$E:$BH,6,FALSE),""),"")</f>
        <v/>
      </c>
      <c r="B402" s="89">
        <f>VLOOKUP(C402,'Reading B'!$E:$BH,31,FALSE)</f>
        <v>0</v>
      </c>
      <c r="C402" s="252">
        <f>IF(C401&gt;0,C401+1)</f>
        <v>252</v>
      </c>
      <c r="D402" s="137" t="str">
        <f>IFERROR(IF($B402&gt;0,VLOOKUP($C402,'Reading B'!$E:$BH,2,FALSE),""),"")</f>
        <v/>
      </c>
      <c r="E402" s="137" t="str">
        <f>IFERROR(IF($B402&gt;0,VLOOKUP($C402,'Reading B'!$E:$BH,3,FALSE),""),"")</f>
        <v/>
      </c>
      <c r="F402" s="139" t="str">
        <f>IFERROR(IF($B402&gt;0,VLOOKUP($C402,'Reading B'!$E:$BH,32,FALSE),""),"")</f>
        <v/>
      </c>
      <c r="G402" s="114" t="str">
        <f>IFERROR(IF($B402&gt;0,VLOOKUP($C402,'Reading B'!$E:$BH,31,FALSE),""),"")</f>
        <v/>
      </c>
      <c r="H402" s="114" t="str">
        <f>IFERROR(IF($B402&gt;0,VLOOKUP($C402,'Reading B'!$E:$BH,37,FALSE),""),"")</f>
        <v/>
      </c>
      <c r="I402" s="114" t="str">
        <f>IFERROR(IF($B402&gt;0,VLOOKUP($C402,'Reading B'!$E:$BH,38,FALSE),""),"")</f>
        <v/>
      </c>
      <c r="J402" s="114" t="str">
        <f>IFERROR(IF($B402&gt;0,VLOOKUP($C402,'Reading B'!$E:$BH,39,FALSE),""),"")</f>
        <v/>
      </c>
      <c r="K402" s="142" t="str">
        <f t="shared" si="34"/>
        <v/>
      </c>
      <c r="L402" s="115" t="str">
        <f>IF(A402=2,"អាជីវកម្ម",IF(A402=3,"អង្គភាពរដ្ឋ",""))</f>
        <v/>
      </c>
    </row>
    <row r="403" spans="1:12" s="89" customFormat="1" ht="18.75" customHeight="1">
      <c r="A403" s="89" t="str">
        <f>IFERROR(IF($B403&gt;0,VLOOKUP($C403,'Reading B'!$E:$BH,6,FALSE),""),"")</f>
        <v/>
      </c>
      <c r="B403" s="89">
        <f>VLOOKUP(C403,'Reading B'!$E:$BH,31,FALSE)</f>
        <v>0</v>
      </c>
      <c r="C403" s="252">
        <f>IF(C402&gt;0,C402+1)</f>
        <v>253</v>
      </c>
      <c r="D403" s="137" t="str">
        <f>IFERROR(IF($B403&gt;0,VLOOKUP($C403,'Reading B'!$E:$BH,2,FALSE),""),"")</f>
        <v/>
      </c>
      <c r="E403" s="137" t="str">
        <f>IFERROR(IF($B403&gt;0,VLOOKUP($C403,'Reading B'!$E:$BH,3,FALSE),""),"")</f>
        <v/>
      </c>
      <c r="F403" s="139" t="str">
        <f>IFERROR(IF($B403&gt;0,VLOOKUP($C403,'Reading B'!$E:$BH,32,FALSE),""),"")</f>
        <v/>
      </c>
      <c r="G403" s="114" t="str">
        <f>IFERROR(IF($B403&gt;0,VLOOKUP($C403,'Reading B'!$E:$BH,31,FALSE),""),"")</f>
        <v/>
      </c>
      <c r="H403" s="114" t="str">
        <f>IFERROR(IF($B403&gt;0,VLOOKUP($C403,'Reading B'!$E:$BH,37,FALSE),""),"")</f>
        <v/>
      </c>
      <c r="I403" s="114" t="str">
        <f>IFERROR(IF($B403&gt;0,VLOOKUP($C403,'Reading B'!$E:$BH,38,FALSE),""),"")</f>
        <v/>
      </c>
      <c r="J403" s="114" t="str">
        <f>IFERROR(IF($B403&gt;0,VLOOKUP($C403,'Reading B'!$E:$BH,39,FALSE),""),"")</f>
        <v/>
      </c>
      <c r="K403" s="142" t="str">
        <f t="shared" si="34"/>
        <v/>
      </c>
      <c r="L403" s="115" t="str">
        <f t="shared" ref="L403:L425" si="35">IF(A403=2,"អាជីវកម្ម",IF(A403=3,"អង្គភាពរដ្ឋ",""))</f>
        <v/>
      </c>
    </row>
    <row r="404" spans="1:12" s="89" customFormat="1" ht="18.75" customHeight="1">
      <c r="A404" s="89" t="str">
        <f>IFERROR(IF($B404&gt;0,VLOOKUP($C404,'Reading B'!$E:$BH,6,FALSE),""),"")</f>
        <v/>
      </c>
      <c r="B404" s="89">
        <f>VLOOKUP(C404,'Reading B'!$E:$BH,31,FALSE)</f>
        <v>0</v>
      </c>
      <c r="C404" s="252">
        <f t="shared" ref="C404:C425" si="36">IF(C403&gt;0,C403+1)</f>
        <v>254</v>
      </c>
      <c r="D404" s="137" t="str">
        <f>IFERROR(IF($B404&gt;0,VLOOKUP($C404,'Reading B'!$E:$BH,2,FALSE),""),"")</f>
        <v/>
      </c>
      <c r="E404" s="137" t="str">
        <f>IFERROR(IF($B404&gt;0,VLOOKUP($C404,'Reading B'!$E:$BH,3,FALSE),""),"")</f>
        <v/>
      </c>
      <c r="F404" s="139" t="str">
        <f>IFERROR(IF($B404&gt;0,VLOOKUP($C404,'Reading B'!$E:$BH,32,FALSE),""),"")</f>
        <v/>
      </c>
      <c r="G404" s="114" t="str">
        <f>IFERROR(IF($B404&gt;0,VLOOKUP($C404,'Reading B'!$E:$BH,31,FALSE),""),"")</f>
        <v/>
      </c>
      <c r="H404" s="114" t="str">
        <f>IFERROR(IF($B404&gt;0,VLOOKUP($C404,'Reading B'!$E:$BH,37,FALSE),""),"")</f>
        <v/>
      </c>
      <c r="I404" s="114" t="str">
        <f>IFERROR(IF($B404&gt;0,VLOOKUP($C404,'Reading B'!$E:$BH,38,FALSE),""),"")</f>
        <v/>
      </c>
      <c r="J404" s="114" t="str">
        <f>IFERROR(IF($B404&gt;0,VLOOKUP($C404,'Reading B'!$E:$BH,39,FALSE),""),"")</f>
        <v/>
      </c>
      <c r="K404" s="142" t="str">
        <f t="shared" si="34"/>
        <v/>
      </c>
      <c r="L404" s="115" t="str">
        <f t="shared" si="35"/>
        <v/>
      </c>
    </row>
    <row r="405" spans="1:12" s="89" customFormat="1" ht="18.75" customHeight="1">
      <c r="A405" s="89" t="str">
        <f>IFERROR(IF($B405&gt;0,VLOOKUP($C405,'Reading B'!$E:$BH,6,FALSE),""),"")</f>
        <v/>
      </c>
      <c r="B405" s="89">
        <f>VLOOKUP(C405,'Reading B'!$E:$BH,31,FALSE)</f>
        <v>0</v>
      </c>
      <c r="C405" s="252">
        <f t="shared" si="36"/>
        <v>255</v>
      </c>
      <c r="D405" s="137" t="str">
        <f>IFERROR(IF($B405&gt;0,VLOOKUP($C405,'Reading B'!$E:$BH,2,FALSE),""),"")</f>
        <v/>
      </c>
      <c r="E405" s="137" t="str">
        <f>IFERROR(IF($B405&gt;0,VLOOKUP($C405,'Reading B'!$E:$BH,3,FALSE),""),"")</f>
        <v/>
      </c>
      <c r="F405" s="139" t="str">
        <f>IFERROR(IF($B405&gt;0,VLOOKUP($C405,'Reading B'!$E:$BH,32,FALSE),""),"")</f>
        <v/>
      </c>
      <c r="G405" s="114" t="str">
        <f>IFERROR(IF($B405&gt;0,VLOOKUP($C405,'Reading B'!$E:$BH,31,FALSE),""),"")</f>
        <v/>
      </c>
      <c r="H405" s="114" t="str">
        <f>IFERROR(IF($B405&gt;0,VLOOKUP($C405,'Reading B'!$E:$BH,37,FALSE),""),"")</f>
        <v/>
      </c>
      <c r="I405" s="114" t="str">
        <f>IFERROR(IF($B405&gt;0,VLOOKUP($C405,'Reading B'!$E:$BH,38,FALSE),""),"")</f>
        <v/>
      </c>
      <c r="J405" s="114" t="str">
        <f>IFERROR(IF($B405&gt;0,VLOOKUP($C405,'Reading B'!$E:$BH,39,FALSE),""),"")</f>
        <v/>
      </c>
      <c r="K405" s="142" t="str">
        <f t="shared" si="34"/>
        <v/>
      </c>
      <c r="L405" s="115" t="str">
        <f t="shared" si="35"/>
        <v/>
      </c>
    </row>
    <row r="406" spans="1:12" s="89" customFormat="1" ht="18.75" customHeight="1">
      <c r="A406" s="89" t="str">
        <f>IFERROR(IF($B406&gt;0,VLOOKUP($C406,'Reading B'!$E:$BH,6,FALSE),""),"")</f>
        <v/>
      </c>
      <c r="B406" s="89">
        <f>VLOOKUP(C406,'Reading B'!$E:$BH,31,FALSE)</f>
        <v>0</v>
      </c>
      <c r="C406" s="252">
        <f t="shared" si="36"/>
        <v>256</v>
      </c>
      <c r="D406" s="137" t="str">
        <f>IFERROR(IF($B406&gt;0,VLOOKUP($C406,'Reading B'!$E:$BH,2,FALSE),""),"")</f>
        <v/>
      </c>
      <c r="E406" s="137" t="str">
        <f>IFERROR(IF($B406&gt;0,VLOOKUP($C406,'Reading B'!$E:$BH,3,FALSE),""),"")</f>
        <v/>
      </c>
      <c r="F406" s="139" t="str">
        <f>IFERROR(IF($B406&gt;0,VLOOKUP($C406,'Reading B'!$E:$BH,32,FALSE),""),"")</f>
        <v/>
      </c>
      <c r="G406" s="114" t="str">
        <f>IFERROR(IF($B406&gt;0,VLOOKUP($C406,'Reading B'!$E:$BH,31,FALSE),""),"")</f>
        <v/>
      </c>
      <c r="H406" s="114" t="str">
        <f>IFERROR(IF($B406&gt;0,VLOOKUP($C406,'Reading B'!$E:$BH,37,FALSE),""),"")</f>
        <v/>
      </c>
      <c r="I406" s="114" t="str">
        <f>IFERROR(IF($B406&gt;0,VLOOKUP($C406,'Reading B'!$E:$BH,38,FALSE),""),"")</f>
        <v/>
      </c>
      <c r="J406" s="114" t="str">
        <f>IFERROR(IF($B406&gt;0,VLOOKUP($C406,'Reading B'!$E:$BH,39,FALSE),""),"")</f>
        <v/>
      </c>
      <c r="K406" s="142" t="str">
        <f t="shared" si="34"/>
        <v/>
      </c>
      <c r="L406" s="115" t="str">
        <f t="shared" si="35"/>
        <v/>
      </c>
    </row>
    <row r="407" spans="1:12" s="89" customFormat="1" ht="18.75" customHeight="1">
      <c r="A407" s="89" t="str">
        <f>IFERROR(IF($B407&gt;0,VLOOKUP($C407,'Reading B'!$E:$BH,6,FALSE),""),"")</f>
        <v/>
      </c>
      <c r="B407" s="89">
        <f>VLOOKUP(C407,'Reading B'!$E:$BH,31,FALSE)</f>
        <v>0</v>
      </c>
      <c r="C407" s="252">
        <f t="shared" si="36"/>
        <v>257</v>
      </c>
      <c r="D407" s="137" t="str">
        <f>IFERROR(IF($B407&gt;0,VLOOKUP($C407,'Reading B'!$E:$BH,2,FALSE),""),"")</f>
        <v/>
      </c>
      <c r="E407" s="137" t="str">
        <f>IFERROR(IF($B407&gt;0,VLOOKUP($C407,'Reading B'!$E:$BH,3,FALSE),""),"")</f>
        <v/>
      </c>
      <c r="F407" s="139" t="str">
        <f>IFERROR(IF($B407&gt;0,VLOOKUP($C407,'Reading B'!$E:$BH,32,FALSE),""),"")</f>
        <v/>
      </c>
      <c r="G407" s="114" t="str">
        <f>IFERROR(IF($B407&gt;0,VLOOKUP($C407,'Reading B'!$E:$BH,31,FALSE),""),"")</f>
        <v/>
      </c>
      <c r="H407" s="114" t="str">
        <f>IFERROR(IF($B407&gt;0,VLOOKUP($C407,'Reading B'!$E:$BH,37,FALSE),""),"")</f>
        <v/>
      </c>
      <c r="I407" s="114" t="str">
        <f>IFERROR(IF($B407&gt;0,VLOOKUP($C407,'Reading B'!$E:$BH,38,FALSE),""),"")</f>
        <v/>
      </c>
      <c r="J407" s="114" t="str">
        <f>IFERROR(IF($B407&gt;0,VLOOKUP($C407,'Reading B'!$E:$BH,39,FALSE),""),"")</f>
        <v/>
      </c>
      <c r="K407" s="142" t="str">
        <f t="shared" si="34"/>
        <v/>
      </c>
      <c r="L407" s="115" t="str">
        <f t="shared" si="35"/>
        <v/>
      </c>
    </row>
    <row r="408" spans="1:12" s="89" customFormat="1" ht="18.75" customHeight="1">
      <c r="A408" s="89" t="str">
        <f>IFERROR(IF($B408&gt;0,VLOOKUP($C408,'Reading B'!$E:$BH,6,FALSE),""),"")</f>
        <v/>
      </c>
      <c r="B408" s="89">
        <f>VLOOKUP(C408,'Reading B'!$E:$BH,31,FALSE)</f>
        <v>0</v>
      </c>
      <c r="C408" s="252">
        <f t="shared" si="36"/>
        <v>258</v>
      </c>
      <c r="D408" s="137" t="str">
        <f>IFERROR(IF($B408&gt;0,VLOOKUP($C408,'Reading B'!$E:$BH,2,FALSE),""),"")</f>
        <v/>
      </c>
      <c r="E408" s="137" t="str">
        <f>IFERROR(IF($B408&gt;0,VLOOKUP($C408,'Reading B'!$E:$BH,3,FALSE),""),"")</f>
        <v/>
      </c>
      <c r="F408" s="139" t="str">
        <f>IFERROR(IF($B408&gt;0,VLOOKUP($C408,'Reading B'!$E:$BH,32,FALSE),""),"")</f>
        <v/>
      </c>
      <c r="G408" s="114" t="str">
        <f>IFERROR(IF($B408&gt;0,VLOOKUP($C408,'Reading B'!$E:$BH,31,FALSE),""),"")</f>
        <v/>
      </c>
      <c r="H408" s="114" t="str">
        <f>IFERROR(IF($B408&gt;0,VLOOKUP($C408,'Reading B'!$E:$BH,37,FALSE),""),"")</f>
        <v/>
      </c>
      <c r="I408" s="114" t="str">
        <f>IFERROR(IF($B408&gt;0,VLOOKUP($C408,'Reading B'!$E:$BH,38,FALSE),""),"")</f>
        <v/>
      </c>
      <c r="J408" s="114" t="str">
        <f>IFERROR(IF($B408&gt;0,VLOOKUP($C408,'Reading B'!$E:$BH,39,FALSE),""),"")</f>
        <v/>
      </c>
      <c r="K408" s="142" t="str">
        <f t="shared" si="34"/>
        <v/>
      </c>
      <c r="L408" s="115" t="str">
        <f t="shared" si="35"/>
        <v/>
      </c>
    </row>
    <row r="409" spans="1:12" s="89" customFormat="1" ht="18.75" customHeight="1">
      <c r="A409" s="89" t="str">
        <f>IFERROR(IF($B409&gt;0,VLOOKUP($C409,'Reading B'!$E:$BH,6,FALSE),""),"")</f>
        <v/>
      </c>
      <c r="B409" s="89">
        <f>VLOOKUP(C409,'Reading B'!$E:$BH,31,FALSE)</f>
        <v>0</v>
      </c>
      <c r="C409" s="252">
        <f t="shared" si="36"/>
        <v>259</v>
      </c>
      <c r="D409" s="137" t="str">
        <f>IFERROR(IF($B409&gt;0,VLOOKUP($C409,'Reading B'!$E:$BH,2,FALSE),""),"")</f>
        <v/>
      </c>
      <c r="E409" s="137" t="str">
        <f>IFERROR(IF($B409&gt;0,VLOOKUP($C409,'Reading B'!$E:$BH,3,FALSE),""),"")</f>
        <v/>
      </c>
      <c r="F409" s="139" t="str">
        <f>IFERROR(IF($B409&gt;0,VLOOKUP($C409,'Reading B'!$E:$BH,32,FALSE),""),"")</f>
        <v/>
      </c>
      <c r="G409" s="114" t="str">
        <f>IFERROR(IF($B409&gt;0,VLOOKUP($C409,'Reading B'!$E:$BH,31,FALSE),""),"")</f>
        <v/>
      </c>
      <c r="H409" s="114" t="str">
        <f>IFERROR(IF($B409&gt;0,VLOOKUP($C409,'Reading B'!$E:$BH,37,FALSE),""),"")</f>
        <v/>
      </c>
      <c r="I409" s="114" t="str">
        <f>IFERROR(IF($B409&gt;0,VLOOKUP($C409,'Reading B'!$E:$BH,38,FALSE),""),"")</f>
        <v/>
      </c>
      <c r="J409" s="114" t="str">
        <f>IFERROR(IF($B409&gt;0,VLOOKUP($C409,'Reading B'!$E:$BH,39,FALSE),""),"")</f>
        <v/>
      </c>
      <c r="K409" s="142" t="str">
        <f t="shared" si="34"/>
        <v/>
      </c>
      <c r="L409" s="115" t="str">
        <f t="shared" si="35"/>
        <v/>
      </c>
    </row>
    <row r="410" spans="1:12" s="89" customFormat="1" ht="18.75" customHeight="1">
      <c r="A410" s="89" t="str">
        <f>IFERROR(IF($B410&gt;0,VLOOKUP($C410,'Reading B'!$E:$BH,6,FALSE),""),"")</f>
        <v/>
      </c>
      <c r="B410" s="89">
        <f>VLOOKUP(C410,'Reading B'!$E:$BH,31,FALSE)</f>
        <v>0</v>
      </c>
      <c r="C410" s="252">
        <f t="shared" si="36"/>
        <v>260</v>
      </c>
      <c r="D410" s="137" t="str">
        <f>IFERROR(IF($B410&gt;0,VLOOKUP($C410,'Reading B'!$E:$BH,2,FALSE),""),"")</f>
        <v/>
      </c>
      <c r="E410" s="137" t="str">
        <f>IFERROR(IF($B410&gt;0,VLOOKUP($C410,'Reading B'!$E:$BH,3,FALSE),""),"")</f>
        <v/>
      </c>
      <c r="F410" s="139" t="str">
        <f>IFERROR(IF($B410&gt;0,VLOOKUP($C410,'Reading B'!$E:$BH,32,FALSE),""),"")</f>
        <v/>
      </c>
      <c r="G410" s="114" t="str">
        <f>IFERROR(IF($B410&gt;0,VLOOKUP($C410,'Reading B'!$E:$BH,31,FALSE),""),"")</f>
        <v/>
      </c>
      <c r="H410" s="114" t="str">
        <f>IFERROR(IF($B410&gt;0,VLOOKUP($C410,'Reading B'!$E:$BH,37,FALSE),""),"")</f>
        <v/>
      </c>
      <c r="I410" s="114" t="str">
        <f>IFERROR(IF($B410&gt;0,VLOOKUP($C410,'Reading B'!$E:$BH,38,FALSE),""),"")</f>
        <v/>
      </c>
      <c r="J410" s="114" t="str">
        <f>IFERROR(IF($B410&gt;0,VLOOKUP($C410,'Reading B'!$E:$BH,39,FALSE),""),"")</f>
        <v/>
      </c>
      <c r="K410" s="142" t="str">
        <f t="shared" si="34"/>
        <v/>
      </c>
      <c r="L410" s="115" t="str">
        <f t="shared" si="35"/>
        <v/>
      </c>
    </row>
    <row r="411" spans="1:12" s="89" customFormat="1" ht="18.75" customHeight="1">
      <c r="A411" s="89" t="str">
        <f>IFERROR(IF($B411&gt;0,VLOOKUP($C411,'Reading B'!$E:$BH,6,FALSE),""),"")</f>
        <v/>
      </c>
      <c r="B411" s="89">
        <f>VLOOKUP(C411,'Reading B'!$E:$BH,31,FALSE)</f>
        <v>0</v>
      </c>
      <c r="C411" s="252">
        <f t="shared" si="36"/>
        <v>261</v>
      </c>
      <c r="D411" s="137" t="str">
        <f>IFERROR(IF($B411&gt;0,VLOOKUP($C411,'Reading B'!$E:$BH,2,FALSE),""),"")</f>
        <v/>
      </c>
      <c r="E411" s="137" t="str">
        <f>IFERROR(IF($B411&gt;0,VLOOKUP($C411,'Reading B'!$E:$BH,3,FALSE),""),"")</f>
        <v/>
      </c>
      <c r="F411" s="139" t="str">
        <f>IFERROR(IF($B411&gt;0,VLOOKUP($C411,'Reading B'!$E:$BH,32,FALSE),""),"")</f>
        <v/>
      </c>
      <c r="G411" s="114" t="str">
        <f>IFERROR(IF($B411&gt;0,VLOOKUP($C411,'Reading B'!$E:$BH,31,FALSE),""),"")</f>
        <v/>
      </c>
      <c r="H411" s="114" t="str">
        <f>IFERROR(IF($B411&gt;0,VLOOKUP($C411,'Reading B'!$E:$BH,37,FALSE),""),"")</f>
        <v/>
      </c>
      <c r="I411" s="114" t="str">
        <f>IFERROR(IF($B411&gt;0,VLOOKUP($C411,'Reading B'!$E:$BH,38,FALSE),""),"")</f>
        <v/>
      </c>
      <c r="J411" s="114" t="str">
        <f>IFERROR(IF($B411&gt;0,VLOOKUP($C411,'Reading B'!$E:$BH,39,FALSE),""),"")</f>
        <v/>
      </c>
      <c r="K411" s="142" t="str">
        <f t="shared" si="34"/>
        <v/>
      </c>
      <c r="L411" s="115" t="str">
        <f t="shared" si="35"/>
        <v/>
      </c>
    </row>
    <row r="412" spans="1:12" s="89" customFormat="1" ht="18.75" customHeight="1">
      <c r="A412" s="89" t="str">
        <f>IFERROR(IF($B412&gt;0,VLOOKUP($C412,'Reading B'!$E:$BH,6,FALSE),""),"")</f>
        <v/>
      </c>
      <c r="B412" s="89">
        <f>VLOOKUP(C412,'Reading B'!$E:$BH,31,FALSE)</f>
        <v>0</v>
      </c>
      <c r="C412" s="252">
        <f t="shared" si="36"/>
        <v>262</v>
      </c>
      <c r="D412" s="137" t="str">
        <f>IFERROR(IF($B412&gt;0,VLOOKUP($C412,'Reading B'!$E:$BH,2,FALSE),""),"")</f>
        <v/>
      </c>
      <c r="E412" s="137" t="str">
        <f>IFERROR(IF($B412&gt;0,VLOOKUP($C412,'Reading B'!$E:$BH,3,FALSE),""),"")</f>
        <v/>
      </c>
      <c r="F412" s="139" t="str">
        <f>IFERROR(IF($B412&gt;0,VLOOKUP($C412,'Reading B'!$E:$BH,32,FALSE),""),"")</f>
        <v/>
      </c>
      <c r="G412" s="114" t="str">
        <f>IFERROR(IF($B412&gt;0,VLOOKUP($C412,'Reading B'!$E:$BH,31,FALSE),""),"")</f>
        <v/>
      </c>
      <c r="H412" s="114" t="str">
        <f>IFERROR(IF($B412&gt;0,VLOOKUP($C412,'Reading B'!$E:$BH,37,FALSE),""),"")</f>
        <v/>
      </c>
      <c r="I412" s="114" t="str">
        <f>IFERROR(IF($B412&gt;0,VLOOKUP($C412,'Reading B'!$E:$BH,38,FALSE),""),"")</f>
        <v/>
      </c>
      <c r="J412" s="114" t="str">
        <f>IFERROR(IF($B412&gt;0,VLOOKUP($C412,'Reading B'!$E:$BH,39,FALSE),""),"")</f>
        <v/>
      </c>
      <c r="K412" s="142" t="str">
        <f t="shared" si="34"/>
        <v/>
      </c>
      <c r="L412" s="115" t="str">
        <f t="shared" si="35"/>
        <v/>
      </c>
    </row>
    <row r="413" spans="1:12" s="89" customFormat="1" ht="18.75" customHeight="1">
      <c r="A413" s="89" t="str">
        <f>IFERROR(IF($B413&gt;0,VLOOKUP($C413,'Reading B'!$E:$BH,6,FALSE),""),"")</f>
        <v/>
      </c>
      <c r="B413" s="89">
        <f>VLOOKUP(C413,'Reading B'!$E:$BH,31,FALSE)</f>
        <v>0</v>
      </c>
      <c r="C413" s="252">
        <f t="shared" si="36"/>
        <v>263</v>
      </c>
      <c r="D413" s="137" t="str">
        <f>IFERROR(IF($B413&gt;0,VLOOKUP($C413,'Reading B'!$E:$BH,2,FALSE),""),"")</f>
        <v/>
      </c>
      <c r="E413" s="137" t="str">
        <f>IFERROR(IF($B413&gt;0,VLOOKUP($C413,'Reading B'!$E:$BH,3,FALSE),""),"")</f>
        <v/>
      </c>
      <c r="F413" s="139" t="str">
        <f>IFERROR(IF($B413&gt;0,VLOOKUP($C413,'Reading B'!$E:$BH,32,FALSE),""),"")</f>
        <v/>
      </c>
      <c r="G413" s="114" t="str">
        <f>IFERROR(IF($B413&gt;0,VLOOKUP($C413,'Reading B'!$E:$BH,31,FALSE),""),"")</f>
        <v/>
      </c>
      <c r="H413" s="114" t="str">
        <f>IFERROR(IF($B413&gt;0,VLOOKUP($C413,'Reading B'!$E:$BH,37,FALSE),""),"")</f>
        <v/>
      </c>
      <c r="I413" s="114" t="str">
        <f>IFERROR(IF($B413&gt;0,VLOOKUP($C413,'Reading B'!$E:$BH,38,FALSE),""),"")</f>
        <v/>
      </c>
      <c r="J413" s="114" t="str">
        <f>IFERROR(IF($B413&gt;0,VLOOKUP($C413,'Reading B'!$E:$BH,39,FALSE),""),"")</f>
        <v/>
      </c>
      <c r="K413" s="142" t="str">
        <f t="shared" si="34"/>
        <v/>
      </c>
      <c r="L413" s="115" t="str">
        <f t="shared" si="35"/>
        <v/>
      </c>
    </row>
    <row r="414" spans="1:12" s="89" customFormat="1" ht="18.75" customHeight="1">
      <c r="A414" s="89" t="str">
        <f>IFERROR(IF($B414&gt;0,VLOOKUP($C414,'Reading B'!$E:$BH,6,FALSE),""),"")</f>
        <v/>
      </c>
      <c r="B414" s="89">
        <f>VLOOKUP(C414,'Reading B'!$E:$BH,31,FALSE)</f>
        <v>0</v>
      </c>
      <c r="C414" s="252">
        <f t="shared" si="36"/>
        <v>264</v>
      </c>
      <c r="D414" s="137" t="str">
        <f>IFERROR(IF($B414&gt;0,VLOOKUP($C414,'Reading B'!$E:$BH,2,FALSE),""),"")</f>
        <v/>
      </c>
      <c r="E414" s="137" t="str">
        <f>IFERROR(IF($B414&gt;0,VLOOKUP($C414,'Reading B'!$E:$BH,3,FALSE),""),"")</f>
        <v/>
      </c>
      <c r="F414" s="139" t="str">
        <f>IFERROR(IF($B414&gt;0,VLOOKUP($C414,'Reading B'!$E:$BH,32,FALSE),""),"")</f>
        <v/>
      </c>
      <c r="G414" s="114" t="str">
        <f>IFERROR(IF($B414&gt;0,VLOOKUP($C414,'Reading B'!$E:$BH,31,FALSE),""),"")</f>
        <v/>
      </c>
      <c r="H414" s="114" t="str">
        <f>IFERROR(IF($B414&gt;0,VLOOKUP($C414,'Reading B'!$E:$BH,37,FALSE),""),"")</f>
        <v/>
      </c>
      <c r="I414" s="114" t="str">
        <f>IFERROR(IF($B414&gt;0,VLOOKUP($C414,'Reading B'!$E:$BH,38,FALSE),""),"")</f>
        <v/>
      </c>
      <c r="J414" s="114" t="str">
        <f>IFERROR(IF($B414&gt;0,VLOOKUP($C414,'Reading B'!$E:$BH,39,FALSE),""),"")</f>
        <v/>
      </c>
      <c r="K414" s="142" t="str">
        <f t="shared" si="34"/>
        <v/>
      </c>
      <c r="L414" s="115" t="str">
        <f t="shared" si="35"/>
        <v/>
      </c>
    </row>
    <row r="415" spans="1:12" s="89" customFormat="1" ht="18.75" customHeight="1">
      <c r="A415" s="89" t="str">
        <f>IFERROR(IF($B415&gt;0,VLOOKUP($C415,'Reading B'!$E:$BH,6,FALSE),""),"")</f>
        <v/>
      </c>
      <c r="B415" s="89">
        <f>VLOOKUP(C415,'Reading B'!$E:$BH,31,FALSE)</f>
        <v>0</v>
      </c>
      <c r="C415" s="252">
        <f t="shared" si="36"/>
        <v>265</v>
      </c>
      <c r="D415" s="137" t="str">
        <f>IFERROR(IF($B415&gt;0,VLOOKUP($C415,'Reading B'!$E:$BH,2,FALSE),""),"")</f>
        <v/>
      </c>
      <c r="E415" s="137" t="str">
        <f>IFERROR(IF($B415&gt;0,VLOOKUP($C415,'Reading B'!$E:$BH,3,FALSE),""),"")</f>
        <v/>
      </c>
      <c r="F415" s="139" t="str">
        <f>IFERROR(IF($B415&gt;0,VLOOKUP($C415,'Reading B'!$E:$BH,32,FALSE),""),"")</f>
        <v/>
      </c>
      <c r="G415" s="114" t="str">
        <f>IFERROR(IF($B415&gt;0,VLOOKUP($C415,'Reading B'!$E:$BH,31,FALSE),""),"")</f>
        <v/>
      </c>
      <c r="H415" s="114" t="str">
        <f>IFERROR(IF($B415&gt;0,VLOOKUP($C415,'Reading B'!$E:$BH,37,FALSE),""),"")</f>
        <v/>
      </c>
      <c r="I415" s="114" t="str">
        <f>IFERROR(IF($B415&gt;0,VLOOKUP($C415,'Reading B'!$E:$BH,38,FALSE),""),"")</f>
        <v/>
      </c>
      <c r="J415" s="114" t="str">
        <f>IFERROR(IF($B415&gt;0,VLOOKUP($C415,'Reading B'!$E:$BH,39,FALSE),""),"")</f>
        <v/>
      </c>
      <c r="K415" s="142" t="str">
        <f t="shared" si="34"/>
        <v/>
      </c>
      <c r="L415" s="115" t="str">
        <f t="shared" si="35"/>
        <v/>
      </c>
    </row>
    <row r="416" spans="1:12" s="89" customFormat="1" ht="18.75" customHeight="1">
      <c r="A416" s="89" t="str">
        <f>IFERROR(IF($B416&gt;0,VLOOKUP($C416,'Reading B'!$E:$BH,6,FALSE),""),"")</f>
        <v/>
      </c>
      <c r="B416" s="89">
        <f>VLOOKUP(C416,'Reading B'!$E:$BH,31,FALSE)</f>
        <v>0</v>
      </c>
      <c r="C416" s="252">
        <f t="shared" si="36"/>
        <v>266</v>
      </c>
      <c r="D416" s="137" t="str">
        <f>IFERROR(IF($B416&gt;0,VLOOKUP($C416,'Reading B'!$E:$BH,2,FALSE),""),"")</f>
        <v/>
      </c>
      <c r="E416" s="137" t="str">
        <f>IFERROR(IF($B416&gt;0,VLOOKUP($C416,'Reading B'!$E:$BH,3,FALSE),""),"")</f>
        <v/>
      </c>
      <c r="F416" s="139" t="str">
        <f>IFERROR(IF($B416&gt;0,VLOOKUP($C416,'Reading B'!$E:$BH,32,FALSE),""),"")</f>
        <v/>
      </c>
      <c r="G416" s="114" t="str">
        <f>IFERROR(IF($B416&gt;0,VLOOKUP($C416,'Reading B'!$E:$BH,31,FALSE),""),"")</f>
        <v/>
      </c>
      <c r="H416" s="114" t="str">
        <f>IFERROR(IF($B416&gt;0,VLOOKUP($C416,'Reading B'!$E:$BH,37,FALSE),""),"")</f>
        <v/>
      </c>
      <c r="I416" s="114" t="str">
        <f>IFERROR(IF($B416&gt;0,VLOOKUP($C416,'Reading B'!$E:$BH,38,FALSE),""),"")</f>
        <v/>
      </c>
      <c r="J416" s="114" t="str">
        <f>IFERROR(IF($B416&gt;0,VLOOKUP($C416,'Reading B'!$E:$BH,39,FALSE),""),"")</f>
        <v/>
      </c>
      <c r="K416" s="142" t="str">
        <f t="shared" si="34"/>
        <v/>
      </c>
      <c r="L416" s="115" t="str">
        <f t="shared" si="35"/>
        <v/>
      </c>
    </row>
    <row r="417" spans="1:12" s="89" customFormat="1" ht="18.75" customHeight="1">
      <c r="A417" s="89" t="str">
        <f>IFERROR(IF($B417&gt;0,VLOOKUP($C417,'Reading B'!$E:$BH,6,FALSE),""),"")</f>
        <v/>
      </c>
      <c r="B417" s="89">
        <f>VLOOKUP(C417,'Reading B'!$E:$BH,31,FALSE)</f>
        <v>0</v>
      </c>
      <c r="C417" s="252">
        <f t="shared" si="36"/>
        <v>267</v>
      </c>
      <c r="D417" s="137" t="str">
        <f>IFERROR(IF($B417&gt;0,VLOOKUP($C417,'Reading B'!$E:$BH,2,FALSE),""),"")</f>
        <v/>
      </c>
      <c r="E417" s="137" t="str">
        <f>IFERROR(IF($B417&gt;0,VLOOKUP($C417,'Reading B'!$E:$BH,3,FALSE),""),"")</f>
        <v/>
      </c>
      <c r="F417" s="139" t="str">
        <f>IFERROR(IF($B417&gt;0,VLOOKUP($C417,'Reading B'!$E:$BH,32,FALSE),""),"")</f>
        <v/>
      </c>
      <c r="G417" s="114" t="str">
        <f>IFERROR(IF($B417&gt;0,VLOOKUP($C417,'Reading B'!$E:$BH,31,FALSE),""),"")</f>
        <v/>
      </c>
      <c r="H417" s="114" t="str">
        <f>IFERROR(IF($B417&gt;0,VLOOKUP($C417,'Reading B'!$E:$BH,37,FALSE),""),"")</f>
        <v/>
      </c>
      <c r="I417" s="114" t="str">
        <f>IFERROR(IF($B417&gt;0,VLOOKUP($C417,'Reading B'!$E:$BH,38,FALSE),""),"")</f>
        <v/>
      </c>
      <c r="J417" s="114" t="str">
        <f>IFERROR(IF($B417&gt;0,VLOOKUP($C417,'Reading B'!$E:$BH,39,FALSE),""),"")</f>
        <v/>
      </c>
      <c r="K417" s="142" t="str">
        <f t="shared" si="34"/>
        <v/>
      </c>
      <c r="L417" s="115" t="str">
        <f t="shared" si="35"/>
        <v/>
      </c>
    </row>
    <row r="418" spans="1:12" s="89" customFormat="1" ht="18.75" customHeight="1">
      <c r="A418" s="89" t="str">
        <f>IFERROR(IF($B418&gt;0,VLOOKUP($C418,'Reading B'!$E:$BH,6,FALSE),""),"")</f>
        <v/>
      </c>
      <c r="B418" s="89">
        <f>VLOOKUP(C418,'Reading B'!$E:$BH,31,FALSE)</f>
        <v>0</v>
      </c>
      <c r="C418" s="252">
        <f t="shared" si="36"/>
        <v>268</v>
      </c>
      <c r="D418" s="137" t="str">
        <f>IFERROR(IF($B418&gt;0,VLOOKUP($C418,'Reading B'!$E:$BH,2,FALSE),""),"")</f>
        <v/>
      </c>
      <c r="E418" s="137" t="str">
        <f>IFERROR(IF($B418&gt;0,VLOOKUP($C418,'Reading B'!$E:$BH,3,FALSE),""),"")</f>
        <v/>
      </c>
      <c r="F418" s="139" t="str">
        <f>IFERROR(IF($B418&gt;0,VLOOKUP($C418,'Reading B'!$E:$BH,32,FALSE),""),"")</f>
        <v/>
      </c>
      <c r="G418" s="114" t="str">
        <f>IFERROR(IF($B418&gt;0,VLOOKUP($C418,'Reading B'!$E:$BH,31,FALSE),""),"")</f>
        <v/>
      </c>
      <c r="H418" s="114" t="str">
        <f>IFERROR(IF($B418&gt;0,VLOOKUP($C418,'Reading B'!$E:$BH,37,FALSE),""),"")</f>
        <v/>
      </c>
      <c r="I418" s="114" t="str">
        <f>IFERROR(IF($B418&gt;0,VLOOKUP($C418,'Reading B'!$E:$BH,38,FALSE),""),"")</f>
        <v/>
      </c>
      <c r="J418" s="114" t="str">
        <f>IFERROR(IF($B418&gt;0,VLOOKUP($C418,'Reading B'!$E:$BH,39,FALSE),""),"")</f>
        <v/>
      </c>
      <c r="K418" s="142" t="str">
        <f t="shared" si="34"/>
        <v/>
      </c>
      <c r="L418" s="115" t="str">
        <f t="shared" si="35"/>
        <v/>
      </c>
    </row>
    <row r="419" spans="1:12" s="89" customFormat="1" ht="18.75" customHeight="1">
      <c r="A419" s="89" t="str">
        <f>IFERROR(IF($B419&gt;0,VLOOKUP($C419,'Reading B'!$E:$BH,6,FALSE),""),"")</f>
        <v/>
      </c>
      <c r="B419" s="89">
        <f>VLOOKUP(C419,'Reading B'!$E:$BH,31,FALSE)</f>
        <v>0</v>
      </c>
      <c r="C419" s="252">
        <f t="shared" si="36"/>
        <v>269</v>
      </c>
      <c r="D419" s="137" t="str">
        <f>IFERROR(IF($B419&gt;0,VLOOKUP($C419,'Reading B'!$E:$BH,2,FALSE),""),"")</f>
        <v/>
      </c>
      <c r="E419" s="137" t="str">
        <f>IFERROR(IF($B419&gt;0,VLOOKUP($C419,'Reading B'!$E:$BH,3,FALSE),""),"")</f>
        <v/>
      </c>
      <c r="F419" s="139" t="str">
        <f>IFERROR(IF($B419&gt;0,VLOOKUP($C419,'Reading B'!$E:$BH,32,FALSE),""),"")</f>
        <v/>
      </c>
      <c r="G419" s="114" t="str">
        <f>IFERROR(IF($B419&gt;0,VLOOKUP($C419,'Reading B'!$E:$BH,31,FALSE),""),"")</f>
        <v/>
      </c>
      <c r="H419" s="114" t="str">
        <f>IFERROR(IF($B419&gt;0,VLOOKUP($C419,'Reading B'!$E:$BH,37,FALSE),""),"")</f>
        <v/>
      </c>
      <c r="I419" s="114" t="str">
        <f>IFERROR(IF($B419&gt;0,VLOOKUP($C419,'Reading B'!$E:$BH,38,FALSE),""),"")</f>
        <v/>
      </c>
      <c r="J419" s="114" t="str">
        <f>IFERROR(IF($B419&gt;0,VLOOKUP($C419,'Reading B'!$E:$BH,39,FALSE),""),"")</f>
        <v/>
      </c>
      <c r="K419" s="142" t="str">
        <f t="shared" si="34"/>
        <v/>
      </c>
      <c r="L419" s="115" t="str">
        <f t="shared" si="35"/>
        <v/>
      </c>
    </row>
    <row r="420" spans="1:12" s="89" customFormat="1" ht="18.75" customHeight="1">
      <c r="A420" s="89" t="str">
        <f>IFERROR(IF($B420&gt;0,VLOOKUP($C420,'Reading B'!$E:$BH,6,FALSE),""),"")</f>
        <v/>
      </c>
      <c r="B420" s="89">
        <f>VLOOKUP(C420,'Reading B'!$E:$BH,31,FALSE)</f>
        <v>0</v>
      </c>
      <c r="C420" s="252">
        <f t="shared" si="36"/>
        <v>270</v>
      </c>
      <c r="D420" s="137" t="str">
        <f>IFERROR(IF($B420&gt;0,VLOOKUP($C420,'Reading B'!$E:$BH,2,FALSE),""),"")</f>
        <v/>
      </c>
      <c r="E420" s="137" t="str">
        <f>IFERROR(IF($B420&gt;0,VLOOKUP($C420,'Reading B'!$E:$BH,3,FALSE),""),"")</f>
        <v/>
      </c>
      <c r="F420" s="139" t="str">
        <f>IFERROR(IF($B420&gt;0,VLOOKUP($C420,'Reading B'!$E:$BH,32,FALSE),""),"")</f>
        <v/>
      </c>
      <c r="G420" s="114" t="str">
        <f>IFERROR(IF($B420&gt;0,VLOOKUP($C420,'Reading B'!$E:$BH,31,FALSE),""),"")</f>
        <v/>
      </c>
      <c r="H420" s="114" t="str">
        <f>IFERROR(IF($B420&gt;0,VLOOKUP($C420,'Reading B'!$E:$BH,37,FALSE),""),"")</f>
        <v/>
      </c>
      <c r="I420" s="114" t="str">
        <f>IFERROR(IF($B420&gt;0,VLOOKUP($C420,'Reading B'!$E:$BH,38,FALSE),""),"")</f>
        <v/>
      </c>
      <c r="J420" s="114" t="str">
        <f>IFERROR(IF($B420&gt;0,VLOOKUP($C420,'Reading B'!$E:$BH,39,FALSE),""),"")</f>
        <v/>
      </c>
      <c r="K420" s="142" t="str">
        <f t="shared" si="34"/>
        <v/>
      </c>
      <c r="L420" s="115" t="str">
        <f t="shared" si="35"/>
        <v/>
      </c>
    </row>
    <row r="421" spans="1:12" s="89" customFormat="1" ht="18.75" customHeight="1">
      <c r="A421" s="89" t="str">
        <f>IFERROR(IF($B421&gt;0,VLOOKUP($C421,'Reading B'!$E:$BH,6,FALSE),""),"")</f>
        <v/>
      </c>
      <c r="B421" s="89">
        <f>VLOOKUP(C421,'Reading B'!$E:$BH,31,FALSE)</f>
        <v>0</v>
      </c>
      <c r="C421" s="252">
        <f t="shared" si="36"/>
        <v>271</v>
      </c>
      <c r="D421" s="137" t="str">
        <f>IFERROR(IF($B421&gt;0,VLOOKUP($C421,'Reading B'!$E:$BH,2,FALSE),""),"")</f>
        <v/>
      </c>
      <c r="E421" s="137" t="str">
        <f>IFERROR(IF($B421&gt;0,VLOOKUP($C421,'Reading B'!$E:$BH,3,FALSE),""),"")</f>
        <v/>
      </c>
      <c r="F421" s="139" t="str">
        <f>IFERROR(IF($B421&gt;0,VLOOKUP($C421,'Reading B'!$E:$BH,32,FALSE),""),"")</f>
        <v/>
      </c>
      <c r="G421" s="114" t="str">
        <f>IFERROR(IF($B421&gt;0,VLOOKUP($C421,'Reading B'!$E:$BH,31,FALSE),""),"")</f>
        <v/>
      </c>
      <c r="H421" s="114" t="str">
        <f>IFERROR(IF($B421&gt;0,VLOOKUP($C421,'Reading B'!$E:$BH,37,FALSE),""),"")</f>
        <v/>
      </c>
      <c r="I421" s="114" t="str">
        <f>IFERROR(IF($B421&gt;0,VLOOKUP($C421,'Reading B'!$E:$BH,38,FALSE),""),"")</f>
        <v/>
      </c>
      <c r="J421" s="114" t="str">
        <f>IFERROR(IF($B421&gt;0,VLOOKUP($C421,'Reading B'!$E:$BH,39,FALSE),""),"")</f>
        <v/>
      </c>
      <c r="K421" s="142" t="str">
        <f t="shared" si="34"/>
        <v/>
      </c>
      <c r="L421" s="115" t="str">
        <f t="shared" si="35"/>
        <v/>
      </c>
    </row>
    <row r="422" spans="1:12" s="89" customFormat="1" ht="18.75" customHeight="1">
      <c r="A422" s="89" t="str">
        <f>IFERROR(IF($B422&gt;0,VLOOKUP($C422,'Reading B'!$E:$BH,6,FALSE),""),"")</f>
        <v/>
      </c>
      <c r="B422" s="89">
        <f>VLOOKUP(C422,'Reading B'!$E:$BH,31,FALSE)</f>
        <v>0</v>
      </c>
      <c r="C422" s="252">
        <f t="shared" si="36"/>
        <v>272</v>
      </c>
      <c r="D422" s="137" t="str">
        <f>IFERROR(IF($B422&gt;0,VLOOKUP($C422,'Reading B'!$E:$BH,2,FALSE),""),"")</f>
        <v/>
      </c>
      <c r="E422" s="137" t="str">
        <f>IFERROR(IF($B422&gt;0,VLOOKUP($C422,'Reading B'!$E:$BH,3,FALSE),""),"")</f>
        <v/>
      </c>
      <c r="F422" s="139" t="str">
        <f>IFERROR(IF($B422&gt;0,VLOOKUP($C422,'Reading B'!$E:$BH,32,FALSE),""),"")</f>
        <v/>
      </c>
      <c r="G422" s="114" t="str">
        <f>IFERROR(IF($B422&gt;0,VLOOKUP($C422,'Reading B'!$E:$BH,31,FALSE),""),"")</f>
        <v/>
      </c>
      <c r="H422" s="114" t="str">
        <f>IFERROR(IF($B422&gt;0,VLOOKUP($C422,'Reading B'!$E:$BH,37,FALSE),""),"")</f>
        <v/>
      </c>
      <c r="I422" s="114" t="str">
        <f>IFERROR(IF($B422&gt;0,VLOOKUP($C422,'Reading B'!$E:$BH,38,FALSE),""),"")</f>
        <v/>
      </c>
      <c r="J422" s="114" t="str">
        <f>IFERROR(IF($B422&gt;0,VLOOKUP($C422,'Reading B'!$E:$BH,39,FALSE),""),"")</f>
        <v/>
      </c>
      <c r="K422" s="142" t="str">
        <f t="shared" si="34"/>
        <v/>
      </c>
      <c r="L422" s="115" t="str">
        <f t="shared" si="35"/>
        <v/>
      </c>
    </row>
    <row r="423" spans="1:12" s="89" customFormat="1" ht="18.75" customHeight="1">
      <c r="A423" s="89" t="str">
        <f>IFERROR(IF($B423&gt;0,VLOOKUP($C423,'Reading B'!$E:$BH,6,FALSE),""),"")</f>
        <v/>
      </c>
      <c r="B423" s="89">
        <f>VLOOKUP(C423,'Reading B'!$E:$BH,31,FALSE)</f>
        <v>0</v>
      </c>
      <c r="C423" s="252">
        <f t="shared" si="36"/>
        <v>273</v>
      </c>
      <c r="D423" s="137" t="str">
        <f>IFERROR(IF($B423&gt;0,VLOOKUP($C423,'Reading B'!$E:$BH,2,FALSE),""),"")</f>
        <v/>
      </c>
      <c r="E423" s="137" t="str">
        <f>IFERROR(IF($B423&gt;0,VLOOKUP($C423,'Reading B'!$E:$BH,3,FALSE),""),"")</f>
        <v/>
      </c>
      <c r="F423" s="139" t="str">
        <f>IFERROR(IF($B423&gt;0,VLOOKUP($C423,'Reading B'!$E:$BH,32,FALSE),""),"")</f>
        <v/>
      </c>
      <c r="G423" s="114" t="str">
        <f>IFERROR(IF($B423&gt;0,VLOOKUP($C423,'Reading B'!$E:$BH,31,FALSE),""),"")</f>
        <v/>
      </c>
      <c r="H423" s="114" t="str">
        <f>IFERROR(IF($B423&gt;0,VLOOKUP($C423,'Reading B'!$E:$BH,37,FALSE),""),"")</f>
        <v/>
      </c>
      <c r="I423" s="114" t="str">
        <f>IFERROR(IF($B423&gt;0,VLOOKUP($C423,'Reading B'!$E:$BH,38,FALSE),""),"")</f>
        <v/>
      </c>
      <c r="J423" s="114" t="str">
        <f>IFERROR(IF($B423&gt;0,VLOOKUP($C423,'Reading B'!$E:$BH,39,FALSE),""),"")</f>
        <v/>
      </c>
      <c r="K423" s="142" t="str">
        <f t="shared" si="34"/>
        <v/>
      </c>
      <c r="L423" s="115" t="str">
        <f t="shared" si="35"/>
        <v/>
      </c>
    </row>
    <row r="424" spans="1:12" s="89" customFormat="1" ht="18.75" customHeight="1">
      <c r="A424" s="89" t="str">
        <f>IFERROR(IF($B424&gt;0,VLOOKUP($C424,'Reading B'!$E:$BH,6,FALSE),""),"")</f>
        <v/>
      </c>
      <c r="B424" s="89">
        <f>VLOOKUP(C424,'Reading B'!$E:$BH,31,FALSE)</f>
        <v>0</v>
      </c>
      <c r="C424" s="252">
        <f t="shared" si="36"/>
        <v>274</v>
      </c>
      <c r="D424" s="137" t="str">
        <f>IFERROR(IF($B424&gt;0,VLOOKUP($C424,'Reading B'!$E:$BH,2,FALSE),""),"")</f>
        <v/>
      </c>
      <c r="E424" s="137" t="str">
        <f>IFERROR(IF($B424&gt;0,VLOOKUP($C424,'Reading B'!$E:$BH,3,FALSE),""),"")</f>
        <v/>
      </c>
      <c r="F424" s="139" t="str">
        <f>IFERROR(IF($B424&gt;0,VLOOKUP($C424,'Reading B'!$E:$BH,32,FALSE),""),"")</f>
        <v/>
      </c>
      <c r="G424" s="114" t="str">
        <f>IFERROR(IF($B424&gt;0,VLOOKUP($C424,'Reading B'!$E:$BH,31,FALSE),""),"")</f>
        <v/>
      </c>
      <c r="H424" s="114" t="str">
        <f>IFERROR(IF($B424&gt;0,VLOOKUP($C424,'Reading B'!$E:$BH,37,FALSE),""),"")</f>
        <v/>
      </c>
      <c r="I424" s="114" t="str">
        <f>IFERROR(IF($B424&gt;0,VLOOKUP($C424,'Reading B'!$E:$BH,38,FALSE),""),"")</f>
        <v/>
      </c>
      <c r="J424" s="114" t="str">
        <f>IFERROR(IF($B424&gt;0,VLOOKUP($C424,'Reading B'!$E:$BH,39,FALSE),""),"")</f>
        <v/>
      </c>
      <c r="K424" s="142" t="str">
        <f t="shared" si="34"/>
        <v/>
      </c>
      <c r="L424" s="115" t="str">
        <f t="shared" si="35"/>
        <v/>
      </c>
    </row>
    <row r="425" spans="1:12" s="89" customFormat="1" ht="18.75" customHeight="1" thickBot="1">
      <c r="A425" s="89" t="str">
        <f>IFERROR(IF($B425&gt;0,VLOOKUP($C425,'Reading B'!$E:$BH,6,FALSE),""),"")</f>
        <v/>
      </c>
      <c r="B425" s="89">
        <f>VLOOKUP(C425,'Reading B'!$E:$BH,31,FALSE)</f>
        <v>0</v>
      </c>
      <c r="C425" s="253">
        <f t="shared" si="36"/>
        <v>275</v>
      </c>
      <c r="D425" s="234" t="str">
        <f>IFERROR(IF($B425&gt;0,VLOOKUP($C425,'Reading B'!$E:$BH,2,FALSE),""),"")</f>
        <v/>
      </c>
      <c r="E425" s="234" t="str">
        <f>IFERROR(IF($B425&gt;0,VLOOKUP($C425,'Reading B'!$E:$BH,3,FALSE),""),"")</f>
        <v/>
      </c>
      <c r="F425" s="139" t="str">
        <f>IFERROR(IF($B425&gt;0,VLOOKUP($C425,'Reading B'!$E:$BH,32,FALSE),""),"")</f>
        <v/>
      </c>
      <c r="G425" s="114" t="str">
        <f>IFERROR(IF($B425&gt;0,VLOOKUP($C425,'Reading B'!$E:$BH,31,FALSE),""),"")</f>
        <v/>
      </c>
      <c r="H425" s="114" t="str">
        <f>IFERROR(IF($B425&gt;0,VLOOKUP($C425,'Reading B'!$E:$BH,37,FALSE),""),"")</f>
        <v/>
      </c>
      <c r="I425" s="114" t="str">
        <f>IFERROR(IF($B425&gt;0,VLOOKUP($C425,'Reading B'!$E:$BH,38,FALSE),""),"")</f>
        <v/>
      </c>
      <c r="J425" s="114" t="str">
        <f>IFERROR(IF($B425&gt;0,VLOOKUP($C425,'Reading B'!$E:$BH,39,FALSE),""),"")</f>
        <v/>
      </c>
      <c r="K425" s="142" t="str">
        <f t="shared" si="34"/>
        <v/>
      </c>
      <c r="L425" s="115" t="str">
        <f t="shared" si="35"/>
        <v/>
      </c>
    </row>
    <row r="426" spans="1:12" s="89" customFormat="1" ht="18.75" customHeight="1" thickTop="1" thickBot="1">
      <c r="C426" s="503" t="s">
        <v>89</v>
      </c>
      <c r="D426" s="504"/>
      <c r="E426" s="505"/>
      <c r="F426" s="116">
        <f>COUNT(F401:F425)</f>
        <v>0</v>
      </c>
      <c r="G426" s="117">
        <f>SUM(G401:G425)</f>
        <v>0</v>
      </c>
      <c r="H426" s="117">
        <f>SUM(H401:H425)</f>
        <v>0</v>
      </c>
      <c r="I426" s="117">
        <f>SUM(I401:I425)</f>
        <v>0</v>
      </c>
      <c r="J426" s="117">
        <f>SUM(J401:J425)</f>
        <v>0</v>
      </c>
      <c r="K426" s="143">
        <f>SUM(K401:K425)</f>
        <v>0</v>
      </c>
      <c r="L426" s="118"/>
    </row>
    <row r="427" spans="1:12" s="235" customFormat="1" ht="23.1" thickTop="1">
      <c r="B427" s="236"/>
      <c r="D427" s="237" t="str">
        <f>$D$37</f>
        <v>បានឃើញ និង ពិនិត្យត្រឹមត្រូវ</v>
      </c>
      <c r="E427" s="238"/>
      <c r="F427" s="239"/>
      <c r="G427" s="240"/>
      <c r="H427" s="235" t="str">
        <f>$H$37</f>
        <v>បានឃើញនិង ពិនិត្យត្រឹមត្រូវ</v>
      </c>
      <c r="I427" s="241"/>
      <c r="J427" s="240"/>
      <c r="K427" s="241"/>
      <c r="L427" s="242" t="str">
        <f>$L$37</f>
        <v>បាត់ដំបង,ថ្ងៃទី ៣០ ខែ មករា ឆ្នាំ ២០១៦</v>
      </c>
    </row>
    <row r="428" spans="1:12" s="119" customFormat="1" ht="27" customHeight="1">
      <c r="B428" s="89"/>
      <c r="C428" s="125" t="str">
        <f>$C$38</f>
        <v>បាត់ដំបង,ថ្ងៃទី ៣០ ខែ មករា ឆ្នាំ ២០១៦</v>
      </c>
      <c r="E428" s="120"/>
      <c r="F428" s="121"/>
      <c r="G428" s="122"/>
      <c r="H428" s="119" t="str">
        <f>$H$38</f>
        <v>បាត់ដំបង,ថ្ងៃទី ៣០ ខែ មករា ឆ្នាំ ២០១៦</v>
      </c>
      <c r="I428" s="123"/>
      <c r="J428" s="122"/>
      <c r="K428" s="123"/>
    </row>
    <row r="429" spans="1:12" s="126" customFormat="1" ht="31.5" customHeight="1">
      <c r="B429" s="89"/>
      <c r="D429" s="127" t="str">
        <f>$D$39</f>
        <v>ប្រធានផ្នែកផែនការ គណនេយ្យ</v>
      </c>
      <c r="F429" s="128"/>
      <c r="G429" s="129"/>
      <c r="H429" s="130" t="str">
        <f>$H$39</f>
        <v>ប្រធានផ្នែកអាជីវកម្ម</v>
      </c>
      <c r="I429" s="131"/>
      <c r="J429" s="129"/>
      <c r="K429" s="506" t="str">
        <f>$K$39</f>
        <v>អ្នកធ្វើវិក្កយបត្រ</v>
      </c>
      <c r="L429" s="506"/>
    </row>
    <row r="430" spans="1:12" s="126" customFormat="1" ht="37.799999999999997" customHeight="1">
      <c r="B430" s="89"/>
      <c r="D430" s="119"/>
      <c r="E430" s="132"/>
      <c r="F430" s="128"/>
      <c r="G430" s="129"/>
      <c r="H430" s="133"/>
      <c r="I430" s="131"/>
      <c r="J430" s="129"/>
      <c r="K430" s="131"/>
    </row>
    <row r="431" spans="1:12" s="245" customFormat="1" ht="26.4" customHeight="1">
      <c r="B431" s="89"/>
      <c r="C431" s="254"/>
      <c r="D431" s="134"/>
      <c r="E431" s="135"/>
      <c r="F431" s="86"/>
      <c r="G431" s="87"/>
      <c r="H431" s="88"/>
      <c r="I431" s="88"/>
      <c r="J431" s="87"/>
      <c r="K431" s="507" t="str">
        <f>$K$41</f>
        <v>ក្លឹង វង់ដ្រឺឌី</v>
      </c>
      <c r="L431" s="507"/>
    </row>
    <row r="432" spans="1:12" s="245" customFormat="1" ht="23.4" customHeight="1">
      <c r="C432" s="508"/>
      <c r="D432" s="508"/>
      <c r="E432" s="508"/>
      <c r="F432" s="86"/>
      <c r="G432" s="87"/>
      <c r="H432" s="88"/>
      <c r="I432" s="88"/>
      <c r="J432" s="87"/>
      <c r="K432" s="88"/>
    </row>
    <row r="433" spans="1:12" s="245" customFormat="1" ht="24" customHeight="1">
      <c r="C433" s="508"/>
      <c r="D433" s="508"/>
      <c r="E433" s="508"/>
      <c r="F433" s="86"/>
      <c r="G433" s="87"/>
      <c r="H433" s="88"/>
      <c r="I433" s="88"/>
      <c r="J433" s="87"/>
      <c r="K433" s="88"/>
    </row>
    <row r="434" spans="1:12" s="89" customFormat="1" ht="24" customHeight="1">
      <c r="C434" s="509" t="str">
        <f>$C$4</f>
        <v>មន្ទីរឧស្សាហកម្ម និងសិប្បកម្មខេត្ត</v>
      </c>
      <c r="D434" s="509"/>
      <c r="E434" s="509"/>
      <c r="F434" s="90"/>
      <c r="G434" s="91"/>
      <c r="H434" s="92"/>
      <c r="I434" s="92"/>
      <c r="J434" s="91"/>
      <c r="K434" s="93" t="s">
        <v>75</v>
      </c>
      <c r="L434" s="144" t="str">
        <f>IF(F465&gt;0,L395+1,"")</f>
        <v/>
      </c>
    </row>
    <row r="435" spans="1:12" s="89" customFormat="1" ht="24" customHeight="1">
      <c r="C435" s="510" t="str">
        <f>$C$5</f>
        <v>អង្គភាពរដ្ឋាករទឹកបាត់ដំបង</v>
      </c>
      <c r="D435" s="510"/>
      <c r="E435" s="510"/>
      <c r="F435" s="511" t="str">
        <f>$F$5</f>
        <v>ដីការអម វិក្កយបត្របង់ប្រាក់ថ្លៃទឹក</v>
      </c>
      <c r="G435" s="511"/>
      <c r="H435" s="511"/>
      <c r="I435" s="511"/>
      <c r="J435" s="91"/>
      <c r="K435" s="93" t="s">
        <v>77</v>
      </c>
      <c r="L435" s="145" t="str">
        <f>$L$5</f>
        <v>01​ 01 01</v>
      </c>
    </row>
    <row r="436" spans="1:12" s="89" customFormat="1" ht="21.75" customHeight="1">
      <c r="C436" s="126"/>
      <c r="D436" s="94"/>
      <c r="E436" s="95"/>
      <c r="F436" s="511"/>
      <c r="G436" s="511"/>
      <c r="H436" s="511"/>
      <c r="I436" s="511"/>
      <c r="J436" s="91"/>
      <c r="K436" s="93" t="s">
        <v>78</v>
      </c>
      <c r="L436" s="146" t="str">
        <f>$L$6</f>
        <v>03-2016</v>
      </c>
    </row>
    <row r="437" spans="1:12" s="89" customFormat="1" ht="15" customHeight="1" thickBot="1">
      <c r="C437" s="126"/>
      <c r="D437" s="96"/>
      <c r="E437" s="95"/>
      <c r="F437" s="97"/>
      <c r="G437" s="98"/>
      <c r="H437" s="99"/>
      <c r="I437" s="100"/>
      <c r="J437" s="101"/>
      <c r="K437" s="97"/>
      <c r="L437" s="97"/>
    </row>
    <row r="438" spans="1:12" s="245" customFormat="1" ht="18.75" customHeight="1" thickTop="1">
      <c r="B438" s="502"/>
      <c r="C438" s="249" t="s">
        <v>29</v>
      </c>
      <c r="D438" s="102" t="s">
        <v>79</v>
      </c>
      <c r="E438" s="102" t="s">
        <v>94</v>
      </c>
      <c r="F438" s="103" t="s">
        <v>24</v>
      </c>
      <c r="G438" s="104" t="s">
        <v>55</v>
      </c>
      <c r="H438" s="105" t="s">
        <v>42</v>
      </c>
      <c r="I438" s="106" t="s">
        <v>7</v>
      </c>
      <c r="J438" s="107" t="s">
        <v>41</v>
      </c>
      <c r="K438" s="105" t="s">
        <v>80</v>
      </c>
      <c r="L438" s="108" t="s">
        <v>81</v>
      </c>
    </row>
    <row r="439" spans="1:12" s="245" customFormat="1" ht="18.75" customHeight="1" thickBot="1">
      <c r="B439" s="502"/>
      <c r="C439" s="250" t="s">
        <v>82</v>
      </c>
      <c r="D439" s="109" t="s">
        <v>83</v>
      </c>
      <c r="E439" s="109" t="s">
        <v>84</v>
      </c>
      <c r="F439" s="110" t="s">
        <v>85</v>
      </c>
      <c r="G439" s="111" t="s">
        <v>86</v>
      </c>
      <c r="H439" s="112" t="s">
        <v>87</v>
      </c>
      <c r="I439" s="112" t="s">
        <v>87</v>
      </c>
      <c r="J439" s="111" t="s">
        <v>88</v>
      </c>
      <c r="K439" s="112" t="s">
        <v>87</v>
      </c>
      <c r="L439" s="113"/>
    </row>
    <row r="440" spans="1:12" s="89" customFormat="1" ht="18.75" customHeight="1" thickTop="1">
      <c r="A440" s="89" t="str">
        <f>IFERROR(IF($B440&gt;0,VLOOKUP($C440,'Reading B'!$E:$BH,6,FALSE),""),"")</f>
        <v/>
      </c>
      <c r="B440" s="89">
        <f>VLOOKUP(C440,'Reading B'!$E:$BH,31,FALSE)</f>
        <v>0</v>
      </c>
      <c r="C440" s="251">
        <f>C425+1</f>
        <v>276</v>
      </c>
      <c r="D440" s="136" t="str">
        <f>IFERROR(IF($B440&gt;0,VLOOKUP($C440,'Reading B'!$E:$BH,2,FALSE),""),"")</f>
        <v/>
      </c>
      <c r="E440" s="136" t="str">
        <f>IFERROR(IF($B440&gt;0,VLOOKUP($C440,'Reading B'!$E:$BH,3,FALSE),""),"")</f>
        <v/>
      </c>
      <c r="F440" s="138" t="str">
        <f>IFERROR(IF($B440&gt;0,VLOOKUP($C440,'Reading B'!$E:$BH,32,FALSE),""),"")</f>
        <v/>
      </c>
      <c r="G440" s="140" t="str">
        <f>IFERROR(IF($B440&gt;0,VLOOKUP($C440,'Reading B'!$E:$BH,31,FALSE),""),"")</f>
        <v/>
      </c>
      <c r="H440" s="140" t="str">
        <f>IFERROR(IF($B440&gt;0,VLOOKUP($C440,'Reading B'!$E:$BH,37,FALSE),""),"")</f>
        <v/>
      </c>
      <c r="I440" s="140" t="str">
        <f>IFERROR(IF($B440&gt;0,VLOOKUP($C440,'Reading B'!$E:$BH,38,FALSE),""),"")</f>
        <v/>
      </c>
      <c r="J440" s="140" t="str">
        <f>IFERROR(IF($B440&gt;0,VLOOKUP($C440,'Reading B'!$E:$BH,39,FALSE),""),"")</f>
        <v/>
      </c>
      <c r="K440" s="233" t="str">
        <f t="shared" ref="K440:K464" si="37">IFERROR(IF(B440&gt;0,SUM(H440:J440),""),"")</f>
        <v/>
      </c>
      <c r="L440" s="141" t="str">
        <f>IF(A440=2,"អាជីវកម្ម",IF(A440=3,"អង្គភាពរដ្ឋ",""))</f>
        <v/>
      </c>
    </row>
    <row r="441" spans="1:12" s="89" customFormat="1" ht="18.75" customHeight="1">
      <c r="A441" s="89" t="str">
        <f>IFERROR(IF($B441&gt;0,VLOOKUP($C441,'Reading B'!$E:$BH,6,FALSE),""),"")</f>
        <v/>
      </c>
      <c r="B441" s="89">
        <f>VLOOKUP(C441,'Reading B'!$E:$BH,31,FALSE)</f>
        <v>0</v>
      </c>
      <c r="C441" s="252">
        <f>IF(C440&gt;0,C440+1)</f>
        <v>277</v>
      </c>
      <c r="D441" s="137" t="str">
        <f>IFERROR(IF($B441&gt;0,VLOOKUP($C441,'Reading B'!$E:$BH,2,FALSE),""),"")</f>
        <v/>
      </c>
      <c r="E441" s="137" t="str">
        <f>IFERROR(IF($B441&gt;0,VLOOKUP($C441,'Reading B'!$E:$BH,3,FALSE),""),"")</f>
        <v/>
      </c>
      <c r="F441" s="139" t="str">
        <f>IFERROR(IF($B441&gt;0,VLOOKUP($C441,'Reading B'!$E:$BH,32,FALSE),""),"")</f>
        <v/>
      </c>
      <c r="G441" s="114" t="str">
        <f>IFERROR(IF($B441&gt;0,VLOOKUP($C441,'Reading B'!$E:$BH,31,FALSE),""),"")</f>
        <v/>
      </c>
      <c r="H441" s="114" t="str">
        <f>IFERROR(IF($B441&gt;0,VLOOKUP($C441,'Reading B'!$E:$BH,37,FALSE),""),"")</f>
        <v/>
      </c>
      <c r="I441" s="114" t="str">
        <f>IFERROR(IF($B441&gt;0,VLOOKUP($C441,'Reading B'!$E:$BH,38,FALSE),""),"")</f>
        <v/>
      </c>
      <c r="J441" s="114" t="str">
        <f>IFERROR(IF($B441&gt;0,VLOOKUP($C441,'Reading B'!$E:$BH,39,FALSE),""),"")</f>
        <v/>
      </c>
      <c r="K441" s="142" t="str">
        <f t="shared" si="37"/>
        <v/>
      </c>
      <c r="L441" s="115" t="str">
        <f>IF(A441=2,"អាជីវកម្ម",IF(A441=3,"អង្គភាពរដ្ឋ",""))</f>
        <v/>
      </c>
    </row>
    <row r="442" spans="1:12" s="89" customFormat="1" ht="18.75" customHeight="1">
      <c r="A442" s="89" t="str">
        <f>IFERROR(IF($B442&gt;0,VLOOKUP($C442,'Reading B'!$E:$BH,6,FALSE),""),"")</f>
        <v/>
      </c>
      <c r="B442" s="89">
        <f>VLOOKUP(C442,'Reading B'!$E:$BH,31,FALSE)</f>
        <v>0</v>
      </c>
      <c r="C442" s="252">
        <f>IF(C441&gt;0,C441+1)</f>
        <v>278</v>
      </c>
      <c r="D442" s="137" t="str">
        <f>IFERROR(IF($B442&gt;0,VLOOKUP($C442,'Reading B'!$E:$BH,2,FALSE),""),"")</f>
        <v/>
      </c>
      <c r="E442" s="137" t="str">
        <f>IFERROR(IF($B442&gt;0,VLOOKUP($C442,'Reading B'!$E:$BH,3,FALSE),""),"")</f>
        <v/>
      </c>
      <c r="F442" s="139" t="str">
        <f>IFERROR(IF($B442&gt;0,VLOOKUP($C442,'Reading B'!$E:$BH,32,FALSE),""),"")</f>
        <v/>
      </c>
      <c r="G442" s="114" t="str">
        <f>IFERROR(IF($B442&gt;0,VLOOKUP($C442,'Reading B'!$E:$BH,31,FALSE),""),"")</f>
        <v/>
      </c>
      <c r="H442" s="114" t="str">
        <f>IFERROR(IF($B442&gt;0,VLOOKUP($C442,'Reading B'!$E:$BH,37,FALSE),""),"")</f>
        <v/>
      </c>
      <c r="I442" s="114" t="str">
        <f>IFERROR(IF($B442&gt;0,VLOOKUP($C442,'Reading B'!$E:$BH,38,FALSE),""),"")</f>
        <v/>
      </c>
      <c r="J442" s="114" t="str">
        <f>IFERROR(IF($B442&gt;0,VLOOKUP($C442,'Reading B'!$E:$BH,39,FALSE),""),"")</f>
        <v/>
      </c>
      <c r="K442" s="142" t="str">
        <f t="shared" si="37"/>
        <v/>
      </c>
      <c r="L442" s="115" t="str">
        <f t="shared" ref="L442:L464" si="38">IF(A442=2,"អាជីវកម្ម",IF(A442=3,"អង្គភាពរដ្ឋ",""))</f>
        <v/>
      </c>
    </row>
    <row r="443" spans="1:12" s="89" customFormat="1" ht="18.75" customHeight="1">
      <c r="A443" s="89" t="str">
        <f>IFERROR(IF($B443&gt;0,VLOOKUP($C443,'Reading B'!$E:$BH,6,FALSE),""),"")</f>
        <v/>
      </c>
      <c r="B443" s="89">
        <f>VLOOKUP(C443,'Reading B'!$E:$BH,31,FALSE)</f>
        <v>0</v>
      </c>
      <c r="C443" s="252">
        <f t="shared" ref="C443:C464" si="39">IF(C442&gt;0,C442+1)</f>
        <v>279</v>
      </c>
      <c r="D443" s="137" t="str">
        <f>IFERROR(IF($B443&gt;0,VLOOKUP($C443,'Reading B'!$E:$BH,2,FALSE),""),"")</f>
        <v/>
      </c>
      <c r="E443" s="137" t="str">
        <f>IFERROR(IF($B443&gt;0,VLOOKUP($C443,'Reading B'!$E:$BH,3,FALSE),""),"")</f>
        <v/>
      </c>
      <c r="F443" s="139" t="str">
        <f>IFERROR(IF($B443&gt;0,VLOOKUP($C443,'Reading B'!$E:$BH,32,FALSE),""),"")</f>
        <v/>
      </c>
      <c r="G443" s="114" t="str">
        <f>IFERROR(IF($B443&gt;0,VLOOKUP($C443,'Reading B'!$E:$BH,31,FALSE),""),"")</f>
        <v/>
      </c>
      <c r="H443" s="114" t="str">
        <f>IFERROR(IF($B443&gt;0,VLOOKUP($C443,'Reading B'!$E:$BH,37,FALSE),""),"")</f>
        <v/>
      </c>
      <c r="I443" s="114" t="str">
        <f>IFERROR(IF($B443&gt;0,VLOOKUP($C443,'Reading B'!$E:$BH,38,FALSE),""),"")</f>
        <v/>
      </c>
      <c r="J443" s="114" t="str">
        <f>IFERROR(IF($B443&gt;0,VLOOKUP($C443,'Reading B'!$E:$BH,39,FALSE),""),"")</f>
        <v/>
      </c>
      <c r="K443" s="142" t="str">
        <f t="shared" si="37"/>
        <v/>
      </c>
      <c r="L443" s="115" t="str">
        <f t="shared" si="38"/>
        <v/>
      </c>
    </row>
    <row r="444" spans="1:12" s="89" customFormat="1" ht="18.75" customHeight="1">
      <c r="A444" s="89" t="str">
        <f>IFERROR(IF($B444&gt;0,VLOOKUP($C444,'Reading B'!$E:$BH,6,FALSE),""),"")</f>
        <v/>
      </c>
      <c r="B444" s="89">
        <f>VLOOKUP(C444,'Reading B'!$E:$BH,31,FALSE)</f>
        <v>0</v>
      </c>
      <c r="C444" s="252">
        <f t="shared" si="39"/>
        <v>280</v>
      </c>
      <c r="D444" s="137" t="str">
        <f>IFERROR(IF($B444&gt;0,VLOOKUP($C444,'Reading B'!$E:$BH,2,FALSE),""),"")</f>
        <v/>
      </c>
      <c r="E444" s="137" t="str">
        <f>IFERROR(IF($B444&gt;0,VLOOKUP($C444,'Reading B'!$E:$BH,3,FALSE),""),"")</f>
        <v/>
      </c>
      <c r="F444" s="139" t="str">
        <f>IFERROR(IF($B444&gt;0,VLOOKUP($C444,'Reading B'!$E:$BH,32,FALSE),""),"")</f>
        <v/>
      </c>
      <c r="G444" s="114" t="str">
        <f>IFERROR(IF($B444&gt;0,VLOOKUP($C444,'Reading B'!$E:$BH,31,FALSE),""),"")</f>
        <v/>
      </c>
      <c r="H444" s="114" t="str">
        <f>IFERROR(IF($B444&gt;0,VLOOKUP($C444,'Reading B'!$E:$BH,37,FALSE),""),"")</f>
        <v/>
      </c>
      <c r="I444" s="114" t="str">
        <f>IFERROR(IF($B444&gt;0,VLOOKUP($C444,'Reading B'!$E:$BH,38,FALSE),""),"")</f>
        <v/>
      </c>
      <c r="J444" s="114" t="str">
        <f>IFERROR(IF($B444&gt;0,VLOOKUP($C444,'Reading B'!$E:$BH,39,FALSE),""),"")</f>
        <v/>
      </c>
      <c r="K444" s="142" t="str">
        <f t="shared" si="37"/>
        <v/>
      </c>
      <c r="L444" s="115" t="str">
        <f t="shared" si="38"/>
        <v/>
      </c>
    </row>
    <row r="445" spans="1:12" s="89" customFormat="1" ht="18.75" customHeight="1">
      <c r="A445" s="89" t="str">
        <f>IFERROR(IF($B445&gt;0,VLOOKUP($C445,'Reading B'!$E:$BH,6,FALSE),""),"")</f>
        <v/>
      </c>
      <c r="B445" s="89">
        <f>VLOOKUP(C445,'Reading B'!$E:$BH,31,FALSE)</f>
        <v>0</v>
      </c>
      <c r="C445" s="252">
        <f t="shared" si="39"/>
        <v>281</v>
      </c>
      <c r="D445" s="137" t="str">
        <f>IFERROR(IF($B445&gt;0,VLOOKUP($C445,'Reading B'!$E:$BH,2,FALSE),""),"")</f>
        <v/>
      </c>
      <c r="E445" s="137" t="str">
        <f>IFERROR(IF($B445&gt;0,VLOOKUP($C445,'Reading B'!$E:$BH,3,FALSE),""),"")</f>
        <v/>
      </c>
      <c r="F445" s="139" t="str">
        <f>IFERROR(IF($B445&gt;0,VLOOKUP($C445,'Reading B'!$E:$BH,32,FALSE),""),"")</f>
        <v/>
      </c>
      <c r="G445" s="114" t="str">
        <f>IFERROR(IF($B445&gt;0,VLOOKUP($C445,'Reading B'!$E:$BH,31,FALSE),""),"")</f>
        <v/>
      </c>
      <c r="H445" s="114" t="str">
        <f>IFERROR(IF($B445&gt;0,VLOOKUP($C445,'Reading B'!$E:$BH,37,FALSE),""),"")</f>
        <v/>
      </c>
      <c r="I445" s="114" t="str">
        <f>IFERROR(IF($B445&gt;0,VLOOKUP($C445,'Reading B'!$E:$BH,38,FALSE),""),"")</f>
        <v/>
      </c>
      <c r="J445" s="114" t="str">
        <f>IFERROR(IF($B445&gt;0,VLOOKUP($C445,'Reading B'!$E:$BH,39,FALSE),""),"")</f>
        <v/>
      </c>
      <c r="K445" s="142" t="str">
        <f t="shared" si="37"/>
        <v/>
      </c>
      <c r="L445" s="115" t="str">
        <f t="shared" si="38"/>
        <v/>
      </c>
    </row>
    <row r="446" spans="1:12" s="89" customFormat="1" ht="18.75" customHeight="1">
      <c r="A446" s="89" t="str">
        <f>IFERROR(IF($B446&gt;0,VLOOKUP($C446,'Reading B'!$E:$BH,6,FALSE),""),"")</f>
        <v/>
      </c>
      <c r="B446" s="89">
        <f>VLOOKUP(C446,'Reading B'!$E:$BH,31,FALSE)</f>
        <v>0</v>
      </c>
      <c r="C446" s="252">
        <f t="shared" si="39"/>
        <v>282</v>
      </c>
      <c r="D446" s="137" t="str">
        <f>IFERROR(IF($B446&gt;0,VLOOKUP($C446,'Reading B'!$E:$BH,2,FALSE),""),"")</f>
        <v/>
      </c>
      <c r="E446" s="137" t="str">
        <f>IFERROR(IF($B446&gt;0,VLOOKUP($C446,'Reading B'!$E:$BH,3,FALSE),""),"")</f>
        <v/>
      </c>
      <c r="F446" s="139" t="str">
        <f>IFERROR(IF($B446&gt;0,VLOOKUP($C446,'Reading B'!$E:$BH,32,FALSE),""),"")</f>
        <v/>
      </c>
      <c r="G446" s="114" t="str">
        <f>IFERROR(IF($B446&gt;0,VLOOKUP($C446,'Reading B'!$E:$BH,31,FALSE),""),"")</f>
        <v/>
      </c>
      <c r="H446" s="114" t="str">
        <f>IFERROR(IF($B446&gt;0,VLOOKUP($C446,'Reading B'!$E:$BH,37,FALSE),""),"")</f>
        <v/>
      </c>
      <c r="I446" s="114" t="str">
        <f>IFERROR(IF($B446&gt;0,VLOOKUP($C446,'Reading B'!$E:$BH,38,FALSE),""),"")</f>
        <v/>
      </c>
      <c r="J446" s="114" t="str">
        <f>IFERROR(IF($B446&gt;0,VLOOKUP($C446,'Reading B'!$E:$BH,39,FALSE),""),"")</f>
        <v/>
      </c>
      <c r="K446" s="142" t="str">
        <f t="shared" si="37"/>
        <v/>
      </c>
      <c r="L446" s="115" t="str">
        <f t="shared" si="38"/>
        <v/>
      </c>
    </row>
    <row r="447" spans="1:12" s="89" customFormat="1" ht="18.75" customHeight="1">
      <c r="A447" s="89" t="str">
        <f>IFERROR(IF($B447&gt;0,VLOOKUP($C447,'Reading B'!$E:$BH,6,FALSE),""),"")</f>
        <v/>
      </c>
      <c r="B447" s="89" t="e">
        <f>VLOOKUP(C447,'Reading B'!$E:$BH,31,FALSE)</f>
        <v>#N/A</v>
      </c>
      <c r="C447" s="252">
        <f t="shared" si="39"/>
        <v>283</v>
      </c>
      <c r="D447" s="137" t="str">
        <f>IFERROR(IF($B447&gt;0,VLOOKUP($C447,'Reading B'!$E:$BH,2,FALSE),""),"")</f>
        <v/>
      </c>
      <c r="E447" s="137" t="str">
        <f>IFERROR(IF($B447&gt;0,VLOOKUP($C447,'Reading B'!$E:$BH,3,FALSE),""),"")</f>
        <v/>
      </c>
      <c r="F447" s="139" t="str">
        <f>IFERROR(IF($B447&gt;0,VLOOKUP($C447,'Reading B'!$E:$BH,32,FALSE),""),"")</f>
        <v/>
      </c>
      <c r="G447" s="114" t="str">
        <f>IFERROR(IF($B447&gt;0,VLOOKUP($C447,'Reading B'!$E:$BH,31,FALSE),""),"")</f>
        <v/>
      </c>
      <c r="H447" s="114" t="str">
        <f>IFERROR(IF($B447&gt;0,VLOOKUP($C447,'Reading B'!$E:$BH,37,FALSE),""),"")</f>
        <v/>
      </c>
      <c r="I447" s="114" t="str">
        <f>IFERROR(IF($B447&gt;0,VLOOKUP($C447,'Reading B'!$E:$BH,38,FALSE),""),"")</f>
        <v/>
      </c>
      <c r="J447" s="114" t="str">
        <f>IFERROR(IF($B447&gt;0,VLOOKUP($C447,'Reading B'!$E:$BH,39,FALSE),""),"")</f>
        <v/>
      </c>
      <c r="K447" s="142" t="str">
        <f t="shared" si="37"/>
        <v/>
      </c>
      <c r="L447" s="115" t="str">
        <f t="shared" si="38"/>
        <v/>
      </c>
    </row>
    <row r="448" spans="1:12" s="89" customFormat="1" ht="18.75" customHeight="1">
      <c r="A448" s="89" t="str">
        <f>IFERROR(IF($B448&gt;0,VLOOKUP($C448,'Reading B'!$E:$BH,6,FALSE),""),"")</f>
        <v/>
      </c>
      <c r="B448" s="89" t="e">
        <f>VLOOKUP(C448,'Reading B'!$E:$BH,31,FALSE)</f>
        <v>#N/A</v>
      </c>
      <c r="C448" s="252">
        <f t="shared" si="39"/>
        <v>284</v>
      </c>
      <c r="D448" s="137" t="str">
        <f>IFERROR(IF($B448&gt;0,VLOOKUP($C448,'Reading B'!$E:$BH,2,FALSE),""),"")</f>
        <v/>
      </c>
      <c r="E448" s="137" t="str">
        <f>IFERROR(IF($B448&gt;0,VLOOKUP($C448,'Reading B'!$E:$BH,3,FALSE),""),"")</f>
        <v/>
      </c>
      <c r="F448" s="139" t="str">
        <f>IFERROR(IF($B448&gt;0,VLOOKUP($C448,'Reading B'!$E:$BH,32,FALSE),""),"")</f>
        <v/>
      </c>
      <c r="G448" s="114" t="str">
        <f>IFERROR(IF($B448&gt;0,VLOOKUP($C448,'Reading B'!$E:$BH,31,FALSE),""),"")</f>
        <v/>
      </c>
      <c r="H448" s="114" t="str">
        <f>IFERROR(IF($B448&gt;0,VLOOKUP($C448,'Reading B'!$E:$BH,37,FALSE),""),"")</f>
        <v/>
      </c>
      <c r="I448" s="114" t="str">
        <f>IFERROR(IF($B448&gt;0,VLOOKUP($C448,'Reading B'!$E:$BH,38,FALSE),""),"")</f>
        <v/>
      </c>
      <c r="J448" s="114" t="str">
        <f>IFERROR(IF($B448&gt;0,VLOOKUP($C448,'Reading B'!$E:$BH,39,FALSE),""),"")</f>
        <v/>
      </c>
      <c r="K448" s="142" t="str">
        <f t="shared" si="37"/>
        <v/>
      </c>
      <c r="L448" s="115" t="str">
        <f t="shared" si="38"/>
        <v/>
      </c>
    </row>
    <row r="449" spans="1:12" s="89" customFormat="1" ht="18.75" customHeight="1">
      <c r="A449" s="89" t="str">
        <f>IFERROR(IF($B449&gt;0,VLOOKUP($C449,'Reading B'!$E:$BH,6,FALSE),""),"")</f>
        <v/>
      </c>
      <c r="B449" s="89" t="e">
        <f>VLOOKUP(C449,'Reading B'!$E:$BH,31,FALSE)</f>
        <v>#N/A</v>
      </c>
      <c r="C449" s="252">
        <f t="shared" si="39"/>
        <v>285</v>
      </c>
      <c r="D449" s="137" t="str">
        <f>IFERROR(IF($B449&gt;0,VLOOKUP($C449,'Reading B'!$E:$BH,2,FALSE),""),"")</f>
        <v/>
      </c>
      <c r="E449" s="137" t="str">
        <f>IFERROR(IF($B449&gt;0,VLOOKUP($C449,'Reading B'!$E:$BH,3,FALSE),""),"")</f>
        <v/>
      </c>
      <c r="F449" s="139" t="str">
        <f>IFERROR(IF($B449&gt;0,VLOOKUP($C449,'Reading B'!$E:$BH,32,FALSE),""),"")</f>
        <v/>
      </c>
      <c r="G449" s="114" t="str">
        <f>IFERROR(IF($B449&gt;0,VLOOKUP($C449,'Reading B'!$E:$BH,31,FALSE),""),"")</f>
        <v/>
      </c>
      <c r="H449" s="114" t="str">
        <f>IFERROR(IF($B449&gt;0,VLOOKUP($C449,'Reading B'!$E:$BH,37,FALSE),""),"")</f>
        <v/>
      </c>
      <c r="I449" s="114" t="str">
        <f>IFERROR(IF($B449&gt;0,VLOOKUP($C449,'Reading B'!$E:$BH,38,FALSE),""),"")</f>
        <v/>
      </c>
      <c r="J449" s="114" t="str">
        <f>IFERROR(IF($B449&gt;0,VLOOKUP($C449,'Reading B'!$E:$BH,39,FALSE),""),"")</f>
        <v/>
      </c>
      <c r="K449" s="142" t="str">
        <f t="shared" si="37"/>
        <v/>
      </c>
      <c r="L449" s="115" t="str">
        <f t="shared" si="38"/>
        <v/>
      </c>
    </row>
    <row r="450" spans="1:12" s="89" customFormat="1" ht="18.75" customHeight="1">
      <c r="A450" s="89" t="str">
        <f>IFERROR(IF($B450&gt;0,VLOOKUP($C450,'Reading B'!$E:$BH,6,FALSE),""),"")</f>
        <v/>
      </c>
      <c r="B450" s="89" t="e">
        <f>VLOOKUP(C450,'Reading B'!$E:$BH,31,FALSE)</f>
        <v>#N/A</v>
      </c>
      <c r="C450" s="252">
        <f t="shared" si="39"/>
        <v>286</v>
      </c>
      <c r="D450" s="137" t="str">
        <f>IFERROR(IF($B450&gt;0,VLOOKUP($C450,'Reading B'!$E:$BH,2,FALSE),""),"")</f>
        <v/>
      </c>
      <c r="E450" s="137" t="str">
        <f>IFERROR(IF($B450&gt;0,VLOOKUP($C450,'Reading B'!$E:$BH,3,FALSE),""),"")</f>
        <v/>
      </c>
      <c r="F450" s="139" t="str">
        <f>IFERROR(IF($B450&gt;0,VLOOKUP($C450,'Reading B'!$E:$BH,32,FALSE),""),"")</f>
        <v/>
      </c>
      <c r="G450" s="114" t="str">
        <f>IFERROR(IF($B450&gt;0,VLOOKUP($C450,'Reading B'!$E:$BH,31,FALSE),""),"")</f>
        <v/>
      </c>
      <c r="H450" s="114" t="str">
        <f>IFERROR(IF($B450&gt;0,VLOOKUP($C450,'Reading B'!$E:$BH,37,FALSE),""),"")</f>
        <v/>
      </c>
      <c r="I450" s="114" t="str">
        <f>IFERROR(IF($B450&gt;0,VLOOKUP($C450,'Reading B'!$E:$BH,38,FALSE),""),"")</f>
        <v/>
      </c>
      <c r="J450" s="114" t="str">
        <f>IFERROR(IF($B450&gt;0,VLOOKUP($C450,'Reading B'!$E:$BH,39,FALSE),""),"")</f>
        <v/>
      </c>
      <c r="K450" s="142" t="str">
        <f t="shared" si="37"/>
        <v/>
      </c>
      <c r="L450" s="115" t="str">
        <f t="shared" si="38"/>
        <v/>
      </c>
    </row>
    <row r="451" spans="1:12" s="89" customFormat="1" ht="18.75" customHeight="1">
      <c r="A451" s="89" t="str">
        <f>IFERROR(IF($B451&gt;0,VLOOKUP($C451,'Reading B'!$E:$BH,6,FALSE),""),"")</f>
        <v/>
      </c>
      <c r="B451" s="89" t="e">
        <f>VLOOKUP(C451,'Reading B'!$E:$BH,31,FALSE)</f>
        <v>#N/A</v>
      </c>
      <c r="C451" s="252">
        <f t="shared" si="39"/>
        <v>287</v>
      </c>
      <c r="D451" s="137" t="str">
        <f>IFERROR(IF($B451&gt;0,VLOOKUP($C451,'Reading B'!$E:$BH,2,FALSE),""),"")</f>
        <v/>
      </c>
      <c r="E451" s="137" t="str">
        <f>IFERROR(IF($B451&gt;0,VLOOKUP($C451,'Reading B'!$E:$BH,3,FALSE),""),"")</f>
        <v/>
      </c>
      <c r="F451" s="139" t="str">
        <f>IFERROR(IF($B451&gt;0,VLOOKUP($C451,'Reading B'!$E:$BH,32,FALSE),""),"")</f>
        <v/>
      </c>
      <c r="G451" s="114" t="str">
        <f>IFERROR(IF($B451&gt;0,VLOOKUP($C451,'Reading B'!$E:$BH,31,FALSE),""),"")</f>
        <v/>
      </c>
      <c r="H451" s="114" t="str">
        <f>IFERROR(IF($B451&gt;0,VLOOKUP($C451,'Reading B'!$E:$BH,37,FALSE),""),"")</f>
        <v/>
      </c>
      <c r="I451" s="114" t="str">
        <f>IFERROR(IF($B451&gt;0,VLOOKUP($C451,'Reading B'!$E:$BH,38,FALSE),""),"")</f>
        <v/>
      </c>
      <c r="J451" s="114" t="str">
        <f>IFERROR(IF($B451&gt;0,VLOOKUP($C451,'Reading B'!$E:$BH,39,FALSE),""),"")</f>
        <v/>
      </c>
      <c r="K451" s="142" t="str">
        <f t="shared" si="37"/>
        <v/>
      </c>
      <c r="L451" s="115" t="str">
        <f t="shared" si="38"/>
        <v/>
      </c>
    </row>
    <row r="452" spans="1:12" s="89" customFormat="1" ht="18.75" customHeight="1">
      <c r="A452" s="89" t="str">
        <f>IFERROR(IF($B452&gt;0,VLOOKUP($C452,'Reading B'!$E:$BH,6,FALSE),""),"")</f>
        <v/>
      </c>
      <c r="B452" s="89" t="e">
        <f>VLOOKUP(C452,'Reading B'!$E:$BH,31,FALSE)</f>
        <v>#N/A</v>
      </c>
      <c r="C452" s="252">
        <f t="shared" si="39"/>
        <v>288</v>
      </c>
      <c r="D452" s="137" t="str">
        <f>IFERROR(IF($B452&gt;0,VLOOKUP($C452,'Reading B'!$E:$BH,2,FALSE),""),"")</f>
        <v/>
      </c>
      <c r="E452" s="137" t="str">
        <f>IFERROR(IF($B452&gt;0,VLOOKUP($C452,'Reading B'!$E:$BH,3,FALSE),""),"")</f>
        <v/>
      </c>
      <c r="F452" s="139" t="str">
        <f>IFERROR(IF($B452&gt;0,VLOOKUP($C452,'Reading B'!$E:$BH,32,FALSE),""),"")</f>
        <v/>
      </c>
      <c r="G452" s="114" t="str">
        <f>IFERROR(IF($B452&gt;0,VLOOKUP($C452,'Reading B'!$E:$BH,31,FALSE),""),"")</f>
        <v/>
      </c>
      <c r="H452" s="114" t="str">
        <f>IFERROR(IF($B452&gt;0,VLOOKUP($C452,'Reading B'!$E:$BH,37,FALSE),""),"")</f>
        <v/>
      </c>
      <c r="I452" s="114" t="str">
        <f>IFERROR(IF($B452&gt;0,VLOOKUP($C452,'Reading B'!$E:$BH,38,FALSE),""),"")</f>
        <v/>
      </c>
      <c r="J452" s="114" t="str">
        <f>IFERROR(IF($B452&gt;0,VLOOKUP($C452,'Reading B'!$E:$BH,39,FALSE),""),"")</f>
        <v/>
      </c>
      <c r="K452" s="142" t="str">
        <f t="shared" si="37"/>
        <v/>
      </c>
      <c r="L452" s="115" t="str">
        <f t="shared" si="38"/>
        <v/>
      </c>
    </row>
    <row r="453" spans="1:12" s="89" customFormat="1" ht="18.75" customHeight="1">
      <c r="A453" s="89" t="str">
        <f>IFERROR(IF($B453&gt;0,VLOOKUP($C453,'Reading B'!$E:$BH,6,FALSE),""),"")</f>
        <v/>
      </c>
      <c r="B453" s="89" t="e">
        <f>VLOOKUP(C453,'Reading B'!$E:$BH,31,FALSE)</f>
        <v>#N/A</v>
      </c>
      <c r="C453" s="252">
        <f t="shared" si="39"/>
        <v>289</v>
      </c>
      <c r="D453" s="137" t="str">
        <f>IFERROR(IF($B453&gt;0,VLOOKUP($C453,'Reading B'!$E:$BH,2,FALSE),""),"")</f>
        <v/>
      </c>
      <c r="E453" s="137" t="str">
        <f>IFERROR(IF($B453&gt;0,VLOOKUP($C453,'Reading B'!$E:$BH,3,FALSE),""),"")</f>
        <v/>
      </c>
      <c r="F453" s="139" t="str">
        <f>IFERROR(IF($B453&gt;0,VLOOKUP($C453,'Reading B'!$E:$BH,32,FALSE),""),"")</f>
        <v/>
      </c>
      <c r="G453" s="114" t="str">
        <f>IFERROR(IF($B453&gt;0,VLOOKUP($C453,'Reading B'!$E:$BH,31,FALSE),""),"")</f>
        <v/>
      </c>
      <c r="H453" s="114" t="str">
        <f>IFERROR(IF($B453&gt;0,VLOOKUP($C453,'Reading B'!$E:$BH,37,FALSE),""),"")</f>
        <v/>
      </c>
      <c r="I453" s="114" t="str">
        <f>IFERROR(IF($B453&gt;0,VLOOKUP($C453,'Reading B'!$E:$BH,38,FALSE),""),"")</f>
        <v/>
      </c>
      <c r="J453" s="114" t="str">
        <f>IFERROR(IF($B453&gt;0,VLOOKUP($C453,'Reading B'!$E:$BH,39,FALSE),""),"")</f>
        <v/>
      </c>
      <c r="K453" s="142" t="str">
        <f t="shared" si="37"/>
        <v/>
      </c>
      <c r="L453" s="115" t="str">
        <f t="shared" si="38"/>
        <v/>
      </c>
    </row>
    <row r="454" spans="1:12" s="89" customFormat="1" ht="18.75" customHeight="1">
      <c r="A454" s="89" t="str">
        <f>IFERROR(IF($B454&gt;0,VLOOKUP($C454,'Reading B'!$E:$BH,6,FALSE),""),"")</f>
        <v/>
      </c>
      <c r="B454" s="89" t="e">
        <f>VLOOKUP(C454,'Reading B'!$E:$BH,31,FALSE)</f>
        <v>#N/A</v>
      </c>
      <c r="C454" s="252">
        <f t="shared" si="39"/>
        <v>290</v>
      </c>
      <c r="D454" s="137" t="str">
        <f>IFERROR(IF($B454&gt;0,VLOOKUP($C454,'Reading B'!$E:$BH,2,FALSE),""),"")</f>
        <v/>
      </c>
      <c r="E454" s="137" t="str">
        <f>IFERROR(IF($B454&gt;0,VLOOKUP($C454,'Reading B'!$E:$BH,3,FALSE),""),"")</f>
        <v/>
      </c>
      <c r="F454" s="139" t="str">
        <f>IFERROR(IF($B454&gt;0,VLOOKUP($C454,'Reading B'!$E:$BH,32,FALSE),""),"")</f>
        <v/>
      </c>
      <c r="G454" s="114" t="str">
        <f>IFERROR(IF($B454&gt;0,VLOOKUP($C454,'Reading B'!$E:$BH,31,FALSE),""),"")</f>
        <v/>
      </c>
      <c r="H454" s="114" t="str">
        <f>IFERROR(IF($B454&gt;0,VLOOKUP($C454,'Reading B'!$E:$BH,37,FALSE),""),"")</f>
        <v/>
      </c>
      <c r="I454" s="114" t="str">
        <f>IFERROR(IF($B454&gt;0,VLOOKUP($C454,'Reading B'!$E:$BH,38,FALSE),""),"")</f>
        <v/>
      </c>
      <c r="J454" s="114" t="str">
        <f>IFERROR(IF($B454&gt;0,VLOOKUP($C454,'Reading B'!$E:$BH,39,FALSE),""),"")</f>
        <v/>
      </c>
      <c r="K454" s="142" t="str">
        <f t="shared" si="37"/>
        <v/>
      </c>
      <c r="L454" s="115" t="str">
        <f t="shared" si="38"/>
        <v/>
      </c>
    </row>
    <row r="455" spans="1:12" s="89" customFormat="1" ht="18.75" customHeight="1">
      <c r="A455" s="89" t="str">
        <f>IFERROR(IF($B455&gt;0,VLOOKUP($C455,'Reading B'!$E:$BH,6,FALSE),""),"")</f>
        <v/>
      </c>
      <c r="B455" s="89" t="e">
        <f>VLOOKUP(C455,'Reading B'!$E:$BH,31,FALSE)</f>
        <v>#N/A</v>
      </c>
      <c r="C455" s="252">
        <f t="shared" si="39"/>
        <v>291</v>
      </c>
      <c r="D455" s="137" t="str">
        <f>IFERROR(IF($B455&gt;0,VLOOKUP($C455,'Reading B'!$E:$BH,2,FALSE),""),"")</f>
        <v/>
      </c>
      <c r="E455" s="137" t="str">
        <f>IFERROR(IF($B455&gt;0,VLOOKUP($C455,'Reading B'!$E:$BH,3,FALSE),""),"")</f>
        <v/>
      </c>
      <c r="F455" s="139" t="str">
        <f>IFERROR(IF($B455&gt;0,VLOOKUP($C455,'Reading B'!$E:$BH,32,FALSE),""),"")</f>
        <v/>
      </c>
      <c r="G455" s="114" t="str">
        <f>IFERROR(IF($B455&gt;0,VLOOKUP($C455,'Reading B'!$E:$BH,31,FALSE),""),"")</f>
        <v/>
      </c>
      <c r="H455" s="114" t="str">
        <f>IFERROR(IF($B455&gt;0,VLOOKUP($C455,'Reading B'!$E:$BH,37,FALSE),""),"")</f>
        <v/>
      </c>
      <c r="I455" s="114" t="str">
        <f>IFERROR(IF($B455&gt;0,VLOOKUP($C455,'Reading B'!$E:$BH,38,FALSE),""),"")</f>
        <v/>
      </c>
      <c r="J455" s="114" t="str">
        <f>IFERROR(IF($B455&gt;0,VLOOKUP($C455,'Reading B'!$E:$BH,39,FALSE),""),"")</f>
        <v/>
      </c>
      <c r="K455" s="142" t="str">
        <f t="shared" si="37"/>
        <v/>
      </c>
      <c r="L455" s="115" t="str">
        <f t="shared" si="38"/>
        <v/>
      </c>
    </row>
    <row r="456" spans="1:12" s="89" customFormat="1" ht="18.75" customHeight="1">
      <c r="A456" s="89" t="str">
        <f>IFERROR(IF($B456&gt;0,VLOOKUP($C456,'Reading B'!$E:$BH,6,FALSE),""),"")</f>
        <v/>
      </c>
      <c r="B456" s="89" t="e">
        <f>VLOOKUP(C456,'Reading B'!$E:$BH,31,FALSE)</f>
        <v>#N/A</v>
      </c>
      <c r="C456" s="252">
        <f t="shared" si="39"/>
        <v>292</v>
      </c>
      <c r="D456" s="137" t="str">
        <f>IFERROR(IF($B456&gt;0,VLOOKUP($C456,'Reading B'!$E:$BH,2,FALSE),""),"")</f>
        <v/>
      </c>
      <c r="E456" s="137" t="str">
        <f>IFERROR(IF($B456&gt;0,VLOOKUP($C456,'Reading B'!$E:$BH,3,FALSE),""),"")</f>
        <v/>
      </c>
      <c r="F456" s="139" t="str">
        <f>IFERROR(IF($B456&gt;0,VLOOKUP($C456,'Reading B'!$E:$BH,32,FALSE),""),"")</f>
        <v/>
      </c>
      <c r="G456" s="114" t="str">
        <f>IFERROR(IF($B456&gt;0,VLOOKUP($C456,'Reading B'!$E:$BH,31,FALSE),""),"")</f>
        <v/>
      </c>
      <c r="H456" s="114" t="str">
        <f>IFERROR(IF($B456&gt;0,VLOOKUP($C456,'Reading B'!$E:$BH,37,FALSE),""),"")</f>
        <v/>
      </c>
      <c r="I456" s="114" t="str">
        <f>IFERROR(IF($B456&gt;0,VLOOKUP($C456,'Reading B'!$E:$BH,38,FALSE),""),"")</f>
        <v/>
      </c>
      <c r="J456" s="114" t="str">
        <f>IFERROR(IF($B456&gt;0,VLOOKUP($C456,'Reading B'!$E:$BH,39,FALSE),""),"")</f>
        <v/>
      </c>
      <c r="K456" s="142" t="str">
        <f t="shared" si="37"/>
        <v/>
      </c>
      <c r="L456" s="115" t="str">
        <f t="shared" si="38"/>
        <v/>
      </c>
    </row>
    <row r="457" spans="1:12" s="89" customFormat="1" ht="18.75" customHeight="1">
      <c r="A457" s="89" t="str">
        <f>IFERROR(IF($B457&gt;0,VLOOKUP($C457,'Reading B'!$E:$BH,6,FALSE),""),"")</f>
        <v/>
      </c>
      <c r="B457" s="89" t="e">
        <f>VLOOKUP(C457,'Reading B'!$E:$BH,31,FALSE)</f>
        <v>#N/A</v>
      </c>
      <c r="C457" s="252">
        <f t="shared" si="39"/>
        <v>293</v>
      </c>
      <c r="D457" s="137" t="str">
        <f>IFERROR(IF($B457&gt;0,VLOOKUP($C457,'Reading B'!$E:$BH,2,FALSE),""),"")</f>
        <v/>
      </c>
      <c r="E457" s="137" t="str">
        <f>IFERROR(IF($B457&gt;0,VLOOKUP($C457,'Reading B'!$E:$BH,3,FALSE),""),"")</f>
        <v/>
      </c>
      <c r="F457" s="139" t="str">
        <f>IFERROR(IF($B457&gt;0,VLOOKUP($C457,'Reading B'!$E:$BH,32,FALSE),""),"")</f>
        <v/>
      </c>
      <c r="G457" s="114" t="str">
        <f>IFERROR(IF($B457&gt;0,VLOOKUP($C457,'Reading B'!$E:$BH,31,FALSE),""),"")</f>
        <v/>
      </c>
      <c r="H457" s="114" t="str">
        <f>IFERROR(IF($B457&gt;0,VLOOKUP($C457,'Reading B'!$E:$BH,37,FALSE),""),"")</f>
        <v/>
      </c>
      <c r="I457" s="114" t="str">
        <f>IFERROR(IF($B457&gt;0,VLOOKUP($C457,'Reading B'!$E:$BH,38,FALSE),""),"")</f>
        <v/>
      </c>
      <c r="J457" s="114" t="str">
        <f>IFERROR(IF($B457&gt;0,VLOOKUP($C457,'Reading B'!$E:$BH,39,FALSE),""),"")</f>
        <v/>
      </c>
      <c r="K457" s="142" t="str">
        <f t="shared" si="37"/>
        <v/>
      </c>
      <c r="L457" s="115" t="str">
        <f t="shared" si="38"/>
        <v/>
      </c>
    </row>
    <row r="458" spans="1:12" s="89" customFormat="1" ht="18.75" customHeight="1">
      <c r="A458" s="89" t="str">
        <f>IFERROR(IF($B458&gt;0,VLOOKUP($C458,'Reading B'!$E:$BH,6,FALSE),""),"")</f>
        <v/>
      </c>
      <c r="B458" s="89" t="e">
        <f>VLOOKUP(C458,'Reading B'!$E:$BH,31,FALSE)</f>
        <v>#N/A</v>
      </c>
      <c r="C458" s="252">
        <f t="shared" si="39"/>
        <v>294</v>
      </c>
      <c r="D458" s="137" t="str">
        <f>IFERROR(IF($B458&gt;0,VLOOKUP($C458,'Reading B'!$E:$BH,2,FALSE),""),"")</f>
        <v/>
      </c>
      <c r="E458" s="137" t="str">
        <f>IFERROR(IF($B458&gt;0,VLOOKUP($C458,'Reading B'!$E:$BH,3,FALSE),""),"")</f>
        <v/>
      </c>
      <c r="F458" s="139" t="str">
        <f>IFERROR(IF($B458&gt;0,VLOOKUP($C458,'Reading B'!$E:$BH,32,FALSE),""),"")</f>
        <v/>
      </c>
      <c r="G458" s="114" t="str">
        <f>IFERROR(IF($B458&gt;0,VLOOKUP($C458,'Reading B'!$E:$BH,31,FALSE),""),"")</f>
        <v/>
      </c>
      <c r="H458" s="114" t="str">
        <f>IFERROR(IF($B458&gt;0,VLOOKUP($C458,'Reading B'!$E:$BH,37,FALSE),""),"")</f>
        <v/>
      </c>
      <c r="I458" s="114" t="str">
        <f>IFERROR(IF($B458&gt;0,VLOOKUP($C458,'Reading B'!$E:$BH,38,FALSE),""),"")</f>
        <v/>
      </c>
      <c r="J458" s="114" t="str">
        <f>IFERROR(IF($B458&gt;0,VLOOKUP($C458,'Reading B'!$E:$BH,39,FALSE),""),"")</f>
        <v/>
      </c>
      <c r="K458" s="142" t="str">
        <f t="shared" si="37"/>
        <v/>
      </c>
      <c r="L458" s="115" t="str">
        <f t="shared" si="38"/>
        <v/>
      </c>
    </row>
    <row r="459" spans="1:12" s="89" customFormat="1" ht="18.75" customHeight="1">
      <c r="A459" s="89" t="str">
        <f>IFERROR(IF($B459&gt;0,VLOOKUP($C459,'Reading B'!$E:$BH,6,FALSE),""),"")</f>
        <v/>
      </c>
      <c r="B459" s="89" t="e">
        <f>VLOOKUP(C459,'Reading B'!$E:$BH,31,FALSE)</f>
        <v>#N/A</v>
      </c>
      <c r="C459" s="252">
        <f t="shared" si="39"/>
        <v>295</v>
      </c>
      <c r="D459" s="137" t="str">
        <f>IFERROR(IF($B459&gt;0,VLOOKUP($C459,'Reading B'!$E:$BH,2,FALSE),""),"")</f>
        <v/>
      </c>
      <c r="E459" s="137" t="str">
        <f>IFERROR(IF($B459&gt;0,VLOOKUP($C459,'Reading B'!$E:$BH,3,FALSE),""),"")</f>
        <v/>
      </c>
      <c r="F459" s="139" t="str">
        <f>IFERROR(IF($B459&gt;0,VLOOKUP($C459,'Reading B'!$E:$BH,32,FALSE),""),"")</f>
        <v/>
      </c>
      <c r="G459" s="114" t="str">
        <f>IFERROR(IF($B459&gt;0,VLOOKUP($C459,'Reading B'!$E:$BH,31,FALSE),""),"")</f>
        <v/>
      </c>
      <c r="H459" s="114" t="str">
        <f>IFERROR(IF($B459&gt;0,VLOOKUP($C459,'Reading B'!$E:$BH,37,FALSE),""),"")</f>
        <v/>
      </c>
      <c r="I459" s="114" t="str">
        <f>IFERROR(IF($B459&gt;0,VLOOKUP($C459,'Reading B'!$E:$BH,38,FALSE),""),"")</f>
        <v/>
      </c>
      <c r="J459" s="114" t="str">
        <f>IFERROR(IF($B459&gt;0,VLOOKUP($C459,'Reading B'!$E:$BH,39,FALSE),""),"")</f>
        <v/>
      </c>
      <c r="K459" s="142" t="str">
        <f t="shared" si="37"/>
        <v/>
      </c>
      <c r="L459" s="115" t="str">
        <f t="shared" si="38"/>
        <v/>
      </c>
    </row>
    <row r="460" spans="1:12" s="89" customFormat="1" ht="18.75" customHeight="1">
      <c r="A460" s="89" t="str">
        <f>IFERROR(IF($B460&gt;0,VLOOKUP($C460,'Reading B'!$E:$BH,6,FALSE),""),"")</f>
        <v/>
      </c>
      <c r="B460" s="89" t="e">
        <f>VLOOKUP(C460,'Reading B'!$E:$BH,31,FALSE)</f>
        <v>#N/A</v>
      </c>
      <c r="C460" s="252">
        <f t="shared" si="39"/>
        <v>296</v>
      </c>
      <c r="D460" s="137" t="str">
        <f>IFERROR(IF($B460&gt;0,VLOOKUP($C460,'Reading B'!$E:$BH,2,FALSE),""),"")</f>
        <v/>
      </c>
      <c r="E460" s="137" t="str">
        <f>IFERROR(IF($B460&gt;0,VLOOKUP($C460,'Reading B'!$E:$BH,3,FALSE),""),"")</f>
        <v/>
      </c>
      <c r="F460" s="139" t="str">
        <f>IFERROR(IF($B460&gt;0,VLOOKUP($C460,'Reading B'!$E:$BH,32,FALSE),""),"")</f>
        <v/>
      </c>
      <c r="G460" s="114" t="str">
        <f>IFERROR(IF($B460&gt;0,VLOOKUP($C460,'Reading B'!$E:$BH,31,FALSE),""),"")</f>
        <v/>
      </c>
      <c r="H460" s="114" t="str">
        <f>IFERROR(IF($B460&gt;0,VLOOKUP($C460,'Reading B'!$E:$BH,37,FALSE),""),"")</f>
        <v/>
      </c>
      <c r="I460" s="114" t="str">
        <f>IFERROR(IF($B460&gt;0,VLOOKUP($C460,'Reading B'!$E:$BH,38,FALSE),""),"")</f>
        <v/>
      </c>
      <c r="J460" s="114" t="str">
        <f>IFERROR(IF($B460&gt;0,VLOOKUP($C460,'Reading B'!$E:$BH,39,FALSE),""),"")</f>
        <v/>
      </c>
      <c r="K460" s="142" t="str">
        <f t="shared" si="37"/>
        <v/>
      </c>
      <c r="L460" s="115" t="str">
        <f t="shared" si="38"/>
        <v/>
      </c>
    </row>
    <row r="461" spans="1:12" s="89" customFormat="1" ht="18.75" customHeight="1">
      <c r="A461" s="89" t="str">
        <f>IFERROR(IF($B461&gt;0,VLOOKUP($C461,'Reading B'!$E:$BH,6,FALSE),""),"")</f>
        <v/>
      </c>
      <c r="B461" s="89" t="e">
        <f>VLOOKUP(C461,'Reading B'!$E:$BH,31,FALSE)</f>
        <v>#N/A</v>
      </c>
      <c r="C461" s="252">
        <f t="shared" si="39"/>
        <v>297</v>
      </c>
      <c r="D461" s="137" t="str">
        <f>IFERROR(IF($B461&gt;0,VLOOKUP($C461,'Reading B'!$E:$BH,2,FALSE),""),"")</f>
        <v/>
      </c>
      <c r="E461" s="137" t="str">
        <f>IFERROR(IF($B461&gt;0,VLOOKUP($C461,'Reading B'!$E:$BH,3,FALSE),""),"")</f>
        <v/>
      </c>
      <c r="F461" s="139" t="str">
        <f>IFERROR(IF($B461&gt;0,VLOOKUP($C461,'Reading B'!$E:$BH,32,FALSE),""),"")</f>
        <v/>
      </c>
      <c r="G461" s="114" t="str">
        <f>IFERROR(IF($B461&gt;0,VLOOKUP($C461,'Reading B'!$E:$BH,31,FALSE),""),"")</f>
        <v/>
      </c>
      <c r="H461" s="114" t="str">
        <f>IFERROR(IF($B461&gt;0,VLOOKUP($C461,'Reading B'!$E:$BH,37,FALSE),""),"")</f>
        <v/>
      </c>
      <c r="I461" s="114" t="str">
        <f>IFERROR(IF($B461&gt;0,VLOOKUP($C461,'Reading B'!$E:$BH,38,FALSE),""),"")</f>
        <v/>
      </c>
      <c r="J461" s="114" t="str">
        <f>IFERROR(IF($B461&gt;0,VLOOKUP($C461,'Reading B'!$E:$BH,39,FALSE),""),"")</f>
        <v/>
      </c>
      <c r="K461" s="142" t="str">
        <f t="shared" si="37"/>
        <v/>
      </c>
      <c r="L461" s="115" t="str">
        <f t="shared" si="38"/>
        <v/>
      </c>
    </row>
    <row r="462" spans="1:12" s="89" customFormat="1" ht="18.75" customHeight="1">
      <c r="A462" s="89" t="str">
        <f>IFERROR(IF($B462&gt;0,VLOOKUP($C462,'Reading B'!$E:$BH,6,FALSE),""),"")</f>
        <v/>
      </c>
      <c r="B462" s="89" t="e">
        <f>VLOOKUP(C462,'Reading B'!$E:$BH,31,FALSE)</f>
        <v>#N/A</v>
      </c>
      <c r="C462" s="252">
        <f t="shared" si="39"/>
        <v>298</v>
      </c>
      <c r="D462" s="137" t="str">
        <f>IFERROR(IF($B462&gt;0,VLOOKUP($C462,'Reading B'!$E:$BH,2,FALSE),""),"")</f>
        <v/>
      </c>
      <c r="E462" s="137" t="str">
        <f>IFERROR(IF($B462&gt;0,VLOOKUP($C462,'Reading B'!$E:$BH,3,FALSE),""),"")</f>
        <v/>
      </c>
      <c r="F462" s="139" t="str">
        <f>IFERROR(IF($B462&gt;0,VLOOKUP($C462,'Reading B'!$E:$BH,32,FALSE),""),"")</f>
        <v/>
      </c>
      <c r="G462" s="114" t="str">
        <f>IFERROR(IF($B462&gt;0,VLOOKUP($C462,'Reading B'!$E:$BH,31,FALSE),""),"")</f>
        <v/>
      </c>
      <c r="H462" s="114" t="str">
        <f>IFERROR(IF($B462&gt;0,VLOOKUP($C462,'Reading B'!$E:$BH,37,FALSE),""),"")</f>
        <v/>
      </c>
      <c r="I462" s="114" t="str">
        <f>IFERROR(IF($B462&gt;0,VLOOKUP($C462,'Reading B'!$E:$BH,38,FALSE),""),"")</f>
        <v/>
      </c>
      <c r="J462" s="114" t="str">
        <f>IFERROR(IF($B462&gt;0,VLOOKUP($C462,'Reading B'!$E:$BH,39,FALSE),""),"")</f>
        <v/>
      </c>
      <c r="K462" s="142" t="str">
        <f t="shared" si="37"/>
        <v/>
      </c>
      <c r="L462" s="115" t="str">
        <f t="shared" si="38"/>
        <v/>
      </c>
    </row>
    <row r="463" spans="1:12" s="89" customFormat="1" ht="18.75" customHeight="1">
      <c r="A463" s="89" t="str">
        <f>IFERROR(IF($B463&gt;0,VLOOKUP($C463,'Reading B'!$E:$BH,6,FALSE),""),"")</f>
        <v/>
      </c>
      <c r="B463" s="89" t="e">
        <f>VLOOKUP(C463,'Reading B'!$E:$BH,31,FALSE)</f>
        <v>#N/A</v>
      </c>
      <c r="C463" s="252">
        <f t="shared" si="39"/>
        <v>299</v>
      </c>
      <c r="D463" s="137" t="str">
        <f>IFERROR(IF($B463&gt;0,VLOOKUP($C463,'Reading B'!$E:$BH,2,FALSE),""),"")</f>
        <v/>
      </c>
      <c r="E463" s="137" t="str">
        <f>IFERROR(IF($B463&gt;0,VLOOKUP($C463,'Reading B'!$E:$BH,3,FALSE),""),"")</f>
        <v/>
      </c>
      <c r="F463" s="139" t="str">
        <f>IFERROR(IF($B463&gt;0,VLOOKUP($C463,'Reading B'!$E:$BH,32,FALSE),""),"")</f>
        <v/>
      </c>
      <c r="G463" s="114" t="str">
        <f>IFERROR(IF($B463&gt;0,VLOOKUP($C463,'Reading B'!$E:$BH,31,FALSE),""),"")</f>
        <v/>
      </c>
      <c r="H463" s="114" t="str">
        <f>IFERROR(IF($B463&gt;0,VLOOKUP($C463,'Reading B'!$E:$BH,37,FALSE),""),"")</f>
        <v/>
      </c>
      <c r="I463" s="114" t="str">
        <f>IFERROR(IF($B463&gt;0,VLOOKUP($C463,'Reading B'!$E:$BH,38,FALSE),""),"")</f>
        <v/>
      </c>
      <c r="J463" s="114" t="str">
        <f>IFERROR(IF($B463&gt;0,VLOOKUP($C463,'Reading B'!$E:$BH,39,FALSE),""),"")</f>
        <v/>
      </c>
      <c r="K463" s="142" t="str">
        <f t="shared" si="37"/>
        <v/>
      </c>
      <c r="L463" s="115" t="str">
        <f t="shared" si="38"/>
        <v/>
      </c>
    </row>
    <row r="464" spans="1:12" s="89" customFormat="1" ht="18.75" customHeight="1" thickBot="1">
      <c r="A464" s="89" t="str">
        <f>IFERROR(IF($B464&gt;0,VLOOKUP($C464,'Reading B'!$E:$BH,6,FALSE),""),"")</f>
        <v/>
      </c>
      <c r="B464" s="89" t="e">
        <f>VLOOKUP(C464,'Reading B'!$E:$BH,31,FALSE)</f>
        <v>#N/A</v>
      </c>
      <c r="C464" s="253">
        <f t="shared" si="39"/>
        <v>300</v>
      </c>
      <c r="D464" s="234" t="str">
        <f>IFERROR(IF($B464&gt;0,VLOOKUP($C464,'Reading B'!$E:$BH,2,FALSE),""),"")</f>
        <v/>
      </c>
      <c r="E464" s="234" t="str">
        <f>IFERROR(IF($B464&gt;0,VLOOKUP($C464,'Reading B'!$E:$BH,3,FALSE),""),"")</f>
        <v/>
      </c>
      <c r="F464" s="139" t="str">
        <f>IFERROR(IF($B464&gt;0,VLOOKUP($C464,'Reading B'!$E:$BH,32,FALSE),""),"")</f>
        <v/>
      </c>
      <c r="G464" s="114" t="str">
        <f>IFERROR(IF($B464&gt;0,VLOOKUP($C464,'Reading B'!$E:$BH,31,FALSE),""),"")</f>
        <v/>
      </c>
      <c r="H464" s="114" t="str">
        <f>IFERROR(IF($B464&gt;0,VLOOKUP($C464,'Reading B'!$E:$BH,37,FALSE),""),"")</f>
        <v/>
      </c>
      <c r="I464" s="114" t="str">
        <f>IFERROR(IF($B464&gt;0,VLOOKUP($C464,'Reading B'!$E:$BH,38,FALSE),""),"")</f>
        <v/>
      </c>
      <c r="J464" s="114" t="str">
        <f>IFERROR(IF($B464&gt;0,VLOOKUP($C464,'Reading B'!$E:$BH,39,FALSE),""),"")</f>
        <v/>
      </c>
      <c r="K464" s="142" t="str">
        <f t="shared" si="37"/>
        <v/>
      </c>
      <c r="L464" s="115" t="str">
        <f t="shared" si="38"/>
        <v/>
      </c>
    </row>
    <row r="465" spans="2:12" s="89" customFormat="1" ht="18.75" customHeight="1" thickTop="1" thickBot="1">
      <c r="C465" s="503" t="s">
        <v>89</v>
      </c>
      <c r="D465" s="504"/>
      <c r="E465" s="505"/>
      <c r="F465" s="116">
        <f>COUNT(F440:F464)</f>
        <v>0</v>
      </c>
      <c r="G465" s="117">
        <f>SUM(G440:G464)</f>
        <v>0</v>
      </c>
      <c r="H465" s="117">
        <f>SUM(H440:H464)</f>
        <v>0</v>
      </c>
      <c r="I465" s="117">
        <f>SUM(I440:I464)</f>
        <v>0</v>
      </c>
      <c r="J465" s="117">
        <f>SUM(J440:J464)</f>
        <v>0</v>
      </c>
      <c r="K465" s="143">
        <f>SUM(K440:K464)</f>
        <v>0</v>
      </c>
      <c r="L465" s="118"/>
    </row>
    <row r="466" spans="2:12" s="235" customFormat="1" ht="23.1" thickTop="1">
      <c r="B466" s="236"/>
      <c r="D466" s="237" t="str">
        <f>$D$37</f>
        <v>បានឃើញ និង ពិនិត្យត្រឹមត្រូវ</v>
      </c>
      <c r="E466" s="238"/>
      <c r="F466" s="239"/>
      <c r="G466" s="240"/>
      <c r="H466" s="235" t="str">
        <f>$H$37</f>
        <v>បានឃើញនិង ពិនិត្យត្រឹមត្រូវ</v>
      </c>
      <c r="I466" s="241"/>
      <c r="J466" s="240"/>
      <c r="K466" s="241"/>
      <c r="L466" s="242" t="str">
        <f>$L$37</f>
        <v>បាត់ដំបង,ថ្ងៃទី ៣០ ខែ មករា ឆ្នាំ ២០១៦</v>
      </c>
    </row>
    <row r="467" spans="2:12" s="119" customFormat="1" ht="27" customHeight="1">
      <c r="B467" s="89"/>
      <c r="C467" s="125" t="str">
        <f>$C$38</f>
        <v>បាត់ដំបង,ថ្ងៃទី ៣០ ខែ មករា ឆ្នាំ ២០១៦</v>
      </c>
      <c r="E467" s="120"/>
      <c r="F467" s="121"/>
      <c r="G467" s="122"/>
      <c r="H467" s="119" t="str">
        <f>$H$38</f>
        <v>បាត់ដំបង,ថ្ងៃទី ៣០ ខែ មករា ឆ្នាំ ២០១៦</v>
      </c>
      <c r="I467" s="123"/>
      <c r="J467" s="122"/>
      <c r="K467" s="123"/>
    </row>
    <row r="468" spans="2:12" s="126" customFormat="1" ht="31.5" customHeight="1">
      <c r="B468" s="89"/>
      <c r="D468" s="127" t="str">
        <f>$D$39</f>
        <v>ប្រធានផ្នែកផែនការ គណនេយ្យ</v>
      </c>
      <c r="F468" s="128"/>
      <c r="G468" s="129"/>
      <c r="H468" s="130" t="str">
        <f>$H$39</f>
        <v>ប្រធានផ្នែកអាជីវកម្ម</v>
      </c>
      <c r="I468" s="131"/>
      <c r="J468" s="129"/>
      <c r="K468" s="506" t="str">
        <f>$K$39</f>
        <v>អ្នកធ្វើវិក្កយបត្រ</v>
      </c>
      <c r="L468" s="506"/>
    </row>
    <row r="469" spans="2:12" s="126" customFormat="1" ht="37.799999999999997" customHeight="1">
      <c r="B469" s="89"/>
      <c r="D469" s="119"/>
      <c r="E469" s="132"/>
      <c r="F469" s="128"/>
      <c r="G469" s="129"/>
      <c r="H469" s="133"/>
      <c r="I469" s="131"/>
      <c r="J469" s="129"/>
      <c r="K469" s="131"/>
    </row>
    <row r="470" spans="2:12" s="245" customFormat="1" ht="26.4" customHeight="1">
      <c r="B470" s="89"/>
      <c r="C470" s="254"/>
      <c r="D470" s="134"/>
      <c r="E470" s="135"/>
      <c r="F470" s="86"/>
      <c r="G470" s="87"/>
      <c r="H470" s="88"/>
      <c r="I470" s="88"/>
      <c r="J470" s="87"/>
      <c r="K470" s="507" t="str">
        <f>$K$41</f>
        <v>ក្លឹង វង់ដ្រឺឌី</v>
      </c>
      <c r="L470" s="507"/>
    </row>
  </sheetData>
  <sheetProtection selectLockedCells="1" selectUnlockedCells="1"/>
  <mergeCells count="96">
    <mergeCell ref="K117:L117"/>
    <mergeCell ref="K119:L119"/>
    <mergeCell ref="C83:E83"/>
    <mergeCell ref="C84:E84"/>
    <mergeCell ref="F84:I85"/>
    <mergeCell ref="B87:B88"/>
    <mergeCell ref="C114:E114"/>
    <mergeCell ref="B48:B49"/>
    <mergeCell ref="C75:E75"/>
    <mergeCell ref="K78:L78"/>
    <mergeCell ref="K80:L80"/>
    <mergeCell ref="C81:E82"/>
    <mergeCell ref="C1:E3"/>
    <mergeCell ref="C4:E4"/>
    <mergeCell ref="C5:E5"/>
    <mergeCell ref="F5:I6"/>
    <mergeCell ref="C45:E45"/>
    <mergeCell ref="F45:I46"/>
    <mergeCell ref="B8:B9"/>
    <mergeCell ref="K39:L39"/>
    <mergeCell ref="K41:L41"/>
    <mergeCell ref="C44:E44"/>
    <mergeCell ref="C42:E43"/>
    <mergeCell ref="C35:E35"/>
    <mergeCell ref="C120:E121"/>
    <mergeCell ref="C122:E122"/>
    <mergeCell ref="C123:E123"/>
    <mergeCell ref="F123:I124"/>
    <mergeCell ref="B126:B127"/>
    <mergeCell ref="C153:E153"/>
    <mergeCell ref="K156:L156"/>
    <mergeCell ref="K158:L158"/>
    <mergeCell ref="C159:E160"/>
    <mergeCell ref="C161:E161"/>
    <mergeCell ref="C162:E162"/>
    <mergeCell ref="F162:I163"/>
    <mergeCell ref="B165:B166"/>
    <mergeCell ref="C192:E192"/>
    <mergeCell ref="K195:L195"/>
    <mergeCell ref="K197:L197"/>
    <mergeCell ref="C198:E199"/>
    <mergeCell ref="C200:E200"/>
    <mergeCell ref="C201:E201"/>
    <mergeCell ref="F201:I202"/>
    <mergeCell ref="B204:B205"/>
    <mergeCell ref="C231:E231"/>
    <mergeCell ref="K234:L234"/>
    <mergeCell ref="K236:L236"/>
    <mergeCell ref="C237:E238"/>
    <mergeCell ref="C239:E239"/>
    <mergeCell ref="C240:E240"/>
    <mergeCell ref="F240:I241"/>
    <mergeCell ref="B243:B244"/>
    <mergeCell ref="C270:E270"/>
    <mergeCell ref="K273:L273"/>
    <mergeCell ref="K275:L275"/>
    <mergeCell ref="C276:E277"/>
    <mergeCell ref="C278:E278"/>
    <mergeCell ref="C279:E279"/>
    <mergeCell ref="F279:I280"/>
    <mergeCell ref="B282:B283"/>
    <mergeCell ref="C309:E309"/>
    <mergeCell ref="K312:L312"/>
    <mergeCell ref="K314:L314"/>
    <mergeCell ref="C315:E316"/>
    <mergeCell ref="C317:E317"/>
    <mergeCell ref="C318:E318"/>
    <mergeCell ref="F318:I319"/>
    <mergeCell ref="B321:B322"/>
    <mergeCell ref="C348:E348"/>
    <mergeCell ref="K351:L351"/>
    <mergeCell ref="K353:L353"/>
    <mergeCell ref="C354:E355"/>
    <mergeCell ref="C356:E356"/>
    <mergeCell ref="C357:E357"/>
    <mergeCell ref="F357:I358"/>
    <mergeCell ref="B360:B361"/>
    <mergeCell ref="C387:E387"/>
    <mergeCell ref="K390:L390"/>
    <mergeCell ref="K392:L392"/>
    <mergeCell ref="C393:E394"/>
    <mergeCell ref="C395:E395"/>
    <mergeCell ref="C396:E396"/>
    <mergeCell ref="F396:I397"/>
    <mergeCell ref="B399:B400"/>
    <mergeCell ref="C426:E426"/>
    <mergeCell ref="B438:B439"/>
    <mergeCell ref="C465:E465"/>
    <mergeCell ref="K468:L468"/>
    <mergeCell ref="K470:L470"/>
    <mergeCell ref="K429:L429"/>
    <mergeCell ref="K431:L431"/>
    <mergeCell ref="C432:E433"/>
    <mergeCell ref="C434:E434"/>
    <mergeCell ref="C435:E435"/>
    <mergeCell ref="F435:I436"/>
  </mergeCells>
  <printOptions horizontalCentered="1"/>
  <pageMargins left="0.3" right="0" top="0.2" bottom="0" header="0.17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B1:K305"/>
  <sheetViews>
    <sheetView zoomScaleNormal="100" workbookViewId="0">
      <selection activeCell="I16" sqref="I16"/>
    </sheetView>
  </sheetViews>
  <sheetFormatPr defaultColWidth="9.1015625" defaultRowHeight="18.899999999999999"/>
  <cols>
    <col min="1" max="1" width="1.1015625" style="262" customWidth="1"/>
    <col min="2" max="2" width="5.5234375" style="263" customWidth="1"/>
    <col min="3" max="3" width="12.20703125" style="262" customWidth="1"/>
    <col min="4" max="4" width="20" style="262" customWidth="1"/>
    <col min="5" max="5" width="5.68359375" style="262" customWidth="1"/>
    <col min="6" max="6" width="6.20703125" style="262" customWidth="1"/>
    <col min="7" max="7" width="7.5234375" style="262" customWidth="1"/>
    <col min="8" max="8" width="11.41796875" style="263" customWidth="1"/>
    <col min="9" max="9" width="10.68359375" style="263" bestFit="1" customWidth="1"/>
    <col min="10" max="10" width="9.1015625" style="262" customWidth="1"/>
    <col min="11" max="11" width="8.1015625" style="263" customWidth="1"/>
    <col min="12" max="16384" width="9.1015625" style="262"/>
  </cols>
  <sheetData>
    <row r="1" spans="2:11" s="261" customFormat="1" ht="18" customHeight="1">
      <c r="B1" s="280" t="s">
        <v>20</v>
      </c>
      <c r="C1" s="280"/>
      <c r="E1" s="517" t="s">
        <v>476</v>
      </c>
      <c r="F1" s="517"/>
      <c r="G1" s="517"/>
      <c r="H1" s="513" t="str">
        <f>Amount!G2</f>
        <v>01​ 01 01</v>
      </c>
      <c r="I1" s="292"/>
      <c r="K1" s="260"/>
    </row>
    <row r="2" spans="2:11" s="261" customFormat="1" ht="17.399999999999999" customHeight="1">
      <c r="B2" s="280" t="s">
        <v>148</v>
      </c>
      <c r="C2" s="280"/>
      <c r="D2" s="281"/>
      <c r="E2" s="517"/>
      <c r="F2" s="517"/>
      <c r="G2" s="517"/>
      <c r="H2" s="513"/>
      <c r="I2" s="292"/>
      <c r="K2" s="260"/>
    </row>
    <row r="3" spans="2:11" ht="3.75" customHeight="1">
      <c r="C3" s="261"/>
      <c r="D3" s="264"/>
      <c r="E3" s="264"/>
      <c r="F3" s="264"/>
      <c r="G3" s="264"/>
    </row>
    <row r="4" spans="2:11" s="263" customFormat="1" ht="16.8" customHeight="1">
      <c r="B4" s="282" t="s">
        <v>461</v>
      </c>
      <c r="C4" s="283" t="s">
        <v>463</v>
      </c>
      <c r="D4" s="265" t="s">
        <v>30</v>
      </c>
      <c r="E4" s="365" t="s">
        <v>483</v>
      </c>
      <c r="F4" s="514" t="s">
        <v>31</v>
      </c>
      <c r="G4" s="514"/>
      <c r="H4" s="265" t="s">
        <v>465</v>
      </c>
      <c r="I4" s="265" t="s">
        <v>473</v>
      </c>
      <c r="J4" s="514" t="s">
        <v>475</v>
      </c>
      <c r="K4" s="515"/>
    </row>
    <row r="5" spans="2:11" s="288" customFormat="1" ht="15" customHeight="1">
      <c r="B5" s="266" t="s">
        <v>464</v>
      </c>
      <c r="C5" s="267" t="s">
        <v>462</v>
      </c>
      <c r="D5" s="267" t="s">
        <v>46</v>
      </c>
      <c r="E5" s="267" t="s">
        <v>484</v>
      </c>
      <c r="F5" s="516" t="s">
        <v>48</v>
      </c>
      <c r="G5" s="516"/>
      <c r="H5" s="289" t="s">
        <v>466</v>
      </c>
      <c r="I5" s="289" t="s">
        <v>474</v>
      </c>
      <c r="J5" s="289" t="s">
        <v>32</v>
      </c>
      <c r="K5" s="291" t="s">
        <v>33</v>
      </c>
    </row>
    <row r="6" spans="2:11" ht="17.399999999999999" customHeight="1">
      <c r="B6" s="284">
        <v>1</v>
      </c>
      <c r="C6" s="285" t="str">
        <f>IFERROR(VLOOKUP(B6,'Reading B'!E:CS,2,FALSE),"")</f>
        <v>01​ 01 01 0025 1</v>
      </c>
      <c r="D6" s="286" t="str">
        <f>IFERROR(VLOOKUP(B6,'Reading B'!E:CS,3,FALSE),"")</f>
        <v>សណ្ឋាគារស្ទឹងមាស</v>
      </c>
      <c r="E6" s="286" t="str">
        <f>IFERROR(VLOOKUP(B6,'Reading B'!E:CS,74,FALSE),"")</f>
        <v>ផ្លូវ112</v>
      </c>
      <c r="F6" s="286" t="str">
        <f>IFERROR(VLOOKUP(B6,'Reading B'!E:CS,75,FALSE),"")</f>
        <v>B112-EF</v>
      </c>
      <c r="G6" s="286" t="str">
        <f>IFERROR(VLOOKUP(B6,'Reading B'!E:CS,76,FALSE),"")</f>
        <v>រតនៈ</v>
      </c>
      <c r="H6" s="287" t="str">
        <f>IFERROR(VLOOKUP(B6,'Reading B'!E:CS,77,FALSE),"")</f>
        <v>012 222 2222</v>
      </c>
      <c r="I6" s="293">
        <f>IFERROR(VLOOKUP(B6,'Reading B'!E:CS,78,FALSE),"")</f>
        <v>42552</v>
      </c>
      <c r="J6" s="290" t="str">
        <f>IFERROR(VLOOKUP(B6,'Reading B'!E:CS,9,FALSE),"")</f>
        <v>kent2050A</v>
      </c>
      <c r="K6" s="294" t="str">
        <f>IFERROR(VLOOKUP(B6,'Reading B'!E:CS,10,FALSE),"")</f>
        <v>15mm</v>
      </c>
    </row>
    <row r="7" spans="2:11" ht="17.399999999999999" customHeight="1">
      <c r="B7" s="284">
        <v>2</v>
      </c>
      <c r="C7" s="285" t="str">
        <f>IFERROR(VLOOKUP(B7,'Reading B'!E:CS,2,FALSE),"")</f>
        <v>01​ 01 01 0050 1</v>
      </c>
      <c r="D7" s="286" t="str">
        <f>IFERROR(VLOOKUP(B7,'Reading B'!E:CS,3,FALSE),"")</f>
        <v>សណ្ឋាគារប៉ារីស</v>
      </c>
      <c r="E7" s="286" t="str">
        <f>IFERROR(VLOOKUP(B7,'Reading B'!E:CS,74,FALSE),"")</f>
        <v>បុរីរំចេក</v>
      </c>
      <c r="F7" s="286" t="str">
        <f>IFERROR(VLOOKUP(B7,'Reading B'!E:CS,75,FALSE),"")</f>
        <v>B112-EF</v>
      </c>
      <c r="G7" s="286" t="str">
        <f>IFERROR(VLOOKUP(B7,'Reading B'!E:CS,76,FALSE),"")</f>
        <v>រតនៈ</v>
      </c>
      <c r="H7" s="287">
        <f>IFERROR(VLOOKUP(B7,'Reading B'!E:CS,77,FALSE),"")</f>
        <v>0</v>
      </c>
      <c r="I7" s="293">
        <f>IFERROR(VLOOKUP(B7,'Reading B'!E:CS,78,FALSE),"_")</f>
        <v>0</v>
      </c>
      <c r="J7" s="290" t="str">
        <f>IFERROR(VLOOKUP(B7,'Reading B'!E:CS,9,FALSE),"")</f>
        <v>kent2051A</v>
      </c>
      <c r="K7" s="294" t="str">
        <f>IFERROR(VLOOKUP(B7,'Reading B'!E:CS,10,FALSE),"")</f>
        <v>15mm</v>
      </c>
    </row>
    <row r="8" spans="2:11" ht="17.399999999999999" customHeight="1">
      <c r="B8" s="284">
        <v>3</v>
      </c>
      <c r="C8" s="285" t="str">
        <f>IFERROR(VLOOKUP(B8,'Reading B'!E:CS,2,FALSE),"")</f>
        <v>01​ 01 01 0075 1</v>
      </c>
      <c r="D8" s="286" t="str">
        <f>IFERROR(VLOOKUP(B8,'Reading B'!E:CS,3,FALSE),"")</f>
        <v>សណ្ឋាគារប៉ារីស</v>
      </c>
      <c r="E8" s="286">
        <f>IFERROR(VLOOKUP(B8,'Reading B'!E:CS,74,FALSE),"")</f>
        <v>0</v>
      </c>
      <c r="F8" s="286">
        <f>IFERROR(VLOOKUP(B8,'Reading B'!E:CS,75,FALSE),"")</f>
        <v>0</v>
      </c>
      <c r="G8" s="286">
        <f>IFERROR(VLOOKUP(B8,'Reading B'!E:CS,76,FALSE),"")</f>
        <v>0</v>
      </c>
      <c r="H8" s="287">
        <f>IFERROR(VLOOKUP(B8,'Reading B'!E:CS,77,FALSE),"")</f>
        <v>0</v>
      </c>
      <c r="I8" s="293">
        <f>IFERROR(VLOOKUP(B8,'Reading B'!E:CS,78,FALSE),"_")</f>
        <v>0</v>
      </c>
      <c r="J8" s="290">
        <f>IFERROR(VLOOKUP(B8,'Reading B'!E:CS,9,FALSE),"")</f>
        <v>0</v>
      </c>
      <c r="K8" s="294">
        <f>IFERROR(VLOOKUP(B8,'Reading B'!E:CS,10,FALSE),"")</f>
        <v>0</v>
      </c>
    </row>
    <row r="9" spans="2:11" ht="17.399999999999999" customHeight="1">
      <c r="B9" s="284">
        <v>4</v>
      </c>
      <c r="C9" s="285" t="str">
        <f>IFERROR(VLOOKUP(B9,'Reading B'!E:CS,2,FALSE),"")</f>
        <v>01​ 01 01 0100 1</v>
      </c>
      <c r="D9" s="286" t="str">
        <f>IFERROR(VLOOKUP(B9,'Reading B'!E:CS,3,FALSE),"")</f>
        <v>សណ្ឋាគាររ៉ូយ៉ាល់</v>
      </c>
      <c r="E9" s="286">
        <f>IFERROR(VLOOKUP(B9,'Reading B'!E:CS,74,FALSE),"")</f>
        <v>0</v>
      </c>
      <c r="F9" s="286">
        <f>IFERROR(VLOOKUP(B9,'Reading B'!E:CS,75,FALSE),"")</f>
        <v>0</v>
      </c>
      <c r="G9" s="286">
        <f>IFERROR(VLOOKUP(B9,'Reading B'!E:CS,76,FALSE),"")</f>
        <v>0</v>
      </c>
      <c r="H9" s="287">
        <f>IFERROR(VLOOKUP(B9,'Reading B'!E:CS,77,FALSE),"")</f>
        <v>0</v>
      </c>
      <c r="I9" s="293">
        <f>IFERROR(VLOOKUP(B9,'Reading B'!E:CS,78,FALSE),"_")</f>
        <v>0</v>
      </c>
      <c r="J9" s="290">
        <f>IFERROR(VLOOKUP(B9,'Reading B'!E:CS,9,FALSE),"")</f>
        <v>0</v>
      </c>
      <c r="K9" s="294">
        <f>IFERROR(VLOOKUP(B9,'Reading B'!E:CS,10,FALSE),"")</f>
        <v>0</v>
      </c>
    </row>
    <row r="10" spans="2:11" ht="17.399999999999999" customHeight="1">
      <c r="B10" s="284">
        <v>5</v>
      </c>
      <c r="C10" s="285" t="str">
        <f>IFERROR(VLOOKUP(B10,'Reading B'!E:CS,2,FALSE),"")</f>
        <v>01​ 01 01 0125 1</v>
      </c>
      <c r="D10" s="286" t="str">
        <f>IFERROR(VLOOKUP(B10,'Reading B'!E:CS,3,FALSE),"")</f>
        <v>សណ្ឋាគាររ៉ូយ៉ាល់</v>
      </c>
      <c r="E10" s="286">
        <f>IFERROR(VLOOKUP(B10,'Reading B'!E:CS,74,FALSE),"")</f>
        <v>0</v>
      </c>
      <c r="F10" s="286">
        <f>IFERROR(VLOOKUP(B10,'Reading B'!E:CS,75,FALSE),"")</f>
        <v>0</v>
      </c>
      <c r="G10" s="286">
        <f>IFERROR(VLOOKUP(B10,'Reading B'!E:CS,76,FALSE),"")</f>
        <v>0</v>
      </c>
      <c r="H10" s="287">
        <f>IFERROR(VLOOKUP(B10,'Reading B'!E:CS,77,FALSE),"")</f>
        <v>0</v>
      </c>
      <c r="I10" s="293">
        <f>IFERROR(VLOOKUP(B10,'Reading B'!E:CS,78,FALSE),"_")</f>
        <v>0</v>
      </c>
      <c r="J10" s="290">
        <f>IFERROR(VLOOKUP(B10,'Reading B'!E:CS,9,FALSE),"")</f>
        <v>0</v>
      </c>
      <c r="K10" s="294">
        <f>IFERROR(VLOOKUP(B10,'Reading B'!E:CS,10,FALSE),"")</f>
        <v>0</v>
      </c>
    </row>
    <row r="11" spans="2:11" ht="17.399999999999999" customHeight="1">
      <c r="B11" s="284">
        <v>6</v>
      </c>
      <c r="C11" s="285" t="str">
        <f>IFERROR(VLOOKUP(B11,'Reading B'!E:CS,2,FALSE),"")</f>
        <v>01​ 01 01 0150 1</v>
      </c>
      <c r="D11" s="286" t="str">
        <f>IFERROR(VLOOKUP(B11,'Reading B'!E:CS,3,FALSE),"")</f>
        <v>កែវ សារ៉ាន់</v>
      </c>
      <c r="E11" s="286">
        <f>IFERROR(VLOOKUP(B11,'Reading B'!E:CS,74,FALSE),"")</f>
        <v>0</v>
      </c>
      <c r="F11" s="286">
        <f>IFERROR(VLOOKUP(B11,'Reading B'!E:CS,75,FALSE),"")</f>
        <v>0</v>
      </c>
      <c r="G11" s="286">
        <f>IFERROR(VLOOKUP(B11,'Reading B'!E:CS,76,FALSE),"")</f>
        <v>0</v>
      </c>
      <c r="H11" s="287">
        <f>IFERROR(VLOOKUP(B11,'Reading B'!E:CS,77,FALSE),"")</f>
        <v>0</v>
      </c>
      <c r="I11" s="293">
        <f>IFERROR(VLOOKUP(B11,'Reading B'!E:CS,78,FALSE),"_")</f>
        <v>0</v>
      </c>
      <c r="J11" s="290">
        <f>IFERROR(VLOOKUP(B11,'Reading B'!E:CS,9,FALSE),"")</f>
        <v>0</v>
      </c>
      <c r="K11" s="294">
        <f>IFERROR(VLOOKUP(B11,'Reading B'!E:CS,10,FALSE),"")</f>
        <v>0</v>
      </c>
    </row>
    <row r="12" spans="2:11" ht="17.399999999999999" customHeight="1">
      <c r="B12" s="284">
        <v>7</v>
      </c>
      <c r="C12" s="285" t="str">
        <f>IFERROR(VLOOKUP(B12,'Reading B'!E:CS,2,FALSE),"")</f>
        <v>01​ 01 01 0175 1</v>
      </c>
      <c r="D12" s="286" t="str">
        <f>IFERROR(VLOOKUP(B12,'Reading B'!E:CS,3,FALSE),"")</f>
        <v>សណ្ឋាគារអន្តរជាតិ</v>
      </c>
      <c r="E12" s="286">
        <f>IFERROR(VLOOKUP(B12,'Reading B'!E:CS,74,FALSE),"")</f>
        <v>0</v>
      </c>
      <c r="F12" s="286">
        <f>IFERROR(VLOOKUP(B12,'Reading B'!E:CS,75,FALSE),"")</f>
        <v>0</v>
      </c>
      <c r="G12" s="286">
        <f>IFERROR(VLOOKUP(B12,'Reading B'!E:CS,76,FALSE),"")</f>
        <v>0</v>
      </c>
      <c r="H12" s="287">
        <f>IFERROR(VLOOKUP(B12,'Reading B'!E:CS,77,FALSE),"")</f>
        <v>0</v>
      </c>
      <c r="I12" s="293">
        <f>IFERROR(VLOOKUP(B12,'Reading B'!E:CS,78,FALSE),"_")</f>
        <v>0</v>
      </c>
      <c r="J12" s="290">
        <f>IFERROR(VLOOKUP(B12,'Reading B'!E:CS,9,FALSE),"")</f>
        <v>0</v>
      </c>
      <c r="K12" s="294">
        <f>IFERROR(VLOOKUP(B12,'Reading B'!E:CS,10,FALSE),"")</f>
        <v>0</v>
      </c>
    </row>
    <row r="13" spans="2:11" ht="17.399999999999999" customHeight="1">
      <c r="B13" s="284">
        <v>8</v>
      </c>
      <c r="C13" s="285" t="str">
        <f>IFERROR(VLOOKUP(B13,'Reading B'!E:CS,2,FALSE),"")</f>
        <v>01​ 01 01 0200 1</v>
      </c>
      <c r="D13" s="286" t="str">
        <f>IFERROR(VLOOKUP(B13,'Reading B'!E:CS,3,FALSE),"")</f>
        <v>សណ្ឋាគារតេអូ</v>
      </c>
      <c r="E13" s="286">
        <f>IFERROR(VLOOKUP(B13,'Reading B'!E:CS,74,FALSE),"")</f>
        <v>0</v>
      </c>
      <c r="F13" s="286">
        <f>IFERROR(VLOOKUP(B13,'Reading B'!E:CS,75,FALSE),"")</f>
        <v>0</v>
      </c>
      <c r="G13" s="286">
        <f>IFERROR(VLOOKUP(B13,'Reading B'!E:CS,76,FALSE),"")</f>
        <v>0</v>
      </c>
      <c r="H13" s="287">
        <f>IFERROR(VLOOKUP(B13,'Reading B'!E:CS,77,FALSE),"")</f>
        <v>0</v>
      </c>
      <c r="I13" s="293">
        <f>IFERROR(VLOOKUP(B13,'Reading B'!E:CS,78,FALSE),"_")</f>
        <v>0</v>
      </c>
      <c r="J13" s="290">
        <f>IFERROR(VLOOKUP(B13,'Reading B'!E:CS,9,FALSE),"")</f>
        <v>0</v>
      </c>
      <c r="K13" s="294">
        <f>IFERROR(VLOOKUP(B13,'Reading B'!E:CS,10,FALSE),"")</f>
        <v>0</v>
      </c>
    </row>
    <row r="14" spans="2:11" ht="17.399999999999999" customHeight="1">
      <c r="B14" s="284">
        <v>9</v>
      </c>
      <c r="C14" s="285" t="str">
        <f>IFERROR(VLOOKUP(B14,'Reading B'!E:CS,2,FALSE),"")</f>
        <v>01​ 01 01 0225 1</v>
      </c>
      <c r="D14" s="286" t="str">
        <f>IFERROR(VLOOKUP(B14,'Reading B'!E:CS,3,FALSE),"")</f>
        <v>សណ្ឋាគារតេអូ</v>
      </c>
      <c r="E14" s="286">
        <f>IFERROR(VLOOKUP(B14,'Reading B'!E:CS,74,FALSE),"")</f>
        <v>0</v>
      </c>
      <c r="F14" s="286">
        <f>IFERROR(VLOOKUP(B14,'Reading B'!E:CS,75,FALSE),"")</f>
        <v>0</v>
      </c>
      <c r="G14" s="286">
        <f>IFERROR(VLOOKUP(B14,'Reading B'!E:CS,76,FALSE),"")</f>
        <v>0</v>
      </c>
      <c r="H14" s="287">
        <f>IFERROR(VLOOKUP(B14,'Reading B'!E:CS,77,FALSE),"")</f>
        <v>0</v>
      </c>
      <c r="I14" s="293">
        <f>IFERROR(VLOOKUP(B14,'Reading B'!E:CS,78,FALSE),"_")</f>
        <v>0</v>
      </c>
      <c r="J14" s="290">
        <f>IFERROR(VLOOKUP(B14,'Reading B'!E:CS,9,FALSE),"")</f>
        <v>0</v>
      </c>
      <c r="K14" s="294">
        <f>IFERROR(VLOOKUP(B14,'Reading B'!E:CS,10,FALSE),"")</f>
        <v>0</v>
      </c>
    </row>
    <row r="15" spans="2:11" ht="17.399999999999999" customHeight="1">
      <c r="B15" s="284">
        <v>10</v>
      </c>
      <c r="C15" s="285" t="str">
        <f>IFERROR(VLOOKUP(B15,'Reading B'!E:CS,2,FALSE),"")</f>
        <v>01​ 01 01 0250 1</v>
      </c>
      <c r="D15" s="286" t="str">
        <f>IFERROR(VLOOKUP(B15,'Reading B'!E:CS,3,FALSE),"")</f>
        <v>គ្លឺនិកបាត់ដំបង</v>
      </c>
      <c r="E15" s="286">
        <f>IFERROR(VLOOKUP(B15,'Reading B'!E:CS,74,FALSE),"")</f>
        <v>0</v>
      </c>
      <c r="F15" s="286">
        <f>IFERROR(VLOOKUP(B15,'Reading B'!E:CS,75,FALSE),"")</f>
        <v>0</v>
      </c>
      <c r="G15" s="286">
        <f>IFERROR(VLOOKUP(B15,'Reading B'!E:CS,76,FALSE),"")</f>
        <v>0</v>
      </c>
      <c r="H15" s="287">
        <f>IFERROR(VLOOKUP(B15,'Reading B'!E:CS,77,FALSE),"")</f>
        <v>0</v>
      </c>
      <c r="I15" s="293">
        <f>IFERROR(VLOOKUP(B15,'Reading B'!E:CS,78,FALSE),"_")</f>
        <v>0</v>
      </c>
      <c r="J15" s="290">
        <f>IFERROR(VLOOKUP(B15,'Reading B'!E:CS,9,FALSE),"")</f>
        <v>0</v>
      </c>
      <c r="K15" s="294">
        <f>IFERROR(VLOOKUP(B15,'Reading B'!E:CS,10,FALSE),"")</f>
        <v>0</v>
      </c>
    </row>
    <row r="16" spans="2:11" ht="17.399999999999999" customHeight="1">
      <c r="B16" s="284">
        <v>11</v>
      </c>
      <c r="C16" s="285" t="str">
        <f>IFERROR(VLOOKUP(B16,'Reading B'!E:CS,2,FALSE),"")</f>
        <v>01​ 01 01 0275 1</v>
      </c>
      <c r="D16" s="286" t="str">
        <f>IFERROR(VLOOKUP(B16,'Reading B'!E:CS,3,FALSE),"")</f>
        <v>ផ្ទះសំណាក់មនោរម្យ</v>
      </c>
      <c r="E16" s="286">
        <f>IFERROR(VLOOKUP(B16,'Reading B'!E:CS,74,FALSE),"")</f>
        <v>0</v>
      </c>
      <c r="F16" s="286">
        <f>IFERROR(VLOOKUP(B16,'Reading B'!E:CS,75,FALSE),"")</f>
        <v>0</v>
      </c>
      <c r="G16" s="286">
        <f>IFERROR(VLOOKUP(B16,'Reading B'!E:CS,76,FALSE),"")</f>
        <v>0</v>
      </c>
      <c r="H16" s="287">
        <f>IFERROR(VLOOKUP(B16,'Reading B'!E:CS,77,FALSE),"")</f>
        <v>0</v>
      </c>
      <c r="I16" s="293">
        <f>IFERROR(VLOOKUP(B16,'Reading B'!E:CS,78,FALSE),"_")</f>
        <v>0</v>
      </c>
      <c r="J16" s="290">
        <f>IFERROR(VLOOKUP(B16,'Reading B'!E:CS,9,FALSE),"")</f>
        <v>0</v>
      </c>
      <c r="K16" s="294">
        <f>IFERROR(VLOOKUP(B16,'Reading B'!E:CS,10,FALSE),"")</f>
        <v>0</v>
      </c>
    </row>
    <row r="17" spans="2:11" ht="17.399999999999999" customHeight="1">
      <c r="B17" s="284">
        <v>12</v>
      </c>
      <c r="C17" s="285" t="str">
        <f>IFERROR(VLOOKUP(B17,'Reading B'!E:CS,2,FALSE),"")</f>
        <v>01​ 01 01 0300 1</v>
      </c>
      <c r="D17" s="286" t="str">
        <f>IFERROR(VLOOKUP(B17,'Reading B'!E:CS,3,FALSE),"")</f>
        <v>ភោជនីយដ្ឋានសប្បាយណាស់</v>
      </c>
      <c r="E17" s="286">
        <f>IFERROR(VLOOKUP(B17,'Reading B'!E:CS,74,FALSE),"")</f>
        <v>0</v>
      </c>
      <c r="F17" s="286">
        <f>IFERROR(VLOOKUP(B17,'Reading B'!E:CS,75,FALSE),"")</f>
        <v>0</v>
      </c>
      <c r="G17" s="286">
        <f>IFERROR(VLOOKUP(B17,'Reading B'!E:CS,76,FALSE),"")</f>
        <v>0</v>
      </c>
      <c r="H17" s="287">
        <f>IFERROR(VLOOKUP(B17,'Reading B'!E:CS,77,FALSE),"")</f>
        <v>0</v>
      </c>
      <c r="I17" s="293">
        <f>IFERROR(VLOOKUP(B17,'Reading B'!E:CS,78,FALSE),"_")</f>
        <v>0</v>
      </c>
      <c r="J17" s="290">
        <f>IFERROR(VLOOKUP(B17,'Reading B'!E:CS,9,FALSE),"")</f>
        <v>0</v>
      </c>
      <c r="K17" s="294">
        <f>IFERROR(VLOOKUP(B17,'Reading B'!E:CS,10,FALSE),"")</f>
        <v>0</v>
      </c>
    </row>
    <row r="18" spans="2:11" ht="17.399999999999999" customHeight="1">
      <c r="B18" s="284">
        <v>13</v>
      </c>
      <c r="C18" s="285" t="str">
        <f>IFERROR(VLOOKUP(B18,'Reading B'!E:CS,2,FALSE),"")</f>
        <v>01​ 01 01 0325 1</v>
      </c>
      <c r="D18" s="286" t="str">
        <f>IFERROR(VLOOKUP(B18,'Reading B'!E:CS,3,FALSE),"")</f>
        <v>សួន សារុន</v>
      </c>
      <c r="E18" s="286">
        <f>IFERROR(VLOOKUP(B18,'Reading B'!E:CS,74,FALSE),"")</f>
        <v>0</v>
      </c>
      <c r="F18" s="286">
        <f>IFERROR(VLOOKUP(B18,'Reading B'!E:CS,75,FALSE),"")</f>
        <v>0</v>
      </c>
      <c r="G18" s="286">
        <f>IFERROR(VLOOKUP(B18,'Reading B'!E:CS,76,FALSE),"")</f>
        <v>0</v>
      </c>
      <c r="H18" s="287">
        <f>IFERROR(VLOOKUP(B18,'Reading B'!E:CS,77,FALSE),"")</f>
        <v>0</v>
      </c>
      <c r="I18" s="293">
        <f>IFERROR(VLOOKUP(B18,'Reading B'!E:CS,78,FALSE),"_")</f>
        <v>0</v>
      </c>
      <c r="J18" s="290">
        <f>IFERROR(VLOOKUP(B18,'Reading B'!E:CS,9,FALSE),"")</f>
        <v>0</v>
      </c>
      <c r="K18" s="294">
        <f>IFERROR(VLOOKUP(B18,'Reading B'!E:CS,10,FALSE),"")</f>
        <v>0</v>
      </c>
    </row>
    <row r="19" spans="2:11" ht="17.399999999999999" customHeight="1">
      <c r="B19" s="284">
        <v>14</v>
      </c>
      <c r="C19" s="285" t="str">
        <f>IFERROR(VLOOKUP(B19,'Reading B'!E:CS,2,FALSE),"")</f>
        <v>01​ 01 01 0350 1</v>
      </c>
      <c r="D19" s="286" t="str">
        <f>IFERROR(VLOOKUP(B19,'Reading B'!E:CS,3,FALSE),"")</f>
        <v>អគ្គីសនី (សាលយន្ត)</v>
      </c>
      <c r="E19" s="286">
        <f>IFERROR(VLOOKUP(B19,'Reading B'!E:CS,74,FALSE),"")</f>
        <v>0</v>
      </c>
      <c r="F19" s="286">
        <f>IFERROR(VLOOKUP(B19,'Reading B'!E:CS,75,FALSE),"")</f>
        <v>0</v>
      </c>
      <c r="G19" s="286">
        <f>IFERROR(VLOOKUP(B19,'Reading B'!E:CS,76,FALSE),"")</f>
        <v>0</v>
      </c>
      <c r="H19" s="287">
        <f>IFERROR(VLOOKUP(B19,'Reading B'!E:CS,77,FALSE),"")</f>
        <v>0</v>
      </c>
      <c r="I19" s="293">
        <f>IFERROR(VLOOKUP(B19,'Reading B'!E:CS,78,FALSE),"_")</f>
        <v>0</v>
      </c>
      <c r="J19" s="290">
        <f>IFERROR(VLOOKUP(B19,'Reading B'!E:CS,9,FALSE),"")</f>
        <v>0</v>
      </c>
      <c r="K19" s="294">
        <f>IFERROR(VLOOKUP(B19,'Reading B'!E:CS,10,FALSE),"")</f>
        <v>0</v>
      </c>
    </row>
    <row r="20" spans="2:11" ht="17.399999999999999" customHeight="1">
      <c r="B20" s="284">
        <v>15</v>
      </c>
      <c r="C20" s="285" t="str">
        <f>IFERROR(VLOOKUP(B20,'Reading B'!E:CS,2,FALSE),"")</f>
        <v>01​ 01 01 0375 1</v>
      </c>
      <c r="D20" s="286" t="str">
        <f>IFERROR(VLOOKUP(B20,'Reading B'!E:CS,3,FALSE),"")</f>
        <v>ប៊ុត គឹមស៊ាន</v>
      </c>
      <c r="E20" s="286">
        <f>IFERROR(VLOOKUP(B20,'Reading B'!E:CS,74,FALSE),"")</f>
        <v>0</v>
      </c>
      <c r="F20" s="286">
        <f>IFERROR(VLOOKUP(B20,'Reading B'!E:CS,75,FALSE),"")</f>
        <v>0</v>
      </c>
      <c r="G20" s="286">
        <f>IFERROR(VLOOKUP(B20,'Reading B'!E:CS,76,FALSE),"")</f>
        <v>0</v>
      </c>
      <c r="H20" s="287">
        <f>IFERROR(VLOOKUP(B20,'Reading B'!E:CS,77,FALSE),"")</f>
        <v>0</v>
      </c>
      <c r="I20" s="293">
        <f>IFERROR(VLOOKUP(B20,'Reading B'!E:CS,78,FALSE),"_")</f>
        <v>0</v>
      </c>
      <c r="J20" s="290">
        <f>IFERROR(VLOOKUP(B20,'Reading B'!E:CS,9,FALSE),"")</f>
        <v>0</v>
      </c>
      <c r="K20" s="294">
        <f>IFERROR(VLOOKUP(B20,'Reading B'!E:CS,10,FALSE),"")</f>
        <v>0</v>
      </c>
    </row>
    <row r="21" spans="2:11" ht="17.399999999999999" customHeight="1">
      <c r="B21" s="284">
        <v>16</v>
      </c>
      <c r="C21" s="285" t="str">
        <f>IFERROR(VLOOKUP(B21,'Reading B'!E:CS,2,FALSE),"")</f>
        <v>01​ 01 01 0400 1</v>
      </c>
      <c r="D21" s="286" t="str">
        <f>IFERROR(VLOOKUP(B21,'Reading B'!E:CS,3,FALSE),"")</f>
        <v>យ៉ម ចំរើន ១</v>
      </c>
      <c r="E21" s="286">
        <f>IFERROR(VLOOKUP(B21,'Reading B'!E:CS,74,FALSE),"")</f>
        <v>0</v>
      </c>
      <c r="F21" s="286">
        <f>IFERROR(VLOOKUP(B21,'Reading B'!E:CS,75,FALSE),"")</f>
        <v>0</v>
      </c>
      <c r="G21" s="286">
        <f>IFERROR(VLOOKUP(B21,'Reading B'!E:CS,76,FALSE),"")</f>
        <v>0</v>
      </c>
      <c r="H21" s="287">
        <f>IFERROR(VLOOKUP(B21,'Reading B'!E:CS,77,FALSE),"")</f>
        <v>0</v>
      </c>
      <c r="I21" s="293">
        <f>IFERROR(VLOOKUP(B21,'Reading B'!E:CS,78,FALSE),"_")</f>
        <v>0</v>
      </c>
      <c r="J21" s="290">
        <f>IFERROR(VLOOKUP(B21,'Reading B'!E:CS,9,FALSE),"")</f>
        <v>0</v>
      </c>
      <c r="K21" s="294">
        <f>IFERROR(VLOOKUP(B21,'Reading B'!E:CS,10,FALSE),"")</f>
        <v>0</v>
      </c>
    </row>
    <row r="22" spans="2:11" ht="17.399999999999999" customHeight="1">
      <c r="B22" s="284">
        <v>17</v>
      </c>
      <c r="C22" s="285" t="str">
        <f>IFERROR(VLOOKUP(B22,'Reading B'!E:CS,2,FALSE),"")</f>
        <v>01​ 01 01 0425 1</v>
      </c>
      <c r="D22" s="286" t="str">
        <f>IFERROR(VLOOKUP(B22,'Reading B'!E:CS,3,FALSE),"")</f>
        <v>វែង ស៊្រុន ៣</v>
      </c>
      <c r="E22" s="286">
        <f>IFERROR(VLOOKUP(B22,'Reading B'!E:CS,74,FALSE),"")</f>
        <v>0</v>
      </c>
      <c r="F22" s="286">
        <f>IFERROR(VLOOKUP(B22,'Reading B'!E:CS,75,FALSE),"")</f>
        <v>0</v>
      </c>
      <c r="G22" s="286">
        <f>IFERROR(VLOOKUP(B22,'Reading B'!E:CS,76,FALSE),"")</f>
        <v>0</v>
      </c>
      <c r="H22" s="287">
        <f>IFERROR(VLOOKUP(B22,'Reading B'!E:CS,77,FALSE),"")</f>
        <v>0</v>
      </c>
      <c r="I22" s="293">
        <f>IFERROR(VLOOKUP(B22,'Reading B'!E:CS,78,FALSE),"_")</f>
        <v>0</v>
      </c>
      <c r="J22" s="290">
        <f>IFERROR(VLOOKUP(B22,'Reading B'!E:CS,9,FALSE),"")</f>
        <v>0</v>
      </c>
      <c r="K22" s="294">
        <f>IFERROR(VLOOKUP(B22,'Reading B'!E:CS,10,FALSE),"")</f>
        <v>0</v>
      </c>
    </row>
    <row r="23" spans="2:11" ht="17.399999999999999" customHeight="1">
      <c r="B23" s="284">
        <v>18</v>
      </c>
      <c r="C23" s="285" t="str">
        <f>IFERROR(VLOOKUP(B23,'Reading B'!E:CS,2,FALSE),"")</f>
        <v>01​ 01 01 0450 1</v>
      </c>
      <c r="D23" s="286" t="str">
        <f>IFERROR(VLOOKUP(B23,'Reading B'!E:CS,3,FALSE),"")</f>
        <v>សុខ សុខុន (ពន្ធនាគារ)</v>
      </c>
      <c r="E23" s="286">
        <f>IFERROR(VLOOKUP(B23,'Reading B'!E:CS,74,FALSE),"")</f>
        <v>0</v>
      </c>
      <c r="F23" s="286">
        <f>IFERROR(VLOOKUP(B23,'Reading B'!E:CS,75,FALSE),"")</f>
        <v>0</v>
      </c>
      <c r="G23" s="286">
        <f>IFERROR(VLOOKUP(B23,'Reading B'!E:CS,76,FALSE),"")</f>
        <v>0</v>
      </c>
      <c r="H23" s="287">
        <f>IFERROR(VLOOKUP(B23,'Reading B'!E:CS,77,FALSE),"")</f>
        <v>0</v>
      </c>
      <c r="I23" s="293">
        <f>IFERROR(VLOOKUP(B23,'Reading B'!E:CS,78,FALSE),"_")</f>
        <v>0</v>
      </c>
      <c r="J23" s="290">
        <f>IFERROR(VLOOKUP(B23,'Reading B'!E:CS,9,FALSE),"")</f>
        <v>0</v>
      </c>
      <c r="K23" s="294">
        <f>IFERROR(VLOOKUP(B23,'Reading B'!E:CS,10,FALSE),"")</f>
        <v>0</v>
      </c>
    </row>
    <row r="24" spans="2:11" ht="17.399999999999999" customHeight="1">
      <c r="B24" s="284">
        <v>19</v>
      </c>
      <c r="C24" s="285" t="str">
        <f>IFERROR(VLOOKUP(B24,'Reading B'!E:CS,2,FALSE),"")</f>
        <v>01​ 01 01 0475 1</v>
      </c>
      <c r="D24" s="286" t="str">
        <f>IFERROR(VLOOKUP(B24,'Reading B'!E:CS,3,FALSE),"")</f>
        <v>រោងចក្រអគ្គីសនី</v>
      </c>
      <c r="E24" s="286">
        <f>IFERROR(VLOOKUP(B24,'Reading B'!E:CS,74,FALSE),"")</f>
        <v>0</v>
      </c>
      <c r="F24" s="286">
        <f>IFERROR(VLOOKUP(B24,'Reading B'!E:CS,75,FALSE),"")</f>
        <v>0</v>
      </c>
      <c r="G24" s="286">
        <f>IFERROR(VLOOKUP(B24,'Reading B'!E:CS,76,FALSE),"")</f>
        <v>0</v>
      </c>
      <c r="H24" s="287">
        <f>IFERROR(VLOOKUP(B24,'Reading B'!E:CS,77,FALSE),"")</f>
        <v>0</v>
      </c>
      <c r="I24" s="293">
        <f>IFERROR(VLOOKUP(B24,'Reading B'!E:CS,78,FALSE),"_")</f>
        <v>0</v>
      </c>
      <c r="J24" s="290">
        <f>IFERROR(VLOOKUP(B24,'Reading B'!E:CS,9,FALSE),"")</f>
        <v>0</v>
      </c>
      <c r="K24" s="294">
        <f>IFERROR(VLOOKUP(B24,'Reading B'!E:CS,10,FALSE),"")</f>
        <v>0</v>
      </c>
    </row>
    <row r="25" spans="2:11" ht="17.399999999999999" customHeight="1">
      <c r="B25" s="284">
        <v>20</v>
      </c>
      <c r="C25" s="285" t="str">
        <f>IFERROR(VLOOKUP(B25,'Reading B'!E:CS,2,FALSE),"")</f>
        <v>01​ 01 01 0500 1</v>
      </c>
      <c r="D25" s="286" t="str">
        <f>IFERROR(VLOOKUP(B25,'Reading B'!E:CS,3,FALSE),"")</f>
        <v>មណ្ឌលកុមារកំព្រា (អណ្តូងចេញ)</v>
      </c>
      <c r="E25" s="286">
        <f>IFERROR(VLOOKUP(B25,'Reading B'!E:CS,74,FALSE),"")</f>
        <v>0</v>
      </c>
      <c r="F25" s="286">
        <f>IFERROR(VLOOKUP(B25,'Reading B'!E:CS,75,FALSE),"")</f>
        <v>0</v>
      </c>
      <c r="G25" s="286">
        <f>IFERROR(VLOOKUP(B25,'Reading B'!E:CS,76,FALSE),"")</f>
        <v>0</v>
      </c>
      <c r="H25" s="287">
        <f>IFERROR(VLOOKUP(B25,'Reading B'!E:CS,77,FALSE),"")</f>
        <v>0</v>
      </c>
      <c r="I25" s="293">
        <f>IFERROR(VLOOKUP(B25,'Reading B'!E:CS,78,FALSE),"_")</f>
        <v>0</v>
      </c>
      <c r="J25" s="290">
        <f>IFERROR(VLOOKUP(B25,'Reading B'!E:CS,9,FALSE),"")</f>
        <v>0</v>
      </c>
      <c r="K25" s="294">
        <f>IFERROR(VLOOKUP(B25,'Reading B'!E:CS,10,FALSE),"")</f>
        <v>0</v>
      </c>
    </row>
    <row r="26" spans="2:11" ht="17.399999999999999" customHeight="1">
      <c r="B26" s="284">
        <v>21</v>
      </c>
      <c r="C26" s="285" t="str">
        <f>IFERROR(VLOOKUP(B26,'Reading B'!E:CS,2,FALSE),"")</f>
        <v>01​ 01 01 0525 1</v>
      </c>
      <c r="D26" s="286" t="str">
        <f>IFERROR(VLOOKUP(B26,'Reading B'!E:CS,3,FALSE),"")</f>
        <v>យ៉ម ចំរើន ១</v>
      </c>
      <c r="E26" s="286">
        <f>IFERROR(VLOOKUP(B26,'Reading B'!E:CS,74,FALSE),"")</f>
        <v>0</v>
      </c>
      <c r="F26" s="286">
        <f>IFERROR(VLOOKUP(B26,'Reading B'!E:CS,75,FALSE),"")</f>
        <v>0</v>
      </c>
      <c r="G26" s="286">
        <f>IFERROR(VLOOKUP(B26,'Reading B'!E:CS,76,FALSE),"")</f>
        <v>0</v>
      </c>
      <c r="H26" s="287">
        <f>IFERROR(VLOOKUP(B26,'Reading B'!E:CS,77,FALSE),"")</f>
        <v>0</v>
      </c>
      <c r="I26" s="293">
        <f>IFERROR(VLOOKUP(B26,'Reading B'!E:CS,78,FALSE),"_")</f>
        <v>0</v>
      </c>
      <c r="J26" s="290">
        <f>IFERROR(VLOOKUP(B26,'Reading B'!E:CS,9,FALSE),"")</f>
        <v>0</v>
      </c>
      <c r="K26" s="294">
        <f>IFERROR(VLOOKUP(B26,'Reading B'!E:CS,10,FALSE),"")</f>
        <v>0</v>
      </c>
    </row>
    <row r="27" spans="2:11" ht="17.399999999999999" customHeight="1">
      <c r="B27" s="284">
        <v>22</v>
      </c>
      <c r="C27" s="285" t="str">
        <f>IFERROR(VLOOKUP(B27,'Reading B'!E:CS,2,FALSE),"")</f>
        <v>01​ 01 01 0550 1</v>
      </c>
      <c r="D27" s="286" t="str">
        <f>IFERROR(VLOOKUP(B27,'Reading B'!E:CS,3,FALSE),"")</f>
        <v>អាជីវកម្មទឹកបរិសុទ្ធបន្ទាយស្រី</v>
      </c>
      <c r="E27" s="286">
        <f>IFERROR(VLOOKUP(B27,'Reading B'!E:CS,74,FALSE),"")</f>
        <v>0</v>
      </c>
      <c r="F27" s="286">
        <f>IFERROR(VLOOKUP(B27,'Reading B'!E:CS,75,FALSE),"")</f>
        <v>0</v>
      </c>
      <c r="G27" s="286">
        <f>IFERROR(VLOOKUP(B27,'Reading B'!E:CS,76,FALSE),"")</f>
        <v>0</v>
      </c>
      <c r="H27" s="287">
        <f>IFERROR(VLOOKUP(B27,'Reading B'!E:CS,77,FALSE),"")</f>
        <v>0</v>
      </c>
      <c r="I27" s="293">
        <f>IFERROR(VLOOKUP(B27,'Reading B'!E:CS,78,FALSE),"_")</f>
        <v>0</v>
      </c>
      <c r="J27" s="290">
        <f>IFERROR(VLOOKUP(B27,'Reading B'!E:CS,9,FALSE),"")</f>
        <v>0</v>
      </c>
      <c r="K27" s="294">
        <f>IFERROR(VLOOKUP(B27,'Reading B'!E:CS,10,FALSE),"")</f>
        <v>0</v>
      </c>
    </row>
    <row r="28" spans="2:11" ht="17.399999999999999" customHeight="1">
      <c r="B28" s="284">
        <v>23</v>
      </c>
      <c r="C28" s="285" t="str">
        <f>IFERROR(VLOOKUP(B28,'Reading B'!E:CS,2,FALSE),"")</f>
        <v>01​ 01 01 0575 1</v>
      </c>
      <c r="D28" s="286" t="str">
        <f>IFERROR(VLOOKUP(B28,'Reading B'!E:CS,3,FALSE),"")</f>
        <v>សមាគមជនជាតិចិនលាងហួ</v>
      </c>
      <c r="E28" s="286">
        <f>IFERROR(VLOOKUP(B28,'Reading B'!E:CS,74,FALSE),"")</f>
        <v>0</v>
      </c>
      <c r="F28" s="286">
        <f>IFERROR(VLOOKUP(B28,'Reading B'!E:CS,75,FALSE),"")</f>
        <v>0</v>
      </c>
      <c r="G28" s="286">
        <f>IFERROR(VLOOKUP(B28,'Reading B'!E:CS,76,FALSE),"")</f>
        <v>0</v>
      </c>
      <c r="H28" s="287">
        <f>IFERROR(VLOOKUP(B28,'Reading B'!E:CS,77,FALSE),"")</f>
        <v>0</v>
      </c>
      <c r="I28" s="293">
        <f>IFERROR(VLOOKUP(B28,'Reading B'!E:CS,78,FALSE),"_")</f>
        <v>0</v>
      </c>
      <c r="J28" s="290">
        <f>IFERROR(VLOOKUP(B28,'Reading B'!E:CS,9,FALSE),"")</f>
        <v>0</v>
      </c>
      <c r="K28" s="294">
        <f>IFERROR(VLOOKUP(B28,'Reading B'!E:CS,10,FALSE),"")</f>
        <v>0</v>
      </c>
    </row>
    <row r="29" spans="2:11" ht="17.399999999999999" customHeight="1">
      <c r="B29" s="284">
        <v>24</v>
      </c>
      <c r="C29" s="285" t="str">
        <f>IFERROR(VLOOKUP(B29,'Reading B'!E:CS,2,FALSE),"")</f>
        <v>01​ 01 01 0600 1</v>
      </c>
      <c r="D29" s="286" t="str">
        <f>IFERROR(VLOOKUP(B29,'Reading B'!E:CS,3,FALSE),"")</f>
        <v>លឹម ឆាយ ១</v>
      </c>
      <c r="E29" s="286">
        <f>IFERROR(VLOOKUP(B29,'Reading B'!E:CS,74,FALSE),"")</f>
        <v>0</v>
      </c>
      <c r="F29" s="286">
        <f>IFERROR(VLOOKUP(B29,'Reading B'!E:CS,75,FALSE),"")</f>
        <v>0</v>
      </c>
      <c r="G29" s="286">
        <f>IFERROR(VLOOKUP(B29,'Reading B'!E:CS,76,FALSE),"")</f>
        <v>0</v>
      </c>
      <c r="H29" s="287">
        <f>IFERROR(VLOOKUP(B29,'Reading B'!E:CS,77,FALSE),"")</f>
        <v>0</v>
      </c>
      <c r="I29" s="293">
        <f>IFERROR(VLOOKUP(B29,'Reading B'!E:CS,78,FALSE),"_")</f>
        <v>0</v>
      </c>
      <c r="J29" s="290">
        <f>IFERROR(VLOOKUP(B29,'Reading B'!E:CS,9,FALSE),"")</f>
        <v>0</v>
      </c>
      <c r="K29" s="294">
        <f>IFERROR(VLOOKUP(B29,'Reading B'!E:CS,10,FALSE),"")</f>
        <v>0</v>
      </c>
    </row>
    <row r="30" spans="2:11" ht="17.399999999999999" customHeight="1">
      <c r="B30" s="284">
        <v>25</v>
      </c>
      <c r="C30" s="285" t="str">
        <f>IFERROR(VLOOKUP(B30,'Reading B'!E:CS,2,FALSE),"")</f>
        <v>01​ 01 01 0625 1</v>
      </c>
      <c r="D30" s="286" t="str">
        <f>IFERROR(VLOOKUP(B30,'Reading B'!E:CS,3,FALSE),"")</f>
        <v>សាខាគយ និងរដ្ឋាករខេត្ត</v>
      </c>
      <c r="E30" s="286">
        <f>IFERROR(VLOOKUP(B30,'Reading B'!E:CS,74,FALSE),"")</f>
        <v>0</v>
      </c>
      <c r="F30" s="286">
        <f>IFERROR(VLOOKUP(B30,'Reading B'!E:CS,75,FALSE),"")</f>
        <v>0</v>
      </c>
      <c r="G30" s="286">
        <f>IFERROR(VLOOKUP(B30,'Reading B'!E:CS,76,FALSE),"")</f>
        <v>0</v>
      </c>
      <c r="H30" s="287">
        <f>IFERROR(VLOOKUP(B30,'Reading B'!E:CS,77,FALSE),"")</f>
        <v>0</v>
      </c>
      <c r="I30" s="293">
        <f>IFERROR(VLOOKUP(B30,'Reading B'!E:CS,78,FALSE),"_")</f>
        <v>0</v>
      </c>
      <c r="J30" s="290">
        <f>IFERROR(VLOOKUP(B30,'Reading B'!E:CS,9,FALSE),"")</f>
        <v>0</v>
      </c>
      <c r="K30" s="294">
        <f>IFERROR(VLOOKUP(B30,'Reading B'!E:CS,10,FALSE),"")</f>
        <v>0</v>
      </c>
    </row>
    <row r="31" spans="2:11" ht="17.399999999999999" customHeight="1">
      <c r="B31" s="284">
        <v>26</v>
      </c>
      <c r="C31" s="285" t="str">
        <f>IFERROR(VLOOKUP(B31,'Reading B'!E:CS,2,FALSE),"")</f>
        <v>01​ 01 01 0650 1</v>
      </c>
      <c r="D31" s="286" t="str">
        <f>IFERROR(VLOOKUP(B31,'Reading B'!E:CS,3,FALSE),"")</f>
        <v>អង្គការ ឃែ ភូមិ</v>
      </c>
      <c r="E31" s="286">
        <f>IFERROR(VLOOKUP(B31,'Reading B'!E:CS,74,FALSE),"")</f>
        <v>0</v>
      </c>
      <c r="F31" s="286">
        <f>IFERROR(VLOOKUP(B31,'Reading B'!E:CS,75,FALSE),"")</f>
        <v>0</v>
      </c>
      <c r="G31" s="286">
        <f>IFERROR(VLOOKUP(B31,'Reading B'!E:CS,76,FALSE),"")</f>
        <v>0</v>
      </c>
      <c r="H31" s="287">
        <f>IFERROR(VLOOKUP(B31,'Reading B'!E:CS,77,FALSE),"")</f>
        <v>0</v>
      </c>
      <c r="I31" s="293">
        <f>IFERROR(VLOOKUP(B31,'Reading B'!E:CS,78,FALSE),"_")</f>
        <v>0</v>
      </c>
      <c r="J31" s="290">
        <f>IFERROR(VLOOKUP(B31,'Reading B'!E:CS,9,FALSE),"")</f>
        <v>0</v>
      </c>
      <c r="K31" s="294">
        <f>IFERROR(VLOOKUP(B31,'Reading B'!E:CS,10,FALSE),"")</f>
        <v>0</v>
      </c>
    </row>
    <row r="32" spans="2:11" ht="17.399999999999999" customHeight="1">
      <c r="B32" s="284">
        <v>27</v>
      </c>
      <c r="C32" s="285" t="str">
        <f>IFERROR(VLOOKUP(B32,'Reading B'!E:CS,2,FALSE),"")</f>
        <v>01​ 01 01 0675 1</v>
      </c>
      <c r="D32" s="286" t="str">
        <f>IFERROR(VLOOKUP(B32,'Reading B'!E:CS,3,FALSE),"")</f>
        <v>សណ្ឋាគារ វិមានមាស</v>
      </c>
      <c r="E32" s="286">
        <f>IFERROR(VLOOKUP(B32,'Reading B'!E:CS,74,FALSE),"")</f>
        <v>0</v>
      </c>
      <c r="F32" s="286">
        <f>IFERROR(VLOOKUP(B32,'Reading B'!E:CS,75,FALSE),"")</f>
        <v>0</v>
      </c>
      <c r="G32" s="286">
        <f>IFERROR(VLOOKUP(B32,'Reading B'!E:CS,76,FALSE),"")</f>
        <v>0</v>
      </c>
      <c r="H32" s="287">
        <f>IFERROR(VLOOKUP(B32,'Reading B'!E:CS,77,FALSE),"")</f>
        <v>0</v>
      </c>
      <c r="I32" s="293">
        <f>IFERROR(VLOOKUP(B32,'Reading B'!E:CS,78,FALSE),"_")</f>
        <v>0</v>
      </c>
      <c r="J32" s="290">
        <f>IFERROR(VLOOKUP(B32,'Reading B'!E:CS,9,FALSE),"")</f>
        <v>0</v>
      </c>
      <c r="K32" s="294">
        <f>IFERROR(VLOOKUP(B32,'Reading B'!E:CS,10,FALSE),"")</f>
        <v>0</v>
      </c>
    </row>
    <row r="33" spans="2:11" ht="17.399999999999999" customHeight="1">
      <c r="B33" s="284">
        <v>28</v>
      </c>
      <c r="C33" s="285" t="str">
        <f>IFERROR(VLOOKUP(B33,'Reading B'!E:CS,2,FALSE),"")</f>
        <v>01​ 01 01 0700 1</v>
      </c>
      <c r="D33" s="286" t="str">
        <f>IFERROR(VLOOKUP(B33,'Reading B'!E:CS,3,FALSE),"")</f>
        <v>តែ តៃលី(មាត់ស្ទឹងផ្សាលើ)</v>
      </c>
      <c r="E33" s="286">
        <f>IFERROR(VLOOKUP(B33,'Reading B'!E:CS,74,FALSE),"")</f>
        <v>0</v>
      </c>
      <c r="F33" s="286">
        <f>IFERROR(VLOOKUP(B33,'Reading B'!E:CS,75,FALSE),"")</f>
        <v>0</v>
      </c>
      <c r="G33" s="286">
        <f>IFERROR(VLOOKUP(B33,'Reading B'!E:CS,76,FALSE),"")</f>
        <v>0</v>
      </c>
      <c r="H33" s="287">
        <f>IFERROR(VLOOKUP(B33,'Reading B'!E:CS,77,FALSE),"")</f>
        <v>0</v>
      </c>
      <c r="I33" s="293">
        <f>IFERROR(VLOOKUP(B33,'Reading B'!E:CS,78,FALSE),"_")</f>
        <v>0</v>
      </c>
      <c r="J33" s="290">
        <f>IFERROR(VLOOKUP(B33,'Reading B'!E:CS,9,FALSE),"")</f>
        <v>0</v>
      </c>
      <c r="K33" s="294">
        <f>IFERROR(VLOOKUP(B33,'Reading B'!E:CS,10,FALSE),"")</f>
        <v>0</v>
      </c>
    </row>
    <row r="34" spans="2:11" ht="17.399999999999999" customHeight="1">
      <c r="B34" s="284">
        <v>29</v>
      </c>
      <c r="C34" s="285" t="str">
        <f>IFERROR(VLOOKUP(B34,'Reading B'!E:CS,2,FALSE),"")</f>
        <v>01​ 01 01 0725 1</v>
      </c>
      <c r="D34" s="286" t="str">
        <f>IFERROR(VLOOKUP(B34,'Reading B'!E:CS,3,FALSE),"")</f>
        <v>អង្គការគ្រួសារថ្មី</v>
      </c>
      <c r="E34" s="286">
        <f>IFERROR(VLOOKUP(B34,'Reading B'!E:CS,74,FALSE),"")</f>
        <v>0</v>
      </c>
      <c r="F34" s="286">
        <f>IFERROR(VLOOKUP(B34,'Reading B'!E:CS,75,FALSE),"")</f>
        <v>0</v>
      </c>
      <c r="G34" s="286">
        <f>IFERROR(VLOOKUP(B34,'Reading B'!E:CS,76,FALSE),"")</f>
        <v>0</v>
      </c>
      <c r="H34" s="287">
        <f>IFERROR(VLOOKUP(B34,'Reading B'!E:CS,77,FALSE),"")</f>
        <v>0</v>
      </c>
      <c r="I34" s="293">
        <f>IFERROR(VLOOKUP(B34,'Reading B'!E:CS,78,FALSE),"_")</f>
        <v>0</v>
      </c>
      <c r="J34" s="290">
        <f>IFERROR(VLOOKUP(B34,'Reading B'!E:CS,9,FALSE),"")</f>
        <v>0</v>
      </c>
      <c r="K34" s="294">
        <f>IFERROR(VLOOKUP(B34,'Reading B'!E:CS,10,FALSE),"")</f>
        <v>0</v>
      </c>
    </row>
    <row r="35" spans="2:11" ht="17.399999999999999" customHeight="1">
      <c r="B35" s="284">
        <v>30</v>
      </c>
      <c r="C35" s="285" t="str">
        <f>IFERROR(VLOOKUP(B35,'Reading B'!E:CS,2,FALSE),"")</f>
        <v>01​ 01 01 0750 1</v>
      </c>
      <c r="D35" s="286" t="str">
        <f>IFERROR(VLOOKUP(B35,'Reading B'!E:CS,3,FALSE),"")</f>
        <v>អ៊ុន ម៉េង</v>
      </c>
      <c r="E35" s="286">
        <f>IFERROR(VLOOKUP(B35,'Reading B'!E:CS,74,FALSE),"")</f>
        <v>0</v>
      </c>
      <c r="F35" s="286">
        <f>IFERROR(VLOOKUP(B35,'Reading B'!E:CS,75,FALSE),"")</f>
        <v>0</v>
      </c>
      <c r="G35" s="286">
        <f>IFERROR(VLOOKUP(B35,'Reading B'!E:CS,76,FALSE),"")</f>
        <v>0</v>
      </c>
      <c r="H35" s="287">
        <f>IFERROR(VLOOKUP(B35,'Reading B'!E:CS,77,FALSE),"")</f>
        <v>0</v>
      </c>
      <c r="I35" s="293">
        <f>IFERROR(VLOOKUP(B35,'Reading B'!E:CS,78,FALSE),"_")</f>
        <v>0</v>
      </c>
      <c r="J35" s="290">
        <f>IFERROR(VLOOKUP(B35,'Reading B'!E:CS,9,FALSE),"")</f>
        <v>0</v>
      </c>
      <c r="K35" s="294">
        <f>IFERROR(VLOOKUP(B35,'Reading B'!E:CS,10,FALSE),"")</f>
        <v>0</v>
      </c>
    </row>
    <row r="36" spans="2:11" ht="17.399999999999999" customHeight="1">
      <c r="B36" s="284">
        <v>31</v>
      </c>
      <c r="C36" s="285" t="str">
        <f>IFERROR(VLOOKUP(B36,'Reading B'!E:CS,2,FALSE),"")</f>
        <v>01​ 01 01 0775 1</v>
      </c>
      <c r="D36" s="286" t="str">
        <f>IFERROR(VLOOKUP(B36,'Reading B'!E:CS,3,FALSE),"")</f>
        <v>ស្ថានអគ្គកុងស៊ុលវៀតណាម</v>
      </c>
      <c r="E36" s="286">
        <f>IFERROR(VLOOKUP(B36,'Reading B'!E:CS,74,FALSE),"")</f>
        <v>0</v>
      </c>
      <c r="F36" s="286">
        <f>IFERROR(VLOOKUP(B36,'Reading B'!E:CS,75,FALSE),"")</f>
        <v>0</v>
      </c>
      <c r="G36" s="286">
        <f>IFERROR(VLOOKUP(B36,'Reading B'!E:CS,76,FALSE),"")</f>
        <v>0</v>
      </c>
      <c r="H36" s="287">
        <f>IFERROR(VLOOKUP(B36,'Reading B'!E:CS,77,FALSE),"")</f>
        <v>0</v>
      </c>
      <c r="I36" s="293">
        <f>IFERROR(VLOOKUP(B36,'Reading B'!E:CS,78,FALSE),"_")</f>
        <v>0</v>
      </c>
      <c r="J36" s="290">
        <f>IFERROR(VLOOKUP(B36,'Reading B'!E:CS,9,FALSE),"")</f>
        <v>0</v>
      </c>
      <c r="K36" s="294">
        <f>IFERROR(VLOOKUP(B36,'Reading B'!E:CS,10,FALSE),"")</f>
        <v>0</v>
      </c>
    </row>
    <row r="37" spans="2:11" ht="17.399999999999999" customHeight="1">
      <c r="B37" s="284">
        <v>32</v>
      </c>
      <c r="C37" s="285" t="str">
        <f>IFERROR(VLOOKUP(B37,'Reading B'!E:CS,2,FALSE),"")</f>
        <v>01​ 01 01 0800 1</v>
      </c>
      <c r="D37" s="286" t="str">
        <f>IFERROR(VLOOKUP(B37,'Reading B'!E:CS,3,FALSE),"")</f>
        <v>ហម ចិត្រ</v>
      </c>
      <c r="E37" s="286">
        <f>IFERROR(VLOOKUP(B37,'Reading B'!E:CS,74,FALSE),"")</f>
        <v>0</v>
      </c>
      <c r="F37" s="286">
        <f>IFERROR(VLOOKUP(B37,'Reading B'!E:CS,75,FALSE),"")</f>
        <v>0</v>
      </c>
      <c r="G37" s="286">
        <f>IFERROR(VLOOKUP(B37,'Reading B'!E:CS,76,FALSE),"")</f>
        <v>0</v>
      </c>
      <c r="H37" s="287">
        <f>IFERROR(VLOOKUP(B37,'Reading B'!E:CS,77,FALSE),"")</f>
        <v>0</v>
      </c>
      <c r="I37" s="293">
        <f>IFERROR(VLOOKUP(B37,'Reading B'!E:CS,78,FALSE),"_")</f>
        <v>0</v>
      </c>
      <c r="J37" s="290">
        <f>IFERROR(VLOOKUP(B37,'Reading B'!E:CS,9,FALSE),"")</f>
        <v>0</v>
      </c>
      <c r="K37" s="294">
        <f>IFERROR(VLOOKUP(B37,'Reading B'!E:CS,10,FALSE),"")</f>
        <v>0</v>
      </c>
    </row>
    <row r="38" spans="2:11" ht="17.399999999999999" customHeight="1">
      <c r="B38" s="284">
        <v>33</v>
      </c>
      <c r="C38" s="285" t="str">
        <f>IFERROR(VLOOKUP(B38,'Reading B'!E:CS,2,FALSE),"")</f>
        <v>01​ 01 01 0825 1</v>
      </c>
      <c r="D38" s="286" t="str">
        <f>IFERROR(VLOOKUP(B38,'Reading B'!E:CS,3,FALSE),"")</f>
        <v>ឃីម វុទ្ធី</v>
      </c>
      <c r="E38" s="286">
        <f>IFERROR(VLOOKUP(B38,'Reading B'!E:CS,74,FALSE),"")</f>
        <v>0</v>
      </c>
      <c r="F38" s="286">
        <f>IFERROR(VLOOKUP(B38,'Reading B'!E:CS,75,FALSE),"")</f>
        <v>0</v>
      </c>
      <c r="G38" s="286">
        <f>IFERROR(VLOOKUP(B38,'Reading B'!E:CS,76,FALSE),"")</f>
        <v>0</v>
      </c>
      <c r="H38" s="287">
        <f>IFERROR(VLOOKUP(B38,'Reading B'!E:CS,77,FALSE),"")</f>
        <v>0</v>
      </c>
      <c r="I38" s="293">
        <f>IFERROR(VLOOKUP(B38,'Reading B'!E:CS,78,FALSE),"_")</f>
        <v>0</v>
      </c>
      <c r="J38" s="290">
        <f>IFERROR(VLOOKUP(B38,'Reading B'!E:CS,9,FALSE),"")</f>
        <v>0</v>
      </c>
      <c r="K38" s="294">
        <f>IFERROR(VLOOKUP(B38,'Reading B'!E:CS,10,FALSE),"")</f>
        <v>0</v>
      </c>
    </row>
    <row r="39" spans="2:11" ht="17.399999999999999" customHeight="1">
      <c r="B39" s="284">
        <v>34</v>
      </c>
      <c r="C39" s="285" t="str">
        <f>IFERROR(VLOOKUP(B39,'Reading B'!E:CS,2,FALSE),"")</f>
        <v>01​ 01 01 0850 1</v>
      </c>
      <c r="D39" s="286" t="str">
        <f>IFERROR(VLOOKUP(B39,'Reading B'!E:CS,3,FALSE),"")</f>
        <v>សេង វ៉ាឡាត់</v>
      </c>
      <c r="E39" s="286">
        <f>IFERROR(VLOOKUP(B39,'Reading B'!E:CS,74,FALSE),"")</f>
        <v>0</v>
      </c>
      <c r="F39" s="286">
        <f>IFERROR(VLOOKUP(B39,'Reading B'!E:CS,75,FALSE),"")</f>
        <v>0</v>
      </c>
      <c r="G39" s="286">
        <f>IFERROR(VLOOKUP(B39,'Reading B'!E:CS,76,FALSE),"")</f>
        <v>0</v>
      </c>
      <c r="H39" s="287">
        <f>IFERROR(VLOOKUP(B39,'Reading B'!E:CS,77,FALSE),"")</f>
        <v>0</v>
      </c>
      <c r="I39" s="293">
        <f>IFERROR(VLOOKUP(B39,'Reading B'!E:CS,78,FALSE),"_")</f>
        <v>0</v>
      </c>
      <c r="J39" s="290">
        <f>IFERROR(VLOOKUP(B39,'Reading B'!E:CS,9,FALSE),"")</f>
        <v>0</v>
      </c>
      <c r="K39" s="294">
        <f>IFERROR(VLOOKUP(B39,'Reading B'!E:CS,10,FALSE),"")</f>
        <v>0</v>
      </c>
    </row>
    <row r="40" spans="2:11" ht="17.399999999999999" customHeight="1">
      <c r="B40" s="284">
        <v>35</v>
      </c>
      <c r="C40" s="285" t="str">
        <f>IFERROR(VLOOKUP(B40,'Reading B'!E:CS,2,FALSE),"")</f>
        <v>01​ 01 01 0875 1</v>
      </c>
      <c r="D40" s="286" t="str">
        <f>IFERROR(VLOOKUP(B40,'Reading B'!E:CS,3,FALSE),"")</f>
        <v>ប្រព័ន្ធទឹកចូលផ្សារណាត់</v>
      </c>
      <c r="E40" s="286">
        <f>IFERROR(VLOOKUP(B40,'Reading B'!E:CS,74,FALSE),"")</f>
        <v>0</v>
      </c>
      <c r="F40" s="286">
        <f>IFERROR(VLOOKUP(B40,'Reading B'!E:CS,75,FALSE),"")</f>
        <v>0</v>
      </c>
      <c r="G40" s="286">
        <f>IFERROR(VLOOKUP(B40,'Reading B'!E:CS,76,FALSE),"")</f>
        <v>0</v>
      </c>
      <c r="H40" s="287">
        <f>IFERROR(VLOOKUP(B40,'Reading B'!E:CS,77,FALSE),"")</f>
        <v>0</v>
      </c>
      <c r="I40" s="293">
        <f>IFERROR(VLOOKUP(B40,'Reading B'!E:CS,78,FALSE),"_")</f>
        <v>0</v>
      </c>
      <c r="J40" s="290">
        <f>IFERROR(VLOOKUP(B40,'Reading B'!E:CS,9,FALSE),"")</f>
        <v>0</v>
      </c>
      <c r="K40" s="294">
        <f>IFERROR(VLOOKUP(B40,'Reading B'!E:CS,10,FALSE),"")</f>
        <v>0</v>
      </c>
    </row>
    <row r="41" spans="2:11" ht="17.399999999999999" customHeight="1">
      <c r="B41" s="284">
        <v>36</v>
      </c>
      <c r="C41" s="285" t="str">
        <f>IFERROR(VLOOKUP(B41,'Reading B'!E:CS,2,FALSE),"")</f>
        <v>01​ 01 01 0900 1</v>
      </c>
      <c r="D41" s="286" t="str">
        <f>IFERROR(VLOOKUP(B41,'Reading B'!E:CS,3,FALSE),"")</f>
        <v>ស៊ុន សារ៉េត</v>
      </c>
      <c r="E41" s="286">
        <f>IFERROR(VLOOKUP(B41,'Reading B'!E:CS,74,FALSE),"")</f>
        <v>0</v>
      </c>
      <c r="F41" s="286">
        <f>IFERROR(VLOOKUP(B41,'Reading B'!E:CS,75,FALSE),"")</f>
        <v>0</v>
      </c>
      <c r="G41" s="286">
        <f>IFERROR(VLOOKUP(B41,'Reading B'!E:CS,76,FALSE),"")</f>
        <v>0</v>
      </c>
      <c r="H41" s="287">
        <f>IFERROR(VLOOKUP(B41,'Reading B'!E:CS,77,FALSE),"")</f>
        <v>0</v>
      </c>
      <c r="I41" s="293">
        <f>IFERROR(VLOOKUP(B41,'Reading B'!E:CS,78,FALSE),"_")</f>
        <v>0</v>
      </c>
      <c r="J41" s="290">
        <f>IFERROR(VLOOKUP(B41,'Reading B'!E:CS,9,FALSE),"")</f>
        <v>0</v>
      </c>
      <c r="K41" s="294">
        <f>IFERROR(VLOOKUP(B41,'Reading B'!E:CS,10,FALSE),"")</f>
        <v>0</v>
      </c>
    </row>
    <row r="42" spans="2:11" ht="17.399999999999999" customHeight="1">
      <c r="B42" s="284">
        <v>37</v>
      </c>
      <c r="C42" s="285" t="str">
        <f>IFERROR(VLOOKUP(B42,'Reading B'!E:CS,2,FALSE),"")</f>
        <v>01​ 01 01 0925 1</v>
      </c>
      <c r="D42" s="286" t="str">
        <f>IFERROR(VLOOKUP(B42,'Reading B'!E:CS,3,FALSE),"")</f>
        <v>យ៉ាន បូផៃ (ផ្កាយព្រឹក)</v>
      </c>
      <c r="E42" s="286">
        <f>IFERROR(VLOOKUP(B42,'Reading B'!E:CS,74,FALSE),"")</f>
        <v>0</v>
      </c>
      <c r="F42" s="286">
        <f>IFERROR(VLOOKUP(B42,'Reading B'!E:CS,75,FALSE),"")</f>
        <v>0</v>
      </c>
      <c r="G42" s="286">
        <f>IFERROR(VLOOKUP(B42,'Reading B'!E:CS,76,FALSE),"")</f>
        <v>0</v>
      </c>
      <c r="H42" s="287">
        <f>IFERROR(VLOOKUP(B42,'Reading B'!E:CS,77,FALSE),"")</f>
        <v>0</v>
      </c>
      <c r="I42" s="293">
        <f>IFERROR(VLOOKUP(B42,'Reading B'!E:CS,78,FALSE),"_")</f>
        <v>0</v>
      </c>
      <c r="J42" s="290">
        <f>IFERROR(VLOOKUP(B42,'Reading B'!E:CS,9,FALSE),"")</f>
        <v>0</v>
      </c>
      <c r="K42" s="294">
        <f>IFERROR(VLOOKUP(B42,'Reading B'!E:CS,10,FALSE),"")</f>
        <v>0</v>
      </c>
    </row>
    <row r="43" spans="2:11" ht="17.399999999999999" customHeight="1">
      <c r="B43" s="284">
        <v>38</v>
      </c>
      <c r="C43" s="285" t="str">
        <f>IFERROR(VLOOKUP(B43,'Reading B'!E:CS,2,FALSE),"")</f>
        <v>01​ 01 01 0950 1</v>
      </c>
      <c r="D43" s="286" t="str">
        <f>IFERROR(VLOOKUP(B43,'Reading B'!E:CS,3,FALSE),"")</f>
        <v>សុខ សុខុន (ពីស៊ីនទឹក)</v>
      </c>
      <c r="E43" s="286">
        <f>IFERROR(VLOOKUP(B43,'Reading B'!E:CS,74,FALSE),"")</f>
        <v>0</v>
      </c>
      <c r="F43" s="286">
        <f>IFERROR(VLOOKUP(B43,'Reading B'!E:CS,75,FALSE),"")</f>
        <v>0</v>
      </c>
      <c r="G43" s="286">
        <f>IFERROR(VLOOKUP(B43,'Reading B'!E:CS,76,FALSE),"")</f>
        <v>0</v>
      </c>
      <c r="H43" s="287">
        <f>IFERROR(VLOOKUP(B43,'Reading B'!E:CS,77,FALSE),"")</f>
        <v>0</v>
      </c>
      <c r="I43" s="293">
        <f>IFERROR(VLOOKUP(B43,'Reading B'!E:CS,78,FALSE),"_")</f>
        <v>0</v>
      </c>
      <c r="J43" s="290">
        <f>IFERROR(VLOOKUP(B43,'Reading B'!E:CS,9,FALSE),"")</f>
        <v>0</v>
      </c>
      <c r="K43" s="294">
        <f>IFERROR(VLOOKUP(B43,'Reading B'!E:CS,10,FALSE),"")</f>
        <v>0</v>
      </c>
    </row>
    <row r="44" spans="2:11" ht="17.399999999999999" customHeight="1">
      <c r="B44" s="284">
        <v>39</v>
      </c>
      <c r="C44" s="285" t="str">
        <f>IFERROR(VLOOKUP(B44,'Reading B'!E:CS,2,FALSE),"")</f>
        <v>01​ 01 01 0975 1</v>
      </c>
      <c r="D44" s="286" t="str">
        <f>IFERROR(VLOOKUP(B44,'Reading B'!E:CS,3,FALSE),"")</f>
        <v>សៀ ស៊ិន (លាងម៉ូតូ)</v>
      </c>
      <c r="E44" s="286">
        <f>IFERROR(VLOOKUP(B44,'Reading B'!E:CS,74,FALSE),"")</f>
        <v>0</v>
      </c>
      <c r="F44" s="286">
        <f>IFERROR(VLOOKUP(B44,'Reading B'!E:CS,75,FALSE),"")</f>
        <v>0</v>
      </c>
      <c r="G44" s="286">
        <f>IFERROR(VLOOKUP(B44,'Reading B'!E:CS,76,FALSE),"")</f>
        <v>0</v>
      </c>
      <c r="H44" s="287">
        <f>IFERROR(VLOOKUP(B44,'Reading B'!E:CS,77,FALSE),"")</f>
        <v>0</v>
      </c>
      <c r="I44" s="293">
        <f>IFERROR(VLOOKUP(B44,'Reading B'!E:CS,78,FALSE),"_")</f>
        <v>0</v>
      </c>
      <c r="J44" s="290">
        <f>IFERROR(VLOOKUP(B44,'Reading B'!E:CS,9,FALSE),"")</f>
        <v>0</v>
      </c>
      <c r="K44" s="294">
        <f>IFERROR(VLOOKUP(B44,'Reading B'!E:CS,10,FALSE),"")</f>
        <v>0</v>
      </c>
    </row>
    <row r="45" spans="2:11" ht="17.399999999999999" customHeight="1">
      <c r="B45" s="284">
        <v>40</v>
      </c>
      <c r="C45" s="285" t="str">
        <f>IFERROR(VLOOKUP(B45,'Reading B'!E:CS,2,FALSE),"")</f>
        <v>01​ 01 01 1000 1</v>
      </c>
      <c r="D45" s="286" t="str">
        <f>IFERROR(VLOOKUP(B45,'Reading B'!E:CS,3,FALSE),"")</f>
        <v>អាហារដ្ឋានសន្តិភាព</v>
      </c>
      <c r="E45" s="286">
        <f>IFERROR(VLOOKUP(B45,'Reading B'!E:CS,74,FALSE),"")</f>
        <v>0</v>
      </c>
      <c r="F45" s="286">
        <f>IFERROR(VLOOKUP(B45,'Reading B'!E:CS,75,FALSE),"")</f>
        <v>0</v>
      </c>
      <c r="G45" s="286">
        <f>IFERROR(VLOOKUP(B45,'Reading B'!E:CS,76,FALSE),"")</f>
        <v>0</v>
      </c>
      <c r="H45" s="287">
        <f>IFERROR(VLOOKUP(B45,'Reading B'!E:CS,77,FALSE),"")</f>
        <v>0</v>
      </c>
      <c r="I45" s="293">
        <f>IFERROR(VLOOKUP(B45,'Reading B'!E:CS,78,FALSE),"_")</f>
        <v>0</v>
      </c>
      <c r="J45" s="290">
        <f>IFERROR(VLOOKUP(B45,'Reading B'!E:CS,9,FALSE),"")</f>
        <v>0</v>
      </c>
      <c r="K45" s="294">
        <f>IFERROR(VLOOKUP(B45,'Reading B'!E:CS,10,FALSE),"")</f>
        <v>0</v>
      </c>
    </row>
    <row r="46" spans="2:11" ht="17.399999999999999" customHeight="1">
      <c r="B46" s="284">
        <v>41</v>
      </c>
      <c r="C46" s="285" t="str">
        <f>IFERROR(VLOOKUP(B46,'Reading B'!E:CS,2,FALSE),"")</f>
        <v>01​ 01 01 1025 1</v>
      </c>
      <c r="D46" s="286" t="str">
        <f>IFERROR(VLOOKUP(B46,'Reading B'!E:CS,3,FALSE),"")</f>
        <v>ឡេន រ៉ា(លក់ពោះគោ)</v>
      </c>
      <c r="E46" s="286">
        <f>IFERROR(VLOOKUP(B46,'Reading B'!E:CS,74,FALSE),"")</f>
        <v>0</v>
      </c>
      <c r="F46" s="286">
        <f>IFERROR(VLOOKUP(B46,'Reading B'!E:CS,75,FALSE),"")</f>
        <v>0</v>
      </c>
      <c r="G46" s="286">
        <f>IFERROR(VLOOKUP(B46,'Reading B'!E:CS,76,FALSE),"")</f>
        <v>0</v>
      </c>
      <c r="H46" s="287">
        <f>IFERROR(VLOOKUP(B46,'Reading B'!E:CS,77,FALSE),"")</f>
        <v>0</v>
      </c>
      <c r="I46" s="293">
        <f>IFERROR(VLOOKUP(B46,'Reading B'!E:CS,78,FALSE),"_")</f>
        <v>0</v>
      </c>
      <c r="J46" s="290">
        <f>IFERROR(VLOOKUP(B46,'Reading B'!E:CS,9,FALSE),"")</f>
        <v>0</v>
      </c>
      <c r="K46" s="294">
        <f>IFERROR(VLOOKUP(B46,'Reading B'!E:CS,10,FALSE),"")</f>
        <v>0</v>
      </c>
    </row>
    <row r="47" spans="2:11" ht="17.399999999999999" customHeight="1">
      <c r="B47" s="284">
        <v>42</v>
      </c>
      <c r="C47" s="285" t="str">
        <f>IFERROR(VLOOKUP(B47,'Reading B'!E:CS,2,FALSE),"")</f>
        <v>01​ 01 01 1050 1</v>
      </c>
      <c r="D47" s="286" t="str">
        <f>IFERROR(VLOOKUP(B47,'Reading B'!E:CS,3,FALSE),"")</f>
        <v>ងួន ហួត (ថៃលី)</v>
      </c>
      <c r="E47" s="286">
        <f>IFERROR(VLOOKUP(B47,'Reading B'!E:CS,74,FALSE),"")</f>
        <v>0</v>
      </c>
      <c r="F47" s="286">
        <f>IFERROR(VLOOKUP(B47,'Reading B'!E:CS,75,FALSE),"")</f>
        <v>0</v>
      </c>
      <c r="G47" s="286">
        <f>IFERROR(VLOOKUP(B47,'Reading B'!E:CS,76,FALSE),"")</f>
        <v>0</v>
      </c>
      <c r="H47" s="287">
        <f>IFERROR(VLOOKUP(B47,'Reading B'!E:CS,77,FALSE),"")</f>
        <v>0</v>
      </c>
      <c r="I47" s="293">
        <f>IFERROR(VLOOKUP(B47,'Reading B'!E:CS,78,FALSE),"_")</f>
        <v>0</v>
      </c>
      <c r="J47" s="290">
        <f>IFERROR(VLOOKUP(B47,'Reading B'!E:CS,9,FALSE),"")</f>
        <v>0</v>
      </c>
      <c r="K47" s="294">
        <f>IFERROR(VLOOKUP(B47,'Reading B'!E:CS,10,FALSE),"")</f>
        <v>0</v>
      </c>
    </row>
    <row r="48" spans="2:11" ht="17.399999999999999" customHeight="1">
      <c r="B48" s="284">
        <v>43</v>
      </c>
      <c r="C48" s="285" t="str">
        <f>IFERROR(VLOOKUP(B48,'Reading B'!E:CS,2,FALSE),"")</f>
        <v>01​ 01 01 1075 1</v>
      </c>
      <c r="D48" s="286" t="str">
        <f>IFERROR(VLOOKUP(B48,'Reading B'!E:CS,3,FALSE),"")</f>
        <v xml:space="preserve">ឈុន លឹម </v>
      </c>
      <c r="E48" s="286">
        <f>IFERROR(VLOOKUP(B48,'Reading B'!E:CS,74,FALSE),"")</f>
        <v>0</v>
      </c>
      <c r="F48" s="286">
        <f>IFERROR(VLOOKUP(B48,'Reading B'!E:CS,75,FALSE),"")</f>
        <v>0</v>
      </c>
      <c r="G48" s="286">
        <f>IFERROR(VLOOKUP(B48,'Reading B'!E:CS,76,FALSE),"")</f>
        <v>0</v>
      </c>
      <c r="H48" s="287">
        <f>IFERROR(VLOOKUP(B48,'Reading B'!E:CS,77,FALSE),"")</f>
        <v>0</v>
      </c>
      <c r="I48" s="293">
        <f>IFERROR(VLOOKUP(B48,'Reading B'!E:CS,78,FALSE),"_")</f>
        <v>0</v>
      </c>
      <c r="J48" s="290">
        <f>IFERROR(VLOOKUP(B48,'Reading B'!E:CS,9,FALSE),"")</f>
        <v>0</v>
      </c>
      <c r="K48" s="294">
        <f>IFERROR(VLOOKUP(B48,'Reading B'!E:CS,10,FALSE),"")</f>
        <v>0</v>
      </c>
    </row>
    <row r="49" spans="2:11" ht="17.399999999999999" customHeight="1">
      <c r="B49" s="284">
        <v>44</v>
      </c>
      <c r="C49" s="285" t="str">
        <f>IFERROR(VLOOKUP(B49,'Reading B'!E:CS,2,FALSE),"")</f>
        <v>01​ 01 01 1100 1</v>
      </c>
      <c r="D49" s="286" t="str">
        <f>IFERROR(VLOOKUP(B49,'Reading B'!E:CS,3,FALSE),"")</f>
        <v xml:space="preserve">ជា ថូន </v>
      </c>
      <c r="E49" s="286">
        <f>IFERROR(VLOOKUP(B49,'Reading B'!E:CS,74,FALSE),"")</f>
        <v>0</v>
      </c>
      <c r="F49" s="286">
        <f>IFERROR(VLOOKUP(B49,'Reading B'!E:CS,75,FALSE),"")</f>
        <v>0</v>
      </c>
      <c r="G49" s="286">
        <f>IFERROR(VLOOKUP(B49,'Reading B'!E:CS,76,FALSE),"")</f>
        <v>0</v>
      </c>
      <c r="H49" s="287">
        <f>IFERROR(VLOOKUP(B49,'Reading B'!E:CS,77,FALSE),"")</f>
        <v>0</v>
      </c>
      <c r="I49" s="293">
        <f>IFERROR(VLOOKUP(B49,'Reading B'!E:CS,78,FALSE),"_")</f>
        <v>0</v>
      </c>
      <c r="J49" s="290">
        <f>IFERROR(VLOOKUP(B49,'Reading B'!E:CS,9,FALSE),"")</f>
        <v>0</v>
      </c>
      <c r="K49" s="294">
        <f>IFERROR(VLOOKUP(B49,'Reading B'!E:CS,10,FALSE),"")</f>
        <v>0</v>
      </c>
    </row>
    <row r="50" spans="2:11" ht="17.399999999999999" customHeight="1">
      <c r="B50" s="284">
        <v>45</v>
      </c>
      <c r="C50" s="285" t="str">
        <f>IFERROR(VLOOKUP(B50,'Reading B'!E:CS,2,FALSE),"")</f>
        <v>01​ 01 01 1125 1</v>
      </c>
      <c r="D50" s="286" t="str">
        <f>IFERROR(VLOOKUP(B50,'Reading B'!E:CS,3,FALSE),"")</f>
        <v>ភោជនីយដ្ឋាន សួនយុវ័ន</v>
      </c>
      <c r="E50" s="286">
        <f>IFERROR(VLOOKUP(B50,'Reading B'!E:CS,74,FALSE),"")</f>
        <v>0</v>
      </c>
      <c r="F50" s="286">
        <f>IFERROR(VLOOKUP(B50,'Reading B'!E:CS,75,FALSE),"")</f>
        <v>0</v>
      </c>
      <c r="G50" s="286">
        <f>IFERROR(VLOOKUP(B50,'Reading B'!E:CS,76,FALSE),"")</f>
        <v>0</v>
      </c>
      <c r="H50" s="287">
        <f>IFERROR(VLOOKUP(B50,'Reading B'!E:CS,77,FALSE),"")</f>
        <v>0</v>
      </c>
      <c r="I50" s="293">
        <f>IFERROR(VLOOKUP(B50,'Reading B'!E:CS,78,FALSE),"_")</f>
        <v>0</v>
      </c>
      <c r="J50" s="290">
        <f>IFERROR(VLOOKUP(B50,'Reading B'!E:CS,9,FALSE),"")</f>
        <v>0</v>
      </c>
      <c r="K50" s="294">
        <f>IFERROR(VLOOKUP(B50,'Reading B'!E:CS,10,FALSE),"")</f>
        <v>0</v>
      </c>
    </row>
    <row r="51" spans="2:11" ht="17.399999999999999" customHeight="1">
      <c r="B51" s="284">
        <v>46</v>
      </c>
      <c r="C51" s="285" t="str">
        <f>IFERROR(VLOOKUP(B51,'Reading B'!E:CS,2,FALSE),"")</f>
        <v>01​ 01 01 1150 1</v>
      </c>
      <c r="D51" s="286" t="str">
        <f>IFERROR(VLOOKUP(B51,'Reading B'!E:CS,3,FALSE),"")</f>
        <v>ទាន់សម័យម៉ាស្សាខារ៉ាអូខេ</v>
      </c>
      <c r="E51" s="286">
        <f>IFERROR(VLOOKUP(B51,'Reading B'!E:CS,74,FALSE),"")</f>
        <v>0</v>
      </c>
      <c r="F51" s="286">
        <f>IFERROR(VLOOKUP(B51,'Reading B'!E:CS,75,FALSE),"")</f>
        <v>0</v>
      </c>
      <c r="G51" s="286">
        <f>IFERROR(VLOOKUP(B51,'Reading B'!E:CS,76,FALSE),"")</f>
        <v>0</v>
      </c>
      <c r="H51" s="287">
        <f>IFERROR(VLOOKUP(B51,'Reading B'!E:CS,77,FALSE),"")</f>
        <v>0</v>
      </c>
      <c r="I51" s="293">
        <f>IFERROR(VLOOKUP(B51,'Reading B'!E:CS,78,FALSE),"_")</f>
        <v>0</v>
      </c>
      <c r="J51" s="290">
        <f>IFERROR(VLOOKUP(B51,'Reading B'!E:CS,9,FALSE),"")</f>
        <v>0</v>
      </c>
      <c r="K51" s="294">
        <f>IFERROR(VLOOKUP(B51,'Reading B'!E:CS,10,FALSE),"")</f>
        <v>0</v>
      </c>
    </row>
    <row r="52" spans="2:11" ht="17.399999999999999" customHeight="1">
      <c r="B52" s="284">
        <v>47</v>
      </c>
      <c r="C52" s="285" t="str">
        <f>IFERROR(VLOOKUP(B52,'Reading B'!E:CS,2,FALSE),"")</f>
        <v>01​ 01 01 1175 1</v>
      </c>
      <c r="D52" s="286" t="str">
        <f>IFERROR(VLOOKUP(B52,'Reading B'!E:CS,3,FALSE),"")</f>
        <v>យ៉ាំ គឹមសេង</v>
      </c>
      <c r="E52" s="286">
        <f>IFERROR(VLOOKUP(B52,'Reading B'!E:CS,74,FALSE),"")</f>
        <v>0</v>
      </c>
      <c r="F52" s="286">
        <f>IFERROR(VLOOKUP(B52,'Reading B'!E:CS,75,FALSE),"")</f>
        <v>0</v>
      </c>
      <c r="G52" s="286">
        <f>IFERROR(VLOOKUP(B52,'Reading B'!E:CS,76,FALSE),"")</f>
        <v>0</v>
      </c>
      <c r="H52" s="287">
        <f>IFERROR(VLOOKUP(B52,'Reading B'!E:CS,77,FALSE),"")</f>
        <v>0</v>
      </c>
      <c r="I52" s="293">
        <f>IFERROR(VLOOKUP(B52,'Reading B'!E:CS,78,FALSE),"_")</f>
        <v>0</v>
      </c>
      <c r="J52" s="290">
        <f>IFERROR(VLOOKUP(B52,'Reading B'!E:CS,9,FALSE),"")</f>
        <v>0</v>
      </c>
      <c r="K52" s="294">
        <f>IFERROR(VLOOKUP(B52,'Reading B'!E:CS,10,FALSE),"")</f>
        <v>0</v>
      </c>
    </row>
    <row r="53" spans="2:11" ht="17.399999999999999" customHeight="1">
      <c r="B53" s="284">
        <v>48</v>
      </c>
      <c r="C53" s="285" t="str">
        <f>IFERROR(VLOOKUP(B53,'Reading B'!E:CS,2,FALSE),"")</f>
        <v>01​ 01 01 1200 1</v>
      </c>
      <c r="D53" s="286" t="str">
        <f>IFERROR(VLOOKUP(B53,'Reading B'!E:CS,3,FALSE),"")</f>
        <v>ពៅ គឹមហាន</v>
      </c>
      <c r="E53" s="286">
        <f>IFERROR(VLOOKUP(B53,'Reading B'!E:CS,74,FALSE),"")</f>
        <v>0</v>
      </c>
      <c r="F53" s="286">
        <f>IFERROR(VLOOKUP(B53,'Reading B'!E:CS,75,FALSE),"")</f>
        <v>0</v>
      </c>
      <c r="G53" s="286">
        <f>IFERROR(VLOOKUP(B53,'Reading B'!E:CS,76,FALSE),"")</f>
        <v>0</v>
      </c>
      <c r="H53" s="287">
        <f>IFERROR(VLOOKUP(B53,'Reading B'!E:CS,77,FALSE),"")</f>
        <v>0</v>
      </c>
      <c r="I53" s="293">
        <f>IFERROR(VLOOKUP(B53,'Reading B'!E:CS,78,FALSE),"_")</f>
        <v>0</v>
      </c>
      <c r="J53" s="290">
        <f>IFERROR(VLOOKUP(B53,'Reading B'!E:CS,9,FALSE),"")</f>
        <v>0</v>
      </c>
      <c r="K53" s="294">
        <f>IFERROR(VLOOKUP(B53,'Reading B'!E:CS,10,FALSE),"")</f>
        <v>0</v>
      </c>
    </row>
    <row r="54" spans="2:11" ht="17.399999999999999" customHeight="1">
      <c r="B54" s="284">
        <v>49</v>
      </c>
      <c r="C54" s="285" t="str">
        <f>IFERROR(VLOOKUP(B54,'Reading B'!E:CS,2,FALSE),"")</f>
        <v>01​ 01 01 1225 1</v>
      </c>
      <c r="D54" s="286" t="str">
        <f>IFERROR(VLOOKUP(B54,'Reading B'!E:CS,3,FALSE),"")</f>
        <v>ហេង ស្រីញឹប</v>
      </c>
      <c r="E54" s="286">
        <f>IFERROR(VLOOKUP(B54,'Reading B'!E:CS,74,FALSE),"")</f>
        <v>0</v>
      </c>
      <c r="F54" s="286">
        <f>IFERROR(VLOOKUP(B54,'Reading B'!E:CS,75,FALSE),"")</f>
        <v>0</v>
      </c>
      <c r="G54" s="286">
        <f>IFERROR(VLOOKUP(B54,'Reading B'!E:CS,76,FALSE),"")</f>
        <v>0</v>
      </c>
      <c r="H54" s="287">
        <f>IFERROR(VLOOKUP(B54,'Reading B'!E:CS,77,FALSE),"")</f>
        <v>0</v>
      </c>
      <c r="I54" s="293">
        <f>IFERROR(VLOOKUP(B54,'Reading B'!E:CS,78,FALSE),"_")</f>
        <v>0</v>
      </c>
      <c r="J54" s="290">
        <f>IFERROR(VLOOKUP(B54,'Reading B'!E:CS,9,FALSE),"")</f>
        <v>0</v>
      </c>
      <c r="K54" s="294">
        <f>IFERROR(VLOOKUP(B54,'Reading B'!E:CS,10,FALSE),"")</f>
        <v>0</v>
      </c>
    </row>
    <row r="55" spans="2:11" ht="17.399999999999999" customHeight="1">
      <c r="B55" s="284">
        <v>50</v>
      </c>
      <c r="C55" s="285" t="str">
        <f>IFERROR(VLOOKUP(B55,'Reading B'!E:CS,2,FALSE),"")</f>
        <v>01​ 01 01 1250 1</v>
      </c>
      <c r="D55" s="286" t="str">
        <f>IFERROR(VLOOKUP(B55,'Reading B'!E:CS,3,FALSE),"")</f>
        <v>អ៊ុយ លីវ</v>
      </c>
      <c r="E55" s="286">
        <f>IFERROR(VLOOKUP(B55,'Reading B'!E:CS,74,FALSE),"")</f>
        <v>0</v>
      </c>
      <c r="F55" s="286">
        <f>IFERROR(VLOOKUP(B55,'Reading B'!E:CS,75,FALSE),"")</f>
        <v>0</v>
      </c>
      <c r="G55" s="286">
        <f>IFERROR(VLOOKUP(B55,'Reading B'!E:CS,76,FALSE),"")</f>
        <v>0</v>
      </c>
      <c r="H55" s="287">
        <f>IFERROR(VLOOKUP(B55,'Reading B'!E:CS,77,FALSE),"")</f>
        <v>0</v>
      </c>
      <c r="I55" s="293">
        <f>IFERROR(VLOOKUP(B55,'Reading B'!E:CS,78,FALSE),"_")</f>
        <v>0</v>
      </c>
      <c r="J55" s="290">
        <f>IFERROR(VLOOKUP(B55,'Reading B'!E:CS,9,FALSE),"")</f>
        <v>0</v>
      </c>
      <c r="K55" s="294">
        <f>IFERROR(VLOOKUP(B55,'Reading B'!E:CS,10,FALSE),"")</f>
        <v>0</v>
      </c>
    </row>
    <row r="56" spans="2:11" ht="17.399999999999999" customHeight="1">
      <c r="B56" s="284">
        <v>51</v>
      </c>
      <c r="C56" s="285" t="str">
        <f>IFERROR(VLOOKUP(B56,'Reading B'!E:CS,2,FALSE),"")</f>
        <v>01​ 01 01 1275 1</v>
      </c>
      <c r="D56" s="286" t="str">
        <f>IFERROR(VLOOKUP(B56,'Reading B'!E:CS,3,FALSE),"")</f>
        <v>ហាក់ ឡេង</v>
      </c>
      <c r="E56" s="286">
        <f>IFERROR(VLOOKUP(B56,'Reading B'!E:CS,74,FALSE),"")</f>
        <v>0</v>
      </c>
      <c r="F56" s="286">
        <f>IFERROR(VLOOKUP(B56,'Reading B'!E:CS,75,FALSE),"")</f>
        <v>0</v>
      </c>
      <c r="G56" s="286">
        <f>IFERROR(VLOOKUP(B56,'Reading B'!E:CS,76,FALSE),"")</f>
        <v>0</v>
      </c>
      <c r="H56" s="287">
        <f>IFERROR(VLOOKUP(B56,'Reading B'!E:CS,77,FALSE),"")</f>
        <v>0</v>
      </c>
      <c r="I56" s="293">
        <f>IFERROR(VLOOKUP(B56,'Reading B'!E:CS,78,FALSE),"_")</f>
        <v>0</v>
      </c>
      <c r="J56" s="290">
        <f>IFERROR(VLOOKUP(B56,'Reading B'!E:CS,9,FALSE),"")</f>
        <v>0</v>
      </c>
      <c r="K56" s="294">
        <f>IFERROR(VLOOKUP(B56,'Reading B'!E:CS,10,FALSE),"")</f>
        <v>0</v>
      </c>
    </row>
    <row r="57" spans="2:11" ht="17.399999999999999" customHeight="1">
      <c r="B57" s="284">
        <v>52</v>
      </c>
      <c r="C57" s="285" t="str">
        <f>IFERROR(VLOOKUP(B57,'Reading B'!E:CS,2,FALSE),"")</f>
        <v>01​ 01 01 1300 1</v>
      </c>
      <c r="D57" s="286" t="str">
        <f>IFERROR(VLOOKUP(B57,'Reading B'!E:CS,3,FALSE),"")</f>
        <v>អាជីវកម្មសាណាត់ ២</v>
      </c>
      <c r="E57" s="286">
        <f>IFERROR(VLOOKUP(B57,'Reading B'!E:CS,74,FALSE),"")</f>
        <v>0</v>
      </c>
      <c r="F57" s="286">
        <f>IFERROR(VLOOKUP(B57,'Reading B'!E:CS,75,FALSE),"")</f>
        <v>0</v>
      </c>
      <c r="G57" s="286">
        <f>IFERROR(VLOOKUP(B57,'Reading B'!E:CS,76,FALSE),"")</f>
        <v>0</v>
      </c>
      <c r="H57" s="287">
        <f>IFERROR(VLOOKUP(B57,'Reading B'!E:CS,77,FALSE),"")</f>
        <v>0</v>
      </c>
      <c r="I57" s="293">
        <f>IFERROR(VLOOKUP(B57,'Reading B'!E:CS,78,FALSE),"_")</f>
        <v>0</v>
      </c>
      <c r="J57" s="290">
        <f>IFERROR(VLOOKUP(B57,'Reading B'!E:CS,9,FALSE),"")</f>
        <v>0</v>
      </c>
      <c r="K57" s="294">
        <f>IFERROR(VLOOKUP(B57,'Reading B'!E:CS,10,FALSE),"")</f>
        <v>0</v>
      </c>
    </row>
    <row r="58" spans="2:11" ht="17.399999999999999" customHeight="1">
      <c r="B58" s="284">
        <v>53</v>
      </c>
      <c r="C58" s="285" t="str">
        <f>IFERROR(VLOOKUP(B58,'Reading B'!E:CS,2,FALSE),"")</f>
        <v>01​ 01 01 1325 1</v>
      </c>
      <c r="D58" s="286" t="str">
        <f>IFERROR(VLOOKUP(B58,'Reading B'!E:CS,3,FALSE),"")</f>
        <v>ផិត ផៃណុង</v>
      </c>
      <c r="E58" s="286">
        <f>IFERROR(VLOOKUP(B58,'Reading B'!E:CS,74,FALSE),"")</f>
        <v>0</v>
      </c>
      <c r="F58" s="286">
        <f>IFERROR(VLOOKUP(B58,'Reading B'!E:CS,75,FALSE),"")</f>
        <v>0</v>
      </c>
      <c r="G58" s="286">
        <f>IFERROR(VLOOKUP(B58,'Reading B'!E:CS,76,FALSE),"")</f>
        <v>0</v>
      </c>
      <c r="H58" s="287">
        <f>IFERROR(VLOOKUP(B58,'Reading B'!E:CS,77,FALSE),"")</f>
        <v>0</v>
      </c>
      <c r="I58" s="293">
        <f>IFERROR(VLOOKUP(B58,'Reading B'!E:CS,78,FALSE),"_")</f>
        <v>0</v>
      </c>
      <c r="J58" s="290">
        <f>IFERROR(VLOOKUP(B58,'Reading B'!E:CS,9,FALSE),"")</f>
        <v>0</v>
      </c>
      <c r="K58" s="294">
        <f>IFERROR(VLOOKUP(B58,'Reading B'!E:CS,10,FALSE),"")</f>
        <v>0</v>
      </c>
    </row>
    <row r="59" spans="2:11" ht="17.399999999999999" customHeight="1">
      <c r="B59" s="284">
        <v>54</v>
      </c>
      <c r="C59" s="285" t="str">
        <f>IFERROR(VLOOKUP(B59,'Reading B'!E:CS,2,FALSE),"")</f>
        <v>01​ 01 01 1350 1</v>
      </c>
      <c r="D59" s="286" t="str">
        <f>IFERROR(VLOOKUP(B59,'Reading B'!E:CS,3,FALSE),"")</f>
        <v>ណៃ គឹមសុន បៃលិន</v>
      </c>
      <c r="E59" s="286">
        <f>IFERROR(VLOOKUP(B59,'Reading B'!E:CS,74,FALSE),"")</f>
        <v>0</v>
      </c>
      <c r="F59" s="286">
        <f>IFERROR(VLOOKUP(B59,'Reading B'!E:CS,75,FALSE),"")</f>
        <v>0</v>
      </c>
      <c r="G59" s="286">
        <f>IFERROR(VLOOKUP(B59,'Reading B'!E:CS,76,FALSE),"")</f>
        <v>0</v>
      </c>
      <c r="H59" s="287">
        <f>IFERROR(VLOOKUP(B59,'Reading B'!E:CS,77,FALSE),"")</f>
        <v>0</v>
      </c>
      <c r="I59" s="293">
        <f>IFERROR(VLOOKUP(B59,'Reading B'!E:CS,78,FALSE),"_")</f>
        <v>0</v>
      </c>
      <c r="J59" s="290">
        <f>IFERROR(VLOOKUP(B59,'Reading B'!E:CS,9,FALSE),"")</f>
        <v>0</v>
      </c>
      <c r="K59" s="294">
        <f>IFERROR(VLOOKUP(B59,'Reading B'!E:CS,10,FALSE),"")</f>
        <v>0</v>
      </c>
    </row>
    <row r="60" spans="2:11" ht="17.399999999999999" customHeight="1">
      <c r="B60" s="284">
        <v>55</v>
      </c>
      <c r="C60" s="285" t="str">
        <f>IFERROR(VLOOKUP(B60,'Reading B'!E:CS,2,FALSE),"")</f>
        <v>01​ 01 01 1375 1</v>
      </c>
      <c r="D60" s="286" t="str">
        <f>IFERROR(VLOOKUP(B60,'Reading B'!E:CS,3,FALSE),"")</f>
        <v>សោម សាឃឿង</v>
      </c>
      <c r="E60" s="286">
        <f>IFERROR(VLOOKUP(B60,'Reading B'!E:CS,74,FALSE),"")</f>
        <v>0</v>
      </c>
      <c r="F60" s="286">
        <f>IFERROR(VLOOKUP(B60,'Reading B'!E:CS,75,FALSE),"")</f>
        <v>0</v>
      </c>
      <c r="G60" s="286">
        <f>IFERROR(VLOOKUP(B60,'Reading B'!E:CS,76,FALSE),"")</f>
        <v>0</v>
      </c>
      <c r="H60" s="287">
        <f>IFERROR(VLOOKUP(B60,'Reading B'!E:CS,77,FALSE),"")</f>
        <v>0</v>
      </c>
      <c r="I60" s="293">
        <f>IFERROR(VLOOKUP(B60,'Reading B'!E:CS,78,FALSE),"_")</f>
        <v>0</v>
      </c>
      <c r="J60" s="290">
        <f>IFERROR(VLOOKUP(B60,'Reading B'!E:CS,9,FALSE),"")</f>
        <v>0</v>
      </c>
      <c r="K60" s="294">
        <f>IFERROR(VLOOKUP(B60,'Reading B'!E:CS,10,FALSE),"")</f>
        <v>0</v>
      </c>
    </row>
    <row r="61" spans="2:11" ht="17.399999999999999" customHeight="1">
      <c r="B61" s="284">
        <v>56</v>
      </c>
      <c r="C61" s="285" t="str">
        <f>IFERROR(VLOOKUP(B61,'Reading B'!E:CS,2,FALSE),"")</f>
        <v>01​ 01 01 1400 1</v>
      </c>
      <c r="D61" s="286" t="str">
        <f>IFERROR(VLOOKUP(B61,'Reading B'!E:CS,3,FALSE),"")</f>
        <v>ហាំង ឡាយ ទី ២</v>
      </c>
      <c r="E61" s="286">
        <f>IFERROR(VLOOKUP(B61,'Reading B'!E:CS,74,FALSE),"")</f>
        <v>0</v>
      </c>
      <c r="F61" s="286">
        <f>IFERROR(VLOOKUP(B61,'Reading B'!E:CS,75,FALSE),"")</f>
        <v>0</v>
      </c>
      <c r="G61" s="286">
        <f>IFERROR(VLOOKUP(B61,'Reading B'!E:CS,76,FALSE),"")</f>
        <v>0</v>
      </c>
      <c r="H61" s="287">
        <f>IFERROR(VLOOKUP(B61,'Reading B'!E:CS,77,FALSE),"")</f>
        <v>0</v>
      </c>
      <c r="I61" s="293">
        <f>IFERROR(VLOOKUP(B61,'Reading B'!E:CS,78,FALSE),"_")</f>
        <v>0</v>
      </c>
      <c r="J61" s="290">
        <f>IFERROR(VLOOKUP(B61,'Reading B'!E:CS,9,FALSE),"")</f>
        <v>0</v>
      </c>
      <c r="K61" s="294">
        <f>IFERROR(VLOOKUP(B61,'Reading B'!E:CS,10,FALSE),"")</f>
        <v>0</v>
      </c>
    </row>
    <row r="62" spans="2:11" ht="17.399999999999999" customHeight="1">
      <c r="B62" s="284">
        <v>57</v>
      </c>
      <c r="C62" s="285" t="str">
        <f>IFERROR(VLOOKUP(B62,'Reading B'!E:CS,2,FALSE),"")</f>
        <v>01​ 01 01 1425 1</v>
      </c>
      <c r="D62" s="286" t="str">
        <f>IFERROR(VLOOKUP(B62,'Reading B'!E:CS,3,FALSE),"")</f>
        <v>ស្ថានីយ៍ តូតាល់</v>
      </c>
      <c r="E62" s="286">
        <f>IFERROR(VLOOKUP(B62,'Reading B'!E:CS,74,FALSE),"")</f>
        <v>0</v>
      </c>
      <c r="F62" s="286">
        <f>IFERROR(VLOOKUP(B62,'Reading B'!E:CS,75,FALSE),"")</f>
        <v>0</v>
      </c>
      <c r="G62" s="286">
        <f>IFERROR(VLOOKUP(B62,'Reading B'!E:CS,76,FALSE),"")</f>
        <v>0</v>
      </c>
      <c r="H62" s="287">
        <f>IFERROR(VLOOKUP(B62,'Reading B'!E:CS,77,FALSE),"")</f>
        <v>0</v>
      </c>
      <c r="I62" s="293">
        <f>IFERROR(VLOOKUP(B62,'Reading B'!E:CS,78,FALSE),"_")</f>
        <v>0</v>
      </c>
      <c r="J62" s="290">
        <f>IFERROR(VLOOKUP(B62,'Reading B'!E:CS,9,FALSE),"")</f>
        <v>0</v>
      </c>
      <c r="K62" s="294">
        <f>IFERROR(VLOOKUP(B62,'Reading B'!E:CS,10,FALSE),"")</f>
        <v>0</v>
      </c>
    </row>
    <row r="63" spans="2:11" ht="17.399999999999999" customHeight="1">
      <c r="B63" s="284">
        <v>58</v>
      </c>
      <c r="C63" s="285" t="str">
        <f>IFERROR(VLOOKUP(B63,'Reading B'!E:CS,2,FALSE),"")</f>
        <v>01​ 01 01 1450 1</v>
      </c>
      <c r="D63" s="286" t="str">
        <f>IFERROR(VLOOKUP(B63,'Reading B'!E:CS,3,FALSE),"")</f>
        <v>ឃន ណារិទ្ធ</v>
      </c>
      <c r="E63" s="286">
        <f>IFERROR(VLOOKUP(B63,'Reading B'!E:CS,74,FALSE),"")</f>
        <v>0</v>
      </c>
      <c r="F63" s="286">
        <f>IFERROR(VLOOKUP(B63,'Reading B'!E:CS,75,FALSE),"")</f>
        <v>0</v>
      </c>
      <c r="G63" s="286">
        <f>IFERROR(VLOOKUP(B63,'Reading B'!E:CS,76,FALSE),"")</f>
        <v>0</v>
      </c>
      <c r="H63" s="287">
        <f>IFERROR(VLOOKUP(B63,'Reading B'!E:CS,77,FALSE),"")</f>
        <v>0</v>
      </c>
      <c r="I63" s="293">
        <f>IFERROR(VLOOKUP(B63,'Reading B'!E:CS,78,FALSE),"_")</f>
        <v>0</v>
      </c>
      <c r="J63" s="290">
        <f>IFERROR(VLOOKUP(B63,'Reading B'!E:CS,9,FALSE),"")</f>
        <v>0</v>
      </c>
      <c r="K63" s="294">
        <f>IFERROR(VLOOKUP(B63,'Reading B'!E:CS,10,FALSE),"")</f>
        <v>0</v>
      </c>
    </row>
    <row r="64" spans="2:11" ht="17.399999999999999" customHeight="1">
      <c r="B64" s="284">
        <v>59</v>
      </c>
      <c r="C64" s="285" t="str">
        <f>IFERROR(VLOOKUP(B64,'Reading B'!E:CS,2,FALSE),"")</f>
        <v>01​ 01 01 1475 1</v>
      </c>
      <c r="D64" s="286" t="str">
        <f>IFERROR(VLOOKUP(B64,'Reading B'!E:CS,3,FALSE),"")</f>
        <v>សណ្ឋាគារស្តារ អ៊ុន ផល្លា</v>
      </c>
      <c r="E64" s="286">
        <f>IFERROR(VLOOKUP(B64,'Reading B'!E:CS,74,FALSE),"")</f>
        <v>0</v>
      </c>
      <c r="F64" s="286">
        <f>IFERROR(VLOOKUP(B64,'Reading B'!E:CS,75,FALSE),"")</f>
        <v>0</v>
      </c>
      <c r="G64" s="286">
        <f>IFERROR(VLOOKUP(B64,'Reading B'!E:CS,76,FALSE),"")</f>
        <v>0</v>
      </c>
      <c r="H64" s="287">
        <f>IFERROR(VLOOKUP(B64,'Reading B'!E:CS,77,FALSE),"")</f>
        <v>0</v>
      </c>
      <c r="I64" s="293">
        <f>IFERROR(VLOOKUP(B64,'Reading B'!E:CS,78,FALSE),"_")</f>
        <v>0</v>
      </c>
      <c r="J64" s="290">
        <f>IFERROR(VLOOKUP(B64,'Reading B'!E:CS,9,FALSE),"")</f>
        <v>0</v>
      </c>
      <c r="K64" s="294">
        <f>IFERROR(VLOOKUP(B64,'Reading B'!E:CS,10,FALSE),"")</f>
        <v>0</v>
      </c>
    </row>
    <row r="65" spans="2:11" ht="17.399999999999999" customHeight="1">
      <c r="B65" s="284">
        <v>60</v>
      </c>
      <c r="C65" s="285" t="str">
        <f>IFERROR(VLOOKUP(B65,'Reading B'!E:CS,2,FALSE),"")</f>
        <v>01​ 01 01 1500 1</v>
      </c>
      <c r="D65" s="286" t="str">
        <f>IFERROR(VLOOKUP(B65,'Reading B'!E:CS,3,FALSE),"")</f>
        <v>សណ្ឋាគារ ឃីង</v>
      </c>
      <c r="E65" s="286">
        <f>IFERROR(VLOOKUP(B65,'Reading B'!E:CS,74,FALSE),"")</f>
        <v>0</v>
      </c>
      <c r="F65" s="286">
        <f>IFERROR(VLOOKUP(B65,'Reading B'!E:CS,75,FALSE),"")</f>
        <v>0</v>
      </c>
      <c r="G65" s="286">
        <f>IFERROR(VLOOKUP(B65,'Reading B'!E:CS,76,FALSE),"")</f>
        <v>0</v>
      </c>
      <c r="H65" s="287">
        <f>IFERROR(VLOOKUP(B65,'Reading B'!E:CS,77,FALSE),"")</f>
        <v>0</v>
      </c>
      <c r="I65" s="293">
        <f>IFERROR(VLOOKUP(B65,'Reading B'!E:CS,78,FALSE),"_")</f>
        <v>0</v>
      </c>
      <c r="J65" s="290">
        <f>IFERROR(VLOOKUP(B65,'Reading B'!E:CS,9,FALSE),"")</f>
        <v>0</v>
      </c>
      <c r="K65" s="294">
        <f>IFERROR(VLOOKUP(B65,'Reading B'!E:CS,10,FALSE),"")</f>
        <v>0</v>
      </c>
    </row>
    <row r="66" spans="2:11" ht="17.399999999999999" customHeight="1">
      <c r="B66" s="284">
        <v>61</v>
      </c>
      <c r="C66" s="285" t="str">
        <f>IFERROR(VLOOKUP(B66,'Reading B'!E:CS,2,FALSE),"")</f>
        <v>01​ 01 01 1525 1</v>
      </c>
      <c r="D66" s="286" t="str">
        <f>IFERROR(VLOOKUP(B66,'Reading B'!E:CS,3,FALSE),"")</f>
        <v>ឡេង ហេង (សណ្ឋាគារ)</v>
      </c>
      <c r="E66" s="286">
        <f>IFERROR(VLOOKUP(B66,'Reading B'!E:CS,74,FALSE),"")</f>
        <v>0</v>
      </c>
      <c r="F66" s="286">
        <f>IFERROR(VLOOKUP(B66,'Reading B'!E:CS,75,FALSE),"")</f>
        <v>0</v>
      </c>
      <c r="G66" s="286">
        <f>IFERROR(VLOOKUP(B66,'Reading B'!E:CS,76,FALSE),"")</f>
        <v>0</v>
      </c>
      <c r="H66" s="287">
        <f>IFERROR(VLOOKUP(B66,'Reading B'!E:CS,77,FALSE),"")</f>
        <v>0</v>
      </c>
      <c r="I66" s="293">
        <f>IFERROR(VLOOKUP(B66,'Reading B'!E:CS,78,FALSE),"_")</f>
        <v>0</v>
      </c>
      <c r="J66" s="290">
        <f>IFERROR(VLOOKUP(B66,'Reading B'!E:CS,9,FALSE),"")</f>
        <v>0</v>
      </c>
      <c r="K66" s="294">
        <f>IFERROR(VLOOKUP(B66,'Reading B'!E:CS,10,FALSE),"")</f>
        <v>0</v>
      </c>
    </row>
    <row r="67" spans="2:11" ht="17.399999999999999" customHeight="1">
      <c r="B67" s="284">
        <v>62</v>
      </c>
      <c r="C67" s="285" t="str">
        <f>IFERROR(VLOOKUP(B67,'Reading B'!E:CS,2,FALSE),"")</f>
        <v>01​ 01 01 1550 1</v>
      </c>
      <c r="D67" s="286" t="str">
        <f>IFERROR(VLOOKUP(B67,'Reading B'!E:CS,3,FALSE),"")</f>
        <v>វិច តូរីយ៉ា (សណ្ឋាគារ)</v>
      </c>
      <c r="E67" s="286">
        <f>IFERROR(VLOOKUP(B67,'Reading B'!E:CS,74,FALSE),"")</f>
        <v>0</v>
      </c>
      <c r="F67" s="286">
        <f>IFERROR(VLOOKUP(B67,'Reading B'!E:CS,75,FALSE),"")</f>
        <v>0</v>
      </c>
      <c r="G67" s="286">
        <f>IFERROR(VLOOKUP(B67,'Reading B'!E:CS,76,FALSE),"")</f>
        <v>0</v>
      </c>
      <c r="H67" s="287">
        <f>IFERROR(VLOOKUP(B67,'Reading B'!E:CS,77,FALSE),"")</f>
        <v>0</v>
      </c>
      <c r="I67" s="293">
        <f>IFERROR(VLOOKUP(B67,'Reading B'!E:CS,78,FALSE),"_")</f>
        <v>0</v>
      </c>
      <c r="J67" s="290">
        <f>IFERROR(VLOOKUP(B67,'Reading B'!E:CS,9,FALSE),"")</f>
        <v>0</v>
      </c>
      <c r="K67" s="294">
        <f>IFERROR(VLOOKUP(B67,'Reading B'!E:CS,10,FALSE),"")</f>
        <v>0</v>
      </c>
    </row>
    <row r="68" spans="2:11" ht="17.399999999999999" customHeight="1">
      <c r="B68" s="284">
        <v>63</v>
      </c>
      <c r="C68" s="285" t="str">
        <f>IFERROR(VLOOKUP(B68,'Reading B'!E:CS,2,FALSE),"")</f>
        <v>01​ 01 01 1575 1</v>
      </c>
      <c r="D68" s="286" t="str">
        <f>IFERROR(VLOOKUP(B68,'Reading B'!E:CS,3,FALSE),"")</f>
        <v>ប៊ុន ពៅ រតនៈ (សណ្ឋាគារ)</v>
      </c>
      <c r="E68" s="286">
        <f>IFERROR(VLOOKUP(B68,'Reading B'!E:CS,74,FALSE),"")</f>
        <v>0</v>
      </c>
      <c r="F68" s="286">
        <f>IFERROR(VLOOKUP(B68,'Reading B'!E:CS,75,FALSE),"")</f>
        <v>0</v>
      </c>
      <c r="G68" s="286">
        <f>IFERROR(VLOOKUP(B68,'Reading B'!E:CS,76,FALSE),"")</f>
        <v>0</v>
      </c>
      <c r="H68" s="287">
        <f>IFERROR(VLOOKUP(B68,'Reading B'!E:CS,77,FALSE),"")</f>
        <v>0</v>
      </c>
      <c r="I68" s="293">
        <f>IFERROR(VLOOKUP(B68,'Reading B'!E:CS,78,FALSE),"_")</f>
        <v>0</v>
      </c>
      <c r="J68" s="290">
        <f>IFERROR(VLOOKUP(B68,'Reading B'!E:CS,9,FALSE),"")</f>
        <v>0</v>
      </c>
      <c r="K68" s="294">
        <f>IFERROR(VLOOKUP(B68,'Reading B'!E:CS,10,FALSE),"")</f>
        <v>0</v>
      </c>
    </row>
    <row r="69" spans="2:11" ht="17.399999999999999" customHeight="1">
      <c r="B69" s="284">
        <v>64</v>
      </c>
      <c r="C69" s="285" t="str">
        <f>IFERROR(VLOOKUP(B69,'Reading B'!E:CS,2,FALSE),"")</f>
        <v>01​ 01 01 1600 1</v>
      </c>
      <c r="D69" s="286" t="str">
        <f>IFERROR(VLOOKUP(B69,'Reading B'!E:CS,3,FALSE),"")</f>
        <v>ជុក គឹមហាប់ (ផ្ទះសំណាក់)</v>
      </c>
      <c r="E69" s="286">
        <f>IFERROR(VLOOKUP(B69,'Reading B'!E:CS,74,FALSE),"")</f>
        <v>0</v>
      </c>
      <c r="F69" s="286">
        <f>IFERROR(VLOOKUP(B69,'Reading B'!E:CS,75,FALSE),"")</f>
        <v>0</v>
      </c>
      <c r="G69" s="286">
        <f>IFERROR(VLOOKUP(B69,'Reading B'!E:CS,76,FALSE),"")</f>
        <v>0</v>
      </c>
      <c r="H69" s="287">
        <f>IFERROR(VLOOKUP(B69,'Reading B'!E:CS,77,FALSE),"")</f>
        <v>0</v>
      </c>
      <c r="I69" s="293">
        <f>IFERROR(VLOOKUP(B69,'Reading B'!E:CS,78,FALSE),"_")</f>
        <v>0</v>
      </c>
      <c r="J69" s="290">
        <f>IFERROR(VLOOKUP(B69,'Reading B'!E:CS,9,FALSE),"")</f>
        <v>0</v>
      </c>
      <c r="K69" s="294">
        <f>IFERROR(VLOOKUP(B69,'Reading B'!E:CS,10,FALSE),"")</f>
        <v>0</v>
      </c>
    </row>
    <row r="70" spans="2:11" ht="17.399999999999999" customHeight="1">
      <c r="B70" s="284">
        <v>65</v>
      </c>
      <c r="C70" s="285" t="str">
        <f>IFERROR(VLOOKUP(B70,'Reading B'!E:CS,2,FALSE),"")</f>
        <v>01​ 01 01 1625 1</v>
      </c>
      <c r="D70" s="286" t="str">
        <f>IFERROR(VLOOKUP(B70,'Reading B'!E:CS,3,FALSE),"")</f>
        <v>ហាំង ឡាយ (សណ្ឋាគារ)</v>
      </c>
      <c r="E70" s="286">
        <f>IFERROR(VLOOKUP(B70,'Reading B'!E:CS,74,FALSE),"")</f>
        <v>0</v>
      </c>
      <c r="F70" s="286">
        <f>IFERROR(VLOOKUP(B70,'Reading B'!E:CS,75,FALSE),"")</f>
        <v>0</v>
      </c>
      <c r="G70" s="286">
        <f>IFERROR(VLOOKUP(B70,'Reading B'!E:CS,76,FALSE),"")</f>
        <v>0</v>
      </c>
      <c r="H70" s="287">
        <f>IFERROR(VLOOKUP(B70,'Reading B'!E:CS,77,FALSE),"")</f>
        <v>0</v>
      </c>
      <c r="I70" s="293">
        <f>IFERROR(VLOOKUP(B70,'Reading B'!E:CS,78,FALSE),"_")</f>
        <v>0</v>
      </c>
      <c r="J70" s="290">
        <f>IFERROR(VLOOKUP(B70,'Reading B'!E:CS,9,FALSE),"")</f>
        <v>0</v>
      </c>
      <c r="K70" s="294">
        <f>IFERROR(VLOOKUP(B70,'Reading B'!E:CS,10,FALSE),"")</f>
        <v>0</v>
      </c>
    </row>
    <row r="71" spans="2:11" ht="17.399999999999999" customHeight="1">
      <c r="B71" s="284">
        <v>66</v>
      </c>
      <c r="C71" s="285" t="str">
        <f>IFERROR(VLOOKUP(B71,'Reading B'!E:CS,2,FALSE),"")</f>
        <v>01​ 01 01 1650 1</v>
      </c>
      <c r="D71" s="286" t="str">
        <f>IFERROR(VLOOKUP(B71,'Reading B'!E:CS,3,FALSE),"")</f>
        <v>ហូ លីដេ (ផ្ទះសំណាក់)</v>
      </c>
      <c r="E71" s="286">
        <f>IFERROR(VLOOKUP(B71,'Reading B'!E:CS,74,FALSE),"")</f>
        <v>0</v>
      </c>
      <c r="F71" s="286">
        <f>IFERROR(VLOOKUP(B71,'Reading B'!E:CS,75,FALSE),"")</f>
        <v>0</v>
      </c>
      <c r="G71" s="286">
        <f>IFERROR(VLOOKUP(B71,'Reading B'!E:CS,76,FALSE),"")</f>
        <v>0</v>
      </c>
      <c r="H71" s="287">
        <f>IFERROR(VLOOKUP(B71,'Reading B'!E:CS,77,FALSE),"")</f>
        <v>0</v>
      </c>
      <c r="I71" s="293">
        <f>IFERROR(VLOOKUP(B71,'Reading B'!E:CS,78,FALSE),"_")</f>
        <v>0</v>
      </c>
      <c r="J71" s="290">
        <f>IFERROR(VLOOKUP(B71,'Reading B'!E:CS,9,FALSE),"")</f>
        <v>0</v>
      </c>
      <c r="K71" s="294">
        <f>IFERROR(VLOOKUP(B71,'Reading B'!E:CS,10,FALSE),"")</f>
        <v>0</v>
      </c>
    </row>
    <row r="72" spans="2:11" ht="17.399999999999999" customHeight="1">
      <c r="B72" s="284">
        <v>67</v>
      </c>
      <c r="C72" s="285" t="str">
        <f>IFERROR(VLOOKUP(B72,'Reading B'!E:CS,2,FALSE),"")</f>
        <v>01​ 01 01 1675 1</v>
      </c>
      <c r="D72" s="286" t="str">
        <f>IFERROR(VLOOKUP(B72,'Reading B'!E:CS,3,FALSE),"")</f>
        <v>គុយ ទ្រី (ផ្ទះសំណាក់)</v>
      </c>
      <c r="E72" s="286">
        <f>IFERROR(VLOOKUP(B72,'Reading B'!E:CS,74,FALSE),"")</f>
        <v>0</v>
      </c>
      <c r="F72" s="286">
        <f>IFERROR(VLOOKUP(B72,'Reading B'!E:CS,75,FALSE),"")</f>
        <v>0</v>
      </c>
      <c r="G72" s="286">
        <f>IFERROR(VLOOKUP(B72,'Reading B'!E:CS,76,FALSE),"")</f>
        <v>0</v>
      </c>
      <c r="H72" s="287">
        <f>IFERROR(VLOOKUP(B72,'Reading B'!E:CS,77,FALSE),"")</f>
        <v>0</v>
      </c>
      <c r="I72" s="293">
        <f>IFERROR(VLOOKUP(B72,'Reading B'!E:CS,78,FALSE),"_")</f>
        <v>0</v>
      </c>
      <c r="J72" s="290">
        <f>IFERROR(VLOOKUP(B72,'Reading B'!E:CS,9,FALSE),"")</f>
        <v>0</v>
      </c>
      <c r="K72" s="294">
        <f>IFERROR(VLOOKUP(B72,'Reading B'!E:CS,10,FALSE),"")</f>
        <v>0</v>
      </c>
    </row>
    <row r="73" spans="2:11" ht="17.399999999999999" customHeight="1">
      <c r="B73" s="284">
        <v>68</v>
      </c>
      <c r="C73" s="285" t="str">
        <f>IFERROR(VLOOKUP(B73,'Reading B'!E:CS,2,FALSE),"")</f>
        <v>01​ 01 01 1700 1</v>
      </c>
      <c r="D73" s="286" t="str">
        <f>IFERROR(VLOOKUP(B73,'Reading B'!E:CS,3,FALSE),"")</f>
        <v>សោ ថាលី (ភោជនីយដ្ឋាន)</v>
      </c>
      <c r="E73" s="286">
        <f>IFERROR(VLOOKUP(B73,'Reading B'!E:CS,74,FALSE),"")</f>
        <v>0</v>
      </c>
      <c r="F73" s="286">
        <f>IFERROR(VLOOKUP(B73,'Reading B'!E:CS,75,FALSE),"")</f>
        <v>0</v>
      </c>
      <c r="G73" s="286">
        <f>IFERROR(VLOOKUP(B73,'Reading B'!E:CS,76,FALSE),"")</f>
        <v>0</v>
      </c>
      <c r="H73" s="287">
        <f>IFERROR(VLOOKUP(B73,'Reading B'!E:CS,77,FALSE),"")</f>
        <v>0</v>
      </c>
      <c r="I73" s="293">
        <f>IFERROR(VLOOKUP(B73,'Reading B'!E:CS,78,FALSE),"_")</f>
        <v>0</v>
      </c>
      <c r="J73" s="290">
        <f>IFERROR(VLOOKUP(B73,'Reading B'!E:CS,9,FALSE),"")</f>
        <v>0</v>
      </c>
      <c r="K73" s="294">
        <f>IFERROR(VLOOKUP(B73,'Reading B'!E:CS,10,FALSE),"")</f>
        <v>0</v>
      </c>
    </row>
    <row r="74" spans="2:11" ht="17.399999999999999" customHeight="1">
      <c r="B74" s="284">
        <v>69</v>
      </c>
      <c r="C74" s="285" t="str">
        <f>IFERROR(VLOOKUP(B74,'Reading B'!E:CS,2,FALSE),"")</f>
        <v>01​ 01 01 1725 1</v>
      </c>
      <c r="D74" s="286" t="str">
        <f>IFERROR(VLOOKUP(B74,'Reading B'!E:CS,3,FALSE),"")</f>
        <v>ង៉ែត សុគន្ធ (លក់បាយ)</v>
      </c>
      <c r="E74" s="286">
        <f>IFERROR(VLOOKUP(B74,'Reading B'!E:CS,74,FALSE),"")</f>
        <v>0</v>
      </c>
      <c r="F74" s="286">
        <f>IFERROR(VLOOKUP(B74,'Reading B'!E:CS,75,FALSE),"")</f>
        <v>0</v>
      </c>
      <c r="G74" s="286">
        <f>IFERROR(VLOOKUP(B74,'Reading B'!E:CS,76,FALSE),"")</f>
        <v>0</v>
      </c>
      <c r="H74" s="287">
        <f>IFERROR(VLOOKUP(B74,'Reading B'!E:CS,77,FALSE),"")</f>
        <v>0</v>
      </c>
      <c r="I74" s="293">
        <f>IFERROR(VLOOKUP(B74,'Reading B'!E:CS,78,FALSE),"_")</f>
        <v>0</v>
      </c>
      <c r="J74" s="290">
        <f>IFERROR(VLOOKUP(B74,'Reading B'!E:CS,9,FALSE),"")</f>
        <v>0</v>
      </c>
      <c r="K74" s="294">
        <f>IFERROR(VLOOKUP(B74,'Reading B'!E:CS,10,FALSE),"")</f>
        <v>0</v>
      </c>
    </row>
    <row r="75" spans="2:11" ht="17.399999999999999" customHeight="1">
      <c r="B75" s="284">
        <v>70</v>
      </c>
      <c r="C75" s="285" t="str">
        <f>IFERROR(VLOOKUP(B75,'Reading B'!E:CS,2,FALSE),"")</f>
        <v>01​ 01 01 1750 1</v>
      </c>
      <c r="D75" s="286" t="str">
        <f>IFERROR(VLOOKUP(B75,'Reading B'!E:CS,3,FALSE),"")</f>
        <v>ប៉ោ វណ្ណៈ ១</v>
      </c>
      <c r="E75" s="286">
        <f>IFERROR(VLOOKUP(B75,'Reading B'!E:CS,74,FALSE),"")</f>
        <v>0</v>
      </c>
      <c r="F75" s="286">
        <f>IFERROR(VLOOKUP(B75,'Reading B'!E:CS,75,FALSE),"")</f>
        <v>0</v>
      </c>
      <c r="G75" s="286">
        <f>IFERROR(VLOOKUP(B75,'Reading B'!E:CS,76,FALSE),"")</f>
        <v>0</v>
      </c>
      <c r="H75" s="287">
        <f>IFERROR(VLOOKUP(B75,'Reading B'!E:CS,77,FALSE),"")</f>
        <v>0</v>
      </c>
      <c r="I75" s="293">
        <f>IFERROR(VLOOKUP(B75,'Reading B'!E:CS,78,FALSE),"_")</f>
        <v>0</v>
      </c>
      <c r="J75" s="290">
        <f>IFERROR(VLOOKUP(B75,'Reading B'!E:CS,9,FALSE),"")</f>
        <v>0</v>
      </c>
      <c r="K75" s="294">
        <f>IFERROR(VLOOKUP(B75,'Reading B'!E:CS,10,FALSE),"")</f>
        <v>0</v>
      </c>
    </row>
    <row r="76" spans="2:11" ht="17.399999999999999" customHeight="1">
      <c r="B76" s="284">
        <v>71</v>
      </c>
      <c r="C76" s="285" t="str">
        <f>IFERROR(VLOOKUP(B76,'Reading B'!E:CS,2,FALSE),"")</f>
        <v>01​ 01 01 1775 1</v>
      </c>
      <c r="D76" s="286" t="str">
        <f>IFERROR(VLOOKUP(B76,'Reading B'!E:CS,3,FALSE),"")</f>
        <v>វត្តពោវាល</v>
      </c>
      <c r="E76" s="286">
        <f>IFERROR(VLOOKUP(B76,'Reading B'!E:CS,74,FALSE),"")</f>
        <v>0</v>
      </c>
      <c r="F76" s="286">
        <f>IFERROR(VLOOKUP(B76,'Reading B'!E:CS,75,FALSE),"")</f>
        <v>0</v>
      </c>
      <c r="G76" s="286">
        <f>IFERROR(VLOOKUP(B76,'Reading B'!E:CS,76,FALSE),"")</f>
        <v>0</v>
      </c>
      <c r="H76" s="287">
        <f>IFERROR(VLOOKUP(B76,'Reading B'!E:CS,77,FALSE),"")</f>
        <v>0</v>
      </c>
      <c r="I76" s="293">
        <f>IFERROR(VLOOKUP(B76,'Reading B'!E:CS,78,FALSE),"_")</f>
        <v>0</v>
      </c>
      <c r="J76" s="290">
        <f>IFERROR(VLOOKUP(B76,'Reading B'!E:CS,9,FALSE),"")</f>
        <v>0</v>
      </c>
      <c r="K76" s="294">
        <f>IFERROR(VLOOKUP(B76,'Reading B'!E:CS,10,FALSE),"")</f>
        <v>0</v>
      </c>
    </row>
    <row r="77" spans="2:11" ht="17.399999999999999" customHeight="1">
      <c r="B77" s="284">
        <v>72</v>
      </c>
      <c r="C77" s="285" t="str">
        <f>IFERROR(VLOOKUP(B77,'Reading B'!E:CS,2,FALSE),"")</f>
        <v>01​ 01 01 1800 1</v>
      </c>
      <c r="D77" s="286" t="str">
        <f>IFERROR(VLOOKUP(B77,'Reading B'!E:CS,3,FALSE),"")</f>
        <v>ស៊ុន ប៊ុនតារា (ផ្សាលើ)</v>
      </c>
      <c r="E77" s="286">
        <f>IFERROR(VLOOKUP(B77,'Reading B'!E:CS,74,FALSE),"")</f>
        <v>0</v>
      </c>
      <c r="F77" s="286">
        <f>IFERROR(VLOOKUP(B77,'Reading B'!E:CS,75,FALSE),"")</f>
        <v>0</v>
      </c>
      <c r="G77" s="286">
        <f>IFERROR(VLOOKUP(B77,'Reading B'!E:CS,76,FALSE),"")</f>
        <v>0</v>
      </c>
      <c r="H77" s="287">
        <f>IFERROR(VLOOKUP(B77,'Reading B'!E:CS,77,FALSE),"")</f>
        <v>0</v>
      </c>
      <c r="I77" s="293">
        <f>IFERROR(VLOOKUP(B77,'Reading B'!E:CS,78,FALSE),"_")</f>
        <v>0</v>
      </c>
      <c r="J77" s="290">
        <f>IFERROR(VLOOKUP(B77,'Reading B'!E:CS,9,FALSE),"")</f>
        <v>0</v>
      </c>
      <c r="K77" s="294">
        <f>IFERROR(VLOOKUP(B77,'Reading B'!E:CS,10,FALSE),"")</f>
        <v>0</v>
      </c>
    </row>
    <row r="78" spans="2:11" ht="17.399999999999999" customHeight="1">
      <c r="B78" s="284">
        <v>73</v>
      </c>
      <c r="C78" s="285" t="str">
        <f>IFERROR(VLOOKUP(B78,'Reading B'!E:CS,2,FALSE),"")</f>
        <v>01​ 01 01 1825 1</v>
      </c>
      <c r="D78" s="286" t="str">
        <f>IFERROR(VLOOKUP(B78,'Reading B'!E:CS,3,FALSE),"")</f>
        <v>ប្រេង តេលា</v>
      </c>
      <c r="E78" s="286">
        <f>IFERROR(VLOOKUP(B78,'Reading B'!E:CS,74,FALSE),"")</f>
        <v>0</v>
      </c>
      <c r="F78" s="286">
        <f>IFERROR(VLOOKUP(B78,'Reading B'!E:CS,75,FALSE),"")</f>
        <v>0</v>
      </c>
      <c r="G78" s="286">
        <f>IFERROR(VLOOKUP(B78,'Reading B'!E:CS,76,FALSE),"")</f>
        <v>0</v>
      </c>
      <c r="H78" s="287">
        <f>IFERROR(VLOOKUP(B78,'Reading B'!E:CS,77,FALSE),"")</f>
        <v>0</v>
      </c>
      <c r="I78" s="293">
        <f>IFERROR(VLOOKUP(B78,'Reading B'!E:CS,78,FALSE),"_")</f>
        <v>0</v>
      </c>
      <c r="J78" s="290">
        <f>IFERROR(VLOOKUP(B78,'Reading B'!E:CS,9,FALSE),"")</f>
        <v>0</v>
      </c>
      <c r="K78" s="294">
        <f>IFERROR(VLOOKUP(B78,'Reading B'!E:CS,10,FALSE),"")</f>
        <v>0</v>
      </c>
    </row>
    <row r="79" spans="2:11" ht="17.399999999999999" customHeight="1">
      <c r="B79" s="284">
        <v>74</v>
      </c>
      <c r="C79" s="285" t="str">
        <f>IFERROR(VLOOKUP(B79,'Reading B'!E:CS,2,FALSE),"")</f>
        <v>01​ 01 01 1850 1</v>
      </c>
      <c r="D79" s="286" t="str">
        <f>IFERROR(VLOOKUP(B79,'Reading B'!E:CS,3,FALSE),"")</f>
        <v>ជា ពលរិទ្ធ</v>
      </c>
      <c r="E79" s="286">
        <f>IFERROR(VLOOKUP(B79,'Reading B'!E:CS,74,FALSE),"")</f>
        <v>0</v>
      </c>
      <c r="F79" s="286">
        <f>IFERROR(VLOOKUP(B79,'Reading B'!E:CS,75,FALSE),"")</f>
        <v>0</v>
      </c>
      <c r="G79" s="286">
        <f>IFERROR(VLOOKUP(B79,'Reading B'!E:CS,76,FALSE),"")</f>
        <v>0</v>
      </c>
      <c r="H79" s="287">
        <f>IFERROR(VLOOKUP(B79,'Reading B'!E:CS,77,FALSE),"")</f>
        <v>0</v>
      </c>
      <c r="I79" s="293">
        <f>IFERROR(VLOOKUP(B79,'Reading B'!E:CS,78,FALSE),"_")</f>
        <v>0</v>
      </c>
      <c r="J79" s="290">
        <f>IFERROR(VLOOKUP(B79,'Reading B'!E:CS,9,FALSE),"")</f>
        <v>0</v>
      </c>
      <c r="K79" s="294">
        <f>IFERROR(VLOOKUP(B79,'Reading B'!E:CS,10,FALSE),"")</f>
        <v>0</v>
      </c>
    </row>
    <row r="80" spans="2:11" ht="17.399999999999999" customHeight="1">
      <c r="B80" s="284">
        <v>75</v>
      </c>
      <c r="C80" s="285" t="str">
        <f>IFERROR(VLOOKUP(B80,'Reading B'!E:CS,2,FALSE),"")</f>
        <v>01​ 01 01 1875 1</v>
      </c>
      <c r="D80" s="286" t="str">
        <f>IFERROR(VLOOKUP(B80,'Reading B'!E:CS,3,FALSE),"")</f>
        <v>ឃេ អូ(ភោជនីយដ្ឋាន)</v>
      </c>
      <c r="E80" s="286">
        <f>IFERROR(VLOOKUP(B80,'Reading B'!E:CS,74,FALSE),"")</f>
        <v>0</v>
      </c>
      <c r="F80" s="286">
        <f>IFERROR(VLOOKUP(B80,'Reading B'!E:CS,75,FALSE),"")</f>
        <v>0</v>
      </c>
      <c r="G80" s="286">
        <f>IFERROR(VLOOKUP(B80,'Reading B'!E:CS,76,FALSE),"")</f>
        <v>0</v>
      </c>
      <c r="H80" s="287">
        <f>IFERROR(VLOOKUP(B80,'Reading B'!E:CS,77,FALSE),"")</f>
        <v>0</v>
      </c>
      <c r="I80" s="293">
        <f>IFERROR(VLOOKUP(B80,'Reading B'!E:CS,78,FALSE),"_")</f>
        <v>0</v>
      </c>
      <c r="J80" s="290">
        <f>IFERROR(VLOOKUP(B80,'Reading B'!E:CS,9,FALSE),"")</f>
        <v>0</v>
      </c>
      <c r="K80" s="294">
        <f>IFERROR(VLOOKUP(B80,'Reading B'!E:CS,10,FALSE),"")</f>
        <v>0</v>
      </c>
    </row>
    <row r="81" spans="2:11" ht="17.399999999999999" customHeight="1">
      <c r="B81" s="284">
        <v>76</v>
      </c>
      <c r="C81" s="285" t="str">
        <f>IFERROR(VLOOKUP(B81,'Reading B'!E:CS,2,FALSE),"")</f>
        <v>01​ 01 01 1900 1</v>
      </c>
      <c r="D81" s="286" t="str">
        <f>IFERROR(VLOOKUP(B81,'Reading B'!E:CS,3,FALSE),"")</f>
        <v>ហួន ហៀង (ភោជនីយដ្ឋាន)</v>
      </c>
      <c r="E81" s="286">
        <f>IFERROR(VLOOKUP(B81,'Reading B'!E:CS,74,FALSE),"")</f>
        <v>0</v>
      </c>
      <c r="F81" s="286">
        <f>IFERROR(VLOOKUP(B81,'Reading B'!E:CS,75,FALSE),"")</f>
        <v>0</v>
      </c>
      <c r="G81" s="286">
        <f>IFERROR(VLOOKUP(B81,'Reading B'!E:CS,76,FALSE),"")</f>
        <v>0</v>
      </c>
      <c r="H81" s="287">
        <f>IFERROR(VLOOKUP(B81,'Reading B'!E:CS,77,FALSE),"")</f>
        <v>0</v>
      </c>
      <c r="I81" s="293">
        <f>IFERROR(VLOOKUP(B81,'Reading B'!E:CS,78,FALSE),"_")</f>
        <v>0</v>
      </c>
      <c r="J81" s="290">
        <f>IFERROR(VLOOKUP(B81,'Reading B'!E:CS,9,FALSE),"")</f>
        <v>0</v>
      </c>
      <c r="K81" s="294">
        <f>IFERROR(VLOOKUP(B81,'Reading B'!E:CS,10,FALSE),"")</f>
        <v>0</v>
      </c>
    </row>
    <row r="82" spans="2:11" ht="17.399999999999999" customHeight="1">
      <c r="B82" s="284">
        <v>77</v>
      </c>
      <c r="C82" s="285" t="str">
        <f>IFERROR(VLOOKUP(B82,'Reading B'!E:CS,2,FALSE),"")</f>
        <v>01​ 01 01 1925 1</v>
      </c>
      <c r="D82" s="286" t="str">
        <f>IFERROR(VLOOKUP(B82,'Reading B'!E:CS,3,FALSE),"")</f>
        <v>ជឹម ពៅ</v>
      </c>
      <c r="E82" s="286">
        <f>IFERROR(VLOOKUP(B82,'Reading B'!E:CS,74,FALSE),"")</f>
        <v>0</v>
      </c>
      <c r="F82" s="286">
        <f>IFERROR(VLOOKUP(B82,'Reading B'!E:CS,75,FALSE),"")</f>
        <v>0</v>
      </c>
      <c r="G82" s="286">
        <f>IFERROR(VLOOKUP(B82,'Reading B'!E:CS,76,FALSE),"")</f>
        <v>0</v>
      </c>
      <c r="H82" s="287">
        <f>IFERROR(VLOOKUP(B82,'Reading B'!E:CS,77,FALSE),"")</f>
        <v>0</v>
      </c>
      <c r="I82" s="293">
        <f>IFERROR(VLOOKUP(B82,'Reading B'!E:CS,78,FALSE),"_")</f>
        <v>0</v>
      </c>
      <c r="J82" s="290">
        <f>IFERROR(VLOOKUP(B82,'Reading B'!E:CS,9,FALSE),"")</f>
        <v>0</v>
      </c>
      <c r="K82" s="294">
        <f>IFERROR(VLOOKUP(B82,'Reading B'!E:CS,10,FALSE),"")</f>
        <v>0</v>
      </c>
    </row>
    <row r="83" spans="2:11" ht="17.399999999999999" customHeight="1">
      <c r="B83" s="284">
        <v>78</v>
      </c>
      <c r="C83" s="285" t="str">
        <f>IFERROR(VLOOKUP(B83,'Reading B'!E:CS,2,FALSE),"")</f>
        <v>01​ 01 01 1950 1</v>
      </c>
      <c r="D83" s="286" t="str">
        <f>IFERROR(VLOOKUP(B83,'Reading B'!E:CS,3,FALSE),"")</f>
        <v>សុខ រ៉ាថន ១</v>
      </c>
      <c r="E83" s="286">
        <f>IFERROR(VLOOKUP(B83,'Reading B'!E:CS,74,FALSE),"")</f>
        <v>0</v>
      </c>
      <c r="F83" s="286">
        <f>IFERROR(VLOOKUP(B83,'Reading B'!E:CS,75,FALSE),"")</f>
        <v>0</v>
      </c>
      <c r="G83" s="286">
        <f>IFERROR(VLOOKUP(B83,'Reading B'!E:CS,76,FALSE),"")</f>
        <v>0</v>
      </c>
      <c r="H83" s="287">
        <f>IFERROR(VLOOKUP(B83,'Reading B'!E:CS,77,FALSE),"")</f>
        <v>0</v>
      </c>
      <c r="I83" s="293">
        <f>IFERROR(VLOOKUP(B83,'Reading B'!E:CS,78,FALSE),"_")</f>
        <v>0</v>
      </c>
      <c r="J83" s="290">
        <f>IFERROR(VLOOKUP(B83,'Reading B'!E:CS,9,FALSE),"")</f>
        <v>0</v>
      </c>
      <c r="K83" s="294">
        <f>IFERROR(VLOOKUP(B83,'Reading B'!E:CS,10,FALSE),"")</f>
        <v>0</v>
      </c>
    </row>
    <row r="84" spans="2:11" ht="17.399999999999999" customHeight="1">
      <c r="B84" s="284">
        <v>79</v>
      </c>
      <c r="C84" s="285" t="str">
        <f>IFERROR(VLOOKUP(B84,'Reading B'!E:CS,2,FALSE),"")</f>
        <v>01​ 01 01 1975 1</v>
      </c>
      <c r="D84" s="286" t="str">
        <f>IFERROR(VLOOKUP(B84,'Reading B'!E:CS,3,FALSE),"")</f>
        <v>ឡុង សុធី (ភោជនីយដ្ឋាន)</v>
      </c>
      <c r="E84" s="286">
        <f>IFERROR(VLOOKUP(B84,'Reading B'!E:CS,74,FALSE),"")</f>
        <v>0</v>
      </c>
      <c r="F84" s="286">
        <f>IFERROR(VLOOKUP(B84,'Reading B'!E:CS,75,FALSE),"")</f>
        <v>0</v>
      </c>
      <c r="G84" s="286">
        <f>IFERROR(VLOOKUP(B84,'Reading B'!E:CS,76,FALSE),"")</f>
        <v>0</v>
      </c>
      <c r="H84" s="287">
        <f>IFERROR(VLOOKUP(B84,'Reading B'!E:CS,77,FALSE),"")</f>
        <v>0</v>
      </c>
      <c r="I84" s="293">
        <f>IFERROR(VLOOKUP(B84,'Reading B'!E:CS,78,FALSE),"_")</f>
        <v>0</v>
      </c>
      <c r="J84" s="290">
        <f>IFERROR(VLOOKUP(B84,'Reading B'!E:CS,9,FALSE),"")</f>
        <v>0</v>
      </c>
      <c r="K84" s="294">
        <f>IFERROR(VLOOKUP(B84,'Reading B'!E:CS,10,FALSE),"")</f>
        <v>0</v>
      </c>
    </row>
    <row r="85" spans="2:11" ht="17.399999999999999" customHeight="1">
      <c r="B85" s="284">
        <v>80</v>
      </c>
      <c r="C85" s="285" t="str">
        <f>IFERROR(VLOOKUP(B85,'Reading B'!E:CS,2,FALSE),"")</f>
        <v>01​ 01 01 2000 1</v>
      </c>
      <c r="D85" s="286" t="str">
        <f>IFERROR(VLOOKUP(B85,'Reading B'!E:CS,3,FALSE),"")</f>
        <v>ម៉ៅ ហួរ (បណ្តុះសណ្តែក)</v>
      </c>
      <c r="E85" s="286">
        <f>IFERROR(VLOOKUP(B85,'Reading B'!E:CS,74,FALSE),"")</f>
        <v>0</v>
      </c>
      <c r="F85" s="286">
        <f>IFERROR(VLOOKUP(B85,'Reading B'!E:CS,75,FALSE),"")</f>
        <v>0</v>
      </c>
      <c r="G85" s="286">
        <f>IFERROR(VLOOKUP(B85,'Reading B'!E:CS,76,FALSE),"")</f>
        <v>0</v>
      </c>
      <c r="H85" s="287">
        <f>IFERROR(VLOOKUP(B85,'Reading B'!E:CS,77,FALSE),"")</f>
        <v>0</v>
      </c>
      <c r="I85" s="293">
        <f>IFERROR(VLOOKUP(B85,'Reading B'!E:CS,78,FALSE),"_")</f>
        <v>0</v>
      </c>
      <c r="J85" s="290">
        <f>IFERROR(VLOOKUP(B85,'Reading B'!E:CS,9,FALSE),"")</f>
        <v>0</v>
      </c>
      <c r="K85" s="294">
        <f>IFERROR(VLOOKUP(B85,'Reading B'!E:CS,10,FALSE),"")</f>
        <v>0</v>
      </c>
    </row>
    <row r="86" spans="2:11" ht="17.399999999999999" customHeight="1">
      <c r="B86" s="284">
        <v>81</v>
      </c>
      <c r="C86" s="285" t="str">
        <f>IFERROR(VLOOKUP(B86,'Reading B'!E:CS,2,FALSE),"")</f>
        <v>01​ 01 01 2025 1</v>
      </c>
      <c r="D86" s="286" t="str">
        <f>IFERROR(VLOOKUP(B86,'Reading B'!E:CS,3,FALSE),"")</f>
        <v>នូវ សាវុធ មៃមៃ (ភោជនីយដ្ឋាន)</v>
      </c>
      <c r="E86" s="286">
        <f>IFERROR(VLOOKUP(B86,'Reading B'!E:CS,74,FALSE),"")</f>
        <v>0</v>
      </c>
      <c r="F86" s="286">
        <f>IFERROR(VLOOKUP(B86,'Reading B'!E:CS,75,FALSE),"")</f>
        <v>0</v>
      </c>
      <c r="G86" s="286">
        <f>IFERROR(VLOOKUP(B86,'Reading B'!E:CS,76,FALSE),"")</f>
        <v>0</v>
      </c>
      <c r="H86" s="287">
        <f>IFERROR(VLOOKUP(B86,'Reading B'!E:CS,77,FALSE),"")</f>
        <v>0</v>
      </c>
      <c r="I86" s="293">
        <f>IFERROR(VLOOKUP(B86,'Reading B'!E:CS,78,FALSE),"_")</f>
        <v>0</v>
      </c>
      <c r="J86" s="290">
        <f>IFERROR(VLOOKUP(B86,'Reading B'!E:CS,9,FALSE),"")</f>
        <v>0</v>
      </c>
      <c r="K86" s="294">
        <f>IFERROR(VLOOKUP(B86,'Reading B'!E:CS,10,FALSE),"")</f>
        <v>0</v>
      </c>
    </row>
    <row r="87" spans="2:11" ht="17.399999999999999" customHeight="1">
      <c r="B87" s="284">
        <v>82</v>
      </c>
      <c r="C87" s="285" t="str">
        <f>IFERROR(VLOOKUP(B87,'Reading B'!E:CS,2,FALSE),"")</f>
        <v>01​ 01 01 2050 1</v>
      </c>
      <c r="D87" s="286" t="str">
        <f>IFERROR(VLOOKUP(B87,'Reading B'!E:CS,3,FALSE),"")</f>
        <v>វី ឆៃ</v>
      </c>
      <c r="E87" s="286">
        <f>IFERROR(VLOOKUP(B87,'Reading B'!E:CS,74,FALSE),"")</f>
        <v>0</v>
      </c>
      <c r="F87" s="286">
        <f>IFERROR(VLOOKUP(B87,'Reading B'!E:CS,75,FALSE),"")</f>
        <v>0</v>
      </c>
      <c r="G87" s="286">
        <f>IFERROR(VLOOKUP(B87,'Reading B'!E:CS,76,FALSE),"")</f>
        <v>0</v>
      </c>
      <c r="H87" s="287">
        <f>IFERROR(VLOOKUP(B87,'Reading B'!E:CS,77,FALSE),"")</f>
        <v>0</v>
      </c>
      <c r="I87" s="293">
        <f>IFERROR(VLOOKUP(B87,'Reading B'!E:CS,78,FALSE),"_")</f>
        <v>0</v>
      </c>
      <c r="J87" s="290">
        <f>IFERROR(VLOOKUP(B87,'Reading B'!E:CS,9,FALSE),"")</f>
        <v>0</v>
      </c>
      <c r="K87" s="294">
        <f>IFERROR(VLOOKUP(B87,'Reading B'!E:CS,10,FALSE),"")</f>
        <v>0</v>
      </c>
    </row>
    <row r="88" spans="2:11" ht="17.399999999999999" customHeight="1">
      <c r="B88" s="284">
        <v>83</v>
      </c>
      <c r="C88" s="285" t="str">
        <f>IFERROR(VLOOKUP(B88,'Reading B'!E:CS,2,FALSE),"")</f>
        <v>01​ 01 01 2075 1</v>
      </c>
      <c r="D88" s="286" t="str">
        <f>IFERROR(VLOOKUP(B88,'Reading B'!E:CS,3,FALSE),"")</f>
        <v>ញ៉ែម វណ្ណា (លាង ឡាន)</v>
      </c>
      <c r="E88" s="286">
        <f>IFERROR(VLOOKUP(B88,'Reading B'!E:CS,74,FALSE),"")</f>
        <v>0</v>
      </c>
      <c r="F88" s="286">
        <f>IFERROR(VLOOKUP(B88,'Reading B'!E:CS,75,FALSE),"")</f>
        <v>0</v>
      </c>
      <c r="G88" s="286">
        <f>IFERROR(VLOOKUP(B88,'Reading B'!E:CS,76,FALSE),"")</f>
        <v>0</v>
      </c>
      <c r="H88" s="287">
        <f>IFERROR(VLOOKUP(B88,'Reading B'!E:CS,77,FALSE),"")</f>
        <v>0</v>
      </c>
      <c r="I88" s="293">
        <f>IFERROR(VLOOKUP(B88,'Reading B'!E:CS,78,FALSE),"_")</f>
        <v>0</v>
      </c>
      <c r="J88" s="290">
        <f>IFERROR(VLOOKUP(B88,'Reading B'!E:CS,9,FALSE),"")</f>
        <v>0</v>
      </c>
      <c r="K88" s="294">
        <f>IFERROR(VLOOKUP(B88,'Reading B'!E:CS,10,FALSE),"")</f>
        <v>0</v>
      </c>
    </row>
    <row r="89" spans="2:11" ht="17.399999999999999" customHeight="1">
      <c r="B89" s="284">
        <v>84</v>
      </c>
      <c r="C89" s="285" t="str">
        <f>IFERROR(VLOOKUP(B89,'Reading B'!E:CS,2,FALSE),"")</f>
        <v>01​ 01 01 2100 1</v>
      </c>
      <c r="D89" s="286" t="str">
        <f>IFERROR(VLOOKUP(B89,'Reading B'!E:CS,3,FALSE),"")</f>
        <v>ម៉ៅ សេងថៃ</v>
      </c>
      <c r="E89" s="286">
        <f>IFERROR(VLOOKUP(B89,'Reading B'!E:CS,74,FALSE),"")</f>
        <v>0</v>
      </c>
      <c r="F89" s="286">
        <f>IFERROR(VLOOKUP(B89,'Reading B'!E:CS,75,FALSE),"")</f>
        <v>0</v>
      </c>
      <c r="G89" s="286">
        <f>IFERROR(VLOOKUP(B89,'Reading B'!E:CS,76,FALSE),"")</f>
        <v>0</v>
      </c>
      <c r="H89" s="287">
        <f>IFERROR(VLOOKUP(B89,'Reading B'!E:CS,77,FALSE),"")</f>
        <v>0</v>
      </c>
      <c r="I89" s="293">
        <f>IFERROR(VLOOKUP(B89,'Reading B'!E:CS,78,FALSE),"_")</f>
        <v>0</v>
      </c>
      <c r="J89" s="290">
        <f>IFERROR(VLOOKUP(B89,'Reading B'!E:CS,9,FALSE),"")</f>
        <v>0</v>
      </c>
      <c r="K89" s="294">
        <f>IFERROR(VLOOKUP(B89,'Reading B'!E:CS,10,FALSE),"")</f>
        <v>0</v>
      </c>
    </row>
    <row r="90" spans="2:11" ht="17.399999999999999" customHeight="1">
      <c r="B90" s="284">
        <v>85</v>
      </c>
      <c r="C90" s="285" t="str">
        <f>IFERROR(VLOOKUP(B90,'Reading B'!E:CS,2,FALSE),"")</f>
        <v>01​ 01 01 2125 1</v>
      </c>
      <c r="D90" s="286" t="str">
        <f>IFERROR(VLOOKUP(B90,'Reading B'!E:CS,3,FALSE),"")</f>
        <v>សណ្ឋាគារ បាណន់</v>
      </c>
      <c r="E90" s="286">
        <f>IFERROR(VLOOKUP(B90,'Reading B'!E:CS,74,FALSE),"")</f>
        <v>0</v>
      </c>
      <c r="F90" s="286">
        <f>IFERROR(VLOOKUP(B90,'Reading B'!E:CS,75,FALSE),"")</f>
        <v>0</v>
      </c>
      <c r="G90" s="286">
        <f>IFERROR(VLOOKUP(B90,'Reading B'!E:CS,76,FALSE),"")</f>
        <v>0</v>
      </c>
      <c r="H90" s="287">
        <f>IFERROR(VLOOKUP(B90,'Reading B'!E:CS,77,FALSE),"")</f>
        <v>0</v>
      </c>
      <c r="I90" s="293">
        <f>IFERROR(VLOOKUP(B90,'Reading B'!E:CS,78,FALSE),"_")</f>
        <v>0</v>
      </c>
      <c r="J90" s="290">
        <f>IFERROR(VLOOKUP(B90,'Reading B'!E:CS,9,FALSE),"")</f>
        <v>0</v>
      </c>
      <c r="K90" s="294">
        <f>IFERROR(VLOOKUP(B90,'Reading B'!E:CS,10,FALSE),"")</f>
        <v>0</v>
      </c>
    </row>
    <row r="91" spans="2:11" ht="17.399999999999999" customHeight="1">
      <c r="B91" s="284">
        <v>86</v>
      </c>
      <c r="C91" s="285" t="str">
        <f>IFERROR(VLOOKUP(B91,'Reading B'!E:CS,2,FALSE),"")</f>
        <v>01​ 01 01 2150 1</v>
      </c>
      <c r="D91" s="286" t="str">
        <f>IFERROR(VLOOKUP(B91,'Reading B'!E:CS,3,FALSE),"")</f>
        <v>យូ ចាន់ទី (ផ្ទះលក់ទឹកភ្លៀង)</v>
      </c>
      <c r="E91" s="286">
        <f>IFERROR(VLOOKUP(B91,'Reading B'!E:CS,74,FALSE),"")</f>
        <v>0</v>
      </c>
      <c r="F91" s="286">
        <f>IFERROR(VLOOKUP(B91,'Reading B'!E:CS,75,FALSE),"")</f>
        <v>0</v>
      </c>
      <c r="G91" s="286">
        <f>IFERROR(VLOOKUP(B91,'Reading B'!E:CS,76,FALSE),"")</f>
        <v>0</v>
      </c>
      <c r="H91" s="287">
        <f>IFERROR(VLOOKUP(B91,'Reading B'!E:CS,77,FALSE),"")</f>
        <v>0</v>
      </c>
      <c r="I91" s="293">
        <f>IFERROR(VLOOKUP(B91,'Reading B'!E:CS,78,FALSE),"_")</f>
        <v>0</v>
      </c>
      <c r="J91" s="290">
        <f>IFERROR(VLOOKUP(B91,'Reading B'!E:CS,9,FALSE),"")</f>
        <v>0</v>
      </c>
      <c r="K91" s="294">
        <f>IFERROR(VLOOKUP(B91,'Reading B'!E:CS,10,FALSE),"")</f>
        <v>0</v>
      </c>
    </row>
    <row r="92" spans="2:11" ht="17.399999999999999" customHeight="1">
      <c r="B92" s="284">
        <v>87</v>
      </c>
      <c r="C92" s="285" t="str">
        <f>IFERROR(VLOOKUP(B92,'Reading B'!E:CS,2,FALSE),"")</f>
        <v>01​ 01 01 2175 1</v>
      </c>
      <c r="D92" s="286" t="str">
        <f>IFERROR(VLOOKUP(B92,'Reading B'!E:CS,3,FALSE),"")</f>
        <v>ចាយ ​សេរីរ័ត្ន (ខារ៉ាអូខេប៉ាស៊ីហ្វិច)</v>
      </c>
      <c r="E92" s="286">
        <f>IFERROR(VLOOKUP(B92,'Reading B'!E:CS,74,FALSE),"")</f>
        <v>0</v>
      </c>
      <c r="F92" s="286">
        <f>IFERROR(VLOOKUP(B92,'Reading B'!E:CS,75,FALSE),"")</f>
        <v>0</v>
      </c>
      <c r="G92" s="286">
        <f>IFERROR(VLOOKUP(B92,'Reading B'!E:CS,76,FALSE),"")</f>
        <v>0</v>
      </c>
      <c r="H92" s="287">
        <f>IFERROR(VLOOKUP(B92,'Reading B'!E:CS,77,FALSE),"")</f>
        <v>0</v>
      </c>
      <c r="I92" s="293">
        <f>IFERROR(VLOOKUP(B92,'Reading B'!E:CS,78,FALSE),"_")</f>
        <v>0</v>
      </c>
      <c r="J92" s="290">
        <f>IFERROR(VLOOKUP(B92,'Reading B'!E:CS,9,FALSE),"")</f>
        <v>0</v>
      </c>
      <c r="K92" s="294">
        <f>IFERROR(VLOOKUP(B92,'Reading B'!E:CS,10,FALSE),"")</f>
        <v>0</v>
      </c>
    </row>
    <row r="93" spans="2:11" ht="17.399999999999999" customHeight="1">
      <c r="B93" s="284">
        <v>88</v>
      </c>
      <c r="C93" s="285" t="str">
        <f>IFERROR(VLOOKUP(B93,'Reading B'!E:CS,2,FALSE),"")</f>
        <v>01​ 01 01 2200 1</v>
      </c>
      <c r="D93" s="286" t="str">
        <f>IFERROR(VLOOKUP(B93,'Reading B'!E:CS,3,FALSE),"")</f>
        <v>ផ្សារ ក្រណាត់ បឹងឈូក</v>
      </c>
      <c r="E93" s="286">
        <f>IFERROR(VLOOKUP(B93,'Reading B'!E:CS,74,FALSE),"")</f>
        <v>0</v>
      </c>
      <c r="F93" s="286">
        <f>IFERROR(VLOOKUP(B93,'Reading B'!E:CS,75,FALSE),"")</f>
        <v>0</v>
      </c>
      <c r="G93" s="286">
        <f>IFERROR(VLOOKUP(B93,'Reading B'!E:CS,76,FALSE),"")</f>
        <v>0</v>
      </c>
      <c r="H93" s="287">
        <f>IFERROR(VLOOKUP(B93,'Reading B'!E:CS,77,FALSE),"")</f>
        <v>0</v>
      </c>
      <c r="I93" s="293">
        <f>IFERROR(VLOOKUP(B93,'Reading B'!E:CS,78,FALSE),"_")</f>
        <v>0</v>
      </c>
      <c r="J93" s="290">
        <f>IFERROR(VLOOKUP(B93,'Reading B'!E:CS,9,FALSE),"")</f>
        <v>0</v>
      </c>
      <c r="K93" s="294">
        <f>IFERROR(VLOOKUP(B93,'Reading B'!E:CS,10,FALSE),"")</f>
        <v>0</v>
      </c>
    </row>
    <row r="94" spans="2:11" ht="17.399999999999999" customHeight="1">
      <c r="B94" s="284">
        <v>89</v>
      </c>
      <c r="C94" s="285" t="str">
        <f>IFERROR(VLOOKUP(B94,'Reading B'!E:CS,2,FALSE),"")</f>
        <v>01​ 01 01 2225 1</v>
      </c>
      <c r="D94" s="286" t="str">
        <f>IFERROR(VLOOKUP(B94,'Reading B'!E:CS,3,FALSE),"")</f>
        <v>ព្រះវិហារកាតូលិក ១</v>
      </c>
      <c r="E94" s="286">
        <f>IFERROR(VLOOKUP(B94,'Reading B'!E:CS,74,FALSE),"")</f>
        <v>0</v>
      </c>
      <c r="F94" s="286">
        <f>IFERROR(VLOOKUP(B94,'Reading B'!E:CS,75,FALSE),"")</f>
        <v>0</v>
      </c>
      <c r="G94" s="286">
        <f>IFERROR(VLOOKUP(B94,'Reading B'!E:CS,76,FALSE),"")</f>
        <v>0</v>
      </c>
      <c r="H94" s="287">
        <f>IFERROR(VLOOKUP(B94,'Reading B'!E:CS,77,FALSE),"")</f>
        <v>0</v>
      </c>
      <c r="I94" s="293">
        <f>IFERROR(VLOOKUP(B94,'Reading B'!E:CS,78,FALSE),"_")</f>
        <v>0</v>
      </c>
      <c r="J94" s="290">
        <f>IFERROR(VLOOKUP(B94,'Reading B'!E:CS,9,FALSE),"")</f>
        <v>0</v>
      </c>
      <c r="K94" s="294">
        <f>IFERROR(VLOOKUP(B94,'Reading B'!E:CS,10,FALSE),"")</f>
        <v>0</v>
      </c>
    </row>
    <row r="95" spans="2:11" ht="17.399999999999999" customHeight="1">
      <c r="B95" s="284">
        <v>90</v>
      </c>
      <c r="C95" s="285" t="str">
        <f>IFERROR(VLOOKUP(B95,'Reading B'!E:CS,2,FALSE),"")</f>
        <v>01​ 01 01 2250 1</v>
      </c>
      <c r="D95" s="286" t="str">
        <f>IFERROR(VLOOKUP(B95,'Reading B'!E:CS,3,FALSE),"")</f>
        <v>គីវ វែង (លាង ឡាន)</v>
      </c>
      <c r="E95" s="286">
        <f>IFERROR(VLOOKUP(B95,'Reading B'!E:CS,74,FALSE),"")</f>
        <v>0</v>
      </c>
      <c r="F95" s="286">
        <f>IFERROR(VLOOKUP(B95,'Reading B'!E:CS,75,FALSE),"")</f>
        <v>0</v>
      </c>
      <c r="G95" s="286">
        <f>IFERROR(VLOOKUP(B95,'Reading B'!E:CS,76,FALSE),"")</f>
        <v>0</v>
      </c>
      <c r="H95" s="287">
        <f>IFERROR(VLOOKUP(B95,'Reading B'!E:CS,77,FALSE),"")</f>
        <v>0</v>
      </c>
      <c r="I95" s="293">
        <f>IFERROR(VLOOKUP(B95,'Reading B'!E:CS,78,FALSE),"_")</f>
        <v>0</v>
      </c>
      <c r="J95" s="290">
        <f>IFERROR(VLOOKUP(B95,'Reading B'!E:CS,9,FALSE),"")</f>
        <v>0</v>
      </c>
      <c r="K95" s="294">
        <f>IFERROR(VLOOKUP(B95,'Reading B'!E:CS,10,FALSE),"")</f>
        <v>0</v>
      </c>
    </row>
    <row r="96" spans="2:11" ht="17.399999999999999" customHeight="1">
      <c r="B96" s="284">
        <v>91</v>
      </c>
      <c r="C96" s="285" t="str">
        <f>IFERROR(VLOOKUP(B96,'Reading B'!E:CS,2,FALSE),"")</f>
        <v>01​ 01 01 2275 1</v>
      </c>
      <c r="D96" s="286" t="str">
        <f>IFERROR(VLOOKUP(B96,'Reading B'!E:CS,3,FALSE),"")</f>
        <v>យ៉ុន តូរ៉ាត់ ឃេអូរ</v>
      </c>
      <c r="E96" s="286">
        <f>IFERROR(VLOOKUP(B96,'Reading B'!E:CS,74,FALSE),"")</f>
        <v>0</v>
      </c>
      <c r="F96" s="286">
        <f>IFERROR(VLOOKUP(B96,'Reading B'!E:CS,75,FALSE),"")</f>
        <v>0</v>
      </c>
      <c r="G96" s="286">
        <f>IFERROR(VLOOKUP(B96,'Reading B'!E:CS,76,FALSE),"")</f>
        <v>0</v>
      </c>
      <c r="H96" s="287">
        <f>IFERROR(VLOOKUP(B96,'Reading B'!E:CS,77,FALSE),"")</f>
        <v>0</v>
      </c>
      <c r="I96" s="293">
        <f>IFERROR(VLOOKUP(B96,'Reading B'!E:CS,78,FALSE),"_")</f>
        <v>0</v>
      </c>
      <c r="J96" s="290">
        <f>IFERROR(VLOOKUP(B96,'Reading B'!E:CS,9,FALSE),"")</f>
        <v>0</v>
      </c>
      <c r="K96" s="294">
        <f>IFERROR(VLOOKUP(B96,'Reading B'!E:CS,10,FALSE),"")</f>
        <v>0</v>
      </c>
    </row>
    <row r="97" spans="2:11" ht="17.399999999999999" customHeight="1">
      <c r="B97" s="284">
        <v>92</v>
      </c>
      <c r="C97" s="285" t="str">
        <f>IFERROR(VLOOKUP(B97,'Reading B'!E:CS,2,FALSE),"")</f>
        <v>01​ 01 01 2300 1</v>
      </c>
      <c r="D97" s="286" t="str">
        <f>IFERROR(VLOOKUP(B97,'Reading B'!E:CS,3,FALSE),"")</f>
        <v>ស៊ិន ឃន (សាច់គោអាំង)</v>
      </c>
      <c r="E97" s="286">
        <f>IFERROR(VLOOKUP(B97,'Reading B'!E:CS,74,FALSE),"")</f>
        <v>0</v>
      </c>
      <c r="F97" s="286">
        <f>IFERROR(VLOOKUP(B97,'Reading B'!E:CS,75,FALSE),"")</f>
        <v>0</v>
      </c>
      <c r="G97" s="286">
        <f>IFERROR(VLOOKUP(B97,'Reading B'!E:CS,76,FALSE),"")</f>
        <v>0</v>
      </c>
      <c r="H97" s="287">
        <f>IFERROR(VLOOKUP(B97,'Reading B'!E:CS,77,FALSE),"")</f>
        <v>0</v>
      </c>
      <c r="I97" s="293">
        <f>IFERROR(VLOOKUP(B97,'Reading B'!E:CS,78,FALSE),"_")</f>
        <v>0</v>
      </c>
      <c r="J97" s="290">
        <f>IFERROR(VLOOKUP(B97,'Reading B'!E:CS,9,FALSE),"")</f>
        <v>0</v>
      </c>
      <c r="K97" s="294">
        <f>IFERROR(VLOOKUP(B97,'Reading B'!E:CS,10,FALSE),"")</f>
        <v>0</v>
      </c>
    </row>
    <row r="98" spans="2:11" ht="17.399999999999999" customHeight="1">
      <c r="B98" s="284">
        <v>93</v>
      </c>
      <c r="C98" s="285" t="str">
        <f>IFERROR(VLOOKUP(B98,'Reading B'!E:CS,2,FALSE),"")</f>
        <v>01​ 01 01 2325 1</v>
      </c>
      <c r="D98" s="286" t="str">
        <f>IFERROR(VLOOKUP(B98,'Reading B'!E:CS,3,FALSE),"")</f>
        <v>សមាគមគុយទាវ</v>
      </c>
      <c r="E98" s="286">
        <f>IFERROR(VLOOKUP(B98,'Reading B'!E:CS,74,FALSE),"")</f>
        <v>0</v>
      </c>
      <c r="F98" s="286">
        <f>IFERROR(VLOOKUP(B98,'Reading B'!E:CS,75,FALSE),"")</f>
        <v>0</v>
      </c>
      <c r="G98" s="286">
        <f>IFERROR(VLOOKUP(B98,'Reading B'!E:CS,76,FALSE),"")</f>
        <v>0</v>
      </c>
      <c r="H98" s="287">
        <f>IFERROR(VLOOKUP(B98,'Reading B'!E:CS,77,FALSE),"")</f>
        <v>0</v>
      </c>
      <c r="I98" s="293">
        <f>IFERROR(VLOOKUP(B98,'Reading B'!E:CS,78,FALSE),"_")</f>
        <v>0</v>
      </c>
      <c r="J98" s="290">
        <f>IFERROR(VLOOKUP(B98,'Reading B'!E:CS,9,FALSE),"")</f>
        <v>0</v>
      </c>
      <c r="K98" s="294">
        <f>IFERROR(VLOOKUP(B98,'Reading B'!E:CS,10,FALSE),"")</f>
        <v>0</v>
      </c>
    </row>
    <row r="99" spans="2:11" ht="17.399999999999999" customHeight="1">
      <c r="B99" s="284">
        <v>94</v>
      </c>
      <c r="C99" s="285" t="str">
        <f>IFERROR(VLOOKUP(B99,'Reading B'!E:CS,2,FALSE),"")</f>
        <v>01​ 01 01 2350 1</v>
      </c>
      <c r="D99" s="286" t="str">
        <f>IFERROR(VLOOKUP(B99,'Reading B'!E:CS,3,FALSE),"")</f>
        <v>វិញ សាន់</v>
      </c>
      <c r="E99" s="286">
        <f>IFERROR(VLOOKUP(B99,'Reading B'!E:CS,74,FALSE),"")</f>
        <v>0</v>
      </c>
      <c r="F99" s="286">
        <f>IFERROR(VLOOKUP(B99,'Reading B'!E:CS,75,FALSE),"")</f>
        <v>0</v>
      </c>
      <c r="G99" s="286">
        <f>IFERROR(VLOOKUP(B99,'Reading B'!E:CS,76,FALSE),"")</f>
        <v>0</v>
      </c>
      <c r="H99" s="287">
        <f>IFERROR(VLOOKUP(B99,'Reading B'!E:CS,77,FALSE),"")</f>
        <v>0</v>
      </c>
      <c r="I99" s="293">
        <f>IFERROR(VLOOKUP(B99,'Reading B'!E:CS,78,FALSE),"_")</f>
        <v>0</v>
      </c>
      <c r="J99" s="290">
        <f>IFERROR(VLOOKUP(B99,'Reading B'!E:CS,9,FALSE),"")</f>
        <v>0</v>
      </c>
      <c r="K99" s="294">
        <f>IFERROR(VLOOKUP(B99,'Reading B'!E:CS,10,FALSE),"")</f>
        <v>0</v>
      </c>
    </row>
    <row r="100" spans="2:11" ht="17.399999999999999" customHeight="1">
      <c r="B100" s="284">
        <v>95</v>
      </c>
      <c r="C100" s="285" t="str">
        <f>IFERROR(VLOOKUP(B100,'Reading B'!E:CS,2,FALSE),"")</f>
        <v>01​ 01 01 2375 1</v>
      </c>
      <c r="D100" s="286" t="str">
        <f>IFERROR(VLOOKUP(B100,'Reading B'!E:CS,3,FALSE),"")</f>
        <v>នរោត្តម ចក្រាវុធ</v>
      </c>
      <c r="E100" s="286">
        <f>IFERROR(VLOOKUP(B100,'Reading B'!E:CS,74,FALSE),"")</f>
        <v>0</v>
      </c>
      <c r="F100" s="286">
        <f>IFERROR(VLOOKUP(B100,'Reading B'!E:CS,75,FALSE),"")</f>
        <v>0</v>
      </c>
      <c r="G100" s="286">
        <f>IFERROR(VLOOKUP(B100,'Reading B'!E:CS,76,FALSE),"")</f>
        <v>0</v>
      </c>
      <c r="H100" s="287">
        <f>IFERROR(VLOOKUP(B100,'Reading B'!E:CS,77,FALSE),"")</f>
        <v>0</v>
      </c>
      <c r="I100" s="293">
        <f>IFERROR(VLOOKUP(B100,'Reading B'!E:CS,78,FALSE),"_")</f>
        <v>0</v>
      </c>
      <c r="J100" s="290">
        <f>IFERROR(VLOOKUP(B100,'Reading B'!E:CS,9,FALSE),"")</f>
        <v>0</v>
      </c>
      <c r="K100" s="294">
        <f>IFERROR(VLOOKUP(B100,'Reading B'!E:CS,10,FALSE),"")</f>
        <v>0</v>
      </c>
    </row>
    <row r="101" spans="2:11" ht="17.399999999999999" customHeight="1">
      <c r="B101" s="284">
        <v>96</v>
      </c>
      <c r="C101" s="285" t="str">
        <f>IFERROR(VLOOKUP(B101,'Reading B'!E:CS,2,FALSE),"")</f>
        <v>01​ 01 01 2400 1</v>
      </c>
      <c r="D101" s="286" t="str">
        <f>IFERROR(VLOOKUP(B101,'Reading B'!E:CS,3,FALSE),"")</f>
        <v>ណា ណៃ</v>
      </c>
      <c r="E101" s="286">
        <f>IFERROR(VLOOKUP(B101,'Reading B'!E:CS,74,FALSE),"")</f>
        <v>0</v>
      </c>
      <c r="F101" s="286">
        <f>IFERROR(VLOOKUP(B101,'Reading B'!E:CS,75,FALSE),"")</f>
        <v>0</v>
      </c>
      <c r="G101" s="286">
        <f>IFERROR(VLOOKUP(B101,'Reading B'!E:CS,76,FALSE),"")</f>
        <v>0</v>
      </c>
      <c r="H101" s="287">
        <f>IFERROR(VLOOKUP(B101,'Reading B'!E:CS,77,FALSE),"")</f>
        <v>0</v>
      </c>
      <c r="I101" s="293">
        <f>IFERROR(VLOOKUP(B101,'Reading B'!E:CS,78,FALSE),"_")</f>
        <v>0</v>
      </c>
      <c r="J101" s="290">
        <f>IFERROR(VLOOKUP(B101,'Reading B'!E:CS,9,FALSE),"")</f>
        <v>0</v>
      </c>
      <c r="K101" s="294">
        <f>IFERROR(VLOOKUP(B101,'Reading B'!E:CS,10,FALSE),"")</f>
        <v>0</v>
      </c>
    </row>
    <row r="102" spans="2:11" ht="17.399999999999999" customHeight="1">
      <c r="B102" s="284">
        <v>97</v>
      </c>
      <c r="C102" s="285" t="str">
        <f>IFERROR(VLOOKUP(B102,'Reading B'!E:CS,2,FALSE),"")</f>
        <v>01​ 01 01 2425 1</v>
      </c>
      <c r="D102" s="286" t="str">
        <f>IFERROR(VLOOKUP(B102,'Reading B'!E:CS,3,FALSE),"")</f>
        <v>ទស្សនៈខ្មែរដើម្បីអភិវឌ្ឍន៍</v>
      </c>
      <c r="E102" s="286">
        <f>IFERROR(VLOOKUP(B102,'Reading B'!E:CS,74,FALSE),"")</f>
        <v>0</v>
      </c>
      <c r="F102" s="286">
        <f>IFERROR(VLOOKUP(B102,'Reading B'!E:CS,75,FALSE),"")</f>
        <v>0</v>
      </c>
      <c r="G102" s="286">
        <f>IFERROR(VLOOKUP(B102,'Reading B'!E:CS,76,FALSE),"")</f>
        <v>0</v>
      </c>
      <c r="H102" s="287">
        <f>IFERROR(VLOOKUP(B102,'Reading B'!E:CS,77,FALSE),"")</f>
        <v>0</v>
      </c>
      <c r="I102" s="293">
        <f>IFERROR(VLOOKUP(B102,'Reading B'!E:CS,78,FALSE),"_")</f>
        <v>0</v>
      </c>
      <c r="J102" s="290">
        <f>IFERROR(VLOOKUP(B102,'Reading B'!E:CS,9,FALSE),"")</f>
        <v>0</v>
      </c>
      <c r="K102" s="294">
        <f>IFERROR(VLOOKUP(B102,'Reading B'!E:CS,10,FALSE),"")</f>
        <v>0</v>
      </c>
    </row>
    <row r="103" spans="2:11" ht="17.399999999999999" customHeight="1">
      <c r="B103" s="284">
        <v>98</v>
      </c>
      <c r="C103" s="285" t="str">
        <f>IFERROR(VLOOKUP(B103,'Reading B'!E:CS,2,FALSE),"")</f>
        <v>01​ 01 01 2450 1</v>
      </c>
      <c r="D103" s="286" t="str">
        <f>IFERROR(VLOOKUP(B103,'Reading B'!E:CS,3,FALSE),"")</f>
        <v>ឯ.ឧ ងិន ឃន ៣</v>
      </c>
      <c r="E103" s="286">
        <f>IFERROR(VLOOKUP(B103,'Reading B'!E:CS,74,FALSE),"")</f>
        <v>0</v>
      </c>
      <c r="F103" s="286">
        <f>IFERROR(VLOOKUP(B103,'Reading B'!E:CS,75,FALSE),"")</f>
        <v>0</v>
      </c>
      <c r="G103" s="286">
        <f>IFERROR(VLOOKUP(B103,'Reading B'!E:CS,76,FALSE),"")</f>
        <v>0</v>
      </c>
      <c r="H103" s="287">
        <f>IFERROR(VLOOKUP(B103,'Reading B'!E:CS,77,FALSE),"")</f>
        <v>0</v>
      </c>
      <c r="I103" s="293">
        <f>IFERROR(VLOOKUP(B103,'Reading B'!E:CS,78,FALSE),"_")</f>
        <v>0</v>
      </c>
      <c r="J103" s="290">
        <f>IFERROR(VLOOKUP(B103,'Reading B'!E:CS,9,FALSE),"")</f>
        <v>0</v>
      </c>
      <c r="K103" s="294">
        <f>IFERROR(VLOOKUP(B103,'Reading B'!E:CS,10,FALSE),"")</f>
        <v>0</v>
      </c>
    </row>
    <row r="104" spans="2:11" ht="17.399999999999999" customHeight="1">
      <c r="B104" s="284">
        <v>99</v>
      </c>
      <c r="C104" s="285" t="str">
        <f>IFERROR(VLOOKUP(B104,'Reading B'!E:CS,2,FALSE),"")</f>
        <v>01​ 01 01 2475 1</v>
      </c>
      <c r="D104" s="286" t="str">
        <f>IFERROR(VLOOKUP(B104,'Reading B'!E:CS,3,FALSE),"")</f>
        <v>ជ្រិន ញ៉</v>
      </c>
      <c r="E104" s="286">
        <f>IFERROR(VLOOKUP(B104,'Reading B'!E:CS,74,FALSE),"")</f>
        <v>0</v>
      </c>
      <c r="F104" s="286">
        <f>IFERROR(VLOOKUP(B104,'Reading B'!E:CS,75,FALSE),"")</f>
        <v>0</v>
      </c>
      <c r="G104" s="286">
        <f>IFERROR(VLOOKUP(B104,'Reading B'!E:CS,76,FALSE),"")</f>
        <v>0</v>
      </c>
      <c r="H104" s="287">
        <f>IFERROR(VLOOKUP(B104,'Reading B'!E:CS,77,FALSE),"")</f>
        <v>0</v>
      </c>
      <c r="I104" s="293">
        <f>IFERROR(VLOOKUP(B104,'Reading B'!E:CS,78,FALSE),"_")</f>
        <v>0</v>
      </c>
      <c r="J104" s="290">
        <f>IFERROR(VLOOKUP(B104,'Reading B'!E:CS,9,FALSE),"")</f>
        <v>0</v>
      </c>
      <c r="K104" s="294">
        <f>IFERROR(VLOOKUP(B104,'Reading B'!E:CS,10,FALSE),"")</f>
        <v>0</v>
      </c>
    </row>
    <row r="105" spans="2:11" ht="17.399999999999999" customHeight="1">
      <c r="B105" s="284">
        <v>100</v>
      </c>
      <c r="C105" s="285" t="str">
        <f>IFERROR(VLOOKUP(B105,'Reading B'!E:CS,2,FALSE),"")</f>
        <v>01​ 01 01 2500 1</v>
      </c>
      <c r="D105" s="286" t="str">
        <f>IFERROR(VLOOKUP(B105,'Reading B'!E:CS,3,FALSE),"")</f>
        <v>ស្តង់បន្លែផ្សារបឹងឈូក ២</v>
      </c>
      <c r="E105" s="286">
        <f>IFERROR(VLOOKUP(B105,'Reading B'!E:CS,74,FALSE),"")</f>
        <v>0</v>
      </c>
      <c r="F105" s="286">
        <f>IFERROR(VLOOKUP(B105,'Reading B'!E:CS,75,FALSE),"")</f>
        <v>0</v>
      </c>
      <c r="G105" s="286">
        <f>IFERROR(VLOOKUP(B105,'Reading B'!E:CS,76,FALSE),"")</f>
        <v>0</v>
      </c>
      <c r="H105" s="287">
        <f>IFERROR(VLOOKUP(B105,'Reading B'!E:CS,77,FALSE),"")</f>
        <v>0</v>
      </c>
      <c r="I105" s="293">
        <f>IFERROR(VLOOKUP(B105,'Reading B'!E:CS,78,FALSE),"_")</f>
        <v>0</v>
      </c>
      <c r="J105" s="290">
        <f>IFERROR(VLOOKUP(B105,'Reading B'!E:CS,9,FALSE),"")</f>
        <v>0</v>
      </c>
      <c r="K105" s="294">
        <f>IFERROR(VLOOKUP(B105,'Reading B'!E:CS,10,FALSE),"")</f>
        <v>0</v>
      </c>
    </row>
    <row r="106" spans="2:11" ht="17.399999999999999" customHeight="1">
      <c r="B106" s="284">
        <v>101</v>
      </c>
      <c r="C106" s="285" t="str">
        <f>IFERROR(VLOOKUP(B106,'Reading B'!E:CS,2,FALSE),"")</f>
        <v>01​ 01 01 2525 1</v>
      </c>
      <c r="D106" s="286" t="str">
        <f>IFERROR(VLOOKUP(B106,'Reading B'!E:CS,3,FALSE),"")</f>
        <v>អា មួយ</v>
      </c>
      <c r="E106" s="286">
        <f>IFERROR(VLOOKUP(B106,'Reading B'!E:CS,74,FALSE),"")</f>
        <v>0</v>
      </c>
      <c r="F106" s="286">
        <f>IFERROR(VLOOKUP(B106,'Reading B'!E:CS,75,FALSE),"")</f>
        <v>0</v>
      </c>
      <c r="G106" s="286">
        <f>IFERROR(VLOOKUP(B106,'Reading B'!E:CS,76,FALSE),"")</f>
        <v>0</v>
      </c>
      <c r="H106" s="287">
        <f>IFERROR(VLOOKUP(B106,'Reading B'!E:CS,77,FALSE),"")</f>
        <v>0</v>
      </c>
      <c r="I106" s="293">
        <f>IFERROR(VLOOKUP(B106,'Reading B'!E:CS,78,FALSE),"_")</f>
        <v>0</v>
      </c>
      <c r="J106" s="290">
        <f>IFERROR(VLOOKUP(B106,'Reading B'!E:CS,9,FALSE),"")</f>
        <v>0</v>
      </c>
      <c r="K106" s="294">
        <f>IFERROR(VLOOKUP(B106,'Reading B'!E:CS,10,FALSE),"")</f>
        <v>0</v>
      </c>
    </row>
    <row r="107" spans="2:11" ht="17.399999999999999" customHeight="1">
      <c r="B107" s="284">
        <v>102</v>
      </c>
      <c r="C107" s="285" t="str">
        <f>IFERROR(VLOOKUP(B107,'Reading B'!E:CS,2,FALSE),"")</f>
        <v>01​ 01 01 2550 1</v>
      </c>
      <c r="D107" s="286" t="str">
        <f>IFERROR(VLOOKUP(B107,'Reading B'!E:CS,3,FALSE),"")</f>
        <v>កែវ វ៉ាន់ទី</v>
      </c>
      <c r="E107" s="286">
        <f>IFERROR(VLOOKUP(B107,'Reading B'!E:CS,74,FALSE),"")</f>
        <v>0</v>
      </c>
      <c r="F107" s="286">
        <f>IFERROR(VLOOKUP(B107,'Reading B'!E:CS,75,FALSE),"")</f>
        <v>0</v>
      </c>
      <c r="G107" s="286">
        <f>IFERROR(VLOOKUP(B107,'Reading B'!E:CS,76,FALSE),"")</f>
        <v>0</v>
      </c>
      <c r="H107" s="287">
        <f>IFERROR(VLOOKUP(B107,'Reading B'!E:CS,77,FALSE),"")</f>
        <v>0</v>
      </c>
      <c r="I107" s="293">
        <f>IFERROR(VLOOKUP(B107,'Reading B'!E:CS,78,FALSE),"_")</f>
        <v>0</v>
      </c>
      <c r="J107" s="290">
        <f>IFERROR(VLOOKUP(B107,'Reading B'!E:CS,9,FALSE),"")</f>
        <v>0</v>
      </c>
      <c r="K107" s="294">
        <f>IFERROR(VLOOKUP(B107,'Reading B'!E:CS,10,FALSE),"")</f>
        <v>0</v>
      </c>
    </row>
    <row r="108" spans="2:11" ht="17.399999999999999" customHeight="1">
      <c r="B108" s="284">
        <v>103</v>
      </c>
      <c r="C108" s="285" t="str">
        <f>IFERROR(VLOOKUP(B108,'Reading B'!E:CS,2,FALSE),"")</f>
        <v>01​ 01 01 2575 1</v>
      </c>
      <c r="D108" s="286" t="str">
        <f>IFERROR(VLOOKUP(B108,'Reading B'!E:CS,3,FALSE),"")</f>
        <v>កុមារកំព្រា</v>
      </c>
      <c r="E108" s="286">
        <f>IFERROR(VLOOKUP(B108,'Reading B'!E:CS,74,FALSE),"")</f>
        <v>0</v>
      </c>
      <c r="F108" s="286">
        <f>IFERROR(VLOOKUP(B108,'Reading B'!E:CS,75,FALSE),"")</f>
        <v>0</v>
      </c>
      <c r="G108" s="286">
        <f>IFERROR(VLOOKUP(B108,'Reading B'!E:CS,76,FALSE),"")</f>
        <v>0</v>
      </c>
      <c r="H108" s="287">
        <f>IFERROR(VLOOKUP(B108,'Reading B'!E:CS,77,FALSE),"")</f>
        <v>0</v>
      </c>
      <c r="I108" s="293">
        <f>IFERROR(VLOOKUP(B108,'Reading B'!E:CS,78,FALSE),"_")</f>
        <v>0</v>
      </c>
      <c r="J108" s="290">
        <f>IFERROR(VLOOKUP(B108,'Reading B'!E:CS,9,FALSE),"")</f>
        <v>0</v>
      </c>
      <c r="K108" s="294">
        <f>IFERROR(VLOOKUP(B108,'Reading B'!E:CS,10,FALSE),"")</f>
        <v>0</v>
      </c>
    </row>
    <row r="109" spans="2:11" ht="17.399999999999999" customHeight="1">
      <c r="B109" s="284">
        <v>104</v>
      </c>
      <c r="C109" s="285" t="str">
        <f>IFERROR(VLOOKUP(B109,'Reading B'!E:CS,2,FALSE),"")</f>
        <v>01​ 01 01 2600 1</v>
      </c>
      <c r="D109" s="286" t="str">
        <f>IFERROR(VLOOKUP(B109,'Reading B'!E:CS,3,FALSE),"")</f>
        <v>ខៀវ ផុន</v>
      </c>
      <c r="E109" s="286">
        <f>IFERROR(VLOOKUP(B109,'Reading B'!E:CS,74,FALSE),"")</f>
        <v>0</v>
      </c>
      <c r="F109" s="286">
        <f>IFERROR(VLOOKUP(B109,'Reading B'!E:CS,75,FALSE),"")</f>
        <v>0</v>
      </c>
      <c r="G109" s="286">
        <f>IFERROR(VLOOKUP(B109,'Reading B'!E:CS,76,FALSE),"")</f>
        <v>0</v>
      </c>
      <c r="H109" s="287">
        <f>IFERROR(VLOOKUP(B109,'Reading B'!E:CS,77,FALSE),"")</f>
        <v>0</v>
      </c>
      <c r="I109" s="293">
        <f>IFERROR(VLOOKUP(B109,'Reading B'!E:CS,78,FALSE),"_")</f>
        <v>0</v>
      </c>
      <c r="J109" s="290">
        <f>IFERROR(VLOOKUP(B109,'Reading B'!E:CS,9,FALSE),"")</f>
        <v>0</v>
      </c>
      <c r="K109" s="294">
        <f>IFERROR(VLOOKUP(B109,'Reading B'!E:CS,10,FALSE),"")</f>
        <v>0</v>
      </c>
    </row>
    <row r="110" spans="2:11" ht="17.399999999999999" customHeight="1">
      <c r="B110" s="284">
        <v>105</v>
      </c>
      <c r="C110" s="285" t="str">
        <f>IFERROR(VLOOKUP(B110,'Reading B'!E:CS,2,FALSE),"")</f>
        <v>01​ 01 01 2625 1</v>
      </c>
      <c r="D110" s="286" t="str">
        <f>IFERROR(VLOOKUP(B110,'Reading B'!E:CS,3,FALSE),"")</f>
        <v>នូ ណូរ៉ា</v>
      </c>
      <c r="E110" s="286">
        <f>IFERROR(VLOOKUP(B110,'Reading B'!E:CS,74,FALSE),"")</f>
        <v>0</v>
      </c>
      <c r="F110" s="286">
        <f>IFERROR(VLOOKUP(B110,'Reading B'!E:CS,75,FALSE),"")</f>
        <v>0</v>
      </c>
      <c r="G110" s="286">
        <f>IFERROR(VLOOKUP(B110,'Reading B'!E:CS,76,FALSE),"")</f>
        <v>0</v>
      </c>
      <c r="H110" s="287">
        <f>IFERROR(VLOOKUP(B110,'Reading B'!E:CS,77,FALSE),"")</f>
        <v>0</v>
      </c>
      <c r="I110" s="293">
        <f>IFERROR(VLOOKUP(B110,'Reading B'!E:CS,78,FALSE),"_")</f>
        <v>0</v>
      </c>
      <c r="J110" s="290">
        <f>IFERROR(VLOOKUP(B110,'Reading B'!E:CS,9,FALSE),"")</f>
        <v>0</v>
      </c>
      <c r="K110" s="294">
        <f>IFERROR(VLOOKUP(B110,'Reading B'!E:CS,10,FALSE),"")</f>
        <v>0</v>
      </c>
    </row>
    <row r="111" spans="2:11" ht="17.399999999999999" customHeight="1">
      <c r="B111" s="284">
        <v>106</v>
      </c>
      <c r="C111" s="285" t="str">
        <f>IFERROR(VLOOKUP(B111,'Reading B'!E:CS,2,FALSE),"")</f>
        <v>01​ 01 01 2650 1</v>
      </c>
      <c r="D111" s="286" t="str">
        <f>IFERROR(VLOOKUP(B111,'Reading B'!E:CS,3,FALSE),"")</f>
        <v>ថាច់ សង្វាត</v>
      </c>
      <c r="E111" s="286">
        <f>IFERROR(VLOOKUP(B111,'Reading B'!E:CS,74,FALSE),"")</f>
        <v>0</v>
      </c>
      <c r="F111" s="286">
        <f>IFERROR(VLOOKUP(B111,'Reading B'!E:CS,75,FALSE),"")</f>
        <v>0</v>
      </c>
      <c r="G111" s="286">
        <f>IFERROR(VLOOKUP(B111,'Reading B'!E:CS,76,FALSE),"")</f>
        <v>0</v>
      </c>
      <c r="H111" s="287">
        <f>IFERROR(VLOOKUP(B111,'Reading B'!E:CS,77,FALSE),"")</f>
        <v>0</v>
      </c>
      <c r="I111" s="293">
        <f>IFERROR(VLOOKUP(B111,'Reading B'!E:CS,78,FALSE),"_")</f>
        <v>0</v>
      </c>
      <c r="J111" s="290">
        <f>IFERROR(VLOOKUP(B111,'Reading B'!E:CS,9,FALSE),"")</f>
        <v>0</v>
      </c>
      <c r="K111" s="294">
        <f>IFERROR(VLOOKUP(B111,'Reading B'!E:CS,10,FALSE),"")</f>
        <v>0</v>
      </c>
    </row>
    <row r="112" spans="2:11" ht="17.399999999999999" customHeight="1">
      <c r="B112" s="284">
        <v>107</v>
      </c>
      <c r="C112" s="285" t="str">
        <f>IFERROR(VLOOKUP(B112,'Reading B'!E:CS,2,FALSE),"")</f>
        <v>01​ 01 01 2675 1</v>
      </c>
      <c r="D112" s="286" t="str">
        <f>IFERROR(VLOOKUP(B112,'Reading B'!E:CS,3,FALSE),"")</f>
        <v>គឹម សារី</v>
      </c>
      <c r="E112" s="286">
        <f>IFERROR(VLOOKUP(B112,'Reading B'!E:CS,74,FALSE),"")</f>
        <v>0</v>
      </c>
      <c r="F112" s="286">
        <f>IFERROR(VLOOKUP(B112,'Reading B'!E:CS,75,FALSE),"")</f>
        <v>0</v>
      </c>
      <c r="G112" s="286">
        <f>IFERROR(VLOOKUP(B112,'Reading B'!E:CS,76,FALSE),"")</f>
        <v>0</v>
      </c>
      <c r="H112" s="287">
        <f>IFERROR(VLOOKUP(B112,'Reading B'!E:CS,77,FALSE),"")</f>
        <v>0</v>
      </c>
      <c r="I112" s="293">
        <f>IFERROR(VLOOKUP(B112,'Reading B'!E:CS,78,FALSE),"_")</f>
        <v>0</v>
      </c>
      <c r="J112" s="290">
        <f>IFERROR(VLOOKUP(B112,'Reading B'!E:CS,9,FALSE),"")</f>
        <v>0</v>
      </c>
      <c r="K112" s="294">
        <f>IFERROR(VLOOKUP(B112,'Reading B'!E:CS,10,FALSE),"")</f>
        <v>0</v>
      </c>
    </row>
    <row r="113" spans="2:11" ht="17.399999999999999" customHeight="1">
      <c r="B113" s="284">
        <v>108</v>
      </c>
      <c r="C113" s="285" t="str">
        <f>IFERROR(VLOOKUP(B113,'Reading B'!E:CS,2,FALSE),"")</f>
        <v>01​ 01 01 2700 1</v>
      </c>
      <c r="D113" s="286" t="str">
        <f>IFERROR(VLOOKUP(B113,'Reading B'!E:CS,3,FALSE),"")</f>
        <v>ចំណតរថយន្ត</v>
      </c>
      <c r="E113" s="286">
        <f>IFERROR(VLOOKUP(B113,'Reading B'!E:CS,74,FALSE),"")</f>
        <v>0</v>
      </c>
      <c r="F113" s="286">
        <f>IFERROR(VLOOKUP(B113,'Reading B'!E:CS,75,FALSE),"")</f>
        <v>0</v>
      </c>
      <c r="G113" s="286">
        <f>IFERROR(VLOOKUP(B113,'Reading B'!E:CS,76,FALSE),"")</f>
        <v>0</v>
      </c>
      <c r="H113" s="287">
        <f>IFERROR(VLOOKUP(B113,'Reading B'!E:CS,77,FALSE),"")</f>
        <v>0</v>
      </c>
      <c r="I113" s="293">
        <f>IFERROR(VLOOKUP(B113,'Reading B'!E:CS,78,FALSE),"_")</f>
        <v>0</v>
      </c>
      <c r="J113" s="290">
        <f>IFERROR(VLOOKUP(B113,'Reading B'!E:CS,9,FALSE),"")</f>
        <v>0</v>
      </c>
      <c r="K113" s="294">
        <f>IFERROR(VLOOKUP(B113,'Reading B'!E:CS,10,FALSE),"")</f>
        <v>0</v>
      </c>
    </row>
    <row r="114" spans="2:11" ht="17.399999999999999" customHeight="1">
      <c r="B114" s="284">
        <v>109</v>
      </c>
      <c r="C114" s="285" t="str">
        <f>IFERROR(VLOOKUP(B114,'Reading B'!E:CS,2,FALSE),"")</f>
        <v>01​ 01 01 2725 1</v>
      </c>
      <c r="D114" s="286" t="str">
        <f>IFERROR(VLOOKUP(B114,'Reading B'!E:CS,3,FALSE),"")</f>
        <v>ប៊ុន សេង(គ្លីនិកសុខភាព)</v>
      </c>
      <c r="E114" s="286">
        <f>IFERROR(VLOOKUP(B114,'Reading B'!E:CS,74,FALSE),"")</f>
        <v>0</v>
      </c>
      <c r="F114" s="286">
        <f>IFERROR(VLOOKUP(B114,'Reading B'!E:CS,75,FALSE),"")</f>
        <v>0</v>
      </c>
      <c r="G114" s="286">
        <f>IFERROR(VLOOKUP(B114,'Reading B'!E:CS,76,FALSE),"")</f>
        <v>0</v>
      </c>
      <c r="H114" s="287">
        <f>IFERROR(VLOOKUP(B114,'Reading B'!E:CS,77,FALSE),"")</f>
        <v>0</v>
      </c>
      <c r="I114" s="293">
        <f>IFERROR(VLOOKUP(B114,'Reading B'!E:CS,78,FALSE),"_")</f>
        <v>0</v>
      </c>
      <c r="J114" s="290">
        <f>IFERROR(VLOOKUP(B114,'Reading B'!E:CS,9,FALSE),"")</f>
        <v>0</v>
      </c>
      <c r="K114" s="294">
        <f>IFERROR(VLOOKUP(B114,'Reading B'!E:CS,10,FALSE),"")</f>
        <v>0</v>
      </c>
    </row>
    <row r="115" spans="2:11" ht="17.399999999999999" customHeight="1">
      <c r="B115" s="284">
        <v>110</v>
      </c>
      <c r="C115" s="285" t="str">
        <f>IFERROR(VLOOKUP(B115,'Reading B'!E:CS,2,FALSE),"")</f>
        <v>01​ 01 01 2750 1</v>
      </c>
      <c r="D115" s="286" t="str">
        <f>IFERROR(VLOOKUP(B115,'Reading B'!E:CS,3,FALSE),"")</f>
        <v>សុខ សុខុម</v>
      </c>
      <c r="E115" s="286">
        <f>IFERROR(VLOOKUP(B115,'Reading B'!E:CS,74,FALSE),"")</f>
        <v>0</v>
      </c>
      <c r="F115" s="286">
        <f>IFERROR(VLOOKUP(B115,'Reading B'!E:CS,75,FALSE),"")</f>
        <v>0</v>
      </c>
      <c r="G115" s="286">
        <f>IFERROR(VLOOKUP(B115,'Reading B'!E:CS,76,FALSE),"")</f>
        <v>0</v>
      </c>
      <c r="H115" s="287">
        <f>IFERROR(VLOOKUP(B115,'Reading B'!E:CS,77,FALSE),"")</f>
        <v>0</v>
      </c>
      <c r="I115" s="293">
        <f>IFERROR(VLOOKUP(B115,'Reading B'!E:CS,78,FALSE),"_")</f>
        <v>0</v>
      </c>
      <c r="J115" s="290">
        <f>IFERROR(VLOOKUP(B115,'Reading B'!E:CS,9,FALSE),"")</f>
        <v>0</v>
      </c>
      <c r="K115" s="294">
        <f>IFERROR(VLOOKUP(B115,'Reading B'!E:CS,10,FALSE),"")</f>
        <v>0</v>
      </c>
    </row>
    <row r="116" spans="2:11" ht="17.399999999999999" customHeight="1">
      <c r="B116" s="284">
        <v>111</v>
      </c>
      <c r="C116" s="285" t="str">
        <f>IFERROR(VLOOKUP(B116,'Reading B'!E:CS,2,FALSE),"")</f>
        <v>01​ 01 01 2775 1</v>
      </c>
      <c r="D116" s="286" t="str">
        <f>IFERROR(VLOOKUP(B116,'Reading B'!E:CS,3,FALSE),"")</f>
        <v>ផ្សារលក់ត្រី</v>
      </c>
      <c r="E116" s="286">
        <f>IFERROR(VLOOKUP(B116,'Reading B'!E:CS,74,FALSE),"")</f>
        <v>0</v>
      </c>
      <c r="F116" s="286">
        <f>IFERROR(VLOOKUP(B116,'Reading B'!E:CS,75,FALSE),"")</f>
        <v>0</v>
      </c>
      <c r="G116" s="286">
        <f>IFERROR(VLOOKUP(B116,'Reading B'!E:CS,76,FALSE),"")</f>
        <v>0</v>
      </c>
      <c r="H116" s="287">
        <f>IFERROR(VLOOKUP(B116,'Reading B'!E:CS,77,FALSE),"")</f>
        <v>0</v>
      </c>
      <c r="I116" s="293">
        <f>IFERROR(VLOOKUP(B116,'Reading B'!E:CS,78,FALSE),"_")</f>
        <v>0</v>
      </c>
      <c r="J116" s="290">
        <f>IFERROR(VLOOKUP(B116,'Reading B'!E:CS,9,FALSE),"")</f>
        <v>0</v>
      </c>
      <c r="K116" s="294">
        <f>IFERROR(VLOOKUP(B116,'Reading B'!E:CS,10,FALSE),"")</f>
        <v>0</v>
      </c>
    </row>
    <row r="117" spans="2:11" ht="17.399999999999999" customHeight="1">
      <c r="B117" s="284">
        <v>112</v>
      </c>
      <c r="C117" s="285" t="str">
        <f>IFERROR(VLOOKUP(B117,'Reading B'!E:CS,2,FALSE),"")</f>
        <v>01​ 01 01 2800 1</v>
      </c>
      <c r="D117" s="286" t="str">
        <f>IFERROR(VLOOKUP(B117,'Reading B'!E:CS,3,FALSE),"")</f>
        <v>ជា សង្វាសេរីវឌ្ឍន៍</v>
      </c>
      <c r="E117" s="286">
        <f>IFERROR(VLOOKUP(B117,'Reading B'!E:CS,74,FALSE),"")</f>
        <v>0</v>
      </c>
      <c r="F117" s="286">
        <f>IFERROR(VLOOKUP(B117,'Reading B'!E:CS,75,FALSE),"")</f>
        <v>0</v>
      </c>
      <c r="G117" s="286">
        <f>IFERROR(VLOOKUP(B117,'Reading B'!E:CS,76,FALSE),"")</f>
        <v>0</v>
      </c>
      <c r="H117" s="287">
        <f>IFERROR(VLOOKUP(B117,'Reading B'!E:CS,77,FALSE),"")</f>
        <v>0</v>
      </c>
      <c r="I117" s="293">
        <f>IFERROR(VLOOKUP(B117,'Reading B'!E:CS,78,FALSE),"_")</f>
        <v>0</v>
      </c>
      <c r="J117" s="290">
        <f>IFERROR(VLOOKUP(B117,'Reading B'!E:CS,9,FALSE),"")</f>
        <v>0</v>
      </c>
      <c r="K117" s="294">
        <f>IFERROR(VLOOKUP(B117,'Reading B'!E:CS,10,FALSE),"")</f>
        <v>0</v>
      </c>
    </row>
    <row r="118" spans="2:11" ht="17.399999999999999" customHeight="1">
      <c r="B118" s="284">
        <v>113</v>
      </c>
      <c r="C118" s="285" t="str">
        <f>IFERROR(VLOOKUP(B118,'Reading B'!E:CS,2,FALSE),"")</f>
        <v>01​ 01 01 2825 1</v>
      </c>
      <c r="D118" s="286" t="str">
        <f>IFERROR(VLOOKUP(B118,'Reading B'!E:CS,3,FALSE),"")</f>
        <v>ព្រះវិហារកាតូលិក ២</v>
      </c>
      <c r="E118" s="286">
        <f>IFERROR(VLOOKUP(B118,'Reading B'!E:CS,74,FALSE),"")</f>
        <v>0</v>
      </c>
      <c r="F118" s="286">
        <f>IFERROR(VLOOKUP(B118,'Reading B'!E:CS,75,FALSE),"")</f>
        <v>0</v>
      </c>
      <c r="G118" s="286">
        <f>IFERROR(VLOOKUP(B118,'Reading B'!E:CS,76,FALSE),"")</f>
        <v>0</v>
      </c>
      <c r="H118" s="287">
        <f>IFERROR(VLOOKUP(B118,'Reading B'!E:CS,77,FALSE),"")</f>
        <v>0</v>
      </c>
      <c r="I118" s="293">
        <f>IFERROR(VLOOKUP(B118,'Reading B'!E:CS,78,FALSE),"_")</f>
        <v>0</v>
      </c>
      <c r="J118" s="290">
        <f>IFERROR(VLOOKUP(B118,'Reading B'!E:CS,9,FALSE),"")</f>
        <v>0</v>
      </c>
      <c r="K118" s="294">
        <f>IFERROR(VLOOKUP(B118,'Reading B'!E:CS,10,FALSE),"")</f>
        <v>0</v>
      </c>
    </row>
    <row r="119" spans="2:11" ht="17.399999999999999" customHeight="1">
      <c r="B119" s="284">
        <v>114</v>
      </c>
      <c r="C119" s="285" t="str">
        <f>IFERROR(VLOOKUP(B119,'Reading B'!E:CS,2,FALSE),"")</f>
        <v>01​ 01 01 2850 1</v>
      </c>
      <c r="D119" s="286" t="str">
        <f>IFERROR(VLOOKUP(B119,'Reading B'!E:CS,3,FALSE),"")</f>
        <v>អ៊ី ផេង</v>
      </c>
      <c r="E119" s="286">
        <f>IFERROR(VLOOKUP(B119,'Reading B'!E:CS,74,FALSE),"")</f>
        <v>0</v>
      </c>
      <c r="F119" s="286">
        <f>IFERROR(VLOOKUP(B119,'Reading B'!E:CS,75,FALSE),"")</f>
        <v>0</v>
      </c>
      <c r="G119" s="286">
        <f>IFERROR(VLOOKUP(B119,'Reading B'!E:CS,76,FALSE),"")</f>
        <v>0</v>
      </c>
      <c r="H119" s="287">
        <f>IFERROR(VLOOKUP(B119,'Reading B'!E:CS,77,FALSE),"")</f>
        <v>0</v>
      </c>
      <c r="I119" s="293">
        <f>IFERROR(VLOOKUP(B119,'Reading B'!E:CS,78,FALSE),"_")</f>
        <v>0</v>
      </c>
      <c r="J119" s="290">
        <f>IFERROR(VLOOKUP(B119,'Reading B'!E:CS,9,FALSE),"")</f>
        <v>0</v>
      </c>
      <c r="K119" s="294">
        <f>IFERROR(VLOOKUP(B119,'Reading B'!E:CS,10,FALSE),"")</f>
        <v>0</v>
      </c>
    </row>
    <row r="120" spans="2:11" ht="17.399999999999999" customHeight="1">
      <c r="B120" s="284">
        <v>115</v>
      </c>
      <c r="C120" s="285" t="str">
        <f>IFERROR(VLOOKUP(B120,'Reading B'!E:CS,2,FALSE),"")</f>
        <v>01​ 01 01 2875 1</v>
      </c>
      <c r="D120" s="286" t="str">
        <f>IFERROR(VLOOKUP(B120,'Reading B'!E:CS,3,FALSE),"")</f>
        <v>វែង ស៊្រុន</v>
      </c>
      <c r="E120" s="286">
        <f>IFERROR(VLOOKUP(B120,'Reading B'!E:CS,74,FALSE),"")</f>
        <v>0</v>
      </c>
      <c r="F120" s="286">
        <f>IFERROR(VLOOKUP(B120,'Reading B'!E:CS,75,FALSE),"")</f>
        <v>0</v>
      </c>
      <c r="G120" s="286">
        <f>IFERROR(VLOOKUP(B120,'Reading B'!E:CS,76,FALSE),"")</f>
        <v>0</v>
      </c>
      <c r="H120" s="287">
        <f>IFERROR(VLOOKUP(B120,'Reading B'!E:CS,77,FALSE),"")</f>
        <v>0</v>
      </c>
      <c r="I120" s="293">
        <f>IFERROR(VLOOKUP(B120,'Reading B'!E:CS,78,FALSE),"_")</f>
        <v>0</v>
      </c>
      <c r="J120" s="290">
        <f>IFERROR(VLOOKUP(B120,'Reading B'!E:CS,9,FALSE),"")</f>
        <v>0</v>
      </c>
      <c r="K120" s="294">
        <f>IFERROR(VLOOKUP(B120,'Reading B'!E:CS,10,FALSE),"")</f>
        <v>0</v>
      </c>
    </row>
    <row r="121" spans="2:11" ht="17.399999999999999" customHeight="1">
      <c r="B121" s="284">
        <v>116</v>
      </c>
      <c r="C121" s="285" t="str">
        <f>IFERROR(VLOOKUP(B121,'Reading B'!E:CS,2,FALSE),"")</f>
        <v>01​ 01 01 2900 1</v>
      </c>
      <c r="D121" s="286" t="str">
        <f>IFERROR(VLOOKUP(B121,'Reading B'!E:CS,3,FALSE),"")</f>
        <v>អេង ពេញ</v>
      </c>
      <c r="E121" s="286">
        <f>IFERROR(VLOOKUP(B121,'Reading B'!E:CS,74,FALSE),"")</f>
        <v>0</v>
      </c>
      <c r="F121" s="286">
        <f>IFERROR(VLOOKUP(B121,'Reading B'!E:CS,75,FALSE),"")</f>
        <v>0</v>
      </c>
      <c r="G121" s="286">
        <f>IFERROR(VLOOKUP(B121,'Reading B'!E:CS,76,FALSE),"")</f>
        <v>0</v>
      </c>
      <c r="H121" s="287">
        <f>IFERROR(VLOOKUP(B121,'Reading B'!E:CS,77,FALSE),"")</f>
        <v>0</v>
      </c>
      <c r="I121" s="293">
        <f>IFERROR(VLOOKUP(B121,'Reading B'!E:CS,78,FALSE),"_")</f>
        <v>0</v>
      </c>
      <c r="J121" s="290">
        <f>IFERROR(VLOOKUP(B121,'Reading B'!E:CS,9,FALSE),"")</f>
        <v>0</v>
      </c>
      <c r="K121" s="294">
        <f>IFERROR(VLOOKUP(B121,'Reading B'!E:CS,10,FALSE),"")</f>
        <v>0</v>
      </c>
    </row>
    <row r="122" spans="2:11" ht="17.399999999999999" customHeight="1">
      <c r="B122" s="284">
        <v>117</v>
      </c>
      <c r="C122" s="285" t="str">
        <f>IFERROR(VLOOKUP(B122,'Reading B'!E:CS,2,FALSE),"")</f>
        <v>01​ 01 01 2925 1</v>
      </c>
      <c r="D122" s="286" t="str">
        <f>IFERROR(VLOOKUP(B122,'Reading B'!E:CS,3,FALSE),"")</f>
        <v>គង់ យឿម</v>
      </c>
      <c r="E122" s="286">
        <f>IFERROR(VLOOKUP(B122,'Reading B'!E:CS,74,FALSE),"")</f>
        <v>0</v>
      </c>
      <c r="F122" s="286">
        <f>IFERROR(VLOOKUP(B122,'Reading B'!E:CS,75,FALSE),"")</f>
        <v>0</v>
      </c>
      <c r="G122" s="286">
        <f>IFERROR(VLOOKUP(B122,'Reading B'!E:CS,76,FALSE),"")</f>
        <v>0</v>
      </c>
      <c r="H122" s="287">
        <f>IFERROR(VLOOKUP(B122,'Reading B'!E:CS,77,FALSE),"")</f>
        <v>0</v>
      </c>
      <c r="I122" s="293">
        <f>IFERROR(VLOOKUP(B122,'Reading B'!E:CS,78,FALSE),"_")</f>
        <v>0</v>
      </c>
      <c r="J122" s="290">
        <f>IFERROR(VLOOKUP(B122,'Reading B'!E:CS,9,FALSE),"")</f>
        <v>0</v>
      </c>
      <c r="K122" s="294">
        <f>IFERROR(VLOOKUP(B122,'Reading B'!E:CS,10,FALSE),"")</f>
        <v>0</v>
      </c>
    </row>
    <row r="123" spans="2:11" ht="17.399999999999999" customHeight="1">
      <c r="B123" s="284">
        <v>118</v>
      </c>
      <c r="C123" s="285" t="str">
        <f>IFERROR(VLOOKUP(B123,'Reading B'!E:CS,2,FALSE),"")</f>
        <v>01​ 01 01 2950 1</v>
      </c>
      <c r="D123" s="286" t="str">
        <f>IFERROR(VLOOKUP(B123,'Reading B'!E:CS,3,FALSE),"")</f>
        <v>ឌី យ៉ុន</v>
      </c>
      <c r="E123" s="286">
        <f>IFERROR(VLOOKUP(B123,'Reading B'!E:CS,74,FALSE),"")</f>
        <v>0</v>
      </c>
      <c r="F123" s="286">
        <f>IFERROR(VLOOKUP(B123,'Reading B'!E:CS,75,FALSE),"")</f>
        <v>0</v>
      </c>
      <c r="G123" s="286">
        <f>IFERROR(VLOOKUP(B123,'Reading B'!E:CS,76,FALSE),"")</f>
        <v>0</v>
      </c>
      <c r="H123" s="287">
        <f>IFERROR(VLOOKUP(B123,'Reading B'!E:CS,77,FALSE),"")</f>
        <v>0</v>
      </c>
      <c r="I123" s="293">
        <f>IFERROR(VLOOKUP(B123,'Reading B'!E:CS,78,FALSE),"_")</f>
        <v>0</v>
      </c>
      <c r="J123" s="290">
        <f>IFERROR(VLOOKUP(B123,'Reading B'!E:CS,9,FALSE),"")</f>
        <v>0</v>
      </c>
      <c r="K123" s="294">
        <f>IFERROR(VLOOKUP(B123,'Reading B'!E:CS,10,FALSE),"")</f>
        <v>0</v>
      </c>
    </row>
    <row r="124" spans="2:11" ht="17.399999999999999" customHeight="1">
      <c r="B124" s="284">
        <v>119</v>
      </c>
      <c r="C124" s="285" t="str">
        <f>IFERROR(VLOOKUP(B124,'Reading B'!E:CS,2,FALSE),"")</f>
        <v>01​ 01 01 2975 1</v>
      </c>
      <c r="D124" s="286" t="str">
        <f>IFERROR(VLOOKUP(B124,'Reading B'!E:CS,3,FALSE),"")</f>
        <v>ប៊ុន សេង ១</v>
      </c>
      <c r="E124" s="286">
        <f>IFERROR(VLOOKUP(B124,'Reading B'!E:CS,74,FALSE),"")</f>
        <v>0</v>
      </c>
      <c r="F124" s="286">
        <f>IFERROR(VLOOKUP(B124,'Reading B'!E:CS,75,FALSE),"")</f>
        <v>0</v>
      </c>
      <c r="G124" s="286">
        <f>IFERROR(VLOOKUP(B124,'Reading B'!E:CS,76,FALSE),"")</f>
        <v>0</v>
      </c>
      <c r="H124" s="287">
        <f>IFERROR(VLOOKUP(B124,'Reading B'!E:CS,77,FALSE),"")</f>
        <v>0</v>
      </c>
      <c r="I124" s="293">
        <f>IFERROR(VLOOKUP(B124,'Reading B'!E:CS,78,FALSE),"_")</f>
        <v>0</v>
      </c>
      <c r="J124" s="290">
        <f>IFERROR(VLOOKUP(B124,'Reading B'!E:CS,9,FALSE),"")</f>
        <v>0</v>
      </c>
      <c r="K124" s="294">
        <f>IFERROR(VLOOKUP(B124,'Reading B'!E:CS,10,FALSE),"")</f>
        <v>0</v>
      </c>
    </row>
    <row r="125" spans="2:11" ht="17.399999999999999" customHeight="1">
      <c r="B125" s="284">
        <v>120</v>
      </c>
      <c r="C125" s="285" t="str">
        <f>IFERROR(VLOOKUP(B125,'Reading B'!E:CS,2,FALSE),"")</f>
        <v>01​ 01 01 3000 1</v>
      </c>
      <c r="D125" s="286" t="str">
        <f>IFERROR(VLOOKUP(B125,'Reading B'!E:CS,3,FALSE),"")</f>
        <v>អង្គការ អេ អ អឹម</v>
      </c>
      <c r="E125" s="286">
        <f>IFERROR(VLOOKUP(B125,'Reading B'!E:CS,74,FALSE),"")</f>
        <v>0</v>
      </c>
      <c r="F125" s="286">
        <f>IFERROR(VLOOKUP(B125,'Reading B'!E:CS,75,FALSE),"")</f>
        <v>0</v>
      </c>
      <c r="G125" s="286">
        <f>IFERROR(VLOOKUP(B125,'Reading B'!E:CS,76,FALSE),"")</f>
        <v>0</v>
      </c>
      <c r="H125" s="287">
        <f>IFERROR(VLOOKUP(B125,'Reading B'!E:CS,77,FALSE),"")</f>
        <v>0</v>
      </c>
      <c r="I125" s="293">
        <f>IFERROR(VLOOKUP(B125,'Reading B'!E:CS,78,FALSE),"_")</f>
        <v>0</v>
      </c>
      <c r="J125" s="290">
        <f>IFERROR(VLOOKUP(B125,'Reading B'!E:CS,9,FALSE),"")</f>
        <v>0</v>
      </c>
      <c r="K125" s="294">
        <f>IFERROR(VLOOKUP(B125,'Reading B'!E:CS,10,FALSE),"")</f>
        <v>0</v>
      </c>
    </row>
    <row r="126" spans="2:11" ht="17.399999999999999" customHeight="1">
      <c r="B126" s="284">
        <v>121</v>
      </c>
      <c r="C126" s="285" t="str">
        <f>IFERROR(VLOOKUP(B126,'Reading B'!E:CS,2,FALSE),"")</f>
        <v>01​ 01 01 3025 1</v>
      </c>
      <c r="D126" s="286" t="str">
        <f>IFERROR(VLOOKUP(B126,'Reading B'!E:CS,3,FALSE),"")</f>
        <v>គិត រ៉ាវី</v>
      </c>
      <c r="E126" s="286">
        <f>IFERROR(VLOOKUP(B126,'Reading B'!E:CS,74,FALSE),"")</f>
        <v>0</v>
      </c>
      <c r="F126" s="286">
        <f>IFERROR(VLOOKUP(B126,'Reading B'!E:CS,75,FALSE),"")</f>
        <v>0</v>
      </c>
      <c r="G126" s="286">
        <f>IFERROR(VLOOKUP(B126,'Reading B'!E:CS,76,FALSE),"")</f>
        <v>0</v>
      </c>
      <c r="H126" s="287">
        <f>IFERROR(VLOOKUP(B126,'Reading B'!E:CS,77,FALSE),"")</f>
        <v>0</v>
      </c>
      <c r="I126" s="293">
        <f>IFERROR(VLOOKUP(B126,'Reading B'!E:CS,78,FALSE),"_")</f>
        <v>0</v>
      </c>
      <c r="J126" s="290">
        <f>IFERROR(VLOOKUP(B126,'Reading B'!E:CS,9,FALSE),"")</f>
        <v>0</v>
      </c>
      <c r="K126" s="294">
        <f>IFERROR(VLOOKUP(B126,'Reading B'!E:CS,10,FALSE),"")</f>
        <v>0</v>
      </c>
    </row>
    <row r="127" spans="2:11" ht="17.399999999999999" customHeight="1">
      <c r="B127" s="284">
        <v>122</v>
      </c>
      <c r="C127" s="285" t="str">
        <f>IFERROR(VLOOKUP(B127,'Reading B'!E:CS,2,FALSE),"")</f>
        <v>01​ 01 01 3050 1</v>
      </c>
      <c r="D127" s="286" t="str">
        <f>IFERROR(VLOOKUP(B127,'Reading B'!E:CS,3,FALSE),"")</f>
        <v>ហេង យាន (ហាងអ៊ិចហ្គោល)</v>
      </c>
      <c r="E127" s="286">
        <f>IFERROR(VLOOKUP(B127,'Reading B'!E:CS,74,FALSE),"")</f>
        <v>0</v>
      </c>
      <c r="F127" s="286">
        <f>IFERROR(VLOOKUP(B127,'Reading B'!E:CS,75,FALSE),"")</f>
        <v>0</v>
      </c>
      <c r="G127" s="286">
        <f>IFERROR(VLOOKUP(B127,'Reading B'!E:CS,76,FALSE),"")</f>
        <v>0</v>
      </c>
      <c r="H127" s="287">
        <f>IFERROR(VLOOKUP(B127,'Reading B'!E:CS,77,FALSE),"")</f>
        <v>0</v>
      </c>
      <c r="I127" s="293">
        <f>IFERROR(VLOOKUP(B127,'Reading B'!E:CS,78,FALSE),"_")</f>
        <v>0</v>
      </c>
      <c r="J127" s="290">
        <f>IFERROR(VLOOKUP(B127,'Reading B'!E:CS,9,FALSE),"")</f>
        <v>0</v>
      </c>
      <c r="K127" s="294">
        <f>IFERROR(VLOOKUP(B127,'Reading B'!E:CS,10,FALSE),"")</f>
        <v>0</v>
      </c>
    </row>
    <row r="128" spans="2:11" ht="17.399999999999999" customHeight="1">
      <c r="B128" s="284">
        <v>123</v>
      </c>
      <c r="C128" s="285" t="str">
        <f>IFERROR(VLOOKUP(B128,'Reading B'!E:CS,2,FALSE),"")</f>
        <v>01​ 01 01 3075 1</v>
      </c>
      <c r="D128" s="286" t="str">
        <f>IFERROR(VLOOKUP(B128,'Reading B'!E:CS,3,FALSE),"")</f>
        <v>ផ្ទះសំណាក់ភ្មំខៀវ</v>
      </c>
      <c r="E128" s="286">
        <f>IFERROR(VLOOKUP(B128,'Reading B'!E:CS,74,FALSE),"")</f>
        <v>0</v>
      </c>
      <c r="F128" s="286">
        <f>IFERROR(VLOOKUP(B128,'Reading B'!E:CS,75,FALSE),"")</f>
        <v>0</v>
      </c>
      <c r="G128" s="286">
        <f>IFERROR(VLOOKUP(B128,'Reading B'!E:CS,76,FALSE),"")</f>
        <v>0</v>
      </c>
      <c r="H128" s="287">
        <f>IFERROR(VLOOKUP(B128,'Reading B'!E:CS,77,FALSE),"")</f>
        <v>0</v>
      </c>
      <c r="I128" s="293">
        <f>IFERROR(VLOOKUP(B128,'Reading B'!E:CS,78,FALSE),"_")</f>
        <v>0</v>
      </c>
      <c r="J128" s="290">
        <f>IFERROR(VLOOKUP(B128,'Reading B'!E:CS,9,FALSE),"")</f>
        <v>0</v>
      </c>
      <c r="K128" s="294">
        <f>IFERROR(VLOOKUP(B128,'Reading B'!E:CS,10,FALSE),"")</f>
        <v>0</v>
      </c>
    </row>
    <row r="129" spans="2:11" ht="17.399999999999999" customHeight="1">
      <c r="B129" s="284">
        <v>124</v>
      </c>
      <c r="C129" s="285" t="str">
        <f>IFERROR(VLOOKUP(B129,'Reading B'!E:CS,2,FALSE),"")</f>
        <v>01​ 01 01 3100 1</v>
      </c>
      <c r="D129" s="286" t="str">
        <f>IFERROR(VLOOKUP(B129,'Reading B'!E:CS,3,FALSE),"")</f>
        <v>សំ កុល</v>
      </c>
      <c r="E129" s="286">
        <f>IFERROR(VLOOKUP(B129,'Reading B'!E:CS,74,FALSE),"")</f>
        <v>0</v>
      </c>
      <c r="F129" s="286">
        <f>IFERROR(VLOOKUP(B129,'Reading B'!E:CS,75,FALSE),"")</f>
        <v>0</v>
      </c>
      <c r="G129" s="286">
        <f>IFERROR(VLOOKUP(B129,'Reading B'!E:CS,76,FALSE),"")</f>
        <v>0</v>
      </c>
      <c r="H129" s="287">
        <f>IFERROR(VLOOKUP(B129,'Reading B'!E:CS,77,FALSE),"")</f>
        <v>0</v>
      </c>
      <c r="I129" s="293">
        <f>IFERROR(VLOOKUP(B129,'Reading B'!E:CS,78,FALSE),"_")</f>
        <v>0</v>
      </c>
      <c r="J129" s="290">
        <f>IFERROR(VLOOKUP(B129,'Reading B'!E:CS,9,FALSE),"")</f>
        <v>0</v>
      </c>
      <c r="K129" s="294">
        <f>IFERROR(VLOOKUP(B129,'Reading B'!E:CS,10,FALSE),"")</f>
        <v>0</v>
      </c>
    </row>
    <row r="130" spans="2:11" ht="17.399999999999999" customHeight="1">
      <c r="B130" s="284">
        <v>125</v>
      </c>
      <c r="C130" s="285" t="str">
        <f>IFERROR(VLOOKUP(B130,'Reading B'!E:CS,2,FALSE),"")</f>
        <v>01​ 01 01 3125 1</v>
      </c>
      <c r="D130" s="286" t="str">
        <f>IFERROR(VLOOKUP(B130,'Reading B'!E:CS,3,FALSE),"")</f>
        <v>សេង សុម៉ាឡៃ</v>
      </c>
      <c r="E130" s="286">
        <f>IFERROR(VLOOKUP(B130,'Reading B'!E:CS,74,FALSE),"")</f>
        <v>0</v>
      </c>
      <c r="F130" s="286">
        <f>IFERROR(VLOOKUP(B130,'Reading B'!E:CS,75,FALSE),"")</f>
        <v>0</v>
      </c>
      <c r="G130" s="286">
        <f>IFERROR(VLOOKUP(B130,'Reading B'!E:CS,76,FALSE),"")</f>
        <v>0</v>
      </c>
      <c r="H130" s="287">
        <f>IFERROR(VLOOKUP(B130,'Reading B'!E:CS,77,FALSE),"")</f>
        <v>0</v>
      </c>
      <c r="I130" s="293">
        <f>IFERROR(VLOOKUP(B130,'Reading B'!E:CS,78,FALSE),"_")</f>
        <v>0</v>
      </c>
      <c r="J130" s="290">
        <f>IFERROR(VLOOKUP(B130,'Reading B'!E:CS,9,FALSE),"")</f>
        <v>0</v>
      </c>
      <c r="K130" s="294">
        <f>IFERROR(VLOOKUP(B130,'Reading B'!E:CS,10,FALSE),"")</f>
        <v>0</v>
      </c>
    </row>
    <row r="131" spans="2:11" ht="17.399999999999999" customHeight="1">
      <c r="B131" s="284">
        <v>126</v>
      </c>
      <c r="C131" s="285" t="str">
        <f>IFERROR(VLOOKUP(B131,'Reading B'!E:CS,2,FALSE),"")</f>
        <v>01​ 01 01 3150 1</v>
      </c>
      <c r="D131" s="286" t="str">
        <f>IFERROR(VLOOKUP(B131,'Reading B'!E:CS,3,FALSE),"")</f>
        <v>ណង ណារ័ត្ន</v>
      </c>
      <c r="E131" s="286">
        <f>IFERROR(VLOOKUP(B131,'Reading B'!E:CS,74,FALSE),"")</f>
        <v>0</v>
      </c>
      <c r="F131" s="286">
        <f>IFERROR(VLOOKUP(B131,'Reading B'!E:CS,75,FALSE),"")</f>
        <v>0</v>
      </c>
      <c r="G131" s="286">
        <f>IFERROR(VLOOKUP(B131,'Reading B'!E:CS,76,FALSE),"")</f>
        <v>0</v>
      </c>
      <c r="H131" s="287">
        <f>IFERROR(VLOOKUP(B131,'Reading B'!E:CS,77,FALSE),"")</f>
        <v>0</v>
      </c>
      <c r="I131" s="293">
        <f>IFERROR(VLOOKUP(B131,'Reading B'!E:CS,78,FALSE),"_")</f>
        <v>0</v>
      </c>
      <c r="J131" s="290">
        <f>IFERROR(VLOOKUP(B131,'Reading B'!E:CS,9,FALSE),"")</f>
        <v>0</v>
      </c>
      <c r="K131" s="294">
        <f>IFERROR(VLOOKUP(B131,'Reading B'!E:CS,10,FALSE),"")</f>
        <v>0</v>
      </c>
    </row>
    <row r="132" spans="2:11" ht="17.399999999999999" customHeight="1">
      <c r="B132" s="284">
        <v>127</v>
      </c>
      <c r="C132" s="285" t="str">
        <f>IFERROR(VLOOKUP(B132,'Reading B'!E:CS,2,FALSE),"")</f>
        <v>01​ 01 01 3175 1</v>
      </c>
      <c r="D132" s="286" t="str">
        <f>IFERROR(VLOOKUP(B132,'Reading B'!E:CS,3,FALSE),"")</f>
        <v>លឹម ភិចហួរ</v>
      </c>
      <c r="E132" s="286">
        <f>IFERROR(VLOOKUP(B132,'Reading B'!E:CS,74,FALSE),"")</f>
        <v>0</v>
      </c>
      <c r="F132" s="286">
        <f>IFERROR(VLOOKUP(B132,'Reading B'!E:CS,75,FALSE),"")</f>
        <v>0</v>
      </c>
      <c r="G132" s="286">
        <f>IFERROR(VLOOKUP(B132,'Reading B'!E:CS,76,FALSE),"")</f>
        <v>0</v>
      </c>
      <c r="H132" s="287">
        <f>IFERROR(VLOOKUP(B132,'Reading B'!E:CS,77,FALSE),"")</f>
        <v>0</v>
      </c>
      <c r="I132" s="293">
        <f>IFERROR(VLOOKUP(B132,'Reading B'!E:CS,78,FALSE),"_")</f>
        <v>0</v>
      </c>
      <c r="J132" s="290">
        <f>IFERROR(VLOOKUP(B132,'Reading B'!E:CS,9,FALSE),"")</f>
        <v>0</v>
      </c>
      <c r="K132" s="294">
        <f>IFERROR(VLOOKUP(B132,'Reading B'!E:CS,10,FALSE),"")</f>
        <v>0</v>
      </c>
    </row>
    <row r="133" spans="2:11" ht="17.399999999999999" customHeight="1">
      <c r="B133" s="284">
        <v>128</v>
      </c>
      <c r="C133" s="285" t="str">
        <f>IFERROR(VLOOKUP(B133,'Reading B'!E:CS,2,FALSE),"")</f>
        <v>01​ 01 01 3200 1</v>
      </c>
      <c r="D133" s="286" t="str">
        <f>IFERROR(VLOOKUP(B133,'Reading B'!E:CS,3,FALSE),"")</f>
        <v>លឹម ឆាយ ២</v>
      </c>
      <c r="E133" s="286">
        <f>IFERROR(VLOOKUP(B133,'Reading B'!E:CS,74,FALSE),"")</f>
        <v>0</v>
      </c>
      <c r="F133" s="286">
        <f>IFERROR(VLOOKUP(B133,'Reading B'!E:CS,75,FALSE),"")</f>
        <v>0</v>
      </c>
      <c r="G133" s="286">
        <f>IFERROR(VLOOKUP(B133,'Reading B'!E:CS,76,FALSE),"")</f>
        <v>0</v>
      </c>
      <c r="H133" s="287">
        <f>IFERROR(VLOOKUP(B133,'Reading B'!E:CS,77,FALSE),"")</f>
        <v>0</v>
      </c>
      <c r="I133" s="293">
        <f>IFERROR(VLOOKUP(B133,'Reading B'!E:CS,78,FALSE),"_")</f>
        <v>0</v>
      </c>
      <c r="J133" s="290">
        <f>IFERROR(VLOOKUP(B133,'Reading B'!E:CS,9,FALSE),"")</f>
        <v>0</v>
      </c>
      <c r="K133" s="294">
        <f>IFERROR(VLOOKUP(B133,'Reading B'!E:CS,10,FALSE),"")</f>
        <v>0</v>
      </c>
    </row>
    <row r="134" spans="2:11" ht="17.399999999999999" customHeight="1">
      <c r="B134" s="284">
        <v>129</v>
      </c>
      <c r="C134" s="285" t="str">
        <f>IFERROR(VLOOKUP(B134,'Reading B'!E:CS,2,FALSE),"")</f>
        <v>01​ 01 01 3225 1</v>
      </c>
      <c r="D134" s="286" t="str">
        <f>IFERROR(VLOOKUP(B134,'Reading B'!E:CS,3,FALSE),"")</f>
        <v>លឹម ឆាយ ៣</v>
      </c>
      <c r="E134" s="286">
        <f>IFERROR(VLOOKUP(B134,'Reading B'!E:CS,74,FALSE),"")</f>
        <v>0</v>
      </c>
      <c r="F134" s="286">
        <f>IFERROR(VLOOKUP(B134,'Reading B'!E:CS,75,FALSE),"")</f>
        <v>0</v>
      </c>
      <c r="G134" s="286">
        <f>IFERROR(VLOOKUP(B134,'Reading B'!E:CS,76,FALSE),"")</f>
        <v>0</v>
      </c>
      <c r="H134" s="287">
        <f>IFERROR(VLOOKUP(B134,'Reading B'!E:CS,77,FALSE),"")</f>
        <v>0</v>
      </c>
      <c r="I134" s="293">
        <f>IFERROR(VLOOKUP(B134,'Reading B'!E:CS,78,FALSE),"_")</f>
        <v>0</v>
      </c>
      <c r="J134" s="290">
        <f>IFERROR(VLOOKUP(B134,'Reading B'!E:CS,9,FALSE),"")</f>
        <v>0</v>
      </c>
      <c r="K134" s="294">
        <f>IFERROR(VLOOKUP(B134,'Reading B'!E:CS,10,FALSE),"")</f>
        <v>0</v>
      </c>
    </row>
    <row r="135" spans="2:11" ht="17.399999999999999" customHeight="1">
      <c r="B135" s="284">
        <v>130</v>
      </c>
      <c r="C135" s="285" t="str">
        <f>IFERROR(VLOOKUP(B135,'Reading B'!E:CS,2,FALSE),"")</f>
        <v>01​ 01 01 3250 1</v>
      </c>
      <c r="D135" s="286" t="str">
        <f>IFERROR(VLOOKUP(B135,'Reading B'!E:CS,3,FALSE),"")</f>
        <v>លឹម ឆាយ ៤</v>
      </c>
      <c r="E135" s="286">
        <f>IFERROR(VLOOKUP(B135,'Reading B'!E:CS,74,FALSE),"")</f>
        <v>0</v>
      </c>
      <c r="F135" s="286">
        <f>IFERROR(VLOOKUP(B135,'Reading B'!E:CS,75,FALSE),"")</f>
        <v>0</v>
      </c>
      <c r="G135" s="286">
        <f>IFERROR(VLOOKUP(B135,'Reading B'!E:CS,76,FALSE),"")</f>
        <v>0</v>
      </c>
      <c r="H135" s="287">
        <f>IFERROR(VLOOKUP(B135,'Reading B'!E:CS,77,FALSE),"")</f>
        <v>0</v>
      </c>
      <c r="I135" s="293">
        <f>IFERROR(VLOOKUP(B135,'Reading B'!E:CS,78,FALSE),"_")</f>
        <v>0</v>
      </c>
      <c r="J135" s="290">
        <f>IFERROR(VLOOKUP(B135,'Reading B'!E:CS,9,FALSE),"")</f>
        <v>0</v>
      </c>
      <c r="K135" s="294">
        <f>IFERROR(VLOOKUP(B135,'Reading B'!E:CS,10,FALSE),"")</f>
        <v>0</v>
      </c>
    </row>
    <row r="136" spans="2:11" ht="17.399999999999999" customHeight="1">
      <c r="B136" s="284">
        <v>131</v>
      </c>
      <c r="C136" s="285" t="str">
        <f>IFERROR(VLOOKUP(B136,'Reading B'!E:CS,2,FALSE),"")</f>
        <v>01​ 01 01 3275 1</v>
      </c>
      <c r="D136" s="286" t="str">
        <f>IFERROR(VLOOKUP(B136,'Reading B'!E:CS,3,FALSE),"")</f>
        <v>ជី​ អែស ធី</v>
      </c>
      <c r="E136" s="286">
        <f>IFERROR(VLOOKUP(B136,'Reading B'!E:CS,74,FALSE),"")</f>
        <v>0</v>
      </c>
      <c r="F136" s="286">
        <f>IFERROR(VLOOKUP(B136,'Reading B'!E:CS,75,FALSE),"")</f>
        <v>0</v>
      </c>
      <c r="G136" s="286">
        <f>IFERROR(VLOOKUP(B136,'Reading B'!E:CS,76,FALSE),"")</f>
        <v>0</v>
      </c>
      <c r="H136" s="287">
        <f>IFERROR(VLOOKUP(B136,'Reading B'!E:CS,77,FALSE),"")</f>
        <v>0</v>
      </c>
      <c r="I136" s="293">
        <f>IFERROR(VLOOKUP(B136,'Reading B'!E:CS,78,FALSE),"_")</f>
        <v>0</v>
      </c>
      <c r="J136" s="290">
        <f>IFERROR(VLOOKUP(B136,'Reading B'!E:CS,9,FALSE),"")</f>
        <v>0</v>
      </c>
      <c r="K136" s="294">
        <f>IFERROR(VLOOKUP(B136,'Reading B'!E:CS,10,FALSE),"")</f>
        <v>0</v>
      </c>
    </row>
    <row r="137" spans="2:11" ht="17.399999999999999" customHeight="1">
      <c r="B137" s="284">
        <v>132</v>
      </c>
      <c r="C137" s="285" t="str">
        <f>IFERROR(VLOOKUP(B137,'Reading B'!E:CS,2,FALSE),"")</f>
        <v>01​ 01 01 3300 1</v>
      </c>
      <c r="D137" s="286" t="str">
        <f>IFERROR(VLOOKUP(B137,'Reading B'!E:CS,3,FALSE),"")</f>
        <v>ហួន សាយ</v>
      </c>
      <c r="E137" s="286">
        <f>IFERROR(VLOOKUP(B137,'Reading B'!E:CS,74,FALSE),"")</f>
        <v>0</v>
      </c>
      <c r="F137" s="286">
        <f>IFERROR(VLOOKUP(B137,'Reading B'!E:CS,75,FALSE),"")</f>
        <v>0</v>
      </c>
      <c r="G137" s="286">
        <f>IFERROR(VLOOKUP(B137,'Reading B'!E:CS,76,FALSE),"")</f>
        <v>0</v>
      </c>
      <c r="H137" s="287">
        <f>IFERROR(VLOOKUP(B137,'Reading B'!E:CS,77,FALSE),"")</f>
        <v>0</v>
      </c>
      <c r="I137" s="293">
        <f>IFERROR(VLOOKUP(B137,'Reading B'!E:CS,78,FALSE),"_")</f>
        <v>0</v>
      </c>
      <c r="J137" s="290">
        <f>IFERROR(VLOOKUP(B137,'Reading B'!E:CS,9,FALSE),"")</f>
        <v>0</v>
      </c>
      <c r="K137" s="294">
        <f>IFERROR(VLOOKUP(B137,'Reading B'!E:CS,10,FALSE),"")</f>
        <v>0</v>
      </c>
    </row>
    <row r="138" spans="2:11" ht="17.399999999999999" customHeight="1">
      <c r="B138" s="284">
        <v>133</v>
      </c>
      <c r="C138" s="285" t="str">
        <f>IFERROR(VLOOKUP(B138,'Reading B'!E:CS,2,FALSE),"")</f>
        <v>01​ 01 01 3325 1</v>
      </c>
      <c r="D138" s="286" t="str">
        <f>IFERROR(VLOOKUP(B138,'Reading B'!E:CS,3,FALSE),"")</f>
        <v>ក្រុម ជុំនុំ ប៊ី អែស</v>
      </c>
      <c r="E138" s="286">
        <f>IFERROR(VLOOKUP(B138,'Reading B'!E:CS,74,FALSE),"")</f>
        <v>0</v>
      </c>
      <c r="F138" s="286">
        <f>IFERROR(VLOOKUP(B138,'Reading B'!E:CS,75,FALSE),"")</f>
        <v>0</v>
      </c>
      <c r="G138" s="286">
        <f>IFERROR(VLOOKUP(B138,'Reading B'!E:CS,76,FALSE),"")</f>
        <v>0</v>
      </c>
      <c r="H138" s="287">
        <f>IFERROR(VLOOKUP(B138,'Reading B'!E:CS,77,FALSE),"")</f>
        <v>0</v>
      </c>
      <c r="I138" s="293">
        <f>IFERROR(VLOOKUP(B138,'Reading B'!E:CS,78,FALSE),"_")</f>
        <v>0</v>
      </c>
      <c r="J138" s="290">
        <f>IFERROR(VLOOKUP(B138,'Reading B'!E:CS,9,FALSE),"")</f>
        <v>0</v>
      </c>
      <c r="K138" s="294">
        <f>IFERROR(VLOOKUP(B138,'Reading B'!E:CS,10,FALSE),"")</f>
        <v>0</v>
      </c>
    </row>
    <row r="139" spans="2:11" ht="17.399999999999999" customHeight="1">
      <c r="B139" s="284">
        <v>134</v>
      </c>
      <c r="C139" s="285" t="str">
        <f>IFERROR(VLOOKUP(B139,'Reading B'!E:CS,2,FALSE),"")</f>
        <v>01​ 01 01 3350 1</v>
      </c>
      <c r="D139" s="286" t="str">
        <f>IFERROR(VLOOKUP(B139,'Reading B'!E:CS,3,FALSE),"")</f>
        <v>អេង សុខនេត</v>
      </c>
      <c r="E139" s="286">
        <f>IFERROR(VLOOKUP(B139,'Reading B'!E:CS,74,FALSE),"")</f>
        <v>0</v>
      </c>
      <c r="F139" s="286">
        <f>IFERROR(VLOOKUP(B139,'Reading B'!E:CS,75,FALSE),"")</f>
        <v>0</v>
      </c>
      <c r="G139" s="286">
        <f>IFERROR(VLOOKUP(B139,'Reading B'!E:CS,76,FALSE),"")</f>
        <v>0</v>
      </c>
      <c r="H139" s="287">
        <f>IFERROR(VLOOKUP(B139,'Reading B'!E:CS,77,FALSE),"")</f>
        <v>0</v>
      </c>
      <c r="I139" s="293">
        <f>IFERROR(VLOOKUP(B139,'Reading B'!E:CS,78,FALSE),"_")</f>
        <v>0</v>
      </c>
      <c r="J139" s="290">
        <f>IFERROR(VLOOKUP(B139,'Reading B'!E:CS,9,FALSE),"")</f>
        <v>0</v>
      </c>
      <c r="K139" s="294">
        <f>IFERROR(VLOOKUP(B139,'Reading B'!E:CS,10,FALSE),"")</f>
        <v>0</v>
      </c>
    </row>
    <row r="140" spans="2:11" ht="17.399999999999999" customHeight="1">
      <c r="B140" s="284">
        <v>135</v>
      </c>
      <c r="C140" s="285" t="str">
        <f>IFERROR(VLOOKUP(B140,'Reading B'!E:CS,2,FALSE),"")</f>
        <v>01​ 01 01 3375 1</v>
      </c>
      <c r="D140" s="286" t="str">
        <f>IFERROR(VLOOKUP(B140,'Reading B'!E:CS,3,FALSE),"")</f>
        <v>រស់ សារ៉ន</v>
      </c>
      <c r="E140" s="286">
        <f>IFERROR(VLOOKUP(B140,'Reading B'!E:CS,74,FALSE),"")</f>
        <v>0</v>
      </c>
      <c r="F140" s="286">
        <f>IFERROR(VLOOKUP(B140,'Reading B'!E:CS,75,FALSE),"")</f>
        <v>0</v>
      </c>
      <c r="G140" s="286">
        <f>IFERROR(VLOOKUP(B140,'Reading B'!E:CS,76,FALSE),"")</f>
        <v>0</v>
      </c>
      <c r="H140" s="287">
        <f>IFERROR(VLOOKUP(B140,'Reading B'!E:CS,77,FALSE),"")</f>
        <v>0</v>
      </c>
      <c r="I140" s="293">
        <f>IFERROR(VLOOKUP(B140,'Reading B'!E:CS,78,FALSE),"_")</f>
        <v>0</v>
      </c>
      <c r="J140" s="290">
        <f>IFERROR(VLOOKUP(B140,'Reading B'!E:CS,9,FALSE),"")</f>
        <v>0</v>
      </c>
      <c r="K140" s="294">
        <f>IFERROR(VLOOKUP(B140,'Reading B'!E:CS,10,FALSE),"")</f>
        <v>0</v>
      </c>
    </row>
    <row r="141" spans="2:11" ht="17.399999999999999" customHeight="1">
      <c r="B141" s="284">
        <v>136</v>
      </c>
      <c r="C141" s="285" t="str">
        <f>IFERROR(VLOOKUP(B141,'Reading B'!E:CS,2,FALSE),"")</f>
        <v>01​ 01 01 3400 1</v>
      </c>
      <c r="D141" s="286" t="str">
        <f>IFERROR(VLOOKUP(B141,'Reading B'!E:CS,3,FALSE),"")</f>
        <v>លឹម ឈួងសៀ</v>
      </c>
      <c r="E141" s="286">
        <f>IFERROR(VLOOKUP(B141,'Reading B'!E:CS,74,FALSE),"")</f>
        <v>0</v>
      </c>
      <c r="F141" s="286">
        <f>IFERROR(VLOOKUP(B141,'Reading B'!E:CS,75,FALSE),"")</f>
        <v>0</v>
      </c>
      <c r="G141" s="286">
        <f>IFERROR(VLOOKUP(B141,'Reading B'!E:CS,76,FALSE),"")</f>
        <v>0</v>
      </c>
      <c r="H141" s="287">
        <f>IFERROR(VLOOKUP(B141,'Reading B'!E:CS,77,FALSE),"")</f>
        <v>0</v>
      </c>
      <c r="I141" s="293">
        <f>IFERROR(VLOOKUP(B141,'Reading B'!E:CS,78,FALSE),"_")</f>
        <v>0</v>
      </c>
      <c r="J141" s="290">
        <f>IFERROR(VLOOKUP(B141,'Reading B'!E:CS,9,FALSE),"")</f>
        <v>0</v>
      </c>
      <c r="K141" s="294">
        <f>IFERROR(VLOOKUP(B141,'Reading B'!E:CS,10,FALSE),"")</f>
        <v>0</v>
      </c>
    </row>
    <row r="142" spans="2:11" ht="17.399999999999999" customHeight="1">
      <c r="B142" s="284">
        <v>137</v>
      </c>
      <c r="C142" s="285" t="str">
        <f>IFERROR(VLOOKUP(B142,'Reading B'!E:CS,2,FALSE),"")</f>
        <v>01​ 01 01 3425 1</v>
      </c>
      <c r="D142" s="286" t="str">
        <f>IFERROR(VLOOKUP(B142,'Reading B'!E:CS,3,FALSE),"")</f>
        <v>យ៉ា សារឿន</v>
      </c>
      <c r="E142" s="286">
        <f>IFERROR(VLOOKUP(B142,'Reading B'!E:CS,74,FALSE),"")</f>
        <v>0</v>
      </c>
      <c r="F142" s="286">
        <f>IFERROR(VLOOKUP(B142,'Reading B'!E:CS,75,FALSE),"")</f>
        <v>0</v>
      </c>
      <c r="G142" s="286">
        <f>IFERROR(VLOOKUP(B142,'Reading B'!E:CS,76,FALSE),"")</f>
        <v>0</v>
      </c>
      <c r="H142" s="287">
        <f>IFERROR(VLOOKUP(B142,'Reading B'!E:CS,77,FALSE),"")</f>
        <v>0</v>
      </c>
      <c r="I142" s="293">
        <f>IFERROR(VLOOKUP(B142,'Reading B'!E:CS,78,FALSE),"_")</f>
        <v>0</v>
      </c>
      <c r="J142" s="290">
        <f>IFERROR(VLOOKUP(B142,'Reading B'!E:CS,9,FALSE),"")</f>
        <v>0</v>
      </c>
      <c r="K142" s="294">
        <f>IFERROR(VLOOKUP(B142,'Reading B'!E:CS,10,FALSE),"")</f>
        <v>0</v>
      </c>
    </row>
    <row r="143" spans="2:11" ht="17.399999999999999" customHeight="1">
      <c r="B143" s="284">
        <v>138</v>
      </c>
      <c r="C143" s="285" t="str">
        <f>IFERROR(VLOOKUP(B143,'Reading B'!E:CS,2,FALSE),"")</f>
        <v>01​ 01 01 3450 1</v>
      </c>
      <c r="D143" s="286" t="str">
        <f>IFERROR(VLOOKUP(B143,'Reading B'!E:CS,3,FALSE),"")</f>
        <v>រស់ ពិសិដ្ឋ</v>
      </c>
      <c r="E143" s="286">
        <f>IFERROR(VLOOKUP(B143,'Reading B'!E:CS,74,FALSE),"")</f>
        <v>0</v>
      </c>
      <c r="F143" s="286">
        <f>IFERROR(VLOOKUP(B143,'Reading B'!E:CS,75,FALSE),"")</f>
        <v>0</v>
      </c>
      <c r="G143" s="286">
        <f>IFERROR(VLOOKUP(B143,'Reading B'!E:CS,76,FALSE),"")</f>
        <v>0</v>
      </c>
      <c r="H143" s="287">
        <f>IFERROR(VLOOKUP(B143,'Reading B'!E:CS,77,FALSE),"")</f>
        <v>0</v>
      </c>
      <c r="I143" s="293">
        <f>IFERROR(VLOOKUP(B143,'Reading B'!E:CS,78,FALSE),"_")</f>
        <v>0</v>
      </c>
      <c r="J143" s="290">
        <f>IFERROR(VLOOKUP(B143,'Reading B'!E:CS,9,FALSE),"")</f>
        <v>0</v>
      </c>
      <c r="K143" s="294">
        <f>IFERROR(VLOOKUP(B143,'Reading B'!E:CS,10,FALSE),"")</f>
        <v>0</v>
      </c>
    </row>
    <row r="144" spans="2:11" ht="17.399999999999999" customHeight="1">
      <c r="B144" s="284">
        <v>139</v>
      </c>
      <c r="C144" s="285" t="str">
        <f>IFERROR(VLOOKUP(B144,'Reading B'!E:CS,2,FALSE),"")</f>
        <v>01​ 01 01 3475 1</v>
      </c>
      <c r="D144" s="286" t="str">
        <f>IFERROR(VLOOKUP(B144,'Reading B'!E:CS,3,FALSE),"")</f>
        <v>វែង ស៊្រុន ២</v>
      </c>
      <c r="E144" s="286">
        <f>IFERROR(VLOOKUP(B144,'Reading B'!E:CS,74,FALSE),"")</f>
        <v>0</v>
      </c>
      <c r="F144" s="286">
        <f>IFERROR(VLOOKUP(B144,'Reading B'!E:CS,75,FALSE),"")</f>
        <v>0</v>
      </c>
      <c r="G144" s="286">
        <f>IFERROR(VLOOKUP(B144,'Reading B'!E:CS,76,FALSE),"")</f>
        <v>0</v>
      </c>
      <c r="H144" s="287">
        <f>IFERROR(VLOOKUP(B144,'Reading B'!E:CS,77,FALSE),"")</f>
        <v>0</v>
      </c>
      <c r="I144" s="293">
        <f>IFERROR(VLOOKUP(B144,'Reading B'!E:CS,78,FALSE),"_")</f>
        <v>0</v>
      </c>
      <c r="J144" s="290">
        <f>IFERROR(VLOOKUP(B144,'Reading B'!E:CS,9,FALSE),"")</f>
        <v>0</v>
      </c>
      <c r="K144" s="294">
        <f>IFERROR(VLOOKUP(B144,'Reading B'!E:CS,10,FALSE),"")</f>
        <v>0</v>
      </c>
    </row>
    <row r="145" spans="2:11" ht="17.399999999999999" customHeight="1">
      <c r="B145" s="284">
        <v>140</v>
      </c>
      <c r="C145" s="285" t="str">
        <f>IFERROR(VLOOKUP(B145,'Reading B'!E:CS,2,FALSE),"")</f>
        <v>01​ 01 01 3500 1</v>
      </c>
      <c r="D145" s="286" t="str">
        <f>IFERROR(VLOOKUP(B145,'Reading B'!E:CS,3,FALSE),"")</f>
        <v>រិន វិសាល ១</v>
      </c>
      <c r="E145" s="286">
        <f>IFERROR(VLOOKUP(B145,'Reading B'!E:CS,74,FALSE),"")</f>
        <v>0</v>
      </c>
      <c r="F145" s="286">
        <f>IFERROR(VLOOKUP(B145,'Reading B'!E:CS,75,FALSE),"")</f>
        <v>0</v>
      </c>
      <c r="G145" s="286">
        <f>IFERROR(VLOOKUP(B145,'Reading B'!E:CS,76,FALSE),"")</f>
        <v>0</v>
      </c>
      <c r="H145" s="287">
        <f>IFERROR(VLOOKUP(B145,'Reading B'!E:CS,77,FALSE),"")</f>
        <v>0</v>
      </c>
      <c r="I145" s="293">
        <f>IFERROR(VLOOKUP(B145,'Reading B'!E:CS,78,FALSE),"_")</f>
        <v>0</v>
      </c>
      <c r="J145" s="290">
        <f>IFERROR(VLOOKUP(B145,'Reading B'!E:CS,9,FALSE),"")</f>
        <v>0</v>
      </c>
      <c r="K145" s="294">
        <f>IFERROR(VLOOKUP(B145,'Reading B'!E:CS,10,FALSE),"")</f>
        <v>0</v>
      </c>
    </row>
    <row r="146" spans="2:11" ht="17.399999999999999" customHeight="1">
      <c r="B146" s="284">
        <v>141</v>
      </c>
      <c r="C146" s="285" t="str">
        <f>IFERROR(VLOOKUP(B146,'Reading B'!E:CS,2,FALSE),"")</f>
        <v>01​ 01 01 3525 1</v>
      </c>
      <c r="D146" s="286" t="str">
        <f>IFERROR(VLOOKUP(B146,'Reading B'!E:CS,3,FALSE),"")</f>
        <v>ស៊ិន ហួរ</v>
      </c>
      <c r="E146" s="286">
        <f>IFERROR(VLOOKUP(B146,'Reading B'!E:CS,74,FALSE),"")</f>
        <v>0</v>
      </c>
      <c r="F146" s="286">
        <f>IFERROR(VLOOKUP(B146,'Reading B'!E:CS,75,FALSE),"")</f>
        <v>0</v>
      </c>
      <c r="G146" s="286">
        <f>IFERROR(VLOOKUP(B146,'Reading B'!E:CS,76,FALSE),"")</f>
        <v>0</v>
      </c>
      <c r="H146" s="287">
        <f>IFERROR(VLOOKUP(B146,'Reading B'!E:CS,77,FALSE),"")</f>
        <v>0</v>
      </c>
      <c r="I146" s="293">
        <f>IFERROR(VLOOKUP(B146,'Reading B'!E:CS,78,FALSE),"_")</f>
        <v>0</v>
      </c>
      <c r="J146" s="290">
        <f>IFERROR(VLOOKUP(B146,'Reading B'!E:CS,9,FALSE),"")</f>
        <v>0</v>
      </c>
      <c r="K146" s="294">
        <f>IFERROR(VLOOKUP(B146,'Reading B'!E:CS,10,FALSE),"")</f>
        <v>0</v>
      </c>
    </row>
    <row r="147" spans="2:11" ht="17.399999999999999" customHeight="1">
      <c r="B147" s="284">
        <v>142</v>
      </c>
      <c r="C147" s="285" t="str">
        <f>IFERROR(VLOOKUP(B147,'Reading B'!E:CS,2,FALSE),"")</f>
        <v>01​ 01 01 3550 1</v>
      </c>
      <c r="D147" s="286" t="str">
        <f>IFERROR(VLOOKUP(B147,'Reading B'!E:CS,3,FALSE),"")</f>
        <v>ហែម សុធា</v>
      </c>
      <c r="E147" s="286">
        <f>IFERROR(VLOOKUP(B147,'Reading B'!E:CS,74,FALSE),"")</f>
        <v>0</v>
      </c>
      <c r="F147" s="286">
        <f>IFERROR(VLOOKUP(B147,'Reading B'!E:CS,75,FALSE),"")</f>
        <v>0</v>
      </c>
      <c r="G147" s="286">
        <f>IFERROR(VLOOKUP(B147,'Reading B'!E:CS,76,FALSE),"")</f>
        <v>0</v>
      </c>
      <c r="H147" s="287">
        <f>IFERROR(VLOOKUP(B147,'Reading B'!E:CS,77,FALSE),"")</f>
        <v>0</v>
      </c>
      <c r="I147" s="293">
        <f>IFERROR(VLOOKUP(B147,'Reading B'!E:CS,78,FALSE),"_")</f>
        <v>0</v>
      </c>
      <c r="J147" s="290">
        <f>IFERROR(VLOOKUP(B147,'Reading B'!E:CS,9,FALSE),"")</f>
        <v>0</v>
      </c>
      <c r="K147" s="294">
        <f>IFERROR(VLOOKUP(B147,'Reading B'!E:CS,10,FALSE),"")</f>
        <v>0</v>
      </c>
    </row>
    <row r="148" spans="2:11" ht="17.399999999999999" customHeight="1">
      <c r="B148" s="284">
        <v>143</v>
      </c>
      <c r="C148" s="285" t="str">
        <f>IFERROR(VLOOKUP(B148,'Reading B'!E:CS,2,FALSE),"")</f>
        <v>01​ 01 01 3575 1</v>
      </c>
      <c r="D148" s="286" t="str">
        <f>IFERROR(VLOOKUP(B148,'Reading B'!E:CS,3,FALSE),"")</f>
        <v>សាលារៀន យូ.អ៊ឹម.អ៊ី</v>
      </c>
      <c r="E148" s="286">
        <f>IFERROR(VLOOKUP(B148,'Reading B'!E:CS,74,FALSE),"")</f>
        <v>0</v>
      </c>
      <c r="F148" s="286">
        <f>IFERROR(VLOOKUP(B148,'Reading B'!E:CS,75,FALSE),"")</f>
        <v>0</v>
      </c>
      <c r="G148" s="286">
        <f>IFERROR(VLOOKUP(B148,'Reading B'!E:CS,76,FALSE),"")</f>
        <v>0</v>
      </c>
      <c r="H148" s="287">
        <f>IFERROR(VLOOKUP(B148,'Reading B'!E:CS,77,FALSE),"")</f>
        <v>0</v>
      </c>
      <c r="I148" s="293">
        <f>IFERROR(VLOOKUP(B148,'Reading B'!E:CS,78,FALSE),"_")</f>
        <v>0</v>
      </c>
      <c r="J148" s="290">
        <f>IFERROR(VLOOKUP(B148,'Reading B'!E:CS,9,FALSE),"")</f>
        <v>0</v>
      </c>
      <c r="K148" s="294">
        <f>IFERROR(VLOOKUP(B148,'Reading B'!E:CS,10,FALSE),"")</f>
        <v>0</v>
      </c>
    </row>
    <row r="149" spans="2:11" ht="17.399999999999999" customHeight="1">
      <c r="B149" s="284">
        <v>144</v>
      </c>
      <c r="C149" s="285" t="str">
        <f>IFERROR(VLOOKUP(B149,'Reading B'!E:CS,2,FALSE),"")</f>
        <v>01​ 01 01 3600 1</v>
      </c>
      <c r="D149" s="286" t="str">
        <f>IFERROR(VLOOKUP(B149,'Reading B'!E:CS,3,FALSE),"")</f>
        <v>គឹម សុខ</v>
      </c>
      <c r="E149" s="286">
        <f>IFERROR(VLOOKUP(B149,'Reading B'!E:CS,74,FALSE),"")</f>
        <v>0</v>
      </c>
      <c r="F149" s="286">
        <f>IFERROR(VLOOKUP(B149,'Reading B'!E:CS,75,FALSE),"")</f>
        <v>0</v>
      </c>
      <c r="G149" s="286">
        <f>IFERROR(VLOOKUP(B149,'Reading B'!E:CS,76,FALSE),"")</f>
        <v>0</v>
      </c>
      <c r="H149" s="287">
        <f>IFERROR(VLOOKUP(B149,'Reading B'!E:CS,77,FALSE),"")</f>
        <v>0</v>
      </c>
      <c r="I149" s="293">
        <f>IFERROR(VLOOKUP(B149,'Reading B'!E:CS,78,FALSE),"_")</f>
        <v>0</v>
      </c>
      <c r="J149" s="290">
        <f>IFERROR(VLOOKUP(B149,'Reading B'!E:CS,9,FALSE),"")</f>
        <v>0</v>
      </c>
      <c r="K149" s="294">
        <f>IFERROR(VLOOKUP(B149,'Reading B'!E:CS,10,FALSE),"")</f>
        <v>0</v>
      </c>
    </row>
    <row r="150" spans="2:11" ht="17.399999999999999" customHeight="1">
      <c r="B150" s="284">
        <v>145</v>
      </c>
      <c r="C150" s="285" t="str">
        <f>IFERROR(VLOOKUP(B150,'Reading B'!E:CS,2,FALSE),"")</f>
        <v>01​ 01 01 3625 1</v>
      </c>
      <c r="D150" s="286" t="str">
        <f>IFERROR(VLOOKUP(B150,'Reading B'!E:CS,3,FALSE),"")</f>
        <v>ការ៉ាស់សាំង តេលា</v>
      </c>
      <c r="E150" s="286">
        <f>IFERROR(VLOOKUP(B150,'Reading B'!E:CS,74,FALSE),"")</f>
        <v>0</v>
      </c>
      <c r="F150" s="286">
        <f>IFERROR(VLOOKUP(B150,'Reading B'!E:CS,75,FALSE),"")</f>
        <v>0</v>
      </c>
      <c r="G150" s="286">
        <f>IFERROR(VLOOKUP(B150,'Reading B'!E:CS,76,FALSE),"")</f>
        <v>0</v>
      </c>
      <c r="H150" s="287">
        <f>IFERROR(VLOOKUP(B150,'Reading B'!E:CS,77,FALSE),"")</f>
        <v>0</v>
      </c>
      <c r="I150" s="293">
        <f>IFERROR(VLOOKUP(B150,'Reading B'!E:CS,78,FALSE),"_")</f>
        <v>0</v>
      </c>
      <c r="J150" s="290">
        <f>IFERROR(VLOOKUP(B150,'Reading B'!E:CS,9,FALSE),"")</f>
        <v>0</v>
      </c>
      <c r="K150" s="294">
        <f>IFERROR(VLOOKUP(B150,'Reading B'!E:CS,10,FALSE),"")</f>
        <v>0</v>
      </c>
    </row>
    <row r="151" spans="2:11" ht="17.399999999999999" customHeight="1">
      <c r="B151" s="284">
        <v>146</v>
      </c>
      <c r="C151" s="285" t="str">
        <f>IFERROR(VLOOKUP(B151,'Reading B'!E:CS,2,FALSE),"")</f>
        <v>01​ 01 01 3650 1</v>
      </c>
      <c r="D151" s="286" t="str">
        <f>IFERROR(VLOOKUP(B151,'Reading B'!E:CS,3,FALSE),"")</f>
        <v>កុមារឥតព្រំដែន</v>
      </c>
      <c r="E151" s="286">
        <f>IFERROR(VLOOKUP(B151,'Reading B'!E:CS,74,FALSE),"")</f>
        <v>0</v>
      </c>
      <c r="F151" s="286">
        <f>IFERROR(VLOOKUP(B151,'Reading B'!E:CS,75,FALSE),"")</f>
        <v>0</v>
      </c>
      <c r="G151" s="286">
        <f>IFERROR(VLOOKUP(B151,'Reading B'!E:CS,76,FALSE),"")</f>
        <v>0</v>
      </c>
      <c r="H151" s="287">
        <f>IFERROR(VLOOKUP(B151,'Reading B'!E:CS,77,FALSE),"")</f>
        <v>0</v>
      </c>
      <c r="I151" s="293">
        <f>IFERROR(VLOOKUP(B151,'Reading B'!E:CS,78,FALSE),"_")</f>
        <v>0</v>
      </c>
      <c r="J151" s="290">
        <f>IFERROR(VLOOKUP(B151,'Reading B'!E:CS,9,FALSE),"")</f>
        <v>0</v>
      </c>
      <c r="K151" s="294">
        <f>IFERROR(VLOOKUP(B151,'Reading B'!E:CS,10,FALSE),"")</f>
        <v>0</v>
      </c>
    </row>
    <row r="152" spans="2:11" ht="17.399999999999999" customHeight="1">
      <c r="B152" s="284">
        <v>147</v>
      </c>
      <c r="C152" s="285" t="str">
        <f>IFERROR(VLOOKUP(B152,'Reading B'!E:CS,2,FALSE),"")</f>
        <v>01​ 01 01 3675 1</v>
      </c>
      <c r="D152" s="286" t="str">
        <f>IFERROR(VLOOKUP(B152,'Reading B'!E:CS,3,FALSE),"")</f>
        <v>ហុង ឆាយ</v>
      </c>
      <c r="E152" s="286">
        <f>IFERROR(VLOOKUP(B152,'Reading B'!E:CS,74,FALSE),"")</f>
        <v>0</v>
      </c>
      <c r="F152" s="286">
        <f>IFERROR(VLOOKUP(B152,'Reading B'!E:CS,75,FALSE),"")</f>
        <v>0</v>
      </c>
      <c r="G152" s="286">
        <f>IFERROR(VLOOKUP(B152,'Reading B'!E:CS,76,FALSE),"")</f>
        <v>0</v>
      </c>
      <c r="H152" s="287">
        <f>IFERROR(VLOOKUP(B152,'Reading B'!E:CS,77,FALSE),"")</f>
        <v>0</v>
      </c>
      <c r="I152" s="293">
        <f>IFERROR(VLOOKUP(B152,'Reading B'!E:CS,78,FALSE),"_")</f>
        <v>0</v>
      </c>
      <c r="J152" s="290">
        <f>IFERROR(VLOOKUP(B152,'Reading B'!E:CS,9,FALSE),"")</f>
        <v>0</v>
      </c>
      <c r="K152" s="294">
        <f>IFERROR(VLOOKUP(B152,'Reading B'!E:CS,10,FALSE),"")</f>
        <v>0</v>
      </c>
    </row>
    <row r="153" spans="2:11" ht="17.399999999999999" customHeight="1">
      <c r="B153" s="284">
        <v>148</v>
      </c>
      <c r="C153" s="285" t="str">
        <f>IFERROR(VLOOKUP(B153,'Reading B'!E:CS,2,FALSE),"")</f>
        <v>01​ 01 01 3700 1</v>
      </c>
      <c r="D153" s="286" t="str">
        <f>IFERROR(VLOOKUP(B153,'Reading B'!E:CS,3,FALSE),"")</f>
        <v>ហៃ ភួង</v>
      </c>
      <c r="E153" s="286">
        <f>IFERROR(VLOOKUP(B153,'Reading B'!E:CS,74,FALSE),"")</f>
        <v>0</v>
      </c>
      <c r="F153" s="286">
        <f>IFERROR(VLOOKUP(B153,'Reading B'!E:CS,75,FALSE),"")</f>
        <v>0</v>
      </c>
      <c r="G153" s="286">
        <f>IFERROR(VLOOKUP(B153,'Reading B'!E:CS,76,FALSE),"")</f>
        <v>0</v>
      </c>
      <c r="H153" s="287">
        <f>IFERROR(VLOOKUP(B153,'Reading B'!E:CS,77,FALSE),"")</f>
        <v>0</v>
      </c>
      <c r="I153" s="293">
        <f>IFERROR(VLOOKUP(B153,'Reading B'!E:CS,78,FALSE),"_")</f>
        <v>0</v>
      </c>
      <c r="J153" s="290">
        <f>IFERROR(VLOOKUP(B153,'Reading B'!E:CS,9,FALSE),"")</f>
        <v>0</v>
      </c>
      <c r="K153" s="294">
        <f>IFERROR(VLOOKUP(B153,'Reading B'!E:CS,10,FALSE),"")</f>
        <v>0</v>
      </c>
    </row>
    <row r="154" spans="2:11" ht="17.399999999999999" customHeight="1">
      <c r="B154" s="284">
        <v>149</v>
      </c>
      <c r="C154" s="285" t="str">
        <f>IFERROR(VLOOKUP(B154,'Reading B'!E:CS,2,FALSE),"")</f>
        <v>01​ 01 01 3725 1</v>
      </c>
      <c r="D154" s="286" t="str">
        <f>IFERROR(VLOOKUP(B154,'Reading B'!E:CS,3,FALSE),"")</f>
        <v>អ៊ារ ថៃភួង</v>
      </c>
      <c r="E154" s="286">
        <f>IFERROR(VLOOKUP(B154,'Reading B'!E:CS,74,FALSE),"")</f>
        <v>0</v>
      </c>
      <c r="F154" s="286">
        <f>IFERROR(VLOOKUP(B154,'Reading B'!E:CS,75,FALSE),"")</f>
        <v>0</v>
      </c>
      <c r="G154" s="286">
        <f>IFERROR(VLOOKUP(B154,'Reading B'!E:CS,76,FALSE),"")</f>
        <v>0</v>
      </c>
      <c r="H154" s="287">
        <f>IFERROR(VLOOKUP(B154,'Reading B'!E:CS,77,FALSE),"")</f>
        <v>0</v>
      </c>
      <c r="I154" s="293">
        <f>IFERROR(VLOOKUP(B154,'Reading B'!E:CS,78,FALSE),"_")</f>
        <v>0</v>
      </c>
      <c r="J154" s="290">
        <f>IFERROR(VLOOKUP(B154,'Reading B'!E:CS,9,FALSE),"")</f>
        <v>0</v>
      </c>
      <c r="K154" s="294">
        <f>IFERROR(VLOOKUP(B154,'Reading B'!E:CS,10,FALSE),"")</f>
        <v>0</v>
      </c>
    </row>
    <row r="155" spans="2:11" ht="17.399999999999999" customHeight="1">
      <c r="B155" s="284">
        <v>150</v>
      </c>
      <c r="C155" s="285" t="str">
        <f>IFERROR(VLOOKUP(B155,'Reading B'!E:CS,2,FALSE),"")</f>
        <v>01​ 01 01 3750 1</v>
      </c>
      <c r="D155" s="286" t="str">
        <f>IFERROR(VLOOKUP(B155,'Reading B'!E:CS,3,FALSE),"")</f>
        <v>វិទ្យាល័យបៀលប្រាយ ១</v>
      </c>
      <c r="E155" s="286">
        <f>IFERROR(VLOOKUP(B155,'Reading B'!E:CS,74,FALSE),"")</f>
        <v>0</v>
      </c>
      <c r="F155" s="286">
        <f>IFERROR(VLOOKUP(B155,'Reading B'!E:CS,75,FALSE),"")</f>
        <v>0</v>
      </c>
      <c r="G155" s="286">
        <f>IFERROR(VLOOKUP(B155,'Reading B'!E:CS,76,FALSE),"")</f>
        <v>0</v>
      </c>
      <c r="H155" s="287">
        <f>IFERROR(VLOOKUP(B155,'Reading B'!E:CS,77,FALSE),"")</f>
        <v>0</v>
      </c>
      <c r="I155" s="293">
        <f>IFERROR(VLOOKUP(B155,'Reading B'!E:CS,78,FALSE),"_")</f>
        <v>0</v>
      </c>
      <c r="J155" s="290">
        <f>IFERROR(VLOOKUP(B155,'Reading B'!E:CS,9,FALSE),"")</f>
        <v>0</v>
      </c>
      <c r="K155" s="294">
        <f>IFERROR(VLOOKUP(B155,'Reading B'!E:CS,10,FALSE),"")</f>
        <v>0</v>
      </c>
    </row>
    <row r="156" spans="2:11" ht="17.399999999999999" customHeight="1">
      <c r="B156" s="284">
        <v>151</v>
      </c>
      <c r="C156" s="285" t="str">
        <f>IFERROR(VLOOKUP(B156,'Reading B'!E:CS,2,FALSE),"")</f>
        <v>01​ 01 01 3775 1</v>
      </c>
      <c r="D156" s="286" t="str">
        <f>IFERROR(VLOOKUP(B156,'Reading B'!E:CS,3,FALSE),"")</f>
        <v>កូវ ជីងប៊ុង</v>
      </c>
      <c r="E156" s="286">
        <f>IFERROR(VLOOKUP(B156,'Reading B'!E:CS,74,FALSE),"")</f>
        <v>0</v>
      </c>
      <c r="F156" s="286">
        <f>IFERROR(VLOOKUP(B156,'Reading B'!E:CS,75,FALSE),"")</f>
        <v>0</v>
      </c>
      <c r="G156" s="286">
        <f>IFERROR(VLOOKUP(B156,'Reading B'!E:CS,76,FALSE),"")</f>
        <v>0</v>
      </c>
      <c r="H156" s="287">
        <f>IFERROR(VLOOKUP(B156,'Reading B'!E:CS,77,FALSE),"")</f>
        <v>0</v>
      </c>
      <c r="I156" s="293">
        <f>IFERROR(VLOOKUP(B156,'Reading B'!E:CS,78,FALSE),"_")</f>
        <v>0</v>
      </c>
      <c r="J156" s="290">
        <f>IFERROR(VLOOKUP(B156,'Reading B'!E:CS,9,FALSE),"")</f>
        <v>0</v>
      </c>
      <c r="K156" s="294">
        <f>IFERROR(VLOOKUP(B156,'Reading B'!E:CS,10,FALSE),"")</f>
        <v>0</v>
      </c>
    </row>
    <row r="157" spans="2:11" ht="17.399999999999999" customHeight="1">
      <c r="B157" s="284">
        <v>152</v>
      </c>
      <c r="C157" s="285" t="str">
        <f>IFERROR(VLOOKUP(B157,'Reading B'!E:CS,2,FALSE),"")</f>
        <v>01​ 01 01 3800 1</v>
      </c>
      <c r="D157" s="286" t="str">
        <f>IFERROR(VLOOKUP(B157,'Reading B'!E:CS,3,FALSE),"")</f>
        <v>សួន ឆៀត</v>
      </c>
      <c r="E157" s="286">
        <f>IFERROR(VLOOKUP(B157,'Reading B'!E:CS,74,FALSE),"")</f>
        <v>0</v>
      </c>
      <c r="F157" s="286">
        <f>IFERROR(VLOOKUP(B157,'Reading B'!E:CS,75,FALSE),"")</f>
        <v>0</v>
      </c>
      <c r="G157" s="286">
        <f>IFERROR(VLOOKUP(B157,'Reading B'!E:CS,76,FALSE),"")</f>
        <v>0</v>
      </c>
      <c r="H157" s="287">
        <f>IFERROR(VLOOKUP(B157,'Reading B'!E:CS,77,FALSE),"")</f>
        <v>0</v>
      </c>
      <c r="I157" s="293">
        <f>IFERROR(VLOOKUP(B157,'Reading B'!E:CS,78,FALSE),"_")</f>
        <v>0</v>
      </c>
      <c r="J157" s="290">
        <f>IFERROR(VLOOKUP(B157,'Reading B'!E:CS,9,FALSE),"")</f>
        <v>0</v>
      </c>
      <c r="K157" s="294">
        <f>IFERROR(VLOOKUP(B157,'Reading B'!E:CS,10,FALSE),"")</f>
        <v>0</v>
      </c>
    </row>
    <row r="158" spans="2:11" ht="17.399999999999999" customHeight="1">
      <c r="B158" s="284">
        <v>153</v>
      </c>
      <c r="C158" s="285" t="str">
        <f>IFERROR(VLOOKUP(B158,'Reading B'!E:CS,2,FALSE),"")</f>
        <v>01​ 01 01 3825 1</v>
      </c>
      <c r="D158" s="286" t="str">
        <f>IFERROR(VLOOKUP(B158,'Reading B'!E:CS,3,FALSE),"")</f>
        <v>ធា លឹម</v>
      </c>
      <c r="E158" s="286">
        <f>IFERROR(VLOOKUP(B158,'Reading B'!E:CS,74,FALSE),"")</f>
        <v>0</v>
      </c>
      <c r="F158" s="286">
        <f>IFERROR(VLOOKUP(B158,'Reading B'!E:CS,75,FALSE),"")</f>
        <v>0</v>
      </c>
      <c r="G158" s="286">
        <f>IFERROR(VLOOKUP(B158,'Reading B'!E:CS,76,FALSE),"")</f>
        <v>0</v>
      </c>
      <c r="H158" s="287">
        <f>IFERROR(VLOOKUP(B158,'Reading B'!E:CS,77,FALSE),"")</f>
        <v>0</v>
      </c>
      <c r="I158" s="293">
        <f>IFERROR(VLOOKUP(B158,'Reading B'!E:CS,78,FALSE),"_")</f>
        <v>0</v>
      </c>
      <c r="J158" s="290">
        <f>IFERROR(VLOOKUP(B158,'Reading B'!E:CS,9,FALSE),"")</f>
        <v>0</v>
      </c>
      <c r="K158" s="294">
        <f>IFERROR(VLOOKUP(B158,'Reading B'!E:CS,10,FALSE),"")</f>
        <v>0</v>
      </c>
    </row>
    <row r="159" spans="2:11" ht="17.399999999999999" customHeight="1">
      <c r="B159" s="284">
        <v>154</v>
      </c>
      <c r="C159" s="285" t="str">
        <f>IFERROR(VLOOKUP(B159,'Reading B'!E:CS,2,FALSE),"")</f>
        <v>01​ 01 01 3850 1</v>
      </c>
      <c r="D159" s="286" t="str">
        <f>IFERROR(VLOOKUP(B159,'Reading B'!E:CS,3,FALSE),"")</f>
        <v>សត្តឃាត</v>
      </c>
      <c r="E159" s="286">
        <f>IFERROR(VLOOKUP(B159,'Reading B'!E:CS,74,FALSE),"")</f>
        <v>0</v>
      </c>
      <c r="F159" s="286">
        <f>IFERROR(VLOOKUP(B159,'Reading B'!E:CS,75,FALSE),"")</f>
        <v>0</v>
      </c>
      <c r="G159" s="286">
        <f>IFERROR(VLOOKUP(B159,'Reading B'!E:CS,76,FALSE),"")</f>
        <v>0</v>
      </c>
      <c r="H159" s="287">
        <f>IFERROR(VLOOKUP(B159,'Reading B'!E:CS,77,FALSE),"")</f>
        <v>0</v>
      </c>
      <c r="I159" s="293">
        <f>IFERROR(VLOOKUP(B159,'Reading B'!E:CS,78,FALSE),"_")</f>
        <v>0</v>
      </c>
      <c r="J159" s="290">
        <f>IFERROR(VLOOKUP(B159,'Reading B'!E:CS,9,FALSE),"")</f>
        <v>0</v>
      </c>
      <c r="K159" s="294">
        <f>IFERROR(VLOOKUP(B159,'Reading B'!E:CS,10,FALSE),"")</f>
        <v>0</v>
      </c>
    </row>
    <row r="160" spans="2:11" ht="17.399999999999999" customHeight="1">
      <c r="B160" s="284">
        <v>155</v>
      </c>
      <c r="C160" s="285" t="str">
        <f>IFERROR(VLOOKUP(B160,'Reading B'!E:CS,2,FALSE),"")</f>
        <v>01​ 01 01 3875 1</v>
      </c>
      <c r="D160" s="286" t="str">
        <f>IFERROR(VLOOKUP(B160,'Reading B'!E:CS,3,FALSE),"")</f>
        <v>សំ គីម</v>
      </c>
      <c r="E160" s="286">
        <f>IFERROR(VLOOKUP(B160,'Reading B'!E:CS,74,FALSE),"")</f>
        <v>0</v>
      </c>
      <c r="F160" s="286">
        <f>IFERROR(VLOOKUP(B160,'Reading B'!E:CS,75,FALSE),"")</f>
        <v>0</v>
      </c>
      <c r="G160" s="286">
        <f>IFERROR(VLOOKUP(B160,'Reading B'!E:CS,76,FALSE),"")</f>
        <v>0</v>
      </c>
      <c r="H160" s="287">
        <f>IFERROR(VLOOKUP(B160,'Reading B'!E:CS,77,FALSE),"")</f>
        <v>0</v>
      </c>
      <c r="I160" s="293">
        <f>IFERROR(VLOOKUP(B160,'Reading B'!E:CS,78,FALSE),"_")</f>
        <v>0</v>
      </c>
      <c r="J160" s="290">
        <f>IFERROR(VLOOKUP(B160,'Reading B'!E:CS,9,FALSE),"")</f>
        <v>0</v>
      </c>
      <c r="K160" s="294">
        <f>IFERROR(VLOOKUP(B160,'Reading B'!E:CS,10,FALSE),"")</f>
        <v>0</v>
      </c>
    </row>
    <row r="161" spans="2:11" ht="17.399999999999999" customHeight="1">
      <c r="B161" s="284">
        <v>156</v>
      </c>
      <c r="C161" s="285" t="str">
        <f>IFERROR(VLOOKUP(B161,'Reading B'!E:CS,2,FALSE),"")</f>
        <v>01​ 01 01 3900 1</v>
      </c>
      <c r="D161" s="286" t="str">
        <f>IFERROR(VLOOKUP(B161,'Reading B'!E:CS,3,FALSE),"")</f>
        <v>ព្រឿន សឿត</v>
      </c>
      <c r="E161" s="286">
        <f>IFERROR(VLOOKUP(B161,'Reading B'!E:CS,74,FALSE),"")</f>
        <v>0</v>
      </c>
      <c r="F161" s="286">
        <f>IFERROR(VLOOKUP(B161,'Reading B'!E:CS,75,FALSE),"")</f>
        <v>0</v>
      </c>
      <c r="G161" s="286">
        <f>IFERROR(VLOOKUP(B161,'Reading B'!E:CS,76,FALSE),"")</f>
        <v>0</v>
      </c>
      <c r="H161" s="287">
        <f>IFERROR(VLOOKUP(B161,'Reading B'!E:CS,77,FALSE),"")</f>
        <v>0</v>
      </c>
      <c r="I161" s="293">
        <f>IFERROR(VLOOKUP(B161,'Reading B'!E:CS,78,FALSE),"_")</f>
        <v>0</v>
      </c>
      <c r="J161" s="290">
        <f>IFERROR(VLOOKUP(B161,'Reading B'!E:CS,9,FALSE),"")</f>
        <v>0</v>
      </c>
      <c r="K161" s="294">
        <f>IFERROR(VLOOKUP(B161,'Reading B'!E:CS,10,FALSE),"")</f>
        <v>0</v>
      </c>
    </row>
    <row r="162" spans="2:11" ht="17.399999999999999" customHeight="1">
      <c r="B162" s="284">
        <v>157</v>
      </c>
      <c r="C162" s="285" t="str">
        <f>IFERROR(VLOOKUP(B162,'Reading B'!E:CS,2,FALSE),"")</f>
        <v>01​ 01 01 3925 1</v>
      </c>
      <c r="D162" s="286" t="str">
        <f>IFERROR(VLOOKUP(B162,'Reading B'!E:CS,3,FALSE),"")</f>
        <v>អ៊ុត មួយ ១</v>
      </c>
      <c r="E162" s="286">
        <f>IFERROR(VLOOKUP(B162,'Reading B'!E:CS,74,FALSE),"")</f>
        <v>0</v>
      </c>
      <c r="F162" s="286">
        <f>IFERROR(VLOOKUP(B162,'Reading B'!E:CS,75,FALSE),"")</f>
        <v>0</v>
      </c>
      <c r="G162" s="286">
        <f>IFERROR(VLOOKUP(B162,'Reading B'!E:CS,76,FALSE),"")</f>
        <v>0</v>
      </c>
      <c r="H162" s="287">
        <f>IFERROR(VLOOKUP(B162,'Reading B'!E:CS,77,FALSE),"")</f>
        <v>0</v>
      </c>
      <c r="I162" s="293">
        <f>IFERROR(VLOOKUP(B162,'Reading B'!E:CS,78,FALSE),"_")</f>
        <v>0</v>
      </c>
      <c r="J162" s="290">
        <f>IFERROR(VLOOKUP(B162,'Reading B'!E:CS,9,FALSE),"")</f>
        <v>0</v>
      </c>
      <c r="K162" s="294">
        <f>IFERROR(VLOOKUP(B162,'Reading B'!E:CS,10,FALSE),"")</f>
        <v>0</v>
      </c>
    </row>
    <row r="163" spans="2:11" ht="17.399999999999999" customHeight="1">
      <c r="B163" s="284">
        <v>158</v>
      </c>
      <c r="C163" s="285" t="str">
        <f>IFERROR(VLOOKUP(B163,'Reading B'!E:CS,2,FALSE),"")</f>
        <v>01​ 01 01 3950 1</v>
      </c>
      <c r="D163" s="286" t="str">
        <f>IFERROR(VLOOKUP(B163,'Reading B'!E:CS,3,FALSE),"")</f>
        <v>អ៊ុត មួយ ២</v>
      </c>
      <c r="E163" s="286">
        <f>IFERROR(VLOOKUP(B163,'Reading B'!E:CS,74,FALSE),"")</f>
        <v>0</v>
      </c>
      <c r="F163" s="286">
        <f>IFERROR(VLOOKUP(B163,'Reading B'!E:CS,75,FALSE),"")</f>
        <v>0</v>
      </c>
      <c r="G163" s="286">
        <f>IFERROR(VLOOKUP(B163,'Reading B'!E:CS,76,FALSE),"")</f>
        <v>0</v>
      </c>
      <c r="H163" s="287">
        <f>IFERROR(VLOOKUP(B163,'Reading B'!E:CS,77,FALSE),"")</f>
        <v>0</v>
      </c>
      <c r="I163" s="293">
        <f>IFERROR(VLOOKUP(B163,'Reading B'!E:CS,78,FALSE),"_")</f>
        <v>0</v>
      </c>
      <c r="J163" s="290">
        <f>IFERROR(VLOOKUP(B163,'Reading B'!E:CS,9,FALSE),"")</f>
        <v>0</v>
      </c>
      <c r="K163" s="294">
        <f>IFERROR(VLOOKUP(B163,'Reading B'!E:CS,10,FALSE),"")</f>
        <v>0</v>
      </c>
    </row>
    <row r="164" spans="2:11" ht="17.399999999999999" customHeight="1">
      <c r="B164" s="284">
        <v>159</v>
      </c>
      <c r="C164" s="285" t="str">
        <f>IFERROR(VLOOKUP(B164,'Reading B'!E:CS,2,FALSE),"")</f>
        <v>01​ 01 01 3975 1</v>
      </c>
      <c r="D164" s="286" t="str">
        <f>IFERROR(VLOOKUP(B164,'Reading B'!E:CS,3,FALSE),"")</f>
        <v>ថាំ ស៊ុនថូ</v>
      </c>
      <c r="E164" s="286">
        <f>IFERROR(VLOOKUP(B164,'Reading B'!E:CS,74,FALSE),"")</f>
        <v>0</v>
      </c>
      <c r="F164" s="286">
        <f>IFERROR(VLOOKUP(B164,'Reading B'!E:CS,75,FALSE),"")</f>
        <v>0</v>
      </c>
      <c r="G164" s="286">
        <f>IFERROR(VLOOKUP(B164,'Reading B'!E:CS,76,FALSE),"")</f>
        <v>0</v>
      </c>
      <c r="H164" s="287">
        <f>IFERROR(VLOOKUP(B164,'Reading B'!E:CS,77,FALSE),"")</f>
        <v>0</v>
      </c>
      <c r="I164" s="293">
        <f>IFERROR(VLOOKUP(B164,'Reading B'!E:CS,78,FALSE),"_")</f>
        <v>0</v>
      </c>
      <c r="J164" s="290">
        <f>IFERROR(VLOOKUP(B164,'Reading B'!E:CS,9,FALSE),"")</f>
        <v>0</v>
      </c>
      <c r="K164" s="294">
        <f>IFERROR(VLOOKUP(B164,'Reading B'!E:CS,10,FALSE),"")</f>
        <v>0</v>
      </c>
    </row>
    <row r="165" spans="2:11" ht="17.399999999999999" customHeight="1">
      <c r="B165" s="284">
        <v>160</v>
      </c>
      <c r="C165" s="285" t="str">
        <f>IFERROR(VLOOKUP(B165,'Reading B'!E:CS,2,FALSE),"")</f>
        <v>01​ 01 01 4000 1</v>
      </c>
      <c r="D165" s="286" t="str">
        <f>IFERROR(VLOOKUP(B165,'Reading B'!E:CS,3,FALSE),"")</f>
        <v>វែង សុផល</v>
      </c>
      <c r="E165" s="286">
        <f>IFERROR(VLOOKUP(B165,'Reading B'!E:CS,74,FALSE),"")</f>
        <v>0</v>
      </c>
      <c r="F165" s="286">
        <f>IFERROR(VLOOKUP(B165,'Reading B'!E:CS,75,FALSE),"")</f>
        <v>0</v>
      </c>
      <c r="G165" s="286">
        <f>IFERROR(VLOOKUP(B165,'Reading B'!E:CS,76,FALSE),"")</f>
        <v>0</v>
      </c>
      <c r="H165" s="287">
        <f>IFERROR(VLOOKUP(B165,'Reading B'!E:CS,77,FALSE),"")</f>
        <v>0</v>
      </c>
      <c r="I165" s="293">
        <f>IFERROR(VLOOKUP(B165,'Reading B'!E:CS,78,FALSE),"_")</f>
        <v>0</v>
      </c>
      <c r="J165" s="290">
        <f>IFERROR(VLOOKUP(B165,'Reading B'!E:CS,9,FALSE),"")</f>
        <v>0</v>
      </c>
      <c r="K165" s="294">
        <f>IFERROR(VLOOKUP(B165,'Reading B'!E:CS,10,FALSE),"")</f>
        <v>0</v>
      </c>
    </row>
    <row r="166" spans="2:11" ht="17.399999999999999" customHeight="1">
      <c r="B166" s="284">
        <v>161</v>
      </c>
      <c r="C166" s="285" t="str">
        <f>IFERROR(VLOOKUP(B166,'Reading B'!E:CS,2,FALSE),"")</f>
        <v>01​ 01 01 4025 1</v>
      </c>
      <c r="D166" s="286" t="str">
        <f>IFERROR(VLOOKUP(B166,'Reading B'!E:CS,3,FALSE),"")</f>
        <v>ប៉ា សុជាតិវង្ស</v>
      </c>
      <c r="E166" s="286">
        <f>IFERROR(VLOOKUP(B166,'Reading B'!E:CS,74,FALSE),"")</f>
        <v>0</v>
      </c>
      <c r="F166" s="286">
        <f>IFERROR(VLOOKUP(B166,'Reading B'!E:CS,75,FALSE),"")</f>
        <v>0</v>
      </c>
      <c r="G166" s="286">
        <f>IFERROR(VLOOKUP(B166,'Reading B'!E:CS,76,FALSE),"")</f>
        <v>0</v>
      </c>
      <c r="H166" s="287">
        <f>IFERROR(VLOOKUP(B166,'Reading B'!E:CS,77,FALSE),"")</f>
        <v>0</v>
      </c>
      <c r="I166" s="293">
        <f>IFERROR(VLOOKUP(B166,'Reading B'!E:CS,78,FALSE),"_")</f>
        <v>0</v>
      </c>
      <c r="J166" s="290">
        <f>IFERROR(VLOOKUP(B166,'Reading B'!E:CS,9,FALSE),"")</f>
        <v>0</v>
      </c>
      <c r="K166" s="294">
        <f>IFERROR(VLOOKUP(B166,'Reading B'!E:CS,10,FALSE),"")</f>
        <v>0</v>
      </c>
    </row>
    <row r="167" spans="2:11" ht="17.399999999999999" customHeight="1">
      <c r="B167" s="284">
        <v>162</v>
      </c>
      <c r="C167" s="285" t="str">
        <f>IFERROR(VLOOKUP(B167,'Reading B'!E:CS,2,FALSE),"")</f>
        <v>01​ 01 01 4050 1</v>
      </c>
      <c r="D167" s="286" t="str">
        <f>IFERROR(VLOOKUP(B167,'Reading B'!E:CS,3,FALSE),"")</f>
        <v>បូរីកុមារកំព្រា បាត់ដំបង ២</v>
      </c>
      <c r="E167" s="286">
        <f>IFERROR(VLOOKUP(B167,'Reading B'!E:CS,74,FALSE),"")</f>
        <v>0</v>
      </c>
      <c r="F167" s="286">
        <f>IFERROR(VLOOKUP(B167,'Reading B'!E:CS,75,FALSE),"")</f>
        <v>0</v>
      </c>
      <c r="G167" s="286">
        <f>IFERROR(VLOOKUP(B167,'Reading B'!E:CS,76,FALSE),"")</f>
        <v>0</v>
      </c>
      <c r="H167" s="287">
        <f>IFERROR(VLOOKUP(B167,'Reading B'!E:CS,77,FALSE),"")</f>
        <v>0</v>
      </c>
      <c r="I167" s="293">
        <f>IFERROR(VLOOKUP(B167,'Reading B'!E:CS,78,FALSE),"_")</f>
        <v>0</v>
      </c>
      <c r="J167" s="290">
        <f>IFERROR(VLOOKUP(B167,'Reading B'!E:CS,9,FALSE),"")</f>
        <v>0</v>
      </c>
      <c r="K167" s="294">
        <f>IFERROR(VLOOKUP(B167,'Reading B'!E:CS,10,FALSE),"")</f>
        <v>0</v>
      </c>
    </row>
    <row r="168" spans="2:11" ht="17.399999999999999" customHeight="1">
      <c r="B168" s="284">
        <v>163</v>
      </c>
      <c r="C168" s="285" t="str">
        <f>IFERROR(VLOOKUP(B168,'Reading B'!E:CS,2,FALSE),"")</f>
        <v>01​ 01 01 4075 1</v>
      </c>
      <c r="D168" s="286" t="str">
        <f>IFERROR(VLOOKUP(B168,'Reading B'!E:CS,3,FALSE),"")</f>
        <v>ចាន់ សម្ផស្ស</v>
      </c>
      <c r="E168" s="286">
        <f>IFERROR(VLOOKUP(B168,'Reading B'!E:CS,74,FALSE),"")</f>
        <v>0</v>
      </c>
      <c r="F168" s="286">
        <f>IFERROR(VLOOKUP(B168,'Reading B'!E:CS,75,FALSE),"")</f>
        <v>0</v>
      </c>
      <c r="G168" s="286">
        <f>IFERROR(VLOOKUP(B168,'Reading B'!E:CS,76,FALSE),"")</f>
        <v>0</v>
      </c>
      <c r="H168" s="287">
        <f>IFERROR(VLOOKUP(B168,'Reading B'!E:CS,77,FALSE),"")</f>
        <v>0</v>
      </c>
      <c r="I168" s="293">
        <f>IFERROR(VLOOKUP(B168,'Reading B'!E:CS,78,FALSE),"_")</f>
        <v>0</v>
      </c>
      <c r="J168" s="290">
        <f>IFERROR(VLOOKUP(B168,'Reading B'!E:CS,9,FALSE),"")</f>
        <v>0</v>
      </c>
      <c r="K168" s="294">
        <f>IFERROR(VLOOKUP(B168,'Reading B'!E:CS,10,FALSE),"")</f>
        <v>0</v>
      </c>
    </row>
    <row r="169" spans="2:11" ht="17.399999999999999" customHeight="1">
      <c r="B169" s="284">
        <v>164</v>
      </c>
      <c r="C169" s="285" t="str">
        <f>IFERROR(VLOOKUP(B169,'Reading B'!E:CS,2,FALSE),"")</f>
        <v>01​ 01 01 4100 1</v>
      </c>
      <c r="D169" s="286" t="str">
        <f>IFERROR(VLOOKUP(B169,'Reading B'!E:CS,3,FALSE),"")</f>
        <v>តាំង ជុងខេង</v>
      </c>
      <c r="E169" s="286">
        <f>IFERROR(VLOOKUP(B169,'Reading B'!E:CS,74,FALSE),"")</f>
        <v>0</v>
      </c>
      <c r="F169" s="286">
        <f>IFERROR(VLOOKUP(B169,'Reading B'!E:CS,75,FALSE),"")</f>
        <v>0</v>
      </c>
      <c r="G169" s="286">
        <f>IFERROR(VLOOKUP(B169,'Reading B'!E:CS,76,FALSE),"")</f>
        <v>0</v>
      </c>
      <c r="H169" s="287">
        <f>IFERROR(VLOOKUP(B169,'Reading B'!E:CS,77,FALSE),"")</f>
        <v>0</v>
      </c>
      <c r="I169" s="293">
        <f>IFERROR(VLOOKUP(B169,'Reading B'!E:CS,78,FALSE),"_")</f>
        <v>0</v>
      </c>
      <c r="J169" s="290">
        <f>IFERROR(VLOOKUP(B169,'Reading B'!E:CS,9,FALSE),"")</f>
        <v>0</v>
      </c>
      <c r="K169" s="294">
        <f>IFERROR(VLOOKUP(B169,'Reading B'!E:CS,10,FALSE),"")</f>
        <v>0</v>
      </c>
    </row>
    <row r="170" spans="2:11" ht="17.399999999999999" customHeight="1">
      <c r="B170" s="284">
        <v>165</v>
      </c>
      <c r="C170" s="285" t="str">
        <f>IFERROR(VLOOKUP(B170,'Reading B'!E:CS,2,FALSE),"")</f>
        <v>01​ 01 01 4125 1</v>
      </c>
      <c r="D170" s="286" t="str">
        <f>IFERROR(VLOOKUP(B170,'Reading B'!E:CS,3,FALSE),"")</f>
        <v>ឡូ សុផល</v>
      </c>
      <c r="E170" s="286">
        <f>IFERROR(VLOOKUP(B170,'Reading B'!E:CS,74,FALSE),"")</f>
        <v>0</v>
      </c>
      <c r="F170" s="286">
        <f>IFERROR(VLOOKUP(B170,'Reading B'!E:CS,75,FALSE),"")</f>
        <v>0</v>
      </c>
      <c r="G170" s="286">
        <f>IFERROR(VLOOKUP(B170,'Reading B'!E:CS,76,FALSE),"")</f>
        <v>0</v>
      </c>
      <c r="H170" s="287">
        <f>IFERROR(VLOOKUP(B170,'Reading B'!E:CS,77,FALSE),"")</f>
        <v>0</v>
      </c>
      <c r="I170" s="293">
        <f>IFERROR(VLOOKUP(B170,'Reading B'!E:CS,78,FALSE),"_")</f>
        <v>0</v>
      </c>
      <c r="J170" s="290">
        <f>IFERROR(VLOOKUP(B170,'Reading B'!E:CS,9,FALSE),"")</f>
        <v>0</v>
      </c>
      <c r="K170" s="294">
        <f>IFERROR(VLOOKUP(B170,'Reading B'!E:CS,10,FALSE),"")</f>
        <v>0</v>
      </c>
    </row>
    <row r="171" spans="2:11" ht="17.399999999999999" customHeight="1">
      <c r="B171" s="284">
        <v>166</v>
      </c>
      <c r="C171" s="285" t="str">
        <f>IFERROR(VLOOKUP(B171,'Reading B'!E:CS,2,FALSE),"")</f>
        <v>01​ 01 01 4150 1</v>
      </c>
      <c r="D171" s="286" t="str">
        <f>IFERROR(VLOOKUP(B171,'Reading B'!E:CS,3,FALSE),"")</f>
        <v>សាប៊ូ អូហ្សាណូ</v>
      </c>
      <c r="E171" s="286">
        <f>IFERROR(VLOOKUP(B171,'Reading B'!E:CS,74,FALSE),"")</f>
        <v>0</v>
      </c>
      <c r="F171" s="286">
        <f>IFERROR(VLOOKUP(B171,'Reading B'!E:CS,75,FALSE),"")</f>
        <v>0</v>
      </c>
      <c r="G171" s="286">
        <f>IFERROR(VLOOKUP(B171,'Reading B'!E:CS,76,FALSE),"")</f>
        <v>0</v>
      </c>
      <c r="H171" s="287">
        <f>IFERROR(VLOOKUP(B171,'Reading B'!E:CS,77,FALSE),"")</f>
        <v>0</v>
      </c>
      <c r="I171" s="293">
        <f>IFERROR(VLOOKUP(B171,'Reading B'!E:CS,78,FALSE),"_")</f>
        <v>0</v>
      </c>
      <c r="J171" s="290">
        <f>IFERROR(VLOOKUP(B171,'Reading B'!E:CS,9,FALSE),"")</f>
        <v>0</v>
      </c>
      <c r="K171" s="294">
        <f>IFERROR(VLOOKUP(B171,'Reading B'!E:CS,10,FALSE),"")</f>
        <v>0</v>
      </c>
    </row>
    <row r="172" spans="2:11" ht="17.399999999999999" customHeight="1">
      <c r="B172" s="284">
        <v>167</v>
      </c>
      <c r="C172" s="285" t="str">
        <f>IFERROR(VLOOKUP(B172,'Reading B'!E:CS,2,FALSE),"")</f>
        <v>01​ 01 01 4175 1</v>
      </c>
      <c r="D172" s="286" t="str">
        <f>IFERROR(VLOOKUP(B172,'Reading B'!E:CS,3,FALSE),"")</f>
        <v>នក់ ម៉ង់</v>
      </c>
      <c r="E172" s="286">
        <f>IFERROR(VLOOKUP(B172,'Reading B'!E:CS,74,FALSE),"")</f>
        <v>0</v>
      </c>
      <c r="F172" s="286">
        <f>IFERROR(VLOOKUP(B172,'Reading B'!E:CS,75,FALSE),"")</f>
        <v>0</v>
      </c>
      <c r="G172" s="286">
        <f>IFERROR(VLOOKUP(B172,'Reading B'!E:CS,76,FALSE),"")</f>
        <v>0</v>
      </c>
      <c r="H172" s="287">
        <f>IFERROR(VLOOKUP(B172,'Reading B'!E:CS,77,FALSE),"")</f>
        <v>0</v>
      </c>
      <c r="I172" s="293">
        <f>IFERROR(VLOOKUP(B172,'Reading B'!E:CS,78,FALSE),"_")</f>
        <v>0</v>
      </c>
      <c r="J172" s="290">
        <f>IFERROR(VLOOKUP(B172,'Reading B'!E:CS,9,FALSE),"")</f>
        <v>0</v>
      </c>
      <c r="K172" s="294">
        <f>IFERROR(VLOOKUP(B172,'Reading B'!E:CS,10,FALSE),"")</f>
        <v>0</v>
      </c>
    </row>
    <row r="173" spans="2:11" ht="17.399999999999999" customHeight="1">
      <c r="B173" s="284">
        <v>168</v>
      </c>
      <c r="C173" s="285" t="str">
        <f>IFERROR(VLOOKUP(B173,'Reading B'!E:CS,2,FALSE),"")</f>
        <v>01​ 01 01 4200 1</v>
      </c>
      <c r="D173" s="286" t="str">
        <f>IFERROR(VLOOKUP(B173,'Reading B'!E:CS,3,FALSE),"")</f>
        <v>សយ បូរ៉ា</v>
      </c>
      <c r="E173" s="286">
        <f>IFERROR(VLOOKUP(B173,'Reading B'!E:CS,74,FALSE),"")</f>
        <v>0</v>
      </c>
      <c r="F173" s="286">
        <f>IFERROR(VLOOKUP(B173,'Reading B'!E:CS,75,FALSE),"")</f>
        <v>0</v>
      </c>
      <c r="G173" s="286">
        <f>IFERROR(VLOOKUP(B173,'Reading B'!E:CS,76,FALSE),"")</f>
        <v>0</v>
      </c>
      <c r="H173" s="287">
        <f>IFERROR(VLOOKUP(B173,'Reading B'!E:CS,77,FALSE),"")</f>
        <v>0</v>
      </c>
      <c r="I173" s="293">
        <f>IFERROR(VLOOKUP(B173,'Reading B'!E:CS,78,FALSE),"_")</f>
        <v>0</v>
      </c>
      <c r="J173" s="290">
        <f>IFERROR(VLOOKUP(B173,'Reading B'!E:CS,9,FALSE),"")</f>
        <v>0</v>
      </c>
      <c r="K173" s="294">
        <f>IFERROR(VLOOKUP(B173,'Reading B'!E:CS,10,FALSE),"")</f>
        <v>0</v>
      </c>
    </row>
    <row r="174" spans="2:11" ht="17.399999999999999" customHeight="1">
      <c r="B174" s="284">
        <v>169</v>
      </c>
      <c r="C174" s="285" t="str">
        <f>IFERROR(VLOOKUP(B174,'Reading B'!E:CS,2,FALSE),"")</f>
        <v>01​ 01 01 4225 1</v>
      </c>
      <c r="D174" s="286" t="str">
        <f>IFERROR(VLOOKUP(B174,'Reading B'!E:CS,3,FALSE),"")</f>
        <v>ហ៊ុយ ហេង</v>
      </c>
      <c r="E174" s="286">
        <f>IFERROR(VLOOKUP(B174,'Reading B'!E:CS,74,FALSE),"")</f>
        <v>0</v>
      </c>
      <c r="F174" s="286">
        <f>IFERROR(VLOOKUP(B174,'Reading B'!E:CS,75,FALSE),"")</f>
        <v>0</v>
      </c>
      <c r="G174" s="286">
        <f>IFERROR(VLOOKUP(B174,'Reading B'!E:CS,76,FALSE),"")</f>
        <v>0</v>
      </c>
      <c r="H174" s="287">
        <f>IFERROR(VLOOKUP(B174,'Reading B'!E:CS,77,FALSE),"")</f>
        <v>0</v>
      </c>
      <c r="I174" s="293">
        <f>IFERROR(VLOOKUP(B174,'Reading B'!E:CS,78,FALSE),"_")</f>
        <v>0</v>
      </c>
      <c r="J174" s="290">
        <f>IFERROR(VLOOKUP(B174,'Reading B'!E:CS,9,FALSE),"")</f>
        <v>0</v>
      </c>
      <c r="K174" s="294">
        <f>IFERROR(VLOOKUP(B174,'Reading B'!E:CS,10,FALSE),"")</f>
        <v>0</v>
      </c>
    </row>
    <row r="175" spans="2:11" ht="17.399999999999999" customHeight="1">
      <c r="B175" s="284">
        <v>170</v>
      </c>
      <c r="C175" s="285" t="str">
        <f>IFERROR(VLOOKUP(B175,'Reading B'!E:CS,2,FALSE),"")</f>
        <v>01​ 01 01 4250 1</v>
      </c>
      <c r="D175" s="286" t="str">
        <f>IFERROR(VLOOKUP(B175,'Reading B'!E:CS,3,FALSE),"")</f>
        <v>មាស ពៅ</v>
      </c>
      <c r="E175" s="286">
        <f>IFERROR(VLOOKUP(B175,'Reading B'!E:CS,74,FALSE),"")</f>
        <v>0</v>
      </c>
      <c r="F175" s="286">
        <f>IFERROR(VLOOKUP(B175,'Reading B'!E:CS,75,FALSE),"")</f>
        <v>0</v>
      </c>
      <c r="G175" s="286">
        <f>IFERROR(VLOOKUP(B175,'Reading B'!E:CS,76,FALSE),"")</f>
        <v>0</v>
      </c>
      <c r="H175" s="287">
        <f>IFERROR(VLOOKUP(B175,'Reading B'!E:CS,77,FALSE),"")</f>
        <v>0</v>
      </c>
      <c r="I175" s="293">
        <f>IFERROR(VLOOKUP(B175,'Reading B'!E:CS,78,FALSE),"_")</f>
        <v>0</v>
      </c>
      <c r="J175" s="290">
        <f>IFERROR(VLOOKUP(B175,'Reading B'!E:CS,9,FALSE),"")</f>
        <v>0</v>
      </c>
      <c r="K175" s="294">
        <f>IFERROR(VLOOKUP(B175,'Reading B'!E:CS,10,FALSE),"")</f>
        <v>0</v>
      </c>
    </row>
    <row r="176" spans="2:11" ht="17.399999999999999" customHeight="1">
      <c r="B176" s="284">
        <v>171</v>
      </c>
      <c r="C176" s="285" t="str">
        <f>IFERROR(VLOOKUP(B176,'Reading B'!E:CS,2,FALSE),"")</f>
        <v>01​ 01 01 4275 1</v>
      </c>
      <c r="D176" s="286" t="str">
        <f>IFERROR(VLOOKUP(B176,'Reading B'!E:CS,3,FALSE),"")</f>
        <v>ហុង សារិន</v>
      </c>
      <c r="E176" s="286">
        <f>IFERROR(VLOOKUP(B176,'Reading B'!E:CS,74,FALSE),"")</f>
        <v>0</v>
      </c>
      <c r="F176" s="286">
        <f>IFERROR(VLOOKUP(B176,'Reading B'!E:CS,75,FALSE),"")</f>
        <v>0</v>
      </c>
      <c r="G176" s="286">
        <f>IFERROR(VLOOKUP(B176,'Reading B'!E:CS,76,FALSE),"")</f>
        <v>0</v>
      </c>
      <c r="H176" s="287">
        <f>IFERROR(VLOOKUP(B176,'Reading B'!E:CS,77,FALSE),"")</f>
        <v>0</v>
      </c>
      <c r="I176" s="293">
        <f>IFERROR(VLOOKUP(B176,'Reading B'!E:CS,78,FALSE),"_")</f>
        <v>0</v>
      </c>
      <c r="J176" s="290">
        <f>IFERROR(VLOOKUP(B176,'Reading B'!E:CS,9,FALSE),"")</f>
        <v>0</v>
      </c>
      <c r="K176" s="294">
        <f>IFERROR(VLOOKUP(B176,'Reading B'!E:CS,10,FALSE),"")</f>
        <v>0</v>
      </c>
    </row>
    <row r="177" spans="2:11" ht="17.399999999999999" customHeight="1">
      <c r="B177" s="284">
        <v>172</v>
      </c>
      <c r="C177" s="285" t="str">
        <f>IFERROR(VLOOKUP(B177,'Reading B'!E:CS,2,FALSE),"")</f>
        <v>01​ 01 01 4300 1</v>
      </c>
      <c r="D177" s="286" t="str">
        <f>IFERROR(VLOOKUP(B177,'Reading B'!E:CS,3,FALSE),"")</f>
        <v>ឌុក អៀក</v>
      </c>
      <c r="E177" s="286">
        <f>IFERROR(VLOOKUP(B177,'Reading B'!E:CS,74,FALSE),"")</f>
        <v>0</v>
      </c>
      <c r="F177" s="286">
        <f>IFERROR(VLOOKUP(B177,'Reading B'!E:CS,75,FALSE),"")</f>
        <v>0</v>
      </c>
      <c r="G177" s="286">
        <f>IFERROR(VLOOKUP(B177,'Reading B'!E:CS,76,FALSE),"")</f>
        <v>0</v>
      </c>
      <c r="H177" s="287">
        <f>IFERROR(VLOOKUP(B177,'Reading B'!E:CS,77,FALSE),"")</f>
        <v>0</v>
      </c>
      <c r="I177" s="293">
        <f>IFERROR(VLOOKUP(B177,'Reading B'!E:CS,78,FALSE),"_")</f>
        <v>0</v>
      </c>
      <c r="J177" s="290">
        <f>IFERROR(VLOOKUP(B177,'Reading B'!E:CS,9,FALSE),"")</f>
        <v>0</v>
      </c>
      <c r="K177" s="294">
        <f>IFERROR(VLOOKUP(B177,'Reading B'!E:CS,10,FALSE),"")</f>
        <v>0</v>
      </c>
    </row>
    <row r="178" spans="2:11" ht="17.399999999999999" customHeight="1">
      <c r="B178" s="284">
        <v>173</v>
      </c>
      <c r="C178" s="285" t="str">
        <f>IFERROR(VLOOKUP(B178,'Reading B'!E:CS,2,FALSE),"")</f>
        <v>01​ 01 01 4325 1</v>
      </c>
      <c r="D178" s="286" t="str">
        <f>IFERROR(VLOOKUP(B178,'Reading B'!E:CS,3,FALSE),"")</f>
        <v>សួន សុខន</v>
      </c>
      <c r="E178" s="286">
        <f>IFERROR(VLOOKUP(B178,'Reading B'!E:CS,74,FALSE),"")</f>
        <v>0</v>
      </c>
      <c r="F178" s="286">
        <f>IFERROR(VLOOKUP(B178,'Reading B'!E:CS,75,FALSE),"")</f>
        <v>0</v>
      </c>
      <c r="G178" s="286">
        <f>IFERROR(VLOOKUP(B178,'Reading B'!E:CS,76,FALSE),"")</f>
        <v>0</v>
      </c>
      <c r="H178" s="287">
        <f>IFERROR(VLOOKUP(B178,'Reading B'!E:CS,77,FALSE),"")</f>
        <v>0</v>
      </c>
      <c r="I178" s="293">
        <f>IFERROR(VLOOKUP(B178,'Reading B'!E:CS,78,FALSE),"_")</f>
        <v>0</v>
      </c>
      <c r="J178" s="290">
        <f>IFERROR(VLOOKUP(B178,'Reading B'!E:CS,9,FALSE),"")</f>
        <v>0</v>
      </c>
      <c r="K178" s="294">
        <f>IFERROR(VLOOKUP(B178,'Reading B'!E:CS,10,FALSE),"")</f>
        <v>0</v>
      </c>
    </row>
    <row r="179" spans="2:11" ht="17.399999999999999" customHeight="1">
      <c r="B179" s="284">
        <v>174</v>
      </c>
      <c r="C179" s="285" t="str">
        <f>IFERROR(VLOOKUP(B179,'Reading B'!E:CS,2,FALSE),"")</f>
        <v>01​ 01 01 4350 1</v>
      </c>
      <c r="D179" s="286" t="str">
        <f>IFERROR(VLOOKUP(B179,'Reading B'!E:CS,3,FALSE),"")</f>
        <v>សេរី ចរិយា ១</v>
      </c>
      <c r="E179" s="286">
        <f>IFERROR(VLOOKUP(B179,'Reading B'!E:CS,74,FALSE),"")</f>
        <v>0</v>
      </c>
      <c r="F179" s="286">
        <f>IFERROR(VLOOKUP(B179,'Reading B'!E:CS,75,FALSE),"")</f>
        <v>0</v>
      </c>
      <c r="G179" s="286">
        <f>IFERROR(VLOOKUP(B179,'Reading B'!E:CS,76,FALSE),"")</f>
        <v>0</v>
      </c>
      <c r="H179" s="287">
        <f>IFERROR(VLOOKUP(B179,'Reading B'!E:CS,77,FALSE),"")</f>
        <v>0</v>
      </c>
      <c r="I179" s="293">
        <f>IFERROR(VLOOKUP(B179,'Reading B'!E:CS,78,FALSE),"_")</f>
        <v>0</v>
      </c>
      <c r="J179" s="290">
        <f>IFERROR(VLOOKUP(B179,'Reading B'!E:CS,9,FALSE),"")</f>
        <v>0</v>
      </c>
      <c r="K179" s="294">
        <f>IFERROR(VLOOKUP(B179,'Reading B'!E:CS,10,FALSE),"")</f>
        <v>0</v>
      </c>
    </row>
    <row r="180" spans="2:11" ht="17.399999999999999" customHeight="1">
      <c r="B180" s="284">
        <v>175</v>
      </c>
      <c r="C180" s="285" t="str">
        <f>IFERROR(VLOOKUP(B180,'Reading B'!E:CS,2,FALSE),"")</f>
        <v>01​ 01 01 4375 1</v>
      </c>
      <c r="D180" s="286" t="str">
        <f>IFERROR(VLOOKUP(B180,'Reading B'!E:CS,3,FALSE),"")</f>
        <v>សេរី ចរិយា ២</v>
      </c>
      <c r="E180" s="286">
        <f>IFERROR(VLOOKUP(B180,'Reading B'!E:CS,74,FALSE),"")</f>
        <v>0</v>
      </c>
      <c r="F180" s="286">
        <f>IFERROR(VLOOKUP(B180,'Reading B'!E:CS,75,FALSE),"")</f>
        <v>0</v>
      </c>
      <c r="G180" s="286">
        <f>IFERROR(VLOOKUP(B180,'Reading B'!E:CS,76,FALSE),"")</f>
        <v>0</v>
      </c>
      <c r="H180" s="287">
        <f>IFERROR(VLOOKUP(B180,'Reading B'!E:CS,77,FALSE),"")</f>
        <v>0</v>
      </c>
      <c r="I180" s="293">
        <f>IFERROR(VLOOKUP(B180,'Reading B'!E:CS,78,FALSE),"_")</f>
        <v>0</v>
      </c>
      <c r="J180" s="290">
        <f>IFERROR(VLOOKUP(B180,'Reading B'!E:CS,9,FALSE),"")</f>
        <v>0</v>
      </c>
      <c r="K180" s="294">
        <f>IFERROR(VLOOKUP(B180,'Reading B'!E:CS,10,FALSE),"")</f>
        <v>0</v>
      </c>
    </row>
    <row r="181" spans="2:11" ht="17.399999999999999" customHeight="1">
      <c r="B181" s="284">
        <v>176</v>
      </c>
      <c r="C181" s="285" t="str">
        <f>IFERROR(VLOOKUP(B181,'Reading B'!E:CS,2,FALSE),"")</f>
        <v>01​ 01 01 4400 1</v>
      </c>
      <c r="D181" s="286" t="str">
        <f>IFERROR(VLOOKUP(B181,'Reading B'!E:CS,3,FALSE),"")</f>
        <v>ណៃ គឹមសុន ២</v>
      </c>
      <c r="E181" s="286">
        <f>IFERROR(VLOOKUP(B181,'Reading B'!E:CS,74,FALSE),"")</f>
        <v>0</v>
      </c>
      <c r="F181" s="286">
        <f>IFERROR(VLOOKUP(B181,'Reading B'!E:CS,75,FALSE),"")</f>
        <v>0</v>
      </c>
      <c r="G181" s="286">
        <f>IFERROR(VLOOKUP(B181,'Reading B'!E:CS,76,FALSE),"")</f>
        <v>0</v>
      </c>
      <c r="H181" s="287">
        <f>IFERROR(VLOOKUP(B181,'Reading B'!E:CS,77,FALSE),"")</f>
        <v>0</v>
      </c>
      <c r="I181" s="293">
        <f>IFERROR(VLOOKUP(B181,'Reading B'!E:CS,78,FALSE),"_")</f>
        <v>0</v>
      </c>
      <c r="J181" s="290">
        <f>IFERROR(VLOOKUP(B181,'Reading B'!E:CS,9,FALSE),"")</f>
        <v>0</v>
      </c>
      <c r="K181" s="294">
        <f>IFERROR(VLOOKUP(B181,'Reading B'!E:CS,10,FALSE),"")</f>
        <v>0</v>
      </c>
    </row>
    <row r="182" spans="2:11" ht="17.399999999999999" customHeight="1">
      <c r="B182" s="284">
        <v>177</v>
      </c>
      <c r="C182" s="285" t="str">
        <f>IFERROR(VLOOKUP(B182,'Reading B'!E:CS,2,FALSE),"")</f>
        <v>01​ 01 01 4425 1</v>
      </c>
      <c r="D182" s="286" t="str">
        <f>IFERROR(VLOOKUP(B182,'Reading B'!E:CS,3,FALSE),"")</f>
        <v>សោម ឈន</v>
      </c>
      <c r="E182" s="286">
        <f>IFERROR(VLOOKUP(B182,'Reading B'!E:CS,74,FALSE),"")</f>
        <v>0</v>
      </c>
      <c r="F182" s="286">
        <f>IFERROR(VLOOKUP(B182,'Reading B'!E:CS,75,FALSE),"")</f>
        <v>0</v>
      </c>
      <c r="G182" s="286">
        <f>IFERROR(VLOOKUP(B182,'Reading B'!E:CS,76,FALSE),"")</f>
        <v>0</v>
      </c>
      <c r="H182" s="287">
        <f>IFERROR(VLOOKUP(B182,'Reading B'!E:CS,77,FALSE),"")</f>
        <v>0</v>
      </c>
      <c r="I182" s="293">
        <f>IFERROR(VLOOKUP(B182,'Reading B'!E:CS,78,FALSE),"_")</f>
        <v>0</v>
      </c>
      <c r="J182" s="290">
        <f>IFERROR(VLOOKUP(B182,'Reading B'!E:CS,9,FALSE),"")</f>
        <v>0</v>
      </c>
      <c r="K182" s="294">
        <f>IFERROR(VLOOKUP(B182,'Reading B'!E:CS,10,FALSE),"")</f>
        <v>0</v>
      </c>
    </row>
    <row r="183" spans="2:11" ht="17.399999999999999" customHeight="1">
      <c r="B183" s="284">
        <v>178</v>
      </c>
      <c r="C183" s="285" t="str">
        <f>IFERROR(VLOOKUP(B183,'Reading B'!E:CS,2,FALSE),"")</f>
        <v>01​ 01 01 4450 1</v>
      </c>
      <c r="D183" s="286" t="str">
        <f>IFERROR(VLOOKUP(B183,'Reading B'!E:CS,3,FALSE),"")</f>
        <v>មាស សុភាព</v>
      </c>
      <c r="E183" s="286">
        <f>IFERROR(VLOOKUP(B183,'Reading B'!E:CS,74,FALSE),"")</f>
        <v>0</v>
      </c>
      <c r="F183" s="286">
        <f>IFERROR(VLOOKUP(B183,'Reading B'!E:CS,75,FALSE),"")</f>
        <v>0</v>
      </c>
      <c r="G183" s="286">
        <f>IFERROR(VLOOKUP(B183,'Reading B'!E:CS,76,FALSE),"")</f>
        <v>0</v>
      </c>
      <c r="H183" s="287">
        <f>IFERROR(VLOOKUP(B183,'Reading B'!E:CS,77,FALSE),"")</f>
        <v>0</v>
      </c>
      <c r="I183" s="293">
        <f>IFERROR(VLOOKUP(B183,'Reading B'!E:CS,78,FALSE),"_")</f>
        <v>0</v>
      </c>
      <c r="J183" s="290">
        <f>IFERROR(VLOOKUP(B183,'Reading B'!E:CS,9,FALSE),"")</f>
        <v>0</v>
      </c>
      <c r="K183" s="294">
        <f>IFERROR(VLOOKUP(B183,'Reading B'!E:CS,10,FALSE),"")</f>
        <v>0</v>
      </c>
    </row>
    <row r="184" spans="2:11" ht="17.399999999999999" customHeight="1">
      <c r="B184" s="284">
        <v>179</v>
      </c>
      <c r="C184" s="285" t="str">
        <f>IFERROR(VLOOKUP(B184,'Reading B'!E:CS,2,FALSE),"")</f>
        <v>01​ 01 01 4475 1</v>
      </c>
      <c r="D184" s="286" t="str">
        <f>IFERROR(VLOOKUP(B184,'Reading B'!E:CS,3,FALSE),"")</f>
        <v>ប៊ន សោភ័ណ</v>
      </c>
      <c r="E184" s="286">
        <f>IFERROR(VLOOKUP(B184,'Reading B'!E:CS,74,FALSE),"")</f>
        <v>0</v>
      </c>
      <c r="F184" s="286">
        <f>IFERROR(VLOOKUP(B184,'Reading B'!E:CS,75,FALSE),"")</f>
        <v>0</v>
      </c>
      <c r="G184" s="286">
        <f>IFERROR(VLOOKUP(B184,'Reading B'!E:CS,76,FALSE),"")</f>
        <v>0</v>
      </c>
      <c r="H184" s="287">
        <f>IFERROR(VLOOKUP(B184,'Reading B'!E:CS,77,FALSE),"")</f>
        <v>0</v>
      </c>
      <c r="I184" s="293">
        <f>IFERROR(VLOOKUP(B184,'Reading B'!E:CS,78,FALSE),"_")</f>
        <v>0</v>
      </c>
      <c r="J184" s="290">
        <f>IFERROR(VLOOKUP(B184,'Reading B'!E:CS,9,FALSE),"")</f>
        <v>0</v>
      </c>
      <c r="K184" s="294">
        <f>IFERROR(VLOOKUP(B184,'Reading B'!E:CS,10,FALSE),"")</f>
        <v>0</v>
      </c>
    </row>
    <row r="185" spans="2:11" ht="17.399999999999999" customHeight="1">
      <c r="B185" s="284">
        <v>180</v>
      </c>
      <c r="C185" s="285" t="str">
        <f>IFERROR(VLOOKUP(B185,'Reading B'!E:CS,2,FALSE),"")</f>
        <v>01​ 01 01 4500 1</v>
      </c>
      <c r="D185" s="286" t="str">
        <f>IFERROR(VLOOKUP(B185,'Reading B'!E:CS,3,FALSE),"")</f>
        <v>ជា តេកស្រេង(ជិប ស្រេង)</v>
      </c>
      <c r="E185" s="286">
        <f>IFERROR(VLOOKUP(B185,'Reading B'!E:CS,74,FALSE),"")</f>
        <v>0</v>
      </c>
      <c r="F185" s="286">
        <f>IFERROR(VLOOKUP(B185,'Reading B'!E:CS,75,FALSE),"")</f>
        <v>0</v>
      </c>
      <c r="G185" s="286">
        <f>IFERROR(VLOOKUP(B185,'Reading B'!E:CS,76,FALSE),"")</f>
        <v>0</v>
      </c>
      <c r="H185" s="287">
        <f>IFERROR(VLOOKUP(B185,'Reading B'!E:CS,77,FALSE),"")</f>
        <v>0</v>
      </c>
      <c r="I185" s="293">
        <f>IFERROR(VLOOKUP(B185,'Reading B'!E:CS,78,FALSE),"_")</f>
        <v>0</v>
      </c>
      <c r="J185" s="290">
        <f>IFERROR(VLOOKUP(B185,'Reading B'!E:CS,9,FALSE),"")</f>
        <v>0</v>
      </c>
      <c r="K185" s="294">
        <f>IFERROR(VLOOKUP(B185,'Reading B'!E:CS,10,FALSE),"")</f>
        <v>0</v>
      </c>
    </row>
    <row r="186" spans="2:11" ht="17.399999999999999" customHeight="1">
      <c r="B186" s="284">
        <v>181</v>
      </c>
      <c r="C186" s="285" t="str">
        <f>IFERROR(VLOOKUP(B186,'Reading B'!E:CS,2,FALSE),"")</f>
        <v>01​ 01 01 4525 1</v>
      </c>
      <c r="D186" s="286" t="str">
        <f>IFERROR(VLOOKUP(B186,'Reading B'!E:CS,3,FALSE),"")</f>
        <v>វិទ្យាល័យបៀលប្រាយ ២</v>
      </c>
      <c r="E186" s="286">
        <f>IFERROR(VLOOKUP(B186,'Reading B'!E:CS,74,FALSE),"")</f>
        <v>0</v>
      </c>
      <c r="F186" s="286">
        <f>IFERROR(VLOOKUP(B186,'Reading B'!E:CS,75,FALSE),"")</f>
        <v>0</v>
      </c>
      <c r="G186" s="286">
        <f>IFERROR(VLOOKUP(B186,'Reading B'!E:CS,76,FALSE),"")</f>
        <v>0</v>
      </c>
      <c r="H186" s="287">
        <f>IFERROR(VLOOKUP(B186,'Reading B'!E:CS,77,FALSE),"")</f>
        <v>0</v>
      </c>
      <c r="I186" s="293">
        <f>IFERROR(VLOOKUP(B186,'Reading B'!E:CS,78,FALSE),"_")</f>
        <v>0</v>
      </c>
      <c r="J186" s="290">
        <f>IFERROR(VLOOKUP(B186,'Reading B'!E:CS,9,FALSE),"")</f>
        <v>0</v>
      </c>
      <c r="K186" s="294">
        <f>IFERROR(VLOOKUP(B186,'Reading B'!E:CS,10,FALSE),"")</f>
        <v>0</v>
      </c>
    </row>
    <row r="187" spans="2:11" ht="17.399999999999999" customHeight="1">
      <c r="B187" s="284">
        <v>182</v>
      </c>
      <c r="C187" s="285" t="str">
        <f>IFERROR(VLOOKUP(B187,'Reading B'!E:CS,2,FALSE),"")</f>
        <v>01​ 01 01 4550 1</v>
      </c>
      <c r="D187" s="286" t="str">
        <f>IFERROR(VLOOKUP(B187,'Reading B'!E:CS,3,FALSE),"")</f>
        <v>ងិន ឃន ១</v>
      </c>
      <c r="E187" s="286">
        <f>IFERROR(VLOOKUP(B187,'Reading B'!E:CS,74,FALSE),"")</f>
        <v>0</v>
      </c>
      <c r="F187" s="286">
        <f>IFERROR(VLOOKUP(B187,'Reading B'!E:CS,75,FALSE),"")</f>
        <v>0</v>
      </c>
      <c r="G187" s="286">
        <f>IFERROR(VLOOKUP(B187,'Reading B'!E:CS,76,FALSE),"")</f>
        <v>0</v>
      </c>
      <c r="H187" s="287">
        <f>IFERROR(VLOOKUP(B187,'Reading B'!E:CS,77,FALSE),"")</f>
        <v>0</v>
      </c>
      <c r="I187" s="293">
        <f>IFERROR(VLOOKUP(B187,'Reading B'!E:CS,78,FALSE),"_")</f>
        <v>0</v>
      </c>
      <c r="J187" s="290">
        <f>IFERROR(VLOOKUP(B187,'Reading B'!E:CS,9,FALSE),"")</f>
        <v>0</v>
      </c>
      <c r="K187" s="294">
        <f>IFERROR(VLOOKUP(B187,'Reading B'!E:CS,10,FALSE),"")</f>
        <v>0</v>
      </c>
    </row>
    <row r="188" spans="2:11" ht="17.399999999999999" customHeight="1">
      <c r="B188" s="284">
        <v>183</v>
      </c>
      <c r="C188" s="285" t="str">
        <f>IFERROR(VLOOKUP(B188,'Reading B'!E:CS,2,FALSE),"")</f>
        <v>01​ 01 01 4575 1</v>
      </c>
      <c r="D188" s="286" t="str">
        <f>IFERROR(VLOOKUP(B188,'Reading B'!E:CS,3,FALSE),"")</f>
        <v>ងិន ឃន ៤</v>
      </c>
      <c r="E188" s="286">
        <f>IFERROR(VLOOKUP(B188,'Reading B'!E:CS,74,FALSE),"")</f>
        <v>0</v>
      </c>
      <c r="F188" s="286">
        <f>IFERROR(VLOOKUP(B188,'Reading B'!E:CS,75,FALSE),"")</f>
        <v>0</v>
      </c>
      <c r="G188" s="286">
        <f>IFERROR(VLOOKUP(B188,'Reading B'!E:CS,76,FALSE),"")</f>
        <v>0</v>
      </c>
      <c r="H188" s="287">
        <f>IFERROR(VLOOKUP(B188,'Reading B'!E:CS,77,FALSE),"")</f>
        <v>0</v>
      </c>
      <c r="I188" s="293">
        <f>IFERROR(VLOOKUP(B188,'Reading B'!E:CS,78,FALSE),"_")</f>
        <v>0</v>
      </c>
      <c r="J188" s="290">
        <f>IFERROR(VLOOKUP(B188,'Reading B'!E:CS,9,FALSE),"")</f>
        <v>0</v>
      </c>
      <c r="K188" s="294">
        <f>IFERROR(VLOOKUP(B188,'Reading B'!E:CS,10,FALSE),"")</f>
        <v>0</v>
      </c>
    </row>
    <row r="189" spans="2:11" ht="17.399999999999999" customHeight="1">
      <c r="B189" s="284">
        <v>184</v>
      </c>
      <c r="C189" s="285" t="str">
        <f>IFERROR(VLOOKUP(B189,'Reading B'!E:CS,2,FALSE),"")</f>
        <v>01​ 01 01 4600 1</v>
      </c>
      <c r="D189" s="286" t="str">
        <f>IFERROR(VLOOKUP(B189,'Reading B'!E:CS,3,FALSE),"")</f>
        <v>ងិន ឃន ៥</v>
      </c>
      <c r="E189" s="286">
        <f>IFERROR(VLOOKUP(B189,'Reading B'!E:CS,74,FALSE),"")</f>
        <v>0</v>
      </c>
      <c r="F189" s="286">
        <f>IFERROR(VLOOKUP(B189,'Reading B'!E:CS,75,FALSE),"")</f>
        <v>0</v>
      </c>
      <c r="G189" s="286">
        <f>IFERROR(VLOOKUP(B189,'Reading B'!E:CS,76,FALSE),"")</f>
        <v>0</v>
      </c>
      <c r="H189" s="287">
        <f>IFERROR(VLOOKUP(B189,'Reading B'!E:CS,77,FALSE),"")</f>
        <v>0</v>
      </c>
      <c r="I189" s="293">
        <f>IFERROR(VLOOKUP(B189,'Reading B'!E:CS,78,FALSE),"_")</f>
        <v>0</v>
      </c>
      <c r="J189" s="290">
        <f>IFERROR(VLOOKUP(B189,'Reading B'!E:CS,9,FALSE),"")</f>
        <v>0</v>
      </c>
      <c r="K189" s="294">
        <f>IFERROR(VLOOKUP(B189,'Reading B'!E:CS,10,FALSE),"")</f>
        <v>0</v>
      </c>
    </row>
    <row r="190" spans="2:11" ht="17.399999999999999" customHeight="1">
      <c r="B190" s="284">
        <v>185</v>
      </c>
      <c r="C190" s="285" t="str">
        <f>IFERROR(VLOOKUP(B190,'Reading B'!E:CS,2,FALSE),"")</f>
        <v>01​ 01 01 4625 1</v>
      </c>
      <c r="D190" s="286" t="str">
        <f>IFERROR(VLOOKUP(B190,'Reading B'!E:CS,3,FALSE),"")</f>
        <v>អិន ឃន ៦</v>
      </c>
      <c r="E190" s="286">
        <f>IFERROR(VLOOKUP(B190,'Reading B'!E:CS,74,FALSE),"")</f>
        <v>0</v>
      </c>
      <c r="F190" s="286">
        <f>IFERROR(VLOOKUP(B190,'Reading B'!E:CS,75,FALSE),"")</f>
        <v>0</v>
      </c>
      <c r="G190" s="286">
        <f>IFERROR(VLOOKUP(B190,'Reading B'!E:CS,76,FALSE),"")</f>
        <v>0</v>
      </c>
      <c r="H190" s="287">
        <f>IFERROR(VLOOKUP(B190,'Reading B'!E:CS,77,FALSE),"")</f>
        <v>0</v>
      </c>
      <c r="I190" s="293">
        <f>IFERROR(VLOOKUP(B190,'Reading B'!E:CS,78,FALSE),"_")</f>
        <v>0</v>
      </c>
      <c r="J190" s="290">
        <f>IFERROR(VLOOKUP(B190,'Reading B'!E:CS,9,FALSE),"")</f>
        <v>0</v>
      </c>
      <c r="K190" s="294">
        <f>IFERROR(VLOOKUP(B190,'Reading B'!E:CS,10,FALSE),"")</f>
        <v>0</v>
      </c>
    </row>
    <row r="191" spans="2:11" ht="17.399999999999999" customHeight="1">
      <c r="B191" s="284">
        <v>186</v>
      </c>
      <c r="C191" s="285" t="str">
        <f>IFERROR(VLOOKUP(B191,'Reading B'!E:CS,2,FALSE),"")</f>
        <v>01​ 01 01 4650 1</v>
      </c>
      <c r="D191" s="286" t="str">
        <f>IFERROR(VLOOKUP(B191,'Reading B'!E:CS,3,FALSE),"")</f>
        <v>យ៉ម ចំរើន ៤</v>
      </c>
      <c r="E191" s="286">
        <f>IFERROR(VLOOKUP(B191,'Reading B'!E:CS,74,FALSE),"")</f>
        <v>0</v>
      </c>
      <c r="F191" s="286">
        <f>IFERROR(VLOOKUP(B191,'Reading B'!E:CS,75,FALSE),"")</f>
        <v>0</v>
      </c>
      <c r="G191" s="286">
        <f>IFERROR(VLOOKUP(B191,'Reading B'!E:CS,76,FALSE),"")</f>
        <v>0</v>
      </c>
      <c r="H191" s="287">
        <f>IFERROR(VLOOKUP(B191,'Reading B'!E:CS,77,FALSE),"")</f>
        <v>0</v>
      </c>
      <c r="I191" s="293">
        <f>IFERROR(VLOOKUP(B191,'Reading B'!E:CS,78,FALSE),"_")</f>
        <v>0</v>
      </c>
      <c r="J191" s="290">
        <f>IFERROR(VLOOKUP(B191,'Reading B'!E:CS,9,FALSE),"")</f>
        <v>0</v>
      </c>
      <c r="K191" s="294">
        <f>IFERROR(VLOOKUP(B191,'Reading B'!E:CS,10,FALSE),"")</f>
        <v>0</v>
      </c>
    </row>
    <row r="192" spans="2:11" ht="17.399999999999999" customHeight="1">
      <c r="B192" s="284">
        <v>187</v>
      </c>
      <c r="C192" s="285" t="str">
        <f>IFERROR(VLOOKUP(B192,'Reading B'!E:CS,2,FALSE),"")</f>
        <v>01​ 01 01 4675 1</v>
      </c>
      <c r="D192" s="286" t="str">
        <f>IFERROR(VLOOKUP(B192,'Reading B'!E:CS,3,FALSE),"")</f>
        <v>សណ្ឋាគារស្ទឹងសង្កែ</v>
      </c>
      <c r="E192" s="286">
        <f>IFERROR(VLOOKUP(B192,'Reading B'!E:CS,74,FALSE),"")</f>
        <v>0</v>
      </c>
      <c r="F192" s="286">
        <f>IFERROR(VLOOKUP(B192,'Reading B'!E:CS,75,FALSE),"")</f>
        <v>0</v>
      </c>
      <c r="G192" s="286">
        <f>IFERROR(VLOOKUP(B192,'Reading B'!E:CS,76,FALSE),"")</f>
        <v>0</v>
      </c>
      <c r="H192" s="287">
        <f>IFERROR(VLOOKUP(B192,'Reading B'!E:CS,77,FALSE),"")</f>
        <v>0</v>
      </c>
      <c r="I192" s="293">
        <f>IFERROR(VLOOKUP(B192,'Reading B'!E:CS,78,FALSE),"_")</f>
        <v>0</v>
      </c>
      <c r="J192" s="290">
        <f>IFERROR(VLOOKUP(B192,'Reading B'!E:CS,9,FALSE),"")</f>
        <v>0</v>
      </c>
      <c r="K192" s="294">
        <f>IFERROR(VLOOKUP(B192,'Reading B'!E:CS,10,FALSE),"")</f>
        <v>0</v>
      </c>
    </row>
    <row r="193" spans="2:11" ht="17.399999999999999" customHeight="1">
      <c r="B193" s="284">
        <v>188</v>
      </c>
      <c r="C193" s="285" t="str">
        <f>IFERROR(VLOOKUP(B193,'Reading B'!E:CS,2,FALSE),"")</f>
        <v>01​ 01 01 4700 1</v>
      </c>
      <c r="D193" s="286" t="str">
        <f>IFERROR(VLOOKUP(B193,'Reading B'!E:CS,3,FALSE),"")</f>
        <v>ហេង លាប</v>
      </c>
      <c r="E193" s="286">
        <f>IFERROR(VLOOKUP(B193,'Reading B'!E:CS,74,FALSE),"")</f>
        <v>0</v>
      </c>
      <c r="F193" s="286">
        <f>IFERROR(VLOOKUP(B193,'Reading B'!E:CS,75,FALSE),"")</f>
        <v>0</v>
      </c>
      <c r="G193" s="286">
        <f>IFERROR(VLOOKUP(B193,'Reading B'!E:CS,76,FALSE),"")</f>
        <v>0</v>
      </c>
      <c r="H193" s="287">
        <f>IFERROR(VLOOKUP(B193,'Reading B'!E:CS,77,FALSE),"")</f>
        <v>0</v>
      </c>
      <c r="I193" s="293">
        <f>IFERROR(VLOOKUP(B193,'Reading B'!E:CS,78,FALSE),"_")</f>
        <v>0</v>
      </c>
      <c r="J193" s="290">
        <f>IFERROR(VLOOKUP(B193,'Reading B'!E:CS,9,FALSE),"")</f>
        <v>0</v>
      </c>
      <c r="K193" s="294">
        <f>IFERROR(VLOOKUP(B193,'Reading B'!E:CS,10,FALSE),"")</f>
        <v>0</v>
      </c>
    </row>
    <row r="194" spans="2:11" ht="17.399999999999999" customHeight="1">
      <c r="B194" s="284">
        <v>189</v>
      </c>
      <c r="C194" s="285" t="str">
        <f>IFERROR(VLOOKUP(B194,'Reading B'!E:CS,2,FALSE),"")</f>
        <v>01​ 01 01 4725 1</v>
      </c>
      <c r="D194" s="286" t="str">
        <f>IFERROR(VLOOKUP(B194,'Reading B'!E:CS,3,FALSE),"")</f>
        <v>វ៉ាន់ ហម</v>
      </c>
      <c r="E194" s="286">
        <f>IFERROR(VLOOKUP(B194,'Reading B'!E:CS,74,FALSE),"")</f>
        <v>0</v>
      </c>
      <c r="F194" s="286">
        <f>IFERROR(VLOOKUP(B194,'Reading B'!E:CS,75,FALSE),"")</f>
        <v>0</v>
      </c>
      <c r="G194" s="286">
        <f>IFERROR(VLOOKUP(B194,'Reading B'!E:CS,76,FALSE),"")</f>
        <v>0</v>
      </c>
      <c r="H194" s="287">
        <f>IFERROR(VLOOKUP(B194,'Reading B'!E:CS,77,FALSE),"")</f>
        <v>0</v>
      </c>
      <c r="I194" s="293">
        <f>IFERROR(VLOOKUP(B194,'Reading B'!E:CS,78,FALSE),"_")</f>
        <v>0</v>
      </c>
      <c r="J194" s="290">
        <f>IFERROR(VLOOKUP(B194,'Reading B'!E:CS,9,FALSE),"")</f>
        <v>0</v>
      </c>
      <c r="K194" s="294">
        <f>IFERROR(VLOOKUP(B194,'Reading B'!E:CS,10,FALSE),"")</f>
        <v>0</v>
      </c>
    </row>
    <row r="195" spans="2:11" ht="17.399999999999999" customHeight="1">
      <c r="B195" s="284">
        <v>190</v>
      </c>
      <c r="C195" s="285" t="str">
        <f>IFERROR(VLOOKUP(B195,'Reading B'!E:CS,2,FALSE),"")</f>
        <v>01​ 01 01 4750 1</v>
      </c>
      <c r="D195" s="286" t="str">
        <f>IFERROR(VLOOKUP(B195,'Reading B'!E:CS,3,FALSE),"")</f>
        <v>រស់ យាន</v>
      </c>
      <c r="E195" s="286">
        <f>IFERROR(VLOOKUP(B195,'Reading B'!E:CS,74,FALSE),"")</f>
        <v>0</v>
      </c>
      <c r="F195" s="286">
        <f>IFERROR(VLOOKUP(B195,'Reading B'!E:CS,75,FALSE),"")</f>
        <v>0</v>
      </c>
      <c r="G195" s="286">
        <f>IFERROR(VLOOKUP(B195,'Reading B'!E:CS,76,FALSE),"")</f>
        <v>0</v>
      </c>
      <c r="H195" s="287">
        <f>IFERROR(VLOOKUP(B195,'Reading B'!E:CS,77,FALSE),"")</f>
        <v>0</v>
      </c>
      <c r="I195" s="293">
        <f>IFERROR(VLOOKUP(B195,'Reading B'!E:CS,78,FALSE),"_")</f>
        <v>0</v>
      </c>
      <c r="J195" s="290">
        <f>IFERROR(VLOOKUP(B195,'Reading B'!E:CS,9,FALSE),"")</f>
        <v>0</v>
      </c>
      <c r="K195" s="294">
        <f>IFERROR(VLOOKUP(B195,'Reading B'!E:CS,10,FALSE),"")</f>
        <v>0</v>
      </c>
    </row>
    <row r="196" spans="2:11" ht="17.399999999999999" customHeight="1">
      <c r="B196" s="284">
        <v>191</v>
      </c>
      <c r="C196" s="285" t="str">
        <f>IFERROR(VLOOKUP(B196,'Reading B'!E:CS,2,FALSE),"")</f>
        <v>01​ 01 01 4775 1</v>
      </c>
      <c r="D196" s="286" t="str">
        <f>IFERROR(VLOOKUP(B196,'Reading B'!E:CS,3,FALSE),"")</f>
        <v>ភោជនីយដ្ឋាន វិមានរៀម</v>
      </c>
      <c r="E196" s="286">
        <f>IFERROR(VLOOKUP(B196,'Reading B'!E:CS,74,FALSE),"")</f>
        <v>0</v>
      </c>
      <c r="F196" s="286">
        <f>IFERROR(VLOOKUP(B196,'Reading B'!E:CS,75,FALSE),"")</f>
        <v>0</v>
      </c>
      <c r="G196" s="286">
        <f>IFERROR(VLOOKUP(B196,'Reading B'!E:CS,76,FALSE),"")</f>
        <v>0</v>
      </c>
      <c r="H196" s="287">
        <f>IFERROR(VLOOKUP(B196,'Reading B'!E:CS,77,FALSE),"")</f>
        <v>0</v>
      </c>
      <c r="I196" s="293">
        <f>IFERROR(VLOOKUP(B196,'Reading B'!E:CS,78,FALSE),"_")</f>
        <v>0</v>
      </c>
      <c r="J196" s="290">
        <f>IFERROR(VLOOKUP(B196,'Reading B'!E:CS,9,FALSE),"")</f>
        <v>0</v>
      </c>
      <c r="K196" s="294">
        <f>IFERROR(VLOOKUP(B196,'Reading B'!E:CS,10,FALSE),"")</f>
        <v>0</v>
      </c>
    </row>
    <row r="197" spans="2:11" ht="17.399999999999999" customHeight="1">
      <c r="B197" s="284">
        <v>192</v>
      </c>
      <c r="C197" s="285" t="str">
        <f>IFERROR(VLOOKUP(B197,'Reading B'!E:CS,2,FALSE),"")</f>
        <v>01​ 01 01 4800 1</v>
      </c>
      <c r="D197" s="286" t="str">
        <f>IFERROR(VLOOKUP(B197,'Reading B'!E:CS,3,FALSE),"")</f>
        <v>រដ្ឋបាលព្រៃឈើ</v>
      </c>
      <c r="E197" s="286">
        <f>IFERROR(VLOOKUP(B197,'Reading B'!E:CS,74,FALSE),"")</f>
        <v>0</v>
      </c>
      <c r="F197" s="286">
        <f>IFERROR(VLOOKUP(B197,'Reading B'!E:CS,75,FALSE),"")</f>
        <v>0</v>
      </c>
      <c r="G197" s="286">
        <f>IFERROR(VLOOKUP(B197,'Reading B'!E:CS,76,FALSE),"")</f>
        <v>0</v>
      </c>
      <c r="H197" s="287">
        <f>IFERROR(VLOOKUP(B197,'Reading B'!E:CS,77,FALSE),"")</f>
        <v>0</v>
      </c>
      <c r="I197" s="293">
        <f>IFERROR(VLOOKUP(B197,'Reading B'!E:CS,78,FALSE),"_")</f>
        <v>0</v>
      </c>
      <c r="J197" s="290">
        <f>IFERROR(VLOOKUP(B197,'Reading B'!E:CS,9,FALSE),"")</f>
        <v>0</v>
      </c>
      <c r="K197" s="294">
        <f>IFERROR(VLOOKUP(B197,'Reading B'!E:CS,10,FALSE),"")</f>
        <v>0</v>
      </c>
    </row>
    <row r="198" spans="2:11" ht="17.399999999999999" customHeight="1">
      <c r="B198" s="284">
        <v>193</v>
      </c>
      <c r="C198" s="285" t="str">
        <f>IFERROR(VLOOKUP(B198,'Reading B'!E:CS,2,FALSE),"")</f>
        <v>01​ 01 01 4825 1</v>
      </c>
      <c r="D198" s="286" t="str">
        <f>IFERROR(VLOOKUP(B198,'Reading B'!E:CS,3,FALSE),"")</f>
        <v>សួន រើន</v>
      </c>
      <c r="E198" s="286">
        <f>IFERROR(VLOOKUP(B198,'Reading B'!E:CS,74,FALSE),"")</f>
        <v>0</v>
      </c>
      <c r="F198" s="286">
        <f>IFERROR(VLOOKUP(B198,'Reading B'!E:CS,75,FALSE),"")</f>
        <v>0</v>
      </c>
      <c r="G198" s="286">
        <f>IFERROR(VLOOKUP(B198,'Reading B'!E:CS,76,FALSE),"")</f>
        <v>0</v>
      </c>
      <c r="H198" s="287">
        <f>IFERROR(VLOOKUP(B198,'Reading B'!E:CS,77,FALSE),"")</f>
        <v>0</v>
      </c>
      <c r="I198" s="293">
        <f>IFERROR(VLOOKUP(B198,'Reading B'!E:CS,78,FALSE),"_")</f>
        <v>0</v>
      </c>
      <c r="J198" s="290">
        <f>IFERROR(VLOOKUP(B198,'Reading B'!E:CS,9,FALSE),"")</f>
        <v>0</v>
      </c>
      <c r="K198" s="294">
        <f>IFERROR(VLOOKUP(B198,'Reading B'!E:CS,10,FALSE),"")</f>
        <v>0</v>
      </c>
    </row>
    <row r="199" spans="2:11" ht="17.399999999999999" customHeight="1">
      <c r="B199" s="284">
        <v>194</v>
      </c>
      <c r="C199" s="285" t="str">
        <f>IFERROR(VLOOKUP(B199,'Reading B'!E:CS,2,FALSE),"")</f>
        <v>01​ 01 01 4850 1</v>
      </c>
      <c r="D199" s="286" t="str">
        <f>IFERROR(VLOOKUP(B199,'Reading B'!E:CS,3,FALSE),"")</f>
        <v>លឹម ទៀហេង</v>
      </c>
      <c r="E199" s="286">
        <f>IFERROR(VLOOKUP(B199,'Reading B'!E:CS,74,FALSE),"")</f>
        <v>0</v>
      </c>
      <c r="F199" s="286">
        <f>IFERROR(VLOOKUP(B199,'Reading B'!E:CS,75,FALSE),"")</f>
        <v>0</v>
      </c>
      <c r="G199" s="286">
        <f>IFERROR(VLOOKUP(B199,'Reading B'!E:CS,76,FALSE),"")</f>
        <v>0</v>
      </c>
      <c r="H199" s="287">
        <f>IFERROR(VLOOKUP(B199,'Reading B'!E:CS,77,FALSE),"")</f>
        <v>0</v>
      </c>
      <c r="I199" s="293">
        <f>IFERROR(VLOOKUP(B199,'Reading B'!E:CS,78,FALSE),"_")</f>
        <v>0</v>
      </c>
      <c r="J199" s="290">
        <f>IFERROR(VLOOKUP(B199,'Reading B'!E:CS,9,FALSE),"")</f>
        <v>0</v>
      </c>
      <c r="K199" s="294">
        <f>IFERROR(VLOOKUP(B199,'Reading B'!E:CS,10,FALSE),"")</f>
        <v>0</v>
      </c>
    </row>
    <row r="200" spans="2:11" ht="17.399999999999999" customHeight="1">
      <c r="B200" s="284">
        <v>195</v>
      </c>
      <c r="C200" s="285" t="str">
        <f>IFERROR(VLOOKUP(B200,'Reading B'!E:CS,2,FALSE),"")</f>
        <v>01​ 01 01 4875 1</v>
      </c>
      <c r="D200" s="286" t="str">
        <f>IFERROR(VLOOKUP(B200,'Reading B'!E:CS,3,FALSE),"")</f>
        <v>បេង ភី ១</v>
      </c>
      <c r="E200" s="286">
        <f>IFERROR(VLOOKUP(B200,'Reading B'!E:CS,74,FALSE),"")</f>
        <v>0</v>
      </c>
      <c r="F200" s="286">
        <f>IFERROR(VLOOKUP(B200,'Reading B'!E:CS,75,FALSE),"")</f>
        <v>0</v>
      </c>
      <c r="G200" s="286">
        <f>IFERROR(VLOOKUP(B200,'Reading B'!E:CS,76,FALSE),"")</f>
        <v>0</v>
      </c>
      <c r="H200" s="287">
        <f>IFERROR(VLOOKUP(B200,'Reading B'!E:CS,77,FALSE),"")</f>
        <v>0</v>
      </c>
      <c r="I200" s="293">
        <f>IFERROR(VLOOKUP(B200,'Reading B'!E:CS,78,FALSE),"_")</f>
        <v>0</v>
      </c>
      <c r="J200" s="290">
        <f>IFERROR(VLOOKUP(B200,'Reading B'!E:CS,9,FALSE),"")</f>
        <v>0</v>
      </c>
      <c r="K200" s="294">
        <f>IFERROR(VLOOKUP(B200,'Reading B'!E:CS,10,FALSE),"")</f>
        <v>0</v>
      </c>
    </row>
    <row r="201" spans="2:11" ht="17.399999999999999" customHeight="1">
      <c r="B201" s="284">
        <v>196</v>
      </c>
      <c r="C201" s="285" t="str">
        <f>IFERROR(VLOOKUP(B201,'Reading B'!E:CS,2,FALSE),"")</f>
        <v>01​ 01 01 4900 1</v>
      </c>
      <c r="D201" s="286" t="str">
        <f>IFERROR(VLOOKUP(B201,'Reading B'!E:CS,3,FALSE),"")</f>
        <v>កាកបាទក្រហម</v>
      </c>
      <c r="E201" s="286">
        <f>IFERROR(VLOOKUP(B201,'Reading B'!E:CS,74,FALSE),"")</f>
        <v>0</v>
      </c>
      <c r="F201" s="286">
        <f>IFERROR(VLOOKUP(B201,'Reading B'!E:CS,75,FALSE),"")</f>
        <v>0</v>
      </c>
      <c r="G201" s="286">
        <f>IFERROR(VLOOKUP(B201,'Reading B'!E:CS,76,FALSE),"")</f>
        <v>0</v>
      </c>
      <c r="H201" s="287">
        <f>IFERROR(VLOOKUP(B201,'Reading B'!E:CS,77,FALSE),"")</f>
        <v>0</v>
      </c>
      <c r="I201" s="293">
        <f>IFERROR(VLOOKUP(B201,'Reading B'!E:CS,78,FALSE),"_")</f>
        <v>0</v>
      </c>
      <c r="J201" s="290">
        <f>IFERROR(VLOOKUP(B201,'Reading B'!E:CS,9,FALSE),"")</f>
        <v>0</v>
      </c>
      <c r="K201" s="294">
        <f>IFERROR(VLOOKUP(B201,'Reading B'!E:CS,10,FALSE),"")</f>
        <v>0</v>
      </c>
    </row>
    <row r="202" spans="2:11" ht="17.399999999999999" customHeight="1">
      <c r="B202" s="284">
        <v>197</v>
      </c>
      <c r="C202" s="285" t="str">
        <f>IFERROR(VLOOKUP(B202,'Reading B'!E:CS,2,FALSE),"")</f>
        <v>01​ 01 01 4925 1</v>
      </c>
      <c r="D202" s="286" t="str">
        <f>IFERROR(VLOOKUP(B202,'Reading B'!E:CS,3,FALSE),"")</f>
        <v>ប៊ុន សេង ២</v>
      </c>
      <c r="E202" s="286">
        <f>IFERROR(VLOOKUP(B202,'Reading B'!E:CS,74,FALSE),"")</f>
        <v>0</v>
      </c>
      <c r="F202" s="286">
        <f>IFERROR(VLOOKUP(B202,'Reading B'!E:CS,75,FALSE),"")</f>
        <v>0</v>
      </c>
      <c r="G202" s="286">
        <f>IFERROR(VLOOKUP(B202,'Reading B'!E:CS,76,FALSE),"")</f>
        <v>0</v>
      </c>
      <c r="H202" s="287">
        <f>IFERROR(VLOOKUP(B202,'Reading B'!E:CS,77,FALSE),"")</f>
        <v>0</v>
      </c>
      <c r="I202" s="293">
        <f>IFERROR(VLOOKUP(B202,'Reading B'!E:CS,78,FALSE),"_")</f>
        <v>0</v>
      </c>
      <c r="J202" s="290">
        <f>IFERROR(VLOOKUP(B202,'Reading B'!E:CS,9,FALSE),"")</f>
        <v>0</v>
      </c>
      <c r="K202" s="294">
        <f>IFERROR(VLOOKUP(B202,'Reading B'!E:CS,10,FALSE),"")</f>
        <v>0</v>
      </c>
    </row>
    <row r="203" spans="2:11" ht="17.399999999999999" customHeight="1">
      <c r="B203" s="284">
        <v>198</v>
      </c>
      <c r="C203" s="285" t="str">
        <f>IFERROR(VLOOKUP(B203,'Reading B'!E:CS,2,FALSE),"")</f>
        <v>01​ 01 01 4950 1</v>
      </c>
      <c r="D203" s="286" t="str">
        <f>IFERROR(VLOOKUP(B203,'Reading B'!E:CS,3,FALSE),"")</f>
        <v>តូ មិត</v>
      </c>
      <c r="E203" s="286">
        <f>IFERROR(VLOOKUP(B203,'Reading B'!E:CS,74,FALSE),"")</f>
        <v>0</v>
      </c>
      <c r="F203" s="286">
        <f>IFERROR(VLOOKUP(B203,'Reading B'!E:CS,75,FALSE),"")</f>
        <v>0</v>
      </c>
      <c r="G203" s="286">
        <f>IFERROR(VLOOKUP(B203,'Reading B'!E:CS,76,FALSE),"")</f>
        <v>0</v>
      </c>
      <c r="H203" s="287">
        <f>IFERROR(VLOOKUP(B203,'Reading B'!E:CS,77,FALSE),"")</f>
        <v>0</v>
      </c>
      <c r="I203" s="293">
        <f>IFERROR(VLOOKUP(B203,'Reading B'!E:CS,78,FALSE),"_")</f>
        <v>0</v>
      </c>
      <c r="J203" s="290">
        <f>IFERROR(VLOOKUP(B203,'Reading B'!E:CS,9,FALSE),"")</f>
        <v>0</v>
      </c>
      <c r="K203" s="294">
        <f>IFERROR(VLOOKUP(B203,'Reading B'!E:CS,10,FALSE),"")</f>
        <v>0</v>
      </c>
    </row>
    <row r="204" spans="2:11" ht="17.399999999999999" customHeight="1">
      <c r="B204" s="284">
        <v>199</v>
      </c>
      <c r="C204" s="285" t="str">
        <f>IFERROR(VLOOKUP(B204,'Reading B'!E:CS,2,FALSE),"")</f>
        <v>01​ 01 01 4975 1</v>
      </c>
      <c r="D204" s="286" t="str">
        <f>IFERROR(VLOOKUP(B204,'Reading B'!E:CS,3,FALSE),"")</f>
        <v>ហេង តុលា</v>
      </c>
      <c r="E204" s="286">
        <f>IFERROR(VLOOKUP(B204,'Reading B'!E:CS,74,FALSE),"")</f>
        <v>0</v>
      </c>
      <c r="F204" s="286">
        <f>IFERROR(VLOOKUP(B204,'Reading B'!E:CS,75,FALSE),"")</f>
        <v>0</v>
      </c>
      <c r="G204" s="286">
        <f>IFERROR(VLOOKUP(B204,'Reading B'!E:CS,76,FALSE),"")</f>
        <v>0</v>
      </c>
      <c r="H204" s="287">
        <f>IFERROR(VLOOKUP(B204,'Reading B'!E:CS,77,FALSE),"")</f>
        <v>0</v>
      </c>
      <c r="I204" s="293">
        <f>IFERROR(VLOOKUP(B204,'Reading B'!E:CS,78,FALSE),"_")</f>
        <v>0</v>
      </c>
      <c r="J204" s="290">
        <f>IFERROR(VLOOKUP(B204,'Reading B'!E:CS,9,FALSE),"")</f>
        <v>0</v>
      </c>
      <c r="K204" s="294">
        <f>IFERROR(VLOOKUP(B204,'Reading B'!E:CS,10,FALSE),"")</f>
        <v>0</v>
      </c>
    </row>
    <row r="205" spans="2:11" ht="17.399999999999999" customHeight="1">
      <c r="B205" s="284">
        <v>200</v>
      </c>
      <c r="C205" s="285" t="str">
        <f>IFERROR(VLOOKUP(B205,'Reading B'!E:CS,2,FALSE),"")</f>
        <v>01​ 01 01 5000 1</v>
      </c>
      <c r="D205" s="286" t="str">
        <f>IFERROR(VLOOKUP(B205,'Reading B'!E:CS,3,FALSE),"")</f>
        <v>យ៉ឹង ប៊ុនយូ</v>
      </c>
      <c r="E205" s="286">
        <f>IFERROR(VLOOKUP(B205,'Reading B'!E:CS,74,FALSE),"")</f>
        <v>0</v>
      </c>
      <c r="F205" s="286">
        <f>IFERROR(VLOOKUP(B205,'Reading B'!E:CS,75,FALSE),"")</f>
        <v>0</v>
      </c>
      <c r="G205" s="286">
        <f>IFERROR(VLOOKUP(B205,'Reading B'!E:CS,76,FALSE),"")</f>
        <v>0</v>
      </c>
      <c r="H205" s="287">
        <f>IFERROR(VLOOKUP(B205,'Reading B'!E:CS,77,FALSE),"")</f>
        <v>0</v>
      </c>
      <c r="I205" s="293">
        <f>IFERROR(VLOOKUP(B205,'Reading B'!E:CS,78,FALSE),"_")</f>
        <v>0</v>
      </c>
      <c r="J205" s="290">
        <f>IFERROR(VLOOKUP(B205,'Reading B'!E:CS,9,FALSE),"")</f>
        <v>0</v>
      </c>
      <c r="K205" s="294">
        <f>IFERROR(VLOOKUP(B205,'Reading B'!E:CS,10,FALSE),"")</f>
        <v>0</v>
      </c>
    </row>
    <row r="206" spans="2:11" ht="17.399999999999999" customHeight="1">
      <c r="B206" s="284">
        <v>201</v>
      </c>
      <c r="C206" s="285" t="str">
        <f>IFERROR(VLOOKUP(B206,'Reading B'!E:CS,2,FALSE),"")</f>
        <v>01​ 01 01 5025 1</v>
      </c>
      <c r="D206" s="286" t="str">
        <f>IFERROR(VLOOKUP(B206,'Reading B'!E:CS,3,FALSE),"")</f>
        <v>តូតាល់អន្លង់វិល</v>
      </c>
      <c r="E206" s="286">
        <f>IFERROR(VLOOKUP(B206,'Reading B'!E:CS,74,FALSE),"")</f>
        <v>0</v>
      </c>
      <c r="F206" s="286">
        <f>IFERROR(VLOOKUP(B206,'Reading B'!E:CS,75,FALSE),"")</f>
        <v>0</v>
      </c>
      <c r="G206" s="286">
        <f>IFERROR(VLOOKUP(B206,'Reading B'!E:CS,76,FALSE),"")</f>
        <v>0</v>
      </c>
      <c r="H206" s="287">
        <f>IFERROR(VLOOKUP(B206,'Reading B'!E:CS,77,FALSE),"")</f>
        <v>0</v>
      </c>
      <c r="I206" s="293">
        <f>IFERROR(VLOOKUP(B206,'Reading B'!E:CS,78,FALSE),"_")</f>
        <v>0</v>
      </c>
      <c r="J206" s="290">
        <f>IFERROR(VLOOKUP(B206,'Reading B'!E:CS,9,FALSE),"")</f>
        <v>0</v>
      </c>
      <c r="K206" s="294">
        <f>IFERROR(VLOOKUP(B206,'Reading B'!E:CS,10,FALSE),"")</f>
        <v>0</v>
      </c>
    </row>
    <row r="207" spans="2:11" ht="17.399999999999999" customHeight="1">
      <c r="B207" s="284">
        <v>202</v>
      </c>
      <c r="C207" s="285" t="str">
        <f>IFERROR(VLOOKUP(B207,'Reading B'!E:CS,2,FALSE),"")</f>
        <v>01​ 01 01 5050 1</v>
      </c>
      <c r="D207" s="286" t="str">
        <f>IFERROR(VLOOKUP(B207,'Reading B'!E:CS,3,FALSE),"")</f>
        <v>សាឌុន សារិទ្ធ</v>
      </c>
      <c r="E207" s="286">
        <f>IFERROR(VLOOKUP(B207,'Reading B'!E:CS,74,FALSE),"")</f>
        <v>0</v>
      </c>
      <c r="F207" s="286">
        <f>IFERROR(VLOOKUP(B207,'Reading B'!E:CS,75,FALSE),"")</f>
        <v>0</v>
      </c>
      <c r="G207" s="286">
        <f>IFERROR(VLOOKUP(B207,'Reading B'!E:CS,76,FALSE),"")</f>
        <v>0</v>
      </c>
      <c r="H207" s="287">
        <f>IFERROR(VLOOKUP(B207,'Reading B'!E:CS,77,FALSE),"")</f>
        <v>0</v>
      </c>
      <c r="I207" s="293">
        <f>IFERROR(VLOOKUP(B207,'Reading B'!E:CS,78,FALSE),"_")</f>
        <v>0</v>
      </c>
      <c r="J207" s="290">
        <f>IFERROR(VLOOKUP(B207,'Reading B'!E:CS,9,FALSE),"")</f>
        <v>0</v>
      </c>
      <c r="K207" s="294">
        <f>IFERROR(VLOOKUP(B207,'Reading B'!E:CS,10,FALSE),"")</f>
        <v>0</v>
      </c>
    </row>
    <row r="208" spans="2:11" ht="17.399999999999999" customHeight="1">
      <c r="B208" s="284">
        <v>203</v>
      </c>
      <c r="C208" s="285" t="str">
        <f>IFERROR(VLOOKUP(B208,'Reading B'!E:CS,2,FALSE),"")</f>
        <v>01​ 01 01 5075 1</v>
      </c>
      <c r="D208" s="286" t="str">
        <f>IFERROR(VLOOKUP(B208,'Reading B'!E:CS,3,FALSE),"")</f>
        <v>ជាម ចាន់សោភ័ណ</v>
      </c>
      <c r="E208" s="286">
        <f>IFERROR(VLOOKUP(B208,'Reading B'!E:CS,74,FALSE),"")</f>
        <v>0</v>
      </c>
      <c r="F208" s="286">
        <f>IFERROR(VLOOKUP(B208,'Reading B'!E:CS,75,FALSE),"")</f>
        <v>0</v>
      </c>
      <c r="G208" s="286">
        <f>IFERROR(VLOOKUP(B208,'Reading B'!E:CS,76,FALSE),"")</f>
        <v>0</v>
      </c>
      <c r="H208" s="287">
        <f>IFERROR(VLOOKUP(B208,'Reading B'!E:CS,77,FALSE),"")</f>
        <v>0</v>
      </c>
      <c r="I208" s="293">
        <f>IFERROR(VLOOKUP(B208,'Reading B'!E:CS,78,FALSE),"_")</f>
        <v>0</v>
      </c>
      <c r="J208" s="290">
        <f>IFERROR(VLOOKUP(B208,'Reading B'!E:CS,9,FALSE),"")</f>
        <v>0</v>
      </c>
      <c r="K208" s="294">
        <f>IFERROR(VLOOKUP(B208,'Reading B'!E:CS,10,FALSE),"")</f>
        <v>0</v>
      </c>
    </row>
    <row r="209" spans="2:11" ht="17.399999999999999" customHeight="1">
      <c r="B209" s="284">
        <v>204</v>
      </c>
      <c r="C209" s="285" t="str">
        <f>IFERROR(VLOOKUP(B209,'Reading B'!E:CS,2,FALSE),"")</f>
        <v>01​ 01 01 5100 1</v>
      </c>
      <c r="D209" s="286" t="str">
        <f>IFERROR(VLOOKUP(B209,'Reading B'!E:CS,3,FALSE),"")</f>
        <v>ម៉ៅ អេង</v>
      </c>
      <c r="E209" s="286">
        <f>IFERROR(VLOOKUP(B209,'Reading B'!E:CS,74,FALSE),"")</f>
        <v>0</v>
      </c>
      <c r="F209" s="286">
        <f>IFERROR(VLOOKUP(B209,'Reading B'!E:CS,75,FALSE),"")</f>
        <v>0</v>
      </c>
      <c r="G209" s="286">
        <f>IFERROR(VLOOKUP(B209,'Reading B'!E:CS,76,FALSE),"")</f>
        <v>0</v>
      </c>
      <c r="H209" s="287">
        <f>IFERROR(VLOOKUP(B209,'Reading B'!E:CS,77,FALSE),"")</f>
        <v>0</v>
      </c>
      <c r="I209" s="293">
        <f>IFERROR(VLOOKUP(B209,'Reading B'!E:CS,78,FALSE),"_")</f>
        <v>0</v>
      </c>
      <c r="J209" s="290">
        <f>IFERROR(VLOOKUP(B209,'Reading B'!E:CS,9,FALSE),"")</f>
        <v>0</v>
      </c>
      <c r="K209" s="294">
        <f>IFERROR(VLOOKUP(B209,'Reading B'!E:CS,10,FALSE),"")</f>
        <v>0</v>
      </c>
    </row>
    <row r="210" spans="2:11" ht="17.399999999999999" customHeight="1">
      <c r="B210" s="284">
        <v>205</v>
      </c>
      <c r="C210" s="285" t="str">
        <f>IFERROR(VLOOKUP(B210,'Reading B'!E:CS,2,FALSE),"")</f>
        <v>01​ 01 01 5125 1</v>
      </c>
      <c r="D210" s="286" t="str">
        <f>IFERROR(VLOOKUP(B210,'Reading B'!E:CS,3,FALSE),"")</f>
        <v>ឡុង សុធី ២</v>
      </c>
      <c r="E210" s="286">
        <f>IFERROR(VLOOKUP(B210,'Reading B'!E:CS,74,FALSE),"")</f>
        <v>0</v>
      </c>
      <c r="F210" s="286">
        <f>IFERROR(VLOOKUP(B210,'Reading B'!E:CS,75,FALSE),"")</f>
        <v>0</v>
      </c>
      <c r="G210" s="286">
        <f>IFERROR(VLOOKUP(B210,'Reading B'!E:CS,76,FALSE),"")</f>
        <v>0</v>
      </c>
      <c r="H210" s="287">
        <f>IFERROR(VLOOKUP(B210,'Reading B'!E:CS,77,FALSE),"")</f>
        <v>0</v>
      </c>
      <c r="I210" s="293">
        <f>IFERROR(VLOOKUP(B210,'Reading B'!E:CS,78,FALSE),"_")</f>
        <v>0</v>
      </c>
      <c r="J210" s="290">
        <f>IFERROR(VLOOKUP(B210,'Reading B'!E:CS,9,FALSE),"")</f>
        <v>0</v>
      </c>
      <c r="K210" s="294">
        <f>IFERROR(VLOOKUP(B210,'Reading B'!E:CS,10,FALSE),"")</f>
        <v>0</v>
      </c>
    </row>
    <row r="211" spans="2:11" ht="17.399999999999999" customHeight="1">
      <c r="B211" s="284">
        <v>206</v>
      </c>
      <c r="C211" s="285" t="str">
        <f>IFERROR(VLOOKUP(B211,'Reading B'!E:CS,2,FALSE),"")</f>
        <v>01​ 01 01 5150 1</v>
      </c>
      <c r="D211" s="286" t="str">
        <f>IFERROR(VLOOKUP(B211,'Reading B'!E:CS,3,FALSE),"")</f>
        <v>ហត្ថ ធី</v>
      </c>
      <c r="E211" s="286">
        <f>IFERROR(VLOOKUP(B211,'Reading B'!E:CS,74,FALSE),"")</f>
        <v>0</v>
      </c>
      <c r="F211" s="286">
        <f>IFERROR(VLOOKUP(B211,'Reading B'!E:CS,75,FALSE),"")</f>
        <v>0</v>
      </c>
      <c r="G211" s="286">
        <f>IFERROR(VLOOKUP(B211,'Reading B'!E:CS,76,FALSE),"")</f>
        <v>0</v>
      </c>
      <c r="H211" s="287">
        <f>IFERROR(VLOOKUP(B211,'Reading B'!E:CS,77,FALSE),"")</f>
        <v>0</v>
      </c>
      <c r="I211" s="293">
        <f>IFERROR(VLOOKUP(B211,'Reading B'!E:CS,78,FALSE),"_")</f>
        <v>0</v>
      </c>
      <c r="J211" s="290">
        <f>IFERROR(VLOOKUP(B211,'Reading B'!E:CS,9,FALSE),"")</f>
        <v>0</v>
      </c>
      <c r="K211" s="294">
        <f>IFERROR(VLOOKUP(B211,'Reading B'!E:CS,10,FALSE),"")</f>
        <v>0</v>
      </c>
    </row>
    <row r="212" spans="2:11" ht="17.399999999999999" customHeight="1">
      <c r="B212" s="284">
        <v>207</v>
      </c>
      <c r="C212" s="285" t="str">
        <f>IFERROR(VLOOKUP(B212,'Reading B'!E:CS,2,FALSE),"")</f>
        <v>01​ 01 01 5175 1</v>
      </c>
      <c r="D212" s="286" t="str">
        <f>IFERROR(VLOOKUP(B212,'Reading B'!E:CS,3,FALSE),"")</f>
        <v>យិន គិតឡេង</v>
      </c>
      <c r="E212" s="286">
        <f>IFERROR(VLOOKUP(B212,'Reading B'!E:CS,74,FALSE),"")</f>
        <v>0</v>
      </c>
      <c r="F212" s="286">
        <f>IFERROR(VLOOKUP(B212,'Reading B'!E:CS,75,FALSE),"")</f>
        <v>0</v>
      </c>
      <c r="G212" s="286">
        <f>IFERROR(VLOOKUP(B212,'Reading B'!E:CS,76,FALSE),"")</f>
        <v>0</v>
      </c>
      <c r="H212" s="287">
        <f>IFERROR(VLOOKUP(B212,'Reading B'!E:CS,77,FALSE),"")</f>
        <v>0</v>
      </c>
      <c r="I212" s="293">
        <f>IFERROR(VLOOKUP(B212,'Reading B'!E:CS,78,FALSE),"_")</f>
        <v>0</v>
      </c>
      <c r="J212" s="290">
        <f>IFERROR(VLOOKUP(B212,'Reading B'!E:CS,9,FALSE),"")</f>
        <v>0</v>
      </c>
      <c r="K212" s="294">
        <f>IFERROR(VLOOKUP(B212,'Reading B'!E:CS,10,FALSE),"")</f>
        <v>0</v>
      </c>
    </row>
    <row r="213" spans="2:11" ht="17.399999999999999" customHeight="1">
      <c r="B213" s="284">
        <v>208</v>
      </c>
      <c r="C213" s="285" t="str">
        <f>IFERROR(VLOOKUP(B213,'Reading B'!E:CS,2,FALSE),"")</f>
        <v>01​ 01 01 5200 1</v>
      </c>
      <c r="D213" s="286" t="str">
        <f>IFERROR(VLOOKUP(B213,'Reading B'!E:CS,3,FALSE),"")</f>
        <v>មន្ទីរពេទ្រ ព២</v>
      </c>
      <c r="E213" s="286">
        <f>IFERROR(VLOOKUP(B213,'Reading B'!E:CS,74,FALSE),"")</f>
        <v>0</v>
      </c>
      <c r="F213" s="286">
        <f>IFERROR(VLOOKUP(B213,'Reading B'!E:CS,75,FALSE),"")</f>
        <v>0</v>
      </c>
      <c r="G213" s="286">
        <f>IFERROR(VLOOKUP(B213,'Reading B'!E:CS,76,FALSE),"")</f>
        <v>0</v>
      </c>
      <c r="H213" s="287">
        <f>IFERROR(VLOOKUP(B213,'Reading B'!E:CS,77,FALSE),"")</f>
        <v>0</v>
      </c>
      <c r="I213" s="293">
        <f>IFERROR(VLOOKUP(B213,'Reading B'!E:CS,78,FALSE),"_")</f>
        <v>0</v>
      </c>
      <c r="J213" s="290">
        <f>IFERROR(VLOOKUP(B213,'Reading B'!E:CS,9,FALSE),"")</f>
        <v>0</v>
      </c>
      <c r="K213" s="294">
        <f>IFERROR(VLOOKUP(B213,'Reading B'!E:CS,10,FALSE),"")</f>
        <v>0</v>
      </c>
    </row>
    <row r="214" spans="2:11" ht="17.399999999999999" customHeight="1">
      <c r="B214" s="284">
        <v>209</v>
      </c>
      <c r="C214" s="285" t="str">
        <f>IFERROR(VLOOKUP(B214,'Reading B'!E:CS,2,FALSE),"")</f>
        <v>01​ 01 01 5225 1</v>
      </c>
      <c r="D214" s="286" t="str">
        <f>IFERROR(VLOOKUP(B214,'Reading B'!E:CS,3,FALSE),"")</f>
        <v>អ៊ឹង គឹមលី</v>
      </c>
      <c r="E214" s="286">
        <f>IFERROR(VLOOKUP(B214,'Reading B'!E:CS,74,FALSE),"")</f>
        <v>0</v>
      </c>
      <c r="F214" s="286">
        <f>IFERROR(VLOOKUP(B214,'Reading B'!E:CS,75,FALSE),"")</f>
        <v>0</v>
      </c>
      <c r="G214" s="286">
        <f>IFERROR(VLOOKUP(B214,'Reading B'!E:CS,76,FALSE),"")</f>
        <v>0</v>
      </c>
      <c r="H214" s="287">
        <f>IFERROR(VLOOKUP(B214,'Reading B'!E:CS,77,FALSE),"")</f>
        <v>0</v>
      </c>
      <c r="I214" s="293">
        <f>IFERROR(VLOOKUP(B214,'Reading B'!E:CS,78,FALSE),"_")</f>
        <v>0</v>
      </c>
      <c r="J214" s="290">
        <f>IFERROR(VLOOKUP(B214,'Reading B'!E:CS,9,FALSE),"")</f>
        <v>0</v>
      </c>
      <c r="K214" s="294">
        <f>IFERROR(VLOOKUP(B214,'Reading B'!E:CS,10,FALSE),"")</f>
        <v>0</v>
      </c>
    </row>
    <row r="215" spans="2:11" ht="17.399999999999999" customHeight="1">
      <c r="B215" s="284">
        <v>210</v>
      </c>
      <c r="C215" s="285" t="str">
        <f>IFERROR(VLOOKUP(B215,'Reading B'!E:CS,2,FALSE),"")</f>
        <v>01​ 01 01 5250 1</v>
      </c>
      <c r="D215" s="286" t="str">
        <f>IFERROR(VLOOKUP(B215,'Reading B'!E:CS,3,FALSE),"")</f>
        <v>មាស​ ចាន់ធឿន</v>
      </c>
      <c r="E215" s="286">
        <f>IFERROR(VLOOKUP(B215,'Reading B'!E:CS,74,FALSE),"")</f>
        <v>0</v>
      </c>
      <c r="F215" s="286">
        <f>IFERROR(VLOOKUP(B215,'Reading B'!E:CS,75,FALSE),"")</f>
        <v>0</v>
      </c>
      <c r="G215" s="286">
        <f>IFERROR(VLOOKUP(B215,'Reading B'!E:CS,76,FALSE),"")</f>
        <v>0</v>
      </c>
      <c r="H215" s="287">
        <f>IFERROR(VLOOKUP(B215,'Reading B'!E:CS,77,FALSE),"")</f>
        <v>0</v>
      </c>
      <c r="I215" s="293">
        <f>IFERROR(VLOOKUP(B215,'Reading B'!E:CS,78,FALSE),"_")</f>
        <v>0</v>
      </c>
      <c r="J215" s="290">
        <f>IFERROR(VLOOKUP(B215,'Reading B'!E:CS,9,FALSE),"")</f>
        <v>0</v>
      </c>
      <c r="K215" s="294">
        <f>IFERROR(VLOOKUP(B215,'Reading B'!E:CS,10,FALSE),"")</f>
        <v>0</v>
      </c>
    </row>
    <row r="216" spans="2:11" ht="17.399999999999999" customHeight="1">
      <c r="B216" s="284">
        <v>211</v>
      </c>
      <c r="C216" s="285" t="str">
        <f>IFERROR(VLOOKUP(B216,'Reading B'!E:CS,2,FALSE),"")</f>
        <v>01​ 01 01 5275 1</v>
      </c>
      <c r="D216" s="286" t="str">
        <f>IFERROR(VLOOKUP(B216,'Reading B'!E:CS,3,FALSE),"")</f>
        <v>រី រឿន</v>
      </c>
      <c r="E216" s="286">
        <f>IFERROR(VLOOKUP(B216,'Reading B'!E:CS,74,FALSE),"")</f>
        <v>0</v>
      </c>
      <c r="F216" s="286">
        <f>IFERROR(VLOOKUP(B216,'Reading B'!E:CS,75,FALSE),"")</f>
        <v>0</v>
      </c>
      <c r="G216" s="286">
        <f>IFERROR(VLOOKUP(B216,'Reading B'!E:CS,76,FALSE),"")</f>
        <v>0</v>
      </c>
      <c r="H216" s="287">
        <f>IFERROR(VLOOKUP(B216,'Reading B'!E:CS,77,FALSE),"")</f>
        <v>0</v>
      </c>
      <c r="I216" s="293">
        <f>IFERROR(VLOOKUP(B216,'Reading B'!E:CS,78,FALSE),"_")</f>
        <v>0</v>
      </c>
      <c r="J216" s="290">
        <f>IFERROR(VLOOKUP(B216,'Reading B'!E:CS,9,FALSE),"")</f>
        <v>0</v>
      </c>
      <c r="K216" s="294">
        <f>IFERROR(VLOOKUP(B216,'Reading B'!E:CS,10,FALSE),"")</f>
        <v>0</v>
      </c>
    </row>
    <row r="217" spans="2:11" ht="17.399999999999999" customHeight="1">
      <c r="B217" s="284">
        <v>212</v>
      </c>
      <c r="C217" s="285" t="str">
        <f>IFERROR(VLOOKUP(B217,'Reading B'!E:CS,2,FALSE),"")</f>
        <v>01​ 01 01 5300 1</v>
      </c>
      <c r="D217" s="286" t="str">
        <f>IFERROR(VLOOKUP(B217,'Reading B'!E:CS,3,FALSE),"")</f>
        <v>ណាំ ទុំ (រ៉ាក់)</v>
      </c>
      <c r="E217" s="286">
        <f>IFERROR(VLOOKUP(B217,'Reading B'!E:CS,74,FALSE),"")</f>
        <v>0</v>
      </c>
      <c r="F217" s="286">
        <f>IFERROR(VLOOKUP(B217,'Reading B'!E:CS,75,FALSE),"")</f>
        <v>0</v>
      </c>
      <c r="G217" s="286">
        <f>IFERROR(VLOOKUP(B217,'Reading B'!E:CS,76,FALSE),"")</f>
        <v>0</v>
      </c>
      <c r="H217" s="287">
        <f>IFERROR(VLOOKUP(B217,'Reading B'!E:CS,77,FALSE),"")</f>
        <v>0</v>
      </c>
      <c r="I217" s="293">
        <f>IFERROR(VLOOKUP(B217,'Reading B'!E:CS,78,FALSE),"_")</f>
        <v>0</v>
      </c>
      <c r="J217" s="290">
        <f>IFERROR(VLOOKUP(B217,'Reading B'!E:CS,9,FALSE),"")</f>
        <v>0</v>
      </c>
      <c r="K217" s="294">
        <f>IFERROR(VLOOKUP(B217,'Reading B'!E:CS,10,FALSE),"")</f>
        <v>0</v>
      </c>
    </row>
    <row r="218" spans="2:11" ht="17.399999999999999" customHeight="1">
      <c r="B218" s="284">
        <v>213</v>
      </c>
      <c r="C218" s="285" t="str">
        <f>IFERROR(VLOOKUP(B218,'Reading B'!E:CS,2,FALSE),"")</f>
        <v>01​ 01 01 5325 1</v>
      </c>
      <c r="D218" s="286" t="str">
        <f>IFERROR(VLOOKUP(B218,'Reading B'!E:CS,3,FALSE),"")</f>
        <v>ហួយ ចន្ធី</v>
      </c>
      <c r="E218" s="286">
        <f>IFERROR(VLOOKUP(B218,'Reading B'!E:CS,74,FALSE),"")</f>
        <v>0</v>
      </c>
      <c r="F218" s="286">
        <f>IFERROR(VLOOKUP(B218,'Reading B'!E:CS,75,FALSE),"")</f>
        <v>0</v>
      </c>
      <c r="G218" s="286">
        <f>IFERROR(VLOOKUP(B218,'Reading B'!E:CS,76,FALSE),"")</f>
        <v>0</v>
      </c>
      <c r="H218" s="287">
        <f>IFERROR(VLOOKUP(B218,'Reading B'!E:CS,77,FALSE),"")</f>
        <v>0</v>
      </c>
      <c r="I218" s="293">
        <f>IFERROR(VLOOKUP(B218,'Reading B'!E:CS,78,FALSE),"_")</f>
        <v>0</v>
      </c>
      <c r="J218" s="290">
        <f>IFERROR(VLOOKUP(B218,'Reading B'!E:CS,9,FALSE),"")</f>
        <v>0</v>
      </c>
      <c r="K218" s="294">
        <f>IFERROR(VLOOKUP(B218,'Reading B'!E:CS,10,FALSE),"")</f>
        <v>0</v>
      </c>
    </row>
    <row r="219" spans="2:11" ht="17.399999999999999" customHeight="1">
      <c r="B219" s="284">
        <v>214</v>
      </c>
      <c r="C219" s="285" t="str">
        <f>IFERROR(VLOOKUP(B219,'Reading B'!E:CS,2,FALSE),"")</f>
        <v>01​ 01 01 5350 1</v>
      </c>
      <c r="D219" s="286" t="str">
        <f>IFERROR(VLOOKUP(B219,'Reading B'!E:CS,3,FALSE),"")</f>
        <v>រាជ សុវណ្ណារិទ្ធ (ហូលីដេ ២)</v>
      </c>
      <c r="E219" s="286">
        <f>IFERROR(VLOOKUP(B219,'Reading B'!E:CS,74,FALSE),"")</f>
        <v>0</v>
      </c>
      <c r="F219" s="286">
        <f>IFERROR(VLOOKUP(B219,'Reading B'!E:CS,75,FALSE),"")</f>
        <v>0</v>
      </c>
      <c r="G219" s="286">
        <f>IFERROR(VLOOKUP(B219,'Reading B'!E:CS,76,FALSE),"")</f>
        <v>0</v>
      </c>
      <c r="H219" s="287">
        <f>IFERROR(VLOOKUP(B219,'Reading B'!E:CS,77,FALSE),"")</f>
        <v>0</v>
      </c>
      <c r="I219" s="293">
        <f>IFERROR(VLOOKUP(B219,'Reading B'!E:CS,78,FALSE),"_")</f>
        <v>0</v>
      </c>
      <c r="J219" s="290">
        <f>IFERROR(VLOOKUP(B219,'Reading B'!E:CS,9,FALSE),"")</f>
        <v>0</v>
      </c>
      <c r="K219" s="294">
        <f>IFERROR(VLOOKUP(B219,'Reading B'!E:CS,10,FALSE),"")</f>
        <v>0</v>
      </c>
    </row>
    <row r="220" spans="2:11" ht="17.399999999999999" customHeight="1">
      <c r="B220" s="284">
        <v>215</v>
      </c>
      <c r="C220" s="285" t="str">
        <f>IFERROR(VLOOKUP(B220,'Reading B'!E:CS,2,FALSE),"")</f>
        <v>01​ 01 01 5375 1</v>
      </c>
      <c r="D220" s="286" t="str">
        <f>IFERROR(VLOOKUP(B220,'Reading B'!E:CS,3,FALSE),"")</f>
        <v>អ៊ឹង គីរីរ័ត្ន</v>
      </c>
      <c r="E220" s="286">
        <f>IFERROR(VLOOKUP(B220,'Reading B'!E:CS,74,FALSE),"")</f>
        <v>0</v>
      </c>
      <c r="F220" s="286">
        <f>IFERROR(VLOOKUP(B220,'Reading B'!E:CS,75,FALSE),"")</f>
        <v>0</v>
      </c>
      <c r="G220" s="286">
        <f>IFERROR(VLOOKUP(B220,'Reading B'!E:CS,76,FALSE),"")</f>
        <v>0</v>
      </c>
      <c r="H220" s="287">
        <f>IFERROR(VLOOKUP(B220,'Reading B'!E:CS,77,FALSE),"")</f>
        <v>0</v>
      </c>
      <c r="I220" s="293">
        <f>IFERROR(VLOOKUP(B220,'Reading B'!E:CS,78,FALSE),"_")</f>
        <v>0</v>
      </c>
      <c r="J220" s="290">
        <f>IFERROR(VLOOKUP(B220,'Reading B'!E:CS,9,FALSE),"")</f>
        <v>0</v>
      </c>
      <c r="K220" s="294">
        <f>IFERROR(VLOOKUP(B220,'Reading B'!E:CS,10,FALSE),"")</f>
        <v>0</v>
      </c>
    </row>
    <row r="221" spans="2:11" ht="17.399999999999999" customHeight="1">
      <c r="B221" s="284">
        <v>216</v>
      </c>
      <c r="C221" s="285" t="str">
        <f>IFERROR(VLOOKUP(B221,'Reading B'!E:CS,2,FALSE),"")</f>
        <v>01​ 01 01 5400 1</v>
      </c>
      <c r="D221" s="286" t="str">
        <f>IFERROR(VLOOKUP(B221,'Reading B'!E:CS,3,FALSE),"")</f>
        <v>ប៉ាត់ ផលបុត្រ</v>
      </c>
      <c r="E221" s="286">
        <f>IFERROR(VLOOKUP(B221,'Reading B'!E:CS,74,FALSE),"")</f>
        <v>0</v>
      </c>
      <c r="F221" s="286">
        <f>IFERROR(VLOOKUP(B221,'Reading B'!E:CS,75,FALSE),"")</f>
        <v>0</v>
      </c>
      <c r="G221" s="286">
        <f>IFERROR(VLOOKUP(B221,'Reading B'!E:CS,76,FALSE),"")</f>
        <v>0</v>
      </c>
      <c r="H221" s="287">
        <f>IFERROR(VLOOKUP(B221,'Reading B'!E:CS,77,FALSE),"")</f>
        <v>0</v>
      </c>
      <c r="I221" s="293">
        <f>IFERROR(VLOOKUP(B221,'Reading B'!E:CS,78,FALSE),"_")</f>
        <v>0</v>
      </c>
      <c r="J221" s="290">
        <f>IFERROR(VLOOKUP(B221,'Reading B'!E:CS,9,FALSE),"")</f>
        <v>0</v>
      </c>
      <c r="K221" s="294">
        <f>IFERROR(VLOOKUP(B221,'Reading B'!E:CS,10,FALSE),"")</f>
        <v>0</v>
      </c>
    </row>
    <row r="222" spans="2:11" ht="17.399999999999999" customHeight="1">
      <c r="B222" s="284">
        <v>217</v>
      </c>
      <c r="C222" s="285" t="str">
        <f>IFERROR(VLOOKUP(B222,'Reading B'!E:CS,2,FALSE),"")</f>
        <v>01​ 01 01 5425 1</v>
      </c>
      <c r="D222" s="286" t="str">
        <f>IFERROR(VLOOKUP(B222,'Reading B'!E:CS,3,FALSE),"")</f>
        <v>ប៊ុន សុវណ្ណ</v>
      </c>
      <c r="E222" s="286">
        <f>IFERROR(VLOOKUP(B222,'Reading B'!E:CS,74,FALSE),"")</f>
        <v>0</v>
      </c>
      <c r="F222" s="286">
        <f>IFERROR(VLOOKUP(B222,'Reading B'!E:CS,75,FALSE),"")</f>
        <v>0</v>
      </c>
      <c r="G222" s="286">
        <f>IFERROR(VLOOKUP(B222,'Reading B'!E:CS,76,FALSE),"")</f>
        <v>0</v>
      </c>
      <c r="H222" s="287">
        <f>IFERROR(VLOOKUP(B222,'Reading B'!E:CS,77,FALSE),"")</f>
        <v>0</v>
      </c>
      <c r="I222" s="293">
        <f>IFERROR(VLOOKUP(B222,'Reading B'!E:CS,78,FALSE),"_")</f>
        <v>0</v>
      </c>
      <c r="J222" s="290">
        <f>IFERROR(VLOOKUP(B222,'Reading B'!E:CS,9,FALSE),"")</f>
        <v>0</v>
      </c>
      <c r="K222" s="294">
        <f>IFERROR(VLOOKUP(B222,'Reading B'!E:CS,10,FALSE),"")</f>
        <v>0</v>
      </c>
    </row>
    <row r="223" spans="2:11" ht="17.399999999999999" customHeight="1">
      <c r="B223" s="284">
        <v>218</v>
      </c>
      <c r="C223" s="285" t="str">
        <f>IFERROR(VLOOKUP(B223,'Reading B'!E:CS,2,FALSE),"")</f>
        <v>01​ 01 01 5450 1</v>
      </c>
      <c r="D223" s="286" t="str">
        <f>IFERROR(VLOOKUP(B223,'Reading B'!E:CS,3,FALSE),"")</f>
        <v>យន់ ណូរ៉ាត</v>
      </c>
      <c r="E223" s="286">
        <f>IFERROR(VLOOKUP(B223,'Reading B'!E:CS,74,FALSE),"")</f>
        <v>0</v>
      </c>
      <c r="F223" s="286">
        <f>IFERROR(VLOOKUP(B223,'Reading B'!E:CS,75,FALSE),"")</f>
        <v>0</v>
      </c>
      <c r="G223" s="286">
        <f>IFERROR(VLOOKUP(B223,'Reading B'!E:CS,76,FALSE),"")</f>
        <v>0</v>
      </c>
      <c r="H223" s="287">
        <f>IFERROR(VLOOKUP(B223,'Reading B'!E:CS,77,FALSE),"")</f>
        <v>0</v>
      </c>
      <c r="I223" s="293">
        <f>IFERROR(VLOOKUP(B223,'Reading B'!E:CS,78,FALSE),"_")</f>
        <v>0</v>
      </c>
      <c r="J223" s="290">
        <f>IFERROR(VLOOKUP(B223,'Reading B'!E:CS,9,FALSE),"")</f>
        <v>0</v>
      </c>
      <c r="K223" s="294">
        <f>IFERROR(VLOOKUP(B223,'Reading B'!E:CS,10,FALSE),"")</f>
        <v>0</v>
      </c>
    </row>
    <row r="224" spans="2:11" ht="17.399999999999999" customHeight="1">
      <c r="B224" s="284">
        <v>219</v>
      </c>
      <c r="C224" s="285" t="str">
        <f>IFERROR(VLOOKUP(B224,'Reading B'!E:CS,2,FALSE),"")</f>
        <v>01​ 01 01 5475 1</v>
      </c>
      <c r="D224" s="286" t="str">
        <f>IFERROR(VLOOKUP(B224,'Reading B'!E:CS,3,FALSE),"")</f>
        <v>ង៉ូវ វែងហុក</v>
      </c>
      <c r="E224" s="286">
        <f>IFERROR(VLOOKUP(B224,'Reading B'!E:CS,74,FALSE),"")</f>
        <v>0</v>
      </c>
      <c r="F224" s="286">
        <f>IFERROR(VLOOKUP(B224,'Reading B'!E:CS,75,FALSE),"")</f>
        <v>0</v>
      </c>
      <c r="G224" s="286">
        <f>IFERROR(VLOOKUP(B224,'Reading B'!E:CS,76,FALSE),"")</f>
        <v>0</v>
      </c>
      <c r="H224" s="287">
        <f>IFERROR(VLOOKUP(B224,'Reading B'!E:CS,77,FALSE),"")</f>
        <v>0</v>
      </c>
      <c r="I224" s="293">
        <f>IFERROR(VLOOKUP(B224,'Reading B'!E:CS,78,FALSE),"_")</f>
        <v>0</v>
      </c>
      <c r="J224" s="290">
        <f>IFERROR(VLOOKUP(B224,'Reading B'!E:CS,9,FALSE),"")</f>
        <v>0</v>
      </c>
      <c r="K224" s="294">
        <f>IFERROR(VLOOKUP(B224,'Reading B'!E:CS,10,FALSE),"")</f>
        <v>0</v>
      </c>
    </row>
    <row r="225" spans="2:11" ht="17.399999999999999" customHeight="1">
      <c r="B225" s="284">
        <v>220</v>
      </c>
      <c r="C225" s="285" t="str">
        <f>IFERROR(VLOOKUP(B225,'Reading B'!E:CS,2,FALSE),"")</f>
        <v>01​ 01 01 5500 1</v>
      </c>
      <c r="D225" s="286" t="str">
        <f>IFERROR(VLOOKUP(B225,'Reading B'!E:CS,3,FALSE),"")</f>
        <v>ខេមរាបាត់ដំបង ១</v>
      </c>
      <c r="E225" s="286">
        <f>IFERROR(VLOOKUP(B225,'Reading B'!E:CS,74,FALSE),"")</f>
        <v>0</v>
      </c>
      <c r="F225" s="286">
        <f>IFERROR(VLOOKUP(B225,'Reading B'!E:CS,75,FALSE),"")</f>
        <v>0</v>
      </c>
      <c r="G225" s="286">
        <f>IFERROR(VLOOKUP(B225,'Reading B'!E:CS,76,FALSE),"")</f>
        <v>0</v>
      </c>
      <c r="H225" s="287">
        <f>IFERROR(VLOOKUP(B225,'Reading B'!E:CS,77,FALSE),"")</f>
        <v>0</v>
      </c>
      <c r="I225" s="293">
        <f>IFERROR(VLOOKUP(B225,'Reading B'!E:CS,78,FALSE),"_")</f>
        <v>0</v>
      </c>
      <c r="J225" s="290">
        <f>IFERROR(VLOOKUP(B225,'Reading B'!E:CS,9,FALSE),"")</f>
        <v>0</v>
      </c>
      <c r="K225" s="294">
        <f>IFERROR(VLOOKUP(B225,'Reading B'!E:CS,10,FALSE),"")</f>
        <v>0</v>
      </c>
    </row>
    <row r="226" spans="2:11" ht="17.399999999999999" customHeight="1">
      <c r="B226" s="284">
        <v>221</v>
      </c>
      <c r="C226" s="285" t="str">
        <f>IFERROR(VLOOKUP(B226,'Reading B'!E:CS,2,FALSE),"")</f>
        <v>01​ 01 01 5525 1</v>
      </c>
      <c r="D226" s="286" t="str">
        <f>IFERROR(VLOOKUP(B226,'Reading B'!E:CS,3,FALSE),"")</f>
        <v>ខេមរាបាត់ដំបង ២</v>
      </c>
      <c r="E226" s="286">
        <f>IFERROR(VLOOKUP(B226,'Reading B'!E:CS,74,FALSE),"")</f>
        <v>0</v>
      </c>
      <c r="F226" s="286">
        <f>IFERROR(VLOOKUP(B226,'Reading B'!E:CS,75,FALSE),"")</f>
        <v>0</v>
      </c>
      <c r="G226" s="286">
        <f>IFERROR(VLOOKUP(B226,'Reading B'!E:CS,76,FALSE),"")</f>
        <v>0</v>
      </c>
      <c r="H226" s="287">
        <f>IFERROR(VLOOKUP(B226,'Reading B'!E:CS,77,FALSE),"")</f>
        <v>0</v>
      </c>
      <c r="I226" s="293">
        <f>IFERROR(VLOOKUP(B226,'Reading B'!E:CS,78,FALSE),"_")</f>
        <v>0</v>
      </c>
      <c r="J226" s="290">
        <f>IFERROR(VLOOKUP(B226,'Reading B'!E:CS,9,FALSE),"")</f>
        <v>0</v>
      </c>
      <c r="K226" s="294">
        <f>IFERROR(VLOOKUP(B226,'Reading B'!E:CS,10,FALSE),"")</f>
        <v>0</v>
      </c>
    </row>
    <row r="227" spans="2:11" ht="17.399999999999999" customHeight="1">
      <c r="B227" s="284">
        <v>222</v>
      </c>
      <c r="C227" s="285" t="str">
        <f>IFERROR(VLOOKUP(B227,'Reading B'!E:CS,2,FALSE),"")</f>
        <v>01​ 01 01 5550 1</v>
      </c>
      <c r="D227" s="286" t="str">
        <f>IFERROR(VLOOKUP(B227,'Reading B'!E:CS,3,FALSE),"")</f>
        <v>រាត្រីស្ទឹងសង្កែ</v>
      </c>
      <c r="E227" s="286">
        <f>IFERROR(VLOOKUP(B227,'Reading B'!E:CS,74,FALSE),"")</f>
        <v>0</v>
      </c>
      <c r="F227" s="286">
        <f>IFERROR(VLOOKUP(B227,'Reading B'!E:CS,75,FALSE),"")</f>
        <v>0</v>
      </c>
      <c r="G227" s="286">
        <f>IFERROR(VLOOKUP(B227,'Reading B'!E:CS,76,FALSE),"")</f>
        <v>0</v>
      </c>
      <c r="H227" s="287">
        <f>IFERROR(VLOOKUP(B227,'Reading B'!E:CS,77,FALSE),"")</f>
        <v>0</v>
      </c>
      <c r="I227" s="293">
        <f>IFERROR(VLOOKUP(B227,'Reading B'!E:CS,78,FALSE),"_")</f>
        <v>0</v>
      </c>
      <c r="J227" s="290">
        <f>IFERROR(VLOOKUP(B227,'Reading B'!E:CS,9,FALSE),"")</f>
        <v>0</v>
      </c>
      <c r="K227" s="294">
        <f>IFERROR(VLOOKUP(B227,'Reading B'!E:CS,10,FALSE),"")</f>
        <v>0</v>
      </c>
    </row>
    <row r="228" spans="2:11" ht="17.399999999999999" customHeight="1">
      <c r="B228" s="284">
        <v>223</v>
      </c>
      <c r="C228" s="285" t="str">
        <f>IFERROR(VLOOKUP(B228,'Reading B'!E:CS,2,FALSE),"")</f>
        <v>01​ 01 01 5575 1</v>
      </c>
      <c r="D228" s="286" t="str">
        <f>IFERROR(VLOOKUP(B228,'Reading B'!E:CS,3,FALSE),"")</f>
        <v>អាហារដ្ឋានរីករាយ</v>
      </c>
      <c r="E228" s="286">
        <f>IFERROR(VLOOKUP(B228,'Reading B'!E:CS,74,FALSE),"")</f>
        <v>0</v>
      </c>
      <c r="F228" s="286">
        <f>IFERROR(VLOOKUP(B228,'Reading B'!E:CS,75,FALSE),"")</f>
        <v>0</v>
      </c>
      <c r="G228" s="286">
        <f>IFERROR(VLOOKUP(B228,'Reading B'!E:CS,76,FALSE),"")</f>
        <v>0</v>
      </c>
      <c r="H228" s="287">
        <f>IFERROR(VLOOKUP(B228,'Reading B'!E:CS,77,FALSE),"")</f>
        <v>0</v>
      </c>
      <c r="I228" s="293">
        <f>IFERROR(VLOOKUP(B228,'Reading B'!E:CS,78,FALSE),"_")</f>
        <v>0</v>
      </c>
      <c r="J228" s="290">
        <f>IFERROR(VLOOKUP(B228,'Reading B'!E:CS,9,FALSE),"")</f>
        <v>0</v>
      </c>
      <c r="K228" s="294">
        <f>IFERROR(VLOOKUP(B228,'Reading B'!E:CS,10,FALSE),"")</f>
        <v>0</v>
      </c>
    </row>
    <row r="229" spans="2:11" ht="17.399999999999999" customHeight="1">
      <c r="B229" s="284">
        <v>224</v>
      </c>
      <c r="C229" s="285" t="str">
        <f>IFERROR(VLOOKUP(B229,'Reading B'!E:CS,2,FALSE),"")</f>
        <v>01​ 01 01 5600 1</v>
      </c>
      <c r="D229" s="286" t="str">
        <f>IFERROR(VLOOKUP(B229,'Reading B'!E:CS,3,FALSE),"")</f>
        <v>ប៉ោ វណ្ណៈ</v>
      </c>
      <c r="E229" s="286">
        <f>IFERROR(VLOOKUP(B229,'Reading B'!E:CS,74,FALSE),"")</f>
        <v>0</v>
      </c>
      <c r="F229" s="286">
        <f>IFERROR(VLOOKUP(B229,'Reading B'!E:CS,75,FALSE),"")</f>
        <v>0</v>
      </c>
      <c r="G229" s="286">
        <f>IFERROR(VLOOKUP(B229,'Reading B'!E:CS,76,FALSE),"")</f>
        <v>0</v>
      </c>
      <c r="H229" s="287">
        <f>IFERROR(VLOOKUP(B229,'Reading B'!E:CS,77,FALSE),"")</f>
        <v>0</v>
      </c>
      <c r="I229" s="293">
        <f>IFERROR(VLOOKUP(B229,'Reading B'!E:CS,78,FALSE),"_")</f>
        <v>0</v>
      </c>
      <c r="J229" s="290">
        <f>IFERROR(VLOOKUP(B229,'Reading B'!E:CS,9,FALSE),"")</f>
        <v>0</v>
      </c>
      <c r="K229" s="294">
        <f>IFERROR(VLOOKUP(B229,'Reading B'!E:CS,10,FALSE),"")</f>
        <v>0</v>
      </c>
    </row>
    <row r="230" spans="2:11" ht="17.399999999999999" customHeight="1">
      <c r="B230" s="284">
        <v>225</v>
      </c>
      <c r="C230" s="285" t="str">
        <f>IFERROR(VLOOKUP(B230,'Reading B'!E:CS,2,FALSE),"")</f>
        <v>01​ 01 01 5625 1</v>
      </c>
      <c r="D230" s="286" t="str">
        <f>IFERROR(VLOOKUP(B230,'Reading B'!E:CS,3,FALSE),"")</f>
        <v>ចាន់ ធី</v>
      </c>
      <c r="E230" s="286">
        <f>IFERROR(VLOOKUP(B230,'Reading B'!E:CS,74,FALSE),"")</f>
        <v>0</v>
      </c>
      <c r="F230" s="286">
        <f>IFERROR(VLOOKUP(B230,'Reading B'!E:CS,75,FALSE),"")</f>
        <v>0</v>
      </c>
      <c r="G230" s="286">
        <f>IFERROR(VLOOKUP(B230,'Reading B'!E:CS,76,FALSE),"")</f>
        <v>0</v>
      </c>
      <c r="H230" s="287">
        <f>IFERROR(VLOOKUP(B230,'Reading B'!E:CS,77,FALSE),"")</f>
        <v>0</v>
      </c>
      <c r="I230" s="293">
        <f>IFERROR(VLOOKUP(B230,'Reading B'!E:CS,78,FALSE),"_")</f>
        <v>0</v>
      </c>
      <c r="J230" s="290">
        <f>IFERROR(VLOOKUP(B230,'Reading B'!E:CS,9,FALSE),"")</f>
        <v>0</v>
      </c>
      <c r="K230" s="294">
        <f>IFERROR(VLOOKUP(B230,'Reading B'!E:CS,10,FALSE),"")</f>
        <v>0</v>
      </c>
    </row>
    <row r="231" spans="2:11" ht="17.399999999999999" customHeight="1">
      <c r="B231" s="284">
        <v>226</v>
      </c>
      <c r="C231" s="285" t="str">
        <f>IFERROR(VLOOKUP(B231,'Reading B'!E:CS,2,FALSE),"")</f>
        <v>01​ 01 01 5650 1</v>
      </c>
      <c r="D231" s="286" t="str">
        <f>IFERROR(VLOOKUP(B231,'Reading B'!E:CS,3,FALSE),"")</f>
        <v>សុខ រ៉ាថន(ការ៉ាស់សាំង)</v>
      </c>
      <c r="E231" s="286">
        <f>IFERROR(VLOOKUP(B231,'Reading B'!E:CS,74,FALSE),"")</f>
        <v>0</v>
      </c>
      <c r="F231" s="286">
        <f>IFERROR(VLOOKUP(B231,'Reading B'!E:CS,75,FALSE),"")</f>
        <v>0</v>
      </c>
      <c r="G231" s="286">
        <f>IFERROR(VLOOKUP(B231,'Reading B'!E:CS,76,FALSE),"")</f>
        <v>0</v>
      </c>
      <c r="H231" s="287">
        <f>IFERROR(VLOOKUP(B231,'Reading B'!E:CS,77,FALSE),"")</f>
        <v>0</v>
      </c>
      <c r="I231" s="293">
        <f>IFERROR(VLOOKUP(B231,'Reading B'!E:CS,78,FALSE),"_")</f>
        <v>0</v>
      </c>
      <c r="J231" s="290">
        <f>IFERROR(VLOOKUP(B231,'Reading B'!E:CS,9,FALSE),"")</f>
        <v>0</v>
      </c>
      <c r="K231" s="294">
        <f>IFERROR(VLOOKUP(B231,'Reading B'!E:CS,10,FALSE),"")</f>
        <v>0</v>
      </c>
    </row>
    <row r="232" spans="2:11" ht="17.399999999999999" customHeight="1">
      <c r="B232" s="284">
        <v>227</v>
      </c>
      <c r="C232" s="285" t="str">
        <f>IFERROR(VLOOKUP(B232,'Reading B'!E:CS,2,FALSE),"")</f>
        <v>01​ 01 01 5675 1</v>
      </c>
      <c r="D232" s="286" t="str">
        <f>IFERROR(VLOOKUP(B232,'Reading B'!E:CS,3,FALSE),"")</f>
        <v>ឈឹម ស៊ូ</v>
      </c>
      <c r="E232" s="286">
        <f>IFERROR(VLOOKUP(B232,'Reading B'!E:CS,74,FALSE),"")</f>
        <v>0</v>
      </c>
      <c r="F232" s="286">
        <f>IFERROR(VLOOKUP(B232,'Reading B'!E:CS,75,FALSE),"")</f>
        <v>0</v>
      </c>
      <c r="G232" s="286">
        <f>IFERROR(VLOOKUP(B232,'Reading B'!E:CS,76,FALSE),"")</f>
        <v>0</v>
      </c>
      <c r="H232" s="287">
        <f>IFERROR(VLOOKUP(B232,'Reading B'!E:CS,77,FALSE),"")</f>
        <v>0</v>
      </c>
      <c r="I232" s="293">
        <f>IFERROR(VLOOKUP(B232,'Reading B'!E:CS,78,FALSE),"_")</f>
        <v>0</v>
      </c>
      <c r="J232" s="290">
        <f>IFERROR(VLOOKUP(B232,'Reading B'!E:CS,9,FALSE),"")</f>
        <v>0</v>
      </c>
      <c r="K232" s="294">
        <f>IFERROR(VLOOKUP(B232,'Reading B'!E:CS,10,FALSE),"")</f>
        <v>0</v>
      </c>
    </row>
    <row r="233" spans="2:11" ht="17.399999999999999" customHeight="1">
      <c r="B233" s="284">
        <v>228</v>
      </c>
      <c r="C233" s="285" t="str">
        <f>IFERROR(VLOOKUP(B233,'Reading B'!E:CS,2,FALSE),"")</f>
        <v>01​ 01 01 5700 1</v>
      </c>
      <c r="D233" s="286" t="str">
        <f>IFERROR(VLOOKUP(B233,'Reading B'!E:CS,3,FALSE),"")</f>
        <v>មឹក ហេង</v>
      </c>
      <c r="E233" s="286">
        <f>IFERROR(VLOOKUP(B233,'Reading B'!E:CS,74,FALSE),"")</f>
        <v>0</v>
      </c>
      <c r="F233" s="286">
        <f>IFERROR(VLOOKUP(B233,'Reading B'!E:CS,75,FALSE),"")</f>
        <v>0</v>
      </c>
      <c r="G233" s="286">
        <f>IFERROR(VLOOKUP(B233,'Reading B'!E:CS,76,FALSE),"")</f>
        <v>0</v>
      </c>
      <c r="H233" s="287">
        <f>IFERROR(VLOOKUP(B233,'Reading B'!E:CS,77,FALSE),"")</f>
        <v>0</v>
      </c>
      <c r="I233" s="293">
        <f>IFERROR(VLOOKUP(B233,'Reading B'!E:CS,78,FALSE),"_")</f>
        <v>0</v>
      </c>
      <c r="J233" s="290">
        <f>IFERROR(VLOOKUP(B233,'Reading B'!E:CS,9,FALSE),"")</f>
        <v>0</v>
      </c>
      <c r="K233" s="294">
        <f>IFERROR(VLOOKUP(B233,'Reading B'!E:CS,10,FALSE),"")</f>
        <v>0</v>
      </c>
    </row>
    <row r="234" spans="2:11" ht="17.399999999999999" customHeight="1">
      <c r="B234" s="284">
        <v>229</v>
      </c>
      <c r="C234" s="285" t="str">
        <f>IFERROR(VLOOKUP(B234,'Reading B'!E:CS,2,FALSE),"")</f>
        <v>01​ 01 01 5725 1</v>
      </c>
      <c r="D234" s="286" t="str">
        <f>IFERROR(VLOOKUP(B234,'Reading B'!E:CS,3,FALSE),"")</f>
        <v>តាំង ឈុន</v>
      </c>
      <c r="E234" s="286">
        <f>IFERROR(VLOOKUP(B234,'Reading B'!E:CS,74,FALSE),"")</f>
        <v>0</v>
      </c>
      <c r="F234" s="286">
        <f>IFERROR(VLOOKUP(B234,'Reading B'!E:CS,75,FALSE),"")</f>
        <v>0</v>
      </c>
      <c r="G234" s="286">
        <f>IFERROR(VLOOKUP(B234,'Reading B'!E:CS,76,FALSE),"")</f>
        <v>0</v>
      </c>
      <c r="H234" s="287">
        <f>IFERROR(VLOOKUP(B234,'Reading B'!E:CS,77,FALSE),"")</f>
        <v>0</v>
      </c>
      <c r="I234" s="293">
        <f>IFERROR(VLOOKUP(B234,'Reading B'!E:CS,78,FALSE),"_")</f>
        <v>0</v>
      </c>
      <c r="J234" s="290">
        <f>IFERROR(VLOOKUP(B234,'Reading B'!E:CS,9,FALSE),"")</f>
        <v>0</v>
      </c>
      <c r="K234" s="294">
        <f>IFERROR(VLOOKUP(B234,'Reading B'!E:CS,10,FALSE),"")</f>
        <v>0</v>
      </c>
    </row>
    <row r="235" spans="2:11" ht="17.399999999999999" customHeight="1">
      <c r="B235" s="284">
        <v>230</v>
      </c>
      <c r="C235" s="285" t="str">
        <f>IFERROR(VLOOKUP(B235,'Reading B'!E:CS,2,FALSE),"")</f>
        <v>01​ 01 01 5750 1</v>
      </c>
      <c r="D235" s="286" t="str">
        <f>IFERROR(VLOOKUP(B235,'Reading B'!E:CS,3,FALSE),"")</f>
        <v>សុខ ឡាវ</v>
      </c>
      <c r="E235" s="286">
        <f>IFERROR(VLOOKUP(B235,'Reading B'!E:CS,74,FALSE),"")</f>
        <v>0</v>
      </c>
      <c r="F235" s="286">
        <f>IFERROR(VLOOKUP(B235,'Reading B'!E:CS,75,FALSE),"")</f>
        <v>0</v>
      </c>
      <c r="G235" s="286">
        <f>IFERROR(VLOOKUP(B235,'Reading B'!E:CS,76,FALSE),"")</f>
        <v>0</v>
      </c>
      <c r="H235" s="287">
        <f>IFERROR(VLOOKUP(B235,'Reading B'!E:CS,77,FALSE),"")</f>
        <v>0</v>
      </c>
      <c r="I235" s="293">
        <f>IFERROR(VLOOKUP(B235,'Reading B'!E:CS,78,FALSE),"_")</f>
        <v>0</v>
      </c>
      <c r="J235" s="290">
        <f>IFERROR(VLOOKUP(B235,'Reading B'!E:CS,9,FALSE),"")</f>
        <v>0</v>
      </c>
      <c r="K235" s="294">
        <f>IFERROR(VLOOKUP(B235,'Reading B'!E:CS,10,FALSE),"")</f>
        <v>0</v>
      </c>
    </row>
    <row r="236" spans="2:11" ht="17.399999999999999" customHeight="1">
      <c r="B236" s="284">
        <v>231</v>
      </c>
      <c r="C236" s="285" t="str">
        <f>IFERROR(VLOOKUP(B236,'Reading B'!E:CS,2,FALSE),"")</f>
        <v>01​ 01 01 5775 1</v>
      </c>
      <c r="D236" s="286" t="str">
        <f>IFERROR(VLOOKUP(B236,'Reading B'!E:CS,3,FALSE),"")</f>
        <v>លឹម សេងហ៊ូរ</v>
      </c>
      <c r="E236" s="286">
        <f>IFERROR(VLOOKUP(B236,'Reading B'!E:CS,74,FALSE),"")</f>
        <v>0</v>
      </c>
      <c r="F236" s="286">
        <f>IFERROR(VLOOKUP(B236,'Reading B'!E:CS,75,FALSE),"")</f>
        <v>0</v>
      </c>
      <c r="G236" s="286">
        <f>IFERROR(VLOOKUP(B236,'Reading B'!E:CS,76,FALSE),"")</f>
        <v>0</v>
      </c>
      <c r="H236" s="287">
        <f>IFERROR(VLOOKUP(B236,'Reading B'!E:CS,77,FALSE),"")</f>
        <v>0</v>
      </c>
      <c r="I236" s="293">
        <f>IFERROR(VLOOKUP(B236,'Reading B'!E:CS,78,FALSE),"_")</f>
        <v>0</v>
      </c>
      <c r="J236" s="290">
        <f>IFERROR(VLOOKUP(B236,'Reading B'!E:CS,9,FALSE),"")</f>
        <v>0</v>
      </c>
      <c r="K236" s="294">
        <f>IFERROR(VLOOKUP(B236,'Reading B'!E:CS,10,FALSE),"")</f>
        <v>0</v>
      </c>
    </row>
    <row r="237" spans="2:11" ht="17.399999999999999" customHeight="1">
      <c r="B237" s="284">
        <v>232</v>
      </c>
      <c r="C237" s="285" t="str">
        <f>IFERROR(VLOOKUP(B237,'Reading B'!E:CS,2,FALSE),"")</f>
        <v>01​ 01 01 5800 1</v>
      </c>
      <c r="D237" s="286" t="str">
        <f>IFERROR(VLOOKUP(B237,'Reading B'!E:CS,3,FALSE),"")</f>
        <v>ជា អេង ១</v>
      </c>
      <c r="E237" s="286">
        <f>IFERROR(VLOOKUP(B237,'Reading B'!E:CS,74,FALSE),"")</f>
        <v>0</v>
      </c>
      <c r="F237" s="286">
        <f>IFERROR(VLOOKUP(B237,'Reading B'!E:CS,75,FALSE),"")</f>
        <v>0</v>
      </c>
      <c r="G237" s="286">
        <f>IFERROR(VLOOKUP(B237,'Reading B'!E:CS,76,FALSE),"")</f>
        <v>0</v>
      </c>
      <c r="H237" s="287">
        <f>IFERROR(VLOOKUP(B237,'Reading B'!E:CS,77,FALSE),"")</f>
        <v>0</v>
      </c>
      <c r="I237" s="293">
        <f>IFERROR(VLOOKUP(B237,'Reading B'!E:CS,78,FALSE),"_")</f>
        <v>0</v>
      </c>
      <c r="J237" s="290">
        <f>IFERROR(VLOOKUP(B237,'Reading B'!E:CS,9,FALSE),"")</f>
        <v>0</v>
      </c>
      <c r="K237" s="294">
        <f>IFERROR(VLOOKUP(B237,'Reading B'!E:CS,10,FALSE),"")</f>
        <v>0</v>
      </c>
    </row>
    <row r="238" spans="2:11" ht="17.399999999999999" customHeight="1">
      <c r="B238" s="284">
        <v>233</v>
      </c>
      <c r="C238" s="285" t="str">
        <f>IFERROR(VLOOKUP(B238,'Reading B'!E:CS,2,FALSE),"")</f>
        <v>01​ 01 01 5825 1</v>
      </c>
      <c r="D238" s="286" t="str">
        <f>IFERROR(VLOOKUP(B238,'Reading B'!E:CS,3,FALSE),"")</f>
        <v>ជា អេង ២</v>
      </c>
      <c r="E238" s="286">
        <f>IFERROR(VLOOKUP(B238,'Reading B'!E:CS,74,FALSE),"")</f>
        <v>0</v>
      </c>
      <c r="F238" s="286">
        <f>IFERROR(VLOOKUP(B238,'Reading B'!E:CS,75,FALSE),"")</f>
        <v>0</v>
      </c>
      <c r="G238" s="286">
        <f>IFERROR(VLOOKUP(B238,'Reading B'!E:CS,76,FALSE),"")</f>
        <v>0</v>
      </c>
      <c r="H238" s="287">
        <f>IFERROR(VLOOKUP(B238,'Reading B'!E:CS,77,FALSE),"")</f>
        <v>0</v>
      </c>
      <c r="I238" s="293">
        <f>IFERROR(VLOOKUP(B238,'Reading B'!E:CS,78,FALSE),"_")</f>
        <v>0</v>
      </c>
      <c r="J238" s="290">
        <f>IFERROR(VLOOKUP(B238,'Reading B'!E:CS,9,FALSE),"")</f>
        <v>0</v>
      </c>
      <c r="K238" s="294">
        <f>IFERROR(VLOOKUP(B238,'Reading B'!E:CS,10,FALSE),"")</f>
        <v>0</v>
      </c>
    </row>
    <row r="239" spans="2:11" ht="17.399999999999999" customHeight="1">
      <c r="B239" s="284">
        <v>234</v>
      </c>
      <c r="C239" s="285" t="str">
        <f>IFERROR(VLOOKUP(B239,'Reading B'!E:CS,2,FALSE),"")</f>
        <v>01​ 01 01 5850 1</v>
      </c>
      <c r="D239" s="286" t="str">
        <f>IFERROR(VLOOKUP(B239,'Reading B'!E:CS,3,FALSE),"")</f>
        <v>ហោ តុងហាប់</v>
      </c>
      <c r="E239" s="286">
        <f>IFERROR(VLOOKUP(B239,'Reading B'!E:CS,74,FALSE),"")</f>
        <v>0</v>
      </c>
      <c r="F239" s="286">
        <f>IFERROR(VLOOKUP(B239,'Reading B'!E:CS,75,FALSE),"")</f>
        <v>0</v>
      </c>
      <c r="G239" s="286">
        <f>IFERROR(VLOOKUP(B239,'Reading B'!E:CS,76,FALSE),"")</f>
        <v>0</v>
      </c>
      <c r="H239" s="287">
        <f>IFERROR(VLOOKUP(B239,'Reading B'!E:CS,77,FALSE),"")</f>
        <v>0</v>
      </c>
      <c r="I239" s="293">
        <f>IFERROR(VLOOKUP(B239,'Reading B'!E:CS,78,FALSE),"_")</f>
        <v>0</v>
      </c>
      <c r="J239" s="290">
        <f>IFERROR(VLOOKUP(B239,'Reading B'!E:CS,9,FALSE),"")</f>
        <v>0</v>
      </c>
      <c r="K239" s="294">
        <f>IFERROR(VLOOKUP(B239,'Reading B'!E:CS,10,FALSE),"")</f>
        <v>0</v>
      </c>
    </row>
    <row r="240" spans="2:11" ht="17.399999999999999" customHeight="1">
      <c r="B240" s="284">
        <v>235</v>
      </c>
      <c r="C240" s="285" t="str">
        <f>IFERROR(VLOOKUP(B240,'Reading B'!E:CS,2,FALSE),"")</f>
        <v>01​ 01 01 5875 1</v>
      </c>
      <c r="D240" s="286" t="str">
        <f>IFERROR(VLOOKUP(B240,'Reading B'!E:CS,3,FALSE),"")</f>
        <v xml:space="preserve">បេង ភី </v>
      </c>
      <c r="E240" s="286">
        <f>IFERROR(VLOOKUP(B240,'Reading B'!E:CS,74,FALSE),"")</f>
        <v>0</v>
      </c>
      <c r="F240" s="286">
        <f>IFERROR(VLOOKUP(B240,'Reading B'!E:CS,75,FALSE),"")</f>
        <v>0</v>
      </c>
      <c r="G240" s="286">
        <f>IFERROR(VLOOKUP(B240,'Reading B'!E:CS,76,FALSE),"")</f>
        <v>0</v>
      </c>
      <c r="H240" s="287">
        <f>IFERROR(VLOOKUP(B240,'Reading B'!E:CS,77,FALSE),"")</f>
        <v>0</v>
      </c>
      <c r="I240" s="293">
        <f>IFERROR(VLOOKUP(B240,'Reading B'!E:CS,78,FALSE),"_")</f>
        <v>0</v>
      </c>
      <c r="J240" s="290">
        <f>IFERROR(VLOOKUP(B240,'Reading B'!E:CS,9,FALSE),"")</f>
        <v>0</v>
      </c>
      <c r="K240" s="294">
        <f>IFERROR(VLOOKUP(B240,'Reading B'!E:CS,10,FALSE),"")</f>
        <v>0</v>
      </c>
    </row>
    <row r="241" spans="2:11" ht="17.399999999999999" customHeight="1">
      <c r="B241" s="284">
        <v>236</v>
      </c>
      <c r="C241" s="285" t="str">
        <f>IFERROR(VLOOKUP(B241,'Reading B'!E:CS,2,FALSE),"")</f>
        <v>01​ 01 01 5900 1</v>
      </c>
      <c r="D241" s="286" t="str">
        <f>IFERROR(VLOOKUP(B241,'Reading B'!E:CS,3,FALSE),"")</f>
        <v>បេ សារឿន</v>
      </c>
      <c r="E241" s="286">
        <f>IFERROR(VLOOKUP(B241,'Reading B'!E:CS,74,FALSE),"")</f>
        <v>0</v>
      </c>
      <c r="F241" s="286">
        <f>IFERROR(VLOOKUP(B241,'Reading B'!E:CS,75,FALSE),"")</f>
        <v>0</v>
      </c>
      <c r="G241" s="286">
        <f>IFERROR(VLOOKUP(B241,'Reading B'!E:CS,76,FALSE),"")</f>
        <v>0</v>
      </c>
      <c r="H241" s="287">
        <f>IFERROR(VLOOKUP(B241,'Reading B'!E:CS,77,FALSE),"")</f>
        <v>0</v>
      </c>
      <c r="I241" s="293">
        <f>IFERROR(VLOOKUP(B241,'Reading B'!E:CS,78,FALSE),"_")</f>
        <v>0</v>
      </c>
      <c r="J241" s="290">
        <f>IFERROR(VLOOKUP(B241,'Reading B'!E:CS,9,FALSE),"")</f>
        <v>0</v>
      </c>
      <c r="K241" s="294">
        <f>IFERROR(VLOOKUP(B241,'Reading B'!E:CS,10,FALSE),"")</f>
        <v>0</v>
      </c>
    </row>
    <row r="242" spans="2:11" ht="17.399999999999999" customHeight="1">
      <c r="B242" s="284">
        <v>237</v>
      </c>
      <c r="C242" s="285" t="str">
        <f>IFERROR(VLOOKUP(B242,'Reading B'!E:CS,2,FALSE),"")</f>
        <v>01​ 01 01 5925 1</v>
      </c>
      <c r="D242" s="286" t="str">
        <f>IFERROR(VLOOKUP(B242,'Reading B'!E:CS,3,FALSE),"")</f>
        <v>សាន គឹមសៀន</v>
      </c>
      <c r="E242" s="286">
        <f>IFERROR(VLOOKUP(B242,'Reading B'!E:CS,74,FALSE),"")</f>
        <v>0</v>
      </c>
      <c r="F242" s="286">
        <f>IFERROR(VLOOKUP(B242,'Reading B'!E:CS,75,FALSE),"")</f>
        <v>0</v>
      </c>
      <c r="G242" s="286">
        <f>IFERROR(VLOOKUP(B242,'Reading B'!E:CS,76,FALSE),"")</f>
        <v>0</v>
      </c>
      <c r="H242" s="287">
        <f>IFERROR(VLOOKUP(B242,'Reading B'!E:CS,77,FALSE),"")</f>
        <v>0</v>
      </c>
      <c r="I242" s="293">
        <f>IFERROR(VLOOKUP(B242,'Reading B'!E:CS,78,FALSE),"_")</f>
        <v>0</v>
      </c>
      <c r="J242" s="290">
        <f>IFERROR(VLOOKUP(B242,'Reading B'!E:CS,9,FALSE),"")</f>
        <v>0</v>
      </c>
      <c r="K242" s="294">
        <f>IFERROR(VLOOKUP(B242,'Reading B'!E:CS,10,FALSE),"")</f>
        <v>0</v>
      </c>
    </row>
    <row r="243" spans="2:11" ht="17.399999999999999" customHeight="1">
      <c r="B243" s="284">
        <v>238</v>
      </c>
      <c r="C243" s="285" t="str">
        <f>IFERROR(VLOOKUP(B243,'Reading B'!E:CS,2,FALSE),"")</f>
        <v>01​ 01 01 5950 1</v>
      </c>
      <c r="D243" s="286" t="str">
        <f>IFERROR(VLOOKUP(B243,'Reading B'!E:CS,3,FALSE),"")</f>
        <v>ហម សាម៉ុន</v>
      </c>
      <c r="E243" s="286">
        <f>IFERROR(VLOOKUP(B243,'Reading B'!E:CS,74,FALSE),"")</f>
        <v>0</v>
      </c>
      <c r="F243" s="286">
        <f>IFERROR(VLOOKUP(B243,'Reading B'!E:CS,75,FALSE),"")</f>
        <v>0</v>
      </c>
      <c r="G243" s="286">
        <f>IFERROR(VLOOKUP(B243,'Reading B'!E:CS,76,FALSE),"")</f>
        <v>0</v>
      </c>
      <c r="H243" s="287">
        <f>IFERROR(VLOOKUP(B243,'Reading B'!E:CS,77,FALSE),"")</f>
        <v>0</v>
      </c>
      <c r="I243" s="293">
        <f>IFERROR(VLOOKUP(B243,'Reading B'!E:CS,78,FALSE),"_")</f>
        <v>0</v>
      </c>
      <c r="J243" s="290">
        <f>IFERROR(VLOOKUP(B243,'Reading B'!E:CS,9,FALSE),"")</f>
        <v>0</v>
      </c>
      <c r="K243" s="294">
        <f>IFERROR(VLOOKUP(B243,'Reading B'!E:CS,10,FALSE),"")</f>
        <v>0</v>
      </c>
    </row>
    <row r="244" spans="2:11" ht="17.399999999999999" customHeight="1">
      <c r="B244" s="284">
        <v>239</v>
      </c>
      <c r="C244" s="285" t="str">
        <f>IFERROR(VLOOKUP(B244,'Reading B'!E:CS,2,FALSE),"")</f>
        <v>01​ 01 01 5975 1</v>
      </c>
      <c r="D244" s="286" t="str">
        <f>IFERROR(VLOOKUP(B244,'Reading B'!E:CS,3,FALSE),"")</f>
        <v>តឹក រតនៈ</v>
      </c>
      <c r="E244" s="286">
        <f>IFERROR(VLOOKUP(B244,'Reading B'!E:CS,74,FALSE),"")</f>
        <v>0</v>
      </c>
      <c r="F244" s="286">
        <f>IFERROR(VLOOKUP(B244,'Reading B'!E:CS,75,FALSE),"")</f>
        <v>0</v>
      </c>
      <c r="G244" s="286">
        <f>IFERROR(VLOOKUP(B244,'Reading B'!E:CS,76,FALSE),"")</f>
        <v>0</v>
      </c>
      <c r="H244" s="287">
        <f>IFERROR(VLOOKUP(B244,'Reading B'!E:CS,77,FALSE),"")</f>
        <v>0</v>
      </c>
      <c r="I244" s="293">
        <f>IFERROR(VLOOKUP(B244,'Reading B'!E:CS,78,FALSE),"_")</f>
        <v>0</v>
      </c>
      <c r="J244" s="290">
        <f>IFERROR(VLOOKUP(B244,'Reading B'!E:CS,9,FALSE),"")</f>
        <v>0</v>
      </c>
      <c r="K244" s="294">
        <f>IFERROR(VLOOKUP(B244,'Reading B'!E:CS,10,FALSE),"")</f>
        <v>0</v>
      </c>
    </row>
    <row r="245" spans="2:11" ht="17.399999999999999" customHeight="1">
      <c r="B245" s="284">
        <v>240</v>
      </c>
      <c r="C245" s="285" t="str">
        <f>IFERROR(VLOOKUP(B245,'Reading B'!E:CS,2,FALSE),"")</f>
        <v>01​ 01 01 6000 1</v>
      </c>
      <c r="D245" s="286" t="str">
        <f>IFERROR(VLOOKUP(B245,'Reading B'!E:CS,3,FALSE),"")</f>
        <v>តុក សុងសួ</v>
      </c>
      <c r="E245" s="286">
        <f>IFERROR(VLOOKUP(B245,'Reading B'!E:CS,74,FALSE),"")</f>
        <v>0</v>
      </c>
      <c r="F245" s="286">
        <f>IFERROR(VLOOKUP(B245,'Reading B'!E:CS,75,FALSE),"")</f>
        <v>0</v>
      </c>
      <c r="G245" s="286">
        <f>IFERROR(VLOOKUP(B245,'Reading B'!E:CS,76,FALSE),"")</f>
        <v>0</v>
      </c>
      <c r="H245" s="287">
        <f>IFERROR(VLOOKUP(B245,'Reading B'!E:CS,77,FALSE),"")</f>
        <v>0</v>
      </c>
      <c r="I245" s="293">
        <f>IFERROR(VLOOKUP(B245,'Reading B'!E:CS,78,FALSE),"_")</f>
        <v>0</v>
      </c>
      <c r="J245" s="290">
        <f>IFERROR(VLOOKUP(B245,'Reading B'!E:CS,9,FALSE),"")</f>
        <v>0</v>
      </c>
      <c r="K245" s="294">
        <f>IFERROR(VLOOKUP(B245,'Reading B'!E:CS,10,FALSE),"")</f>
        <v>0</v>
      </c>
    </row>
    <row r="246" spans="2:11" ht="17.399999999999999" customHeight="1">
      <c r="B246" s="284">
        <v>241</v>
      </c>
      <c r="C246" s="285" t="str">
        <f>IFERROR(VLOOKUP(B246,'Reading B'!E:CS,2,FALSE),"")</f>
        <v>01​ 01 01 6025 1</v>
      </c>
      <c r="D246" s="286" t="str">
        <f>IFERROR(VLOOKUP(B246,'Reading B'!E:CS,3,FALSE),"")</f>
        <v>សិប្បកម្មលូ</v>
      </c>
      <c r="E246" s="286">
        <f>IFERROR(VLOOKUP(B246,'Reading B'!E:CS,74,FALSE),"")</f>
        <v>0</v>
      </c>
      <c r="F246" s="286">
        <f>IFERROR(VLOOKUP(B246,'Reading B'!E:CS,75,FALSE),"")</f>
        <v>0</v>
      </c>
      <c r="G246" s="286">
        <f>IFERROR(VLOOKUP(B246,'Reading B'!E:CS,76,FALSE),"")</f>
        <v>0</v>
      </c>
      <c r="H246" s="287">
        <f>IFERROR(VLOOKUP(B246,'Reading B'!E:CS,77,FALSE),"")</f>
        <v>0</v>
      </c>
      <c r="I246" s="293">
        <f>IFERROR(VLOOKUP(B246,'Reading B'!E:CS,78,FALSE),"_")</f>
        <v>0</v>
      </c>
      <c r="J246" s="290">
        <f>IFERROR(VLOOKUP(B246,'Reading B'!E:CS,9,FALSE),"")</f>
        <v>0</v>
      </c>
      <c r="K246" s="294">
        <f>IFERROR(VLOOKUP(B246,'Reading B'!E:CS,10,FALSE),"")</f>
        <v>0</v>
      </c>
    </row>
    <row r="247" spans="2:11" ht="17.399999999999999" customHeight="1">
      <c r="B247" s="284">
        <v>242</v>
      </c>
      <c r="C247" s="285" t="str">
        <f>IFERROR(VLOOKUP(B247,'Reading B'!E:CS,2,FALSE),"")</f>
        <v>01​ 01 01 6050 1</v>
      </c>
      <c r="D247" s="286" t="str">
        <f>IFERROR(VLOOKUP(B247,'Reading B'!E:CS,3,FALSE),"")</f>
        <v>បួន សៀ</v>
      </c>
      <c r="E247" s="286">
        <f>IFERROR(VLOOKUP(B247,'Reading B'!E:CS,74,FALSE),"")</f>
        <v>0</v>
      </c>
      <c r="F247" s="286">
        <f>IFERROR(VLOOKUP(B247,'Reading B'!E:CS,75,FALSE),"")</f>
        <v>0</v>
      </c>
      <c r="G247" s="286">
        <f>IFERROR(VLOOKUP(B247,'Reading B'!E:CS,76,FALSE),"")</f>
        <v>0</v>
      </c>
      <c r="H247" s="287">
        <f>IFERROR(VLOOKUP(B247,'Reading B'!E:CS,77,FALSE),"")</f>
        <v>0</v>
      </c>
      <c r="I247" s="293">
        <f>IFERROR(VLOOKUP(B247,'Reading B'!E:CS,78,FALSE),"_")</f>
        <v>0</v>
      </c>
      <c r="J247" s="290">
        <f>IFERROR(VLOOKUP(B247,'Reading B'!E:CS,9,FALSE),"")</f>
        <v>0</v>
      </c>
      <c r="K247" s="294">
        <f>IFERROR(VLOOKUP(B247,'Reading B'!E:CS,10,FALSE),"")</f>
        <v>0</v>
      </c>
    </row>
    <row r="248" spans="2:11" ht="17.399999999999999" customHeight="1">
      <c r="B248" s="284">
        <v>243</v>
      </c>
      <c r="C248" s="285" t="str">
        <f>IFERROR(VLOOKUP(B248,'Reading B'!E:CS,2,FALSE),"")</f>
        <v>01​ 01 01 6075 1</v>
      </c>
      <c r="D248" s="286" t="str">
        <f>IFERROR(VLOOKUP(B248,'Reading B'!E:CS,3,FALSE),"")</f>
        <v>ដៃដែក</v>
      </c>
      <c r="E248" s="286">
        <f>IFERROR(VLOOKUP(B248,'Reading B'!E:CS,74,FALSE),"")</f>
        <v>0</v>
      </c>
      <c r="F248" s="286">
        <f>IFERROR(VLOOKUP(B248,'Reading B'!E:CS,75,FALSE),"")</f>
        <v>0</v>
      </c>
      <c r="G248" s="286">
        <f>IFERROR(VLOOKUP(B248,'Reading B'!E:CS,76,FALSE),"")</f>
        <v>0</v>
      </c>
      <c r="H248" s="287">
        <f>IFERROR(VLOOKUP(B248,'Reading B'!E:CS,77,FALSE),"")</f>
        <v>0</v>
      </c>
      <c r="I248" s="293">
        <f>IFERROR(VLOOKUP(B248,'Reading B'!E:CS,78,FALSE),"_")</f>
        <v>0</v>
      </c>
      <c r="J248" s="290">
        <f>IFERROR(VLOOKUP(B248,'Reading B'!E:CS,9,FALSE),"")</f>
        <v>0</v>
      </c>
      <c r="K248" s="294">
        <f>IFERROR(VLOOKUP(B248,'Reading B'!E:CS,10,FALSE),"")</f>
        <v>0</v>
      </c>
    </row>
    <row r="249" spans="2:11" ht="17.399999999999999" customHeight="1">
      <c r="B249" s="284">
        <v>244</v>
      </c>
      <c r="C249" s="285" t="str">
        <f>IFERROR(VLOOKUP(B249,'Reading B'!E:CS,2,FALSE),"")</f>
        <v>01​ 01 01 6100 1</v>
      </c>
      <c r="D249" s="286" t="str">
        <f>IFERROR(VLOOKUP(B249,'Reading B'!E:CS,3,FALSE),"")</f>
        <v>ស ឌឿ</v>
      </c>
      <c r="E249" s="286">
        <f>IFERROR(VLOOKUP(B249,'Reading B'!E:CS,74,FALSE),"")</f>
        <v>0</v>
      </c>
      <c r="F249" s="286">
        <f>IFERROR(VLOOKUP(B249,'Reading B'!E:CS,75,FALSE),"")</f>
        <v>0</v>
      </c>
      <c r="G249" s="286">
        <f>IFERROR(VLOOKUP(B249,'Reading B'!E:CS,76,FALSE),"")</f>
        <v>0</v>
      </c>
      <c r="H249" s="287">
        <f>IFERROR(VLOOKUP(B249,'Reading B'!E:CS,77,FALSE),"")</f>
        <v>0</v>
      </c>
      <c r="I249" s="293">
        <f>IFERROR(VLOOKUP(B249,'Reading B'!E:CS,78,FALSE),"_")</f>
        <v>0</v>
      </c>
      <c r="J249" s="290">
        <f>IFERROR(VLOOKUP(B249,'Reading B'!E:CS,9,FALSE),"")</f>
        <v>0</v>
      </c>
      <c r="K249" s="294">
        <f>IFERROR(VLOOKUP(B249,'Reading B'!E:CS,10,FALSE),"")</f>
        <v>0</v>
      </c>
    </row>
    <row r="250" spans="2:11" ht="17.399999999999999" customHeight="1">
      <c r="B250" s="284">
        <v>245</v>
      </c>
      <c r="C250" s="285" t="str">
        <f>IFERROR(VLOOKUP(B250,'Reading B'!E:CS,2,FALSE),"")</f>
        <v>01​ 01 01 6125 1</v>
      </c>
      <c r="D250" s="286" t="str">
        <f>IFERROR(VLOOKUP(B250,'Reading B'!E:CS,3,FALSE),"")</f>
        <v>អ៊ុំ ចំរើន</v>
      </c>
      <c r="E250" s="286">
        <f>IFERROR(VLOOKUP(B250,'Reading B'!E:CS,74,FALSE),"")</f>
        <v>0</v>
      </c>
      <c r="F250" s="286">
        <f>IFERROR(VLOOKUP(B250,'Reading B'!E:CS,75,FALSE),"")</f>
        <v>0</v>
      </c>
      <c r="G250" s="286">
        <f>IFERROR(VLOOKUP(B250,'Reading B'!E:CS,76,FALSE),"")</f>
        <v>0</v>
      </c>
      <c r="H250" s="287">
        <f>IFERROR(VLOOKUP(B250,'Reading B'!E:CS,77,FALSE),"")</f>
        <v>0</v>
      </c>
      <c r="I250" s="293">
        <f>IFERROR(VLOOKUP(B250,'Reading B'!E:CS,78,FALSE),"_")</f>
        <v>0</v>
      </c>
      <c r="J250" s="290">
        <f>IFERROR(VLOOKUP(B250,'Reading B'!E:CS,9,FALSE),"")</f>
        <v>0</v>
      </c>
      <c r="K250" s="294">
        <f>IFERROR(VLOOKUP(B250,'Reading B'!E:CS,10,FALSE),"")</f>
        <v>0</v>
      </c>
    </row>
    <row r="251" spans="2:11" ht="17.399999999999999" customHeight="1">
      <c r="B251" s="284">
        <v>246</v>
      </c>
      <c r="C251" s="285" t="str">
        <f>IFERROR(VLOOKUP(B251,'Reading B'!E:CS,2,FALSE),"")</f>
        <v>01​ 01 01 6150 1</v>
      </c>
      <c r="D251" s="286" t="str">
        <f>IFERROR(VLOOKUP(B251,'Reading B'!E:CS,3,FALSE),"")</f>
        <v>ហ៊ូ រតនា</v>
      </c>
      <c r="E251" s="286">
        <f>IFERROR(VLOOKUP(B251,'Reading B'!E:CS,74,FALSE),"")</f>
        <v>0</v>
      </c>
      <c r="F251" s="286">
        <f>IFERROR(VLOOKUP(B251,'Reading B'!E:CS,75,FALSE),"")</f>
        <v>0</v>
      </c>
      <c r="G251" s="286">
        <f>IFERROR(VLOOKUP(B251,'Reading B'!E:CS,76,FALSE),"")</f>
        <v>0</v>
      </c>
      <c r="H251" s="287">
        <f>IFERROR(VLOOKUP(B251,'Reading B'!E:CS,77,FALSE),"")</f>
        <v>0</v>
      </c>
      <c r="I251" s="293">
        <f>IFERROR(VLOOKUP(B251,'Reading B'!E:CS,78,FALSE),"_")</f>
        <v>0</v>
      </c>
      <c r="J251" s="290">
        <f>IFERROR(VLOOKUP(B251,'Reading B'!E:CS,9,FALSE),"")</f>
        <v>0</v>
      </c>
      <c r="K251" s="294">
        <f>IFERROR(VLOOKUP(B251,'Reading B'!E:CS,10,FALSE),"")</f>
        <v>0</v>
      </c>
    </row>
    <row r="252" spans="2:11" ht="17.399999999999999" customHeight="1">
      <c r="B252" s="284">
        <v>247</v>
      </c>
      <c r="C252" s="285" t="str">
        <f>IFERROR(VLOOKUP(B252,'Reading B'!E:CS,2,FALSE),"")</f>
        <v>01​ 01 01 6175 1</v>
      </c>
      <c r="D252" s="286" t="str">
        <f>IFERROR(VLOOKUP(B252,'Reading B'!E:CS,3,FALSE),"")</f>
        <v>ឌុក ឆវេត</v>
      </c>
      <c r="E252" s="286">
        <f>IFERROR(VLOOKUP(B252,'Reading B'!E:CS,74,FALSE),"")</f>
        <v>0</v>
      </c>
      <c r="F252" s="286">
        <f>IFERROR(VLOOKUP(B252,'Reading B'!E:CS,75,FALSE),"")</f>
        <v>0</v>
      </c>
      <c r="G252" s="286">
        <f>IFERROR(VLOOKUP(B252,'Reading B'!E:CS,76,FALSE),"")</f>
        <v>0</v>
      </c>
      <c r="H252" s="287">
        <f>IFERROR(VLOOKUP(B252,'Reading B'!E:CS,77,FALSE),"")</f>
        <v>0</v>
      </c>
      <c r="I252" s="293">
        <f>IFERROR(VLOOKUP(B252,'Reading B'!E:CS,78,FALSE),"_")</f>
        <v>0</v>
      </c>
      <c r="J252" s="290">
        <f>IFERROR(VLOOKUP(B252,'Reading B'!E:CS,9,FALSE),"")</f>
        <v>0</v>
      </c>
      <c r="K252" s="294">
        <f>IFERROR(VLOOKUP(B252,'Reading B'!E:CS,10,FALSE),"")</f>
        <v>0</v>
      </c>
    </row>
    <row r="253" spans="2:11" ht="17.399999999999999" customHeight="1">
      <c r="B253" s="284">
        <v>248</v>
      </c>
      <c r="C253" s="285" t="str">
        <f>IFERROR(VLOOKUP(B253,'Reading B'!E:CS,2,FALSE),"")</f>
        <v>01​ 01 01 6200 1</v>
      </c>
      <c r="D253" s="286" t="str">
        <f>IFERROR(VLOOKUP(B253,'Reading B'!E:CS,3,FALSE),"")</f>
        <v>អ៊ុំ អេង</v>
      </c>
      <c r="E253" s="286">
        <f>IFERROR(VLOOKUP(B253,'Reading B'!E:CS,74,FALSE),"")</f>
        <v>0</v>
      </c>
      <c r="F253" s="286">
        <f>IFERROR(VLOOKUP(B253,'Reading B'!E:CS,75,FALSE),"")</f>
        <v>0</v>
      </c>
      <c r="G253" s="286">
        <f>IFERROR(VLOOKUP(B253,'Reading B'!E:CS,76,FALSE),"")</f>
        <v>0</v>
      </c>
      <c r="H253" s="287">
        <f>IFERROR(VLOOKUP(B253,'Reading B'!E:CS,77,FALSE),"")</f>
        <v>0</v>
      </c>
      <c r="I253" s="293">
        <f>IFERROR(VLOOKUP(B253,'Reading B'!E:CS,78,FALSE),"_")</f>
        <v>0</v>
      </c>
      <c r="J253" s="290">
        <f>IFERROR(VLOOKUP(B253,'Reading B'!E:CS,9,FALSE),"")</f>
        <v>0</v>
      </c>
      <c r="K253" s="294">
        <f>IFERROR(VLOOKUP(B253,'Reading B'!E:CS,10,FALSE),"")</f>
        <v>0</v>
      </c>
    </row>
    <row r="254" spans="2:11" ht="17.399999999999999" customHeight="1">
      <c r="B254" s="284">
        <v>249</v>
      </c>
      <c r="C254" s="285" t="str">
        <f>IFERROR(VLOOKUP(B254,'Reading B'!E:CS,2,FALSE),"")</f>
        <v>01​ 01 01 6225 1</v>
      </c>
      <c r="D254" s="286" t="str">
        <f>IFERROR(VLOOKUP(B254,'Reading B'!E:CS,3,FALSE),"")</f>
        <v>សាលា អ៊ី.ស៊ី.ស៊ី</v>
      </c>
      <c r="E254" s="286">
        <f>IFERROR(VLOOKUP(B254,'Reading B'!E:CS,74,FALSE),"")</f>
        <v>0</v>
      </c>
      <c r="F254" s="286">
        <f>IFERROR(VLOOKUP(B254,'Reading B'!E:CS,75,FALSE),"")</f>
        <v>0</v>
      </c>
      <c r="G254" s="286">
        <f>IFERROR(VLOOKUP(B254,'Reading B'!E:CS,76,FALSE),"")</f>
        <v>0</v>
      </c>
      <c r="H254" s="287">
        <f>IFERROR(VLOOKUP(B254,'Reading B'!E:CS,77,FALSE),"")</f>
        <v>0</v>
      </c>
      <c r="I254" s="293">
        <f>IFERROR(VLOOKUP(B254,'Reading B'!E:CS,78,FALSE),"_")</f>
        <v>0</v>
      </c>
      <c r="J254" s="290">
        <f>IFERROR(VLOOKUP(B254,'Reading B'!E:CS,9,FALSE),"")</f>
        <v>0</v>
      </c>
      <c r="K254" s="294">
        <f>IFERROR(VLOOKUP(B254,'Reading B'!E:CS,10,FALSE),"")</f>
        <v>0</v>
      </c>
    </row>
    <row r="255" spans="2:11" ht="17.399999999999999" customHeight="1">
      <c r="B255" s="284">
        <v>250</v>
      </c>
      <c r="C255" s="285" t="str">
        <f>IFERROR(VLOOKUP(B255,'Reading B'!E:CS,2,FALSE),"")</f>
        <v>01​ 01 01 6250 1</v>
      </c>
      <c r="D255" s="286" t="str">
        <f>IFERROR(VLOOKUP(B255,'Reading B'!E:CS,3,FALSE),"")</f>
        <v>ហួន ហេង</v>
      </c>
      <c r="E255" s="286">
        <f>IFERROR(VLOOKUP(B255,'Reading B'!E:CS,74,FALSE),"")</f>
        <v>0</v>
      </c>
      <c r="F255" s="286">
        <f>IFERROR(VLOOKUP(B255,'Reading B'!E:CS,75,FALSE),"")</f>
        <v>0</v>
      </c>
      <c r="G255" s="286">
        <f>IFERROR(VLOOKUP(B255,'Reading B'!E:CS,76,FALSE),"")</f>
        <v>0</v>
      </c>
      <c r="H255" s="287">
        <f>IFERROR(VLOOKUP(B255,'Reading B'!E:CS,77,FALSE),"")</f>
        <v>0</v>
      </c>
      <c r="I255" s="293">
        <f>IFERROR(VLOOKUP(B255,'Reading B'!E:CS,78,FALSE),"_")</f>
        <v>0</v>
      </c>
      <c r="J255" s="290">
        <f>IFERROR(VLOOKUP(B255,'Reading B'!E:CS,9,FALSE),"")</f>
        <v>0</v>
      </c>
      <c r="K255" s="294">
        <f>IFERROR(VLOOKUP(B255,'Reading B'!E:CS,10,FALSE),"")</f>
        <v>0</v>
      </c>
    </row>
    <row r="256" spans="2:11" ht="17.399999999999999" customHeight="1">
      <c r="B256" s="284">
        <v>251</v>
      </c>
      <c r="C256" s="285" t="str">
        <f>IFERROR(VLOOKUP(B256,'Reading B'!E:CS,2,FALSE),"")</f>
        <v>01​ 01 01 6275 1</v>
      </c>
      <c r="D256" s="286" t="str">
        <f>IFERROR(VLOOKUP(B256,'Reading B'!E:CS,3,FALSE),"")</f>
        <v>ស៊ុន លីនណា</v>
      </c>
      <c r="E256" s="286">
        <f>IFERROR(VLOOKUP(B256,'Reading B'!E:CS,74,FALSE),"")</f>
        <v>0</v>
      </c>
      <c r="F256" s="286">
        <f>IFERROR(VLOOKUP(B256,'Reading B'!E:CS,75,FALSE),"")</f>
        <v>0</v>
      </c>
      <c r="G256" s="286">
        <f>IFERROR(VLOOKUP(B256,'Reading B'!E:CS,76,FALSE),"")</f>
        <v>0</v>
      </c>
      <c r="H256" s="287">
        <f>IFERROR(VLOOKUP(B256,'Reading B'!E:CS,77,FALSE),"")</f>
        <v>0</v>
      </c>
      <c r="I256" s="293">
        <f>IFERROR(VLOOKUP(B256,'Reading B'!E:CS,78,FALSE),"_")</f>
        <v>0</v>
      </c>
      <c r="J256" s="290">
        <f>IFERROR(VLOOKUP(B256,'Reading B'!E:CS,9,FALSE),"")</f>
        <v>0</v>
      </c>
      <c r="K256" s="294">
        <f>IFERROR(VLOOKUP(B256,'Reading B'!E:CS,10,FALSE),"")</f>
        <v>0</v>
      </c>
    </row>
    <row r="257" spans="2:11" ht="17.399999999999999" customHeight="1">
      <c r="B257" s="284">
        <v>252</v>
      </c>
      <c r="C257" s="285" t="str">
        <f>IFERROR(VLOOKUP(B257,'Reading B'!E:CS,2,FALSE),"")</f>
        <v>01​ 01 01 6300 1</v>
      </c>
      <c r="D257" s="286" t="str">
        <f>IFERROR(VLOOKUP(B257,'Reading B'!E:CS,3,FALSE),"")</f>
        <v>នៅ យូរឡុង (វត្តសូភី)</v>
      </c>
      <c r="E257" s="286">
        <f>IFERROR(VLOOKUP(B257,'Reading B'!E:CS,74,FALSE),"")</f>
        <v>0</v>
      </c>
      <c r="F257" s="286">
        <f>IFERROR(VLOOKUP(B257,'Reading B'!E:CS,75,FALSE),"")</f>
        <v>0</v>
      </c>
      <c r="G257" s="286">
        <f>IFERROR(VLOOKUP(B257,'Reading B'!E:CS,76,FALSE),"")</f>
        <v>0</v>
      </c>
      <c r="H257" s="287">
        <f>IFERROR(VLOOKUP(B257,'Reading B'!E:CS,77,FALSE),"")</f>
        <v>0</v>
      </c>
      <c r="I257" s="293">
        <f>IFERROR(VLOOKUP(B257,'Reading B'!E:CS,78,FALSE),"_")</f>
        <v>0</v>
      </c>
      <c r="J257" s="290">
        <f>IFERROR(VLOOKUP(B257,'Reading B'!E:CS,9,FALSE),"")</f>
        <v>0</v>
      </c>
      <c r="K257" s="294">
        <f>IFERROR(VLOOKUP(B257,'Reading B'!E:CS,10,FALSE),"")</f>
        <v>0</v>
      </c>
    </row>
    <row r="258" spans="2:11" ht="17.399999999999999" customHeight="1">
      <c r="B258" s="284">
        <v>253</v>
      </c>
      <c r="C258" s="285" t="str">
        <f>IFERROR(VLOOKUP(B258,'Reading B'!E:CS,2,FALSE),"")</f>
        <v>01​ 01 01 6325 1</v>
      </c>
      <c r="D258" s="286" t="str">
        <f>IFERROR(VLOOKUP(B258,'Reading B'!E:CS,3,FALSE),"")</f>
        <v>វត្តពោធិក្នុង</v>
      </c>
      <c r="E258" s="286">
        <f>IFERROR(VLOOKUP(B258,'Reading B'!E:CS,74,FALSE),"")</f>
        <v>0</v>
      </c>
      <c r="F258" s="286">
        <f>IFERROR(VLOOKUP(B258,'Reading B'!E:CS,75,FALSE),"")</f>
        <v>0</v>
      </c>
      <c r="G258" s="286">
        <f>IFERROR(VLOOKUP(B258,'Reading B'!E:CS,76,FALSE),"")</f>
        <v>0</v>
      </c>
      <c r="H258" s="287">
        <f>IFERROR(VLOOKUP(B258,'Reading B'!E:CS,77,FALSE),"")</f>
        <v>0</v>
      </c>
      <c r="I258" s="293">
        <f>IFERROR(VLOOKUP(B258,'Reading B'!E:CS,78,FALSE),"_")</f>
        <v>0</v>
      </c>
      <c r="J258" s="290">
        <f>IFERROR(VLOOKUP(B258,'Reading B'!E:CS,9,FALSE),"")</f>
        <v>0</v>
      </c>
      <c r="K258" s="294">
        <f>IFERROR(VLOOKUP(B258,'Reading B'!E:CS,10,FALSE),"")</f>
        <v>0</v>
      </c>
    </row>
    <row r="259" spans="2:11" ht="17.399999999999999" customHeight="1">
      <c r="B259" s="284">
        <v>254</v>
      </c>
      <c r="C259" s="285" t="str">
        <f>IFERROR(VLOOKUP(B259,'Reading B'!E:CS,2,FALSE),"")</f>
        <v>01​ 01 01 6350 1</v>
      </c>
      <c r="D259" s="286" t="str">
        <f>IFERROR(VLOOKUP(B259,'Reading B'!E:CS,3,FALSE),"")</f>
        <v>កុង យក់</v>
      </c>
      <c r="E259" s="286">
        <f>IFERROR(VLOOKUP(B259,'Reading B'!E:CS,74,FALSE),"")</f>
        <v>0</v>
      </c>
      <c r="F259" s="286">
        <f>IFERROR(VLOOKUP(B259,'Reading B'!E:CS,75,FALSE),"")</f>
        <v>0</v>
      </c>
      <c r="G259" s="286">
        <f>IFERROR(VLOOKUP(B259,'Reading B'!E:CS,76,FALSE),"")</f>
        <v>0</v>
      </c>
      <c r="H259" s="287">
        <f>IFERROR(VLOOKUP(B259,'Reading B'!E:CS,77,FALSE),"")</f>
        <v>0</v>
      </c>
      <c r="I259" s="293">
        <f>IFERROR(VLOOKUP(B259,'Reading B'!E:CS,78,FALSE),"_")</f>
        <v>0</v>
      </c>
      <c r="J259" s="290">
        <f>IFERROR(VLOOKUP(B259,'Reading B'!E:CS,9,FALSE),"")</f>
        <v>0</v>
      </c>
      <c r="K259" s="294">
        <f>IFERROR(VLOOKUP(B259,'Reading B'!E:CS,10,FALSE),"")</f>
        <v>0</v>
      </c>
    </row>
    <row r="260" spans="2:11" ht="17.399999999999999" customHeight="1">
      <c r="B260" s="284">
        <v>255</v>
      </c>
      <c r="C260" s="285" t="str">
        <f>IFERROR(VLOOKUP(B260,'Reading B'!E:CS,2,FALSE),"")</f>
        <v>01​ 01 01 6375 1</v>
      </c>
      <c r="D260" s="286" t="str">
        <f>IFERROR(VLOOKUP(B260,'Reading B'!E:CS,3,FALSE),"")</f>
        <v>តាំង ឡាយ</v>
      </c>
      <c r="E260" s="286">
        <f>IFERROR(VLOOKUP(B260,'Reading B'!E:CS,74,FALSE),"")</f>
        <v>0</v>
      </c>
      <c r="F260" s="286">
        <f>IFERROR(VLOOKUP(B260,'Reading B'!E:CS,75,FALSE),"")</f>
        <v>0</v>
      </c>
      <c r="G260" s="286">
        <f>IFERROR(VLOOKUP(B260,'Reading B'!E:CS,76,FALSE),"")</f>
        <v>0</v>
      </c>
      <c r="H260" s="287">
        <f>IFERROR(VLOOKUP(B260,'Reading B'!E:CS,77,FALSE),"")</f>
        <v>0</v>
      </c>
      <c r="I260" s="293">
        <f>IFERROR(VLOOKUP(B260,'Reading B'!E:CS,78,FALSE),"_")</f>
        <v>0</v>
      </c>
      <c r="J260" s="290">
        <f>IFERROR(VLOOKUP(B260,'Reading B'!E:CS,9,FALSE),"")</f>
        <v>0</v>
      </c>
      <c r="K260" s="294">
        <f>IFERROR(VLOOKUP(B260,'Reading B'!E:CS,10,FALSE),"")</f>
        <v>0</v>
      </c>
    </row>
    <row r="261" spans="2:11" ht="17.399999999999999" customHeight="1">
      <c r="B261" s="284">
        <v>256</v>
      </c>
      <c r="C261" s="285" t="str">
        <f>IFERROR(VLOOKUP(B261,'Reading B'!E:CS,2,FALSE),"")</f>
        <v>01​ 01 01 6400 1</v>
      </c>
      <c r="D261" s="286" t="str">
        <f>IFERROR(VLOOKUP(B261,'Reading B'!E:CS,3,FALSE),"")</f>
        <v>ឈិត សុក</v>
      </c>
      <c r="E261" s="286">
        <f>IFERROR(VLOOKUP(B261,'Reading B'!E:CS,74,FALSE),"")</f>
        <v>0</v>
      </c>
      <c r="F261" s="286">
        <f>IFERROR(VLOOKUP(B261,'Reading B'!E:CS,75,FALSE),"")</f>
        <v>0</v>
      </c>
      <c r="G261" s="286">
        <f>IFERROR(VLOOKUP(B261,'Reading B'!E:CS,76,FALSE),"")</f>
        <v>0</v>
      </c>
      <c r="H261" s="287">
        <f>IFERROR(VLOOKUP(B261,'Reading B'!E:CS,77,FALSE),"")</f>
        <v>0</v>
      </c>
      <c r="I261" s="293">
        <f>IFERROR(VLOOKUP(B261,'Reading B'!E:CS,78,FALSE),"_")</f>
        <v>0</v>
      </c>
      <c r="J261" s="290">
        <f>IFERROR(VLOOKUP(B261,'Reading B'!E:CS,9,FALSE),"")</f>
        <v>0</v>
      </c>
      <c r="K261" s="294">
        <f>IFERROR(VLOOKUP(B261,'Reading B'!E:CS,10,FALSE),"")</f>
        <v>0</v>
      </c>
    </row>
    <row r="262" spans="2:11" ht="17.399999999999999" customHeight="1">
      <c r="B262" s="284">
        <v>257</v>
      </c>
      <c r="C262" s="285" t="str">
        <f>IFERROR(VLOOKUP(B262,'Reading B'!E:CS,2,FALSE),"")</f>
        <v>01​ 01 01 6425 1</v>
      </c>
      <c r="D262" s="286" t="str">
        <f>IFERROR(VLOOKUP(B262,'Reading B'!E:CS,3,FALSE),"")</f>
        <v>អែម សុផល</v>
      </c>
      <c r="E262" s="286">
        <f>IFERROR(VLOOKUP(B262,'Reading B'!E:CS,74,FALSE),"")</f>
        <v>0</v>
      </c>
      <c r="F262" s="286">
        <f>IFERROR(VLOOKUP(B262,'Reading B'!E:CS,75,FALSE),"")</f>
        <v>0</v>
      </c>
      <c r="G262" s="286">
        <f>IFERROR(VLOOKUP(B262,'Reading B'!E:CS,76,FALSE),"")</f>
        <v>0</v>
      </c>
      <c r="H262" s="287">
        <f>IFERROR(VLOOKUP(B262,'Reading B'!E:CS,77,FALSE),"")</f>
        <v>0</v>
      </c>
      <c r="I262" s="293">
        <f>IFERROR(VLOOKUP(B262,'Reading B'!E:CS,78,FALSE),"_")</f>
        <v>0</v>
      </c>
      <c r="J262" s="290">
        <f>IFERROR(VLOOKUP(B262,'Reading B'!E:CS,9,FALSE),"")</f>
        <v>0</v>
      </c>
      <c r="K262" s="294">
        <f>IFERROR(VLOOKUP(B262,'Reading B'!E:CS,10,FALSE),"")</f>
        <v>0</v>
      </c>
    </row>
    <row r="263" spans="2:11" ht="17.399999999999999" customHeight="1">
      <c r="B263" s="284">
        <v>258</v>
      </c>
      <c r="C263" s="285" t="str">
        <f>IFERROR(VLOOKUP(B263,'Reading B'!E:CS,2,FALSE),"")</f>
        <v>01​ 01 01 6450 1</v>
      </c>
      <c r="D263" s="286" t="str">
        <f>IFERROR(VLOOKUP(B263,'Reading B'!E:CS,3,FALSE),"")</f>
        <v>សន និល</v>
      </c>
      <c r="E263" s="286">
        <f>IFERROR(VLOOKUP(B263,'Reading B'!E:CS,74,FALSE),"")</f>
        <v>0</v>
      </c>
      <c r="F263" s="286">
        <f>IFERROR(VLOOKUP(B263,'Reading B'!E:CS,75,FALSE),"")</f>
        <v>0</v>
      </c>
      <c r="G263" s="286">
        <f>IFERROR(VLOOKUP(B263,'Reading B'!E:CS,76,FALSE),"")</f>
        <v>0</v>
      </c>
      <c r="H263" s="287">
        <f>IFERROR(VLOOKUP(B263,'Reading B'!E:CS,77,FALSE),"")</f>
        <v>0</v>
      </c>
      <c r="I263" s="293">
        <f>IFERROR(VLOOKUP(B263,'Reading B'!E:CS,78,FALSE),"_")</f>
        <v>0</v>
      </c>
      <c r="J263" s="290">
        <f>IFERROR(VLOOKUP(B263,'Reading B'!E:CS,9,FALSE),"")</f>
        <v>0</v>
      </c>
      <c r="K263" s="294">
        <f>IFERROR(VLOOKUP(B263,'Reading B'!E:CS,10,FALSE),"")</f>
        <v>0</v>
      </c>
    </row>
    <row r="264" spans="2:11" ht="17.399999999999999" customHeight="1">
      <c r="B264" s="284">
        <v>259</v>
      </c>
      <c r="C264" s="285" t="str">
        <f>IFERROR(VLOOKUP(B264,'Reading B'!E:CS,2,FALSE),"")</f>
        <v>01​ 01 01 6475 1</v>
      </c>
      <c r="D264" s="286" t="str">
        <f>IFERROR(VLOOKUP(B264,'Reading B'!E:CS,3,FALSE),"")</f>
        <v>គឹម មុន្នី</v>
      </c>
      <c r="E264" s="286">
        <f>IFERROR(VLOOKUP(B264,'Reading B'!E:CS,74,FALSE),"")</f>
        <v>0</v>
      </c>
      <c r="F264" s="286">
        <f>IFERROR(VLOOKUP(B264,'Reading B'!E:CS,75,FALSE),"")</f>
        <v>0</v>
      </c>
      <c r="G264" s="286">
        <f>IFERROR(VLOOKUP(B264,'Reading B'!E:CS,76,FALSE),"")</f>
        <v>0</v>
      </c>
      <c r="H264" s="287">
        <f>IFERROR(VLOOKUP(B264,'Reading B'!E:CS,77,FALSE),"")</f>
        <v>0</v>
      </c>
      <c r="I264" s="293">
        <f>IFERROR(VLOOKUP(B264,'Reading B'!E:CS,78,FALSE),"_")</f>
        <v>0</v>
      </c>
      <c r="J264" s="290">
        <f>IFERROR(VLOOKUP(B264,'Reading B'!E:CS,9,FALSE),"")</f>
        <v>0</v>
      </c>
      <c r="K264" s="294">
        <f>IFERROR(VLOOKUP(B264,'Reading B'!E:CS,10,FALSE),"")</f>
        <v>0</v>
      </c>
    </row>
    <row r="265" spans="2:11" ht="17.399999999999999" customHeight="1">
      <c r="B265" s="284">
        <v>260</v>
      </c>
      <c r="C265" s="285" t="str">
        <f>IFERROR(VLOOKUP(B265,'Reading B'!E:CS,2,FALSE),"")</f>
        <v>01​ 01 01 6500 1</v>
      </c>
      <c r="D265" s="286" t="str">
        <f>IFERROR(VLOOKUP(B265,'Reading B'!E:CS,3,FALSE),"")</f>
        <v>អ៊ុក ស៊ីណយ</v>
      </c>
      <c r="E265" s="286">
        <f>IFERROR(VLOOKUP(B265,'Reading B'!E:CS,74,FALSE),"")</f>
        <v>0</v>
      </c>
      <c r="F265" s="286">
        <f>IFERROR(VLOOKUP(B265,'Reading B'!E:CS,75,FALSE),"")</f>
        <v>0</v>
      </c>
      <c r="G265" s="286">
        <f>IFERROR(VLOOKUP(B265,'Reading B'!E:CS,76,FALSE),"")</f>
        <v>0</v>
      </c>
      <c r="H265" s="287">
        <f>IFERROR(VLOOKUP(B265,'Reading B'!E:CS,77,FALSE),"")</f>
        <v>0</v>
      </c>
      <c r="I265" s="293">
        <f>IFERROR(VLOOKUP(B265,'Reading B'!E:CS,78,FALSE),"_")</f>
        <v>0</v>
      </c>
      <c r="J265" s="290">
        <f>IFERROR(VLOOKUP(B265,'Reading B'!E:CS,9,FALSE),"")</f>
        <v>0</v>
      </c>
      <c r="K265" s="294">
        <f>IFERROR(VLOOKUP(B265,'Reading B'!E:CS,10,FALSE),"")</f>
        <v>0</v>
      </c>
    </row>
    <row r="266" spans="2:11" ht="17.399999999999999" customHeight="1">
      <c r="B266" s="284">
        <v>261</v>
      </c>
      <c r="C266" s="285" t="str">
        <f>IFERROR(VLOOKUP(B266,'Reading B'!E:CS,2,FALSE),"")</f>
        <v>01​ 01 01 6525 1</v>
      </c>
      <c r="D266" s="286" t="str">
        <f>IFERROR(VLOOKUP(B266,'Reading B'!E:CS,3,FALSE),"")</f>
        <v>ប្រាក់ ព្រី</v>
      </c>
      <c r="E266" s="286">
        <f>IFERROR(VLOOKUP(B266,'Reading B'!E:CS,74,FALSE),"")</f>
        <v>0</v>
      </c>
      <c r="F266" s="286">
        <f>IFERROR(VLOOKUP(B266,'Reading B'!E:CS,75,FALSE),"")</f>
        <v>0</v>
      </c>
      <c r="G266" s="286">
        <f>IFERROR(VLOOKUP(B266,'Reading B'!E:CS,76,FALSE),"")</f>
        <v>0</v>
      </c>
      <c r="H266" s="287">
        <f>IFERROR(VLOOKUP(B266,'Reading B'!E:CS,77,FALSE),"")</f>
        <v>0</v>
      </c>
      <c r="I266" s="293">
        <f>IFERROR(VLOOKUP(B266,'Reading B'!E:CS,78,FALSE),"_")</f>
        <v>0</v>
      </c>
      <c r="J266" s="290">
        <f>IFERROR(VLOOKUP(B266,'Reading B'!E:CS,9,FALSE),"")</f>
        <v>0</v>
      </c>
      <c r="K266" s="294">
        <f>IFERROR(VLOOKUP(B266,'Reading B'!E:CS,10,FALSE),"")</f>
        <v>0</v>
      </c>
    </row>
    <row r="267" spans="2:11" ht="17.399999999999999" customHeight="1">
      <c r="B267" s="284">
        <v>262</v>
      </c>
      <c r="C267" s="285" t="str">
        <f>IFERROR(VLOOKUP(B267,'Reading B'!E:CS,2,FALSE),"")</f>
        <v>01​ 01 01 6550 1</v>
      </c>
      <c r="D267" s="286" t="str">
        <f>IFERROR(VLOOKUP(B267,'Reading B'!E:CS,3,FALSE),"")</f>
        <v>ងួន ពន្លក</v>
      </c>
      <c r="E267" s="286">
        <f>IFERROR(VLOOKUP(B267,'Reading B'!E:CS,74,FALSE),"")</f>
        <v>0</v>
      </c>
      <c r="F267" s="286">
        <f>IFERROR(VLOOKUP(B267,'Reading B'!E:CS,75,FALSE),"")</f>
        <v>0</v>
      </c>
      <c r="G267" s="286">
        <f>IFERROR(VLOOKUP(B267,'Reading B'!E:CS,76,FALSE),"")</f>
        <v>0</v>
      </c>
      <c r="H267" s="287">
        <f>IFERROR(VLOOKUP(B267,'Reading B'!E:CS,77,FALSE),"")</f>
        <v>0</v>
      </c>
      <c r="I267" s="293">
        <f>IFERROR(VLOOKUP(B267,'Reading B'!E:CS,78,FALSE),"_")</f>
        <v>0</v>
      </c>
      <c r="J267" s="290">
        <f>IFERROR(VLOOKUP(B267,'Reading B'!E:CS,9,FALSE),"")</f>
        <v>0</v>
      </c>
      <c r="K267" s="294">
        <f>IFERROR(VLOOKUP(B267,'Reading B'!E:CS,10,FALSE),"")</f>
        <v>0</v>
      </c>
    </row>
    <row r="268" spans="2:11" ht="17.399999999999999" customHeight="1">
      <c r="B268" s="284">
        <v>263</v>
      </c>
      <c r="C268" s="285" t="str">
        <f>IFERROR(VLOOKUP(B268,'Reading B'!E:CS,2,FALSE),"")</f>
        <v>01​ 01 01 6575 1</v>
      </c>
      <c r="D268" s="286" t="str">
        <f>IFERROR(VLOOKUP(B268,'Reading B'!E:CS,3,FALSE),"")</f>
        <v>សេង ប៊ូ</v>
      </c>
      <c r="E268" s="286">
        <f>IFERROR(VLOOKUP(B268,'Reading B'!E:CS,74,FALSE),"")</f>
        <v>0</v>
      </c>
      <c r="F268" s="286">
        <f>IFERROR(VLOOKUP(B268,'Reading B'!E:CS,75,FALSE),"")</f>
        <v>0</v>
      </c>
      <c r="G268" s="286">
        <f>IFERROR(VLOOKUP(B268,'Reading B'!E:CS,76,FALSE),"")</f>
        <v>0</v>
      </c>
      <c r="H268" s="287">
        <f>IFERROR(VLOOKUP(B268,'Reading B'!E:CS,77,FALSE),"")</f>
        <v>0</v>
      </c>
      <c r="I268" s="293">
        <f>IFERROR(VLOOKUP(B268,'Reading B'!E:CS,78,FALSE),"_")</f>
        <v>0</v>
      </c>
      <c r="J268" s="290">
        <f>IFERROR(VLOOKUP(B268,'Reading B'!E:CS,9,FALSE),"")</f>
        <v>0</v>
      </c>
      <c r="K268" s="294">
        <f>IFERROR(VLOOKUP(B268,'Reading B'!E:CS,10,FALSE),"")</f>
        <v>0</v>
      </c>
    </row>
    <row r="269" spans="2:11" ht="17.399999999999999" customHeight="1">
      <c r="B269" s="284">
        <v>264</v>
      </c>
      <c r="C269" s="285" t="str">
        <f>IFERROR(VLOOKUP(B269,'Reading B'!E:CS,2,FALSE),"")</f>
        <v>01​ 01 01 6600 1</v>
      </c>
      <c r="D269" s="286" t="str">
        <f>IFERROR(VLOOKUP(B269,'Reading B'!E:CS,3,FALSE),"")</f>
        <v>បេនឡាន</v>
      </c>
      <c r="E269" s="286">
        <f>IFERROR(VLOOKUP(B269,'Reading B'!E:CS,74,FALSE),"")</f>
        <v>0</v>
      </c>
      <c r="F269" s="286">
        <f>IFERROR(VLOOKUP(B269,'Reading B'!E:CS,75,FALSE),"")</f>
        <v>0</v>
      </c>
      <c r="G269" s="286">
        <f>IFERROR(VLOOKUP(B269,'Reading B'!E:CS,76,FALSE),"")</f>
        <v>0</v>
      </c>
      <c r="H269" s="287">
        <f>IFERROR(VLOOKUP(B269,'Reading B'!E:CS,77,FALSE),"")</f>
        <v>0</v>
      </c>
      <c r="I269" s="293">
        <f>IFERROR(VLOOKUP(B269,'Reading B'!E:CS,78,FALSE),"_")</f>
        <v>0</v>
      </c>
      <c r="J269" s="290">
        <f>IFERROR(VLOOKUP(B269,'Reading B'!E:CS,9,FALSE),"")</f>
        <v>0</v>
      </c>
      <c r="K269" s="294">
        <f>IFERROR(VLOOKUP(B269,'Reading B'!E:CS,10,FALSE),"")</f>
        <v>0</v>
      </c>
    </row>
    <row r="270" spans="2:11" ht="17.399999999999999" customHeight="1">
      <c r="B270" s="284">
        <v>265</v>
      </c>
      <c r="C270" s="285" t="str">
        <f>IFERROR(VLOOKUP(B270,'Reading B'!E:CS,2,FALSE),"")</f>
        <v>01​ 01 01 6625 1</v>
      </c>
      <c r="D270" s="286" t="str">
        <f>IFERROR(VLOOKUP(B270,'Reading B'!E:CS,3,FALSE),"")</f>
        <v>ផ្សារថ្មី</v>
      </c>
      <c r="E270" s="286">
        <f>IFERROR(VLOOKUP(B270,'Reading B'!E:CS,74,FALSE),"")</f>
        <v>0</v>
      </c>
      <c r="F270" s="286">
        <f>IFERROR(VLOOKUP(B270,'Reading B'!E:CS,75,FALSE),"")</f>
        <v>0</v>
      </c>
      <c r="G270" s="286">
        <f>IFERROR(VLOOKUP(B270,'Reading B'!E:CS,76,FALSE),"")</f>
        <v>0</v>
      </c>
      <c r="H270" s="287">
        <f>IFERROR(VLOOKUP(B270,'Reading B'!E:CS,77,FALSE),"")</f>
        <v>0</v>
      </c>
      <c r="I270" s="293">
        <f>IFERROR(VLOOKUP(B270,'Reading B'!E:CS,78,FALSE),"_")</f>
        <v>0</v>
      </c>
      <c r="J270" s="290">
        <f>IFERROR(VLOOKUP(B270,'Reading B'!E:CS,9,FALSE),"")</f>
        <v>0</v>
      </c>
      <c r="K270" s="294">
        <f>IFERROR(VLOOKUP(B270,'Reading B'!E:CS,10,FALSE),"")</f>
        <v>0</v>
      </c>
    </row>
    <row r="271" spans="2:11" ht="17.399999999999999" customHeight="1">
      <c r="B271" s="284">
        <v>266</v>
      </c>
      <c r="C271" s="285" t="str">
        <f>IFERROR(VLOOKUP(B271,'Reading B'!E:CS,2,FALSE),"")</f>
        <v>01​ 01 01 6650 1</v>
      </c>
      <c r="D271" s="286" t="str">
        <f>IFERROR(VLOOKUP(B271,'Reading B'!E:CS,3,FALSE),"")</f>
        <v>មាស រ៉ានី ១</v>
      </c>
      <c r="E271" s="286">
        <f>IFERROR(VLOOKUP(B271,'Reading B'!E:CS,74,FALSE),"")</f>
        <v>0</v>
      </c>
      <c r="F271" s="286">
        <f>IFERROR(VLOOKUP(B271,'Reading B'!E:CS,75,FALSE),"")</f>
        <v>0</v>
      </c>
      <c r="G271" s="286">
        <f>IFERROR(VLOOKUP(B271,'Reading B'!E:CS,76,FALSE),"")</f>
        <v>0</v>
      </c>
      <c r="H271" s="287">
        <f>IFERROR(VLOOKUP(B271,'Reading B'!E:CS,77,FALSE),"")</f>
        <v>0</v>
      </c>
      <c r="I271" s="293">
        <f>IFERROR(VLOOKUP(B271,'Reading B'!E:CS,78,FALSE),"_")</f>
        <v>0</v>
      </c>
      <c r="J271" s="290">
        <f>IFERROR(VLOOKUP(B271,'Reading B'!E:CS,9,FALSE),"")</f>
        <v>0</v>
      </c>
      <c r="K271" s="294">
        <f>IFERROR(VLOOKUP(B271,'Reading B'!E:CS,10,FALSE),"")</f>
        <v>0</v>
      </c>
    </row>
    <row r="272" spans="2:11" ht="17.399999999999999" customHeight="1">
      <c r="B272" s="284">
        <v>267</v>
      </c>
      <c r="C272" s="285" t="str">
        <f>IFERROR(VLOOKUP(B272,'Reading B'!E:CS,2,FALSE),"")</f>
        <v>01​ 01 01 6675 1</v>
      </c>
      <c r="D272" s="286" t="str">
        <f>IFERROR(VLOOKUP(B272,'Reading B'!E:CS,3,FALSE),"")</f>
        <v>វត្តផ្សារថ្មី</v>
      </c>
      <c r="E272" s="286">
        <f>IFERROR(VLOOKUP(B272,'Reading B'!E:CS,74,FALSE),"")</f>
        <v>0</v>
      </c>
      <c r="F272" s="286">
        <f>IFERROR(VLOOKUP(B272,'Reading B'!E:CS,75,FALSE),"")</f>
        <v>0</v>
      </c>
      <c r="G272" s="286">
        <f>IFERROR(VLOOKUP(B272,'Reading B'!E:CS,76,FALSE),"")</f>
        <v>0</v>
      </c>
      <c r="H272" s="287">
        <f>IFERROR(VLOOKUP(B272,'Reading B'!E:CS,77,FALSE),"")</f>
        <v>0</v>
      </c>
      <c r="I272" s="293">
        <f>IFERROR(VLOOKUP(B272,'Reading B'!E:CS,78,FALSE),"_")</f>
        <v>0</v>
      </c>
      <c r="J272" s="290">
        <f>IFERROR(VLOOKUP(B272,'Reading B'!E:CS,9,FALSE),"")</f>
        <v>0</v>
      </c>
      <c r="K272" s="294">
        <f>IFERROR(VLOOKUP(B272,'Reading B'!E:CS,10,FALSE),"")</f>
        <v>0</v>
      </c>
    </row>
    <row r="273" spans="2:11" ht="17.399999999999999" customHeight="1">
      <c r="B273" s="284">
        <v>268</v>
      </c>
      <c r="C273" s="285" t="str">
        <f>IFERROR(VLOOKUP(B273,'Reading B'!E:CS,2,FALSE),"")</f>
        <v>01​ 01 01 6700 1</v>
      </c>
      <c r="D273" s="286" t="str">
        <f>IFERROR(VLOOKUP(B273,'Reading B'!E:CS,3,FALSE),"")</f>
        <v>ចេង អឿន</v>
      </c>
      <c r="E273" s="286">
        <f>IFERROR(VLOOKUP(B273,'Reading B'!E:CS,74,FALSE),"")</f>
        <v>0</v>
      </c>
      <c r="F273" s="286">
        <f>IFERROR(VLOOKUP(B273,'Reading B'!E:CS,75,FALSE),"")</f>
        <v>0</v>
      </c>
      <c r="G273" s="286">
        <f>IFERROR(VLOOKUP(B273,'Reading B'!E:CS,76,FALSE),"")</f>
        <v>0</v>
      </c>
      <c r="H273" s="287">
        <f>IFERROR(VLOOKUP(B273,'Reading B'!E:CS,77,FALSE),"")</f>
        <v>0</v>
      </c>
      <c r="I273" s="293">
        <f>IFERROR(VLOOKUP(B273,'Reading B'!E:CS,78,FALSE),"_")</f>
        <v>0</v>
      </c>
      <c r="J273" s="290">
        <f>IFERROR(VLOOKUP(B273,'Reading B'!E:CS,9,FALSE),"")</f>
        <v>0</v>
      </c>
      <c r="K273" s="294">
        <f>IFERROR(VLOOKUP(B273,'Reading B'!E:CS,10,FALSE),"")</f>
        <v>0</v>
      </c>
    </row>
    <row r="274" spans="2:11" ht="17.399999999999999" customHeight="1">
      <c r="B274" s="284">
        <v>269</v>
      </c>
      <c r="C274" s="285" t="str">
        <f>IFERROR(VLOOKUP(B274,'Reading B'!E:CS,2,FALSE),"")</f>
        <v>01​ 01 01 6725 1</v>
      </c>
      <c r="D274" s="286" t="str">
        <f>IFERROR(VLOOKUP(B274,'Reading B'!E:CS,3,FALSE),"")</f>
        <v>ក្រុមហ៊ុន អិលឌីអែស</v>
      </c>
      <c r="E274" s="286">
        <f>IFERROR(VLOOKUP(B274,'Reading B'!E:CS,74,FALSE),"")</f>
        <v>0</v>
      </c>
      <c r="F274" s="286">
        <f>IFERROR(VLOOKUP(B274,'Reading B'!E:CS,75,FALSE),"")</f>
        <v>0</v>
      </c>
      <c r="G274" s="286">
        <f>IFERROR(VLOOKUP(B274,'Reading B'!E:CS,76,FALSE),"")</f>
        <v>0</v>
      </c>
      <c r="H274" s="287">
        <f>IFERROR(VLOOKUP(B274,'Reading B'!E:CS,77,FALSE),"")</f>
        <v>0</v>
      </c>
      <c r="I274" s="293">
        <f>IFERROR(VLOOKUP(B274,'Reading B'!E:CS,78,FALSE),"_")</f>
        <v>0</v>
      </c>
      <c r="J274" s="290">
        <f>IFERROR(VLOOKUP(B274,'Reading B'!E:CS,9,FALSE),"")</f>
        <v>0</v>
      </c>
      <c r="K274" s="294">
        <f>IFERROR(VLOOKUP(B274,'Reading B'!E:CS,10,FALSE),"")</f>
        <v>0</v>
      </c>
    </row>
    <row r="275" spans="2:11" ht="17.399999999999999" customHeight="1">
      <c r="B275" s="284">
        <v>270</v>
      </c>
      <c r="C275" s="285" t="str">
        <f>IFERROR(VLOOKUP(B275,'Reading B'!E:CS,2,FALSE),"")</f>
        <v>01​ 01 01 6750 1</v>
      </c>
      <c r="D275" s="286" t="str">
        <f>IFERROR(VLOOKUP(B275,'Reading B'!E:CS,3,FALSE),"")</f>
        <v>តុបផូលីណា ១</v>
      </c>
      <c r="E275" s="286">
        <f>IFERROR(VLOOKUP(B275,'Reading B'!E:CS,74,FALSE),"")</f>
        <v>0</v>
      </c>
      <c r="F275" s="286">
        <f>IFERROR(VLOOKUP(B275,'Reading B'!E:CS,75,FALSE),"")</f>
        <v>0</v>
      </c>
      <c r="G275" s="286">
        <f>IFERROR(VLOOKUP(B275,'Reading B'!E:CS,76,FALSE),"")</f>
        <v>0</v>
      </c>
      <c r="H275" s="287">
        <f>IFERROR(VLOOKUP(B275,'Reading B'!E:CS,77,FALSE),"")</f>
        <v>0</v>
      </c>
      <c r="I275" s="293">
        <f>IFERROR(VLOOKUP(B275,'Reading B'!E:CS,78,FALSE),"_")</f>
        <v>0</v>
      </c>
      <c r="J275" s="290">
        <f>IFERROR(VLOOKUP(B275,'Reading B'!E:CS,9,FALSE),"")</f>
        <v>0</v>
      </c>
      <c r="K275" s="294">
        <f>IFERROR(VLOOKUP(B275,'Reading B'!E:CS,10,FALSE),"")</f>
        <v>0</v>
      </c>
    </row>
    <row r="276" spans="2:11" ht="17.399999999999999" customHeight="1">
      <c r="B276" s="284">
        <v>271</v>
      </c>
      <c r="C276" s="285" t="str">
        <f>IFERROR(VLOOKUP(B276,'Reading B'!E:CS,2,FALSE),"")</f>
        <v>01​ 01 01 6775 1</v>
      </c>
      <c r="D276" s="286" t="str">
        <f>IFERROR(VLOOKUP(B276,'Reading B'!E:CS,3,FALSE),"")</f>
        <v>តុប ថូលីណា ២</v>
      </c>
      <c r="E276" s="286">
        <f>IFERROR(VLOOKUP(B276,'Reading B'!E:CS,74,FALSE),"")</f>
        <v>0</v>
      </c>
      <c r="F276" s="286">
        <f>IFERROR(VLOOKUP(B276,'Reading B'!E:CS,75,FALSE),"")</f>
        <v>0</v>
      </c>
      <c r="G276" s="286">
        <f>IFERROR(VLOOKUP(B276,'Reading B'!E:CS,76,FALSE),"")</f>
        <v>0</v>
      </c>
      <c r="H276" s="287">
        <f>IFERROR(VLOOKUP(B276,'Reading B'!E:CS,77,FALSE),"")</f>
        <v>0</v>
      </c>
      <c r="I276" s="293">
        <f>IFERROR(VLOOKUP(B276,'Reading B'!E:CS,78,FALSE),"_")</f>
        <v>0</v>
      </c>
      <c r="J276" s="290">
        <f>IFERROR(VLOOKUP(B276,'Reading B'!E:CS,9,FALSE),"")</f>
        <v>0</v>
      </c>
      <c r="K276" s="294">
        <f>IFERROR(VLOOKUP(B276,'Reading B'!E:CS,10,FALSE),"")</f>
        <v>0</v>
      </c>
    </row>
    <row r="277" spans="2:11" ht="17.399999999999999" customHeight="1">
      <c r="B277" s="284">
        <v>272</v>
      </c>
      <c r="C277" s="285" t="str">
        <f>IFERROR(VLOOKUP(B277,'Reading B'!E:CS,2,FALSE),"")</f>
        <v>01​ 01 01 6800 1</v>
      </c>
      <c r="D277" s="286" t="str">
        <f>IFERROR(VLOOKUP(B277,'Reading B'!E:CS,3,FALSE),"")</f>
        <v>ឡាំ ឆៃលីន</v>
      </c>
      <c r="E277" s="286">
        <f>IFERROR(VLOOKUP(B277,'Reading B'!E:CS,74,FALSE),"")</f>
        <v>0</v>
      </c>
      <c r="F277" s="286">
        <f>IFERROR(VLOOKUP(B277,'Reading B'!E:CS,75,FALSE),"")</f>
        <v>0</v>
      </c>
      <c r="G277" s="286">
        <f>IFERROR(VLOOKUP(B277,'Reading B'!E:CS,76,FALSE),"")</f>
        <v>0</v>
      </c>
      <c r="H277" s="287">
        <f>IFERROR(VLOOKUP(B277,'Reading B'!E:CS,77,FALSE),"")</f>
        <v>0</v>
      </c>
      <c r="I277" s="293">
        <f>IFERROR(VLOOKUP(B277,'Reading B'!E:CS,78,FALSE),"_")</f>
        <v>0</v>
      </c>
      <c r="J277" s="290">
        <f>IFERROR(VLOOKUP(B277,'Reading B'!E:CS,9,FALSE),"")</f>
        <v>0</v>
      </c>
      <c r="K277" s="294">
        <f>IFERROR(VLOOKUP(B277,'Reading B'!E:CS,10,FALSE),"")</f>
        <v>0</v>
      </c>
    </row>
    <row r="278" spans="2:11" ht="17.399999999999999" customHeight="1">
      <c r="B278" s="284">
        <v>273</v>
      </c>
      <c r="C278" s="285" t="str">
        <f>IFERROR(VLOOKUP(B278,'Reading B'!E:CS,2,FALSE),"")</f>
        <v>01​ 01 01 6825 1</v>
      </c>
      <c r="D278" s="286" t="str">
        <f>IFERROR(VLOOKUP(B278,'Reading B'!E:CS,3,FALSE),"")</f>
        <v>វ៉ាន់ ណារ៉េត</v>
      </c>
      <c r="E278" s="286">
        <f>IFERROR(VLOOKUP(B278,'Reading B'!E:CS,74,FALSE),"")</f>
        <v>0</v>
      </c>
      <c r="F278" s="286">
        <f>IFERROR(VLOOKUP(B278,'Reading B'!E:CS,75,FALSE),"")</f>
        <v>0</v>
      </c>
      <c r="G278" s="286">
        <f>IFERROR(VLOOKUP(B278,'Reading B'!E:CS,76,FALSE),"")</f>
        <v>0</v>
      </c>
      <c r="H278" s="287">
        <f>IFERROR(VLOOKUP(B278,'Reading B'!E:CS,77,FALSE),"")</f>
        <v>0</v>
      </c>
      <c r="I278" s="293">
        <f>IFERROR(VLOOKUP(B278,'Reading B'!E:CS,78,FALSE),"_")</f>
        <v>0</v>
      </c>
      <c r="J278" s="290">
        <f>IFERROR(VLOOKUP(B278,'Reading B'!E:CS,9,FALSE),"")</f>
        <v>0</v>
      </c>
      <c r="K278" s="294">
        <f>IFERROR(VLOOKUP(B278,'Reading B'!E:CS,10,FALSE),"")</f>
        <v>0</v>
      </c>
    </row>
    <row r="279" spans="2:11" ht="17.399999999999999" customHeight="1">
      <c r="B279" s="284">
        <v>274</v>
      </c>
      <c r="C279" s="285" t="str">
        <f>IFERROR(VLOOKUP(B279,'Reading B'!E:CS,2,FALSE),"")</f>
        <v>01​ 01 01 6850 1</v>
      </c>
      <c r="D279" s="286" t="str">
        <f>IFERROR(VLOOKUP(B279,'Reading B'!E:CS,3,FALSE),"")</f>
        <v>នៅ សិទ្ធិគុណ</v>
      </c>
      <c r="E279" s="286">
        <f>IFERROR(VLOOKUP(B279,'Reading B'!E:CS,74,FALSE),"")</f>
        <v>0</v>
      </c>
      <c r="F279" s="286">
        <f>IFERROR(VLOOKUP(B279,'Reading B'!E:CS,75,FALSE),"")</f>
        <v>0</v>
      </c>
      <c r="G279" s="286">
        <f>IFERROR(VLOOKUP(B279,'Reading B'!E:CS,76,FALSE),"")</f>
        <v>0</v>
      </c>
      <c r="H279" s="287">
        <f>IFERROR(VLOOKUP(B279,'Reading B'!E:CS,77,FALSE),"")</f>
        <v>0</v>
      </c>
      <c r="I279" s="293">
        <f>IFERROR(VLOOKUP(B279,'Reading B'!E:CS,78,FALSE),"_")</f>
        <v>0</v>
      </c>
      <c r="J279" s="290">
        <f>IFERROR(VLOOKUP(B279,'Reading B'!E:CS,9,FALSE),"")</f>
        <v>0</v>
      </c>
      <c r="K279" s="294">
        <f>IFERROR(VLOOKUP(B279,'Reading B'!E:CS,10,FALSE),"")</f>
        <v>0</v>
      </c>
    </row>
    <row r="280" spans="2:11" ht="17.399999999999999" customHeight="1">
      <c r="B280" s="284">
        <v>275</v>
      </c>
      <c r="C280" s="285" t="str">
        <f>IFERROR(VLOOKUP(B280,'Reading B'!E:CS,2,FALSE),"")</f>
        <v>01​ 01 01 6875 1</v>
      </c>
      <c r="D280" s="286" t="str">
        <f>IFERROR(VLOOKUP(B280,'Reading B'!E:CS,3,FALSE),"")</f>
        <v>សួន វណ្ណនេត</v>
      </c>
      <c r="E280" s="286">
        <f>IFERROR(VLOOKUP(B280,'Reading B'!E:CS,74,FALSE),"")</f>
        <v>0</v>
      </c>
      <c r="F280" s="286">
        <f>IFERROR(VLOOKUP(B280,'Reading B'!E:CS,75,FALSE),"")</f>
        <v>0</v>
      </c>
      <c r="G280" s="286">
        <f>IFERROR(VLOOKUP(B280,'Reading B'!E:CS,76,FALSE),"")</f>
        <v>0</v>
      </c>
      <c r="H280" s="287">
        <f>IFERROR(VLOOKUP(B280,'Reading B'!E:CS,77,FALSE),"")</f>
        <v>0</v>
      </c>
      <c r="I280" s="293">
        <f>IFERROR(VLOOKUP(B280,'Reading B'!E:CS,78,FALSE),"_")</f>
        <v>0</v>
      </c>
      <c r="J280" s="290">
        <f>IFERROR(VLOOKUP(B280,'Reading B'!E:CS,9,FALSE),"")</f>
        <v>0</v>
      </c>
      <c r="K280" s="294">
        <f>IFERROR(VLOOKUP(B280,'Reading B'!E:CS,10,FALSE),"")</f>
        <v>0</v>
      </c>
    </row>
    <row r="281" spans="2:11" ht="17.399999999999999" customHeight="1">
      <c r="B281" s="284">
        <v>276</v>
      </c>
      <c r="C281" s="285" t="str">
        <f>IFERROR(VLOOKUP(B281,'Reading B'!E:CS,2,FALSE),"")</f>
        <v>01​ 01 01 6900 1</v>
      </c>
      <c r="D281" s="286" t="str">
        <f>IFERROR(VLOOKUP(B281,'Reading B'!E:CS,3,FALSE),"")</f>
        <v>សៀ ស៊ិន ១</v>
      </c>
      <c r="E281" s="286">
        <f>IFERROR(VLOOKUP(B281,'Reading B'!E:CS,74,FALSE),"")</f>
        <v>0</v>
      </c>
      <c r="F281" s="286">
        <f>IFERROR(VLOOKUP(B281,'Reading B'!E:CS,75,FALSE),"")</f>
        <v>0</v>
      </c>
      <c r="G281" s="286">
        <f>IFERROR(VLOOKUP(B281,'Reading B'!E:CS,76,FALSE),"")</f>
        <v>0</v>
      </c>
      <c r="H281" s="287">
        <f>IFERROR(VLOOKUP(B281,'Reading B'!E:CS,77,FALSE),"")</f>
        <v>0</v>
      </c>
      <c r="I281" s="293">
        <f>IFERROR(VLOOKUP(B281,'Reading B'!E:CS,78,FALSE),"_")</f>
        <v>0</v>
      </c>
      <c r="J281" s="290">
        <f>IFERROR(VLOOKUP(B281,'Reading B'!E:CS,9,FALSE),"")</f>
        <v>0</v>
      </c>
      <c r="K281" s="294">
        <f>IFERROR(VLOOKUP(B281,'Reading B'!E:CS,10,FALSE),"")</f>
        <v>0</v>
      </c>
    </row>
    <row r="282" spans="2:11" ht="17.399999999999999" customHeight="1">
      <c r="B282" s="284">
        <v>277</v>
      </c>
      <c r="C282" s="285" t="str">
        <f>IFERROR(VLOOKUP(B282,'Reading B'!E:CS,2,FALSE),"")</f>
        <v>01​ 01 01 6925 1</v>
      </c>
      <c r="D282" s="286" t="str">
        <f>IFERROR(VLOOKUP(B282,'Reading B'!E:CS,3,FALSE),"")</f>
        <v>គាន ថៃ ១</v>
      </c>
      <c r="E282" s="286">
        <f>IFERROR(VLOOKUP(B282,'Reading B'!E:CS,74,FALSE),"")</f>
        <v>0</v>
      </c>
      <c r="F282" s="286">
        <f>IFERROR(VLOOKUP(B282,'Reading B'!E:CS,75,FALSE),"")</f>
        <v>0</v>
      </c>
      <c r="G282" s="286">
        <f>IFERROR(VLOOKUP(B282,'Reading B'!E:CS,76,FALSE),"")</f>
        <v>0</v>
      </c>
      <c r="H282" s="287">
        <f>IFERROR(VLOOKUP(B282,'Reading B'!E:CS,77,FALSE),"")</f>
        <v>0</v>
      </c>
      <c r="I282" s="293">
        <f>IFERROR(VLOOKUP(B282,'Reading B'!E:CS,78,FALSE),"_")</f>
        <v>0</v>
      </c>
      <c r="J282" s="290">
        <f>IFERROR(VLOOKUP(B282,'Reading B'!E:CS,9,FALSE),"")</f>
        <v>0</v>
      </c>
      <c r="K282" s="294">
        <f>IFERROR(VLOOKUP(B282,'Reading B'!E:CS,10,FALSE),"")</f>
        <v>0</v>
      </c>
    </row>
    <row r="283" spans="2:11" ht="17.399999999999999" customHeight="1">
      <c r="B283" s="284">
        <v>278</v>
      </c>
      <c r="C283" s="285" t="str">
        <f>IFERROR(VLOOKUP(B283,'Reading B'!E:CS,2,FALSE),"")</f>
        <v>01​ 01 01 6950 1</v>
      </c>
      <c r="D283" s="286" t="str">
        <f>IFERROR(VLOOKUP(B283,'Reading B'!E:CS,3,FALSE),"")</f>
        <v>ឃុន ងួនហុង</v>
      </c>
      <c r="E283" s="286">
        <f>IFERROR(VLOOKUP(B283,'Reading B'!E:CS,74,FALSE),"")</f>
        <v>0</v>
      </c>
      <c r="F283" s="286">
        <f>IFERROR(VLOOKUP(B283,'Reading B'!E:CS,75,FALSE),"")</f>
        <v>0</v>
      </c>
      <c r="G283" s="286">
        <f>IFERROR(VLOOKUP(B283,'Reading B'!E:CS,76,FALSE),"")</f>
        <v>0</v>
      </c>
      <c r="H283" s="287">
        <f>IFERROR(VLOOKUP(B283,'Reading B'!E:CS,77,FALSE),"")</f>
        <v>0</v>
      </c>
      <c r="I283" s="293">
        <f>IFERROR(VLOOKUP(B283,'Reading B'!E:CS,78,FALSE),"_")</f>
        <v>0</v>
      </c>
      <c r="J283" s="290">
        <f>IFERROR(VLOOKUP(B283,'Reading B'!E:CS,9,FALSE),"")</f>
        <v>0</v>
      </c>
      <c r="K283" s="294">
        <f>IFERROR(VLOOKUP(B283,'Reading B'!E:CS,10,FALSE),"")</f>
        <v>0</v>
      </c>
    </row>
    <row r="284" spans="2:11" ht="17.399999999999999" customHeight="1">
      <c r="B284" s="284">
        <v>279</v>
      </c>
      <c r="C284" s="285" t="str">
        <f>IFERROR(VLOOKUP(B284,'Reading B'!E:CS,2,FALSE),"")</f>
        <v>01​ 01 01 6975 1</v>
      </c>
      <c r="D284" s="286" t="str">
        <f>IFERROR(VLOOKUP(B284,'Reading B'!E:CS,3,FALSE),"")</f>
        <v>វិទ្យាល័យបៀលប្រាយ ៣</v>
      </c>
      <c r="E284" s="286">
        <f>IFERROR(VLOOKUP(B284,'Reading B'!E:CS,74,FALSE),"")</f>
        <v>0</v>
      </c>
      <c r="F284" s="286">
        <f>IFERROR(VLOOKUP(B284,'Reading B'!E:CS,75,FALSE),"")</f>
        <v>0</v>
      </c>
      <c r="G284" s="286">
        <f>IFERROR(VLOOKUP(B284,'Reading B'!E:CS,76,FALSE),"")</f>
        <v>0</v>
      </c>
      <c r="H284" s="287">
        <f>IFERROR(VLOOKUP(B284,'Reading B'!E:CS,77,FALSE),"")</f>
        <v>0</v>
      </c>
      <c r="I284" s="293">
        <f>IFERROR(VLOOKUP(B284,'Reading B'!E:CS,78,FALSE),"_")</f>
        <v>0</v>
      </c>
      <c r="J284" s="290">
        <f>IFERROR(VLOOKUP(B284,'Reading B'!E:CS,9,FALSE),"")</f>
        <v>0</v>
      </c>
      <c r="K284" s="294">
        <f>IFERROR(VLOOKUP(B284,'Reading B'!E:CS,10,FALSE),"")</f>
        <v>0</v>
      </c>
    </row>
    <row r="285" spans="2:11" ht="17.399999999999999" customHeight="1">
      <c r="B285" s="284">
        <v>280</v>
      </c>
      <c r="C285" s="285" t="str">
        <f>IFERROR(VLOOKUP(B285,'Reading B'!E:CS,2,FALSE),"")</f>
        <v>01​ 01 01 7000 1</v>
      </c>
      <c r="D285" s="286" t="str">
        <f>IFERROR(VLOOKUP(B285,'Reading B'!E:CS,3,FALSE),"")</f>
        <v>វីរះ</v>
      </c>
      <c r="E285" s="286">
        <f>IFERROR(VLOOKUP(B285,'Reading B'!E:CS,74,FALSE),"")</f>
        <v>0</v>
      </c>
      <c r="F285" s="286">
        <f>IFERROR(VLOOKUP(B285,'Reading B'!E:CS,75,FALSE),"")</f>
        <v>0</v>
      </c>
      <c r="G285" s="286">
        <f>IFERROR(VLOOKUP(B285,'Reading B'!E:CS,76,FALSE),"")</f>
        <v>0</v>
      </c>
      <c r="H285" s="287">
        <f>IFERROR(VLOOKUP(B285,'Reading B'!E:CS,77,FALSE),"")</f>
        <v>0</v>
      </c>
      <c r="I285" s="293">
        <f>IFERROR(VLOOKUP(B285,'Reading B'!E:CS,78,FALSE),"_")</f>
        <v>0</v>
      </c>
      <c r="J285" s="290">
        <f>IFERROR(VLOOKUP(B285,'Reading B'!E:CS,9,FALSE),"")</f>
        <v>0</v>
      </c>
      <c r="K285" s="294">
        <f>IFERROR(VLOOKUP(B285,'Reading B'!E:CS,10,FALSE),"")</f>
        <v>0</v>
      </c>
    </row>
    <row r="286" spans="2:11" ht="17.399999999999999" customHeight="1">
      <c r="B286" s="284">
        <v>281</v>
      </c>
      <c r="C286" s="285" t="str">
        <f>IFERROR(VLOOKUP(B286,'Reading B'!E:CS,2,FALSE),"")</f>
        <v>01​ 01 01 7025 1</v>
      </c>
      <c r="D286" s="286" t="str">
        <f>IFERROR(VLOOKUP(B286,'Reading B'!E:CS,3,FALSE),"")</f>
        <v>ស</v>
      </c>
      <c r="E286" s="286">
        <f>IFERROR(VLOOKUP(B286,'Reading B'!E:CS,74,FALSE),"")</f>
        <v>0</v>
      </c>
      <c r="F286" s="286">
        <f>IFERROR(VLOOKUP(B286,'Reading B'!E:CS,75,FALSE),"")</f>
        <v>0</v>
      </c>
      <c r="G286" s="286">
        <f>IFERROR(VLOOKUP(B286,'Reading B'!E:CS,76,FALSE),"")</f>
        <v>0</v>
      </c>
      <c r="H286" s="287">
        <f>IFERROR(VLOOKUP(B286,'Reading B'!E:CS,77,FALSE),"")</f>
        <v>0</v>
      </c>
      <c r="I286" s="293">
        <f>IFERROR(VLOOKUP(B286,'Reading B'!E:CS,78,FALSE),"_")</f>
        <v>0</v>
      </c>
      <c r="J286" s="290">
        <f>IFERROR(VLOOKUP(B286,'Reading B'!E:CS,9,FALSE),"")</f>
        <v>0</v>
      </c>
      <c r="K286" s="294">
        <f>IFERROR(VLOOKUP(B286,'Reading B'!E:CS,10,FALSE),"")</f>
        <v>0</v>
      </c>
    </row>
    <row r="287" spans="2:11" ht="17.399999999999999" customHeight="1">
      <c r="B287" s="284">
        <v>282</v>
      </c>
      <c r="C287" s="285" t="str">
        <f>IFERROR(VLOOKUP(B287,'Reading B'!E:CS,2,FALSE),"")</f>
        <v>01​ 01 01 7050 1</v>
      </c>
      <c r="D287" s="286" t="str">
        <f>IFERROR(VLOOKUP(B287,'Reading B'!E:CS,3,FALSE),"")</f>
        <v>ដា</v>
      </c>
      <c r="E287" s="286">
        <f>IFERROR(VLOOKUP(B287,'Reading B'!E:CS,74,FALSE),"")</f>
        <v>0</v>
      </c>
      <c r="F287" s="286">
        <f>IFERROR(VLOOKUP(B287,'Reading B'!E:CS,75,FALSE),"")</f>
        <v>0</v>
      </c>
      <c r="G287" s="286">
        <f>IFERROR(VLOOKUP(B287,'Reading B'!E:CS,76,FALSE),"")</f>
        <v>0</v>
      </c>
      <c r="H287" s="287">
        <f>IFERROR(VLOOKUP(B287,'Reading B'!E:CS,77,FALSE),"")</f>
        <v>0</v>
      </c>
      <c r="I287" s="293">
        <f>IFERROR(VLOOKUP(B287,'Reading B'!E:CS,78,FALSE),"_")</f>
        <v>0</v>
      </c>
      <c r="J287" s="290">
        <f>IFERROR(VLOOKUP(B287,'Reading B'!E:CS,9,FALSE),"")</f>
        <v>0</v>
      </c>
      <c r="K287" s="294">
        <f>IFERROR(VLOOKUP(B287,'Reading B'!E:CS,10,FALSE),"")</f>
        <v>0</v>
      </c>
    </row>
    <row r="288" spans="2:11" ht="17.399999999999999" customHeight="1">
      <c r="B288" s="284">
        <v>283</v>
      </c>
      <c r="C288" s="285" t="str">
        <f>IFERROR(VLOOKUP(B288,'Reading B'!E:CS,2,FALSE),"")</f>
        <v/>
      </c>
      <c r="D288" s="286" t="str">
        <f>IFERROR(VLOOKUP(B288,'Reading B'!E:CS,3,FALSE),"")</f>
        <v/>
      </c>
      <c r="E288" s="286" t="str">
        <f>IFERROR(VLOOKUP(B288,'Reading B'!E:CS,74,FALSE),"")</f>
        <v/>
      </c>
      <c r="F288" s="286" t="str">
        <f>IFERROR(VLOOKUP(B288,'Reading B'!E:CS,75,FALSE),"")</f>
        <v/>
      </c>
      <c r="G288" s="286" t="str">
        <f>IFERROR(VLOOKUP(B288,'Reading B'!E:CS,76,FALSE),"")</f>
        <v/>
      </c>
      <c r="H288" s="287" t="str">
        <f>IFERROR(VLOOKUP(B288,'Reading B'!E:CS,77,FALSE),"")</f>
        <v/>
      </c>
      <c r="I288" s="293" t="str">
        <f>IFERROR(VLOOKUP(B288,'Reading B'!E:CS,78,FALSE),"_")</f>
        <v>_</v>
      </c>
      <c r="J288" s="290" t="str">
        <f>IFERROR(VLOOKUP(B288,'Reading B'!E:CS,9,FALSE),"")</f>
        <v/>
      </c>
      <c r="K288" s="294" t="str">
        <f>IFERROR(VLOOKUP(B288,'Reading B'!E:CS,10,FALSE),"")</f>
        <v/>
      </c>
    </row>
    <row r="289" spans="2:11" ht="17.399999999999999" customHeight="1">
      <c r="B289" s="284">
        <v>284</v>
      </c>
      <c r="C289" s="285" t="str">
        <f>IFERROR(VLOOKUP(B289,'Reading B'!E:CS,2,FALSE),"")</f>
        <v/>
      </c>
      <c r="D289" s="286" t="str">
        <f>IFERROR(VLOOKUP(B289,'Reading B'!E:CS,3,FALSE),"")</f>
        <v/>
      </c>
      <c r="E289" s="286" t="str">
        <f>IFERROR(VLOOKUP(B289,'Reading B'!E:CS,74,FALSE),"")</f>
        <v/>
      </c>
      <c r="F289" s="286" t="str">
        <f>IFERROR(VLOOKUP(B289,'Reading B'!E:CS,75,FALSE),"")</f>
        <v/>
      </c>
      <c r="G289" s="286" t="str">
        <f>IFERROR(VLOOKUP(B289,'Reading B'!E:CS,76,FALSE),"")</f>
        <v/>
      </c>
      <c r="H289" s="287" t="str">
        <f>IFERROR(VLOOKUP(B289,'Reading B'!E:CS,77,FALSE),"")</f>
        <v/>
      </c>
      <c r="I289" s="293" t="str">
        <f>IFERROR(VLOOKUP(B289,'Reading B'!E:CS,78,FALSE),"_")</f>
        <v>_</v>
      </c>
      <c r="J289" s="290" t="str">
        <f>IFERROR(VLOOKUP(B289,'Reading B'!E:CS,9,FALSE),"")</f>
        <v/>
      </c>
      <c r="K289" s="294" t="str">
        <f>IFERROR(VLOOKUP(B289,'Reading B'!E:CS,10,FALSE),"")</f>
        <v/>
      </c>
    </row>
    <row r="290" spans="2:11" ht="17.399999999999999" customHeight="1">
      <c r="B290" s="284">
        <v>285</v>
      </c>
      <c r="C290" s="285" t="str">
        <f>IFERROR(VLOOKUP(B290,'Reading B'!E:CS,2,FALSE),"")</f>
        <v/>
      </c>
      <c r="D290" s="286" t="str">
        <f>IFERROR(VLOOKUP(B290,'Reading B'!E:CS,3,FALSE),"")</f>
        <v/>
      </c>
      <c r="E290" s="286" t="str">
        <f>IFERROR(VLOOKUP(B290,'Reading B'!E:CS,74,FALSE),"")</f>
        <v/>
      </c>
      <c r="F290" s="286" t="str">
        <f>IFERROR(VLOOKUP(B290,'Reading B'!E:CS,75,FALSE),"")</f>
        <v/>
      </c>
      <c r="G290" s="286" t="str">
        <f>IFERROR(VLOOKUP(B290,'Reading B'!E:CS,76,FALSE),"")</f>
        <v/>
      </c>
      <c r="H290" s="287" t="str">
        <f>IFERROR(VLOOKUP(B290,'Reading B'!E:CS,77,FALSE),"")</f>
        <v/>
      </c>
      <c r="I290" s="293" t="str">
        <f>IFERROR(VLOOKUP(B290,'Reading B'!E:CS,78,FALSE),"_")</f>
        <v>_</v>
      </c>
      <c r="J290" s="290" t="str">
        <f>IFERROR(VLOOKUP(B290,'Reading B'!E:CS,9,FALSE),"")</f>
        <v/>
      </c>
      <c r="K290" s="294" t="str">
        <f>IFERROR(VLOOKUP(B290,'Reading B'!E:CS,10,FALSE),"")</f>
        <v/>
      </c>
    </row>
    <row r="291" spans="2:11" ht="17.399999999999999" customHeight="1">
      <c r="B291" s="284">
        <v>286</v>
      </c>
      <c r="C291" s="285" t="str">
        <f>IFERROR(VLOOKUP(B291,'Reading B'!E:CS,2,FALSE),"")</f>
        <v/>
      </c>
      <c r="D291" s="286" t="str">
        <f>IFERROR(VLOOKUP(B291,'Reading B'!E:CS,3,FALSE),"")</f>
        <v/>
      </c>
      <c r="E291" s="286" t="str">
        <f>IFERROR(VLOOKUP(B291,'Reading B'!E:CS,74,FALSE),"")</f>
        <v/>
      </c>
      <c r="F291" s="286" t="str">
        <f>IFERROR(VLOOKUP(B291,'Reading B'!E:CS,75,FALSE),"")</f>
        <v/>
      </c>
      <c r="G291" s="286" t="str">
        <f>IFERROR(VLOOKUP(B291,'Reading B'!E:CS,76,FALSE),"")</f>
        <v/>
      </c>
      <c r="H291" s="287" t="str">
        <f>IFERROR(VLOOKUP(B291,'Reading B'!E:CS,77,FALSE),"")</f>
        <v/>
      </c>
      <c r="I291" s="293" t="str">
        <f>IFERROR(VLOOKUP(B291,'Reading B'!E:CS,78,FALSE),"_")</f>
        <v>_</v>
      </c>
      <c r="J291" s="290" t="str">
        <f>IFERROR(VLOOKUP(B291,'Reading B'!E:CS,9,FALSE),"")</f>
        <v/>
      </c>
      <c r="K291" s="294" t="str">
        <f>IFERROR(VLOOKUP(B291,'Reading B'!E:CS,10,FALSE),"")</f>
        <v/>
      </c>
    </row>
    <row r="292" spans="2:11" ht="17.399999999999999" customHeight="1">
      <c r="B292" s="284">
        <v>287</v>
      </c>
      <c r="C292" s="285" t="str">
        <f>IFERROR(VLOOKUP(B292,'Reading B'!E:CS,2,FALSE),"")</f>
        <v/>
      </c>
      <c r="D292" s="286" t="str">
        <f>IFERROR(VLOOKUP(B292,'Reading B'!E:CS,3,FALSE),"")</f>
        <v/>
      </c>
      <c r="E292" s="286" t="str">
        <f>IFERROR(VLOOKUP(B292,'Reading B'!E:CS,74,FALSE),"")</f>
        <v/>
      </c>
      <c r="F292" s="286" t="str">
        <f>IFERROR(VLOOKUP(B292,'Reading B'!E:CS,75,FALSE),"")</f>
        <v/>
      </c>
      <c r="G292" s="286" t="str">
        <f>IFERROR(VLOOKUP(B292,'Reading B'!E:CS,76,FALSE),"")</f>
        <v/>
      </c>
      <c r="H292" s="287" t="str">
        <f>IFERROR(VLOOKUP(B292,'Reading B'!E:CS,77,FALSE),"")</f>
        <v/>
      </c>
      <c r="I292" s="293" t="str">
        <f>IFERROR(VLOOKUP(B292,'Reading B'!E:CS,78,FALSE),"_")</f>
        <v>_</v>
      </c>
      <c r="J292" s="290" t="str">
        <f>IFERROR(VLOOKUP(B292,'Reading B'!E:CS,9,FALSE),"")</f>
        <v/>
      </c>
      <c r="K292" s="294" t="str">
        <f>IFERROR(VLOOKUP(B292,'Reading B'!E:CS,10,FALSE),"")</f>
        <v/>
      </c>
    </row>
    <row r="293" spans="2:11" ht="17.399999999999999" customHeight="1">
      <c r="B293" s="284">
        <v>288</v>
      </c>
      <c r="C293" s="285" t="str">
        <f>IFERROR(VLOOKUP(B293,'Reading B'!E:CS,2,FALSE),"")</f>
        <v/>
      </c>
      <c r="D293" s="286" t="str">
        <f>IFERROR(VLOOKUP(B293,'Reading B'!E:CS,3,FALSE),"")</f>
        <v/>
      </c>
      <c r="E293" s="286" t="str">
        <f>IFERROR(VLOOKUP(B293,'Reading B'!E:CS,74,FALSE),"")</f>
        <v/>
      </c>
      <c r="F293" s="286" t="str">
        <f>IFERROR(VLOOKUP(B293,'Reading B'!E:CS,75,FALSE),"")</f>
        <v/>
      </c>
      <c r="G293" s="286" t="str">
        <f>IFERROR(VLOOKUP(B293,'Reading B'!E:CS,76,FALSE),"")</f>
        <v/>
      </c>
      <c r="H293" s="287" t="str">
        <f>IFERROR(VLOOKUP(B293,'Reading B'!E:CS,77,FALSE),"")</f>
        <v/>
      </c>
      <c r="I293" s="293" t="str">
        <f>IFERROR(VLOOKUP(B293,'Reading B'!E:CS,78,FALSE),"_")</f>
        <v>_</v>
      </c>
      <c r="J293" s="290" t="str">
        <f>IFERROR(VLOOKUP(B293,'Reading B'!E:CS,9,FALSE),"")</f>
        <v/>
      </c>
      <c r="K293" s="294" t="str">
        <f>IFERROR(VLOOKUP(B293,'Reading B'!E:CS,10,FALSE),"")</f>
        <v/>
      </c>
    </row>
    <row r="294" spans="2:11" ht="17.399999999999999" customHeight="1">
      <c r="B294" s="284">
        <v>289</v>
      </c>
      <c r="C294" s="285" t="str">
        <f>IFERROR(VLOOKUP(B294,'Reading B'!E:CS,2,FALSE),"")</f>
        <v/>
      </c>
      <c r="D294" s="286" t="str">
        <f>IFERROR(VLOOKUP(B294,'Reading B'!E:CS,3,FALSE),"")</f>
        <v/>
      </c>
      <c r="E294" s="286" t="str">
        <f>IFERROR(VLOOKUP(B294,'Reading B'!E:CS,74,FALSE),"")</f>
        <v/>
      </c>
      <c r="F294" s="286" t="str">
        <f>IFERROR(VLOOKUP(B294,'Reading B'!E:CS,75,FALSE),"")</f>
        <v/>
      </c>
      <c r="G294" s="286" t="str">
        <f>IFERROR(VLOOKUP(B294,'Reading B'!E:CS,76,FALSE),"")</f>
        <v/>
      </c>
      <c r="H294" s="287" t="str">
        <f>IFERROR(VLOOKUP(B294,'Reading B'!E:CS,77,FALSE),"")</f>
        <v/>
      </c>
      <c r="I294" s="293" t="str">
        <f>IFERROR(VLOOKUP(B294,'Reading B'!E:CS,78,FALSE),"_")</f>
        <v>_</v>
      </c>
      <c r="J294" s="290" t="str">
        <f>IFERROR(VLOOKUP(B294,'Reading B'!E:CS,9,FALSE),"")</f>
        <v/>
      </c>
      <c r="K294" s="294" t="str">
        <f>IFERROR(VLOOKUP(B294,'Reading B'!E:CS,10,FALSE),"")</f>
        <v/>
      </c>
    </row>
    <row r="295" spans="2:11" ht="17.399999999999999" customHeight="1">
      <c r="B295" s="284">
        <v>290</v>
      </c>
      <c r="C295" s="285" t="str">
        <f>IFERROR(VLOOKUP(B295,'Reading B'!E:CS,2,FALSE),"")</f>
        <v/>
      </c>
      <c r="D295" s="286" t="str">
        <f>IFERROR(VLOOKUP(B295,'Reading B'!E:CS,3,FALSE),"")</f>
        <v/>
      </c>
      <c r="E295" s="286" t="str">
        <f>IFERROR(VLOOKUP(B295,'Reading B'!E:CS,74,FALSE),"")</f>
        <v/>
      </c>
      <c r="F295" s="286" t="str">
        <f>IFERROR(VLOOKUP(B295,'Reading B'!E:CS,75,FALSE),"")</f>
        <v/>
      </c>
      <c r="G295" s="286" t="str">
        <f>IFERROR(VLOOKUP(B295,'Reading B'!E:CS,76,FALSE),"")</f>
        <v/>
      </c>
      <c r="H295" s="287" t="str">
        <f>IFERROR(VLOOKUP(B295,'Reading B'!E:CS,77,FALSE),"")</f>
        <v/>
      </c>
      <c r="I295" s="293" t="str">
        <f>IFERROR(VLOOKUP(B295,'Reading B'!E:CS,78,FALSE),"_")</f>
        <v>_</v>
      </c>
      <c r="J295" s="290" t="str">
        <f>IFERROR(VLOOKUP(B295,'Reading B'!E:CS,9,FALSE),"")</f>
        <v/>
      </c>
      <c r="K295" s="294" t="str">
        <f>IFERROR(VLOOKUP(B295,'Reading B'!E:CS,10,FALSE),"")</f>
        <v/>
      </c>
    </row>
    <row r="296" spans="2:11" ht="17.399999999999999" customHeight="1">
      <c r="B296" s="284">
        <v>291</v>
      </c>
      <c r="C296" s="285" t="str">
        <f>IFERROR(VLOOKUP(B296,'Reading B'!E:CS,2,FALSE),"")</f>
        <v/>
      </c>
      <c r="D296" s="286" t="str">
        <f>IFERROR(VLOOKUP(B296,'Reading B'!E:CS,3,FALSE),"")</f>
        <v/>
      </c>
      <c r="E296" s="286" t="str">
        <f>IFERROR(VLOOKUP(B296,'Reading B'!E:CS,74,FALSE),"")</f>
        <v/>
      </c>
      <c r="F296" s="286" t="str">
        <f>IFERROR(VLOOKUP(B296,'Reading B'!E:CS,75,FALSE),"")</f>
        <v/>
      </c>
      <c r="G296" s="286" t="str">
        <f>IFERROR(VLOOKUP(B296,'Reading B'!E:CS,76,FALSE),"")</f>
        <v/>
      </c>
      <c r="H296" s="287" t="str">
        <f>IFERROR(VLOOKUP(B296,'Reading B'!E:CS,77,FALSE),"")</f>
        <v/>
      </c>
      <c r="I296" s="293" t="str">
        <f>IFERROR(VLOOKUP(B296,'Reading B'!E:CS,78,FALSE),"_")</f>
        <v>_</v>
      </c>
      <c r="J296" s="290" t="str">
        <f>IFERROR(VLOOKUP(B296,'Reading B'!E:CS,9,FALSE),"")</f>
        <v/>
      </c>
      <c r="K296" s="294" t="str">
        <f>IFERROR(VLOOKUP(B296,'Reading B'!E:CS,10,FALSE),"")</f>
        <v/>
      </c>
    </row>
    <row r="297" spans="2:11" ht="17.399999999999999" customHeight="1">
      <c r="B297" s="284">
        <v>292</v>
      </c>
      <c r="C297" s="285" t="str">
        <f>IFERROR(VLOOKUP(B297,'Reading B'!E:CS,2,FALSE),"")</f>
        <v/>
      </c>
      <c r="D297" s="286" t="str">
        <f>IFERROR(VLOOKUP(B297,'Reading B'!E:CS,3,FALSE),"")</f>
        <v/>
      </c>
      <c r="E297" s="286" t="str">
        <f>IFERROR(VLOOKUP(B297,'Reading B'!E:CS,74,FALSE),"")</f>
        <v/>
      </c>
      <c r="F297" s="286" t="str">
        <f>IFERROR(VLOOKUP(B297,'Reading B'!E:CS,75,FALSE),"")</f>
        <v/>
      </c>
      <c r="G297" s="286" t="str">
        <f>IFERROR(VLOOKUP(B297,'Reading B'!E:CS,76,FALSE),"")</f>
        <v/>
      </c>
      <c r="H297" s="287" t="str">
        <f>IFERROR(VLOOKUP(B297,'Reading B'!E:CS,77,FALSE),"")</f>
        <v/>
      </c>
      <c r="I297" s="293" t="str">
        <f>IFERROR(VLOOKUP(B297,'Reading B'!E:CS,78,FALSE),"_")</f>
        <v>_</v>
      </c>
      <c r="J297" s="290" t="str">
        <f>IFERROR(VLOOKUP(B297,'Reading B'!E:CS,9,FALSE),"")</f>
        <v/>
      </c>
      <c r="K297" s="294" t="str">
        <f>IFERROR(VLOOKUP(B297,'Reading B'!E:CS,10,FALSE),"")</f>
        <v/>
      </c>
    </row>
    <row r="298" spans="2:11" ht="17.399999999999999" customHeight="1">
      <c r="B298" s="284">
        <v>293</v>
      </c>
      <c r="C298" s="285" t="str">
        <f>IFERROR(VLOOKUP(B298,'Reading B'!E:CS,2,FALSE),"")</f>
        <v/>
      </c>
      <c r="D298" s="286" t="str">
        <f>IFERROR(VLOOKUP(B298,'Reading B'!E:CS,3,FALSE),"")</f>
        <v/>
      </c>
      <c r="E298" s="286" t="str">
        <f>IFERROR(VLOOKUP(B298,'Reading B'!E:CS,74,FALSE),"")</f>
        <v/>
      </c>
      <c r="F298" s="286" t="str">
        <f>IFERROR(VLOOKUP(B298,'Reading B'!E:CS,75,FALSE),"")</f>
        <v/>
      </c>
      <c r="G298" s="286" t="str">
        <f>IFERROR(VLOOKUP(B298,'Reading B'!E:CS,76,FALSE),"")</f>
        <v/>
      </c>
      <c r="H298" s="287" t="str">
        <f>IFERROR(VLOOKUP(B298,'Reading B'!E:CS,77,FALSE),"")</f>
        <v/>
      </c>
      <c r="I298" s="293" t="str">
        <f>IFERROR(VLOOKUP(B298,'Reading B'!E:CS,78,FALSE),"_")</f>
        <v>_</v>
      </c>
      <c r="J298" s="290" t="str">
        <f>IFERROR(VLOOKUP(B298,'Reading B'!E:CS,9,FALSE),"")</f>
        <v/>
      </c>
      <c r="K298" s="294" t="str">
        <f>IFERROR(VLOOKUP(B298,'Reading B'!E:CS,10,FALSE),"")</f>
        <v/>
      </c>
    </row>
    <row r="299" spans="2:11" ht="17.399999999999999" customHeight="1">
      <c r="B299" s="284">
        <v>294</v>
      </c>
      <c r="C299" s="285" t="str">
        <f>IFERROR(VLOOKUP(B299,'Reading B'!E:CS,2,FALSE),"")</f>
        <v/>
      </c>
      <c r="D299" s="286" t="str">
        <f>IFERROR(VLOOKUP(B299,'Reading B'!E:CS,3,FALSE),"")</f>
        <v/>
      </c>
      <c r="E299" s="286" t="str">
        <f>IFERROR(VLOOKUP(B299,'Reading B'!E:CS,74,FALSE),"")</f>
        <v/>
      </c>
      <c r="F299" s="286" t="str">
        <f>IFERROR(VLOOKUP(B299,'Reading B'!E:CS,75,FALSE),"")</f>
        <v/>
      </c>
      <c r="G299" s="286" t="str">
        <f>IFERROR(VLOOKUP(B299,'Reading B'!E:CS,76,FALSE),"")</f>
        <v/>
      </c>
      <c r="H299" s="287" t="str">
        <f>IFERROR(VLOOKUP(B299,'Reading B'!E:CS,77,FALSE),"")</f>
        <v/>
      </c>
      <c r="I299" s="293" t="str">
        <f>IFERROR(VLOOKUP(B299,'Reading B'!E:CS,78,FALSE),"_")</f>
        <v>_</v>
      </c>
      <c r="J299" s="290" t="str">
        <f>IFERROR(VLOOKUP(B299,'Reading B'!E:CS,9,FALSE),"")</f>
        <v/>
      </c>
      <c r="K299" s="294" t="str">
        <f>IFERROR(VLOOKUP(B299,'Reading B'!E:CS,10,FALSE),"")</f>
        <v/>
      </c>
    </row>
    <row r="300" spans="2:11" ht="17.399999999999999" customHeight="1">
      <c r="B300" s="284">
        <v>295</v>
      </c>
      <c r="C300" s="285" t="str">
        <f>IFERROR(VLOOKUP(B300,'Reading B'!E:CS,2,FALSE),"")</f>
        <v/>
      </c>
      <c r="D300" s="286" t="str">
        <f>IFERROR(VLOOKUP(B300,'Reading B'!E:CS,3,FALSE),"")</f>
        <v/>
      </c>
      <c r="E300" s="286" t="str">
        <f>IFERROR(VLOOKUP(B300,'Reading B'!E:CS,74,FALSE),"")</f>
        <v/>
      </c>
      <c r="F300" s="286" t="str">
        <f>IFERROR(VLOOKUP(B300,'Reading B'!E:CS,75,FALSE),"")</f>
        <v/>
      </c>
      <c r="G300" s="286" t="str">
        <f>IFERROR(VLOOKUP(B300,'Reading B'!E:CS,76,FALSE),"")</f>
        <v/>
      </c>
      <c r="H300" s="287" t="str">
        <f>IFERROR(VLOOKUP(B300,'Reading B'!E:CS,77,FALSE),"")</f>
        <v/>
      </c>
      <c r="I300" s="293" t="str">
        <f>IFERROR(VLOOKUP(B300,'Reading B'!E:CS,78,FALSE),"_")</f>
        <v>_</v>
      </c>
      <c r="J300" s="290" t="str">
        <f>IFERROR(VLOOKUP(B300,'Reading B'!E:CS,9,FALSE),"")</f>
        <v/>
      </c>
      <c r="K300" s="294" t="str">
        <f>IFERROR(VLOOKUP(B300,'Reading B'!E:CS,10,FALSE),"")</f>
        <v/>
      </c>
    </row>
    <row r="301" spans="2:11" ht="17.399999999999999" customHeight="1">
      <c r="B301" s="284">
        <v>296</v>
      </c>
      <c r="C301" s="285" t="str">
        <f>IFERROR(VLOOKUP(B301,'Reading B'!E:CS,2,FALSE),"")</f>
        <v/>
      </c>
      <c r="D301" s="286" t="str">
        <f>IFERROR(VLOOKUP(B301,'Reading B'!E:CS,3,FALSE),"")</f>
        <v/>
      </c>
      <c r="E301" s="286" t="str">
        <f>IFERROR(VLOOKUP(B301,'Reading B'!E:CS,74,FALSE),"")</f>
        <v/>
      </c>
      <c r="F301" s="286" t="str">
        <f>IFERROR(VLOOKUP(B301,'Reading B'!E:CS,75,FALSE),"")</f>
        <v/>
      </c>
      <c r="G301" s="286" t="str">
        <f>IFERROR(VLOOKUP(B301,'Reading B'!E:CS,76,FALSE),"")</f>
        <v/>
      </c>
      <c r="H301" s="287" t="str">
        <f>IFERROR(VLOOKUP(B301,'Reading B'!E:CS,77,FALSE),"")</f>
        <v/>
      </c>
      <c r="I301" s="293" t="str">
        <f>IFERROR(VLOOKUP(B301,'Reading B'!E:CS,78,FALSE),"_")</f>
        <v>_</v>
      </c>
      <c r="J301" s="290" t="str">
        <f>IFERROR(VLOOKUP(B301,'Reading B'!E:CS,9,FALSE),"")</f>
        <v/>
      </c>
      <c r="K301" s="294" t="str">
        <f>IFERROR(VLOOKUP(B301,'Reading B'!E:CS,10,FALSE),"")</f>
        <v/>
      </c>
    </row>
    <row r="302" spans="2:11" ht="17.399999999999999" customHeight="1">
      <c r="B302" s="284">
        <v>297</v>
      </c>
      <c r="C302" s="285" t="str">
        <f>IFERROR(VLOOKUP(B302,'Reading B'!E:CS,2,FALSE),"")</f>
        <v/>
      </c>
      <c r="D302" s="286" t="str">
        <f>IFERROR(VLOOKUP(B302,'Reading B'!E:CS,3,FALSE),"")</f>
        <v/>
      </c>
      <c r="E302" s="286" t="str">
        <f>IFERROR(VLOOKUP(B302,'Reading B'!E:CS,74,FALSE),"")</f>
        <v/>
      </c>
      <c r="F302" s="286" t="str">
        <f>IFERROR(VLOOKUP(B302,'Reading B'!E:CS,75,FALSE),"")</f>
        <v/>
      </c>
      <c r="G302" s="286" t="str">
        <f>IFERROR(VLOOKUP(B302,'Reading B'!E:CS,76,FALSE),"")</f>
        <v/>
      </c>
      <c r="H302" s="287" t="str">
        <f>IFERROR(VLOOKUP(B302,'Reading B'!E:CS,77,FALSE),"")</f>
        <v/>
      </c>
      <c r="I302" s="293" t="str">
        <f>IFERROR(VLOOKUP(B302,'Reading B'!E:CS,78,FALSE),"_")</f>
        <v>_</v>
      </c>
      <c r="J302" s="290" t="str">
        <f>IFERROR(VLOOKUP(B302,'Reading B'!E:CS,9,FALSE),"")</f>
        <v/>
      </c>
      <c r="K302" s="294" t="str">
        <f>IFERROR(VLOOKUP(B302,'Reading B'!E:CS,10,FALSE),"")</f>
        <v/>
      </c>
    </row>
    <row r="303" spans="2:11" ht="17.399999999999999" customHeight="1">
      <c r="B303" s="284">
        <v>298</v>
      </c>
      <c r="C303" s="285" t="str">
        <f>IFERROR(VLOOKUP(B303,'Reading B'!E:CS,2,FALSE),"")</f>
        <v/>
      </c>
      <c r="D303" s="286" t="str">
        <f>IFERROR(VLOOKUP(B303,'Reading B'!E:CS,3,FALSE),"")</f>
        <v/>
      </c>
      <c r="E303" s="286" t="str">
        <f>IFERROR(VLOOKUP(B303,'Reading B'!E:CS,74,FALSE),"")</f>
        <v/>
      </c>
      <c r="F303" s="286" t="str">
        <f>IFERROR(VLOOKUP(B303,'Reading B'!E:CS,75,FALSE),"")</f>
        <v/>
      </c>
      <c r="G303" s="286" t="str">
        <f>IFERROR(VLOOKUP(B303,'Reading B'!E:CS,76,FALSE),"")</f>
        <v/>
      </c>
      <c r="H303" s="287" t="str">
        <f>IFERROR(VLOOKUP(B303,'Reading B'!E:CS,77,FALSE),"")</f>
        <v/>
      </c>
      <c r="I303" s="293" t="str">
        <f>IFERROR(VLOOKUP(B303,'Reading B'!E:CS,78,FALSE),"_")</f>
        <v>_</v>
      </c>
      <c r="J303" s="290" t="str">
        <f>IFERROR(VLOOKUP(B303,'Reading B'!E:CS,9,FALSE),"")</f>
        <v/>
      </c>
      <c r="K303" s="294" t="str">
        <f>IFERROR(VLOOKUP(B303,'Reading B'!E:CS,10,FALSE),"")</f>
        <v/>
      </c>
    </row>
    <row r="304" spans="2:11" ht="17.399999999999999" customHeight="1">
      <c r="B304" s="284">
        <v>299</v>
      </c>
      <c r="C304" s="285" t="str">
        <f>IFERROR(VLOOKUP(B304,'Reading B'!E:CS,2,FALSE),"")</f>
        <v/>
      </c>
      <c r="D304" s="286" t="str">
        <f>IFERROR(VLOOKUP(B304,'Reading B'!E:CS,3,FALSE),"")</f>
        <v/>
      </c>
      <c r="E304" s="286" t="str">
        <f>IFERROR(VLOOKUP(B304,'Reading B'!E:CS,74,FALSE),"")</f>
        <v/>
      </c>
      <c r="F304" s="286" t="str">
        <f>IFERROR(VLOOKUP(B304,'Reading B'!E:CS,75,FALSE),"")</f>
        <v/>
      </c>
      <c r="G304" s="286" t="str">
        <f>IFERROR(VLOOKUP(B304,'Reading B'!E:CS,76,FALSE),"")</f>
        <v/>
      </c>
      <c r="H304" s="287" t="str">
        <f>IFERROR(VLOOKUP(B304,'Reading B'!E:CS,77,FALSE),"")</f>
        <v/>
      </c>
      <c r="I304" s="293" t="str">
        <f>IFERROR(VLOOKUP(B304,'Reading B'!E:CS,78,FALSE),"_")</f>
        <v>_</v>
      </c>
      <c r="J304" s="290" t="str">
        <f>IFERROR(VLOOKUP(B304,'Reading B'!E:CS,9,FALSE),"")</f>
        <v/>
      </c>
      <c r="K304" s="294" t="str">
        <f>IFERROR(VLOOKUP(B304,'Reading B'!E:CS,10,FALSE),"")</f>
        <v/>
      </c>
    </row>
    <row r="305" spans="2:11" ht="17.399999999999999" customHeight="1">
      <c r="B305" s="284">
        <v>300</v>
      </c>
      <c r="C305" s="285" t="str">
        <f>IFERROR(VLOOKUP(B305,'Reading B'!E:CS,2,FALSE),"")</f>
        <v/>
      </c>
      <c r="D305" s="286" t="str">
        <f>IFERROR(VLOOKUP(B305,'Reading B'!E:CS,3,FALSE),"")</f>
        <v/>
      </c>
      <c r="E305" s="286" t="str">
        <f>IFERROR(VLOOKUP(B305,'Reading B'!E:CS,74,FALSE),"")</f>
        <v/>
      </c>
      <c r="F305" s="286" t="str">
        <f>IFERROR(VLOOKUP(B305,'Reading B'!E:CS,75,FALSE),"")</f>
        <v/>
      </c>
      <c r="G305" s="286" t="str">
        <f>IFERROR(VLOOKUP(B305,'Reading B'!E:CS,76,FALSE),"")</f>
        <v/>
      </c>
      <c r="H305" s="287" t="str">
        <f>IFERROR(VLOOKUP(B305,'Reading B'!E:CS,77,FALSE),"")</f>
        <v/>
      </c>
      <c r="I305" s="293" t="str">
        <f>IFERROR(VLOOKUP(B305,'Reading B'!E:CS,78,FALSE),"_")</f>
        <v>_</v>
      </c>
      <c r="J305" s="290" t="str">
        <f>IFERROR(VLOOKUP(B305,'Reading B'!E:CS,9,FALSE),"")</f>
        <v/>
      </c>
      <c r="K305" s="294" t="str">
        <f>IFERROR(VLOOKUP(B305,'Reading B'!E:CS,10,FALSE),"")</f>
        <v/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H1:H2"/>
    <mergeCell ref="J4:K4"/>
    <mergeCell ref="F5:G5"/>
    <mergeCell ref="F4:G4"/>
    <mergeCell ref="E1:G2"/>
  </mergeCells>
  <pageMargins left="0.45" right="0.17" top="0.26" bottom="0.12" header="0.12" footer="0.12"/>
  <pageSetup paperSize="9" orientation="portrait" horizontalDpi="360" verticalDpi="360" r:id="rId1"/>
  <ignoredErrors>
    <ignoredError sqref="D6:D7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1:K306"/>
  <sheetViews>
    <sheetView zoomScaleNormal="100" workbookViewId="0">
      <selection activeCell="F9" sqref="F9"/>
    </sheetView>
  </sheetViews>
  <sheetFormatPr defaultColWidth="9.1015625" defaultRowHeight="18.899999999999999"/>
  <cols>
    <col min="1" max="1" width="1.5234375" style="262" customWidth="1"/>
    <col min="2" max="2" width="5.5234375" style="263" customWidth="1"/>
    <col min="3" max="3" width="12.3125" style="262" customWidth="1"/>
    <col min="4" max="4" width="20" style="262" customWidth="1"/>
    <col min="5" max="5" width="8.89453125" style="262" customWidth="1"/>
    <col min="6" max="8" width="9.41796875" style="262" customWidth="1"/>
    <col min="9" max="9" width="10.5234375" style="262" customWidth="1"/>
    <col min="10" max="10" width="11" style="262" customWidth="1"/>
    <col min="11" max="11" width="15.1015625" style="262" customWidth="1"/>
    <col min="12" max="16384" width="9.1015625" style="262"/>
  </cols>
  <sheetData>
    <row r="1" spans="2:11" s="150" customFormat="1" ht="22.8" customHeight="1">
      <c r="B1" s="259" t="s">
        <v>20</v>
      </c>
      <c r="C1" s="259"/>
      <c r="F1" s="268"/>
      <c r="G1" s="259"/>
      <c r="H1" s="268"/>
      <c r="I1" s="259"/>
      <c r="J1" s="259"/>
      <c r="K1" s="259"/>
    </row>
    <row r="2" spans="2:11" s="150" customFormat="1" ht="22.8" customHeight="1">
      <c r="B2" s="259" t="s">
        <v>148</v>
      </c>
      <c r="C2" s="259"/>
      <c r="D2" s="518" t="s">
        <v>472</v>
      </c>
      <c r="E2" s="518"/>
      <c r="F2" s="518"/>
      <c r="G2" s="270" t="str">
        <f>'Reading B'!AA2</f>
        <v>01​ 01 01</v>
      </c>
      <c r="H2" s="269"/>
      <c r="I2" s="269" t="s">
        <v>470</v>
      </c>
      <c r="J2" s="150" t="str">
        <f>dika!L6</f>
        <v>03-2016</v>
      </c>
    </row>
    <row r="3" spans="2:11" ht="3.75" customHeight="1">
      <c r="C3" s="261"/>
      <c r="D3" s="264"/>
      <c r="E3" s="264"/>
    </row>
    <row r="4" spans="2:11" s="260" customFormat="1" ht="18" customHeight="1">
      <c r="B4" s="271" t="s">
        <v>461</v>
      </c>
      <c r="C4" s="265" t="s">
        <v>463</v>
      </c>
      <c r="D4" s="265" t="s">
        <v>30</v>
      </c>
      <c r="E4" s="265" t="s">
        <v>31</v>
      </c>
      <c r="F4" s="265" t="s">
        <v>55</v>
      </c>
      <c r="G4" s="265" t="s">
        <v>38</v>
      </c>
      <c r="H4" s="265" t="s">
        <v>450</v>
      </c>
      <c r="I4" s="265" t="s">
        <v>468</v>
      </c>
      <c r="J4" s="519" t="s">
        <v>36</v>
      </c>
    </row>
    <row r="5" spans="2:11" s="278" customFormat="1" ht="13.2" customHeight="1">
      <c r="B5" s="266" t="s">
        <v>464</v>
      </c>
      <c r="C5" s="267" t="s">
        <v>462</v>
      </c>
      <c r="D5" s="267" t="s">
        <v>46</v>
      </c>
      <c r="E5" s="267" t="s">
        <v>471</v>
      </c>
      <c r="F5" s="267" t="s">
        <v>115</v>
      </c>
      <c r="G5" s="267" t="s">
        <v>434</v>
      </c>
      <c r="H5" s="267" t="s">
        <v>467</v>
      </c>
      <c r="I5" s="267" t="s">
        <v>117</v>
      </c>
      <c r="J5" s="519"/>
    </row>
    <row r="6" spans="2:11" s="261" customFormat="1" ht="17.399999999999999" customHeight="1">
      <c r="B6" s="272">
        <v>1</v>
      </c>
      <c r="C6" s="273" t="str">
        <f>IFERROR(VLOOKUP(B6,'Reading B'!E:CS,2,FALSE),"")</f>
        <v>01​ 01 01 0025 1</v>
      </c>
      <c r="D6" s="274" t="str">
        <f>IFERROR(VLOOKUP(B6,'Reading B'!E:CS,3,FALSE),"")</f>
        <v>សណ្ឋាគារស្ទឹងមាស</v>
      </c>
      <c r="E6" s="274" t="str">
        <f>IFERROR(VLOOKUP(B6,'Reading B'!E:CS,76,FALSE),"")</f>
        <v>រតនៈ</v>
      </c>
      <c r="F6" s="275">
        <f>IFERROR(VLOOKUP(B6,'Reading B'!E:CS,31,FALSE),"")</f>
        <v>10</v>
      </c>
      <c r="G6" s="276">
        <f>IFERROR(VLOOKUP(B6,'Reading B'!E:CS,40,FALSE),"")</f>
        <v>17000</v>
      </c>
      <c r="H6" s="276">
        <f>IFERROR(VLOOKUP(B6,'Reading B'!E:CS,81,FALSE),"")</f>
        <v>0</v>
      </c>
      <c r="I6" s="276">
        <f>SUM(G6:H6)</f>
        <v>17000</v>
      </c>
      <c r="J6" s="277"/>
    </row>
    <row r="7" spans="2:11" s="261" customFormat="1" ht="17.399999999999999" customHeight="1">
      <c r="B7" s="272">
        <v>2</v>
      </c>
      <c r="C7" s="273" t="str">
        <f>IFERROR(VLOOKUP(B7,'Reading B'!E:CS,2,FALSE),"")</f>
        <v>01​ 01 01 0050 1</v>
      </c>
      <c r="D7" s="274" t="str">
        <f>IFERROR(VLOOKUP(B7,'Reading B'!E:CS,3,FALSE),"")</f>
        <v>សណ្ឋាគារប៉ារីស</v>
      </c>
      <c r="E7" s="274" t="str">
        <f>IFERROR(VLOOKUP(B7,'Reading B'!E:CS,76,FALSE),"")</f>
        <v>រតនៈ</v>
      </c>
      <c r="F7" s="275">
        <f>IFERROR(VLOOKUP(B7,'Reading B'!E:CS,31,FALSE),"")</f>
        <v>20</v>
      </c>
      <c r="G7" s="276">
        <f>IFERROR(VLOOKUP(B7,'Reading B'!E:CS,40,FALSE),"")</f>
        <v>33000</v>
      </c>
      <c r="H7" s="276">
        <f>IFERROR(VLOOKUP(B7,'Reading B'!E:CS,81,FALSE),"")</f>
        <v>0</v>
      </c>
      <c r="I7" s="276">
        <f t="shared" ref="I7:I70" si="0">SUM(G7:H7)</f>
        <v>33000</v>
      </c>
      <c r="J7" s="277"/>
    </row>
    <row r="8" spans="2:11" s="261" customFormat="1" ht="17.399999999999999" customHeight="1">
      <c r="B8" s="272">
        <v>3</v>
      </c>
      <c r="C8" s="273" t="str">
        <f>IFERROR(VLOOKUP(B8,'Reading B'!E:CS,2,FALSE),"")</f>
        <v>01​ 01 01 0075 1</v>
      </c>
      <c r="D8" s="274" t="str">
        <f>IFERROR(VLOOKUP(B8,'Reading B'!E:CS,3,FALSE),"")</f>
        <v>សណ្ឋាគារប៉ារីស</v>
      </c>
      <c r="E8" s="274">
        <f>IFERROR(VLOOKUP(B8,'Reading B'!E:CS,76,FALSE),"")</f>
        <v>0</v>
      </c>
      <c r="F8" s="275">
        <f>IFERROR(VLOOKUP(B8,'Reading B'!E:CS,31,FALSE),"")</f>
        <v>0</v>
      </c>
      <c r="G8" s="276">
        <f>IFERROR(VLOOKUP(B8,'Reading B'!E:CS,40,FALSE),"")</f>
        <v>0</v>
      </c>
      <c r="H8" s="276">
        <f>IFERROR(VLOOKUP(B8,'Reading B'!E:CS,81,FALSE),"")</f>
        <v>0</v>
      </c>
      <c r="I8" s="276">
        <f t="shared" si="0"/>
        <v>0</v>
      </c>
      <c r="J8" s="277"/>
    </row>
    <row r="9" spans="2:11" s="261" customFormat="1" ht="17.399999999999999" customHeight="1">
      <c r="B9" s="272">
        <v>4</v>
      </c>
      <c r="C9" s="273" t="str">
        <f>IFERROR(VLOOKUP(B9,'Reading B'!E:CS,2,FALSE),"")</f>
        <v>01​ 01 01 0100 1</v>
      </c>
      <c r="D9" s="274" t="str">
        <f>IFERROR(VLOOKUP(B9,'Reading B'!E:CS,3,FALSE),"")</f>
        <v>សណ្ឋាគាររ៉ូយ៉ាល់</v>
      </c>
      <c r="E9" s="274">
        <f>IFERROR(VLOOKUP(B9,'Reading B'!E:CS,76,FALSE),"")</f>
        <v>0</v>
      </c>
      <c r="F9" s="275">
        <f>IFERROR(VLOOKUP(B9,'Reading B'!E:CS,31,FALSE),"")</f>
        <v>0</v>
      </c>
      <c r="G9" s="276">
        <f>IFERROR(VLOOKUP(B9,'Reading B'!E:CS,40,FALSE),"")</f>
        <v>0</v>
      </c>
      <c r="H9" s="276">
        <f>IFERROR(VLOOKUP(B9,'Reading B'!E:CS,81,FALSE),"")</f>
        <v>0</v>
      </c>
      <c r="I9" s="276">
        <f t="shared" si="0"/>
        <v>0</v>
      </c>
      <c r="J9" s="277"/>
    </row>
    <row r="10" spans="2:11" s="261" customFormat="1" ht="17.399999999999999" customHeight="1">
      <c r="B10" s="272">
        <v>5</v>
      </c>
      <c r="C10" s="273" t="str">
        <f>IFERROR(VLOOKUP(B10,'Reading B'!E:CS,2,FALSE),"")</f>
        <v>01​ 01 01 0125 1</v>
      </c>
      <c r="D10" s="274" t="str">
        <f>IFERROR(VLOOKUP(B10,'Reading B'!E:CS,3,FALSE),"")</f>
        <v>សណ្ឋាគាររ៉ូយ៉ាល់</v>
      </c>
      <c r="E10" s="274">
        <f>IFERROR(VLOOKUP(B10,'Reading B'!E:CS,76,FALSE),"")</f>
        <v>0</v>
      </c>
      <c r="F10" s="275">
        <f>IFERROR(VLOOKUP(B10,'Reading B'!E:CS,31,FALSE),"")</f>
        <v>0</v>
      </c>
      <c r="G10" s="276">
        <f>IFERROR(VLOOKUP(B10,'Reading B'!E:CS,40,FALSE),"")</f>
        <v>0</v>
      </c>
      <c r="H10" s="276">
        <f>IFERROR(VLOOKUP(B10,'Reading B'!E:CS,81,FALSE),"")</f>
        <v>0</v>
      </c>
      <c r="I10" s="276">
        <f t="shared" si="0"/>
        <v>0</v>
      </c>
      <c r="J10" s="277"/>
    </row>
    <row r="11" spans="2:11" s="261" customFormat="1" ht="17.399999999999999" customHeight="1">
      <c r="B11" s="272">
        <v>6</v>
      </c>
      <c r="C11" s="273" t="str">
        <f>IFERROR(VLOOKUP(B11,'Reading B'!E:CS,2,FALSE),"")</f>
        <v>01​ 01 01 0150 1</v>
      </c>
      <c r="D11" s="274" t="str">
        <f>IFERROR(VLOOKUP(B11,'Reading B'!E:CS,3,FALSE),"")</f>
        <v>កែវ សារ៉ាន់</v>
      </c>
      <c r="E11" s="274">
        <f>IFERROR(VLOOKUP(B11,'Reading B'!E:CS,76,FALSE),"")</f>
        <v>0</v>
      </c>
      <c r="F11" s="275">
        <f>IFERROR(VLOOKUP(B11,'Reading B'!E:CS,31,FALSE),"")</f>
        <v>0</v>
      </c>
      <c r="G11" s="276">
        <f>IFERROR(VLOOKUP(B11,'Reading B'!E:CS,40,FALSE),"")</f>
        <v>0</v>
      </c>
      <c r="H11" s="276">
        <f>IFERROR(VLOOKUP(B11,'Reading B'!E:CS,81,FALSE),"")</f>
        <v>0</v>
      </c>
      <c r="I11" s="276">
        <f t="shared" si="0"/>
        <v>0</v>
      </c>
      <c r="J11" s="277"/>
    </row>
    <row r="12" spans="2:11" s="261" customFormat="1" ht="17.399999999999999" customHeight="1">
      <c r="B12" s="272">
        <v>7</v>
      </c>
      <c r="C12" s="273" t="str">
        <f>IFERROR(VLOOKUP(B12,'Reading B'!E:CS,2,FALSE),"")</f>
        <v>01​ 01 01 0175 1</v>
      </c>
      <c r="D12" s="274" t="str">
        <f>IFERROR(VLOOKUP(B12,'Reading B'!E:CS,3,FALSE),"")</f>
        <v>សណ្ឋាគារអន្តរជាតិ</v>
      </c>
      <c r="E12" s="274">
        <f>IFERROR(VLOOKUP(B12,'Reading B'!E:CS,76,FALSE),"")</f>
        <v>0</v>
      </c>
      <c r="F12" s="275">
        <f>IFERROR(VLOOKUP(B12,'Reading B'!E:CS,31,FALSE),"")</f>
        <v>0</v>
      </c>
      <c r="G12" s="276">
        <f>IFERROR(VLOOKUP(B12,'Reading B'!E:CS,40,FALSE),"")</f>
        <v>0</v>
      </c>
      <c r="H12" s="276">
        <f>IFERROR(VLOOKUP(B12,'Reading B'!E:CS,81,FALSE),"")</f>
        <v>0</v>
      </c>
      <c r="I12" s="276">
        <f t="shared" si="0"/>
        <v>0</v>
      </c>
      <c r="J12" s="277"/>
    </row>
    <row r="13" spans="2:11" s="261" customFormat="1" ht="17.399999999999999" customHeight="1">
      <c r="B13" s="272">
        <v>8</v>
      </c>
      <c r="C13" s="273" t="str">
        <f>IFERROR(VLOOKUP(B13,'Reading B'!E:CS,2,FALSE),"")</f>
        <v>01​ 01 01 0200 1</v>
      </c>
      <c r="D13" s="274" t="str">
        <f>IFERROR(VLOOKUP(B13,'Reading B'!E:CS,3,FALSE),"")</f>
        <v>សណ្ឋាគារតេអូ</v>
      </c>
      <c r="E13" s="274">
        <f>IFERROR(VLOOKUP(B13,'Reading B'!E:CS,76,FALSE),"")</f>
        <v>0</v>
      </c>
      <c r="F13" s="275">
        <f>IFERROR(VLOOKUP(B13,'Reading B'!E:CS,31,FALSE),"")</f>
        <v>0</v>
      </c>
      <c r="G13" s="276">
        <f>IFERROR(VLOOKUP(B13,'Reading B'!E:CS,40,FALSE),"")</f>
        <v>0</v>
      </c>
      <c r="H13" s="276">
        <f>IFERROR(VLOOKUP(B13,'Reading B'!E:CS,81,FALSE),"")</f>
        <v>0</v>
      </c>
      <c r="I13" s="276">
        <f t="shared" si="0"/>
        <v>0</v>
      </c>
      <c r="J13" s="277"/>
    </row>
    <row r="14" spans="2:11" s="261" customFormat="1" ht="17.399999999999999" customHeight="1">
      <c r="B14" s="272">
        <v>9</v>
      </c>
      <c r="C14" s="273" t="str">
        <f>IFERROR(VLOOKUP(B14,'Reading B'!E:CS,2,FALSE),"")</f>
        <v>01​ 01 01 0225 1</v>
      </c>
      <c r="D14" s="274" t="str">
        <f>IFERROR(VLOOKUP(B14,'Reading B'!E:CS,3,FALSE),"")</f>
        <v>សណ្ឋាគារតេអូ</v>
      </c>
      <c r="E14" s="274">
        <f>IFERROR(VLOOKUP(B14,'Reading B'!E:CS,76,FALSE),"")</f>
        <v>0</v>
      </c>
      <c r="F14" s="275">
        <f>IFERROR(VLOOKUP(B14,'Reading B'!E:CS,31,FALSE),"")</f>
        <v>0</v>
      </c>
      <c r="G14" s="276">
        <f>IFERROR(VLOOKUP(B14,'Reading B'!E:CS,40,FALSE),"")</f>
        <v>0</v>
      </c>
      <c r="H14" s="276">
        <f>IFERROR(VLOOKUP(B14,'Reading B'!E:CS,81,FALSE),"")</f>
        <v>0</v>
      </c>
      <c r="I14" s="276">
        <f t="shared" si="0"/>
        <v>0</v>
      </c>
      <c r="J14" s="277"/>
    </row>
    <row r="15" spans="2:11" s="261" customFormat="1" ht="17.399999999999999" customHeight="1">
      <c r="B15" s="272">
        <v>10</v>
      </c>
      <c r="C15" s="273" t="str">
        <f>IFERROR(VLOOKUP(B15,'Reading B'!E:CS,2,FALSE),"")</f>
        <v>01​ 01 01 0250 1</v>
      </c>
      <c r="D15" s="274" t="str">
        <f>IFERROR(VLOOKUP(B15,'Reading B'!E:CS,3,FALSE),"")</f>
        <v>គ្លឺនិកបាត់ដំបង</v>
      </c>
      <c r="E15" s="274">
        <f>IFERROR(VLOOKUP(B15,'Reading B'!E:CS,76,FALSE),"")</f>
        <v>0</v>
      </c>
      <c r="F15" s="275">
        <f>IFERROR(VLOOKUP(B15,'Reading B'!E:CS,31,FALSE),"")</f>
        <v>0</v>
      </c>
      <c r="G15" s="276">
        <f>IFERROR(VLOOKUP(B15,'Reading B'!E:CS,40,FALSE),"")</f>
        <v>0</v>
      </c>
      <c r="H15" s="276">
        <f>IFERROR(VLOOKUP(B15,'Reading B'!E:CS,81,FALSE),"")</f>
        <v>0</v>
      </c>
      <c r="I15" s="276">
        <f t="shared" si="0"/>
        <v>0</v>
      </c>
      <c r="J15" s="277"/>
    </row>
    <row r="16" spans="2:11" s="261" customFormat="1" ht="17.399999999999999" customHeight="1">
      <c r="B16" s="272">
        <v>11</v>
      </c>
      <c r="C16" s="273" t="str">
        <f>IFERROR(VLOOKUP(B16,'Reading B'!E:CS,2,FALSE),"")</f>
        <v>01​ 01 01 0275 1</v>
      </c>
      <c r="D16" s="274" t="str">
        <f>IFERROR(VLOOKUP(B16,'Reading B'!E:CS,3,FALSE),"")</f>
        <v>ផ្ទះសំណាក់មនោរម្យ</v>
      </c>
      <c r="E16" s="274">
        <f>IFERROR(VLOOKUP(B16,'Reading B'!E:CS,76,FALSE),"")</f>
        <v>0</v>
      </c>
      <c r="F16" s="275">
        <f>IFERROR(VLOOKUP(B16,'Reading B'!E:CS,31,FALSE),"")</f>
        <v>0</v>
      </c>
      <c r="G16" s="276">
        <f>IFERROR(VLOOKUP(B16,'Reading B'!E:CS,40,FALSE),"")</f>
        <v>0</v>
      </c>
      <c r="H16" s="276">
        <f>IFERROR(VLOOKUP(B16,'Reading B'!E:CS,81,FALSE),"")</f>
        <v>0</v>
      </c>
      <c r="I16" s="276">
        <f t="shared" si="0"/>
        <v>0</v>
      </c>
      <c r="J16" s="277"/>
    </row>
    <row r="17" spans="2:10" s="261" customFormat="1" ht="17.399999999999999" customHeight="1">
      <c r="B17" s="272">
        <v>12</v>
      </c>
      <c r="C17" s="273" t="str">
        <f>IFERROR(VLOOKUP(B17,'Reading B'!E:CS,2,FALSE),"")</f>
        <v>01​ 01 01 0300 1</v>
      </c>
      <c r="D17" s="274" t="str">
        <f>IFERROR(VLOOKUP(B17,'Reading B'!E:CS,3,FALSE),"")</f>
        <v>ភោជនីយដ្ឋានសប្បាយណាស់</v>
      </c>
      <c r="E17" s="274">
        <f>IFERROR(VLOOKUP(B17,'Reading B'!E:CS,76,FALSE),"")</f>
        <v>0</v>
      </c>
      <c r="F17" s="275">
        <f>IFERROR(VLOOKUP(B17,'Reading B'!E:CS,31,FALSE),"")</f>
        <v>0</v>
      </c>
      <c r="G17" s="276">
        <f>IFERROR(VLOOKUP(B17,'Reading B'!E:CS,40,FALSE),"")</f>
        <v>0</v>
      </c>
      <c r="H17" s="276">
        <f>IFERROR(VLOOKUP(B17,'Reading B'!E:CS,81,FALSE),"")</f>
        <v>0</v>
      </c>
      <c r="I17" s="276">
        <f t="shared" si="0"/>
        <v>0</v>
      </c>
      <c r="J17" s="277"/>
    </row>
    <row r="18" spans="2:10" s="261" customFormat="1" ht="17.399999999999999" customHeight="1">
      <c r="B18" s="272">
        <v>13</v>
      </c>
      <c r="C18" s="273" t="str">
        <f>IFERROR(VLOOKUP(B18,'Reading B'!E:CS,2,FALSE),"")</f>
        <v>01​ 01 01 0325 1</v>
      </c>
      <c r="D18" s="274" t="str">
        <f>IFERROR(VLOOKUP(B18,'Reading B'!E:CS,3,FALSE),"")</f>
        <v>សួន សារុន</v>
      </c>
      <c r="E18" s="274">
        <f>IFERROR(VLOOKUP(B18,'Reading B'!E:CS,76,FALSE),"")</f>
        <v>0</v>
      </c>
      <c r="F18" s="275">
        <f>IFERROR(VLOOKUP(B18,'Reading B'!E:CS,31,FALSE),"")</f>
        <v>0</v>
      </c>
      <c r="G18" s="276">
        <f>IFERROR(VLOOKUP(B18,'Reading B'!E:CS,40,FALSE),"")</f>
        <v>0</v>
      </c>
      <c r="H18" s="276">
        <f>IFERROR(VLOOKUP(B18,'Reading B'!E:CS,81,FALSE),"")</f>
        <v>0</v>
      </c>
      <c r="I18" s="276">
        <f t="shared" si="0"/>
        <v>0</v>
      </c>
      <c r="J18" s="277"/>
    </row>
    <row r="19" spans="2:10" s="261" customFormat="1" ht="17.399999999999999" customHeight="1">
      <c r="B19" s="272">
        <v>14</v>
      </c>
      <c r="C19" s="273" t="str">
        <f>IFERROR(VLOOKUP(B19,'Reading B'!E:CS,2,FALSE),"")</f>
        <v>01​ 01 01 0350 1</v>
      </c>
      <c r="D19" s="274" t="str">
        <f>IFERROR(VLOOKUP(B19,'Reading B'!E:CS,3,FALSE),"")</f>
        <v>អគ្គីសនី (សាលយន្ត)</v>
      </c>
      <c r="E19" s="274">
        <f>IFERROR(VLOOKUP(B19,'Reading B'!E:CS,76,FALSE),"")</f>
        <v>0</v>
      </c>
      <c r="F19" s="275">
        <f>IFERROR(VLOOKUP(B19,'Reading B'!E:CS,31,FALSE),"")</f>
        <v>0</v>
      </c>
      <c r="G19" s="276">
        <f>IFERROR(VLOOKUP(B19,'Reading B'!E:CS,40,FALSE),"")</f>
        <v>0</v>
      </c>
      <c r="H19" s="276">
        <f>IFERROR(VLOOKUP(B19,'Reading B'!E:CS,81,FALSE),"")</f>
        <v>0</v>
      </c>
      <c r="I19" s="276">
        <f t="shared" si="0"/>
        <v>0</v>
      </c>
      <c r="J19" s="277"/>
    </row>
    <row r="20" spans="2:10" s="261" customFormat="1" ht="17.399999999999999" customHeight="1">
      <c r="B20" s="272">
        <v>15</v>
      </c>
      <c r="C20" s="273" t="str">
        <f>IFERROR(VLOOKUP(B20,'Reading B'!E:CS,2,FALSE),"")</f>
        <v>01​ 01 01 0375 1</v>
      </c>
      <c r="D20" s="274" t="str">
        <f>IFERROR(VLOOKUP(B20,'Reading B'!E:CS,3,FALSE),"")</f>
        <v>ប៊ុត គឹមស៊ាន</v>
      </c>
      <c r="E20" s="274">
        <f>IFERROR(VLOOKUP(B20,'Reading B'!E:CS,76,FALSE),"")</f>
        <v>0</v>
      </c>
      <c r="F20" s="275">
        <f>IFERROR(VLOOKUP(B20,'Reading B'!E:CS,31,FALSE),"")</f>
        <v>0</v>
      </c>
      <c r="G20" s="276">
        <f>IFERROR(VLOOKUP(B20,'Reading B'!E:CS,40,FALSE),"")</f>
        <v>0</v>
      </c>
      <c r="H20" s="276">
        <f>IFERROR(VLOOKUP(B20,'Reading B'!E:CS,81,FALSE),"")</f>
        <v>0</v>
      </c>
      <c r="I20" s="276">
        <f t="shared" si="0"/>
        <v>0</v>
      </c>
      <c r="J20" s="277"/>
    </row>
    <row r="21" spans="2:10" s="261" customFormat="1" ht="17.399999999999999" customHeight="1">
      <c r="B21" s="272">
        <v>16</v>
      </c>
      <c r="C21" s="273" t="str">
        <f>IFERROR(VLOOKUP(B21,'Reading B'!E:CS,2,FALSE),"")</f>
        <v>01​ 01 01 0400 1</v>
      </c>
      <c r="D21" s="274" t="str">
        <f>IFERROR(VLOOKUP(B21,'Reading B'!E:CS,3,FALSE),"")</f>
        <v>យ៉ម ចំរើន ១</v>
      </c>
      <c r="E21" s="274">
        <f>IFERROR(VLOOKUP(B21,'Reading B'!E:CS,76,FALSE),"")</f>
        <v>0</v>
      </c>
      <c r="F21" s="275">
        <f>IFERROR(VLOOKUP(B21,'Reading B'!E:CS,31,FALSE),"")</f>
        <v>0</v>
      </c>
      <c r="G21" s="276">
        <f>IFERROR(VLOOKUP(B21,'Reading B'!E:CS,40,FALSE),"")</f>
        <v>0</v>
      </c>
      <c r="H21" s="276">
        <f>IFERROR(VLOOKUP(B21,'Reading B'!E:CS,81,FALSE),"")</f>
        <v>0</v>
      </c>
      <c r="I21" s="276">
        <f t="shared" si="0"/>
        <v>0</v>
      </c>
      <c r="J21" s="277"/>
    </row>
    <row r="22" spans="2:10" s="261" customFormat="1" ht="17.399999999999999" customHeight="1">
      <c r="B22" s="272">
        <v>17</v>
      </c>
      <c r="C22" s="273" t="str">
        <f>IFERROR(VLOOKUP(B22,'Reading B'!E:CS,2,FALSE),"")</f>
        <v>01​ 01 01 0425 1</v>
      </c>
      <c r="D22" s="274" t="str">
        <f>IFERROR(VLOOKUP(B22,'Reading B'!E:CS,3,FALSE),"")</f>
        <v>វែង ស៊្រុន ៣</v>
      </c>
      <c r="E22" s="274">
        <f>IFERROR(VLOOKUP(B22,'Reading B'!E:CS,76,FALSE),"")</f>
        <v>0</v>
      </c>
      <c r="F22" s="275">
        <f>IFERROR(VLOOKUP(B22,'Reading B'!E:CS,31,FALSE),"")</f>
        <v>0</v>
      </c>
      <c r="G22" s="276">
        <f>IFERROR(VLOOKUP(B22,'Reading B'!E:CS,40,FALSE),"")</f>
        <v>0</v>
      </c>
      <c r="H22" s="276">
        <f>IFERROR(VLOOKUP(B22,'Reading B'!E:CS,81,FALSE),"")</f>
        <v>0</v>
      </c>
      <c r="I22" s="276">
        <f t="shared" si="0"/>
        <v>0</v>
      </c>
      <c r="J22" s="277"/>
    </row>
    <row r="23" spans="2:10" s="261" customFormat="1" ht="17.399999999999999" customHeight="1">
      <c r="B23" s="272">
        <v>18</v>
      </c>
      <c r="C23" s="273" t="str">
        <f>IFERROR(VLOOKUP(B23,'Reading B'!E:CS,2,FALSE),"")</f>
        <v>01​ 01 01 0450 1</v>
      </c>
      <c r="D23" s="274" t="str">
        <f>IFERROR(VLOOKUP(B23,'Reading B'!E:CS,3,FALSE),"")</f>
        <v>សុខ សុខុន (ពន្ធនាគារ)</v>
      </c>
      <c r="E23" s="274">
        <f>IFERROR(VLOOKUP(B23,'Reading B'!E:CS,76,FALSE),"")</f>
        <v>0</v>
      </c>
      <c r="F23" s="275">
        <f>IFERROR(VLOOKUP(B23,'Reading B'!E:CS,31,FALSE),"")</f>
        <v>0</v>
      </c>
      <c r="G23" s="276">
        <f>IFERROR(VLOOKUP(B23,'Reading B'!E:CS,40,FALSE),"")</f>
        <v>0</v>
      </c>
      <c r="H23" s="276">
        <f>IFERROR(VLOOKUP(B23,'Reading B'!E:CS,81,FALSE),"")</f>
        <v>0</v>
      </c>
      <c r="I23" s="276">
        <f t="shared" si="0"/>
        <v>0</v>
      </c>
      <c r="J23" s="277"/>
    </row>
    <row r="24" spans="2:10" s="261" customFormat="1" ht="17.399999999999999" customHeight="1">
      <c r="B24" s="272">
        <v>19</v>
      </c>
      <c r="C24" s="273" t="str">
        <f>IFERROR(VLOOKUP(B24,'Reading B'!E:CS,2,FALSE),"")</f>
        <v>01​ 01 01 0475 1</v>
      </c>
      <c r="D24" s="274" t="str">
        <f>IFERROR(VLOOKUP(B24,'Reading B'!E:CS,3,FALSE),"")</f>
        <v>រោងចក្រអគ្គីសនី</v>
      </c>
      <c r="E24" s="274">
        <f>IFERROR(VLOOKUP(B24,'Reading B'!E:CS,76,FALSE),"")</f>
        <v>0</v>
      </c>
      <c r="F24" s="275">
        <f>IFERROR(VLOOKUP(B24,'Reading B'!E:CS,31,FALSE),"")</f>
        <v>0</v>
      </c>
      <c r="G24" s="276">
        <f>IFERROR(VLOOKUP(B24,'Reading B'!E:CS,40,FALSE),"")</f>
        <v>0</v>
      </c>
      <c r="H24" s="276">
        <f>IFERROR(VLOOKUP(B24,'Reading B'!E:CS,81,FALSE),"")</f>
        <v>0</v>
      </c>
      <c r="I24" s="276">
        <f t="shared" si="0"/>
        <v>0</v>
      </c>
      <c r="J24" s="277"/>
    </row>
    <row r="25" spans="2:10" s="261" customFormat="1" ht="17.399999999999999" customHeight="1">
      <c r="B25" s="272">
        <v>20</v>
      </c>
      <c r="C25" s="273" t="str">
        <f>IFERROR(VLOOKUP(B25,'Reading B'!E:CS,2,FALSE),"")</f>
        <v>01​ 01 01 0500 1</v>
      </c>
      <c r="D25" s="274" t="str">
        <f>IFERROR(VLOOKUP(B25,'Reading B'!E:CS,3,FALSE),"")</f>
        <v>មណ្ឌលកុមារកំព្រា (អណ្តូងចេញ)</v>
      </c>
      <c r="E25" s="274">
        <f>IFERROR(VLOOKUP(B25,'Reading B'!E:CS,76,FALSE),"")</f>
        <v>0</v>
      </c>
      <c r="F25" s="275">
        <f>IFERROR(VLOOKUP(B25,'Reading B'!E:CS,31,FALSE),"")</f>
        <v>0</v>
      </c>
      <c r="G25" s="276">
        <f>IFERROR(VLOOKUP(B25,'Reading B'!E:CS,40,FALSE),"")</f>
        <v>0</v>
      </c>
      <c r="H25" s="276">
        <f>IFERROR(VLOOKUP(B25,'Reading B'!E:CS,81,FALSE),"")</f>
        <v>0</v>
      </c>
      <c r="I25" s="276">
        <f t="shared" si="0"/>
        <v>0</v>
      </c>
      <c r="J25" s="277"/>
    </row>
    <row r="26" spans="2:10" s="261" customFormat="1" ht="17.399999999999999" customHeight="1">
      <c r="B26" s="272">
        <v>21</v>
      </c>
      <c r="C26" s="273" t="str">
        <f>IFERROR(VLOOKUP(B26,'Reading B'!E:CS,2,FALSE),"")</f>
        <v>01​ 01 01 0525 1</v>
      </c>
      <c r="D26" s="274" t="str">
        <f>IFERROR(VLOOKUP(B26,'Reading B'!E:CS,3,FALSE),"")</f>
        <v>យ៉ម ចំរើន ១</v>
      </c>
      <c r="E26" s="274">
        <f>IFERROR(VLOOKUP(B26,'Reading B'!E:CS,76,FALSE),"")</f>
        <v>0</v>
      </c>
      <c r="F26" s="275">
        <f>IFERROR(VLOOKUP(B26,'Reading B'!E:CS,31,FALSE),"")</f>
        <v>0</v>
      </c>
      <c r="G26" s="276">
        <f>IFERROR(VLOOKUP(B26,'Reading B'!E:CS,40,FALSE),"")</f>
        <v>0</v>
      </c>
      <c r="H26" s="276">
        <f>IFERROR(VLOOKUP(B26,'Reading B'!E:CS,81,FALSE),"")</f>
        <v>0</v>
      </c>
      <c r="I26" s="276">
        <f t="shared" si="0"/>
        <v>0</v>
      </c>
      <c r="J26" s="277"/>
    </row>
    <row r="27" spans="2:10" s="261" customFormat="1" ht="17.399999999999999" customHeight="1">
      <c r="B27" s="272">
        <v>22</v>
      </c>
      <c r="C27" s="273" t="str">
        <f>IFERROR(VLOOKUP(B27,'Reading B'!E:CS,2,FALSE),"")</f>
        <v>01​ 01 01 0550 1</v>
      </c>
      <c r="D27" s="274" t="str">
        <f>IFERROR(VLOOKUP(B27,'Reading B'!E:CS,3,FALSE),"")</f>
        <v>អាជីវកម្មទឹកបរិសុទ្ធបន្ទាយស្រី</v>
      </c>
      <c r="E27" s="274">
        <f>IFERROR(VLOOKUP(B27,'Reading B'!E:CS,76,FALSE),"")</f>
        <v>0</v>
      </c>
      <c r="F27" s="275">
        <f>IFERROR(VLOOKUP(B27,'Reading B'!E:CS,31,FALSE),"")</f>
        <v>0</v>
      </c>
      <c r="G27" s="276">
        <f>IFERROR(VLOOKUP(B27,'Reading B'!E:CS,40,FALSE),"")</f>
        <v>0</v>
      </c>
      <c r="H27" s="276">
        <f>IFERROR(VLOOKUP(B27,'Reading B'!E:CS,81,FALSE),"")</f>
        <v>0</v>
      </c>
      <c r="I27" s="276">
        <f t="shared" si="0"/>
        <v>0</v>
      </c>
      <c r="J27" s="277"/>
    </row>
    <row r="28" spans="2:10" s="261" customFormat="1" ht="17.399999999999999" customHeight="1">
      <c r="B28" s="272">
        <v>23</v>
      </c>
      <c r="C28" s="273" t="str">
        <f>IFERROR(VLOOKUP(B28,'Reading B'!E:CS,2,FALSE),"")</f>
        <v>01​ 01 01 0575 1</v>
      </c>
      <c r="D28" s="274" t="str">
        <f>IFERROR(VLOOKUP(B28,'Reading B'!E:CS,3,FALSE),"")</f>
        <v>សមាគមជនជាតិចិនលាងហួ</v>
      </c>
      <c r="E28" s="274">
        <f>IFERROR(VLOOKUP(B28,'Reading B'!E:CS,76,FALSE),"")</f>
        <v>0</v>
      </c>
      <c r="F28" s="275">
        <f>IFERROR(VLOOKUP(B28,'Reading B'!E:CS,31,FALSE),"")</f>
        <v>0</v>
      </c>
      <c r="G28" s="276">
        <f>IFERROR(VLOOKUP(B28,'Reading B'!E:CS,40,FALSE),"")</f>
        <v>0</v>
      </c>
      <c r="H28" s="276">
        <f>IFERROR(VLOOKUP(B28,'Reading B'!E:CS,81,FALSE),"")</f>
        <v>0</v>
      </c>
      <c r="I28" s="276">
        <f t="shared" si="0"/>
        <v>0</v>
      </c>
      <c r="J28" s="277"/>
    </row>
    <row r="29" spans="2:10" s="261" customFormat="1" ht="17.399999999999999" customHeight="1">
      <c r="B29" s="272">
        <v>24</v>
      </c>
      <c r="C29" s="273" t="str">
        <f>IFERROR(VLOOKUP(B29,'Reading B'!E:CS,2,FALSE),"")</f>
        <v>01​ 01 01 0600 1</v>
      </c>
      <c r="D29" s="274" t="str">
        <f>IFERROR(VLOOKUP(B29,'Reading B'!E:CS,3,FALSE),"")</f>
        <v>លឹម ឆាយ ១</v>
      </c>
      <c r="E29" s="274">
        <f>IFERROR(VLOOKUP(B29,'Reading B'!E:CS,76,FALSE),"")</f>
        <v>0</v>
      </c>
      <c r="F29" s="275">
        <f>IFERROR(VLOOKUP(B29,'Reading B'!E:CS,31,FALSE),"")</f>
        <v>0</v>
      </c>
      <c r="G29" s="276">
        <f>IFERROR(VLOOKUP(B29,'Reading B'!E:CS,40,FALSE),"")</f>
        <v>0</v>
      </c>
      <c r="H29" s="276">
        <f>IFERROR(VLOOKUP(B29,'Reading B'!E:CS,81,FALSE),"")</f>
        <v>0</v>
      </c>
      <c r="I29" s="276">
        <f t="shared" si="0"/>
        <v>0</v>
      </c>
      <c r="J29" s="277"/>
    </row>
    <row r="30" spans="2:10" s="261" customFormat="1" ht="17.399999999999999" customHeight="1">
      <c r="B30" s="272">
        <v>25</v>
      </c>
      <c r="C30" s="273" t="str">
        <f>IFERROR(VLOOKUP(B30,'Reading B'!E:CS,2,FALSE),"")</f>
        <v>01​ 01 01 0625 1</v>
      </c>
      <c r="D30" s="274" t="str">
        <f>IFERROR(VLOOKUP(B30,'Reading B'!E:CS,3,FALSE),"")</f>
        <v>សាខាគយ និងរដ្ឋាករខេត្ត</v>
      </c>
      <c r="E30" s="274">
        <f>IFERROR(VLOOKUP(B30,'Reading B'!E:CS,76,FALSE),"")</f>
        <v>0</v>
      </c>
      <c r="F30" s="275">
        <f>IFERROR(VLOOKUP(B30,'Reading B'!E:CS,31,FALSE),"")</f>
        <v>0</v>
      </c>
      <c r="G30" s="276">
        <f>IFERROR(VLOOKUP(B30,'Reading B'!E:CS,40,FALSE),"")</f>
        <v>0</v>
      </c>
      <c r="H30" s="276">
        <f>IFERROR(VLOOKUP(B30,'Reading B'!E:CS,81,FALSE),"")</f>
        <v>0</v>
      </c>
      <c r="I30" s="276">
        <f t="shared" si="0"/>
        <v>0</v>
      </c>
      <c r="J30" s="277"/>
    </row>
    <row r="31" spans="2:10" s="261" customFormat="1" ht="17.399999999999999" customHeight="1">
      <c r="B31" s="272">
        <v>26</v>
      </c>
      <c r="C31" s="273" t="str">
        <f>IFERROR(VLOOKUP(B31,'Reading B'!E:CS,2,FALSE),"")</f>
        <v>01​ 01 01 0650 1</v>
      </c>
      <c r="D31" s="274" t="str">
        <f>IFERROR(VLOOKUP(B31,'Reading B'!E:CS,3,FALSE),"")</f>
        <v>អង្គការ ឃែ ភូមិ</v>
      </c>
      <c r="E31" s="274">
        <f>IFERROR(VLOOKUP(B31,'Reading B'!E:CS,76,FALSE),"")</f>
        <v>0</v>
      </c>
      <c r="F31" s="275">
        <f>IFERROR(VLOOKUP(B31,'Reading B'!E:CS,31,FALSE),"")</f>
        <v>0</v>
      </c>
      <c r="G31" s="276">
        <f>IFERROR(VLOOKUP(B31,'Reading B'!E:CS,40,FALSE),"")</f>
        <v>0</v>
      </c>
      <c r="H31" s="276">
        <f>IFERROR(VLOOKUP(B31,'Reading B'!E:CS,81,FALSE),"")</f>
        <v>0</v>
      </c>
      <c r="I31" s="276">
        <f t="shared" si="0"/>
        <v>0</v>
      </c>
      <c r="J31" s="277"/>
    </row>
    <row r="32" spans="2:10" s="261" customFormat="1" ht="17.399999999999999" customHeight="1">
      <c r="B32" s="272">
        <v>27</v>
      </c>
      <c r="C32" s="273" t="str">
        <f>IFERROR(VLOOKUP(B32,'Reading B'!E:CS,2,FALSE),"")</f>
        <v>01​ 01 01 0675 1</v>
      </c>
      <c r="D32" s="274" t="str">
        <f>IFERROR(VLOOKUP(B32,'Reading B'!E:CS,3,FALSE),"")</f>
        <v>សណ្ឋាគារ វិមានមាស</v>
      </c>
      <c r="E32" s="274">
        <f>IFERROR(VLOOKUP(B32,'Reading B'!E:CS,76,FALSE),"")</f>
        <v>0</v>
      </c>
      <c r="F32" s="275">
        <f>IFERROR(VLOOKUP(B32,'Reading B'!E:CS,31,FALSE),"")</f>
        <v>0</v>
      </c>
      <c r="G32" s="276">
        <f>IFERROR(VLOOKUP(B32,'Reading B'!E:CS,40,FALSE),"")</f>
        <v>0</v>
      </c>
      <c r="H32" s="276">
        <f>IFERROR(VLOOKUP(B32,'Reading B'!E:CS,81,FALSE),"")</f>
        <v>0</v>
      </c>
      <c r="I32" s="276">
        <f t="shared" si="0"/>
        <v>0</v>
      </c>
      <c r="J32" s="277"/>
    </row>
    <row r="33" spans="2:10" s="261" customFormat="1" ht="17.399999999999999" customHeight="1">
      <c r="B33" s="272">
        <v>28</v>
      </c>
      <c r="C33" s="273" t="str">
        <f>IFERROR(VLOOKUP(B33,'Reading B'!E:CS,2,FALSE),"")</f>
        <v>01​ 01 01 0700 1</v>
      </c>
      <c r="D33" s="274" t="str">
        <f>IFERROR(VLOOKUP(B33,'Reading B'!E:CS,3,FALSE),"")</f>
        <v>តែ តៃលី(មាត់ស្ទឹងផ្សាលើ)</v>
      </c>
      <c r="E33" s="274">
        <f>IFERROR(VLOOKUP(B33,'Reading B'!E:CS,76,FALSE),"")</f>
        <v>0</v>
      </c>
      <c r="F33" s="275">
        <f>IFERROR(VLOOKUP(B33,'Reading B'!E:CS,31,FALSE),"")</f>
        <v>0</v>
      </c>
      <c r="G33" s="276">
        <f>IFERROR(VLOOKUP(B33,'Reading B'!E:CS,40,FALSE),"")</f>
        <v>0</v>
      </c>
      <c r="H33" s="276">
        <f>IFERROR(VLOOKUP(B33,'Reading B'!E:CS,81,FALSE),"")</f>
        <v>0</v>
      </c>
      <c r="I33" s="276">
        <f t="shared" si="0"/>
        <v>0</v>
      </c>
      <c r="J33" s="277"/>
    </row>
    <row r="34" spans="2:10" s="261" customFormat="1" ht="17.399999999999999" customHeight="1">
      <c r="B34" s="272">
        <v>29</v>
      </c>
      <c r="C34" s="273" t="str">
        <f>IFERROR(VLOOKUP(B34,'Reading B'!E:CS,2,FALSE),"")</f>
        <v>01​ 01 01 0725 1</v>
      </c>
      <c r="D34" s="274" t="str">
        <f>IFERROR(VLOOKUP(B34,'Reading B'!E:CS,3,FALSE),"")</f>
        <v>អង្គការគ្រួសារថ្មី</v>
      </c>
      <c r="E34" s="274">
        <f>IFERROR(VLOOKUP(B34,'Reading B'!E:CS,76,FALSE),"")</f>
        <v>0</v>
      </c>
      <c r="F34" s="275">
        <f>IFERROR(VLOOKUP(B34,'Reading B'!E:CS,31,FALSE),"")</f>
        <v>0</v>
      </c>
      <c r="G34" s="276">
        <f>IFERROR(VLOOKUP(B34,'Reading B'!E:CS,40,FALSE),"")</f>
        <v>0</v>
      </c>
      <c r="H34" s="276">
        <f>IFERROR(VLOOKUP(B34,'Reading B'!E:CS,81,FALSE),"")</f>
        <v>0</v>
      </c>
      <c r="I34" s="276">
        <f t="shared" si="0"/>
        <v>0</v>
      </c>
      <c r="J34" s="277"/>
    </row>
    <row r="35" spans="2:10" s="261" customFormat="1" ht="17.399999999999999" customHeight="1">
      <c r="B35" s="272">
        <v>30</v>
      </c>
      <c r="C35" s="273" t="str">
        <f>IFERROR(VLOOKUP(B35,'Reading B'!E:CS,2,FALSE),"")</f>
        <v>01​ 01 01 0750 1</v>
      </c>
      <c r="D35" s="274" t="str">
        <f>IFERROR(VLOOKUP(B35,'Reading B'!E:CS,3,FALSE),"")</f>
        <v>អ៊ុន ម៉េង</v>
      </c>
      <c r="E35" s="274">
        <f>IFERROR(VLOOKUP(B35,'Reading B'!E:CS,76,FALSE),"")</f>
        <v>0</v>
      </c>
      <c r="F35" s="275">
        <f>IFERROR(VLOOKUP(B35,'Reading B'!E:CS,31,FALSE),"")</f>
        <v>0</v>
      </c>
      <c r="G35" s="276">
        <f>IFERROR(VLOOKUP(B35,'Reading B'!E:CS,40,FALSE),"")</f>
        <v>0</v>
      </c>
      <c r="H35" s="276">
        <f>IFERROR(VLOOKUP(B35,'Reading B'!E:CS,81,FALSE),"")</f>
        <v>0</v>
      </c>
      <c r="I35" s="276">
        <f t="shared" si="0"/>
        <v>0</v>
      </c>
      <c r="J35" s="277"/>
    </row>
    <row r="36" spans="2:10" s="261" customFormat="1" ht="17.399999999999999" customHeight="1">
      <c r="B36" s="272">
        <v>31</v>
      </c>
      <c r="C36" s="273" t="str">
        <f>IFERROR(VLOOKUP(B36,'Reading B'!E:CS,2,FALSE),"")</f>
        <v>01​ 01 01 0775 1</v>
      </c>
      <c r="D36" s="274" t="str">
        <f>IFERROR(VLOOKUP(B36,'Reading B'!E:CS,3,FALSE),"")</f>
        <v>ស្ថានអគ្គកុងស៊ុលវៀតណាម</v>
      </c>
      <c r="E36" s="274">
        <f>IFERROR(VLOOKUP(B36,'Reading B'!E:CS,76,FALSE),"")</f>
        <v>0</v>
      </c>
      <c r="F36" s="275">
        <f>IFERROR(VLOOKUP(B36,'Reading B'!E:CS,31,FALSE),"")</f>
        <v>0</v>
      </c>
      <c r="G36" s="276">
        <f>IFERROR(VLOOKUP(B36,'Reading B'!E:CS,40,FALSE),"")</f>
        <v>0</v>
      </c>
      <c r="H36" s="276">
        <f>IFERROR(VLOOKUP(B36,'Reading B'!E:CS,81,FALSE),"")</f>
        <v>0</v>
      </c>
      <c r="I36" s="276">
        <f t="shared" si="0"/>
        <v>0</v>
      </c>
      <c r="J36" s="277"/>
    </row>
    <row r="37" spans="2:10" s="261" customFormat="1" ht="17.399999999999999" customHeight="1">
      <c r="B37" s="272">
        <v>32</v>
      </c>
      <c r="C37" s="273" t="str">
        <f>IFERROR(VLOOKUP(B37,'Reading B'!E:CS,2,FALSE),"")</f>
        <v>01​ 01 01 0800 1</v>
      </c>
      <c r="D37" s="274" t="str">
        <f>IFERROR(VLOOKUP(B37,'Reading B'!E:CS,3,FALSE),"")</f>
        <v>ហម ចិត្រ</v>
      </c>
      <c r="E37" s="274">
        <f>IFERROR(VLOOKUP(B37,'Reading B'!E:CS,76,FALSE),"")</f>
        <v>0</v>
      </c>
      <c r="F37" s="275">
        <f>IFERROR(VLOOKUP(B37,'Reading B'!E:CS,31,FALSE),"")</f>
        <v>0</v>
      </c>
      <c r="G37" s="276">
        <f>IFERROR(VLOOKUP(B37,'Reading B'!E:CS,40,FALSE),"")</f>
        <v>0</v>
      </c>
      <c r="H37" s="276">
        <f>IFERROR(VLOOKUP(B37,'Reading B'!E:CS,81,FALSE),"")</f>
        <v>0</v>
      </c>
      <c r="I37" s="276">
        <f t="shared" si="0"/>
        <v>0</v>
      </c>
      <c r="J37" s="277"/>
    </row>
    <row r="38" spans="2:10" s="261" customFormat="1" ht="17.399999999999999" customHeight="1">
      <c r="B38" s="272">
        <v>33</v>
      </c>
      <c r="C38" s="273" t="str">
        <f>IFERROR(VLOOKUP(B38,'Reading B'!E:CS,2,FALSE),"")</f>
        <v>01​ 01 01 0825 1</v>
      </c>
      <c r="D38" s="274" t="str">
        <f>IFERROR(VLOOKUP(B38,'Reading B'!E:CS,3,FALSE),"")</f>
        <v>ឃីម វុទ្ធី</v>
      </c>
      <c r="E38" s="274">
        <f>IFERROR(VLOOKUP(B38,'Reading B'!E:CS,76,FALSE),"")</f>
        <v>0</v>
      </c>
      <c r="F38" s="275">
        <f>IFERROR(VLOOKUP(B38,'Reading B'!E:CS,31,FALSE),"")</f>
        <v>0</v>
      </c>
      <c r="G38" s="276">
        <f>IFERROR(VLOOKUP(B38,'Reading B'!E:CS,40,FALSE),"")</f>
        <v>0</v>
      </c>
      <c r="H38" s="276">
        <f>IFERROR(VLOOKUP(B38,'Reading B'!E:CS,81,FALSE),"")</f>
        <v>0</v>
      </c>
      <c r="I38" s="276">
        <f t="shared" si="0"/>
        <v>0</v>
      </c>
      <c r="J38" s="277"/>
    </row>
    <row r="39" spans="2:10" s="261" customFormat="1" ht="17.399999999999999" customHeight="1">
      <c r="B39" s="272">
        <v>34</v>
      </c>
      <c r="C39" s="273" t="str">
        <f>IFERROR(VLOOKUP(B39,'Reading B'!E:CS,2,FALSE),"")</f>
        <v>01​ 01 01 0850 1</v>
      </c>
      <c r="D39" s="274" t="str">
        <f>IFERROR(VLOOKUP(B39,'Reading B'!E:CS,3,FALSE),"")</f>
        <v>សេង វ៉ាឡាត់</v>
      </c>
      <c r="E39" s="274">
        <f>IFERROR(VLOOKUP(B39,'Reading B'!E:CS,76,FALSE),"")</f>
        <v>0</v>
      </c>
      <c r="F39" s="275">
        <f>IFERROR(VLOOKUP(B39,'Reading B'!E:CS,31,FALSE),"")</f>
        <v>0</v>
      </c>
      <c r="G39" s="276">
        <f>IFERROR(VLOOKUP(B39,'Reading B'!E:CS,40,FALSE),"")</f>
        <v>0</v>
      </c>
      <c r="H39" s="276">
        <f>IFERROR(VLOOKUP(B39,'Reading B'!E:CS,81,FALSE),"")</f>
        <v>0</v>
      </c>
      <c r="I39" s="276">
        <f t="shared" si="0"/>
        <v>0</v>
      </c>
      <c r="J39" s="277"/>
    </row>
    <row r="40" spans="2:10" s="261" customFormat="1" ht="17.399999999999999" customHeight="1">
      <c r="B40" s="272">
        <v>35</v>
      </c>
      <c r="C40" s="273" t="str">
        <f>IFERROR(VLOOKUP(B40,'Reading B'!E:CS,2,FALSE),"")</f>
        <v>01​ 01 01 0875 1</v>
      </c>
      <c r="D40" s="274" t="str">
        <f>IFERROR(VLOOKUP(B40,'Reading B'!E:CS,3,FALSE),"")</f>
        <v>ប្រព័ន្ធទឹកចូលផ្សារណាត់</v>
      </c>
      <c r="E40" s="274">
        <f>IFERROR(VLOOKUP(B40,'Reading B'!E:CS,76,FALSE),"")</f>
        <v>0</v>
      </c>
      <c r="F40" s="275">
        <f>IFERROR(VLOOKUP(B40,'Reading B'!E:CS,31,FALSE),"")</f>
        <v>0</v>
      </c>
      <c r="G40" s="276">
        <f>IFERROR(VLOOKUP(B40,'Reading B'!E:CS,40,FALSE),"")</f>
        <v>0</v>
      </c>
      <c r="H40" s="276">
        <f>IFERROR(VLOOKUP(B40,'Reading B'!E:CS,81,FALSE),"")</f>
        <v>0</v>
      </c>
      <c r="I40" s="276">
        <f t="shared" si="0"/>
        <v>0</v>
      </c>
      <c r="J40" s="277"/>
    </row>
    <row r="41" spans="2:10" s="261" customFormat="1" ht="17.399999999999999" customHeight="1">
      <c r="B41" s="272">
        <v>36</v>
      </c>
      <c r="C41" s="273" t="str">
        <f>IFERROR(VLOOKUP(B41,'Reading B'!E:CS,2,FALSE),"")</f>
        <v>01​ 01 01 0900 1</v>
      </c>
      <c r="D41" s="274" t="str">
        <f>IFERROR(VLOOKUP(B41,'Reading B'!E:CS,3,FALSE),"")</f>
        <v>ស៊ុន សារ៉េត</v>
      </c>
      <c r="E41" s="274">
        <f>IFERROR(VLOOKUP(B41,'Reading B'!E:CS,76,FALSE),"")</f>
        <v>0</v>
      </c>
      <c r="F41" s="275">
        <f>IFERROR(VLOOKUP(B41,'Reading B'!E:CS,31,FALSE),"")</f>
        <v>0</v>
      </c>
      <c r="G41" s="276">
        <f>IFERROR(VLOOKUP(B41,'Reading B'!E:CS,40,FALSE),"")</f>
        <v>0</v>
      </c>
      <c r="H41" s="276">
        <f>IFERROR(VLOOKUP(B41,'Reading B'!E:CS,81,FALSE),"")</f>
        <v>0</v>
      </c>
      <c r="I41" s="276">
        <f t="shared" si="0"/>
        <v>0</v>
      </c>
      <c r="J41" s="277"/>
    </row>
    <row r="42" spans="2:10" s="261" customFormat="1" ht="17.399999999999999" customHeight="1">
      <c r="B42" s="272">
        <v>37</v>
      </c>
      <c r="C42" s="273" t="str">
        <f>IFERROR(VLOOKUP(B42,'Reading B'!E:CS,2,FALSE),"")</f>
        <v>01​ 01 01 0925 1</v>
      </c>
      <c r="D42" s="274" t="str">
        <f>IFERROR(VLOOKUP(B42,'Reading B'!E:CS,3,FALSE),"")</f>
        <v>យ៉ាន បូផៃ (ផ្កាយព្រឹក)</v>
      </c>
      <c r="E42" s="274">
        <f>IFERROR(VLOOKUP(B42,'Reading B'!E:CS,76,FALSE),"")</f>
        <v>0</v>
      </c>
      <c r="F42" s="275">
        <f>IFERROR(VLOOKUP(B42,'Reading B'!E:CS,31,FALSE),"")</f>
        <v>0</v>
      </c>
      <c r="G42" s="276">
        <f>IFERROR(VLOOKUP(B42,'Reading B'!E:CS,40,FALSE),"")</f>
        <v>0</v>
      </c>
      <c r="H42" s="276">
        <f>IFERROR(VLOOKUP(B42,'Reading B'!E:CS,81,FALSE),"")</f>
        <v>0</v>
      </c>
      <c r="I42" s="276">
        <f t="shared" si="0"/>
        <v>0</v>
      </c>
      <c r="J42" s="277"/>
    </row>
    <row r="43" spans="2:10" s="261" customFormat="1" ht="17.399999999999999" customHeight="1">
      <c r="B43" s="272">
        <v>38</v>
      </c>
      <c r="C43" s="273" t="str">
        <f>IFERROR(VLOOKUP(B43,'Reading B'!E:CS,2,FALSE),"")</f>
        <v>01​ 01 01 0950 1</v>
      </c>
      <c r="D43" s="274" t="str">
        <f>IFERROR(VLOOKUP(B43,'Reading B'!E:CS,3,FALSE),"")</f>
        <v>សុខ សុខុន (ពីស៊ីនទឹក)</v>
      </c>
      <c r="E43" s="274">
        <f>IFERROR(VLOOKUP(B43,'Reading B'!E:CS,76,FALSE),"")</f>
        <v>0</v>
      </c>
      <c r="F43" s="275">
        <f>IFERROR(VLOOKUP(B43,'Reading B'!E:CS,31,FALSE),"")</f>
        <v>0</v>
      </c>
      <c r="G43" s="276">
        <f>IFERROR(VLOOKUP(B43,'Reading B'!E:CS,40,FALSE),"")</f>
        <v>0</v>
      </c>
      <c r="H43" s="276">
        <f>IFERROR(VLOOKUP(B43,'Reading B'!E:CS,81,FALSE),"")</f>
        <v>0</v>
      </c>
      <c r="I43" s="276">
        <f t="shared" si="0"/>
        <v>0</v>
      </c>
      <c r="J43" s="277"/>
    </row>
    <row r="44" spans="2:10" s="261" customFormat="1" ht="17.399999999999999" customHeight="1">
      <c r="B44" s="272">
        <v>39</v>
      </c>
      <c r="C44" s="273" t="str">
        <f>IFERROR(VLOOKUP(B44,'Reading B'!E:CS,2,FALSE),"")</f>
        <v>01​ 01 01 0975 1</v>
      </c>
      <c r="D44" s="274" t="str">
        <f>IFERROR(VLOOKUP(B44,'Reading B'!E:CS,3,FALSE),"")</f>
        <v>សៀ ស៊ិន (លាងម៉ូតូ)</v>
      </c>
      <c r="E44" s="274">
        <f>IFERROR(VLOOKUP(B44,'Reading B'!E:CS,76,FALSE),"")</f>
        <v>0</v>
      </c>
      <c r="F44" s="275">
        <f>IFERROR(VLOOKUP(B44,'Reading B'!E:CS,31,FALSE),"")</f>
        <v>0</v>
      </c>
      <c r="G44" s="276">
        <f>IFERROR(VLOOKUP(B44,'Reading B'!E:CS,40,FALSE),"")</f>
        <v>0</v>
      </c>
      <c r="H44" s="276">
        <f>IFERROR(VLOOKUP(B44,'Reading B'!E:CS,81,FALSE),"")</f>
        <v>0</v>
      </c>
      <c r="I44" s="276">
        <f t="shared" si="0"/>
        <v>0</v>
      </c>
      <c r="J44" s="277"/>
    </row>
    <row r="45" spans="2:10" s="261" customFormat="1" ht="17.399999999999999" customHeight="1">
      <c r="B45" s="272">
        <v>40</v>
      </c>
      <c r="C45" s="273" t="str">
        <f>IFERROR(VLOOKUP(B45,'Reading B'!E:CS,2,FALSE),"")</f>
        <v>01​ 01 01 1000 1</v>
      </c>
      <c r="D45" s="274" t="str">
        <f>IFERROR(VLOOKUP(B45,'Reading B'!E:CS,3,FALSE),"")</f>
        <v>អាហារដ្ឋានសន្តិភាព</v>
      </c>
      <c r="E45" s="274">
        <f>IFERROR(VLOOKUP(B45,'Reading B'!E:CS,76,FALSE),"")</f>
        <v>0</v>
      </c>
      <c r="F45" s="275">
        <f>IFERROR(VLOOKUP(B45,'Reading B'!E:CS,31,FALSE),"")</f>
        <v>0</v>
      </c>
      <c r="G45" s="276">
        <f>IFERROR(VLOOKUP(B45,'Reading B'!E:CS,40,FALSE),"")</f>
        <v>0</v>
      </c>
      <c r="H45" s="276">
        <f>IFERROR(VLOOKUP(B45,'Reading B'!E:CS,81,FALSE),"")</f>
        <v>0</v>
      </c>
      <c r="I45" s="276">
        <f t="shared" si="0"/>
        <v>0</v>
      </c>
      <c r="J45" s="277"/>
    </row>
    <row r="46" spans="2:10" s="261" customFormat="1" ht="17.399999999999999" customHeight="1">
      <c r="B46" s="272">
        <v>41</v>
      </c>
      <c r="C46" s="273" t="str">
        <f>IFERROR(VLOOKUP(B46,'Reading B'!E:CS,2,FALSE),"")</f>
        <v>01​ 01 01 1025 1</v>
      </c>
      <c r="D46" s="274" t="str">
        <f>IFERROR(VLOOKUP(B46,'Reading B'!E:CS,3,FALSE),"")</f>
        <v>ឡេន រ៉ា(លក់ពោះគោ)</v>
      </c>
      <c r="E46" s="274">
        <f>IFERROR(VLOOKUP(B46,'Reading B'!E:CS,76,FALSE),"")</f>
        <v>0</v>
      </c>
      <c r="F46" s="275">
        <f>IFERROR(VLOOKUP(B46,'Reading B'!E:CS,31,FALSE),"")</f>
        <v>0</v>
      </c>
      <c r="G46" s="276">
        <f>IFERROR(VLOOKUP(B46,'Reading B'!E:CS,40,FALSE),"")</f>
        <v>0</v>
      </c>
      <c r="H46" s="276">
        <f>IFERROR(VLOOKUP(B46,'Reading B'!E:CS,81,FALSE),"")</f>
        <v>0</v>
      </c>
      <c r="I46" s="276">
        <f t="shared" si="0"/>
        <v>0</v>
      </c>
      <c r="J46" s="277"/>
    </row>
    <row r="47" spans="2:10" s="261" customFormat="1" ht="17.399999999999999" customHeight="1">
      <c r="B47" s="272">
        <v>42</v>
      </c>
      <c r="C47" s="273" t="str">
        <f>IFERROR(VLOOKUP(B47,'Reading B'!E:CS,2,FALSE),"")</f>
        <v>01​ 01 01 1050 1</v>
      </c>
      <c r="D47" s="274" t="str">
        <f>IFERROR(VLOOKUP(B47,'Reading B'!E:CS,3,FALSE),"")</f>
        <v>ងួន ហួត (ថៃលី)</v>
      </c>
      <c r="E47" s="274">
        <f>IFERROR(VLOOKUP(B47,'Reading B'!E:CS,76,FALSE),"")</f>
        <v>0</v>
      </c>
      <c r="F47" s="275">
        <f>IFERROR(VLOOKUP(B47,'Reading B'!E:CS,31,FALSE),"")</f>
        <v>0</v>
      </c>
      <c r="G47" s="276">
        <f>IFERROR(VLOOKUP(B47,'Reading B'!E:CS,40,FALSE),"")</f>
        <v>0</v>
      </c>
      <c r="H47" s="276">
        <f>IFERROR(VLOOKUP(B47,'Reading B'!E:CS,81,FALSE),"")</f>
        <v>0</v>
      </c>
      <c r="I47" s="276">
        <f t="shared" si="0"/>
        <v>0</v>
      </c>
      <c r="J47" s="277"/>
    </row>
    <row r="48" spans="2:10" s="261" customFormat="1" ht="17.399999999999999" customHeight="1">
      <c r="B48" s="272">
        <v>43</v>
      </c>
      <c r="C48" s="273" t="str">
        <f>IFERROR(VLOOKUP(B48,'Reading B'!E:CS,2,FALSE),"")</f>
        <v>01​ 01 01 1075 1</v>
      </c>
      <c r="D48" s="274" t="str">
        <f>IFERROR(VLOOKUP(B48,'Reading B'!E:CS,3,FALSE),"")</f>
        <v xml:space="preserve">ឈុន លឹម </v>
      </c>
      <c r="E48" s="274">
        <f>IFERROR(VLOOKUP(B48,'Reading B'!E:CS,76,FALSE),"")</f>
        <v>0</v>
      </c>
      <c r="F48" s="275">
        <f>IFERROR(VLOOKUP(B48,'Reading B'!E:CS,31,FALSE),"")</f>
        <v>0</v>
      </c>
      <c r="G48" s="276">
        <f>IFERROR(VLOOKUP(B48,'Reading B'!E:CS,40,FALSE),"")</f>
        <v>0</v>
      </c>
      <c r="H48" s="276">
        <f>IFERROR(VLOOKUP(B48,'Reading B'!E:CS,81,FALSE),"")</f>
        <v>0</v>
      </c>
      <c r="I48" s="276">
        <f t="shared" si="0"/>
        <v>0</v>
      </c>
      <c r="J48" s="277"/>
    </row>
    <row r="49" spans="2:10" s="261" customFormat="1" ht="17.399999999999999" customHeight="1">
      <c r="B49" s="272">
        <v>44</v>
      </c>
      <c r="C49" s="273" t="str">
        <f>IFERROR(VLOOKUP(B49,'Reading B'!E:CS,2,FALSE),"")</f>
        <v>01​ 01 01 1100 1</v>
      </c>
      <c r="D49" s="274" t="str">
        <f>IFERROR(VLOOKUP(B49,'Reading B'!E:CS,3,FALSE),"")</f>
        <v xml:space="preserve">ជា ថូន </v>
      </c>
      <c r="E49" s="274">
        <f>IFERROR(VLOOKUP(B49,'Reading B'!E:CS,76,FALSE),"")</f>
        <v>0</v>
      </c>
      <c r="F49" s="275">
        <f>IFERROR(VLOOKUP(B49,'Reading B'!E:CS,31,FALSE),"")</f>
        <v>0</v>
      </c>
      <c r="G49" s="276">
        <f>IFERROR(VLOOKUP(B49,'Reading B'!E:CS,40,FALSE),"")</f>
        <v>0</v>
      </c>
      <c r="H49" s="276">
        <f>IFERROR(VLOOKUP(B49,'Reading B'!E:CS,81,FALSE),"")</f>
        <v>0</v>
      </c>
      <c r="I49" s="276">
        <f t="shared" si="0"/>
        <v>0</v>
      </c>
      <c r="J49" s="277"/>
    </row>
    <row r="50" spans="2:10" s="261" customFormat="1" ht="17.399999999999999" customHeight="1">
      <c r="B50" s="272">
        <v>45</v>
      </c>
      <c r="C50" s="273" t="str">
        <f>IFERROR(VLOOKUP(B50,'Reading B'!E:CS,2,FALSE),"")</f>
        <v>01​ 01 01 1125 1</v>
      </c>
      <c r="D50" s="274" t="str">
        <f>IFERROR(VLOOKUP(B50,'Reading B'!E:CS,3,FALSE),"")</f>
        <v>ភោជនីយដ្ឋាន សួនយុវ័ន</v>
      </c>
      <c r="E50" s="274">
        <f>IFERROR(VLOOKUP(B50,'Reading B'!E:CS,76,FALSE),"")</f>
        <v>0</v>
      </c>
      <c r="F50" s="275">
        <f>IFERROR(VLOOKUP(B50,'Reading B'!E:CS,31,FALSE),"")</f>
        <v>0</v>
      </c>
      <c r="G50" s="276">
        <f>IFERROR(VLOOKUP(B50,'Reading B'!E:CS,40,FALSE),"")</f>
        <v>0</v>
      </c>
      <c r="H50" s="276">
        <f>IFERROR(VLOOKUP(B50,'Reading B'!E:CS,81,FALSE),"")</f>
        <v>0</v>
      </c>
      <c r="I50" s="276">
        <f t="shared" si="0"/>
        <v>0</v>
      </c>
      <c r="J50" s="277"/>
    </row>
    <row r="51" spans="2:10" s="261" customFormat="1" ht="17.399999999999999" customHeight="1">
      <c r="B51" s="272">
        <v>46</v>
      </c>
      <c r="C51" s="273" t="str">
        <f>IFERROR(VLOOKUP(B51,'Reading B'!E:CS,2,FALSE),"")</f>
        <v>01​ 01 01 1150 1</v>
      </c>
      <c r="D51" s="274" t="str">
        <f>IFERROR(VLOOKUP(B51,'Reading B'!E:CS,3,FALSE),"")</f>
        <v>ទាន់សម័យម៉ាស្សាខារ៉ាអូខេ</v>
      </c>
      <c r="E51" s="274">
        <f>IFERROR(VLOOKUP(B51,'Reading B'!E:CS,76,FALSE),"")</f>
        <v>0</v>
      </c>
      <c r="F51" s="275">
        <f>IFERROR(VLOOKUP(B51,'Reading B'!E:CS,31,FALSE),"")</f>
        <v>0</v>
      </c>
      <c r="G51" s="276">
        <f>IFERROR(VLOOKUP(B51,'Reading B'!E:CS,40,FALSE),"")</f>
        <v>0</v>
      </c>
      <c r="H51" s="276">
        <f>IFERROR(VLOOKUP(B51,'Reading B'!E:CS,81,FALSE),"")</f>
        <v>0</v>
      </c>
      <c r="I51" s="276">
        <f t="shared" si="0"/>
        <v>0</v>
      </c>
      <c r="J51" s="277"/>
    </row>
    <row r="52" spans="2:10" s="261" customFormat="1" ht="17.399999999999999" customHeight="1">
      <c r="B52" s="272">
        <v>47</v>
      </c>
      <c r="C52" s="273" t="str">
        <f>IFERROR(VLOOKUP(B52,'Reading B'!E:CS,2,FALSE),"")</f>
        <v>01​ 01 01 1175 1</v>
      </c>
      <c r="D52" s="274" t="str">
        <f>IFERROR(VLOOKUP(B52,'Reading B'!E:CS,3,FALSE),"")</f>
        <v>យ៉ាំ គឹមសេង</v>
      </c>
      <c r="E52" s="274">
        <f>IFERROR(VLOOKUP(B52,'Reading B'!E:CS,76,FALSE),"")</f>
        <v>0</v>
      </c>
      <c r="F52" s="275">
        <f>IFERROR(VLOOKUP(B52,'Reading B'!E:CS,31,FALSE),"")</f>
        <v>0</v>
      </c>
      <c r="G52" s="276">
        <f>IFERROR(VLOOKUP(B52,'Reading B'!E:CS,40,FALSE),"")</f>
        <v>0</v>
      </c>
      <c r="H52" s="276">
        <f>IFERROR(VLOOKUP(B52,'Reading B'!E:CS,81,FALSE),"")</f>
        <v>0</v>
      </c>
      <c r="I52" s="276">
        <f t="shared" si="0"/>
        <v>0</v>
      </c>
      <c r="J52" s="277"/>
    </row>
    <row r="53" spans="2:10" s="261" customFormat="1" ht="17.399999999999999" customHeight="1">
      <c r="B53" s="272">
        <v>48</v>
      </c>
      <c r="C53" s="273" t="str">
        <f>IFERROR(VLOOKUP(B53,'Reading B'!E:CS,2,FALSE),"")</f>
        <v>01​ 01 01 1200 1</v>
      </c>
      <c r="D53" s="274" t="str">
        <f>IFERROR(VLOOKUP(B53,'Reading B'!E:CS,3,FALSE),"")</f>
        <v>ពៅ គឹមហាន</v>
      </c>
      <c r="E53" s="274">
        <f>IFERROR(VLOOKUP(B53,'Reading B'!E:CS,76,FALSE),"")</f>
        <v>0</v>
      </c>
      <c r="F53" s="275">
        <f>IFERROR(VLOOKUP(B53,'Reading B'!E:CS,31,FALSE),"")</f>
        <v>0</v>
      </c>
      <c r="G53" s="276">
        <f>IFERROR(VLOOKUP(B53,'Reading B'!E:CS,40,FALSE),"")</f>
        <v>0</v>
      </c>
      <c r="H53" s="276">
        <f>IFERROR(VLOOKUP(B53,'Reading B'!E:CS,81,FALSE),"")</f>
        <v>0</v>
      </c>
      <c r="I53" s="276">
        <f t="shared" si="0"/>
        <v>0</v>
      </c>
      <c r="J53" s="277"/>
    </row>
    <row r="54" spans="2:10" s="261" customFormat="1" ht="17.399999999999999" customHeight="1">
      <c r="B54" s="272">
        <v>49</v>
      </c>
      <c r="C54" s="273" t="str">
        <f>IFERROR(VLOOKUP(B54,'Reading B'!E:CS,2,FALSE),"")</f>
        <v>01​ 01 01 1225 1</v>
      </c>
      <c r="D54" s="274" t="str">
        <f>IFERROR(VLOOKUP(B54,'Reading B'!E:CS,3,FALSE),"")</f>
        <v>ហេង ស្រីញឹប</v>
      </c>
      <c r="E54" s="274">
        <f>IFERROR(VLOOKUP(B54,'Reading B'!E:CS,76,FALSE),"")</f>
        <v>0</v>
      </c>
      <c r="F54" s="275">
        <f>IFERROR(VLOOKUP(B54,'Reading B'!E:CS,31,FALSE),"")</f>
        <v>0</v>
      </c>
      <c r="G54" s="276">
        <f>IFERROR(VLOOKUP(B54,'Reading B'!E:CS,40,FALSE),"")</f>
        <v>0</v>
      </c>
      <c r="H54" s="276">
        <f>IFERROR(VLOOKUP(B54,'Reading B'!E:CS,81,FALSE),"")</f>
        <v>0</v>
      </c>
      <c r="I54" s="276">
        <f t="shared" si="0"/>
        <v>0</v>
      </c>
      <c r="J54" s="277"/>
    </row>
    <row r="55" spans="2:10" s="261" customFormat="1" ht="17.399999999999999" customHeight="1">
      <c r="B55" s="272">
        <v>50</v>
      </c>
      <c r="C55" s="273" t="str">
        <f>IFERROR(VLOOKUP(B55,'Reading B'!E:CS,2,FALSE),"")</f>
        <v>01​ 01 01 1250 1</v>
      </c>
      <c r="D55" s="274" t="str">
        <f>IFERROR(VLOOKUP(B55,'Reading B'!E:CS,3,FALSE),"")</f>
        <v>អ៊ុយ លីវ</v>
      </c>
      <c r="E55" s="274">
        <f>IFERROR(VLOOKUP(B55,'Reading B'!E:CS,76,FALSE),"")</f>
        <v>0</v>
      </c>
      <c r="F55" s="275">
        <f>IFERROR(VLOOKUP(B55,'Reading B'!E:CS,31,FALSE),"")</f>
        <v>0</v>
      </c>
      <c r="G55" s="276">
        <f>IFERROR(VLOOKUP(B55,'Reading B'!E:CS,40,FALSE),"")</f>
        <v>0</v>
      </c>
      <c r="H55" s="276">
        <f>IFERROR(VLOOKUP(B55,'Reading B'!E:CS,81,FALSE),"")</f>
        <v>0</v>
      </c>
      <c r="I55" s="276">
        <f t="shared" si="0"/>
        <v>0</v>
      </c>
      <c r="J55" s="277"/>
    </row>
    <row r="56" spans="2:10" s="261" customFormat="1" ht="17.399999999999999" customHeight="1">
      <c r="B56" s="272">
        <v>51</v>
      </c>
      <c r="C56" s="273" t="str">
        <f>IFERROR(VLOOKUP(B56,'Reading B'!E:CS,2,FALSE),"")</f>
        <v>01​ 01 01 1275 1</v>
      </c>
      <c r="D56" s="274" t="str">
        <f>IFERROR(VLOOKUP(B56,'Reading B'!E:CS,3,FALSE),"")</f>
        <v>ហាក់ ឡេង</v>
      </c>
      <c r="E56" s="274">
        <f>IFERROR(VLOOKUP(B56,'Reading B'!E:CS,76,FALSE),"")</f>
        <v>0</v>
      </c>
      <c r="F56" s="275">
        <f>IFERROR(VLOOKUP(B56,'Reading B'!E:CS,31,FALSE),"")</f>
        <v>0</v>
      </c>
      <c r="G56" s="276">
        <f>IFERROR(VLOOKUP(B56,'Reading B'!E:CS,40,FALSE),"")</f>
        <v>0</v>
      </c>
      <c r="H56" s="276">
        <f>IFERROR(VLOOKUP(B56,'Reading B'!E:CS,81,FALSE),"")</f>
        <v>0</v>
      </c>
      <c r="I56" s="276">
        <f t="shared" si="0"/>
        <v>0</v>
      </c>
      <c r="J56" s="277"/>
    </row>
    <row r="57" spans="2:10" s="261" customFormat="1" ht="17.399999999999999" customHeight="1">
      <c r="B57" s="272">
        <v>52</v>
      </c>
      <c r="C57" s="273" t="str">
        <f>IFERROR(VLOOKUP(B57,'Reading B'!E:CS,2,FALSE),"")</f>
        <v>01​ 01 01 1300 1</v>
      </c>
      <c r="D57" s="274" t="str">
        <f>IFERROR(VLOOKUP(B57,'Reading B'!E:CS,3,FALSE),"")</f>
        <v>អាជីវកម្មសាណាត់ ២</v>
      </c>
      <c r="E57" s="274">
        <f>IFERROR(VLOOKUP(B57,'Reading B'!E:CS,76,FALSE),"")</f>
        <v>0</v>
      </c>
      <c r="F57" s="275">
        <f>IFERROR(VLOOKUP(B57,'Reading B'!E:CS,31,FALSE),"")</f>
        <v>0</v>
      </c>
      <c r="G57" s="276">
        <f>IFERROR(VLOOKUP(B57,'Reading B'!E:CS,40,FALSE),"")</f>
        <v>0</v>
      </c>
      <c r="H57" s="276">
        <f>IFERROR(VLOOKUP(B57,'Reading B'!E:CS,81,FALSE),"")</f>
        <v>0</v>
      </c>
      <c r="I57" s="276">
        <f t="shared" si="0"/>
        <v>0</v>
      </c>
      <c r="J57" s="277"/>
    </row>
    <row r="58" spans="2:10" s="261" customFormat="1" ht="17.399999999999999" customHeight="1">
      <c r="B58" s="272">
        <v>53</v>
      </c>
      <c r="C58" s="273" t="str">
        <f>IFERROR(VLOOKUP(B58,'Reading B'!E:CS,2,FALSE),"")</f>
        <v>01​ 01 01 1325 1</v>
      </c>
      <c r="D58" s="274" t="str">
        <f>IFERROR(VLOOKUP(B58,'Reading B'!E:CS,3,FALSE),"")</f>
        <v>ផិត ផៃណុង</v>
      </c>
      <c r="E58" s="274">
        <f>IFERROR(VLOOKUP(B58,'Reading B'!E:CS,76,FALSE),"")</f>
        <v>0</v>
      </c>
      <c r="F58" s="275">
        <f>IFERROR(VLOOKUP(B58,'Reading B'!E:CS,31,FALSE),"")</f>
        <v>0</v>
      </c>
      <c r="G58" s="276">
        <f>IFERROR(VLOOKUP(B58,'Reading B'!E:CS,40,FALSE),"")</f>
        <v>0</v>
      </c>
      <c r="H58" s="276">
        <f>IFERROR(VLOOKUP(B58,'Reading B'!E:CS,81,FALSE),"")</f>
        <v>0</v>
      </c>
      <c r="I58" s="276">
        <f t="shared" si="0"/>
        <v>0</v>
      </c>
      <c r="J58" s="277"/>
    </row>
    <row r="59" spans="2:10" s="261" customFormat="1" ht="17.399999999999999" customHeight="1">
      <c r="B59" s="272">
        <v>54</v>
      </c>
      <c r="C59" s="273" t="str">
        <f>IFERROR(VLOOKUP(B59,'Reading B'!E:CS,2,FALSE),"")</f>
        <v>01​ 01 01 1350 1</v>
      </c>
      <c r="D59" s="274" t="str">
        <f>IFERROR(VLOOKUP(B59,'Reading B'!E:CS,3,FALSE),"")</f>
        <v>ណៃ គឹមសុន បៃលិន</v>
      </c>
      <c r="E59" s="274">
        <f>IFERROR(VLOOKUP(B59,'Reading B'!E:CS,76,FALSE),"")</f>
        <v>0</v>
      </c>
      <c r="F59" s="275">
        <f>IFERROR(VLOOKUP(B59,'Reading B'!E:CS,31,FALSE),"")</f>
        <v>0</v>
      </c>
      <c r="G59" s="276">
        <f>IFERROR(VLOOKUP(B59,'Reading B'!E:CS,40,FALSE),"")</f>
        <v>0</v>
      </c>
      <c r="H59" s="276">
        <f>IFERROR(VLOOKUP(B59,'Reading B'!E:CS,81,FALSE),"")</f>
        <v>0</v>
      </c>
      <c r="I59" s="276">
        <f t="shared" si="0"/>
        <v>0</v>
      </c>
      <c r="J59" s="277"/>
    </row>
    <row r="60" spans="2:10" s="261" customFormat="1" ht="17.399999999999999" customHeight="1">
      <c r="B60" s="272">
        <v>55</v>
      </c>
      <c r="C60" s="273" t="str">
        <f>IFERROR(VLOOKUP(B60,'Reading B'!E:CS,2,FALSE),"")</f>
        <v>01​ 01 01 1375 1</v>
      </c>
      <c r="D60" s="274" t="str">
        <f>IFERROR(VLOOKUP(B60,'Reading B'!E:CS,3,FALSE),"")</f>
        <v>សោម សាឃឿង</v>
      </c>
      <c r="E60" s="274">
        <f>IFERROR(VLOOKUP(B60,'Reading B'!E:CS,76,FALSE),"")</f>
        <v>0</v>
      </c>
      <c r="F60" s="275">
        <f>IFERROR(VLOOKUP(B60,'Reading B'!E:CS,31,FALSE),"")</f>
        <v>0</v>
      </c>
      <c r="G60" s="276">
        <f>IFERROR(VLOOKUP(B60,'Reading B'!E:CS,40,FALSE),"")</f>
        <v>0</v>
      </c>
      <c r="H60" s="276">
        <f>IFERROR(VLOOKUP(B60,'Reading B'!E:CS,81,FALSE),"")</f>
        <v>0</v>
      </c>
      <c r="I60" s="276">
        <f t="shared" si="0"/>
        <v>0</v>
      </c>
      <c r="J60" s="277"/>
    </row>
    <row r="61" spans="2:10" s="261" customFormat="1" ht="17.399999999999999" customHeight="1">
      <c r="B61" s="272">
        <v>56</v>
      </c>
      <c r="C61" s="273" t="str">
        <f>IFERROR(VLOOKUP(B61,'Reading B'!E:CS,2,FALSE),"")</f>
        <v>01​ 01 01 1400 1</v>
      </c>
      <c r="D61" s="274" t="str">
        <f>IFERROR(VLOOKUP(B61,'Reading B'!E:CS,3,FALSE),"")</f>
        <v>ហាំង ឡាយ ទី ២</v>
      </c>
      <c r="E61" s="274">
        <f>IFERROR(VLOOKUP(B61,'Reading B'!E:CS,76,FALSE),"")</f>
        <v>0</v>
      </c>
      <c r="F61" s="275">
        <f>IFERROR(VLOOKUP(B61,'Reading B'!E:CS,31,FALSE),"")</f>
        <v>0</v>
      </c>
      <c r="G61" s="276">
        <f>IFERROR(VLOOKUP(B61,'Reading B'!E:CS,40,FALSE),"")</f>
        <v>0</v>
      </c>
      <c r="H61" s="276">
        <f>IFERROR(VLOOKUP(B61,'Reading B'!E:CS,81,FALSE),"")</f>
        <v>0</v>
      </c>
      <c r="I61" s="276">
        <f t="shared" si="0"/>
        <v>0</v>
      </c>
      <c r="J61" s="277"/>
    </row>
    <row r="62" spans="2:10" s="261" customFormat="1" ht="17.399999999999999" customHeight="1">
      <c r="B62" s="272">
        <v>57</v>
      </c>
      <c r="C62" s="273" t="str">
        <f>IFERROR(VLOOKUP(B62,'Reading B'!E:CS,2,FALSE),"")</f>
        <v>01​ 01 01 1425 1</v>
      </c>
      <c r="D62" s="274" t="str">
        <f>IFERROR(VLOOKUP(B62,'Reading B'!E:CS,3,FALSE),"")</f>
        <v>ស្ថានីយ៍ តូតាល់</v>
      </c>
      <c r="E62" s="274">
        <f>IFERROR(VLOOKUP(B62,'Reading B'!E:CS,76,FALSE),"")</f>
        <v>0</v>
      </c>
      <c r="F62" s="275">
        <f>IFERROR(VLOOKUP(B62,'Reading B'!E:CS,31,FALSE),"")</f>
        <v>0</v>
      </c>
      <c r="G62" s="276">
        <f>IFERROR(VLOOKUP(B62,'Reading B'!E:CS,40,FALSE),"")</f>
        <v>0</v>
      </c>
      <c r="H62" s="276">
        <f>IFERROR(VLOOKUP(B62,'Reading B'!E:CS,81,FALSE),"")</f>
        <v>0</v>
      </c>
      <c r="I62" s="276">
        <f t="shared" si="0"/>
        <v>0</v>
      </c>
      <c r="J62" s="277"/>
    </row>
    <row r="63" spans="2:10" s="261" customFormat="1" ht="17.399999999999999" customHeight="1">
      <c r="B63" s="272">
        <v>58</v>
      </c>
      <c r="C63" s="273" t="str">
        <f>IFERROR(VLOOKUP(B63,'Reading B'!E:CS,2,FALSE),"")</f>
        <v>01​ 01 01 1450 1</v>
      </c>
      <c r="D63" s="274" t="str">
        <f>IFERROR(VLOOKUP(B63,'Reading B'!E:CS,3,FALSE),"")</f>
        <v>ឃន ណារិទ្ធ</v>
      </c>
      <c r="E63" s="274">
        <f>IFERROR(VLOOKUP(B63,'Reading B'!E:CS,76,FALSE),"")</f>
        <v>0</v>
      </c>
      <c r="F63" s="275">
        <f>IFERROR(VLOOKUP(B63,'Reading B'!E:CS,31,FALSE),"")</f>
        <v>0</v>
      </c>
      <c r="G63" s="276">
        <f>IFERROR(VLOOKUP(B63,'Reading B'!E:CS,40,FALSE),"")</f>
        <v>0</v>
      </c>
      <c r="H63" s="276">
        <f>IFERROR(VLOOKUP(B63,'Reading B'!E:CS,81,FALSE),"")</f>
        <v>0</v>
      </c>
      <c r="I63" s="276">
        <f t="shared" si="0"/>
        <v>0</v>
      </c>
      <c r="J63" s="277"/>
    </row>
    <row r="64" spans="2:10" s="261" customFormat="1" ht="17.399999999999999" customHeight="1">
      <c r="B64" s="272">
        <v>59</v>
      </c>
      <c r="C64" s="273" t="str">
        <f>IFERROR(VLOOKUP(B64,'Reading B'!E:CS,2,FALSE),"")</f>
        <v>01​ 01 01 1475 1</v>
      </c>
      <c r="D64" s="274" t="str">
        <f>IFERROR(VLOOKUP(B64,'Reading B'!E:CS,3,FALSE),"")</f>
        <v>សណ្ឋាគារស្តារ អ៊ុន ផល្លា</v>
      </c>
      <c r="E64" s="274">
        <f>IFERROR(VLOOKUP(B64,'Reading B'!E:CS,76,FALSE),"")</f>
        <v>0</v>
      </c>
      <c r="F64" s="275">
        <f>IFERROR(VLOOKUP(B64,'Reading B'!E:CS,31,FALSE),"")</f>
        <v>0</v>
      </c>
      <c r="G64" s="276">
        <f>IFERROR(VLOOKUP(B64,'Reading B'!E:CS,40,FALSE),"")</f>
        <v>0</v>
      </c>
      <c r="H64" s="276">
        <f>IFERROR(VLOOKUP(B64,'Reading B'!E:CS,81,FALSE),"")</f>
        <v>0</v>
      </c>
      <c r="I64" s="276">
        <f t="shared" si="0"/>
        <v>0</v>
      </c>
      <c r="J64" s="277"/>
    </row>
    <row r="65" spans="2:10" s="261" customFormat="1" ht="17.399999999999999" customHeight="1">
      <c r="B65" s="272">
        <v>60</v>
      </c>
      <c r="C65" s="273" t="str">
        <f>IFERROR(VLOOKUP(B65,'Reading B'!E:CS,2,FALSE),"")</f>
        <v>01​ 01 01 1500 1</v>
      </c>
      <c r="D65" s="274" t="str">
        <f>IFERROR(VLOOKUP(B65,'Reading B'!E:CS,3,FALSE),"")</f>
        <v>សណ្ឋាគារ ឃីង</v>
      </c>
      <c r="E65" s="274">
        <f>IFERROR(VLOOKUP(B65,'Reading B'!E:CS,76,FALSE),"")</f>
        <v>0</v>
      </c>
      <c r="F65" s="275">
        <f>IFERROR(VLOOKUP(B65,'Reading B'!E:CS,31,FALSE),"")</f>
        <v>0</v>
      </c>
      <c r="G65" s="276">
        <f>IFERROR(VLOOKUP(B65,'Reading B'!E:CS,40,FALSE),"")</f>
        <v>0</v>
      </c>
      <c r="H65" s="276">
        <f>IFERROR(VLOOKUP(B65,'Reading B'!E:CS,81,FALSE),"")</f>
        <v>0</v>
      </c>
      <c r="I65" s="276">
        <f t="shared" si="0"/>
        <v>0</v>
      </c>
      <c r="J65" s="277"/>
    </row>
    <row r="66" spans="2:10" s="261" customFormat="1" ht="17.399999999999999" customHeight="1">
      <c r="B66" s="272">
        <v>61</v>
      </c>
      <c r="C66" s="273" t="str">
        <f>IFERROR(VLOOKUP(B66,'Reading B'!E:CS,2,FALSE),"")</f>
        <v>01​ 01 01 1525 1</v>
      </c>
      <c r="D66" s="274" t="str">
        <f>IFERROR(VLOOKUP(B66,'Reading B'!E:CS,3,FALSE),"")</f>
        <v>ឡេង ហេង (សណ្ឋាគារ)</v>
      </c>
      <c r="E66" s="274">
        <f>IFERROR(VLOOKUP(B66,'Reading B'!E:CS,76,FALSE),"")</f>
        <v>0</v>
      </c>
      <c r="F66" s="275">
        <f>IFERROR(VLOOKUP(B66,'Reading B'!E:CS,31,FALSE),"")</f>
        <v>0</v>
      </c>
      <c r="G66" s="276">
        <f>IFERROR(VLOOKUP(B66,'Reading B'!E:CS,40,FALSE),"")</f>
        <v>0</v>
      </c>
      <c r="H66" s="276">
        <f>IFERROR(VLOOKUP(B66,'Reading B'!E:CS,81,FALSE),"")</f>
        <v>0</v>
      </c>
      <c r="I66" s="276">
        <f t="shared" si="0"/>
        <v>0</v>
      </c>
      <c r="J66" s="277"/>
    </row>
    <row r="67" spans="2:10" s="261" customFormat="1" ht="17.399999999999999" customHeight="1">
      <c r="B67" s="272">
        <v>62</v>
      </c>
      <c r="C67" s="273" t="str">
        <f>IFERROR(VLOOKUP(B67,'Reading B'!E:CS,2,FALSE),"")</f>
        <v>01​ 01 01 1550 1</v>
      </c>
      <c r="D67" s="274" t="str">
        <f>IFERROR(VLOOKUP(B67,'Reading B'!E:CS,3,FALSE),"")</f>
        <v>វិច តូរីយ៉ា (សណ្ឋាគារ)</v>
      </c>
      <c r="E67" s="274">
        <f>IFERROR(VLOOKUP(B67,'Reading B'!E:CS,76,FALSE),"")</f>
        <v>0</v>
      </c>
      <c r="F67" s="275">
        <f>IFERROR(VLOOKUP(B67,'Reading B'!E:CS,31,FALSE),"")</f>
        <v>0</v>
      </c>
      <c r="G67" s="276">
        <f>IFERROR(VLOOKUP(B67,'Reading B'!E:CS,40,FALSE),"")</f>
        <v>0</v>
      </c>
      <c r="H67" s="276">
        <f>IFERROR(VLOOKUP(B67,'Reading B'!E:CS,81,FALSE),"")</f>
        <v>0</v>
      </c>
      <c r="I67" s="276">
        <f t="shared" si="0"/>
        <v>0</v>
      </c>
      <c r="J67" s="277"/>
    </row>
    <row r="68" spans="2:10" s="261" customFormat="1" ht="17.399999999999999" customHeight="1">
      <c r="B68" s="272">
        <v>63</v>
      </c>
      <c r="C68" s="273" t="str">
        <f>IFERROR(VLOOKUP(B68,'Reading B'!E:CS,2,FALSE),"")</f>
        <v>01​ 01 01 1575 1</v>
      </c>
      <c r="D68" s="274" t="str">
        <f>IFERROR(VLOOKUP(B68,'Reading B'!E:CS,3,FALSE),"")</f>
        <v>ប៊ុន ពៅ រតនៈ (សណ្ឋាគារ)</v>
      </c>
      <c r="E68" s="274">
        <f>IFERROR(VLOOKUP(B68,'Reading B'!E:CS,76,FALSE),"")</f>
        <v>0</v>
      </c>
      <c r="F68" s="275">
        <f>IFERROR(VLOOKUP(B68,'Reading B'!E:CS,31,FALSE),"")</f>
        <v>0</v>
      </c>
      <c r="G68" s="276">
        <f>IFERROR(VLOOKUP(B68,'Reading B'!E:CS,40,FALSE),"")</f>
        <v>0</v>
      </c>
      <c r="H68" s="276">
        <f>IFERROR(VLOOKUP(B68,'Reading B'!E:CS,81,FALSE),"")</f>
        <v>0</v>
      </c>
      <c r="I68" s="276">
        <f t="shared" si="0"/>
        <v>0</v>
      </c>
      <c r="J68" s="277"/>
    </row>
    <row r="69" spans="2:10" s="261" customFormat="1" ht="17.399999999999999" customHeight="1">
      <c r="B69" s="272">
        <v>64</v>
      </c>
      <c r="C69" s="273" t="str">
        <f>IFERROR(VLOOKUP(B69,'Reading B'!E:CS,2,FALSE),"")</f>
        <v>01​ 01 01 1600 1</v>
      </c>
      <c r="D69" s="274" t="str">
        <f>IFERROR(VLOOKUP(B69,'Reading B'!E:CS,3,FALSE),"")</f>
        <v>ជុក គឹមហាប់ (ផ្ទះសំណាក់)</v>
      </c>
      <c r="E69" s="274">
        <f>IFERROR(VLOOKUP(B69,'Reading B'!E:CS,76,FALSE),"")</f>
        <v>0</v>
      </c>
      <c r="F69" s="275">
        <f>IFERROR(VLOOKUP(B69,'Reading B'!E:CS,31,FALSE),"")</f>
        <v>0</v>
      </c>
      <c r="G69" s="276">
        <f>IFERROR(VLOOKUP(B69,'Reading B'!E:CS,40,FALSE),"")</f>
        <v>0</v>
      </c>
      <c r="H69" s="276">
        <f>IFERROR(VLOOKUP(B69,'Reading B'!E:CS,81,FALSE),"")</f>
        <v>0</v>
      </c>
      <c r="I69" s="276">
        <f t="shared" si="0"/>
        <v>0</v>
      </c>
      <c r="J69" s="277"/>
    </row>
    <row r="70" spans="2:10" s="261" customFormat="1" ht="17.399999999999999" customHeight="1">
      <c r="B70" s="272">
        <v>65</v>
      </c>
      <c r="C70" s="273" t="str">
        <f>IFERROR(VLOOKUP(B70,'Reading B'!E:CS,2,FALSE),"")</f>
        <v>01​ 01 01 1625 1</v>
      </c>
      <c r="D70" s="274" t="str">
        <f>IFERROR(VLOOKUP(B70,'Reading B'!E:CS,3,FALSE),"")</f>
        <v>ហាំង ឡាយ (សណ្ឋាគារ)</v>
      </c>
      <c r="E70" s="274">
        <f>IFERROR(VLOOKUP(B70,'Reading B'!E:CS,76,FALSE),"")</f>
        <v>0</v>
      </c>
      <c r="F70" s="275">
        <f>IFERROR(VLOOKUP(B70,'Reading B'!E:CS,31,FALSE),"")</f>
        <v>0</v>
      </c>
      <c r="G70" s="276">
        <f>IFERROR(VLOOKUP(B70,'Reading B'!E:CS,40,FALSE),"")</f>
        <v>0</v>
      </c>
      <c r="H70" s="276">
        <f>IFERROR(VLOOKUP(B70,'Reading B'!E:CS,81,FALSE),"")</f>
        <v>0</v>
      </c>
      <c r="I70" s="276">
        <f t="shared" si="0"/>
        <v>0</v>
      </c>
      <c r="J70" s="277"/>
    </row>
    <row r="71" spans="2:10" s="261" customFormat="1" ht="17.399999999999999" customHeight="1">
      <c r="B71" s="272">
        <v>66</v>
      </c>
      <c r="C71" s="273" t="str">
        <f>IFERROR(VLOOKUP(B71,'Reading B'!E:CS,2,FALSE),"")</f>
        <v>01​ 01 01 1650 1</v>
      </c>
      <c r="D71" s="274" t="str">
        <f>IFERROR(VLOOKUP(B71,'Reading B'!E:CS,3,FALSE),"")</f>
        <v>ហូ លីដេ (ផ្ទះសំណាក់)</v>
      </c>
      <c r="E71" s="274">
        <f>IFERROR(VLOOKUP(B71,'Reading B'!E:CS,76,FALSE),"")</f>
        <v>0</v>
      </c>
      <c r="F71" s="275">
        <f>IFERROR(VLOOKUP(B71,'Reading B'!E:CS,31,FALSE),"")</f>
        <v>0</v>
      </c>
      <c r="G71" s="276">
        <f>IFERROR(VLOOKUP(B71,'Reading B'!E:CS,40,FALSE),"")</f>
        <v>0</v>
      </c>
      <c r="H71" s="276">
        <f>IFERROR(VLOOKUP(B71,'Reading B'!E:CS,81,FALSE),"")</f>
        <v>0</v>
      </c>
      <c r="I71" s="276">
        <f t="shared" ref="I71:I134" si="1">SUM(G71:H71)</f>
        <v>0</v>
      </c>
      <c r="J71" s="277"/>
    </row>
    <row r="72" spans="2:10" s="261" customFormat="1" ht="17.399999999999999" customHeight="1">
      <c r="B72" s="272">
        <v>67</v>
      </c>
      <c r="C72" s="273" t="str">
        <f>IFERROR(VLOOKUP(B72,'Reading B'!E:CS,2,FALSE),"")</f>
        <v>01​ 01 01 1675 1</v>
      </c>
      <c r="D72" s="274" t="str">
        <f>IFERROR(VLOOKUP(B72,'Reading B'!E:CS,3,FALSE),"")</f>
        <v>គុយ ទ្រី (ផ្ទះសំណាក់)</v>
      </c>
      <c r="E72" s="274">
        <f>IFERROR(VLOOKUP(B72,'Reading B'!E:CS,76,FALSE),"")</f>
        <v>0</v>
      </c>
      <c r="F72" s="275">
        <f>IFERROR(VLOOKUP(B72,'Reading B'!E:CS,31,FALSE),"")</f>
        <v>0</v>
      </c>
      <c r="G72" s="276">
        <f>IFERROR(VLOOKUP(B72,'Reading B'!E:CS,40,FALSE),"")</f>
        <v>0</v>
      </c>
      <c r="H72" s="276">
        <f>IFERROR(VLOOKUP(B72,'Reading B'!E:CS,81,FALSE),"")</f>
        <v>0</v>
      </c>
      <c r="I72" s="276">
        <f t="shared" si="1"/>
        <v>0</v>
      </c>
      <c r="J72" s="277"/>
    </row>
    <row r="73" spans="2:10" s="261" customFormat="1" ht="17.399999999999999" customHeight="1">
      <c r="B73" s="272">
        <v>68</v>
      </c>
      <c r="C73" s="273" t="str">
        <f>IFERROR(VLOOKUP(B73,'Reading B'!E:CS,2,FALSE),"")</f>
        <v>01​ 01 01 1700 1</v>
      </c>
      <c r="D73" s="274" t="str">
        <f>IFERROR(VLOOKUP(B73,'Reading B'!E:CS,3,FALSE),"")</f>
        <v>សោ ថាលី (ភោជនីយដ្ឋាន)</v>
      </c>
      <c r="E73" s="274">
        <f>IFERROR(VLOOKUP(B73,'Reading B'!E:CS,76,FALSE),"")</f>
        <v>0</v>
      </c>
      <c r="F73" s="275">
        <f>IFERROR(VLOOKUP(B73,'Reading B'!E:CS,31,FALSE),"")</f>
        <v>0</v>
      </c>
      <c r="G73" s="276">
        <f>IFERROR(VLOOKUP(B73,'Reading B'!E:CS,40,FALSE),"")</f>
        <v>0</v>
      </c>
      <c r="H73" s="276">
        <f>IFERROR(VLOOKUP(B73,'Reading B'!E:CS,81,FALSE),"")</f>
        <v>0</v>
      </c>
      <c r="I73" s="276">
        <f t="shared" si="1"/>
        <v>0</v>
      </c>
      <c r="J73" s="277"/>
    </row>
    <row r="74" spans="2:10" s="261" customFormat="1" ht="17.399999999999999" customHeight="1">
      <c r="B74" s="272">
        <v>69</v>
      </c>
      <c r="C74" s="273" t="str">
        <f>IFERROR(VLOOKUP(B74,'Reading B'!E:CS,2,FALSE),"")</f>
        <v>01​ 01 01 1725 1</v>
      </c>
      <c r="D74" s="274" t="str">
        <f>IFERROR(VLOOKUP(B74,'Reading B'!E:CS,3,FALSE),"")</f>
        <v>ង៉ែត សុគន្ធ (លក់បាយ)</v>
      </c>
      <c r="E74" s="274">
        <f>IFERROR(VLOOKUP(B74,'Reading B'!E:CS,76,FALSE),"")</f>
        <v>0</v>
      </c>
      <c r="F74" s="275">
        <f>IFERROR(VLOOKUP(B74,'Reading B'!E:CS,31,FALSE),"")</f>
        <v>0</v>
      </c>
      <c r="G74" s="276">
        <f>IFERROR(VLOOKUP(B74,'Reading B'!E:CS,40,FALSE),"")</f>
        <v>0</v>
      </c>
      <c r="H74" s="276">
        <f>IFERROR(VLOOKUP(B74,'Reading B'!E:CS,81,FALSE),"")</f>
        <v>0</v>
      </c>
      <c r="I74" s="276">
        <f t="shared" si="1"/>
        <v>0</v>
      </c>
      <c r="J74" s="277"/>
    </row>
    <row r="75" spans="2:10" s="261" customFormat="1" ht="17.399999999999999" customHeight="1">
      <c r="B75" s="272">
        <v>70</v>
      </c>
      <c r="C75" s="273" t="str">
        <f>IFERROR(VLOOKUP(B75,'Reading B'!E:CS,2,FALSE),"")</f>
        <v>01​ 01 01 1750 1</v>
      </c>
      <c r="D75" s="274" t="str">
        <f>IFERROR(VLOOKUP(B75,'Reading B'!E:CS,3,FALSE),"")</f>
        <v>ប៉ោ វណ្ណៈ ១</v>
      </c>
      <c r="E75" s="274">
        <f>IFERROR(VLOOKUP(B75,'Reading B'!E:CS,76,FALSE),"")</f>
        <v>0</v>
      </c>
      <c r="F75" s="275">
        <f>IFERROR(VLOOKUP(B75,'Reading B'!E:CS,31,FALSE),"")</f>
        <v>0</v>
      </c>
      <c r="G75" s="276">
        <f>IFERROR(VLOOKUP(B75,'Reading B'!E:CS,40,FALSE),"")</f>
        <v>0</v>
      </c>
      <c r="H75" s="276">
        <f>IFERROR(VLOOKUP(B75,'Reading B'!E:CS,81,FALSE),"")</f>
        <v>0</v>
      </c>
      <c r="I75" s="276">
        <f t="shared" si="1"/>
        <v>0</v>
      </c>
      <c r="J75" s="277"/>
    </row>
    <row r="76" spans="2:10" s="261" customFormat="1" ht="17.399999999999999" customHeight="1">
      <c r="B76" s="272">
        <v>71</v>
      </c>
      <c r="C76" s="273" t="str">
        <f>IFERROR(VLOOKUP(B76,'Reading B'!E:CS,2,FALSE),"")</f>
        <v>01​ 01 01 1775 1</v>
      </c>
      <c r="D76" s="274" t="str">
        <f>IFERROR(VLOOKUP(B76,'Reading B'!E:CS,3,FALSE),"")</f>
        <v>វត្តពោវាល</v>
      </c>
      <c r="E76" s="274">
        <f>IFERROR(VLOOKUP(B76,'Reading B'!E:CS,76,FALSE),"")</f>
        <v>0</v>
      </c>
      <c r="F76" s="275">
        <f>IFERROR(VLOOKUP(B76,'Reading B'!E:CS,31,FALSE),"")</f>
        <v>0</v>
      </c>
      <c r="G76" s="276">
        <f>IFERROR(VLOOKUP(B76,'Reading B'!E:CS,40,FALSE),"")</f>
        <v>0</v>
      </c>
      <c r="H76" s="276">
        <f>IFERROR(VLOOKUP(B76,'Reading B'!E:CS,81,FALSE),"")</f>
        <v>0</v>
      </c>
      <c r="I76" s="276">
        <f t="shared" si="1"/>
        <v>0</v>
      </c>
      <c r="J76" s="277"/>
    </row>
    <row r="77" spans="2:10" s="261" customFormat="1" ht="17.399999999999999" customHeight="1">
      <c r="B77" s="272">
        <v>72</v>
      </c>
      <c r="C77" s="273" t="str">
        <f>IFERROR(VLOOKUP(B77,'Reading B'!E:CS,2,FALSE),"")</f>
        <v>01​ 01 01 1800 1</v>
      </c>
      <c r="D77" s="274" t="str">
        <f>IFERROR(VLOOKUP(B77,'Reading B'!E:CS,3,FALSE),"")</f>
        <v>ស៊ុន ប៊ុនតារា (ផ្សាលើ)</v>
      </c>
      <c r="E77" s="274">
        <f>IFERROR(VLOOKUP(B77,'Reading B'!E:CS,76,FALSE),"")</f>
        <v>0</v>
      </c>
      <c r="F77" s="275">
        <f>IFERROR(VLOOKUP(B77,'Reading B'!E:CS,31,FALSE),"")</f>
        <v>0</v>
      </c>
      <c r="G77" s="276">
        <f>IFERROR(VLOOKUP(B77,'Reading B'!E:CS,40,FALSE),"")</f>
        <v>0</v>
      </c>
      <c r="H77" s="276">
        <f>IFERROR(VLOOKUP(B77,'Reading B'!E:CS,81,FALSE),"")</f>
        <v>0</v>
      </c>
      <c r="I77" s="276">
        <f t="shared" si="1"/>
        <v>0</v>
      </c>
      <c r="J77" s="277"/>
    </row>
    <row r="78" spans="2:10" s="261" customFormat="1" ht="17.399999999999999" customHeight="1">
      <c r="B78" s="272">
        <v>73</v>
      </c>
      <c r="C78" s="273" t="str">
        <f>IFERROR(VLOOKUP(B78,'Reading B'!E:CS,2,FALSE),"")</f>
        <v>01​ 01 01 1825 1</v>
      </c>
      <c r="D78" s="274" t="str">
        <f>IFERROR(VLOOKUP(B78,'Reading B'!E:CS,3,FALSE),"")</f>
        <v>ប្រេង តេលា</v>
      </c>
      <c r="E78" s="274">
        <f>IFERROR(VLOOKUP(B78,'Reading B'!E:CS,76,FALSE),"")</f>
        <v>0</v>
      </c>
      <c r="F78" s="275">
        <f>IFERROR(VLOOKUP(B78,'Reading B'!E:CS,31,FALSE),"")</f>
        <v>0</v>
      </c>
      <c r="G78" s="276">
        <f>IFERROR(VLOOKUP(B78,'Reading B'!E:CS,40,FALSE),"")</f>
        <v>0</v>
      </c>
      <c r="H78" s="276">
        <f>IFERROR(VLOOKUP(B78,'Reading B'!E:CS,81,FALSE),"")</f>
        <v>0</v>
      </c>
      <c r="I78" s="276">
        <f t="shared" si="1"/>
        <v>0</v>
      </c>
      <c r="J78" s="277"/>
    </row>
    <row r="79" spans="2:10" s="261" customFormat="1" ht="17.399999999999999" customHeight="1">
      <c r="B79" s="272">
        <v>74</v>
      </c>
      <c r="C79" s="273" t="str">
        <f>IFERROR(VLOOKUP(B79,'Reading B'!E:CS,2,FALSE),"")</f>
        <v>01​ 01 01 1850 1</v>
      </c>
      <c r="D79" s="274" t="str">
        <f>IFERROR(VLOOKUP(B79,'Reading B'!E:CS,3,FALSE),"")</f>
        <v>ជា ពលរិទ្ធ</v>
      </c>
      <c r="E79" s="274">
        <f>IFERROR(VLOOKUP(B79,'Reading B'!E:CS,76,FALSE),"")</f>
        <v>0</v>
      </c>
      <c r="F79" s="275">
        <f>IFERROR(VLOOKUP(B79,'Reading B'!E:CS,31,FALSE),"")</f>
        <v>0</v>
      </c>
      <c r="G79" s="276">
        <f>IFERROR(VLOOKUP(B79,'Reading B'!E:CS,40,FALSE),"")</f>
        <v>0</v>
      </c>
      <c r="H79" s="276">
        <f>IFERROR(VLOOKUP(B79,'Reading B'!E:CS,81,FALSE),"")</f>
        <v>0</v>
      </c>
      <c r="I79" s="276">
        <f t="shared" si="1"/>
        <v>0</v>
      </c>
      <c r="J79" s="277"/>
    </row>
    <row r="80" spans="2:10" s="261" customFormat="1" ht="17.399999999999999" customHeight="1">
      <c r="B80" s="272">
        <v>75</v>
      </c>
      <c r="C80" s="273" t="str">
        <f>IFERROR(VLOOKUP(B80,'Reading B'!E:CS,2,FALSE),"")</f>
        <v>01​ 01 01 1875 1</v>
      </c>
      <c r="D80" s="274" t="str">
        <f>IFERROR(VLOOKUP(B80,'Reading B'!E:CS,3,FALSE),"")</f>
        <v>ឃេ អូ(ភោជនីយដ្ឋាន)</v>
      </c>
      <c r="E80" s="274">
        <f>IFERROR(VLOOKUP(B80,'Reading B'!E:CS,76,FALSE),"")</f>
        <v>0</v>
      </c>
      <c r="F80" s="275">
        <f>IFERROR(VLOOKUP(B80,'Reading B'!E:CS,31,FALSE),"")</f>
        <v>0</v>
      </c>
      <c r="G80" s="276">
        <f>IFERROR(VLOOKUP(B80,'Reading B'!E:CS,40,FALSE),"")</f>
        <v>0</v>
      </c>
      <c r="H80" s="276">
        <f>IFERROR(VLOOKUP(B80,'Reading B'!E:CS,81,FALSE),"")</f>
        <v>0</v>
      </c>
      <c r="I80" s="276">
        <f t="shared" si="1"/>
        <v>0</v>
      </c>
      <c r="J80" s="277"/>
    </row>
    <row r="81" spans="2:10" s="261" customFormat="1" ht="17.399999999999999" customHeight="1">
      <c r="B81" s="272">
        <v>76</v>
      </c>
      <c r="C81" s="273" t="str">
        <f>IFERROR(VLOOKUP(B81,'Reading B'!E:CS,2,FALSE),"")</f>
        <v>01​ 01 01 1900 1</v>
      </c>
      <c r="D81" s="274" t="str">
        <f>IFERROR(VLOOKUP(B81,'Reading B'!E:CS,3,FALSE),"")</f>
        <v>ហួន ហៀង (ភោជនីយដ្ឋាន)</v>
      </c>
      <c r="E81" s="274">
        <f>IFERROR(VLOOKUP(B81,'Reading B'!E:CS,76,FALSE),"")</f>
        <v>0</v>
      </c>
      <c r="F81" s="275">
        <f>IFERROR(VLOOKUP(B81,'Reading B'!E:CS,31,FALSE),"")</f>
        <v>0</v>
      </c>
      <c r="G81" s="276">
        <f>IFERROR(VLOOKUP(B81,'Reading B'!E:CS,40,FALSE),"")</f>
        <v>0</v>
      </c>
      <c r="H81" s="276">
        <f>IFERROR(VLOOKUP(B81,'Reading B'!E:CS,81,FALSE),"")</f>
        <v>0</v>
      </c>
      <c r="I81" s="276">
        <f t="shared" si="1"/>
        <v>0</v>
      </c>
      <c r="J81" s="277"/>
    </row>
    <row r="82" spans="2:10" s="261" customFormat="1" ht="17.399999999999999" customHeight="1">
      <c r="B82" s="272">
        <v>77</v>
      </c>
      <c r="C82" s="273" t="str">
        <f>IFERROR(VLOOKUP(B82,'Reading B'!E:CS,2,FALSE),"")</f>
        <v>01​ 01 01 1925 1</v>
      </c>
      <c r="D82" s="274" t="str">
        <f>IFERROR(VLOOKUP(B82,'Reading B'!E:CS,3,FALSE),"")</f>
        <v>ជឹម ពៅ</v>
      </c>
      <c r="E82" s="274">
        <f>IFERROR(VLOOKUP(B82,'Reading B'!E:CS,76,FALSE),"")</f>
        <v>0</v>
      </c>
      <c r="F82" s="275">
        <f>IFERROR(VLOOKUP(B82,'Reading B'!E:CS,31,FALSE),"")</f>
        <v>0</v>
      </c>
      <c r="G82" s="276">
        <f>IFERROR(VLOOKUP(B82,'Reading B'!E:CS,40,FALSE),"")</f>
        <v>0</v>
      </c>
      <c r="H82" s="276">
        <f>IFERROR(VLOOKUP(B82,'Reading B'!E:CS,81,FALSE),"")</f>
        <v>0</v>
      </c>
      <c r="I82" s="276">
        <f t="shared" si="1"/>
        <v>0</v>
      </c>
      <c r="J82" s="277"/>
    </row>
    <row r="83" spans="2:10" s="261" customFormat="1" ht="17.399999999999999" customHeight="1">
      <c r="B83" s="272">
        <v>78</v>
      </c>
      <c r="C83" s="273" t="str">
        <f>IFERROR(VLOOKUP(B83,'Reading B'!E:CS,2,FALSE),"")</f>
        <v>01​ 01 01 1950 1</v>
      </c>
      <c r="D83" s="274" t="str">
        <f>IFERROR(VLOOKUP(B83,'Reading B'!E:CS,3,FALSE),"")</f>
        <v>សុខ រ៉ាថន ១</v>
      </c>
      <c r="E83" s="274">
        <f>IFERROR(VLOOKUP(B83,'Reading B'!E:CS,76,FALSE),"")</f>
        <v>0</v>
      </c>
      <c r="F83" s="275">
        <f>IFERROR(VLOOKUP(B83,'Reading B'!E:CS,31,FALSE),"")</f>
        <v>0</v>
      </c>
      <c r="G83" s="276">
        <f>IFERROR(VLOOKUP(B83,'Reading B'!E:CS,40,FALSE),"")</f>
        <v>0</v>
      </c>
      <c r="H83" s="276">
        <f>IFERROR(VLOOKUP(B83,'Reading B'!E:CS,81,FALSE),"")</f>
        <v>0</v>
      </c>
      <c r="I83" s="276">
        <f t="shared" si="1"/>
        <v>0</v>
      </c>
      <c r="J83" s="277"/>
    </row>
    <row r="84" spans="2:10" s="261" customFormat="1" ht="17.399999999999999" customHeight="1">
      <c r="B84" s="272">
        <v>79</v>
      </c>
      <c r="C84" s="273" t="str">
        <f>IFERROR(VLOOKUP(B84,'Reading B'!E:CS,2,FALSE),"")</f>
        <v>01​ 01 01 1975 1</v>
      </c>
      <c r="D84" s="274" t="str">
        <f>IFERROR(VLOOKUP(B84,'Reading B'!E:CS,3,FALSE),"")</f>
        <v>ឡុង សុធី (ភោជនីយដ្ឋាន)</v>
      </c>
      <c r="E84" s="274">
        <f>IFERROR(VLOOKUP(B84,'Reading B'!E:CS,76,FALSE),"")</f>
        <v>0</v>
      </c>
      <c r="F84" s="275">
        <f>IFERROR(VLOOKUP(B84,'Reading B'!E:CS,31,FALSE),"")</f>
        <v>0</v>
      </c>
      <c r="G84" s="276">
        <f>IFERROR(VLOOKUP(B84,'Reading B'!E:CS,40,FALSE),"")</f>
        <v>0</v>
      </c>
      <c r="H84" s="276">
        <f>IFERROR(VLOOKUP(B84,'Reading B'!E:CS,81,FALSE),"")</f>
        <v>0</v>
      </c>
      <c r="I84" s="276">
        <f t="shared" si="1"/>
        <v>0</v>
      </c>
      <c r="J84" s="277"/>
    </row>
    <row r="85" spans="2:10" s="261" customFormat="1" ht="17.399999999999999" customHeight="1">
      <c r="B85" s="272">
        <v>80</v>
      </c>
      <c r="C85" s="273" t="str">
        <f>IFERROR(VLOOKUP(B85,'Reading B'!E:CS,2,FALSE),"")</f>
        <v>01​ 01 01 2000 1</v>
      </c>
      <c r="D85" s="274" t="str">
        <f>IFERROR(VLOOKUP(B85,'Reading B'!E:CS,3,FALSE),"")</f>
        <v>ម៉ៅ ហួរ (បណ្តុះសណ្តែក)</v>
      </c>
      <c r="E85" s="274">
        <f>IFERROR(VLOOKUP(B85,'Reading B'!E:CS,76,FALSE),"")</f>
        <v>0</v>
      </c>
      <c r="F85" s="275">
        <f>IFERROR(VLOOKUP(B85,'Reading B'!E:CS,31,FALSE),"")</f>
        <v>0</v>
      </c>
      <c r="G85" s="276">
        <f>IFERROR(VLOOKUP(B85,'Reading B'!E:CS,40,FALSE),"")</f>
        <v>0</v>
      </c>
      <c r="H85" s="276">
        <f>IFERROR(VLOOKUP(B85,'Reading B'!E:CS,81,FALSE),"")</f>
        <v>0</v>
      </c>
      <c r="I85" s="276">
        <f t="shared" si="1"/>
        <v>0</v>
      </c>
      <c r="J85" s="277"/>
    </row>
    <row r="86" spans="2:10" s="261" customFormat="1" ht="17.399999999999999" customHeight="1">
      <c r="B86" s="272">
        <v>81</v>
      </c>
      <c r="C86" s="273" t="str">
        <f>IFERROR(VLOOKUP(B86,'Reading B'!E:CS,2,FALSE),"")</f>
        <v>01​ 01 01 2025 1</v>
      </c>
      <c r="D86" s="274" t="str">
        <f>IFERROR(VLOOKUP(B86,'Reading B'!E:CS,3,FALSE),"")</f>
        <v>នូវ សាវុធ មៃមៃ (ភោជនីយដ្ឋាន)</v>
      </c>
      <c r="E86" s="274">
        <f>IFERROR(VLOOKUP(B86,'Reading B'!E:CS,76,FALSE),"")</f>
        <v>0</v>
      </c>
      <c r="F86" s="275">
        <f>IFERROR(VLOOKUP(B86,'Reading B'!E:CS,31,FALSE),"")</f>
        <v>0</v>
      </c>
      <c r="G86" s="276">
        <f>IFERROR(VLOOKUP(B86,'Reading B'!E:CS,40,FALSE),"")</f>
        <v>0</v>
      </c>
      <c r="H86" s="276">
        <f>IFERROR(VLOOKUP(B86,'Reading B'!E:CS,81,FALSE),"")</f>
        <v>0</v>
      </c>
      <c r="I86" s="276">
        <f t="shared" si="1"/>
        <v>0</v>
      </c>
      <c r="J86" s="277"/>
    </row>
    <row r="87" spans="2:10" s="261" customFormat="1" ht="17.399999999999999" customHeight="1">
      <c r="B87" s="272">
        <v>82</v>
      </c>
      <c r="C87" s="273" t="str">
        <f>IFERROR(VLOOKUP(B87,'Reading B'!E:CS,2,FALSE),"")</f>
        <v>01​ 01 01 2050 1</v>
      </c>
      <c r="D87" s="274" t="str">
        <f>IFERROR(VLOOKUP(B87,'Reading B'!E:CS,3,FALSE),"")</f>
        <v>វី ឆៃ</v>
      </c>
      <c r="E87" s="274">
        <f>IFERROR(VLOOKUP(B87,'Reading B'!E:CS,76,FALSE),"")</f>
        <v>0</v>
      </c>
      <c r="F87" s="275">
        <f>IFERROR(VLOOKUP(B87,'Reading B'!E:CS,31,FALSE),"")</f>
        <v>0</v>
      </c>
      <c r="G87" s="276">
        <f>IFERROR(VLOOKUP(B87,'Reading B'!E:CS,40,FALSE),"")</f>
        <v>0</v>
      </c>
      <c r="H87" s="276">
        <f>IFERROR(VLOOKUP(B87,'Reading B'!E:CS,81,FALSE),"")</f>
        <v>0</v>
      </c>
      <c r="I87" s="276">
        <f t="shared" si="1"/>
        <v>0</v>
      </c>
      <c r="J87" s="277"/>
    </row>
    <row r="88" spans="2:10" s="261" customFormat="1" ht="17.399999999999999" customHeight="1">
      <c r="B88" s="272">
        <v>83</v>
      </c>
      <c r="C88" s="273" t="str">
        <f>IFERROR(VLOOKUP(B88,'Reading B'!E:CS,2,FALSE),"")</f>
        <v>01​ 01 01 2075 1</v>
      </c>
      <c r="D88" s="274" t="str">
        <f>IFERROR(VLOOKUP(B88,'Reading B'!E:CS,3,FALSE),"")</f>
        <v>ញ៉ែម វណ្ណា (លាង ឡាន)</v>
      </c>
      <c r="E88" s="274">
        <f>IFERROR(VLOOKUP(B88,'Reading B'!E:CS,76,FALSE),"")</f>
        <v>0</v>
      </c>
      <c r="F88" s="275">
        <f>IFERROR(VLOOKUP(B88,'Reading B'!E:CS,31,FALSE),"")</f>
        <v>0</v>
      </c>
      <c r="G88" s="276">
        <f>IFERROR(VLOOKUP(B88,'Reading B'!E:CS,40,FALSE),"")</f>
        <v>0</v>
      </c>
      <c r="H88" s="276">
        <f>IFERROR(VLOOKUP(B88,'Reading B'!E:CS,81,FALSE),"")</f>
        <v>0</v>
      </c>
      <c r="I88" s="276">
        <f t="shared" si="1"/>
        <v>0</v>
      </c>
      <c r="J88" s="277"/>
    </row>
    <row r="89" spans="2:10" s="261" customFormat="1" ht="17.399999999999999" customHeight="1">
      <c r="B89" s="272">
        <v>84</v>
      </c>
      <c r="C89" s="273" t="str">
        <f>IFERROR(VLOOKUP(B89,'Reading B'!E:CS,2,FALSE),"")</f>
        <v>01​ 01 01 2100 1</v>
      </c>
      <c r="D89" s="274" t="str">
        <f>IFERROR(VLOOKUP(B89,'Reading B'!E:CS,3,FALSE),"")</f>
        <v>ម៉ៅ សេងថៃ</v>
      </c>
      <c r="E89" s="274">
        <f>IFERROR(VLOOKUP(B89,'Reading B'!E:CS,76,FALSE),"")</f>
        <v>0</v>
      </c>
      <c r="F89" s="275">
        <f>IFERROR(VLOOKUP(B89,'Reading B'!E:CS,31,FALSE),"")</f>
        <v>0</v>
      </c>
      <c r="G89" s="276">
        <f>IFERROR(VLOOKUP(B89,'Reading B'!E:CS,40,FALSE),"")</f>
        <v>0</v>
      </c>
      <c r="H89" s="276">
        <f>IFERROR(VLOOKUP(B89,'Reading B'!E:CS,81,FALSE),"")</f>
        <v>0</v>
      </c>
      <c r="I89" s="276">
        <f t="shared" si="1"/>
        <v>0</v>
      </c>
      <c r="J89" s="277"/>
    </row>
    <row r="90" spans="2:10" s="261" customFormat="1" ht="17.399999999999999" customHeight="1">
      <c r="B90" s="272">
        <v>85</v>
      </c>
      <c r="C90" s="273" t="str">
        <f>IFERROR(VLOOKUP(B90,'Reading B'!E:CS,2,FALSE),"")</f>
        <v>01​ 01 01 2125 1</v>
      </c>
      <c r="D90" s="274" t="str">
        <f>IFERROR(VLOOKUP(B90,'Reading B'!E:CS,3,FALSE),"")</f>
        <v>សណ្ឋាគារ បាណន់</v>
      </c>
      <c r="E90" s="274">
        <f>IFERROR(VLOOKUP(B90,'Reading B'!E:CS,76,FALSE),"")</f>
        <v>0</v>
      </c>
      <c r="F90" s="275">
        <f>IFERROR(VLOOKUP(B90,'Reading B'!E:CS,31,FALSE),"")</f>
        <v>0</v>
      </c>
      <c r="G90" s="276">
        <f>IFERROR(VLOOKUP(B90,'Reading B'!E:CS,40,FALSE),"")</f>
        <v>0</v>
      </c>
      <c r="H90" s="276">
        <f>IFERROR(VLOOKUP(B90,'Reading B'!E:CS,81,FALSE),"")</f>
        <v>0</v>
      </c>
      <c r="I90" s="276">
        <f t="shared" si="1"/>
        <v>0</v>
      </c>
      <c r="J90" s="277"/>
    </row>
    <row r="91" spans="2:10" s="261" customFormat="1" ht="17.399999999999999" customHeight="1">
      <c r="B91" s="272">
        <v>86</v>
      </c>
      <c r="C91" s="273" t="str">
        <f>IFERROR(VLOOKUP(B91,'Reading B'!E:CS,2,FALSE),"")</f>
        <v>01​ 01 01 2150 1</v>
      </c>
      <c r="D91" s="274" t="str">
        <f>IFERROR(VLOOKUP(B91,'Reading B'!E:CS,3,FALSE),"")</f>
        <v>យូ ចាន់ទី (ផ្ទះលក់ទឹកភ្លៀង)</v>
      </c>
      <c r="E91" s="274">
        <f>IFERROR(VLOOKUP(B91,'Reading B'!E:CS,76,FALSE),"")</f>
        <v>0</v>
      </c>
      <c r="F91" s="275">
        <f>IFERROR(VLOOKUP(B91,'Reading B'!E:CS,31,FALSE),"")</f>
        <v>0</v>
      </c>
      <c r="G91" s="276">
        <f>IFERROR(VLOOKUP(B91,'Reading B'!E:CS,40,FALSE),"")</f>
        <v>0</v>
      </c>
      <c r="H91" s="276">
        <f>IFERROR(VLOOKUP(B91,'Reading B'!E:CS,81,FALSE),"")</f>
        <v>0</v>
      </c>
      <c r="I91" s="276">
        <f t="shared" si="1"/>
        <v>0</v>
      </c>
      <c r="J91" s="277"/>
    </row>
    <row r="92" spans="2:10" s="261" customFormat="1" ht="17.399999999999999" customHeight="1">
      <c r="B92" s="272">
        <v>87</v>
      </c>
      <c r="C92" s="273" t="str">
        <f>IFERROR(VLOOKUP(B92,'Reading B'!E:CS,2,FALSE),"")</f>
        <v>01​ 01 01 2175 1</v>
      </c>
      <c r="D92" s="274" t="str">
        <f>IFERROR(VLOOKUP(B92,'Reading B'!E:CS,3,FALSE),"")</f>
        <v>ចាយ ​សេរីរ័ត្ន (ខារ៉ាអូខេប៉ាស៊ីហ្វិច)</v>
      </c>
      <c r="E92" s="274">
        <f>IFERROR(VLOOKUP(B92,'Reading B'!E:CS,76,FALSE),"")</f>
        <v>0</v>
      </c>
      <c r="F92" s="275">
        <f>IFERROR(VLOOKUP(B92,'Reading B'!E:CS,31,FALSE),"")</f>
        <v>0</v>
      </c>
      <c r="G92" s="276">
        <f>IFERROR(VLOOKUP(B92,'Reading B'!E:CS,40,FALSE),"")</f>
        <v>0</v>
      </c>
      <c r="H92" s="276">
        <f>IFERROR(VLOOKUP(B92,'Reading B'!E:CS,81,FALSE),"")</f>
        <v>0</v>
      </c>
      <c r="I92" s="276">
        <f t="shared" si="1"/>
        <v>0</v>
      </c>
      <c r="J92" s="277"/>
    </row>
    <row r="93" spans="2:10" s="261" customFormat="1" ht="17.399999999999999" customHeight="1">
      <c r="B93" s="272">
        <v>88</v>
      </c>
      <c r="C93" s="273" t="str">
        <f>IFERROR(VLOOKUP(B93,'Reading B'!E:CS,2,FALSE),"")</f>
        <v>01​ 01 01 2200 1</v>
      </c>
      <c r="D93" s="274" t="str">
        <f>IFERROR(VLOOKUP(B93,'Reading B'!E:CS,3,FALSE),"")</f>
        <v>ផ្សារ ក្រណាត់ បឹងឈូក</v>
      </c>
      <c r="E93" s="274">
        <f>IFERROR(VLOOKUP(B93,'Reading B'!E:CS,76,FALSE),"")</f>
        <v>0</v>
      </c>
      <c r="F93" s="275">
        <f>IFERROR(VLOOKUP(B93,'Reading B'!E:CS,31,FALSE),"")</f>
        <v>0</v>
      </c>
      <c r="G93" s="276">
        <f>IFERROR(VLOOKUP(B93,'Reading B'!E:CS,40,FALSE),"")</f>
        <v>0</v>
      </c>
      <c r="H93" s="276">
        <f>IFERROR(VLOOKUP(B93,'Reading B'!E:CS,81,FALSE),"")</f>
        <v>0</v>
      </c>
      <c r="I93" s="276">
        <f t="shared" si="1"/>
        <v>0</v>
      </c>
      <c r="J93" s="277"/>
    </row>
    <row r="94" spans="2:10" s="261" customFormat="1" ht="17.399999999999999" customHeight="1">
      <c r="B94" s="272">
        <v>89</v>
      </c>
      <c r="C94" s="273" t="str">
        <f>IFERROR(VLOOKUP(B94,'Reading B'!E:CS,2,FALSE),"")</f>
        <v>01​ 01 01 2225 1</v>
      </c>
      <c r="D94" s="274" t="str">
        <f>IFERROR(VLOOKUP(B94,'Reading B'!E:CS,3,FALSE),"")</f>
        <v>ព្រះវិហារកាតូលិក ១</v>
      </c>
      <c r="E94" s="274">
        <f>IFERROR(VLOOKUP(B94,'Reading B'!E:CS,76,FALSE),"")</f>
        <v>0</v>
      </c>
      <c r="F94" s="275">
        <f>IFERROR(VLOOKUP(B94,'Reading B'!E:CS,31,FALSE),"")</f>
        <v>0</v>
      </c>
      <c r="G94" s="276">
        <f>IFERROR(VLOOKUP(B94,'Reading B'!E:CS,40,FALSE),"")</f>
        <v>0</v>
      </c>
      <c r="H94" s="276">
        <f>IFERROR(VLOOKUP(B94,'Reading B'!E:CS,81,FALSE),"")</f>
        <v>0</v>
      </c>
      <c r="I94" s="276">
        <f t="shared" si="1"/>
        <v>0</v>
      </c>
      <c r="J94" s="277"/>
    </row>
    <row r="95" spans="2:10" s="261" customFormat="1" ht="17.399999999999999" customHeight="1">
      <c r="B95" s="272">
        <v>90</v>
      </c>
      <c r="C95" s="273" t="str">
        <f>IFERROR(VLOOKUP(B95,'Reading B'!E:CS,2,FALSE),"")</f>
        <v>01​ 01 01 2250 1</v>
      </c>
      <c r="D95" s="274" t="str">
        <f>IFERROR(VLOOKUP(B95,'Reading B'!E:CS,3,FALSE),"")</f>
        <v>គីវ វែង (លាង ឡាន)</v>
      </c>
      <c r="E95" s="274">
        <f>IFERROR(VLOOKUP(B95,'Reading B'!E:CS,76,FALSE),"")</f>
        <v>0</v>
      </c>
      <c r="F95" s="275">
        <f>IFERROR(VLOOKUP(B95,'Reading B'!E:CS,31,FALSE),"")</f>
        <v>0</v>
      </c>
      <c r="G95" s="276">
        <f>IFERROR(VLOOKUP(B95,'Reading B'!E:CS,40,FALSE),"")</f>
        <v>0</v>
      </c>
      <c r="H95" s="276">
        <f>IFERROR(VLOOKUP(B95,'Reading B'!E:CS,81,FALSE),"")</f>
        <v>0</v>
      </c>
      <c r="I95" s="276">
        <f t="shared" si="1"/>
        <v>0</v>
      </c>
      <c r="J95" s="277"/>
    </row>
    <row r="96" spans="2:10" s="261" customFormat="1" ht="17.399999999999999" customHeight="1">
      <c r="B96" s="272">
        <v>91</v>
      </c>
      <c r="C96" s="273" t="str">
        <f>IFERROR(VLOOKUP(B96,'Reading B'!E:CS,2,FALSE),"")</f>
        <v>01​ 01 01 2275 1</v>
      </c>
      <c r="D96" s="274" t="str">
        <f>IFERROR(VLOOKUP(B96,'Reading B'!E:CS,3,FALSE),"")</f>
        <v>យ៉ុន តូរ៉ាត់ ឃេអូរ</v>
      </c>
      <c r="E96" s="274">
        <f>IFERROR(VLOOKUP(B96,'Reading B'!E:CS,76,FALSE),"")</f>
        <v>0</v>
      </c>
      <c r="F96" s="275">
        <f>IFERROR(VLOOKUP(B96,'Reading B'!E:CS,31,FALSE),"")</f>
        <v>0</v>
      </c>
      <c r="G96" s="276">
        <f>IFERROR(VLOOKUP(B96,'Reading B'!E:CS,40,FALSE),"")</f>
        <v>0</v>
      </c>
      <c r="H96" s="276">
        <f>IFERROR(VLOOKUP(B96,'Reading B'!E:CS,81,FALSE),"")</f>
        <v>0</v>
      </c>
      <c r="I96" s="276">
        <f t="shared" si="1"/>
        <v>0</v>
      </c>
      <c r="J96" s="277"/>
    </row>
    <row r="97" spans="2:10" s="261" customFormat="1" ht="17.399999999999999" customHeight="1">
      <c r="B97" s="272">
        <v>92</v>
      </c>
      <c r="C97" s="273" t="str">
        <f>IFERROR(VLOOKUP(B97,'Reading B'!E:CS,2,FALSE),"")</f>
        <v>01​ 01 01 2300 1</v>
      </c>
      <c r="D97" s="274" t="str">
        <f>IFERROR(VLOOKUP(B97,'Reading B'!E:CS,3,FALSE),"")</f>
        <v>ស៊ិន ឃន (សាច់គោអាំង)</v>
      </c>
      <c r="E97" s="274">
        <f>IFERROR(VLOOKUP(B97,'Reading B'!E:CS,76,FALSE),"")</f>
        <v>0</v>
      </c>
      <c r="F97" s="275">
        <f>IFERROR(VLOOKUP(B97,'Reading B'!E:CS,31,FALSE),"")</f>
        <v>0</v>
      </c>
      <c r="G97" s="276">
        <f>IFERROR(VLOOKUP(B97,'Reading B'!E:CS,40,FALSE),"")</f>
        <v>0</v>
      </c>
      <c r="H97" s="276">
        <f>IFERROR(VLOOKUP(B97,'Reading B'!E:CS,81,FALSE),"")</f>
        <v>0</v>
      </c>
      <c r="I97" s="276">
        <f t="shared" si="1"/>
        <v>0</v>
      </c>
      <c r="J97" s="277"/>
    </row>
    <row r="98" spans="2:10" s="261" customFormat="1" ht="17.399999999999999" customHeight="1">
      <c r="B98" s="272">
        <v>93</v>
      </c>
      <c r="C98" s="273" t="str">
        <f>IFERROR(VLOOKUP(B98,'Reading B'!E:CS,2,FALSE),"")</f>
        <v>01​ 01 01 2325 1</v>
      </c>
      <c r="D98" s="274" t="str">
        <f>IFERROR(VLOOKUP(B98,'Reading B'!E:CS,3,FALSE),"")</f>
        <v>សមាគមគុយទាវ</v>
      </c>
      <c r="E98" s="274">
        <f>IFERROR(VLOOKUP(B98,'Reading B'!E:CS,76,FALSE),"")</f>
        <v>0</v>
      </c>
      <c r="F98" s="275">
        <f>IFERROR(VLOOKUP(B98,'Reading B'!E:CS,31,FALSE),"")</f>
        <v>0</v>
      </c>
      <c r="G98" s="276">
        <f>IFERROR(VLOOKUP(B98,'Reading B'!E:CS,40,FALSE),"")</f>
        <v>0</v>
      </c>
      <c r="H98" s="276">
        <f>IFERROR(VLOOKUP(B98,'Reading B'!E:CS,81,FALSE),"")</f>
        <v>0</v>
      </c>
      <c r="I98" s="276">
        <f t="shared" si="1"/>
        <v>0</v>
      </c>
      <c r="J98" s="277"/>
    </row>
    <row r="99" spans="2:10" s="261" customFormat="1" ht="17.399999999999999" customHeight="1">
      <c r="B99" s="272">
        <v>94</v>
      </c>
      <c r="C99" s="273" t="str">
        <f>IFERROR(VLOOKUP(B99,'Reading B'!E:CS,2,FALSE),"")</f>
        <v>01​ 01 01 2350 1</v>
      </c>
      <c r="D99" s="274" t="str">
        <f>IFERROR(VLOOKUP(B99,'Reading B'!E:CS,3,FALSE),"")</f>
        <v>វិញ សាន់</v>
      </c>
      <c r="E99" s="274">
        <f>IFERROR(VLOOKUP(B99,'Reading B'!E:CS,76,FALSE),"")</f>
        <v>0</v>
      </c>
      <c r="F99" s="275">
        <f>IFERROR(VLOOKUP(B99,'Reading B'!E:CS,31,FALSE),"")</f>
        <v>0</v>
      </c>
      <c r="G99" s="276">
        <f>IFERROR(VLOOKUP(B99,'Reading B'!E:CS,40,FALSE),"")</f>
        <v>0</v>
      </c>
      <c r="H99" s="276">
        <f>IFERROR(VLOOKUP(B99,'Reading B'!E:CS,81,FALSE),"")</f>
        <v>0</v>
      </c>
      <c r="I99" s="276">
        <f t="shared" si="1"/>
        <v>0</v>
      </c>
      <c r="J99" s="277"/>
    </row>
    <row r="100" spans="2:10" s="261" customFormat="1" ht="17.399999999999999" customHeight="1">
      <c r="B100" s="272">
        <v>95</v>
      </c>
      <c r="C100" s="273" t="str">
        <f>IFERROR(VLOOKUP(B100,'Reading B'!E:CS,2,FALSE),"")</f>
        <v>01​ 01 01 2375 1</v>
      </c>
      <c r="D100" s="274" t="str">
        <f>IFERROR(VLOOKUP(B100,'Reading B'!E:CS,3,FALSE),"")</f>
        <v>នរោត្តម ចក្រាវុធ</v>
      </c>
      <c r="E100" s="274">
        <f>IFERROR(VLOOKUP(B100,'Reading B'!E:CS,76,FALSE),"")</f>
        <v>0</v>
      </c>
      <c r="F100" s="275">
        <f>IFERROR(VLOOKUP(B100,'Reading B'!E:CS,31,FALSE),"")</f>
        <v>0</v>
      </c>
      <c r="G100" s="276">
        <f>IFERROR(VLOOKUP(B100,'Reading B'!E:CS,40,FALSE),"")</f>
        <v>0</v>
      </c>
      <c r="H100" s="276">
        <f>IFERROR(VLOOKUP(B100,'Reading B'!E:CS,81,FALSE),"")</f>
        <v>0</v>
      </c>
      <c r="I100" s="276">
        <f t="shared" si="1"/>
        <v>0</v>
      </c>
      <c r="J100" s="277"/>
    </row>
    <row r="101" spans="2:10" s="261" customFormat="1" ht="17.399999999999999" customHeight="1">
      <c r="B101" s="272">
        <v>96</v>
      </c>
      <c r="C101" s="273" t="str">
        <f>IFERROR(VLOOKUP(B101,'Reading B'!E:CS,2,FALSE),"")</f>
        <v>01​ 01 01 2400 1</v>
      </c>
      <c r="D101" s="274" t="str">
        <f>IFERROR(VLOOKUP(B101,'Reading B'!E:CS,3,FALSE),"")</f>
        <v>ណា ណៃ</v>
      </c>
      <c r="E101" s="274">
        <f>IFERROR(VLOOKUP(B101,'Reading B'!E:CS,76,FALSE),"")</f>
        <v>0</v>
      </c>
      <c r="F101" s="275">
        <f>IFERROR(VLOOKUP(B101,'Reading B'!E:CS,31,FALSE),"")</f>
        <v>0</v>
      </c>
      <c r="G101" s="276">
        <f>IFERROR(VLOOKUP(B101,'Reading B'!E:CS,40,FALSE),"")</f>
        <v>0</v>
      </c>
      <c r="H101" s="276">
        <f>IFERROR(VLOOKUP(B101,'Reading B'!E:CS,81,FALSE),"")</f>
        <v>0</v>
      </c>
      <c r="I101" s="276">
        <f t="shared" si="1"/>
        <v>0</v>
      </c>
      <c r="J101" s="277"/>
    </row>
    <row r="102" spans="2:10" s="261" customFormat="1" ht="17.399999999999999" customHeight="1">
      <c r="B102" s="272">
        <v>97</v>
      </c>
      <c r="C102" s="273" t="str">
        <f>IFERROR(VLOOKUP(B102,'Reading B'!E:CS,2,FALSE),"")</f>
        <v>01​ 01 01 2425 1</v>
      </c>
      <c r="D102" s="274" t="str">
        <f>IFERROR(VLOOKUP(B102,'Reading B'!E:CS,3,FALSE),"")</f>
        <v>ទស្សនៈខ្មែរដើម្បីអភិវឌ្ឍន៍</v>
      </c>
      <c r="E102" s="274">
        <f>IFERROR(VLOOKUP(B102,'Reading B'!E:CS,76,FALSE),"")</f>
        <v>0</v>
      </c>
      <c r="F102" s="275">
        <f>IFERROR(VLOOKUP(B102,'Reading B'!E:CS,31,FALSE),"")</f>
        <v>0</v>
      </c>
      <c r="G102" s="276">
        <f>IFERROR(VLOOKUP(B102,'Reading B'!E:CS,40,FALSE),"")</f>
        <v>0</v>
      </c>
      <c r="H102" s="276">
        <f>IFERROR(VLOOKUP(B102,'Reading B'!E:CS,81,FALSE),"")</f>
        <v>0</v>
      </c>
      <c r="I102" s="276">
        <f t="shared" si="1"/>
        <v>0</v>
      </c>
      <c r="J102" s="277"/>
    </row>
    <row r="103" spans="2:10" s="261" customFormat="1" ht="17.399999999999999" customHeight="1">
      <c r="B103" s="272">
        <v>98</v>
      </c>
      <c r="C103" s="273" t="str">
        <f>IFERROR(VLOOKUP(B103,'Reading B'!E:CS,2,FALSE),"")</f>
        <v>01​ 01 01 2450 1</v>
      </c>
      <c r="D103" s="274" t="str">
        <f>IFERROR(VLOOKUP(B103,'Reading B'!E:CS,3,FALSE),"")</f>
        <v>ឯ.ឧ ងិន ឃន ៣</v>
      </c>
      <c r="E103" s="274">
        <f>IFERROR(VLOOKUP(B103,'Reading B'!E:CS,76,FALSE),"")</f>
        <v>0</v>
      </c>
      <c r="F103" s="275">
        <f>IFERROR(VLOOKUP(B103,'Reading B'!E:CS,31,FALSE),"")</f>
        <v>0</v>
      </c>
      <c r="G103" s="276">
        <f>IFERROR(VLOOKUP(B103,'Reading B'!E:CS,40,FALSE),"")</f>
        <v>0</v>
      </c>
      <c r="H103" s="276">
        <f>IFERROR(VLOOKUP(B103,'Reading B'!E:CS,81,FALSE),"")</f>
        <v>0</v>
      </c>
      <c r="I103" s="276">
        <f t="shared" si="1"/>
        <v>0</v>
      </c>
      <c r="J103" s="277"/>
    </row>
    <row r="104" spans="2:10" s="261" customFormat="1" ht="17.399999999999999" customHeight="1">
      <c r="B104" s="272">
        <v>99</v>
      </c>
      <c r="C104" s="273" t="str">
        <f>IFERROR(VLOOKUP(B104,'Reading B'!E:CS,2,FALSE),"")</f>
        <v>01​ 01 01 2475 1</v>
      </c>
      <c r="D104" s="274" t="str">
        <f>IFERROR(VLOOKUP(B104,'Reading B'!E:CS,3,FALSE),"")</f>
        <v>ជ្រិន ញ៉</v>
      </c>
      <c r="E104" s="274">
        <f>IFERROR(VLOOKUP(B104,'Reading B'!E:CS,76,FALSE),"")</f>
        <v>0</v>
      </c>
      <c r="F104" s="275">
        <f>IFERROR(VLOOKUP(B104,'Reading B'!E:CS,31,FALSE),"")</f>
        <v>0</v>
      </c>
      <c r="G104" s="276">
        <f>IFERROR(VLOOKUP(B104,'Reading B'!E:CS,40,FALSE),"")</f>
        <v>0</v>
      </c>
      <c r="H104" s="276">
        <f>IFERROR(VLOOKUP(B104,'Reading B'!E:CS,81,FALSE),"")</f>
        <v>0</v>
      </c>
      <c r="I104" s="276">
        <f t="shared" si="1"/>
        <v>0</v>
      </c>
      <c r="J104" s="277"/>
    </row>
    <row r="105" spans="2:10" s="261" customFormat="1" ht="17.399999999999999" customHeight="1">
      <c r="B105" s="272">
        <v>100</v>
      </c>
      <c r="C105" s="273" t="str">
        <f>IFERROR(VLOOKUP(B105,'Reading B'!E:CS,2,FALSE),"")</f>
        <v>01​ 01 01 2500 1</v>
      </c>
      <c r="D105" s="274" t="str">
        <f>IFERROR(VLOOKUP(B105,'Reading B'!E:CS,3,FALSE),"")</f>
        <v>ស្តង់បន្លែផ្សារបឹងឈូក ២</v>
      </c>
      <c r="E105" s="274">
        <f>IFERROR(VLOOKUP(B105,'Reading B'!E:CS,76,FALSE),"")</f>
        <v>0</v>
      </c>
      <c r="F105" s="275">
        <f>IFERROR(VLOOKUP(B105,'Reading B'!E:CS,31,FALSE),"")</f>
        <v>0</v>
      </c>
      <c r="G105" s="276">
        <f>IFERROR(VLOOKUP(B105,'Reading B'!E:CS,40,FALSE),"")</f>
        <v>0</v>
      </c>
      <c r="H105" s="276">
        <f>IFERROR(VLOOKUP(B105,'Reading B'!E:CS,81,FALSE),"")</f>
        <v>0</v>
      </c>
      <c r="I105" s="276">
        <f t="shared" si="1"/>
        <v>0</v>
      </c>
      <c r="J105" s="277"/>
    </row>
    <row r="106" spans="2:10" s="261" customFormat="1" ht="17.399999999999999" customHeight="1">
      <c r="B106" s="272">
        <v>101</v>
      </c>
      <c r="C106" s="273" t="str">
        <f>IFERROR(VLOOKUP(B106,'Reading B'!E:CS,2,FALSE),"")</f>
        <v>01​ 01 01 2525 1</v>
      </c>
      <c r="D106" s="274" t="str">
        <f>IFERROR(VLOOKUP(B106,'Reading B'!E:CS,3,FALSE),"")</f>
        <v>អា មួយ</v>
      </c>
      <c r="E106" s="274">
        <f>IFERROR(VLOOKUP(B106,'Reading B'!E:CS,76,FALSE),"")</f>
        <v>0</v>
      </c>
      <c r="F106" s="275">
        <f>IFERROR(VLOOKUP(B106,'Reading B'!E:CS,31,FALSE),"")</f>
        <v>0</v>
      </c>
      <c r="G106" s="276">
        <f>IFERROR(VLOOKUP(B106,'Reading B'!E:CS,40,FALSE),"")</f>
        <v>0</v>
      </c>
      <c r="H106" s="276">
        <f>IFERROR(VLOOKUP(B106,'Reading B'!E:CS,81,FALSE),"")</f>
        <v>0</v>
      </c>
      <c r="I106" s="276">
        <f t="shared" si="1"/>
        <v>0</v>
      </c>
      <c r="J106" s="277"/>
    </row>
    <row r="107" spans="2:10" s="261" customFormat="1" ht="17.399999999999999" customHeight="1">
      <c r="B107" s="272">
        <v>102</v>
      </c>
      <c r="C107" s="273" t="str">
        <f>IFERROR(VLOOKUP(B107,'Reading B'!E:CS,2,FALSE),"")</f>
        <v>01​ 01 01 2550 1</v>
      </c>
      <c r="D107" s="274" t="str">
        <f>IFERROR(VLOOKUP(B107,'Reading B'!E:CS,3,FALSE),"")</f>
        <v>កែវ វ៉ាន់ទី</v>
      </c>
      <c r="E107" s="274">
        <f>IFERROR(VLOOKUP(B107,'Reading B'!E:CS,76,FALSE),"")</f>
        <v>0</v>
      </c>
      <c r="F107" s="275">
        <f>IFERROR(VLOOKUP(B107,'Reading B'!E:CS,31,FALSE),"")</f>
        <v>0</v>
      </c>
      <c r="G107" s="276">
        <f>IFERROR(VLOOKUP(B107,'Reading B'!E:CS,40,FALSE),"")</f>
        <v>0</v>
      </c>
      <c r="H107" s="276">
        <f>IFERROR(VLOOKUP(B107,'Reading B'!E:CS,81,FALSE),"")</f>
        <v>0</v>
      </c>
      <c r="I107" s="276">
        <f t="shared" si="1"/>
        <v>0</v>
      </c>
      <c r="J107" s="277"/>
    </row>
    <row r="108" spans="2:10" s="261" customFormat="1" ht="17.399999999999999" customHeight="1">
      <c r="B108" s="272">
        <v>103</v>
      </c>
      <c r="C108" s="273" t="str">
        <f>IFERROR(VLOOKUP(B108,'Reading B'!E:CS,2,FALSE),"")</f>
        <v>01​ 01 01 2575 1</v>
      </c>
      <c r="D108" s="274" t="str">
        <f>IFERROR(VLOOKUP(B108,'Reading B'!E:CS,3,FALSE),"")</f>
        <v>កុមារកំព្រា</v>
      </c>
      <c r="E108" s="274">
        <f>IFERROR(VLOOKUP(B108,'Reading B'!E:CS,76,FALSE),"")</f>
        <v>0</v>
      </c>
      <c r="F108" s="275">
        <f>IFERROR(VLOOKUP(B108,'Reading B'!E:CS,31,FALSE),"")</f>
        <v>0</v>
      </c>
      <c r="G108" s="276">
        <f>IFERROR(VLOOKUP(B108,'Reading B'!E:CS,40,FALSE),"")</f>
        <v>0</v>
      </c>
      <c r="H108" s="276">
        <f>IFERROR(VLOOKUP(B108,'Reading B'!E:CS,81,FALSE),"")</f>
        <v>0</v>
      </c>
      <c r="I108" s="276">
        <f t="shared" si="1"/>
        <v>0</v>
      </c>
      <c r="J108" s="277"/>
    </row>
    <row r="109" spans="2:10" s="261" customFormat="1" ht="17.399999999999999" customHeight="1">
      <c r="B109" s="272">
        <v>104</v>
      </c>
      <c r="C109" s="273" t="str">
        <f>IFERROR(VLOOKUP(B109,'Reading B'!E:CS,2,FALSE),"")</f>
        <v>01​ 01 01 2600 1</v>
      </c>
      <c r="D109" s="274" t="str">
        <f>IFERROR(VLOOKUP(B109,'Reading B'!E:CS,3,FALSE),"")</f>
        <v>ខៀវ ផុន</v>
      </c>
      <c r="E109" s="274">
        <f>IFERROR(VLOOKUP(B109,'Reading B'!E:CS,76,FALSE),"")</f>
        <v>0</v>
      </c>
      <c r="F109" s="275">
        <f>IFERROR(VLOOKUP(B109,'Reading B'!E:CS,31,FALSE),"")</f>
        <v>0</v>
      </c>
      <c r="G109" s="276">
        <f>IFERROR(VLOOKUP(B109,'Reading B'!E:CS,40,FALSE),"")</f>
        <v>0</v>
      </c>
      <c r="H109" s="276">
        <f>IFERROR(VLOOKUP(B109,'Reading B'!E:CS,81,FALSE),"")</f>
        <v>0</v>
      </c>
      <c r="I109" s="276">
        <f t="shared" si="1"/>
        <v>0</v>
      </c>
      <c r="J109" s="277"/>
    </row>
    <row r="110" spans="2:10" s="261" customFormat="1" ht="17.399999999999999" customHeight="1">
      <c r="B110" s="272">
        <v>105</v>
      </c>
      <c r="C110" s="273" t="str">
        <f>IFERROR(VLOOKUP(B110,'Reading B'!E:CS,2,FALSE),"")</f>
        <v>01​ 01 01 2625 1</v>
      </c>
      <c r="D110" s="274" t="str">
        <f>IFERROR(VLOOKUP(B110,'Reading B'!E:CS,3,FALSE),"")</f>
        <v>នូ ណូរ៉ា</v>
      </c>
      <c r="E110" s="274">
        <f>IFERROR(VLOOKUP(B110,'Reading B'!E:CS,76,FALSE),"")</f>
        <v>0</v>
      </c>
      <c r="F110" s="275">
        <f>IFERROR(VLOOKUP(B110,'Reading B'!E:CS,31,FALSE),"")</f>
        <v>0</v>
      </c>
      <c r="G110" s="276">
        <f>IFERROR(VLOOKUP(B110,'Reading B'!E:CS,40,FALSE),"")</f>
        <v>0</v>
      </c>
      <c r="H110" s="276">
        <f>IFERROR(VLOOKUP(B110,'Reading B'!E:CS,81,FALSE),"")</f>
        <v>0</v>
      </c>
      <c r="I110" s="276">
        <f t="shared" si="1"/>
        <v>0</v>
      </c>
      <c r="J110" s="277"/>
    </row>
    <row r="111" spans="2:10" s="261" customFormat="1" ht="17.399999999999999" customHeight="1">
      <c r="B111" s="272">
        <v>106</v>
      </c>
      <c r="C111" s="273" t="str">
        <f>IFERROR(VLOOKUP(B111,'Reading B'!E:CS,2,FALSE),"")</f>
        <v>01​ 01 01 2650 1</v>
      </c>
      <c r="D111" s="274" t="str">
        <f>IFERROR(VLOOKUP(B111,'Reading B'!E:CS,3,FALSE),"")</f>
        <v>ថាច់ សង្វាត</v>
      </c>
      <c r="E111" s="274">
        <f>IFERROR(VLOOKUP(B111,'Reading B'!E:CS,76,FALSE),"")</f>
        <v>0</v>
      </c>
      <c r="F111" s="275">
        <f>IFERROR(VLOOKUP(B111,'Reading B'!E:CS,31,FALSE),"")</f>
        <v>0</v>
      </c>
      <c r="G111" s="276">
        <f>IFERROR(VLOOKUP(B111,'Reading B'!E:CS,40,FALSE),"")</f>
        <v>0</v>
      </c>
      <c r="H111" s="276">
        <f>IFERROR(VLOOKUP(B111,'Reading B'!E:CS,81,FALSE),"")</f>
        <v>0</v>
      </c>
      <c r="I111" s="276">
        <f t="shared" si="1"/>
        <v>0</v>
      </c>
      <c r="J111" s="277"/>
    </row>
    <row r="112" spans="2:10" s="261" customFormat="1" ht="17.399999999999999" customHeight="1">
      <c r="B112" s="272">
        <v>107</v>
      </c>
      <c r="C112" s="273" t="str">
        <f>IFERROR(VLOOKUP(B112,'Reading B'!E:CS,2,FALSE),"")</f>
        <v>01​ 01 01 2675 1</v>
      </c>
      <c r="D112" s="274" t="str">
        <f>IFERROR(VLOOKUP(B112,'Reading B'!E:CS,3,FALSE),"")</f>
        <v>គឹម សារី</v>
      </c>
      <c r="E112" s="274">
        <f>IFERROR(VLOOKUP(B112,'Reading B'!E:CS,76,FALSE),"")</f>
        <v>0</v>
      </c>
      <c r="F112" s="275">
        <f>IFERROR(VLOOKUP(B112,'Reading B'!E:CS,31,FALSE),"")</f>
        <v>0</v>
      </c>
      <c r="G112" s="276">
        <f>IFERROR(VLOOKUP(B112,'Reading B'!E:CS,40,FALSE),"")</f>
        <v>0</v>
      </c>
      <c r="H112" s="276">
        <f>IFERROR(VLOOKUP(B112,'Reading B'!E:CS,81,FALSE),"")</f>
        <v>0</v>
      </c>
      <c r="I112" s="276">
        <f t="shared" si="1"/>
        <v>0</v>
      </c>
      <c r="J112" s="277"/>
    </row>
    <row r="113" spans="2:10" s="261" customFormat="1" ht="17.399999999999999" customHeight="1">
      <c r="B113" s="272">
        <v>108</v>
      </c>
      <c r="C113" s="273" t="str">
        <f>IFERROR(VLOOKUP(B113,'Reading B'!E:CS,2,FALSE),"")</f>
        <v>01​ 01 01 2700 1</v>
      </c>
      <c r="D113" s="274" t="str">
        <f>IFERROR(VLOOKUP(B113,'Reading B'!E:CS,3,FALSE),"")</f>
        <v>ចំណតរថយន្ត</v>
      </c>
      <c r="E113" s="274">
        <f>IFERROR(VLOOKUP(B113,'Reading B'!E:CS,76,FALSE),"")</f>
        <v>0</v>
      </c>
      <c r="F113" s="275">
        <f>IFERROR(VLOOKUP(B113,'Reading B'!E:CS,31,FALSE),"")</f>
        <v>0</v>
      </c>
      <c r="G113" s="276">
        <f>IFERROR(VLOOKUP(B113,'Reading B'!E:CS,40,FALSE),"")</f>
        <v>0</v>
      </c>
      <c r="H113" s="276">
        <f>IFERROR(VLOOKUP(B113,'Reading B'!E:CS,81,FALSE),"")</f>
        <v>0</v>
      </c>
      <c r="I113" s="276">
        <f t="shared" si="1"/>
        <v>0</v>
      </c>
      <c r="J113" s="277"/>
    </row>
    <row r="114" spans="2:10" s="261" customFormat="1" ht="17.399999999999999" customHeight="1">
      <c r="B114" s="272">
        <v>109</v>
      </c>
      <c r="C114" s="273" t="str">
        <f>IFERROR(VLOOKUP(B114,'Reading B'!E:CS,2,FALSE),"")</f>
        <v>01​ 01 01 2725 1</v>
      </c>
      <c r="D114" s="274" t="str">
        <f>IFERROR(VLOOKUP(B114,'Reading B'!E:CS,3,FALSE),"")</f>
        <v>ប៊ុន សេង(គ្លីនិកសុខភាព)</v>
      </c>
      <c r="E114" s="274">
        <f>IFERROR(VLOOKUP(B114,'Reading B'!E:CS,76,FALSE),"")</f>
        <v>0</v>
      </c>
      <c r="F114" s="275">
        <f>IFERROR(VLOOKUP(B114,'Reading B'!E:CS,31,FALSE),"")</f>
        <v>0</v>
      </c>
      <c r="G114" s="276">
        <f>IFERROR(VLOOKUP(B114,'Reading B'!E:CS,40,FALSE),"")</f>
        <v>0</v>
      </c>
      <c r="H114" s="276">
        <f>IFERROR(VLOOKUP(B114,'Reading B'!E:CS,81,FALSE),"")</f>
        <v>0</v>
      </c>
      <c r="I114" s="276">
        <f t="shared" si="1"/>
        <v>0</v>
      </c>
      <c r="J114" s="277"/>
    </row>
    <row r="115" spans="2:10" s="261" customFormat="1" ht="17.399999999999999" customHeight="1">
      <c r="B115" s="272">
        <v>110</v>
      </c>
      <c r="C115" s="273" t="str">
        <f>IFERROR(VLOOKUP(B115,'Reading B'!E:CS,2,FALSE),"")</f>
        <v>01​ 01 01 2750 1</v>
      </c>
      <c r="D115" s="274" t="str">
        <f>IFERROR(VLOOKUP(B115,'Reading B'!E:CS,3,FALSE),"")</f>
        <v>សុខ សុខុម</v>
      </c>
      <c r="E115" s="274">
        <f>IFERROR(VLOOKUP(B115,'Reading B'!E:CS,76,FALSE),"")</f>
        <v>0</v>
      </c>
      <c r="F115" s="275">
        <f>IFERROR(VLOOKUP(B115,'Reading B'!E:CS,31,FALSE),"")</f>
        <v>0</v>
      </c>
      <c r="G115" s="276">
        <f>IFERROR(VLOOKUP(B115,'Reading B'!E:CS,40,FALSE),"")</f>
        <v>0</v>
      </c>
      <c r="H115" s="276">
        <f>IFERROR(VLOOKUP(B115,'Reading B'!E:CS,81,FALSE),"")</f>
        <v>0</v>
      </c>
      <c r="I115" s="276">
        <f t="shared" si="1"/>
        <v>0</v>
      </c>
      <c r="J115" s="277"/>
    </row>
    <row r="116" spans="2:10" s="261" customFormat="1" ht="17.399999999999999" customHeight="1">
      <c r="B116" s="272">
        <v>111</v>
      </c>
      <c r="C116" s="273" t="str">
        <f>IFERROR(VLOOKUP(B116,'Reading B'!E:CS,2,FALSE),"")</f>
        <v>01​ 01 01 2775 1</v>
      </c>
      <c r="D116" s="274" t="str">
        <f>IFERROR(VLOOKUP(B116,'Reading B'!E:CS,3,FALSE),"")</f>
        <v>ផ្សារលក់ត្រី</v>
      </c>
      <c r="E116" s="274">
        <f>IFERROR(VLOOKUP(B116,'Reading B'!E:CS,76,FALSE),"")</f>
        <v>0</v>
      </c>
      <c r="F116" s="275">
        <f>IFERROR(VLOOKUP(B116,'Reading B'!E:CS,31,FALSE),"")</f>
        <v>0</v>
      </c>
      <c r="G116" s="276">
        <f>IFERROR(VLOOKUP(B116,'Reading B'!E:CS,40,FALSE),"")</f>
        <v>0</v>
      </c>
      <c r="H116" s="276">
        <f>IFERROR(VLOOKUP(B116,'Reading B'!E:CS,81,FALSE),"")</f>
        <v>0</v>
      </c>
      <c r="I116" s="276">
        <f t="shared" si="1"/>
        <v>0</v>
      </c>
      <c r="J116" s="277"/>
    </row>
    <row r="117" spans="2:10" s="261" customFormat="1" ht="17.399999999999999" customHeight="1">
      <c r="B117" s="272">
        <v>112</v>
      </c>
      <c r="C117" s="273" t="str">
        <f>IFERROR(VLOOKUP(B117,'Reading B'!E:CS,2,FALSE),"")</f>
        <v>01​ 01 01 2800 1</v>
      </c>
      <c r="D117" s="274" t="str">
        <f>IFERROR(VLOOKUP(B117,'Reading B'!E:CS,3,FALSE),"")</f>
        <v>ជា សង្វាសេរីវឌ្ឍន៍</v>
      </c>
      <c r="E117" s="274">
        <f>IFERROR(VLOOKUP(B117,'Reading B'!E:CS,76,FALSE),"")</f>
        <v>0</v>
      </c>
      <c r="F117" s="275">
        <f>IFERROR(VLOOKUP(B117,'Reading B'!E:CS,31,FALSE),"")</f>
        <v>0</v>
      </c>
      <c r="G117" s="276">
        <f>IFERROR(VLOOKUP(B117,'Reading B'!E:CS,40,FALSE),"")</f>
        <v>0</v>
      </c>
      <c r="H117" s="276">
        <f>IFERROR(VLOOKUP(B117,'Reading B'!E:CS,81,FALSE),"")</f>
        <v>0</v>
      </c>
      <c r="I117" s="276">
        <f t="shared" si="1"/>
        <v>0</v>
      </c>
      <c r="J117" s="277"/>
    </row>
    <row r="118" spans="2:10" s="261" customFormat="1" ht="17.399999999999999" customHeight="1">
      <c r="B118" s="272">
        <v>113</v>
      </c>
      <c r="C118" s="273" t="str">
        <f>IFERROR(VLOOKUP(B118,'Reading B'!E:CS,2,FALSE),"")</f>
        <v>01​ 01 01 2825 1</v>
      </c>
      <c r="D118" s="274" t="str">
        <f>IFERROR(VLOOKUP(B118,'Reading B'!E:CS,3,FALSE),"")</f>
        <v>ព្រះវិហារកាតូលិក ២</v>
      </c>
      <c r="E118" s="274">
        <f>IFERROR(VLOOKUP(B118,'Reading B'!E:CS,76,FALSE),"")</f>
        <v>0</v>
      </c>
      <c r="F118" s="275">
        <f>IFERROR(VLOOKUP(B118,'Reading B'!E:CS,31,FALSE),"")</f>
        <v>0</v>
      </c>
      <c r="G118" s="276">
        <f>IFERROR(VLOOKUP(B118,'Reading B'!E:CS,40,FALSE),"")</f>
        <v>0</v>
      </c>
      <c r="H118" s="276">
        <f>IFERROR(VLOOKUP(B118,'Reading B'!E:CS,81,FALSE),"")</f>
        <v>0</v>
      </c>
      <c r="I118" s="276">
        <f t="shared" si="1"/>
        <v>0</v>
      </c>
      <c r="J118" s="277"/>
    </row>
    <row r="119" spans="2:10" s="261" customFormat="1" ht="17.399999999999999" customHeight="1">
      <c r="B119" s="272">
        <v>114</v>
      </c>
      <c r="C119" s="273" t="str">
        <f>IFERROR(VLOOKUP(B119,'Reading B'!E:CS,2,FALSE),"")</f>
        <v>01​ 01 01 2850 1</v>
      </c>
      <c r="D119" s="274" t="str">
        <f>IFERROR(VLOOKUP(B119,'Reading B'!E:CS,3,FALSE),"")</f>
        <v>អ៊ី ផេង</v>
      </c>
      <c r="E119" s="274">
        <f>IFERROR(VLOOKUP(B119,'Reading B'!E:CS,76,FALSE),"")</f>
        <v>0</v>
      </c>
      <c r="F119" s="275">
        <f>IFERROR(VLOOKUP(B119,'Reading B'!E:CS,31,FALSE),"")</f>
        <v>0</v>
      </c>
      <c r="G119" s="276">
        <f>IFERROR(VLOOKUP(B119,'Reading B'!E:CS,40,FALSE),"")</f>
        <v>0</v>
      </c>
      <c r="H119" s="276">
        <f>IFERROR(VLOOKUP(B119,'Reading B'!E:CS,81,FALSE),"")</f>
        <v>0</v>
      </c>
      <c r="I119" s="276">
        <f t="shared" si="1"/>
        <v>0</v>
      </c>
      <c r="J119" s="277"/>
    </row>
    <row r="120" spans="2:10" s="261" customFormat="1" ht="17.399999999999999" customHeight="1">
      <c r="B120" s="272">
        <v>115</v>
      </c>
      <c r="C120" s="273" t="str">
        <f>IFERROR(VLOOKUP(B120,'Reading B'!E:CS,2,FALSE),"")</f>
        <v>01​ 01 01 2875 1</v>
      </c>
      <c r="D120" s="274" t="str">
        <f>IFERROR(VLOOKUP(B120,'Reading B'!E:CS,3,FALSE),"")</f>
        <v>វែង ស៊្រុន</v>
      </c>
      <c r="E120" s="274">
        <f>IFERROR(VLOOKUP(B120,'Reading B'!E:CS,76,FALSE),"")</f>
        <v>0</v>
      </c>
      <c r="F120" s="275">
        <f>IFERROR(VLOOKUP(B120,'Reading B'!E:CS,31,FALSE),"")</f>
        <v>0</v>
      </c>
      <c r="G120" s="276">
        <f>IFERROR(VLOOKUP(B120,'Reading B'!E:CS,40,FALSE),"")</f>
        <v>0</v>
      </c>
      <c r="H120" s="276">
        <f>IFERROR(VLOOKUP(B120,'Reading B'!E:CS,81,FALSE),"")</f>
        <v>0</v>
      </c>
      <c r="I120" s="276">
        <f t="shared" si="1"/>
        <v>0</v>
      </c>
      <c r="J120" s="277"/>
    </row>
    <row r="121" spans="2:10" s="261" customFormat="1" ht="17.399999999999999" customHeight="1">
      <c r="B121" s="272">
        <v>116</v>
      </c>
      <c r="C121" s="273" t="str">
        <f>IFERROR(VLOOKUP(B121,'Reading B'!E:CS,2,FALSE),"")</f>
        <v>01​ 01 01 2900 1</v>
      </c>
      <c r="D121" s="274" t="str">
        <f>IFERROR(VLOOKUP(B121,'Reading B'!E:CS,3,FALSE),"")</f>
        <v>អេង ពេញ</v>
      </c>
      <c r="E121" s="274">
        <f>IFERROR(VLOOKUP(B121,'Reading B'!E:CS,76,FALSE),"")</f>
        <v>0</v>
      </c>
      <c r="F121" s="275">
        <f>IFERROR(VLOOKUP(B121,'Reading B'!E:CS,31,FALSE),"")</f>
        <v>0</v>
      </c>
      <c r="G121" s="276">
        <f>IFERROR(VLOOKUP(B121,'Reading B'!E:CS,40,FALSE),"")</f>
        <v>0</v>
      </c>
      <c r="H121" s="276">
        <f>IFERROR(VLOOKUP(B121,'Reading B'!E:CS,81,FALSE),"")</f>
        <v>0</v>
      </c>
      <c r="I121" s="276">
        <f t="shared" si="1"/>
        <v>0</v>
      </c>
      <c r="J121" s="277"/>
    </row>
    <row r="122" spans="2:10" s="261" customFormat="1" ht="17.399999999999999" customHeight="1">
      <c r="B122" s="272">
        <v>117</v>
      </c>
      <c r="C122" s="273" t="str">
        <f>IFERROR(VLOOKUP(B122,'Reading B'!E:CS,2,FALSE),"")</f>
        <v>01​ 01 01 2925 1</v>
      </c>
      <c r="D122" s="274" t="str">
        <f>IFERROR(VLOOKUP(B122,'Reading B'!E:CS,3,FALSE),"")</f>
        <v>គង់ យឿម</v>
      </c>
      <c r="E122" s="274">
        <f>IFERROR(VLOOKUP(B122,'Reading B'!E:CS,76,FALSE),"")</f>
        <v>0</v>
      </c>
      <c r="F122" s="275">
        <f>IFERROR(VLOOKUP(B122,'Reading B'!E:CS,31,FALSE),"")</f>
        <v>0</v>
      </c>
      <c r="G122" s="276">
        <f>IFERROR(VLOOKUP(B122,'Reading B'!E:CS,40,FALSE),"")</f>
        <v>0</v>
      </c>
      <c r="H122" s="276">
        <f>IFERROR(VLOOKUP(B122,'Reading B'!E:CS,81,FALSE),"")</f>
        <v>0</v>
      </c>
      <c r="I122" s="276">
        <f t="shared" si="1"/>
        <v>0</v>
      </c>
      <c r="J122" s="277"/>
    </row>
    <row r="123" spans="2:10" s="261" customFormat="1" ht="17.399999999999999" customHeight="1">
      <c r="B123" s="272">
        <v>118</v>
      </c>
      <c r="C123" s="273" t="str">
        <f>IFERROR(VLOOKUP(B123,'Reading B'!E:CS,2,FALSE),"")</f>
        <v>01​ 01 01 2950 1</v>
      </c>
      <c r="D123" s="274" t="str">
        <f>IFERROR(VLOOKUP(B123,'Reading B'!E:CS,3,FALSE),"")</f>
        <v>ឌី យ៉ុន</v>
      </c>
      <c r="E123" s="274">
        <f>IFERROR(VLOOKUP(B123,'Reading B'!E:CS,76,FALSE),"")</f>
        <v>0</v>
      </c>
      <c r="F123" s="275">
        <f>IFERROR(VLOOKUP(B123,'Reading B'!E:CS,31,FALSE),"")</f>
        <v>0</v>
      </c>
      <c r="G123" s="276">
        <f>IFERROR(VLOOKUP(B123,'Reading B'!E:CS,40,FALSE),"")</f>
        <v>0</v>
      </c>
      <c r="H123" s="276">
        <f>IFERROR(VLOOKUP(B123,'Reading B'!E:CS,81,FALSE),"")</f>
        <v>0</v>
      </c>
      <c r="I123" s="276">
        <f t="shared" si="1"/>
        <v>0</v>
      </c>
      <c r="J123" s="277"/>
    </row>
    <row r="124" spans="2:10" s="261" customFormat="1" ht="17.399999999999999" customHeight="1">
      <c r="B124" s="272">
        <v>119</v>
      </c>
      <c r="C124" s="273" t="str">
        <f>IFERROR(VLOOKUP(B124,'Reading B'!E:CS,2,FALSE),"")</f>
        <v>01​ 01 01 2975 1</v>
      </c>
      <c r="D124" s="274" t="str">
        <f>IFERROR(VLOOKUP(B124,'Reading B'!E:CS,3,FALSE),"")</f>
        <v>ប៊ុន សេង ១</v>
      </c>
      <c r="E124" s="274">
        <f>IFERROR(VLOOKUP(B124,'Reading B'!E:CS,76,FALSE),"")</f>
        <v>0</v>
      </c>
      <c r="F124" s="275">
        <f>IFERROR(VLOOKUP(B124,'Reading B'!E:CS,31,FALSE),"")</f>
        <v>0</v>
      </c>
      <c r="G124" s="276">
        <f>IFERROR(VLOOKUP(B124,'Reading B'!E:CS,40,FALSE),"")</f>
        <v>0</v>
      </c>
      <c r="H124" s="276">
        <f>IFERROR(VLOOKUP(B124,'Reading B'!E:CS,81,FALSE),"")</f>
        <v>0</v>
      </c>
      <c r="I124" s="276">
        <f t="shared" si="1"/>
        <v>0</v>
      </c>
      <c r="J124" s="277"/>
    </row>
    <row r="125" spans="2:10" s="261" customFormat="1" ht="17.399999999999999" customHeight="1">
      <c r="B125" s="272">
        <v>120</v>
      </c>
      <c r="C125" s="273" t="str">
        <f>IFERROR(VLOOKUP(B125,'Reading B'!E:CS,2,FALSE),"")</f>
        <v>01​ 01 01 3000 1</v>
      </c>
      <c r="D125" s="274" t="str">
        <f>IFERROR(VLOOKUP(B125,'Reading B'!E:CS,3,FALSE),"")</f>
        <v>អង្គការ អេ អ អឹម</v>
      </c>
      <c r="E125" s="274">
        <f>IFERROR(VLOOKUP(B125,'Reading B'!E:CS,76,FALSE),"")</f>
        <v>0</v>
      </c>
      <c r="F125" s="275">
        <f>IFERROR(VLOOKUP(B125,'Reading B'!E:CS,31,FALSE),"")</f>
        <v>0</v>
      </c>
      <c r="G125" s="276">
        <f>IFERROR(VLOOKUP(B125,'Reading B'!E:CS,40,FALSE),"")</f>
        <v>0</v>
      </c>
      <c r="H125" s="276">
        <f>IFERROR(VLOOKUP(B125,'Reading B'!E:CS,81,FALSE),"")</f>
        <v>0</v>
      </c>
      <c r="I125" s="276">
        <f t="shared" si="1"/>
        <v>0</v>
      </c>
      <c r="J125" s="277"/>
    </row>
    <row r="126" spans="2:10" s="261" customFormat="1" ht="17.399999999999999" customHeight="1">
      <c r="B126" s="272">
        <v>121</v>
      </c>
      <c r="C126" s="273" t="str">
        <f>IFERROR(VLOOKUP(B126,'Reading B'!E:CS,2,FALSE),"")</f>
        <v>01​ 01 01 3025 1</v>
      </c>
      <c r="D126" s="274" t="str">
        <f>IFERROR(VLOOKUP(B126,'Reading B'!E:CS,3,FALSE),"")</f>
        <v>គិត រ៉ាវី</v>
      </c>
      <c r="E126" s="274">
        <f>IFERROR(VLOOKUP(B126,'Reading B'!E:CS,76,FALSE),"")</f>
        <v>0</v>
      </c>
      <c r="F126" s="275">
        <f>IFERROR(VLOOKUP(B126,'Reading B'!E:CS,31,FALSE),"")</f>
        <v>0</v>
      </c>
      <c r="G126" s="276">
        <f>IFERROR(VLOOKUP(B126,'Reading B'!E:CS,40,FALSE),"")</f>
        <v>0</v>
      </c>
      <c r="H126" s="276">
        <f>IFERROR(VLOOKUP(B126,'Reading B'!E:CS,81,FALSE),"")</f>
        <v>0</v>
      </c>
      <c r="I126" s="276">
        <f t="shared" si="1"/>
        <v>0</v>
      </c>
      <c r="J126" s="277"/>
    </row>
    <row r="127" spans="2:10" s="261" customFormat="1" ht="17.399999999999999" customHeight="1">
      <c r="B127" s="272">
        <v>122</v>
      </c>
      <c r="C127" s="273" t="str">
        <f>IFERROR(VLOOKUP(B127,'Reading B'!E:CS,2,FALSE),"")</f>
        <v>01​ 01 01 3050 1</v>
      </c>
      <c r="D127" s="274" t="str">
        <f>IFERROR(VLOOKUP(B127,'Reading B'!E:CS,3,FALSE),"")</f>
        <v>ហេង យាន (ហាងអ៊ិចហ្គោល)</v>
      </c>
      <c r="E127" s="274">
        <f>IFERROR(VLOOKUP(B127,'Reading B'!E:CS,76,FALSE),"")</f>
        <v>0</v>
      </c>
      <c r="F127" s="275">
        <f>IFERROR(VLOOKUP(B127,'Reading B'!E:CS,31,FALSE),"")</f>
        <v>0</v>
      </c>
      <c r="G127" s="276">
        <f>IFERROR(VLOOKUP(B127,'Reading B'!E:CS,40,FALSE),"")</f>
        <v>0</v>
      </c>
      <c r="H127" s="276">
        <f>IFERROR(VLOOKUP(B127,'Reading B'!E:CS,81,FALSE),"")</f>
        <v>0</v>
      </c>
      <c r="I127" s="276">
        <f t="shared" si="1"/>
        <v>0</v>
      </c>
      <c r="J127" s="277"/>
    </row>
    <row r="128" spans="2:10" s="261" customFormat="1" ht="17.399999999999999" customHeight="1">
      <c r="B128" s="272">
        <v>123</v>
      </c>
      <c r="C128" s="273" t="str">
        <f>IFERROR(VLOOKUP(B128,'Reading B'!E:CS,2,FALSE),"")</f>
        <v>01​ 01 01 3075 1</v>
      </c>
      <c r="D128" s="274" t="str">
        <f>IFERROR(VLOOKUP(B128,'Reading B'!E:CS,3,FALSE),"")</f>
        <v>ផ្ទះសំណាក់ភ្មំខៀវ</v>
      </c>
      <c r="E128" s="274">
        <f>IFERROR(VLOOKUP(B128,'Reading B'!E:CS,76,FALSE),"")</f>
        <v>0</v>
      </c>
      <c r="F128" s="275">
        <f>IFERROR(VLOOKUP(B128,'Reading B'!E:CS,31,FALSE),"")</f>
        <v>0</v>
      </c>
      <c r="G128" s="276">
        <f>IFERROR(VLOOKUP(B128,'Reading B'!E:CS,40,FALSE),"")</f>
        <v>0</v>
      </c>
      <c r="H128" s="276">
        <f>IFERROR(VLOOKUP(B128,'Reading B'!E:CS,81,FALSE),"")</f>
        <v>0</v>
      </c>
      <c r="I128" s="276">
        <f t="shared" si="1"/>
        <v>0</v>
      </c>
      <c r="J128" s="277"/>
    </row>
    <row r="129" spans="2:10" s="261" customFormat="1" ht="17.399999999999999" customHeight="1">
      <c r="B129" s="272">
        <v>124</v>
      </c>
      <c r="C129" s="273" t="str">
        <f>IFERROR(VLOOKUP(B129,'Reading B'!E:CS,2,FALSE),"")</f>
        <v>01​ 01 01 3100 1</v>
      </c>
      <c r="D129" s="274" t="str">
        <f>IFERROR(VLOOKUP(B129,'Reading B'!E:CS,3,FALSE),"")</f>
        <v>សំ កុល</v>
      </c>
      <c r="E129" s="274">
        <f>IFERROR(VLOOKUP(B129,'Reading B'!E:CS,76,FALSE),"")</f>
        <v>0</v>
      </c>
      <c r="F129" s="275">
        <f>IFERROR(VLOOKUP(B129,'Reading B'!E:CS,31,FALSE),"")</f>
        <v>0</v>
      </c>
      <c r="G129" s="276">
        <f>IFERROR(VLOOKUP(B129,'Reading B'!E:CS,40,FALSE),"")</f>
        <v>0</v>
      </c>
      <c r="H129" s="276">
        <f>IFERROR(VLOOKUP(B129,'Reading B'!E:CS,81,FALSE),"")</f>
        <v>0</v>
      </c>
      <c r="I129" s="276">
        <f t="shared" si="1"/>
        <v>0</v>
      </c>
      <c r="J129" s="277"/>
    </row>
    <row r="130" spans="2:10" s="261" customFormat="1" ht="17.399999999999999" customHeight="1">
      <c r="B130" s="272">
        <v>125</v>
      </c>
      <c r="C130" s="273" t="str">
        <f>IFERROR(VLOOKUP(B130,'Reading B'!E:CS,2,FALSE),"")</f>
        <v>01​ 01 01 3125 1</v>
      </c>
      <c r="D130" s="274" t="str">
        <f>IFERROR(VLOOKUP(B130,'Reading B'!E:CS,3,FALSE),"")</f>
        <v>សេង សុម៉ាឡៃ</v>
      </c>
      <c r="E130" s="274">
        <f>IFERROR(VLOOKUP(B130,'Reading B'!E:CS,76,FALSE),"")</f>
        <v>0</v>
      </c>
      <c r="F130" s="275">
        <f>IFERROR(VLOOKUP(B130,'Reading B'!E:CS,31,FALSE),"")</f>
        <v>0</v>
      </c>
      <c r="G130" s="276">
        <f>IFERROR(VLOOKUP(B130,'Reading B'!E:CS,40,FALSE),"")</f>
        <v>0</v>
      </c>
      <c r="H130" s="276">
        <f>IFERROR(VLOOKUP(B130,'Reading B'!E:CS,81,FALSE),"")</f>
        <v>0</v>
      </c>
      <c r="I130" s="276">
        <f t="shared" si="1"/>
        <v>0</v>
      </c>
      <c r="J130" s="277"/>
    </row>
    <row r="131" spans="2:10" s="261" customFormat="1" ht="17.399999999999999" customHeight="1">
      <c r="B131" s="272">
        <v>126</v>
      </c>
      <c r="C131" s="273" t="str">
        <f>IFERROR(VLOOKUP(B131,'Reading B'!E:CS,2,FALSE),"")</f>
        <v>01​ 01 01 3150 1</v>
      </c>
      <c r="D131" s="274" t="str">
        <f>IFERROR(VLOOKUP(B131,'Reading B'!E:CS,3,FALSE),"")</f>
        <v>ណង ណារ័ត្ន</v>
      </c>
      <c r="E131" s="274">
        <f>IFERROR(VLOOKUP(B131,'Reading B'!E:CS,76,FALSE),"")</f>
        <v>0</v>
      </c>
      <c r="F131" s="275">
        <f>IFERROR(VLOOKUP(B131,'Reading B'!E:CS,31,FALSE),"")</f>
        <v>0</v>
      </c>
      <c r="G131" s="276">
        <f>IFERROR(VLOOKUP(B131,'Reading B'!E:CS,40,FALSE),"")</f>
        <v>0</v>
      </c>
      <c r="H131" s="276">
        <f>IFERROR(VLOOKUP(B131,'Reading B'!E:CS,81,FALSE),"")</f>
        <v>0</v>
      </c>
      <c r="I131" s="276">
        <f t="shared" si="1"/>
        <v>0</v>
      </c>
      <c r="J131" s="277"/>
    </row>
    <row r="132" spans="2:10" s="261" customFormat="1" ht="17.399999999999999" customHeight="1">
      <c r="B132" s="272">
        <v>127</v>
      </c>
      <c r="C132" s="273" t="str">
        <f>IFERROR(VLOOKUP(B132,'Reading B'!E:CS,2,FALSE),"")</f>
        <v>01​ 01 01 3175 1</v>
      </c>
      <c r="D132" s="274" t="str">
        <f>IFERROR(VLOOKUP(B132,'Reading B'!E:CS,3,FALSE),"")</f>
        <v>លឹម ភិចហួរ</v>
      </c>
      <c r="E132" s="274">
        <f>IFERROR(VLOOKUP(B132,'Reading B'!E:CS,76,FALSE),"")</f>
        <v>0</v>
      </c>
      <c r="F132" s="275">
        <f>IFERROR(VLOOKUP(B132,'Reading B'!E:CS,31,FALSE),"")</f>
        <v>0</v>
      </c>
      <c r="G132" s="276">
        <f>IFERROR(VLOOKUP(B132,'Reading B'!E:CS,40,FALSE),"")</f>
        <v>0</v>
      </c>
      <c r="H132" s="276">
        <f>IFERROR(VLOOKUP(B132,'Reading B'!E:CS,81,FALSE),"")</f>
        <v>0</v>
      </c>
      <c r="I132" s="276">
        <f t="shared" si="1"/>
        <v>0</v>
      </c>
      <c r="J132" s="277"/>
    </row>
    <row r="133" spans="2:10" s="261" customFormat="1" ht="17.399999999999999" customHeight="1">
      <c r="B133" s="272">
        <v>128</v>
      </c>
      <c r="C133" s="273" t="str">
        <f>IFERROR(VLOOKUP(B133,'Reading B'!E:CS,2,FALSE),"")</f>
        <v>01​ 01 01 3200 1</v>
      </c>
      <c r="D133" s="274" t="str">
        <f>IFERROR(VLOOKUP(B133,'Reading B'!E:CS,3,FALSE),"")</f>
        <v>លឹម ឆាយ ២</v>
      </c>
      <c r="E133" s="274">
        <f>IFERROR(VLOOKUP(B133,'Reading B'!E:CS,76,FALSE),"")</f>
        <v>0</v>
      </c>
      <c r="F133" s="275">
        <f>IFERROR(VLOOKUP(B133,'Reading B'!E:CS,31,FALSE),"")</f>
        <v>0</v>
      </c>
      <c r="G133" s="276">
        <f>IFERROR(VLOOKUP(B133,'Reading B'!E:CS,40,FALSE),"")</f>
        <v>0</v>
      </c>
      <c r="H133" s="276">
        <f>IFERROR(VLOOKUP(B133,'Reading B'!E:CS,81,FALSE),"")</f>
        <v>0</v>
      </c>
      <c r="I133" s="276">
        <f t="shared" si="1"/>
        <v>0</v>
      </c>
      <c r="J133" s="277"/>
    </row>
    <row r="134" spans="2:10" s="261" customFormat="1" ht="17.399999999999999" customHeight="1">
      <c r="B134" s="272">
        <v>129</v>
      </c>
      <c r="C134" s="273" t="str">
        <f>IFERROR(VLOOKUP(B134,'Reading B'!E:CS,2,FALSE),"")</f>
        <v>01​ 01 01 3225 1</v>
      </c>
      <c r="D134" s="274" t="str">
        <f>IFERROR(VLOOKUP(B134,'Reading B'!E:CS,3,FALSE),"")</f>
        <v>លឹម ឆាយ ៣</v>
      </c>
      <c r="E134" s="274">
        <f>IFERROR(VLOOKUP(B134,'Reading B'!E:CS,76,FALSE),"")</f>
        <v>0</v>
      </c>
      <c r="F134" s="275">
        <f>IFERROR(VLOOKUP(B134,'Reading B'!E:CS,31,FALSE),"")</f>
        <v>0</v>
      </c>
      <c r="G134" s="276">
        <f>IFERROR(VLOOKUP(B134,'Reading B'!E:CS,40,FALSE),"")</f>
        <v>0</v>
      </c>
      <c r="H134" s="276">
        <f>IFERROR(VLOOKUP(B134,'Reading B'!E:CS,81,FALSE),"")</f>
        <v>0</v>
      </c>
      <c r="I134" s="276">
        <f t="shared" si="1"/>
        <v>0</v>
      </c>
      <c r="J134" s="277"/>
    </row>
    <row r="135" spans="2:10" s="261" customFormat="1" ht="17.399999999999999" customHeight="1">
      <c r="B135" s="272">
        <v>130</v>
      </c>
      <c r="C135" s="273" t="str">
        <f>IFERROR(VLOOKUP(B135,'Reading B'!E:CS,2,FALSE),"")</f>
        <v>01​ 01 01 3250 1</v>
      </c>
      <c r="D135" s="274" t="str">
        <f>IFERROR(VLOOKUP(B135,'Reading B'!E:CS,3,FALSE),"")</f>
        <v>លឹម ឆាយ ៤</v>
      </c>
      <c r="E135" s="274">
        <f>IFERROR(VLOOKUP(B135,'Reading B'!E:CS,76,FALSE),"")</f>
        <v>0</v>
      </c>
      <c r="F135" s="275">
        <f>IFERROR(VLOOKUP(B135,'Reading B'!E:CS,31,FALSE),"")</f>
        <v>0</v>
      </c>
      <c r="G135" s="276">
        <f>IFERROR(VLOOKUP(B135,'Reading B'!E:CS,40,FALSE),"")</f>
        <v>0</v>
      </c>
      <c r="H135" s="276">
        <f>IFERROR(VLOOKUP(B135,'Reading B'!E:CS,81,FALSE),"")</f>
        <v>0</v>
      </c>
      <c r="I135" s="276">
        <f t="shared" ref="I135:I198" si="2">SUM(G135:H135)</f>
        <v>0</v>
      </c>
      <c r="J135" s="277"/>
    </row>
    <row r="136" spans="2:10" s="261" customFormat="1" ht="17.399999999999999" customHeight="1">
      <c r="B136" s="272">
        <v>131</v>
      </c>
      <c r="C136" s="273" t="str">
        <f>IFERROR(VLOOKUP(B136,'Reading B'!E:CS,2,FALSE),"")</f>
        <v>01​ 01 01 3275 1</v>
      </c>
      <c r="D136" s="274" t="str">
        <f>IFERROR(VLOOKUP(B136,'Reading B'!E:CS,3,FALSE),"")</f>
        <v>ជី​ អែស ធី</v>
      </c>
      <c r="E136" s="274">
        <f>IFERROR(VLOOKUP(B136,'Reading B'!E:CS,76,FALSE),"")</f>
        <v>0</v>
      </c>
      <c r="F136" s="275">
        <f>IFERROR(VLOOKUP(B136,'Reading B'!E:CS,31,FALSE),"")</f>
        <v>0</v>
      </c>
      <c r="G136" s="276">
        <f>IFERROR(VLOOKUP(B136,'Reading B'!E:CS,40,FALSE),"")</f>
        <v>0</v>
      </c>
      <c r="H136" s="276">
        <f>IFERROR(VLOOKUP(B136,'Reading B'!E:CS,81,FALSE),"")</f>
        <v>0</v>
      </c>
      <c r="I136" s="276">
        <f t="shared" si="2"/>
        <v>0</v>
      </c>
      <c r="J136" s="277"/>
    </row>
    <row r="137" spans="2:10" s="261" customFormat="1" ht="17.399999999999999" customHeight="1">
      <c r="B137" s="272">
        <v>132</v>
      </c>
      <c r="C137" s="273" t="str">
        <f>IFERROR(VLOOKUP(B137,'Reading B'!E:CS,2,FALSE),"")</f>
        <v>01​ 01 01 3300 1</v>
      </c>
      <c r="D137" s="274" t="str">
        <f>IFERROR(VLOOKUP(B137,'Reading B'!E:CS,3,FALSE),"")</f>
        <v>ហួន សាយ</v>
      </c>
      <c r="E137" s="274">
        <f>IFERROR(VLOOKUP(B137,'Reading B'!E:CS,76,FALSE),"")</f>
        <v>0</v>
      </c>
      <c r="F137" s="275">
        <f>IFERROR(VLOOKUP(B137,'Reading B'!E:CS,31,FALSE),"")</f>
        <v>0</v>
      </c>
      <c r="G137" s="276">
        <f>IFERROR(VLOOKUP(B137,'Reading B'!E:CS,40,FALSE),"")</f>
        <v>0</v>
      </c>
      <c r="H137" s="276">
        <f>IFERROR(VLOOKUP(B137,'Reading B'!E:CS,81,FALSE),"")</f>
        <v>0</v>
      </c>
      <c r="I137" s="276">
        <f t="shared" si="2"/>
        <v>0</v>
      </c>
      <c r="J137" s="277"/>
    </row>
    <row r="138" spans="2:10" s="261" customFormat="1" ht="17.399999999999999" customHeight="1">
      <c r="B138" s="272">
        <v>133</v>
      </c>
      <c r="C138" s="273" t="str">
        <f>IFERROR(VLOOKUP(B138,'Reading B'!E:CS,2,FALSE),"")</f>
        <v>01​ 01 01 3325 1</v>
      </c>
      <c r="D138" s="274" t="str">
        <f>IFERROR(VLOOKUP(B138,'Reading B'!E:CS,3,FALSE),"")</f>
        <v>ក្រុម ជុំនុំ ប៊ី អែស</v>
      </c>
      <c r="E138" s="274">
        <f>IFERROR(VLOOKUP(B138,'Reading B'!E:CS,76,FALSE),"")</f>
        <v>0</v>
      </c>
      <c r="F138" s="275">
        <f>IFERROR(VLOOKUP(B138,'Reading B'!E:CS,31,FALSE),"")</f>
        <v>0</v>
      </c>
      <c r="G138" s="276">
        <f>IFERROR(VLOOKUP(B138,'Reading B'!E:CS,40,FALSE),"")</f>
        <v>0</v>
      </c>
      <c r="H138" s="276">
        <f>IFERROR(VLOOKUP(B138,'Reading B'!E:CS,81,FALSE),"")</f>
        <v>0</v>
      </c>
      <c r="I138" s="276">
        <f t="shared" si="2"/>
        <v>0</v>
      </c>
      <c r="J138" s="277"/>
    </row>
    <row r="139" spans="2:10" s="261" customFormat="1" ht="17.399999999999999" customHeight="1">
      <c r="B139" s="272">
        <v>134</v>
      </c>
      <c r="C139" s="273" t="str">
        <f>IFERROR(VLOOKUP(B139,'Reading B'!E:CS,2,FALSE),"")</f>
        <v>01​ 01 01 3350 1</v>
      </c>
      <c r="D139" s="274" t="str">
        <f>IFERROR(VLOOKUP(B139,'Reading B'!E:CS,3,FALSE),"")</f>
        <v>អេង សុខនេត</v>
      </c>
      <c r="E139" s="274">
        <f>IFERROR(VLOOKUP(B139,'Reading B'!E:CS,76,FALSE),"")</f>
        <v>0</v>
      </c>
      <c r="F139" s="275">
        <f>IFERROR(VLOOKUP(B139,'Reading B'!E:CS,31,FALSE),"")</f>
        <v>0</v>
      </c>
      <c r="G139" s="276">
        <f>IFERROR(VLOOKUP(B139,'Reading B'!E:CS,40,FALSE),"")</f>
        <v>0</v>
      </c>
      <c r="H139" s="276">
        <f>IFERROR(VLOOKUP(B139,'Reading B'!E:CS,81,FALSE),"")</f>
        <v>0</v>
      </c>
      <c r="I139" s="276">
        <f t="shared" si="2"/>
        <v>0</v>
      </c>
      <c r="J139" s="277"/>
    </row>
    <row r="140" spans="2:10" s="261" customFormat="1" ht="17.399999999999999" customHeight="1">
      <c r="B140" s="272">
        <v>135</v>
      </c>
      <c r="C140" s="273" t="str">
        <f>IFERROR(VLOOKUP(B140,'Reading B'!E:CS,2,FALSE),"")</f>
        <v>01​ 01 01 3375 1</v>
      </c>
      <c r="D140" s="274" t="str">
        <f>IFERROR(VLOOKUP(B140,'Reading B'!E:CS,3,FALSE),"")</f>
        <v>រស់ សារ៉ន</v>
      </c>
      <c r="E140" s="274">
        <f>IFERROR(VLOOKUP(B140,'Reading B'!E:CS,76,FALSE),"")</f>
        <v>0</v>
      </c>
      <c r="F140" s="275">
        <f>IFERROR(VLOOKUP(B140,'Reading B'!E:CS,31,FALSE),"")</f>
        <v>0</v>
      </c>
      <c r="G140" s="276">
        <f>IFERROR(VLOOKUP(B140,'Reading B'!E:CS,40,FALSE),"")</f>
        <v>0</v>
      </c>
      <c r="H140" s="276">
        <f>IFERROR(VLOOKUP(B140,'Reading B'!E:CS,81,FALSE),"")</f>
        <v>0</v>
      </c>
      <c r="I140" s="276">
        <f t="shared" si="2"/>
        <v>0</v>
      </c>
      <c r="J140" s="277"/>
    </row>
    <row r="141" spans="2:10" s="261" customFormat="1" ht="17.399999999999999" customHeight="1">
      <c r="B141" s="272">
        <v>136</v>
      </c>
      <c r="C141" s="273" t="str">
        <f>IFERROR(VLOOKUP(B141,'Reading B'!E:CS,2,FALSE),"")</f>
        <v>01​ 01 01 3400 1</v>
      </c>
      <c r="D141" s="274" t="str">
        <f>IFERROR(VLOOKUP(B141,'Reading B'!E:CS,3,FALSE),"")</f>
        <v>លឹម ឈួងសៀ</v>
      </c>
      <c r="E141" s="274">
        <f>IFERROR(VLOOKUP(B141,'Reading B'!E:CS,76,FALSE),"")</f>
        <v>0</v>
      </c>
      <c r="F141" s="275">
        <f>IFERROR(VLOOKUP(B141,'Reading B'!E:CS,31,FALSE),"")</f>
        <v>0</v>
      </c>
      <c r="G141" s="276">
        <f>IFERROR(VLOOKUP(B141,'Reading B'!E:CS,40,FALSE),"")</f>
        <v>0</v>
      </c>
      <c r="H141" s="276">
        <f>IFERROR(VLOOKUP(B141,'Reading B'!E:CS,81,FALSE),"")</f>
        <v>0</v>
      </c>
      <c r="I141" s="276">
        <f t="shared" si="2"/>
        <v>0</v>
      </c>
      <c r="J141" s="277"/>
    </row>
    <row r="142" spans="2:10" s="261" customFormat="1" ht="17.399999999999999" customHeight="1">
      <c r="B142" s="272">
        <v>137</v>
      </c>
      <c r="C142" s="273" t="str">
        <f>IFERROR(VLOOKUP(B142,'Reading B'!E:CS,2,FALSE),"")</f>
        <v>01​ 01 01 3425 1</v>
      </c>
      <c r="D142" s="274" t="str">
        <f>IFERROR(VLOOKUP(B142,'Reading B'!E:CS,3,FALSE),"")</f>
        <v>យ៉ា សារឿន</v>
      </c>
      <c r="E142" s="274">
        <f>IFERROR(VLOOKUP(B142,'Reading B'!E:CS,76,FALSE),"")</f>
        <v>0</v>
      </c>
      <c r="F142" s="275">
        <f>IFERROR(VLOOKUP(B142,'Reading B'!E:CS,31,FALSE),"")</f>
        <v>0</v>
      </c>
      <c r="G142" s="276">
        <f>IFERROR(VLOOKUP(B142,'Reading B'!E:CS,40,FALSE),"")</f>
        <v>0</v>
      </c>
      <c r="H142" s="276">
        <f>IFERROR(VLOOKUP(B142,'Reading B'!E:CS,81,FALSE),"")</f>
        <v>0</v>
      </c>
      <c r="I142" s="276">
        <f t="shared" si="2"/>
        <v>0</v>
      </c>
      <c r="J142" s="277"/>
    </row>
    <row r="143" spans="2:10" s="261" customFormat="1" ht="17.399999999999999" customHeight="1">
      <c r="B143" s="272">
        <v>138</v>
      </c>
      <c r="C143" s="273" t="str">
        <f>IFERROR(VLOOKUP(B143,'Reading B'!E:CS,2,FALSE),"")</f>
        <v>01​ 01 01 3450 1</v>
      </c>
      <c r="D143" s="274" t="str">
        <f>IFERROR(VLOOKUP(B143,'Reading B'!E:CS,3,FALSE),"")</f>
        <v>រស់ ពិសិដ្ឋ</v>
      </c>
      <c r="E143" s="274">
        <f>IFERROR(VLOOKUP(B143,'Reading B'!E:CS,76,FALSE),"")</f>
        <v>0</v>
      </c>
      <c r="F143" s="275">
        <f>IFERROR(VLOOKUP(B143,'Reading B'!E:CS,31,FALSE),"")</f>
        <v>0</v>
      </c>
      <c r="G143" s="276">
        <f>IFERROR(VLOOKUP(B143,'Reading B'!E:CS,40,FALSE),"")</f>
        <v>0</v>
      </c>
      <c r="H143" s="276">
        <f>IFERROR(VLOOKUP(B143,'Reading B'!E:CS,81,FALSE),"")</f>
        <v>0</v>
      </c>
      <c r="I143" s="276">
        <f t="shared" si="2"/>
        <v>0</v>
      </c>
      <c r="J143" s="277"/>
    </row>
    <row r="144" spans="2:10" s="261" customFormat="1" ht="17.399999999999999" customHeight="1">
      <c r="B144" s="272">
        <v>139</v>
      </c>
      <c r="C144" s="273" t="str">
        <f>IFERROR(VLOOKUP(B144,'Reading B'!E:CS,2,FALSE),"")</f>
        <v>01​ 01 01 3475 1</v>
      </c>
      <c r="D144" s="274" t="str">
        <f>IFERROR(VLOOKUP(B144,'Reading B'!E:CS,3,FALSE),"")</f>
        <v>វែង ស៊្រុន ២</v>
      </c>
      <c r="E144" s="274">
        <f>IFERROR(VLOOKUP(B144,'Reading B'!E:CS,76,FALSE),"")</f>
        <v>0</v>
      </c>
      <c r="F144" s="275">
        <f>IFERROR(VLOOKUP(B144,'Reading B'!E:CS,31,FALSE),"")</f>
        <v>0</v>
      </c>
      <c r="G144" s="276">
        <f>IFERROR(VLOOKUP(B144,'Reading B'!E:CS,40,FALSE),"")</f>
        <v>0</v>
      </c>
      <c r="H144" s="276">
        <f>IFERROR(VLOOKUP(B144,'Reading B'!E:CS,81,FALSE),"")</f>
        <v>0</v>
      </c>
      <c r="I144" s="276">
        <f t="shared" si="2"/>
        <v>0</v>
      </c>
      <c r="J144" s="277"/>
    </row>
    <row r="145" spans="2:10" s="261" customFormat="1" ht="17.399999999999999" customHeight="1">
      <c r="B145" s="272">
        <v>140</v>
      </c>
      <c r="C145" s="273" t="str">
        <f>IFERROR(VLOOKUP(B145,'Reading B'!E:CS,2,FALSE),"")</f>
        <v>01​ 01 01 3500 1</v>
      </c>
      <c r="D145" s="274" t="str">
        <f>IFERROR(VLOOKUP(B145,'Reading B'!E:CS,3,FALSE),"")</f>
        <v>រិន វិសាល ១</v>
      </c>
      <c r="E145" s="274">
        <f>IFERROR(VLOOKUP(B145,'Reading B'!E:CS,76,FALSE),"")</f>
        <v>0</v>
      </c>
      <c r="F145" s="275">
        <f>IFERROR(VLOOKUP(B145,'Reading B'!E:CS,31,FALSE),"")</f>
        <v>0</v>
      </c>
      <c r="G145" s="276">
        <f>IFERROR(VLOOKUP(B145,'Reading B'!E:CS,40,FALSE),"")</f>
        <v>0</v>
      </c>
      <c r="H145" s="276">
        <f>IFERROR(VLOOKUP(B145,'Reading B'!E:CS,81,FALSE),"")</f>
        <v>0</v>
      </c>
      <c r="I145" s="276">
        <f t="shared" si="2"/>
        <v>0</v>
      </c>
      <c r="J145" s="277"/>
    </row>
    <row r="146" spans="2:10" s="261" customFormat="1" ht="17.399999999999999" customHeight="1">
      <c r="B146" s="272">
        <v>141</v>
      </c>
      <c r="C146" s="273" t="str">
        <f>IFERROR(VLOOKUP(B146,'Reading B'!E:CS,2,FALSE),"")</f>
        <v>01​ 01 01 3525 1</v>
      </c>
      <c r="D146" s="274" t="str">
        <f>IFERROR(VLOOKUP(B146,'Reading B'!E:CS,3,FALSE),"")</f>
        <v>ស៊ិន ហួរ</v>
      </c>
      <c r="E146" s="274">
        <f>IFERROR(VLOOKUP(B146,'Reading B'!E:CS,76,FALSE),"")</f>
        <v>0</v>
      </c>
      <c r="F146" s="275">
        <f>IFERROR(VLOOKUP(B146,'Reading B'!E:CS,31,FALSE),"")</f>
        <v>0</v>
      </c>
      <c r="G146" s="276">
        <f>IFERROR(VLOOKUP(B146,'Reading B'!E:CS,40,FALSE),"")</f>
        <v>0</v>
      </c>
      <c r="H146" s="276">
        <f>IFERROR(VLOOKUP(B146,'Reading B'!E:CS,81,FALSE),"")</f>
        <v>0</v>
      </c>
      <c r="I146" s="276">
        <f t="shared" si="2"/>
        <v>0</v>
      </c>
      <c r="J146" s="277"/>
    </row>
    <row r="147" spans="2:10" s="261" customFormat="1" ht="17.399999999999999" customHeight="1">
      <c r="B147" s="272">
        <v>142</v>
      </c>
      <c r="C147" s="273" t="str">
        <f>IFERROR(VLOOKUP(B147,'Reading B'!E:CS,2,FALSE),"")</f>
        <v>01​ 01 01 3550 1</v>
      </c>
      <c r="D147" s="274" t="str">
        <f>IFERROR(VLOOKUP(B147,'Reading B'!E:CS,3,FALSE),"")</f>
        <v>ហែម សុធា</v>
      </c>
      <c r="E147" s="274">
        <f>IFERROR(VLOOKUP(B147,'Reading B'!E:CS,76,FALSE),"")</f>
        <v>0</v>
      </c>
      <c r="F147" s="275">
        <f>IFERROR(VLOOKUP(B147,'Reading B'!E:CS,31,FALSE),"")</f>
        <v>0</v>
      </c>
      <c r="G147" s="276">
        <f>IFERROR(VLOOKUP(B147,'Reading B'!E:CS,40,FALSE),"")</f>
        <v>0</v>
      </c>
      <c r="H147" s="276">
        <f>IFERROR(VLOOKUP(B147,'Reading B'!E:CS,81,FALSE),"")</f>
        <v>0</v>
      </c>
      <c r="I147" s="276">
        <f t="shared" si="2"/>
        <v>0</v>
      </c>
      <c r="J147" s="277"/>
    </row>
    <row r="148" spans="2:10" s="261" customFormat="1" ht="17.399999999999999" customHeight="1">
      <c r="B148" s="272">
        <v>143</v>
      </c>
      <c r="C148" s="273" t="str">
        <f>IFERROR(VLOOKUP(B148,'Reading B'!E:CS,2,FALSE),"")</f>
        <v>01​ 01 01 3575 1</v>
      </c>
      <c r="D148" s="274" t="str">
        <f>IFERROR(VLOOKUP(B148,'Reading B'!E:CS,3,FALSE),"")</f>
        <v>សាលារៀន យូ.អ៊ឹម.អ៊ី</v>
      </c>
      <c r="E148" s="274">
        <f>IFERROR(VLOOKUP(B148,'Reading B'!E:CS,76,FALSE),"")</f>
        <v>0</v>
      </c>
      <c r="F148" s="275">
        <f>IFERROR(VLOOKUP(B148,'Reading B'!E:CS,31,FALSE),"")</f>
        <v>0</v>
      </c>
      <c r="G148" s="276">
        <f>IFERROR(VLOOKUP(B148,'Reading B'!E:CS,40,FALSE),"")</f>
        <v>0</v>
      </c>
      <c r="H148" s="276">
        <f>IFERROR(VLOOKUP(B148,'Reading B'!E:CS,81,FALSE),"")</f>
        <v>0</v>
      </c>
      <c r="I148" s="276">
        <f t="shared" si="2"/>
        <v>0</v>
      </c>
      <c r="J148" s="277"/>
    </row>
    <row r="149" spans="2:10" s="261" customFormat="1" ht="17.399999999999999" customHeight="1">
      <c r="B149" s="272">
        <v>144</v>
      </c>
      <c r="C149" s="273" t="str">
        <f>IFERROR(VLOOKUP(B149,'Reading B'!E:CS,2,FALSE),"")</f>
        <v>01​ 01 01 3600 1</v>
      </c>
      <c r="D149" s="274" t="str">
        <f>IFERROR(VLOOKUP(B149,'Reading B'!E:CS,3,FALSE),"")</f>
        <v>គឹម សុខ</v>
      </c>
      <c r="E149" s="274">
        <f>IFERROR(VLOOKUP(B149,'Reading B'!E:CS,76,FALSE),"")</f>
        <v>0</v>
      </c>
      <c r="F149" s="275">
        <f>IFERROR(VLOOKUP(B149,'Reading B'!E:CS,31,FALSE),"")</f>
        <v>0</v>
      </c>
      <c r="G149" s="276">
        <f>IFERROR(VLOOKUP(B149,'Reading B'!E:CS,40,FALSE),"")</f>
        <v>0</v>
      </c>
      <c r="H149" s="276">
        <f>IFERROR(VLOOKUP(B149,'Reading B'!E:CS,81,FALSE),"")</f>
        <v>0</v>
      </c>
      <c r="I149" s="276">
        <f t="shared" si="2"/>
        <v>0</v>
      </c>
      <c r="J149" s="277"/>
    </row>
    <row r="150" spans="2:10" s="261" customFormat="1" ht="17.399999999999999" customHeight="1">
      <c r="B150" s="272">
        <v>145</v>
      </c>
      <c r="C150" s="273" t="str">
        <f>IFERROR(VLOOKUP(B150,'Reading B'!E:CS,2,FALSE),"")</f>
        <v>01​ 01 01 3625 1</v>
      </c>
      <c r="D150" s="274" t="str">
        <f>IFERROR(VLOOKUP(B150,'Reading B'!E:CS,3,FALSE),"")</f>
        <v>ការ៉ាស់សាំង តេលា</v>
      </c>
      <c r="E150" s="274">
        <f>IFERROR(VLOOKUP(B150,'Reading B'!E:CS,76,FALSE),"")</f>
        <v>0</v>
      </c>
      <c r="F150" s="275">
        <f>IFERROR(VLOOKUP(B150,'Reading B'!E:CS,31,FALSE),"")</f>
        <v>0</v>
      </c>
      <c r="G150" s="276">
        <f>IFERROR(VLOOKUP(B150,'Reading B'!E:CS,40,FALSE),"")</f>
        <v>0</v>
      </c>
      <c r="H150" s="276">
        <f>IFERROR(VLOOKUP(B150,'Reading B'!E:CS,81,FALSE),"")</f>
        <v>0</v>
      </c>
      <c r="I150" s="276">
        <f t="shared" si="2"/>
        <v>0</v>
      </c>
      <c r="J150" s="277"/>
    </row>
    <row r="151" spans="2:10" s="261" customFormat="1" ht="17.399999999999999" customHeight="1">
      <c r="B151" s="272">
        <v>146</v>
      </c>
      <c r="C151" s="273" t="str">
        <f>IFERROR(VLOOKUP(B151,'Reading B'!E:CS,2,FALSE),"")</f>
        <v>01​ 01 01 3650 1</v>
      </c>
      <c r="D151" s="274" t="str">
        <f>IFERROR(VLOOKUP(B151,'Reading B'!E:CS,3,FALSE),"")</f>
        <v>កុមារឥតព្រំដែន</v>
      </c>
      <c r="E151" s="274">
        <f>IFERROR(VLOOKUP(B151,'Reading B'!E:CS,76,FALSE),"")</f>
        <v>0</v>
      </c>
      <c r="F151" s="275">
        <f>IFERROR(VLOOKUP(B151,'Reading B'!E:CS,31,FALSE),"")</f>
        <v>0</v>
      </c>
      <c r="G151" s="276">
        <f>IFERROR(VLOOKUP(B151,'Reading B'!E:CS,40,FALSE),"")</f>
        <v>0</v>
      </c>
      <c r="H151" s="276">
        <f>IFERROR(VLOOKUP(B151,'Reading B'!E:CS,81,FALSE),"")</f>
        <v>0</v>
      </c>
      <c r="I151" s="276">
        <f t="shared" si="2"/>
        <v>0</v>
      </c>
      <c r="J151" s="277"/>
    </row>
    <row r="152" spans="2:10" s="261" customFormat="1" ht="17.399999999999999" customHeight="1">
      <c r="B152" s="272">
        <v>147</v>
      </c>
      <c r="C152" s="273" t="str">
        <f>IFERROR(VLOOKUP(B152,'Reading B'!E:CS,2,FALSE),"")</f>
        <v>01​ 01 01 3675 1</v>
      </c>
      <c r="D152" s="274" t="str">
        <f>IFERROR(VLOOKUP(B152,'Reading B'!E:CS,3,FALSE),"")</f>
        <v>ហុង ឆាយ</v>
      </c>
      <c r="E152" s="274">
        <f>IFERROR(VLOOKUP(B152,'Reading B'!E:CS,76,FALSE),"")</f>
        <v>0</v>
      </c>
      <c r="F152" s="275">
        <f>IFERROR(VLOOKUP(B152,'Reading B'!E:CS,31,FALSE),"")</f>
        <v>0</v>
      </c>
      <c r="G152" s="276">
        <f>IFERROR(VLOOKUP(B152,'Reading B'!E:CS,40,FALSE),"")</f>
        <v>0</v>
      </c>
      <c r="H152" s="276">
        <f>IFERROR(VLOOKUP(B152,'Reading B'!E:CS,81,FALSE),"")</f>
        <v>0</v>
      </c>
      <c r="I152" s="276">
        <f t="shared" si="2"/>
        <v>0</v>
      </c>
      <c r="J152" s="277"/>
    </row>
    <row r="153" spans="2:10" s="261" customFormat="1" ht="17.399999999999999" customHeight="1">
      <c r="B153" s="272">
        <v>148</v>
      </c>
      <c r="C153" s="273" t="str">
        <f>IFERROR(VLOOKUP(B153,'Reading B'!E:CS,2,FALSE),"")</f>
        <v>01​ 01 01 3700 1</v>
      </c>
      <c r="D153" s="274" t="str">
        <f>IFERROR(VLOOKUP(B153,'Reading B'!E:CS,3,FALSE),"")</f>
        <v>ហៃ ភួង</v>
      </c>
      <c r="E153" s="274">
        <f>IFERROR(VLOOKUP(B153,'Reading B'!E:CS,76,FALSE),"")</f>
        <v>0</v>
      </c>
      <c r="F153" s="275">
        <f>IFERROR(VLOOKUP(B153,'Reading B'!E:CS,31,FALSE),"")</f>
        <v>0</v>
      </c>
      <c r="G153" s="276">
        <f>IFERROR(VLOOKUP(B153,'Reading B'!E:CS,40,FALSE),"")</f>
        <v>0</v>
      </c>
      <c r="H153" s="276">
        <f>IFERROR(VLOOKUP(B153,'Reading B'!E:CS,81,FALSE),"")</f>
        <v>0</v>
      </c>
      <c r="I153" s="276">
        <f t="shared" si="2"/>
        <v>0</v>
      </c>
      <c r="J153" s="277"/>
    </row>
    <row r="154" spans="2:10" s="261" customFormat="1" ht="17.399999999999999" customHeight="1">
      <c r="B154" s="272">
        <v>149</v>
      </c>
      <c r="C154" s="273" t="str">
        <f>IFERROR(VLOOKUP(B154,'Reading B'!E:CS,2,FALSE),"")</f>
        <v>01​ 01 01 3725 1</v>
      </c>
      <c r="D154" s="274" t="str">
        <f>IFERROR(VLOOKUP(B154,'Reading B'!E:CS,3,FALSE),"")</f>
        <v>អ៊ារ ថៃភួង</v>
      </c>
      <c r="E154" s="274">
        <f>IFERROR(VLOOKUP(B154,'Reading B'!E:CS,76,FALSE),"")</f>
        <v>0</v>
      </c>
      <c r="F154" s="275">
        <f>IFERROR(VLOOKUP(B154,'Reading B'!E:CS,31,FALSE),"")</f>
        <v>0</v>
      </c>
      <c r="G154" s="276">
        <f>IFERROR(VLOOKUP(B154,'Reading B'!E:CS,40,FALSE),"")</f>
        <v>0</v>
      </c>
      <c r="H154" s="276">
        <f>IFERROR(VLOOKUP(B154,'Reading B'!E:CS,81,FALSE),"")</f>
        <v>0</v>
      </c>
      <c r="I154" s="276">
        <f t="shared" si="2"/>
        <v>0</v>
      </c>
      <c r="J154" s="277"/>
    </row>
    <row r="155" spans="2:10" s="261" customFormat="1" ht="17.399999999999999" customHeight="1">
      <c r="B155" s="272">
        <v>150</v>
      </c>
      <c r="C155" s="273" t="str">
        <f>IFERROR(VLOOKUP(B155,'Reading B'!E:CS,2,FALSE),"")</f>
        <v>01​ 01 01 3750 1</v>
      </c>
      <c r="D155" s="274" t="str">
        <f>IFERROR(VLOOKUP(B155,'Reading B'!E:CS,3,FALSE),"")</f>
        <v>វិទ្យាល័យបៀលប្រាយ ១</v>
      </c>
      <c r="E155" s="274">
        <f>IFERROR(VLOOKUP(B155,'Reading B'!E:CS,76,FALSE),"")</f>
        <v>0</v>
      </c>
      <c r="F155" s="275">
        <f>IFERROR(VLOOKUP(B155,'Reading B'!E:CS,31,FALSE),"")</f>
        <v>0</v>
      </c>
      <c r="G155" s="276">
        <f>IFERROR(VLOOKUP(B155,'Reading B'!E:CS,40,FALSE),"")</f>
        <v>0</v>
      </c>
      <c r="H155" s="276">
        <f>IFERROR(VLOOKUP(B155,'Reading B'!E:CS,81,FALSE),"")</f>
        <v>0</v>
      </c>
      <c r="I155" s="276">
        <f t="shared" si="2"/>
        <v>0</v>
      </c>
      <c r="J155" s="277"/>
    </row>
    <row r="156" spans="2:10" s="261" customFormat="1" ht="17.399999999999999" customHeight="1">
      <c r="B156" s="272">
        <v>151</v>
      </c>
      <c r="C156" s="273" t="str">
        <f>IFERROR(VLOOKUP(B156,'Reading B'!E:CS,2,FALSE),"")</f>
        <v>01​ 01 01 3775 1</v>
      </c>
      <c r="D156" s="274" t="str">
        <f>IFERROR(VLOOKUP(B156,'Reading B'!E:CS,3,FALSE),"")</f>
        <v>កូវ ជីងប៊ុង</v>
      </c>
      <c r="E156" s="274">
        <f>IFERROR(VLOOKUP(B156,'Reading B'!E:CS,76,FALSE),"")</f>
        <v>0</v>
      </c>
      <c r="F156" s="275">
        <f>IFERROR(VLOOKUP(B156,'Reading B'!E:CS,31,FALSE),"")</f>
        <v>0</v>
      </c>
      <c r="G156" s="276">
        <f>IFERROR(VLOOKUP(B156,'Reading B'!E:CS,40,FALSE),"")</f>
        <v>0</v>
      </c>
      <c r="H156" s="276">
        <f>IFERROR(VLOOKUP(B156,'Reading B'!E:CS,81,FALSE),"")</f>
        <v>0</v>
      </c>
      <c r="I156" s="276">
        <f t="shared" si="2"/>
        <v>0</v>
      </c>
      <c r="J156" s="277"/>
    </row>
    <row r="157" spans="2:10" s="261" customFormat="1" ht="17.399999999999999" customHeight="1">
      <c r="B157" s="272">
        <v>152</v>
      </c>
      <c r="C157" s="273" t="str">
        <f>IFERROR(VLOOKUP(B157,'Reading B'!E:CS,2,FALSE),"")</f>
        <v>01​ 01 01 3800 1</v>
      </c>
      <c r="D157" s="274" t="str">
        <f>IFERROR(VLOOKUP(B157,'Reading B'!E:CS,3,FALSE),"")</f>
        <v>សួន ឆៀត</v>
      </c>
      <c r="E157" s="274">
        <f>IFERROR(VLOOKUP(B157,'Reading B'!E:CS,76,FALSE),"")</f>
        <v>0</v>
      </c>
      <c r="F157" s="275">
        <f>IFERROR(VLOOKUP(B157,'Reading B'!E:CS,31,FALSE),"")</f>
        <v>0</v>
      </c>
      <c r="G157" s="276">
        <f>IFERROR(VLOOKUP(B157,'Reading B'!E:CS,40,FALSE),"")</f>
        <v>0</v>
      </c>
      <c r="H157" s="276">
        <f>IFERROR(VLOOKUP(B157,'Reading B'!E:CS,81,FALSE),"")</f>
        <v>0</v>
      </c>
      <c r="I157" s="276">
        <f t="shared" si="2"/>
        <v>0</v>
      </c>
      <c r="J157" s="277"/>
    </row>
    <row r="158" spans="2:10" s="261" customFormat="1" ht="17.399999999999999" customHeight="1">
      <c r="B158" s="272">
        <v>153</v>
      </c>
      <c r="C158" s="273" t="str">
        <f>IFERROR(VLOOKUP(B158,'Reading B'!E:CS,2,FALSE),"")</f>
        <v>01​ 01 01 3825 1</v>
      </c>
      <c r="D158" s="274" t="str">
        <f>IFERROR(VLOOKUP(B158,'Reading B'!E:CS,3,FALSE),"")</f>
        <v>ធា លឹម</v>
      </c>
      <c r="E158" s="274">
        <f>IFERROR(VLOOKUP(B158,'Reading B'!E:CS,76,FALSE),"")</f>
        <v>0</v>
      </c>
      <c r="F158" s="275">
        <f>IFERROR(VLOOKUP(B158,'Reading B'!E:CS,31,FALSE),"")</f>
        <v>0</v>
      </c>
      <c r="G158" s="276">
        <f>IFERROR(VLOOKUP(B158,'Reading B'!E:CS,40,FALSE),"")</f>
        <v>0</v>
      </c>
      <c r="H158" s="276">
        <f>IFERROR(VLOOKUP(B158,'Reading B'!E:CS,81,FALSE),"")</f>
        <v>0</v>
      </c>
      <c r="I158" s="276">
        <f t="shared" si="2"/>
        <v>0</v>
      </c>
      <c r="J158" s="277"/>
    </row>
    <row r="159" spans="2:10" s="261" customFormat="1" ht="17.399999999999999" customHeight="1">
      <c r="B159" s="272">
        <v>154</v>
      </c>
      <c r="C159" s="273" t="str">
        <f>IFERROR(VLOOKUP(B159,'Reading B'!E:CS,2,FALSE),"")</f>
        <v>01​ 01 01 3850 1</v>
      </c>
      <c r="D159" s="274" t="str">
        <f>IFERROR(VLOOKUP(B159,'Reading B'!E:CS,3,FALSE),"")</f>
        <v>សត្តឃាត</v>
      </c>
      <c r="E159" s="274">
        <f>IFERROR(VLOOKUP(B159,'Reading B'!E:CS,76,FALSE),"")</f>
        <v>0</v>
      </c>
      <c r="F159" s="275">
        <f>IFERROR(VLOOKUP(B159,'Reading B'!E:CS,31,FALSE),"")</f>
        <v>0</v>
      </c>
      <c r="G159" s="276">
        <f>IFERROR(VLOOKUP(B159,'Reading B'!E:CS,40,FALSE),"")</f>
        <v>0</v>
      </c>
      <c r="H159" s="276">
        <f>IFERROR(VLOOKUP(B159,'Reading B'!E:CS,81,FALSE),"")</f>
        <v>0</v>
      </c>
      <c r="I159" s="276">
        <f t="shared" si="2"/>
        <v>0</v>
      </c>
      <c r="J159" s="277"/>
    </row>
    <row r="160" spans="2:10" s="261" customFormat="1" ht="17.399999999999999" customHeight="1">
      <c r="B160" s="272">
        <v>155</v>
      </c>
      <c r="C160" s="273" t="str">
        <f>IFERROR(VLOOKUP(B160,'Reading B'!E:CS,2,FALSE),"")</f>
        <v>01​ 01 01 3875 1</v>
      </c>
      <c r="D160" s="274" t="str">
        <f>IFERROR(VLOOKUP(B160,'Reading B'!E:CS,3,FALSE),"")</f>
        <v>សំ គីម</v>
      </c>
      <c r="E160" s="274">
        <f>IFERROR(VLOOKUP(B160,'Reading B'!E:CS,76,FALSE),"")</f>
        <v>0</v>
      </c>
      <c r="F160" s="275">
        <f>IFERROR(VLOOKUP(B160,'Reading B'!E:CS,31,FALSE),"")</f>
        <v>0</v>
      </c>
      <c r="G160" s="276">
        <f>IFERROR(VLOOKUP(B160,'Reading B'!E:CS,40,FALSE),"")</f>
        <v>0</v>
      </c>
      <c r="H160" s="276">
        <f>IFERROR(VLOOKUP(B160,'Reading B'!E:CS,81,FALSE),"")</f>
        <v>0</v>
      </c>
      <c r="I160" s="276">
        <f t="shared" si="2"/>
        <v>0</v>
      </c>
      <c r="J160" s="277"/>
    </row>
    <row r="161" spans="2:10" s="261" customFormat="1" ht="17.399999999999999" customHeight="1">
      <c r="B161" s="272">
        <v>156</v>
      </c>
      <c r="C161" s="273" t="str">
        <f>IFERROR(VLOOKUP(B161,'Reading B'!E:CS,2,FALSE),"")</f>
        <v>01​ 01 01 3900 1</v>
      </c>
      <c r="D161" s="274" t="str">
        <f>IFERROR(VLOOKUP(B161,'Reading B'!E:CS,3,FALSE),"")</f>
        <v>ព្រឿន សឿត</v>
      </c>
      <c r="E161" s="274">
        <f>IFERROR(VLOOKUP(B161,'Reading B'!E:CS,76,FALSE),"")</f>
        <v>0</v>
      </c>
      <c r="F161" s="275">
        <f>IFERROR(VLOOKUP(B161,'Reading B'!E:CS,31,FALSE),"")</f>
        <v>0</v>
      </c>
      <c r="G161" s="276">
        <f>IFERROR(VLOOKUP(B161,'Reading B'!E:CS,40,FALSE),"")</f>
        <v>0</v>
      </c>
      <c r="H161" s="276">
        <f>IFERROR(VLOOKUP(B161,'Reading B'!E:CS,81,FALSE),"")</f>
        <v>0</v>
      </c>
      <c r="I161" s="276">
        <f t="shared" si="2"/>
        <v>0</v>
      </c>
      <c r="J161" s="277"/>
    </row>
    <row r="162" spans="2:10" s="261" customFormat="1" ht="17.399999999999999" customHeight="1">
      <c r="B162" s="272">
        <v>157</v>
      </c>
      <c r="C162" s="273" t="str">
        <f>IFERROR(VLOOKUP(B162,'Reading B'!E:CS,2,FALSE),"")</f>
        <v>01​ 01 01 3925 1</v>
      </c>
      <c r="D162" s="274" t="str">
        <f>IFERROR(VLOOKUP(B162,'Reading B'!E:CS,3,FALSE),"")</f>
        <v>អ៊ុត មួយ ១</v>
      </c>
      <c r="E162" s="274">
        <f>IFERROR(VLOOKUP(B162,'Reading B'!E:CS,76,FALSE),"")</f>
        <v>0</v>
      </c>
      <c r="F162" s="275">
        <f>IFERROR(VLOOKUP(B162,'Reading B'!E:CS,31,FALSE),"")</f>
        <v>0</v>
      </c>
      <c r="G162" s="276">
        <f>IFERROR(VLOOKUP(B162,'Reading B'!E:CS,40,FALSE),"")</f>
        <v>0</v>
      </c>
      <c r="H162" s="276">
        <f>IFERROR(VLOOKUP(B162,'Reading B'!E:CS,81,FALSE),"")</f>
        <v>0</v>
      </c>
      <c r="I162" s="276">
        <f t="shared" si="2"/>
        <v>0</v>
      </c>
      <c r="J162" s="277"/>
    </row>
    <row r="163" spans="2:10" s="261" customFormat="1" ht="17.399999999999999" customHeight="1">
      <c r="B163" s="272">
        <v>158</v>
      </c>
      <c r="C163" s="273" t="str">
        <f>IFERROR(VLOOKUP(B163,'Reading B'!E:CS,2,FALSE),"")</f>
        <v>01​ 01 01 3950 1</v>
      </c>
      <c r="D163" s="274" t="str">
        <f>IFERROR(VLOOKUP(B163,'Reading B'!E:CS,3,FALSE),"")</f>
        <v>អ៊ុត មួយ ២</v>
      </c>
      <c r="E163" s="274">
        <f>IFERROR(VLOOKUP(B163,'Reading B'!E:CS,76,FALSE),"")</f>
        <v>0</v>
      </c>
      <c r="F163" s="275">
        <f>IFERROR(VLOOKUP(B163,'Reading B'!E:CS,31,FALSE),"")</f>
        <v>0</v>
      </c>
      <c r="G163" s="276">
        <f>IFERROR(VLOOKUP(B163,'Reading B'!E:CS,40,FALSE),"")</f>
        <v>0</v>
      </c>
      <c r="H163" s="276">
        <f>IFERROR(VLOOKUP(B163,'Reading B'!E:CS,81,FALSE),"")</f>
        <v>0</v>
      </c>
      <c r="I163" s="276">
        <f t="shared" si="2"/>
        <v>0</v>
      </c>
      <c r="J163" s="277"/>
    </row>
    <row r="164" spans="2:10" s="261" customFormat="1" ht="17.399999999999999" customHeight="1">
      <c r="B164" s="272">
        <v>159</v>
      </c>
      <c r="C164" s="273" t="str">
        <f>IFERROR(VLOOKUP(B164,'Reading B'!E:CS,2,FALSE),"")</f>
        <v>01​ 01 01 3975 1</v>
      </c>
      <c r="D164" s="274" t="str">
        <f>IFERROR(VLOOKUP(B164,'Reading B'!E:CS,3,FALSE),"")</f>
        <v>ថាំ ស៊ុនថូ</v>
      </c>
      <c r="E164" s="274">
        <f>IFERROR(VLOOKUP(B164,'Reading B'!E:CS,76,FALSE),"")</f>
        <v>0</v>
      </c>
      <c r="F164" s="275">
        <f>IFERROR(VLOOKUP(B164,'Reading B'!E:CS,31,FALSE),"")</f>
        <v>0</v>
      </c>
      <c r="G164" s="276">
        <f>IFERROR(VLOOKUP(B164,'Reading B'!E:CS,40,FALSE),"")</f>
        <v>0</v>
      </c>
      <c r="H164" s="276">
        <f>IFERROR(VLOOKUP(B164,'Reading B'!E:CS,81,FALSE),"")</f>
        <v>0</v>
      </c>
      <c r="I164" s="276">
        <f t="shared" si="2"/>
        <v>0</v>
      </c>
      <c r="J164" s="277"/>
    </row>
    <row r="165" spans="2:10" s="261" customFormat="1" ht="17.399999999999999" customHeight="1">
      <c r="B165" s="272">
        <v>160</v>
      </c>
      <c r="C165" s="273" t="str">
        <f>IFERROR(VLOOKUP(B165,'Reading B'!E:CS,2,FALSE),"")</f>
        <v>01​ 01 01 4000 1</v>
      </c>
      <c r="D165" s="274" t="str">
        <f>IFERROR(VLOOKUP(B165,'Reading B'!E:CS,3,FALSE),"")</f>
        <v>វែង សុផល</v>
      </c>
      <c r="E165" s="274">
        <f>IFERROR(VLOOKUP(B165,'Reading B'!E:CS,76,FALSE),"")</f>
        <v>0</v>
      </c>
      <c r="F165" s="275">
        <f>IFERROR(VLOOKUP(B165,'Reading B'!E:CS,31,FALSE),"")</f>
        <v>0</v>
      </c>
      <c r="G165" s="276">
        <f>IFERROR(VLOOKUP(B165,'Reading B'!E:CS,40,FALSE),"")</f>
        <v>0</v>
      </c>
      <c r="H165" s="276">
        <f>IFERROR(VLOOKUP(B165,'Reading B'!E:CS,81,FALSE),"")</f>
        <v>0</v>
      </c>
      <c r="I165" s="276">
        <f t="shared" si="2"/>
        <v>0</v>
      </c>
      <c r="J165" s="277"/>
    </row>
    <row r="166" spans="2:10" s="261" customFormat="1" ht="17.399999999999999" customHeight="1">
      <c r="B166" s="272">
        <v>161</v>
      </c>
      <c r="C166" s="273" t="str">
        <f>IFERROR(VLOOKUP(B166,'Reading B'!E:CS,2,FALSE),"")</f>
        <v>01​ 01 01 4025 1</v>
      </c>
      <c r="D166" s="274" t="str">
        <f>IFERROR(VLOOKUP(B166,'Reading B'!E:CS,3,FALSE),"")</f>
        <v>ប៉ា សុជាតិវង្ស</v>
      </c>
      <c r="E166" s="274">
        <f>IFERROR(VLOOKUP(B166,'Reading B'!E:CS,76,FALSE),"")</f>
        <v>0</v>
      </c>
      <c r="F166" s="275">
        <f>IFERROR(VLOOKUP(B166,'Reading B'!E:CS,31,FALSE),"")</f>
        <v>0</v>
      </c>
      <c r="G166" s="276">
        <f>IFERROR(VLOOKUP(B166,'Reading B'!E:CS,40,FALSE),"")</f>
        <v>0</v>
      </c>
      <c r="H166" s="276">
        <f>IFERROR(VLOOKUP(B166,'Reading B'!E:CS,81,FALSE),"")</f>
        <v>0</v>
      </c>
      <c r="I166" s="276">
        <f t="shared" si="2"/>
        <v>0</v>
      </c>
      <c r="J166" s="277"/>
    </row>
    <row r="167" spans="2:10" s="261" customFormat="1" ht="17.399999999999999" customHeight="1">
      <c r="B167" s="272">
        <v>162</v>
      </c>
      <c r="C167" s="273" t="str">
        <f>IFERROR(VLOOKUP(B167,'Reading B'!E:CS,2,FALSE),"")</f>
        <v>01​ 01 01 4050 1</v>
      </c>
      <c r="D167" s="274" t="str">
        <f>IFERROR(VLOOKUP(B167,'Reading B'!E:CS,3,FALSE),"")</f>
        <v>បូរីកុមារកំព្រា បាត់ដំបង ២</v>
      </c>
      <c r="E167" s="274">
        <f>IFERROR(VLOOKUP(B167,'Reading B'!E:CS,76,FALSE),"")</f>
        <v>0</v>
      </c>
      <c r="F167" s="275">
        <f>IFERROR(VLOOKUP(B167,'Reading B'!E:CS,31,FALSE),"")</f>
        <v>0</v>
      </c>
      <c r="G167" s="276">
        <f>IFERROR(VLOOKUP(B167,'Reading B'!E:CS,40,FALSE),"")</f>
        <v>0</v>
      </c>
      <c r="H167" s="276">
        <f>IFERROR(VLOOKUP(B167,'Reading B'!E:CS,81,FALSE),"")</f>
        <v>0</v>
      </c>
      <c r="I167" s="276">
        <f t="shared" si="2"/>
        <v>0</v>
      </c>
      <c r="J167" s="277"/>
    </row>
    <row r="168" spans="2:10" s="261" customFormat="1" ht="17.399999999999999" customHeight="1">
      <c r="B168" s="272">
        <v>163</v>
      </c>
      <c r="C168" s="273" t="str">
        <f>IFERROR(VLOOKUP(B168,'Reading B'!E:CS,2,FALSE),"")</f>
        <v>01​ 01 01 4075 1</v>
      </c>
      <c r="D168" s="274" t="str">
        <f>IFERROR(VLOOKUP(B168,'Reading B'!E:CS,3,FALSE),"")</f>
        <v>ចាន់ សម្ផស្ស</v>
      </c>
      <c r="E168" s="274">
        <f>IFERROR(VLOOKUP(B168,'Reading B'!E:CS,76,FALSE),"")</f>
        <v>0</v>
      </c>
      <c r="F168" s="275">
        <f>IFERROR(VLOOKUP(B168,'Reading B'!E:CS,31,FALSE),"")</f>
        <v>0</v>
      </c>
      <c r="G168" s="276">
        <f>IFERROR(VLOOKUP(B168,'Reading B'!E:CS,40,FALSE),"")</f>
        <v>0</v>
      </c>
      <c r="H168" s="276">
        <f>IFERROR(VLOOKUP(B168,'Reading B'!E:CS,81,FALSE),"")</f>
        <v>0</v>
      </c>
      <c r="I168" s="276">
        <f t="shared" si="2"/>
        <v>0</v>
      </c>
      <c r="J168" s="277"/>
    </row>
    <row r="169" spans="2:10" s="261" customFormat="1" ht="17.399999999999999" customHeight="1">
      <c r="B169" s="272">
        <v>164</v>
      </c>
      <c r="C169" s="273" t="str">
        <f>IFERROR(VLOOKUP(B169,'Reading B'!E:CS,2,FALSE),"")</f>
        <v>01​ 01 01 4100 1</v>
      </c>
      <c r="D169" s="274" t="str">
        <f>IFERROR(VLOOKUP(B169,'Reading B'!E:CS,3,FALSE),"")</f>
        <v>តាំង ជុងខេង</v>
      </c>
      <c r="E169" s="274">
        <f>IFERROR(VLOOKUP(B169,'Reading B'!E:CS,76,FALSE),"")</f>
        <v>0</v>
      </c>
      <c r="F169" s="275">
        <f>IFERROR(VLOOKUP(B169,'Reading B'!E:CS,31,FALSE),"")</f>
        <v>0</v>
      </c>
      <c r="G169" s="276">
        <f>IFERROR(VLOOKUP(B169,'Reading B'!E:CS,40,FALSE),"")</f>
        <v>0</v>
      </c>
      <c r="H169" s="276">
        <f>IFERROR(VLOOKUP(B169,'Reading B'!E:CS,81,FALSE),"")</f>
        <v>0</v>
      </c>
      <c r="I169" s="276">
        <f t="shared" si="2"/>
        <v>0</v>
      </c>
      <c r="J169" s="277"/>
    </row>
    <row r="170" spans="2:10" s="261" customFormat="1" ht="17.399999999999999" customHeight="1">
      <c r="B170" s="272">
        <v>165</v>
      </c>
      <c r="C170" s="273" t="str">
        <f>IFERROR(VLOOKUP(B170,'Reading B'!E:CS,2,FALSE),"")</f>
        <v>01​ 01 01 4125 1</v>
      </c>
      <c r="D170" s="274" t="str">
        <f>IFERROR(VLOOKUP(B170,'Reading B'!E:CS,3,FALSE),"")</f>
        <v>ឡូ សុផល</v>
      </c>
      <c r="E170" s="274">
        <f>IFERROR(VLOOKUP(B170,'Reading B'!E:CS,76,FALSE),"")</f>
        <v>0</v>
      </c>
      <c r="F170" s="275">
        <f>IFERROR(VLOOKUP(B170,'Reading B'!E:CS,31,FALSE),"")</f>
        <v>0</v>
      </c>
      <c r="G170" s="276">
        <f>IFERROR(VLOOKUP(B170,'Reading B'!E:CS,40,FALSE),"")</f>
        <v>0</v>
      </c>
      <c r="H170" s="276">
        <f>IFERROR(VLOOKUP(B170,'Reading B'!E:CS,81,FALSE),"")</f>
        <v>0</v>
      </c>
      <c r="I170" s="276">
        <f t="shared" si="2"/>
        <v>0</v>
      </c>
      <c r="J170" s="277"/>
    </row>
    <row r="171" spans="2:10" s="261" customFormat="1" ht="17.399999999999999" customHeight="1">
      <c r="B171" s="272">
        <v>166</v>
      </c>
      <c r="C171" s="273" t="str">
        <f>IFERROR(VLOOKUP(B171,'Reading B'!E:CS,2,FALSE),"")</f>
        <v>01​ 01 01 4150 1</v>
      </c>
      <c r="D171" s="274" t="str">
        <f>IFERROR(VLOOKUP(B171,'Reading B'!E:CS,3,FALSE),"")</f>
        <v>សាប៊ូ អូហ្សាណូ</v>
      </c>
      <c r="E171" s="274">
        <f>IFERROR(VLOOKUP(B171,'Reading B'!E:CS,76,FALSE),"")</f>
        <v>0</v>
      </c>
      <c r="F171" s="275">
        <f>IFERROR(VLOOKUP(B171,'Reading B'!E:CS,31,FALSE),"")</f>
        <v>0</v>
      </c>
      <c r="G171" s="276">
        <f>IFERROR(VLOOKUP(B171,'Reading B'!E:CS,40,FALSE),"")</f>
        <v>0</v>
      </c>
      <c r="H171" s="276">
        <f>IFERROR(VLOOKUP(B171,'Reading B'!E:CS,81,FALSE),"")</f>
        <v>0</v>
      </c>
      <c r="I171" s="276">
        <f t="shared" si="2"/>
        <v>0</v>
      </c>
      <c r="J171" s="277"/>
    </row>
    <row r="172" spans="2:10" s="261" customFormat="1" ht="17.399999999999999" customHeight="1">
      <c r="B172" s="272">
        <v>167</v>
      </c>
      <c r="C172" s="273" t="str">
        <f>IFERROR(VLOOKUP(B172,'Reading B'!E:CS,2,FALSE),"")</f>
        <v>01​ 01 01 4175 1</v>
      </c>
      <c r="D172" s="274" t="str">
        <f>IFERROR(VLOOKUP(B172,'Reading B'!E:CS,3,FALSE),"")</f>
        <v>នក់ ម៉ង់</v>
      </c>
      <c r="E172" s="274">
        <f>IFERROR(VLOOKUP(B172,'Reading B'!E:CS,76,FALSE),"")</f>
        <v>0</v>
      </c>
      <c r="F172" s="275">
        <f>IFERROR(VLOOKUP(B172,'Reading B'!E:CS,31,FALSE),"")</f>
        <v>0</v>
      </c>
      <c r="G172" s="276">
        <f>IFERROR(VLOOKUP(B172,'Reading B'!E:CS,40,FALSE),"")</f>
        <v>0</v>
      </c>
      <c r="H172" s="276">
        <f>IFERROR(VLOOKUP(B172,'Reading B'!E:CS,81,FALSE),"")</f>
        <v>0</v>
      </c>
      <c r="I172" s="276">
        <f t="shared" si="2"/>
        <v>0</v>
      </c>
      <c r="J172" s="277"/>
    </row>
    <row r="173" spans="2:10" s="261" customFormat="1" ht="17.399999999999999" customHeight="1">
      <c r="B173" s="272">
        <v>168</v>
      </c>
      <c r="C173" s="273" t="str">
        <f>IFERROR(VLOOKUP(B173,'Reading B'!E:CS,2,FALSE),"")</f>
        <v>01​ 01 01 4200 1</v>
      </c>
      <c r="D173" s="274" t="str">
        <f>IFERROR(VLOOKUP(B173,'Reading B'!E:CS,3,FALSE),"")</f>
        <v>សយ បូរ៉ា</v>
      </c>
      <c r="E173" s="274">
        <f>IFERROR(VLOOKUP(B173,'Reading B'!E:CS,76,FALSE),"")</f>
        <v>0</v>
      </c>
      <c r="F173" s="275">
        <f>IFERROR(VLOOKUP(B173,'Reading B'!E:CS,31,FALSE),"")</f>
        <v>0</v>
      </c>
      <c r="G173" s="276">
        <f>IFERROR(VLOOKUP(B173,'Reading B'!E:CS,40,FALSE),"")</f>
        <v>0</v>
      </c>
      <c r="H173" s="276">
        <f>IFERROR(VLOOKUP(B173,'Reading B'!E:CS,81,FALSE),"")</f>
        <v>0</v>
      </c>
      <c r="I173" s="276">
        <f t="shared" si="2"/>
        <v>0</v>
      </c>
      <c r="J173" s="277"/>
    </row>
    <row r="174" spans="2:10" s="261" customFormat="1" ht="17.399999999999999" customHeight="1">
      <c r="B174" s="272">
        <v>169</v>
      </c>
      <c r="C174" s="273" t="str">
        <f>IFERROR(VLOOKUP(B174,'Reading B'!E:CS,2,FALSE),"")</f>
        <v>01​ 01 01 4225 1</v>
      </c>
      <c r="D174" s="274" t="str">
        <f>IFERROR(VLOOKUP(B174,'Reading B'!E:CS,3,FALSE),"")</f>
        <v>ហ៊ុយ ហេង</v>
      </c>
      <c r="E174" s="274">
        <f>IFERROR(VLOOKUP(B174,'Reading B'!E:CS,76,FALSE),"")</f>
        <v>0</v>
      </c>
      <c r="F174" s="275">
        <f>IFERROR(VLOOKUP(B174,'Reading B'!E:CS,31,FALSE),"")</f>
        <v>0</v>
      </c>
      <c r="G174" s="276">
        <f>IFERROR(VLOOKUP(B174,'Reading B'!E:CS,40,FALSE),"")</f>
        <v>0</v>
      </c>
      <c r="H174" s="276">
        <f>IFERROR(VLOOKUP(B174,'Reading B'!E:CS,81,FALSE),"")</f>
        <v>0</v>
      </c>
      <c r="I174" s="276">
        <f t="shared" si="2"/>
        <v>0</v>
      </c>
      <c r="J174" s="277"/>
    </row>
    <row r="175" spans="2:10" s="261" customFormat="1" ht="17.399999999999999" customHeight="1">
      <c r="B175" s="272">
        <v>170</v>
      </c>
      <c r="C175" s="273" t="str">
        <f>IFERROR(VLOOKUP(B175,'Reading B'!E:CS,2,FALSE),"")</f>
        <v>01​ 01 01 4250 1</v>
      </c>
      <c r="D175" s="274" t="str">
        <f>IFERROR(VLOOKUP(B175,'Reading B'!E:CS,3,FALSE),"")</f>
        <v>មាស ពៅ</v>
      </c>
      <c r="E175" s="274">
        <f>IFERROR(VLOOKUP(B175,'Reading B'!E:CS,76,FALSE),"")</f>
        <v>0</v>
      </c>
      <c r="F175" s="275">
        <f>IFERROR(VLOOKUP(B175,'Reading B'!E:CS,31,FALSE),"")</f>
        <v>0</v>
      </c>
      <c r="G175" s="276">
        <f>IFERROR(VLOOKUP(B175,'Reading B'!E:CS,40,FALSE),"")</f>
        <v>0</v>
      </c>
      <c r="H175" s="276">
        <f>IFERROR(VLOOKUP(B175,'Reading B'!E:CS,81,FALSE),"")</f>
        <v>0</v>
      </c>
      <c r="I175" s="276">
        <f t="shared" si="2"/>
        <v>0</v>
      </c>
      <c r="J175" s="277"/>
    </row>
    <row r="176" spans="2:10" s="261" customFormat="1" ht="17.399999999999999" customHeight="1">
      <c r="B176" s="272">
        <v>171</v>
      </c>
      <c r="C176" s="273" t="str">
        <f>IFERROR(VLOOKUP(B176,'Reading B'!E:CS,2,FALSE),"")</f>
        <v>01​ 01 01 4275 1</v>
      </c>
      <c r="D176" s="274" t="str">
        <f>IFERROR(VLOOKUP(B176,'Reading B'!E:CS,3,FALSE),"")</f>
        <v>ហុង សារិន</v>
      </c>
      <c r="E176" s="274">
        <f>IFERROR(VLOOKUP(B176,'Reading B'!E:CS,76,FALSE),"")</f>
        <v>0</v>
      </c>
      <c r="F176" s="275">
        <f>IFERROR(VLOOKUP(B176,'Reading B'!E:CS,31,FALSE),"")</f>
        <v>0</v>
      </c>
      <c r="G176" s="276">
        <f>IFERROR(VLOOKUP(B176,'Reading B'!E:CS,40,FALSE),"")</f>
        <v>0</v>
      </c>
      <c r="H176" s="276">
        <f>IFERROR(VLOOKUP(B176,'Reading B'!E:CS,81,FALSE),"")</f>
        <v>0</v>
      </c>
      <c r="I176" s="276">
        <f t="shared" si="2"/>
        <v>0</v>
      </c>
      <c r="J176" s="277"/>
    </row>
    <row r="177" spans="2:10" s="261" customFormat="1" ht="17.399999999999999" customHeight="1">
      <c r="B177" s="272">
        <v>172</v>
      </c>
      <c r="C177" s="273" t="str">
        <f>IFERROR(VLOOKUP(B177,'Reading B'!E:CS,2,FALSE),"")</f>
        <v>01​ 01 01 4300 1</v>
      </c>
      <c r="D177" s="274" t="str">
        <f>IFERROR(VLOOKUP(B177,'Reading B'!E:CS,3,FALSE),"")</f>
        <v>ឌុក អៀក</v>
      </c>
      <c r="E177" s="274">
        <f>IFERROR(VLOOKUP(B177,'Reading B'!E:CS,76,FALSE),"")</f>
        <v>0</v>
      </c>
      <c r="F177" s="275">
        <f>IFERROR(VLOOKUP(B177,'Reading B'!E:CS,31,FALSE),"")</f>
        <v>0</v>
      </c>
      <c r="G177" s="276">
        <f>IFERROR(VLOOKUP(B177,'Reading B'!E:CS,40,FALSE),"")</f>
        <v>0</v>
      </c>
      <c r="H177" s="276">
        <f>IFERROR(VLOOKUP(B177,'Reading B'!E:CS,81,FALSE),"")</f>
        <v>0</v>
      </c>
      <c r="I177" s="276">
        <f t="shared" si="2"/>
        <v>0</v>
      </c>
      <c r="J177" s="277"/>
    </row>
    <row r="178" spans="2:10" s="261" customFormat="1" ht="17.399999999999999" customHeight="1">
      <c r="B178" s="272">
        <v>173</v>
      </c>
      <c r="C178" s="273" t="str">
        <f>IFERROR(VLOOKUP(B178,'Reading B'!E:CS,2,FALSE),"")</f>
        <v>01​ 01 01 4325 1</v>
      </c>
      <c r="D178" s="274" t="str">
        <f>IFERROR(VLOOKUP(B178,'Reading B'!E:CS,3,FALSE),"")</f>
        <v>សួន សុខន</v>
      </c>
      <c r="E178" s="274">
        <f>IFERROR(VLOOKUP(B178,'Reading B'!E:CS,76,FALSE),"")</f>
        <v>0</v>
      </c>
      <c r="F178" s="275">
        <f>IFERROR(VLOOKUP(B178,'Reading B'!E:CS,31,FALSE),"")</f>
        <v>0</v>
      </c>
      <c r="G178" s="276">
        <f>IFERROR(VLOOKUP(B178,'Reading B'!E:CS,40,FALSE),"")</f>
        <v>0</v>
      </c>
      <c r="H178" s="276">
        <f>IFERROR(VLOOKUP(B178,'Reading B'!E:CS,81,FALSE),"")</f>
        <v>0</v>
      </c>
      <c r="I178" s="276">
        <f t="shared" si="2"/>
        <v>0</v>
      </c>
      <c r="J178" s="277"/>
    </row>
    <row r="179" spans="2:10" s="261" customFormat="1" ht="17.399999999999999" customHeight="1">
      <c r="B179" s="272">
        <v>174</v>
      </c>
      <c r="C179" s="273" t="str">
        <f>IFERROR(VLOOKUP(B179,'Reading B'!E:CS,2,FALSE),"")</f>
        <v>01​ 01 01 4350 1</v>
      </c>
      <c r="D179" s="274" t="str">
        <f>IFERROR(VLOOKUP(B179,'Reading B'!E:CS,3,FALSE),"")</f>
        <v>សេរី ចរិយា ១</v>
      </c>
      <c r="E179" s="274">
        <f>IFERROR(VLOOKUP(B179,'Reading B'!E:CS,76,FALSE),"")</f>
        <v>0</v>
      </c>
      <c r="F179" s="275">
        <f>IFERROR(VLOOKUP(B179,'Reading B'!E:CS,31,FALSE),"")</f>
        <v>0</v>
      </c>
      <c r="G179" s="276">
        <f>IFERROR(VLOOKUP(B179,'Reading B'!E:CS,40,FALSE),"")</f>
        <v>0</v>
      </c>
      <c r="H179" s="276">
        <f>IFERROR(VLOOKUP(B179,'Reading B'!E:CS,81,FALSE),"")</f>
        <v>0</v>
      </c>
      <c r="I179" s="276">
        <f t="shared" si="2"/>
        <v>0</v>
      </c>
      <c r="J179" s="277"/>
    </row>
    <row r="180" spans="2:10" s="261" customFormat="1" ht="17.399999999999999" customHeight="1">
      <c r="B180" s="272">
        <v>175</v>
      </c>
      <c r="C180" s="273" t="str">
        <f>IFERROR(VLOOKUP(B180,'Reading B'!E:CS,2,FALSE),"")</f>
        <v>01​ 01 01 4375 1</v>
      </c>
      <c r="D180" s="274" t="str">
        <f>IFERROR(VLOOKUP(B180,'Reading B'!E:CS,3,FALSE),"")</f>
        <v>សេរី ចរិយា ២</v>
      </c>
      <c r="E180" s="274">
        <f>IFERROR(VLOOKUP(B180,'Reading B'!E:CS,76,FALSE),"")</f>
        <v>0</v>
      </c>
      <c r="F180" s="275">
        <f>IFERROR(VLOOKUP(B180,'Reading B'!E:CS,31,FALSE),"")</f>
        <v>0</v>
      </c>
      <c r="G180" s="276">
        <f>IFERROR(VLOOKUP(B180,'Reading B'!E:CS,40,FALSE),"")</f>
        <v>0</v>
      </c>
      <c r="H180" s="276">
        <f>IFERROR(VLOOKUP(B180,'Reading B'!E:CS,81,FALSE),"")</f>
        <v>0</v>
      </c>
      <c r="I180" s="276">
        <f t="shared" si="2"/>
        <v>0</v>
      </c>
      <c r="J180" s="277"/>
    </row>
    <row r="181" spans="2:10" s="261" customFormat="1" ht="17.399999999999999" customHeight="1">
      <c r="B181" s="272">
        <v>176</v>
      </c>
      <c r="C181" s="273" t="str">
        <f>IFERROR(VLOOKUP(B181,'Reading B'!E:CS,2,FALSE),"")</f>
        <v>01​ 01 01 4400 1</v>
      </c>
      <c r="D181" s="274" t="str">
        <f>IFERROR(VLOOKUP(B181,'Reading B'!E:CS,3,FALSE),"")</f>
        <v>ណៃ គឹមសុន ២</v>
      </c>
      <c r="E181" s="274">
        <f>IFERROR(VLOOKUP(B181,'Reading B'!E:CS,76,FALSE),"")</f>
        <v>0</v>
      </c>
      <c r="F181" s="275">
        <f>IFERROR(VLOOKUP(B181,'Reading B'!E:CS,31,FALSE),"")</f>
        <v>0</v>
      </c>
      <c r="G181" s="276">
        <f>IFERROR(VLOOKUP(B181,'Reading B'!E:CS,40,FALSE),"")</f>
        <v>0</v>
      </c>
      <c r="H181" s="276">
        <f>IFERROR(VLOOKUP(B181,'Reading B'!E:CS,81,FALSE),"")</f>
        <v>0</v>
      </c>
      <c r="I181" s="276">
        <f t="shared" si="2"/>
        <v>0</v>
      </c>
      <c r="J181" s="277"/>
    </row>
    <row r="182" spans="2:10" s="261" customFormat="1" ht="17.399999999999999" customHeight="1">
      <c r="B182" s="272">
        <v>177</v>
      </c>
      <c r="C182" s="273" t="str">
        <f>IFERROR(VLOOKUP(B182,'Reading B'!E:CS,2,FALSE),"")</f>
        <v>01​ 01 01 4425 1</v>
      </c>
      <c r="D182" s="274" t="str">
        <f>IFERROR(VLOOKUP(B182,'Reading B'!E:CS,3,FALSE),"")</f>
        <v>សោម ឈន</v>
      </c>
      <c r="E182" s="274">
        <f>IFERROR(VLOOKUP(B182,'Reading B'!E:CS,76,FALSE),"")</f>
        <v>0</v>
      </c>
      <c r="F182" s="275">
        <f>IFERROR(VLOOKUP(B182,'Reading B'!E:CS,31,FALSE),"")</f>
        <v>0</v>
      </c>
      <c r="G182" s="276">
        <f>IFERROR(VLOOKUP(B182,'Reading B'!E:CS,40,FALSE),"")</f>
        <v>0</v>
      </c>
      <c r="H182" s="276">
        <f>IFERROR(VLOOKUP(B182,'Reading B'!E:CS,81,FALSE),"")</f>
        <v>0</v>
      </c>
      <c r="I182" s="276">
        <f t="shared" si="2"/>
        <v>0</v>
      </c>
      <c r="J182" s="277"/>
    </row>
    <row r="183" spans="2:10" s="261" customFormat="1" ht="17.399999999999999" customHeight="1">
      <c r="B183" s="272">
        <v>178</v>
      </c>
      <c r="C183" s="273" t="str">
        <f>IFERROR(VLOOKUP(B183,'Reading B'!E:CS,2,FALSE),"")</f>
        <v>01​ 01 01 4450 1</v>
      </c>
      <c r="D183" s="274" t="str">
        <f>IFERROR(VLOOKUP(B183,'Reading B'!E:CS,3,FALSE),"")</f>
        <v>មាស សុភាព</v>
      </c>
      <c r="E183" s="274">
        <f>IFERROR(VLOOKUP(B183,'Reading B'!E:CS,76,FALSE),"")</f>
        <v>0</v>
      </c>
      <c r="F183" s="275">
        <f>IFERROR(VLOOKUP(B183,'Reading B'!E:CS,31,FALSE),"")</f>
        <v>0</v>
      </c>
      <c r="G183" s="276">
        <f>IFERROR(VLOOKUP(B183,'Reading B'!E:CS,40,FALSE),"")</f>
        <v>0</v>
      </c>
      <c r="H183" s="276">
        <f>IFERROR(VLOOKUP(B183,'Reading B'!E:CS,81,FALSE),"")</f>
        <v>0</v>
      </c>
      <c r="I183" s="276">
        <f t="shared" si="2"/>
        <v>0</v>
      </c>
      <c r="J183" s="277"/>
    </row>
    <row r="184" spans="2:10" s="261" customFormat="1" ht="17.399999999999999" customHeight="1">
      <c r="B184" s="272">
        <v>179</v>
      </c>
      <c r="C184" s="273" t="str">
        <f>IFERROR(VLOOKUP(B184,'Reading B'!E:CS,2,FALSE),"")</f>
        <v>01​ 01 01 4475 1</v>
      </c>
      <c r="D184" s="274" t="str">
        <f>IFERROR(VLOOKUP(B184,'Reading B'!E:CS,3,FALSE),"")</f>
        <v>ប៊ន សោភ័ណ</v>
      </c>
      <c r="E184" s="274">
        <f>IFERROR(VLOOKUP(B184,'Reading B'!E:CS,76,FALSE),"")</f>
        <v>0</v>
      </c>
      <c r="F184" s="275">
        <f>IFERROR(VLOOKUP(B184,'Reading B'!E:CS,31,FALSE),"")</f>
        <v>0</v>
      </c>
      <c r="G184" s="276">
        <f>IFERROR(VLOOKUP(B184,'Reading B'!E:CS,40,FALSE),"")</f>
        <v>0</v>
      </c>
      <c r="H184" s="276">
        <f>IFERROR(VLOOKUP(B184,'Reading B'!E:CS,81,FALSE),"")</f>
        <v>0</v>
      </c>
      <c r="I184" s="276">
        <f t="shared" si="2"/>
        <v>0</v>
      </c>
      <c r="J184" s="277"/>
    </row>
    <row r="185" spans="2:10" s="261" customFormat="1" ht="17.399999999999999" customHeight="1">
      <c r="B185" s="272">
        <v>180</v>
      </c>
      <c r="C185" s="273" t="str">
        <f>IFERROR(VLOOKUP(B185,'Reading B'!E:CS,2,FALSE),"")</f>
        <v>01​ 01 01 4500 1</v>
      </c>
      <c r="D185" s="274" t="str">
        <f>IFERROR(VLOOKUP(B185,'Reading B'!E:CS,3,FALSE),"")</f>
        <v>ជា តេកស្រេង(ជិប ស្រេង)</v>
      </c>
      <c r="E185" s="274">
        <f>IFERROR(VLOOKUP(B185,'Reading B'!E:CS,76,FALSE),"")</f>
        <v>0</v>
      </c>
      <c r="F185" s="275">
        <f>IFERROR(VLOOKUP(B185,'Reading B'!E:CS,31,FALSE),"")</f>
        <v>0</v>
      </c>
      <c r="G185" s="276">
        <f>IFERROR(VLOOKUP(B185,'Reading B'!E:CS,40,FALSE),"")</f>
        <v>0</v>
      </c>
      <c r="H185" s="276">
        <f>IFERROR(VLOOKUP(B185,'Reading B'!E:CS,81,FALSE),"")</f>
        <v>0</v>
      </c>
      <c r="I185" s="276">
        <f t="shared" si="2"/>
        <v>0</v>
      </c>
      <c r="J185" s="277"/>
    </row>
    <row r="186" spans="2:10" s="261" customFormat="1" ht="17.399999999999999" customHeight="1">
      <c r="B186" s="272">
        <v>181</v>
      </c>
      <c r="C186" s="273" t="str">
        <f>IFERROR(VLOOKUP(B186,'Reading B'!E:CS,2,FALSE),"")</f>
        <v>01​ 01 01 4525 1</v>
      </c>
      <c r="D186" s="274" t="str">
        <f>IFERROR(VLOOKUP(B186,'Reading B'!E:CS,3,FALSE),"")</f>
        <v>វិទ្យាល័យបៀលប្រាយ ២</v>
      </c>
      <c r="E186" s="274">
        <f>IFERROR(VLOOKUP(B186,'Reading B'!E:CS,76,FALSE),"")</f>
        <v>0</v>
      </c>
      <c r="F186" s="275">
        <f>IFERROR(VLOOKUP(B186,'Reading B'!E:CS,31,FALSE),"")</f>
        <v>0</v>
      </c>
      <c r="G186" s="276">
        <f>IFERROR(VLOOKUP(B186,'Reading B'!E:CS,40,FALSE),"")</f>
        <v>0</v>
      </c>
      <c r="H186" s="276">
        <f>IFERROR(VLOOKUP(B186,'Reading B'!E:CS,81,FALSE),"")</f>
        <v>0</v>
      </c>
      <c r="I186" s="276">
        <f t="shared" si="2"/>
        <v>0</v>
      </c>
      <c r="J186" s="277"/>
    </row>
    <row r="187" spans="2:10" s="261" customFormat="1" ht="17.399999999999999" customHeight="1">
      <c r="B187" s="272">
        <v>182</v>
      </c>
      <c r="C187" s="273" t="str">
        <f>IFERROR(VLOOKUP(B187,'Reading B'!E:CS,2,FALSE),"")</f>
        <v>01​ 01 01 4550 1</v>
      </c>
      <c r="D187" s="274" t="str">
        <f>IFERROR(VLOOKUP(B187,'Reading B'!E:CS,3,FALSE),"")</f>
        <v>ងិន ឃន ១</v>
      </c>
      <c r="E187" s="274">
        <f>IFERROR(VLOOKUP(B187,'Reading B'!E:CS,76,FALSE),"")</f>
        <v>0</v>
      </c>
      <c r="F187" s="275">
        <f>IFERROR(VLOOKUP(B187,'Reading B'!E:CS,31,FALSE),"")</f>
        <v>0</v>
      </c>
      <c r="G187" s="276">
        <f>IFERROR(VLOOKUP(B187,'Reading B'!E:CS,40,FALSE),"")</f>
        <v>0</v>
      </c>
      <c r="H187" s="276">
        <f>IFERROR(VLOOKUP(B187,'Reading B'!E:CS,81,FALSE),"")</f>
        <v>0</v>
      </c>
      <c r="I187" s="276">
        <f t="shared" si="2"/>
        <v>0</v>
      </c>
      <c r="J187" s="277"/>
    </row>
    <row r="188" spans="2:10" s="261" customFormat="1" ht="17.399999999999999" customHeight="1">
      <c r="B188" s="272">
        <v>183</v>
      </c>
      <c r="C188" s="273" t="str">
        <f>IFERROR(VLOOKUP(B188,'Reading B'!E:CS,2,FALSE),"")</f>
        <v>01​ 01 01 4575 1</v>
      </c>
      <c r="D188" s="274" t="str">
        <f>IFERROR(VLOOKUP(B188,'Reading B'!E:CS,3,FALSE),"")</f>
        <v>ងិន ឃន ៤</v>
      </c>
      <c r="E188" s="274">
        <f>IFERROR(VLOOKUP(B188,'Reading B'!E:CS,76,FALSE),"")</f>
        <v>0</v>
      </c>
      <c r="F188" s="275">
        <f>IFERROR(VLOOKUP(B188,'Reading B'!E:CS,31,FALSE),"")</f>
        <v>0</v>
      </c>
      <c r="G188" s="276">
        <f>IFERROR(VLOOKUP(B188,'Reading B'!E:CS,40,FALSE),"")</f>
        <v>0</v>
      </c>
      <c r="H188" s="276">
        <f>IFERROR(VLOOKUP(B188,'Reading B'!E:CS,81,FALSE),"")</f>
        <v>0</v>
      </c>
      <c r="I188" s="276">
        <f t="shared" si="2"/>
        <v>0</v>
      </c>
      <c r="J188" s="277"/>
    </row>
    <row r="189" spans="2:10" s="261" customFormat="1" ht="17.399999999999999" customHeight="1">
      <c r="B189" s="272">
        <v>184</v>
      </c>
      <c r="C189" s="273" t="str">
        <f>IFERROR(VLOOKUP(B189,'Reading B'!E:CS,2,FALSE),"")</f>
        <v>01​ 01 01 4600 1</v>
      </c>
      <c r="D189" s="274" t="str">
        <f>IFERROR(VLOOKUP(B189,'Reading B'!E:CS,3,FALSE),"")</f>
        <v>ងិន ឃន ៥</v>
      </c>
      <c r="E189" s="274">
        <f>IFERROR(VLOOKUP(B189,'Reading B'!E:CS,76,FALSE),"")</f>
        <v>0</v>
      </c>
      <c r="F189" s="275">
        <f>IFERROR(VLOOKUP(B189,'Reading B'!E:CS,31,FALSE),"")</f>
        <v>0</v>
      </c>
      <c r="G189" s="276">
        <f>IFERROR(VLOOKUP(B189,'Reading B'!E:CS,40,FALSE),"")</f>
        <v>0</v>
      </c>
      <c r="H189" s="276">
        <f>IFERROR(VLOOKUP(B189,'Reading B'!E:CS,81,FALSE),"")</f>
        <v>0</v>
      </c>
      <c r="I189" s="276">
        <f t="shared" si="2"/>
        <v>0</v>
      </c>
      <c r="J189" s="277"/>
    </row>
    <row r="190" spans="2:10" s="261" customFormat="1" ht="17.399999999999999" customHeight="1">
      <c r="B190" s="272">
        <v>185</v>
      </c>
      <c r="C190" s="273" t="str">
        <f>IFERROR(VLOOKUP(B190,'Reading B'!E:CS,2,FALSE),"")</f>
        <v>01​ 01 01 4625 1</v>
      </c>
      <c r="D190" s="274" t="str">
        <f>IFERROR(VLOOKUP(B190,'Reading B'!E:CS,3,FALSE),"")</f>
        <v>អិន ឃន ៦</v>
      </c>
      <c r="E190" s="274">
        <f>IFERROR(VLOOKUP(B190,'Reading B'!E:CS,76,FALSE),"")</f>
        <v>0</v>
      </c>
      <c r="F190" s="275">
        <f>IFERROR(VLOOKUP(B190,'Reading B'!E:CS,31,FALSE),"")</f>
        <v>0</v>
      </c>
      <c r="G190" s="276">
        <f>IFERROR(VLOOKUP(B190,'Reading B'!E:CS,40,FALSE),"")</f>
        <v>0</v>
      </c>
      <c r="H190" s="276">
        <f>IFERROR(VLOOKUP(B190,'Reading B'!E:CS,81,FALSE),"")</f>
        <v>0</v>
      </c>
      <c r="I190" s="276">
        <f t="shared" si="2"/>
        <v>0</v>
      </c>
      <c r="J190" s="277"/>
    </row>
    <row r="191" spans="2:10" s="261" customFormat="1" ht="17.399999999999999" customHeight="1">
      <c r="B191" s="272">
        <v>186</v>
      </c>
      <c r="C191" s="273" t="str">
        <f>IFERROR(VLOOKUP(B191,'Reading B'!E:CS,2,FALSE),"")</f>
        <v>01​ 01 01 4650 1</v>
      </c>
      <c r="D191" s="274" t="str">
        <f>IFERROR(VLOOKUP(B191,'Reading B'!E:CS,3,FALSE),"")</f>
        <v>យ៉ម ចំរើន ៤</v>
      </c>
      <c r="E191" s="274">
        <f>IFERROR(VLOOKUP(B191,'Reading B'!E:CS,76,FALSE),"")</f>
        <v>0</v>
      </c>
      <c r="F191" s="275">
        <f>IFERROR(VLOOKUP(B191,'Reading B'!E:CS,31,FALSE),"")</f>
        <v>0</v>
      </c>
      <c r="G191" s="276">
        <f>IFERROR(VLOOKUP(B191,'Reading B'!E:CS,40,FALSE),"")</f>
        <v>0</v>
      </c>
      <c r="H191" s="276">
        <f>IFERROR(VLOOKUP(B191,'Reading B'!E:CS,81,FALSE),"")</f>
        <v>0</v>
      </c>
      <c r="I191" s="276">
        <f t="shared" si="2"/>
        <v>0</v>
      </c>
      <c r="J191" s="277"/>
    </row>
    <row r="192" spans="2:10" s="261" customFormat="1" ht="17.399999999999999" customHeight="1">
      <c r="B192" s="272">
        <v>187</v>
      </c>
      <c r="C192" s="273" t="str">
        <f>IFERROR(VLOOKUP(B192,'Reading B'!E:CS,2,FALSE),"")</f>
        <v>01​ 01 01 4675 1</v>
      </c>
      <c r="D192" s="274" t="str">
        <f>IFERROR(VLOOKUP(B192,'Reading B'!E:CS,3,FALSE),"")</f>
        <v>សណ្ឋាគារស្ទឹងសង្កែ</v>
      </c>
      <c r="E192" s="274">
        <f>IFERROR(VLOOKUP(B192,'Reading B'!E:CS,76,FALSE),"")</f>
        <v>0</v>
      </c>
      <c r="F192" s="275">
        <f>IFERROR(VLOOKUP(B192,'Reading B'!E:CS,31,FALSE),"")</f>
        <v>0</v>
      </c>
      <c r="G192" s="276">
        <f>IFERROR(VLOOKUP(B192,'Reading B'!E:CS,40,FALSE),"")</f>
        <v>0</v>
      </c>
      <c r="H192" s="276">
        <f>IFERROR(VLOOKUP(B192,'Reading B'!E:CS,81,FALSE),"")</f>
        <v>0</v>
      </c>
      <c r="I192" s="276">
        <f t="shared" si="2"/>
        <v>0</v>
      </c>
      <c r="J192" s="277"/>
    </row>
    <row r="193" spans="2:10" s="261" customFormat="1" ht="17.399999999999999" customHeight="1">
      <c r="B193" s="272">
        <v>188</v>
      </c>
      <c r="C193" s="273" t="str">
        <f>IFERROR(VLOOKUP(B193,'Reading B'!E:CS,2,FALSE),"")</f>
        <v>01​ 01 01 4700 1</v>
      </c>
      <c r="D193" s="274" t="str">
        <f>IFERROR(VLOOKUP(B193,'Reading B'!E:CS,3,FALSE),"")</f>
        <v>ហេង លាប</v>
      </c>
      <c r="E193" s="274">
        <f>IFERROR(VLOOKUP(B193,'Reading B'!E:CS,76,FALSE),"")</f>
        <v>0</v>
      </c>
      <c r="F193" s="275">
        <f>IFERROR(VLOOKUP(B193,'Reading B'!E:CS,31,FALSE),"")</f>
        <v>0</v>
      </c>
      <c r="G193" s="276">
        <f>IFERROR(VLOOKUP(B193,'Reading B'!E:CS,40,FALSE),"")</f>
        <v>0</v>
      </c>
      <c r="H193" s="276">
        <f>IFERROR(VLOOKUP(B193,'Reading B'!E:CS,81,FALSE),"")</f>
        <v>0</v>
      </c>
      <c r="I193" s="276">
        <f t="shared" si="2"/>
        <v>0</v>
      </c>
      <c r="J193" s="277"/>
    </row>
    <row r="194" spans="2:10" s="261" customFormat="1" ht="17.399999999999999" customHeight="1">
      <c r="B194" s="272">
        <v>189</v>
      </c>
      <c r="C194" s="273" t="str">
        <f>IFERROR(VLOOKUP(B194,'Reading B'!E:CS,2,FALSE),"")</f>
        <v>01​ 01 01 4725 1</v>
      </c>
      <c r="D194" s="274" t="str">
        <f>IFERROR(VLOOKUP(B194,'Reading B'!E:CS,3,FALSE),"")</f>
        <v>វ៉ាន់ ហម</v>
      </c>
      <c r="E194" s="274">
        <f>IFERROR(VLOOKUP(B194,'Reading B'!E:CS,76,FALSE),"")</f>
        <v>0</v>
      </c>
      <c r="F194" s="275">
        <f>IFERROR(VLOOKUP(B194,'Reading B'!E:CS,31,FALSE),"")</f>
        <v>0</v>
      </c>
      <c r="G194" s="276">
        <f>IFERROR(VLOOKUP(B194,'Reading B'!E:CS,40,FALSE),"")</f>
        <v>0</v>
      </c>
      <c r="H194" s="276">
        <f>IFERROR(VLOOKUP(B194,'Reading B'!E:CS,81,FALSE),"")</f>
        <v>0</v>
      </c>
      <c r="I194" s="276">
        <f t="shared" si="2"/>
        <v>0</v>
      </c>
      <c r="J194" s="277"/>
    </row>
    <row r="195" spans="2:10" s="261" customFormat="1" ht="17.399999999999999" customHeight="1">
      <c r="B195" s="272">
        <v>190</v>
      </c>
      <c r="C195" s="273" t="str">
        <f>IFERROR(VLOOKUP(B195,'Reading B'!E:CS,2,FALSE),"")</f>
        <v>01​ 01 01 4750 1</v>
      </c>
      <c r="D195" s="274" t="str">
        <f>IFERROR(VLOOKUP(B195,'Reading B'!E:CS,3,FALSE),"")</f>
        <v>រស់ យាន</v>
      </c>
      <c r="E195" s="274">
        <f>IFERROR(VLOOKUP(B195,'Reading B'!E:CS,76,FALSE),"")</f>
        <v>0</v>
      </c>
      <c r="F195" s="275">
        <f>IFERROR(VLOOKUP(B195,'Reading B'!E:CS,31,FALSE),"")</f>
        <v>0</v>
      </c>
      <c r="G195" s="276">
        <f>IFERROR(VLOOKUP(B195,'Reading B'!E:CS,40,FALSE),"")</f>
        <v>0</v>
      </c>
      <c r="H195" s="276">
        <f>IFERROR(VLOOKUP(B195,'Reading B'!E:CS,81,FALSE),"")</f>
        <v>0</v>
      </c>
      <c r="I195" s="276">
        <f t="shared" si="2"/>
        <v>0</v>
      </c>
      <c r="J195" s="277"/>
    </row>
    <row r="196" spans="2:10" s="261" customFormat="1" ht="17.399999999999999" customHeight="1">
      <c r="B196" s="272">
        <v>191</v>
      </c>
      <c r="C196" s="273" t="str">
        <f>IFERROR(VLOOKUP(B196,'Reading B'!E:CS,2,FALSE),"")</f>
        <v>01​ 01 01 4775 1</v>
      </c>
      <c r="D196" s="274" t="str">
        <f>IFERROR(VLOOKUP(B196,'Reading B'!E:CS,3,FALSE),"")</f>
        <v>ភោជនីយដ្ឋាន វិមានរៀម</v>
      </c>
      <c r="E196" s="274">
        <f>IFERROR(VLOOKUP(B196,'Reading B'!E:CS,76,FALSE),"")</f>
        <v>0</v>
      </c>
      <c r="F196" s="275">
        <f>IFERROR(VLOOKUP(B196,'Reading B'!E:CS,31,FALSE),"")</f>
        <v>0</v>
      </c>
      <c r="G196" s="276">
        <f>IFERROR(VLOOKUP(B196,'Reading B'!E:CS,40,FALSE),"")</f>
        <v>0</v>
      </c>
      <c r="H196" s="276">
        <f>IFERROR(VLOOKUP(B196,'Reading B'!E:CS,81,FALSE),"")</f>
        <v>0</v>
      </c>
      <c r="I196" s="276">
        <f t="shared" si="2"/>
        <v>0</v>
      </c>
      <c r="J196" s="277"/>
    </row>
    <row r="197" spans="2:10" s="261" customFormat="1" ht="17.399999999999999" customHeight="1">
      <c r="B197" s="272">
        <v>192</v>
      </c>
      <c r="C197" s="273" t="str">
        <f>IFERROR(VLOOKUP(B197,'Reading B'!E:CS,2,FALSE),"")</f>
        <v>01​ 01 01 4800 1</v>
      </c>
      <c r="D197" s="274" t="str">
        <f>IFERROR(VLOOKUP(B197,'Reading B'!E:CS,3,FALSE),"")</f>
        <v>រដ្ឋបាលព្រៃឈើ</v>
      </c>
      <c r="E197" s="274">
        <f>IFERROR(VLOOKUP(B197,'Reading B'!E:CS,76,FALSE),"")</f>
        <v>0</v>
      </c>
      <c r="F197" s="275">
        <f>IFERROR(VLOOKUP(B197,'Reading B'!E:CS,31,FALSE),"")</f>
        <v>0</v>
      </c>
      <c r="G197" s="276">
        <f>IFERROR(VLOOKUP(B197,'Reading B'!E:CS,40,FALSE),"")</f>
        <v>0</v>
      </c>
      <c r="H197" s="276">
        <f>IFERROR(VLOOKUP(B197,'Reading B'!E:CS,81,FALSE),"")</f>
        <v>0</v>
      </c>
      <c r="I197" s="276">
        <f t="shared" si="2"/>
        <v>0</v>
      </c>
      <c r="J197" s="277"/>
    </row>
    <row r="198" spans="2:10" s="261" customFormat="1" ht="17.399999999999999" customHeight="1">
      <c r="B198" s="272">
        <v>193</v>
      </c>
      <c r="C198" s="273" t="str">
        <f>IFERROR(VLOOKUP(B198,'Reading B'!E:CS,2,FALSE),"")</f>
        <v>01​ 01 01 4825 1</v>
      </c>
      <c r="D198" s="274" t="str">
        <f>IFERROR(VLOOKUP(B198,'Reading B'!E:CS,3,FALSE),"")</f>
        <v>សួន រើន</v>
      </c>
      <c r="E198" s="274">
        <f>IFERROR(VLOOKUP(B198,'Reading B'!E:CS,76,FALSE),"")</f>
        <v>0</v>
      </c>
      <c r="F198" s="275">
        <f>IFERROR(VLOOKUP(B198,'Reading B'!E:CS,31,FALSE),"")</f>
        <v>0</v>
      </c>
      <c r="G198" s="276">
        <f>IFERROR(VLOOKUP(B198,'Reading B'!E:CS,40,FALSE),"")</f>
        <v>0</v>
      </c>
      <c r="H198" s="276">
        <f>IFERROR(VLOOKUP(B198,'Reading B'!E:CS,81,FALSE),"")</f>
        <v>0</v>
      </c>
      <c r="I198" s="276">
        <f t="shared" si="2"/>
        <v>0</v>
      </c>
      <c r="J198" s="277"/>
    </row>
    <row r="199" spans="2:10" s="261" customFormat="1" ht="17.399999999999999" customHeight="1">
      <c r="B199" s="272">
        <v>194</v>
      </c>
      <c r="C199" s="273" t="str">
        <f>IFERROR(VLOOKUP(B199,'Reading B'!E:CS,2,FALSE),"")</f>
        <v>01​ 01 01 4850 1</v>
      </c>
      <c r="D199" s="274" t="str">
        <f>IFERROR(VLOOKUP(B199,'Reading B'!E:CS,3,FALSE),"")</f>
        <v>លឹម ទៀហេង</v>
      </c>
      <c r="E199" s="274">
        <f>IFERROR(VLOOKUP(B199,'Reading B'!E:CS,76,FALSE),"")</f>
        <v>0</v>
      </c>
      <c r="F199" s="275">
        <f>IFERROR(VLOOKUP(B199,'Reading B'!E:CS,31,FALSE),"")</f>
        <v>0</v>
      </c>
      <c r="G199" s="276">
        <f>IFERROR(VLOOKUP(B199,'Reading B'!E:CS,40,FALSE),"")</f>
        <v>0</v>
      </c>
      <c r="H199" s="276">
        <f>IFERROR(VLOOKUP(B199,'Reading B'!E:CS,81,FALSE),"")</f>
        <v>0</v>
      </c>
      <c r="I199" s="276">
        <f t="shared" ref="I199:I262" si="3">SUM(G199:H199)</f>
        <v>0</v>
      </c>
      <c r="J199" s="277"/>
    </row>
    <row r="200" spans="2:10" s="261" customFormat="1" ht="17.399999999999999" customHeight="1">
      <c r="B200" s="272">
        <v>195</v>
      </c>
      <c r="C200" s="273" t="str">
        <f>IFERROR(VLOOKUP(B200,'Reading B'!E:CS,2,FALSE),"")</f>
        <v>01​ 01 01 4875 1</v>
      </c>
      <c r="D200" s="274" t="str">
        <f>IFERROR(VLOOKUP(B200,'Reading B'!E:CS,3,FALSE),"")</f>
        <v>បេង ភី ១</v>
      </c>
      <c r="E200" s="274">
        <f>IFERROR(VLOOKUP(B200,'Reading B'!E:CS,76,FALSE),"")</f>
        <v>0</v>
      </c>
      <c r="F200" s="275">
        <f>IFERROR(VLOOKUP(B200,'Reading B'!E:CS,31,FALSE),"")</f>
        <v>0</v>
      </c>
      <c r="G200" s="276">
        <f>IFERROR(VLOOKUP(B200,'Reading B'!E:CS,40,FALSE),"")</f>
        <v>0</v>
      </c>
      <c r="H200" s="276">
        <f>IFERROR(VLOOKUP(B200,'Reading B'!E:CS,81,FALSE),"")</f>
        <v>0</v>
      </c>
      <c r="I200" s="276">
        <f t="shared" si="3"/>
        <v>0</v>
      </c>
      <c r="J200" s="277"/>
    </row>
    <row r="201" spans="2:10" s="261" customFormat="1" ht="17.399999999999999" customHeight="1">
      <c r="B201" s="272">
        <v>196</v>
      </c>
      <c r="C201" s="273" t="str">
        <f>IFERROR(VLOOKUP(B201,'Reading B'!E:CS,2,FALSE),"")</f>
        <v>01​ 01 01 4900 1</v>
      </c>
      <c r="D201" s="274" t="str">
        <f>IFERROR(VLOOKUP(B201,'Reading B'!E:CS,3,FALSE),"")</f>
        <v>កាកបាទក្រហម</v>
      </c>
      <c r="E201" s="274">
        <f>IFERROR(VLOOKUP(B201,'Reading B'!E:CS,76,FALSE),"")</f>
        <v>0</v>
      </c>
      <c r="F201" s="275">
        <f>IFERROR(VLOOKUP(B201,'Reading B'!E:CS,31,FALSE),"")</f>
        <v>0</v>
      </c>
      <c r="G201" s="276">
        <f>IFERROR(VLOOKUP(B201,'Reading B'!E:CS,40,FALSE),"")</f>
        <v>0</v>
      </c>
      <c r="H201" s="276">
        <f>IFERROR(VLOOKUP(B201,'Reading B'!E:CS,81,FALSE),"")</f>
        <v>0</v>
      </c>
      <c r="I201" s="276">
        <f t="shared" si="3"/>
        <v>0</v>
      </c>
      <c r="J201" s="277"/>
    </row>
    <row r="202" spans="2:10" s="261" customFormat="1" ht="17.399999999999999" customHeight="1">
      <c r="B202" s="272">
        <v>197</v>
      </c>
      <c r="C202" s="273" t="str">
        <f>IFERROR(VLOOKUP(B202,'Reading B'!E:CS,2,FALSE),"")</f>
        <v>01​ 01 01 4925 1</v>
      </c>
      <c r="D202" s="274" t="str">
        <f>IFERROR(VLOOKUP(B202,'Reading B'!E:CS,3,FALSE),"")</f>
        <v>ប៊ុន សេង ២</v>
      </c>
      <c r="E202" s="274">
        <f>IFERROR(VLOOKUP(B202,'Reading B'!E:CS,76,FALSE),"")</f>
        <v>0</v>
      </c>
      <c r="F202" s="275">
        <f>IFERROR(VLOOKUP(B202,'Reading B'!E:CS,31,FALSE),"")</f>
        <v>0</v>
      </c>
      <c r="G202" s="276">
        <f>IFERROR(VLOOKUP(B202,'Reading B'!E:CS,40,FALSE),"")</f>
        <v>0</v>
      </c>
      <c r="H202" s="276">
        <f>IFERROR(VLOOKUP(B202,'Reading B'!E:CS,81,FALSE),"")</f>
        <v>0</v>
      </c>
      <c r="I202" s="276">
        <f t="shared" si="3"/>
        <v>0</v>
      </c>
      <c r="J202" s="277"/>
    </row>
    <row r="203" spans="2:10" s="261" customFormat="1" ht="17.399999999999999" customHeight="1">
      <c r="B203" s="272">
        <v>198</v>
      </c>
      <c r="C203" s="273" t="str">
        <f>IFERROR(VLOOKUP(B203,'Reading B'!E:CS,2,FALSE),"")</f>
        <v>01​ 01 01 4950 1</v>
      </c>
      <c r="D203" s="274" t="str">
        <f>IFERROR(VLOOKUP(B203,'Reading B'!E:CS,3,FALSE),"")</f>
        <v>តូ មិត</v>
      </c>
      <c r="E203" s="274">
        <f>IFERROR(VLOOKUP(B203,'Reading B'!E:CS,76,FALSE),"")</f>
        <v>0</v>
      </c>
      <c r="F203" s="275">
        <f>IFERROR(VLOOKUP(B203,'Reading B'!E:CS,31,FALSE),"")</f>
        <v>0</v>
      </c>
      <c r="G203" s="276">
        <f>IFERROR(VLOOKUP(B203,'Reading B'!E:CS,40,FALSE),"")</f>
        <v>0</v>
      </c>
      <c r="H203" s="276">
        <f>IFERROR(VLOOKUP(B203,'Reading B'!E:CS,81,FALSE),"")</f>
        <v>0</v>
      </c>
      <c r="I203" s="276">
        <f t="shared" si="3"/>
        <v>0</v>
      </c>
      <c r="J203" s="277"/>
    </row>
    <row r="204" spans="2:10" s="261" customFormat="1" ht="17.399999999999999" customHeight="1">
      <c r="B204" s="272">
        <v>199</v>
      </c>
      <c r="C204" s="273" t="str">
        <f>IFERROR(VLOOKUP(B204,'Reading B'!E:CS,2,FALSE),"")</f>
        <v>01​ 01 01 4975 1</v>
      </c>
      <c r="D204" s="274" t="str">
        <f>IFERROR(VLOOKUP(B204,'Reading B'!E:CS,3,FALSE),"")</f>
        <v>ហេង តុលា</v>
      </c>
      <c r="E204" s="274">
        <f>IFERROR(VLOOKUP(B204,'Reading B'!E:CS,76,FALSE),"")</f>
        <v>0</v>
      </c>
      <c r="F204" s="275">
        <f>IFERROR(VLOOKUP(B204,'Reading B'!E:CS,31,FALSE),"")</f>
        <v>0</v>
      </c>
      <c r="G204" s="276">
        <f>IFERROR(VLOOKUP(B204,'Reading B'!E:CS,40,FALSE),"")</f>
        <v>0</v>
      </c>
      <c r="H204" s="276">
        <f>IFERROR(VLOOKUP(B204,'Reading B'!E:CS,81,FALSE),"")</f>
        <v>0</v>
      </c>
      <c r="I204" s="276">
        <f t="shared" si="3"/>
        <v>0</v>
      </c>
      <c r="J204" s="277"/>
    </row>
    <row r="205" spans="2:10" s="261" customFormat="1" ht="17.399999999999999" customHeight="1">
      <c r="B205" s="272">
        <v>200</v>
      </c>
      <c r="C205" s="273" t="str">
        <f>IFERROR(VLOOKUP(B205,'Reading B'!E:CS,2,FALSE),"")</f>
        <v>01​ 01 01 5000 1</v>
      </c>
      <c r="D205" s="274" t="str">
        <f>IFERROR(VLOOKUP(B205,'Reading B'!E:CS,3,FALSE),"")</f>
        <v>យ៉ឹង ប៊ុនយូ</v>
      </c>
      <c r="E205" s="274">
        <f>IFERROR(VLOOKUP(B205,'Reading B'!E:CS,76,FALSE),"")</f>
        <v>0</v>
      </c>
      <c r="F205" s="275">
        <f>IFERROR(VLOOKUP(B205,'Reading B'!E:CS,31,FALSE),"")</f>
        <v>0</v>
      </c>
      <c r="G205" s="276">
        <f>IFERROR(VLOOKUP(B205,'Reading B'!E:CS,40,FALSE),"")</f>
        <v>0</v>
      </c>
      <c r="H205" s="276">
        <f>IFERROR(VLOOKUP(B205,'Reading B'!E:CS,81,FALSE),"")</f>
        <v>0</v>
      </c>
      <c r="I205" s="276">
        <f t="shared" si="3"/>
        <v>0</v>
      </c>
      <c r="J205" s="277"/>
    </row>
    <row r="206" spans="2:10" s="261" customFormat="1" ht="17.399999999999999" customHeight="1">
      <c r="B206" s="272">
        <v>201</v>
      </c>
      <c r="C206" s="273" t="str">
        <f>IFERROR(VLOOKUP(B206,'Reading B'!E:CS,2,FALSE),"")</f>
        <v>01​ 01 01 5025 1</v>
      </c>
      <c r="D206" s="274" t="str">
        <f>IFERROR(VLOOKUP(B206,'Reading B'!E:CS,3,FALSE),"")</f>
        <v>តូតាល់អន្លង់វិល</v>
      </c>
      <c r="E206" s="274">
        <f>IFERROR(VLOOKUP(B206,'Reading B'!E:CS,76,FALSE),"")</f>
        <v>0</v>
      </c>
      <c r="F206" s="275">
        <f>IFERROR(VLOOKUP(B206,'Reading B'!E:CS,31,FALSE),"")</f>
        <v>0</v>
      </c>
      <c r="G206" s="276">
        <f>IFERROR(VLOOKUP(B206,'Reading B'!E:CS,40,FALSE),"")</f>
        <v>0</v>
      </c>
      <c r="H206" s="276">
        <f>IFERROR(VLOOKUP(B206,'Reading B'!E:CS,81,FALSE),"")</f>
        <v>0</v>
      </c>
      <c r="I206" s="276">
        <f t="shared" si="3"/>
        <v>0</v>
      </c>
      <c r="J206" s="277"/>
    </row>
    <row r="207" spans="2:10" s="261" customFormat="1" ht="17.399999999999999" customHeight="1">
      <c r="B207" s="272">
        <v>202</v>
      </c>
      <c r="C207" s="273" t="str">
        <f>IFERROR(VLOOKUP(B207,'Reading B'!E:CS,2,FALSE),"")</f>
        <v>01​ 01 01 5050 1</v>
      </c>
      <c r="D207" s="274" t="str">
        <f>IFERROR(VLOOKUP(B207,'Reading B'!E:CS,3,FALSE),"")</f>
        <v>សាឌុន សារិទ្ធ</v>
      </c>
      <c r="E207" s="274">
        <f>IFERROR(VLOOKUP(B207,'Reading B'!E:CS,76,FALSE),"")</f>
        <v>0</v>
      </c>
      <c r="F207" s="275">
        <f>IFERROR(VLOOKUP(B207,'Reading B'!E:CS,31,FALSE),"")</f>
        <v>0</v>
      </c>
      <c r="G207" s="276">
        <f>IFERROR(VLOOKUP(B207,'Reading B'!E:CS,40,FALSE),"")</f>
        <v>0</v>
      </c>
      <c r="H207" s="276">
        <f>IFERROR(VLOOKUP(B207,'Reading B'!E:CS,81,FALSE),"")</f>
        <v>0</v>
      </c>
      <c r="I207" s="276">
        <f t="shared" si="3"/>
        <v>0</v>
      </c>
      <c r="J207" s="277"/>
    </row>
    <row r="208" spans="2:10" s="261" customFormat="1" ht="17.399999999999999" customHeight="1">
      <c r="B208" s="272">
        <v>203</v>
      </c>
      <c r="C208" s="273" t="str">
        <f>IFERROR(VLOOKUP(B208,'Reading B'!E:CS,2,FALSE),"")</f>
        <v>01​ 01 01 5075 1</v>
      </c>
      <c r="D208" s="274" t="str">
        <f>IFERROR(VLOOKUP(B208,'Reading B'!E:CS,3,FALSE),"")</f>
        <v>ជាម ចាន់សោភ័ណ</v>
      </c>
      <c r="E208" s="274">
        <f>IFERROR(VLOOKUP(B208,'Reading B'!E:CS,76,FALSE),"")</f>
        <v>0</v>
      </c>
      <c r="F208" s="275">
        <f>IFERROR(VLOOKUP(B208,'Reading B'!E:CS,31,FALSE),"")</f>
        <v>0</v>
      </c>
      <c r="G208" s="276">
        <f>IFERROR(VLOOKUP(B208,'Reading B'!E:CS,40,FALSE),"")</f>
        <v>0</v>
      </c>
      <c r="H208" s="276">
        <f>IFERROR(VLOOKUP(B208,'Reading B'!E:CS,81,FALSE),"")</f>
        <v>0</v>
      </c>
      <c r="I208" s="276">
        <f t="shared" si="3"/>
        <v>0</v>
      </c>
      <c r="J208" s="277"/>
    </row>
    <row r="209" spans="2:10" s="261" customFormat="1" ht="17.399999999999999" customHeight="1">
      <c r="B209" s="272">
        <v>204</v>
      </c>
      <c r="C209" s="273" t="str">
        <f>IFERROR(VLOOKUP(B209,'Reading B'!E:CS,2,FALSE),"")</f>
        <v>01​ 01 01 5100 1</v>
      </c>
      <c r="D209" s="274" t="str">
        <f>IFERROR(VLOOKUP(B209,'Reading B'!E:CS,3,FALSE),"")</f>
        <v>ម៉ៅ អេង</v>
      </c>
      <c r="E209" s="274">
        <f>IFERROR(VLOOKUP(B209,'Reading B'!E:CS,76,FALSE),"")</f>
        <v>0</v>
      </c>
      <c r="F209" s="275">
        <f>IFERROR(VLOOKUP(B209,'Reading B'!E:CS,31,FALSE),"")</f>
        <v>0</v>
      </c>
      <c r="G209" s="276">
        <f>IFERROR(VLOOKUP(B209,'Reading B'!E:CS,40,FALSE),"")</f>
        <v>0</v>
      </c>
      <c r="H209" s="276">
        <f>IFERROR(VLOOKUP(B209,'Reading B'!E:CS,81,FALSE),"")</f>
        <v>0</v>
      </c>
      <c r="I209" s="276">
        <f t="shared" si="3"/>
        <v>0</v>
      </c>
      <c r="J209" s="277"/>
    </row>
    <row r="210" spans="2:10" s="261" customFormat="1" ht="17.399999999999999" customHeight="1">
      <c r="B210" s="272">
        <v>205</v>
      </c>
      <c r="C210" s="273" t="str">
        <f>IFERROR(VLOOKUP(B210,'Reading B'!E:CS,2,FALSE),"")</f>
        <v>01​ 01 01 5125 1</v>
      </c>
      <c r="D210" s="274" t="str">
        <f>IFERROR(VLOOKUP(B210,'Reading B'!E:CS,3,FALSE),"")</f>
        <v>ឡុង សុធី ២</v>
      </c>
      <c r="E210" s="274">
        <f>IFERROR(VLOOKUP(B210,'Reading B'!E:CS,76,FALSE),"")</f>
        <v>0</v>
      </c>
      <c r="F210" s="275">
        <f>IFERROR(VLOOKUP(B210,'Reading B'!E:CS,31,FALSE),"")</f>
        <v>0</v>
      </c>
      <c r="G210" s="276">
        <f>IFERROR(VLOOKUP(B210,'Reading B'!E:CS,40,FALSE),"")</f>
        <v>0</v>
      </c>
      <c r="H210" s="276">
        <f>IFERROR(VLOOKUP(B210,'Reading B'!E:CS,81,FALSE),"")</f>
        <v>0</v>
      </c>
      <c r="I210" s="276">
        <f t="shared" si="3"/>
        <v>0</v>
      </c>
      <c r="J210" s="277"/>
    </row>
    <row r="211" spans="2:10" s="261" customFormat="1" ht="17.399999999999999" customHeight="1">
      <c r="B211" s="272">
        <v>206</v>
      </c>
      <c r="C211" s="273" t="str">
        <f>IFERROR(VLOOKUP(B211,'Reading B'!E:CS,2,FALSE),"")</f>
        <v>01​ 01 01 5150 1</v>
      </c>
      <c r="D211" s="274" t="str">
        <f>IFERROR(VLOOKUP(B211,'Reading B'!E:CS,3,FALSE),"")</f>
        <v>ហត្ថ ធី</v>
      </c>
      <c r="E211" s="274">
        <f>IFERROR(VLOOKUP(B211,'Reading B'!E:CS,76,FALSE),"")</f>
        <v>0</v>
      </c>
      <c r="F211" s="275">
        <f>IFERROR(VLOOKUP(B211,'Reading B'!E:CS,31,FALSE),"")</f>
        <v>0</v>
      </c>
      <c r="G211" s="276">
        <f>IFERROR(VLOOKUP(B211,'Reading B'!E:CS,40,FALSE),"")</f>
        <v>0</v>
      </c>
      <c r="H211" s="276">
        <f>IFERROR(VLOOKUP(B211,'Reading B'!E:CS,81,FALSE),"")</f>
        <v>0</v>
      </c>
      <c r="I211" s="276">
        <f t="shared" si="3"/>
        <v>0</v>
      </c>
      <c r="J211" s="277"/>
    </row>
    <row r="212" spans="2:10" s="261" customFormat="1" ht="17.399999999999999" customHeight="1">
      <c r="B212" s="272">
        <v>207</v>
      </c>
      <c r="C212" s="273" t="str">
        <f>IFERROR(VLOOKUP(B212,'Reading B'!E:CS,2,FALSE),"")</f>
        <v>01​ 01 01 5175 1</v>
      </c>
      <c r="D212" s="274" t="str">
        <f>IFERROR(VLOOKUP(B212,'Reading B'!E:CS,3,FALSE),"")</f>
        <v>យិន គិតឡេង</v>
      </c>
      <c r="E212" s="274">
        <f>IFERROR(VLOOKUP(B212,'Reading B'!E:CS,76,FALSE),"")</f>
        <v>0</v>
      </c>
      <c r="F212" s="275">
        <f>IFERROR(VLOOKUP(B212,'Reading B'!E:CS,31,FALSE),"")</f>
        <v>0</v>
      </c>
      <c r="G212" s="276">
        <f>IFERROR(VLOOKUP(B212,'Reading B'!E:CS,40,FALSE),"")</f>
        <v>0</v>
      </c>
      <c r="H212" s="276">
        <f>IFERROR(VLOOKUP(B212,'Reading B'!E:CS,81,FALSE),"")</f>
        <v>0</v>
      </c>
      <c r="I212" s="276">
        <f t="shared" si="3"/>
        <v>0</v>
      </c>
      <c r="J212" s="277"/>
    </row>
    <row r="213" spans="2:10" s="261" customFormat="1" ht="17.399999999999999" customHeight="1">
      <c r="B213" s="272">
        <v>208</v>
      </c>
      <c r="C213" s="273" t="str">
        <f>IFERROR(VLOOKUP(B213,'Reading B'!E:CS,2,FALSE),"")</f>
        <v>01​ 01 01 5200 1</v>
      </c>
      <c r="D213" s="274" t="str">
        <f>IFERROR(VLOOKUP(B213,'Reading B'!E:CS,3,FALSE),"")</f>
        <v>មន្ទីរពេទ្រ ព២</v>
      </c>
      <c r="E213" s="274">
        <f>IFERROR(VLOOKUP(B213,'Reading B'!E:CS,76,FALSE),"")</f>
        <v>0</v>
      </c>
      <c r="F213" s="275">
        <f>IFERROR(VLOOKUP(B213,'Reading B'!E:CS,31,FALSE),"")</f>
        <v>0</v>
      </c>
      <c r="G213" s="276">
        <f>IFERROR(VLOOKUP(B213,'Reading B'!E:CS,40,FALSE),"")</f>
        <v>0</v>
      </c>
      <c r="H213" s="276">
        <f>IFERROR(VLOOKUP(B213,'Reading B'!E:CS,81,FALSE),"")</f>
        <v>0</v>
      </c>
      <c r="I213" s="276">
        <f t="shared" si="3"/>
        <v>0</v>
      </c>
      <c r="J213" s="277"/>
    </row>
    <row r="214" spans="2:10" s="261" customFormat="1" ht="17.399999999999999" customHeight="1">
      <c r="B214" s="272">
        <v>209</v>
      </c>
      <c r="C214" s="273" t="str">
        <f>IFERROR(VLOOKUP(B214,'Reading B'!E:CS,2,FALSE),"")</f>
        <v>01​ 01 01 5225 1</v>
      </c>
      <c r="D214" s="274" t="str">
        <f>IFERROR(VLOOKUP(B214,'Reading B'!E:CS,3,FALSE),"")</f>
        <v>អ៊ឹង គឹមលី</v>
      </c>
      <c r="E214" s="274">
        <f>IFERROR(VLOOKUP(B214,'Reading B'!E:CS,76,FALSE),"")</f>
        <v>0</v>
      </c>
      <c r="F214" s="275">
        <f>IFERROR(VLOOKUP(B214,'Reading B'!E:CS,31,FALSE),"")</f>
        <v>0</v>
      </c>
      <c r="G214" s="276">
        <f>IFERROR(VLOOKUP(B214,'Reading B'!E:CS,40,FALSE),"")</f>
        <v>0</v>
      </c>
      <c r="H214" s="276">
        <f>IFERROR(VLOOKUP(B214,'Reading B'!E:CS,81,FALSE),"")</f>
        <v>0</v>
      </c>
      <c r="I214" s="276">
        <f t="shared" si="3"/>
        <v>0</v>
      </c>
      <c r="J214" s="277"/>
    </row>
    <row r="215" spans="2:10" s="261" customFormat="1" ht="17.399999999999999" customHeight="1">
      <c r="B215" s="272">
        <v>210</v>
      </c>
      <c r="C215" s="273" t="str">
        <f>IFERROR(VLOOKUP(B215,'Reading B'!E:CS,2,FALSE),"")</f>
        <v>01​ 01 01 5250 1</v>
      </c>
      <c r="D215" s="274" t="str">
        <f>IFERROR(VLOOKUP(B215,'Reading B'!E:CS,3,FALSE),"")</f>
        <v>មាស​ ចាន់ធឿន</v>
      </c>
      <c r="E215" s="274">
        <f>IFERROR(VLOOKUP(B215,'Reading B'!E:CS,76,FALSE),"")</f>
        <v>0</v>
      </c>
      <c r="F215" s="275">
        <f>IFERROR(VLOOKUP(B215,'Reading B'!E:CS,31,FALSE),"")</f>
        <v>0</v>
      </c>
      <c r="G215" s="276">
        <f>IFERROR(VLOOKUP(B215,'Reading B'!E:CS,40,FALSE),"")</f>
        <v>0</v>
      </c>
      <c r="H215" s="276">
        <f>IFERROR(VLOOKUP(B215,'Reading B'!E:CS,81,FALSE),"")</f>
        <v>0</v>
      </c>
      <c r="I215" s="276">
        <f t="shared" si="3"/>
        <v>0</v>
      </c>
      <c r="J215" s="277"/>
    </row>
    <row r="216" spans="2:10" s="261" customFormat="1" ht="17.399999999999999" customHeight="1">
      <c r="B216" s="272">
        <v>211</v>
      </c>
      <c r="C216" s="273" t="str">
        <f>IFERROR(VLOOKUP(B216,'Reading B'!E:CS,2,FALSE),"")</f>
        <v>01​ 01 01 5275 1</v>
      </c>
      <c r="D216" s="274" t="str">
        <f>IFERROR(VLOOKUP(B216,'Reading B'!E:CS,3,FALSE),"")</f>
        <v>រី រឿន</v>
      </c>
      <c r="E216" s="274">
        <f>IFERROR(VLOOKUP(B216,'Reading B'!E:CS,76,FALSE),"")</f>
        <v>0</v>
      </c>
      <c r="F216" s="275">
        <f>IFERROR(VLOOKUP(B216,'Reading B'!E:CS,31,FALSE),"")</f>
        <v>0</v>
      </c>
      <c r="G216" s="276">
        <f>IFERROR(VLOOKUP(B216,'Reading B'!E:CS,40,FALSE),"")</f>
        <v>0</v>
      </c>
      <c r="H216" s="276">
        <f>IFERROR(VLOOKUP(B216,'Reading B'!E:CS,81,FALSE),"")</f>
        <v>0</v>
      </c>
      <c r="I216" s="276">
        <f t="shared" si="3"/>
        <v>0</v>
      </c>
      <c r="J216" s="277"/>
    </row>
    <row r="217" spans="2:10" s="261" customFormat="1" ht="17.399999999999999" customHeight="1">
      <c r="B217" s="272">
        <v>212</v>
      </c>
      <c r="C217" s="273" t="str">
        <f>IFERROR(VLOOKUP(B217,'Reading B'!E:CS,2,FALSE),"")</f>
        <v>01​ 01 01 5300 1</v>
      </c>
      <c r="D217" s="274" t="str">
        <f>IFERROR(VLOOKUP(B217,'Reading B'!E:CS,3,FALSE),"")</f>
        <v>ណាំ ទុំ (រ៉ាក់)</v>
      </c>
      <c r="E217" s="274">
        <f>IFERROR(VLOOKUP(B217,'Reading B'!E:CS,76,FALSE),"")</f>
        <v>0</v>
      </c>
      <c r="F217" s="275">
        <f>IFERROR(VLOOKUP(B217,'Reading B'!E:CS,31,FALSE),"")</f>
        <v>0</v>
      </c>
      <c r="G217" s="276">
        <f>IFERROR(VLOOKUP(B217,'Reading B'!E:CS,40,FALSE),"")</f>
        <v>0</v>
      </c>
      <c r="H217" s="276">
        <f>IFERROR(VLOOKUP(B217,'Reading B'!E:CS,81,FALSE),"")</f>
        <v>0</v>
      </c>
      <c r="I217" s="276">
        <f t="shared" si="3"/>
        <v>0</v>
      </c>
      <c r="J217" s="277"/>
    </row>
    <row r="218" spans="2:10" s="261" customFormat="1" ht="17.399999999999999" customHeight="1">
      <c r="B218" s="272">
        <v>213</v>
      </c>
      <c r="C218" s="273" t="str">
        <f>IFERROR(VLOOKUP(B218,'Reading B'!E:CS,2,FALSE),"")</f>
        <v>01​ 01 01 5325 1</v>
      </c>
      <c r="D218" s="274" t="str">
        <f>IFERROR(VLOOKUP(B218,'Reading B'!E:CS,3,FALSE),"")</f>
        <v>ហួយ ចន្ធី</v>
      </c>
      <c r="E218" s="274">
        <f>IFERROR(VLOOKUP(B218,'Reading B'!E:CS,76,FALSE),"")</f>
        <v>0</v>
      </c>
      <c r="F218" s="275">
        <f>IFERROR(VLOOKUP(B218,'Reading B'!E:CS,31,FALSE),"")</f>
        <v>0</v>
      </c>
      <c r="G218" s="276">
        <f>IFERROR(VLOOKUP(B218,'Reading B'!E:CS,40,FALSE),"")</f>
        <v>0</v>
      </c>
      <c r="H218" s="276">
        <f>IFERROR(VLOOKUP(B218,'Reading B'!E:CS,81,FALSE),"")</f>
        <v>0</v>
      </c>
      <c r="I218" s="276">
        <f t="shared" si="3"/>
        <v>0</v>
      </c>
      <c r="J218" s="277"/>
    </row>
    <row r="219" spans="2:10" s="261" customFormat="1" ht="17.399999999999999" customHeight="1">
      <c r="B219" s="272">
        <v>214</v>
      </c>
      <c r="C219" s="273" t="str">
        <f>IFERROR(VLOOKUP(B219,'Reading B'!E:CS,2,FALSE),"")</f>
        <v>01​ 01 01 5350 1</v>
      </c>
      <c r="D219" s="274" t="str">
        <f>IFERROR(VLOOKUP(B219,'Reading B'!E:CS,3,FALSE),"")</f>
        <v>រាជ សុវណ្ណារិទ្ធ (ហូលីដេ ២)</v>
      </c>
      <c r="E219" s="274">
        <f>IFERROR(VLOOKUP(B219,'Reading B'!E:CS,76,FALSE),"")</f>
        <v>0</v>
      </c>
      <c r="F219" s="275">
        <f>IFERROR(VLOOKUP(B219,'Reading B'!E:CS,31,FALSE),"")</f>
        <v>0</v>
      </c>
      <c r="G219" s="276">
        <f>IFERROR(VLOOKUP(B219,'Reading B'!E:CS,40,FALSE),"")</f>
        <v>0</v>
      </c>
      <c r="H219" s="276">
        <f>IFERROR(VLOOKUP(B219,'Reading B'!E:CS,81,FALSE),"")</f>
        <v>0</v>
      </c>
      <c r="I219" s="276">
        <f t="shared" si="3"/>
        <v>0</v>
      </c>
      <c r="J219" s="277"/>
    </row>
    <row r="220" spans="2:10" s="261" customFormat="1" ht="17.399999999999999" customHeight="1">
      <c r="B220" s="272">
        <v>215</v>
      </c>
      <c r="C220" s="273" t="str">
        <f>IFERROR(VLOOKUP(B220,'Reading B'!E:CS,2,FALSE),"")</f>
        <v>01​ 01 01 5375 1</v>
      </c>
      <c r="D220" s="274" t="str">
        <f>IFERROR(VLOOKUP(B220,'Reading B'!E:CS,3,FALSE),"")</f>
        <v>អ៊ឹង គីរីរ័ត្ន</v>
      </c>
      <c r="E220" s="274">
        <f>IFERROR(VLOOKUP(B220,'Reading B'!E:CS,76,FALSE),"")</f>
        <v>0</v>
      </c>
      <c r="F220" s="275">
        <f>IFERROR(VLOOKUP(B220,'Reading B'!E:CS,31,FALSE),"")</f>
        <v>0</v>
      </c>
      <c r="G220" s="276">
        <f>IFERROR(VLOOKUP(B220,'Reading B'!E:CS,40,FALSE),"")</f>
        <v>0</v>
      </c>
      <c r="H220" s="276">
        <f>IFERROR(VLOOKUP(B220,'Reading B'!E:CS,81,FALSE),"")</f>
        <v>0</v>
      </c>
      <c r="I220" s="276">
        <f t="shared" si="3"/>
        <v>0</v>
      </c>
      <c r="J220" s="277"/>
    </row>
    <row r="221" spans="2:10" s="261" customFormat="1" ht="17.399999999999999" customHeight="1">
      <c r="B221" s="272">
        <v>216</v>
      </c>
      <c r="C221" s="273" t="str">
        <f>IFERROR(VLOOKUP(B221,'Reading B'!E:CS,2,FALSE),"")</f>
        <v>01​ 01 01 5400 1</v>
      </c>
      <c r="D221" s="274" t="str">
        <f>IFERROR(VLOOKUP(B221,'Reading B'!E:CS,3,FALSE),"")</f>
        <v>ប៉ាត់ ផលបុត្រ</v>
      </c>
      <c r="E221" s="274">
        <f>IFERROR(VLOOKUP(B221,'Reading B'!E:CS,76,FALSE),"")</f>
        <v>0</v>
      </c>
      <c r="F221" s="275">
        <f>IFERROR(VLOOKUP(B221,'Reading B'!E:CS,31,FALSE),"")</f>
        <v>0</v>
      </c>
      <c r="G221" s="276">
        <f>IFERROR(VLOOKUP(B221,'Reading B'!E:CS,40,FALSE),"")</f>
        <v>0</v>
      </c>
      <c r="H221" s="276">
        <f>IFERROR(VLOOKUP(B221,'Reading B'!E:CS,81,FALSE),"")</f>
        <v>0</v>
      </c>
      <c r="I221" s="276">
        <f t="shared" si="3"/>
        <v>0</v>
      </c>
      <c r="J221" s="277"/>
    </row>
    <row r="222" spans="2:10" s="261" customFormat="1" ht="17.399999999999999" customHeight="1">
      <c r="B222" s="272">
        <v>217</v>
      </c>
      <c r="C222" s="273" t="str">
        <f>IFERROR(VLOOKUP(B222,'Reading B'!E:CS,2,FALSE),"")</f>
        <v>01​ 01 01 5425 1</v>
      </c>
      <c r="D222" s="274" t="str">
        <f>IFERROR(VLOOKUP(B222,'Reading B'!E:CS,3,FALSE),"")</f>
        <v>ប៊ុន សុវណ្ណ</v>
      </c>
      <c r="E222" s="274">
        <f>IFERROR(VLOOKUP(B222,'Reading B'!E:CS,76,FALSE),"")</f>
        <v>0</v>
      </c>
      <c r="F222" s="275">
        <f>IFERROR(VLOOKUP(B222,'Reading B'!E:CS,31,FALSE),"")</f>
        <v>0</v>
      </c>
      <c r="G222" s="276">
        <f>IFERROR(VLOOKUP(B222,'Reading B'!E:CS,40,FALSE),"")</f>
        <v>0</v>
      </c>
      <c r="H222" s="276">
        <f>IFERROR(VLOOKUP(B222,'Reading B'!E:CS,81,FALSE),"")</f>
        <v>0</v>
      </c>
      <c r="I222" s="276">
        <f t="shared" si="3"/>
        <v>0</v>
      </c>
      <c r="J222" s="277"/>
    </row>
    <row r="223" spans="2:10" s="261" customFormat="1" ht="17.399999999999999" customHeight="1">
      <c r="B223" s="272">
        <v>218</v>
      </c>
      <c r="C223" s="273" t="str">
        <f>IFERROR(VLOOKUP(B223,'Reading B'!E:CS,2,FALSE),"")</f>
        <v>01​ 01 01 5450 1</v>
      </c>
      <c r="D223" s="274" t="str">
        <f>IFERROR(VLOOKUP(B223,'Reading B'!E:CS,3,FALSE),"")</f>
        <v>យន់ ណូរ៉ាត</v>
      </c>
      <c r="E223" s="274">
        <f>IFERROR(VLOOKUP(B223,'Reading B'!E:CS,76,FALSE),"")</f>
        <v>0</v>
      </c>
      <c r="F223" s="275">
        <f>IFERROR(VLOOKUP(B223,'Reading B'!E:CS,31,FALSE),"")</f>
        <v>0</v>
      </c>
      <c r="G223" s="276">
        <f>IFERROR(VLOOKUP(B223,'Reading B'!E:CS,40,FALSE),"")</f>
        <v>0</v>
      </c>
      <c r="H223" s="276">
        <f>IFERROR(VLOOKUP(B223,'Reading B'!E:CS,81,FALSE),"")</f>
        <v>0</v>
      </c>
      <c r="I223" s="276">
        <f t="shared" si="3"/>
        <v>0</v>
      </c>
      <c r="J223" s="277"/>
    </row>
    <row r="224" spans="2:10" s="261" customFormat="1" ht="17.399999999999999" customHeight="1">
      <c r="B224" s="272">
        <v>219</v>
      </c>
      <c r="C224" s="273" t="str">
        <f>IFERROR(VLOOKUP(B224,'Reading B'!E:CS,2,FALSE),"")</f>
        <v>01​ 01 01 5475 1</v>
      </c>
      <c r="D224" s="274" t="str">
        <f>IFERROR(VLOOKUP(B224,'Reading B'!E:CS,3,FALSE),"")</f>
        <v>ង៉ូវ វែងហុក</v>
      </c>
      <c r="E224" s="274">
        <f>IFERROR(VLOOKUP(B224,'Reading B'!E:CS,76,FALSE),"")</f>
        <v>0</v>
      </c>
      <c r="F224" s="275">
        <f>IFERROR(VLOOKUP(B224,'Reading B'!E:CS,31,FALSE),"")</f>
        <v>0</v>
      </c>
      <c r="G224" s="276">
        <f>IFERROR(VLOOKUP(B224,'Reading B'!E:CS,40,FALSE),"")</f>
        <v>0</v>
      </c>
      <c r="H224" s="276">
        <f>IFERROR(VLOOKUP(B224,'Reading B'!E:CS,81,FALSE),"")</f>
        <v>0</v>
      </c>
      <c r="I224" s="276">
        <f t="shared" si="3"/>
        <v>0</v>
      </c>
      <c r="J224" s="277"/>
    </row>
    <row r="225" spans="2:10" s="261" customFormat="1" ht="17.399999999999999" customHeight="1">
      <c r="B225" s="272">
        <v>220</v>
      </c>
      <c r="C225" s="273" t="str">
        <f>IFERROR(VLOOKUP(B225,'Reading B'!E:CS,2,FALSE),"")</f>
        <v>01​ 01 01 5500 1</v>
      </c>
      <c r="D225" s="274" t="str">
        <f>IFERROR(VLOOKUP(B225,'Reading B'!E:CS,3,FALSE),"")</f>
        <v>ខេមរាបាត់ដំបង ១</v>
      </c>
      <c r="E225" s="274">
        <f>IFERROR(VLOOKUP(B225,'Reading B'!E:CS,76,FALSE),"")</f>
        <v>0</v>
      </c>
      <c r="F225" s="275">
        <f>IFERROR(VLOOKUP(B225,'Reading B'!E:CS,31,FALSE),"")</f>
        <v>0</v>
      </c>
      <c r="G225" s="276">
        <f>IFERROR(VLOOKUP(B225,'Reading B'!E:CS,40,FALSE),"")</f>
        <v>0</v>
      </c>
      <c r="H225" s="276">
        <f>IFERROR(VLOOKUP(B225,'Reading B'!E:CS,81,FALSE),"")</f>
        <v>0</v>
      </c>
      <c r="I225" s="276">
        <f t="shared" si="3"/>
        <v>0</v>
      </c>
      <c r="J225" s="277"/>
    </row>
    <row r="226" spans="2:10" s="261" customFormat="1" ht="17.399999999999999" customHeight="1">
      <c r="B226" s="272">
        <v>221</v>
      </c>
      <c r="C226" s="273" t="str">
        <f>IFERROR(VLOOKUP(B226,'Reading B'!E:CS,2,FALSE),"")</f>
        <v>01​ 01 01 5525 1</v>
      </c>
      <c r="D226" s="274" t="str">
        <f>IFERROR(VLOOKUP(B226,'Reading B'!E:CS,3,FALSE),"")</f>
        <v>ខេមរាបាត់ដំបង ២</v>
      </c>
      <c r="E226" s="274">
        <f>IFERROR(VLOOKUP(B226,'Reading B'!E:CS,76,FALSE),"")</f>
        <v>0</v>
      </c>
      <c r="F226" s="275">
        <f>IFERROR(VLOOKUP(B226,'Reading B'!E:CS,31,FALSE),"")</f>
        <v>0</v>
      </c>
      <c r="G226" s="276">
        <f>IFERROR(VLOOKUP(B226,'Reading B'!E:CS,40,FALSE),"")</f>
        <v>0</v>
      </c>
      <c r="H226" s="276">
        <f>IFERROR(VLOOKUP(B226,'Reading B'!E:CS,81,FALSE),"")</f>
        <v>0</v>
      </c>
      <c r="I226" s="276">
        <f t="shared" si="3"/>
        <v>0</v>
      </c>
      <c r="J226" s="277"/>
    </row>
    <row r="227" spans="2:10" s="261" customFormat="1" ht="17.399999999999999" customHeight="1">
      <c r="B227" s="272">
        <v>222</v>
      </c>
      <c r="C227" s="273" t="str">
        <f>IFERROR(VLOOKUP(B227,'Reading B'!E:CS,2,FALSE),"")</f>
        <v>01​ 01 01 5550 1</v>
      </c>
      <c r="D227" s="274" t="str">
        <f>IFERROR(VLOOKUP(B227,'Reading B'!E:CS,3,FALSE),"")</f>
        <v>រាត្រីស្ទឹងសង្កែ</v>
      </c>
      <c r="E227" s="274">
        <f>IFERROR(VLOOKUP(B227,'Reading B'!E:CS,76,FALSE),"")</f>
        <v>0</v>
      </c>
      <c r="F227" s="275">
        <f>IFERROR(VLOOKUP(B227,'Reading B'!E:CS,31,FALSE),"")</f>
        <v>0</v>
      </c>
      <c r="G227" s="276">
        <f>IFERROR(VLOOKUP(B227,'Reading B'!E:CS,40,FALSE),"")</f>
        <v>0</v>
      </c>
      <c r="H227" s="276">
        <f>IFERROR(VLOOKUP(B227,'Reading B'!E:CS,81,FALSE),"")</f>
        <v>0</v>
      </c>
      <c r="I227" s="276">
        <f t="shared" si="3"/>
        <v>0</v>
      </c>
      <c r="J227" s="277"/>
    </row>
    <row r="228" spans="2:10" s="261" customFormat="1" ht="17.399999999999999" customHeight="1">
      <c r="B228" s="272">
        <v>223</v>
      </c>
      <c r="C228" s="273" t="str">
        <f>IFERROR(VLOOKUP(B228,'Reading B'!E:CS,2,FALSE),"")</f>
        <v>01​ 01 01 5575 1</v>
      </c>
      <c r="D228" s="274" t="str">
        <f>IFERROR(VLOOKUP(B228,'Reading B'!E:CS,3,FALSE),"")</f>
        <v>អាហារដ្ឋានរីករាយ</v>
      </c>
      <c r="E228" s="274">
        <f>IFERROR(VLOOKUP(B228,'Reading B'!E:CS,76,FALSE),"")</f>
        <v>0</v>
      </c>
      <c r="F228" s="275">
        <f>IFERROR(VLOOKUP(B228,'Reading B'!E:CS,31,FALSE),"")</f>
        <v>0</v>
      </c>
      <c r="G228" s="276">
        <f>IFERROR(VLOOKUP(B228,'Reading B'!E:CS,40,FALSE),"")</f>
        <v>0</v>
      </c>
      <c r="H228" s="276">
        <f>IFERROR(VLOOKUP(B228,'Reading B'!E:CS,81,FALSE),"")</f>
        <v>0</v>
      </c>
      <c r="I228" s="276">
        <f t="shared" si="3"/>
        <v>0</v>
      </c>
      <c r="J228" s="277"/>
    </row>
    <row r="229" spans="2:10" s="261" customFormat="1" ht="17.399999999999999" customHeight="1">
      <c r="B229" s="272">
        <v>224</v>
      </c>
      <c r="C229" s="273" t="str">
        <f>IFERROR(VLOOKUP(B229,'Reading B'!E:CS,2,FALSE),"")</f>
        <v>01​ 01 01 5600 1</v>
      </c>
      <c r="D229" s="274" t="str">
        <f>IFERROR(VLOOKUP(B229,'Reading B'!E:CS,3,FALSE),"")</f>
        <v>ប៉ោ វណ្ណៈ</v>
      </c>
      <c r="E229" s="274">
        <f>IFERROR(VLOOKUP(B229,'Reading B'!E:CS,76,FALSE),"")</f>
        <v>0</v>
      </c>
      <c r="F229" s="275">
        <f>IFERROR(VLOOKUP(B229,'Reading B'!E:CS,31,FALSE),"")</f>
        <v>0</v>
      </c>
      <c r="G229" s="276">
        <f>IFERROR(VLOOKUP(B229,'Reading B'!E:CS,40,FALSE),"")</f>
        <v>0</v>
      </c>
      <c r="H229" s="276">
        <f>IFERROR(VLOOKUP(B229,'Reading B'!E:CS,81,FALSE),"")</f>
        <v>0</v>
      </c>
      <c r="I229" s="276">
        <f t="shared" si="3"/>
        <v>0</v>
      </c>
      <c r="J229" s="277"/>
    </row>
    <row r="230" spans="2:10" s="261" customFormat="1" ht="17.399999999999999" customHeight="1">
      <c r="B230" s="272">
        <v>225</v>
      </c>
      <c r="C230" s="273" t="str">
        <f>IFERROR(VLOOKUP(B230,'Reading B'!E:CS,2,FALSE),"")</f>
        <v>01​ 01 01 5625 1</v>
      </c>
      <c r="D230" s="274" t="str">
        <f>IFERROR(VLOOKUP(B230,'Reading B'!E:CS,3,FALSE),"")</f>
        <v>ចាន់ ធី</v>
      </c>
      <c r="E230" s="274">
        <f>IFERROR(VLOOKUP(B230,'Reading B'!E:CS,76,FALSE),"")</f>
        <v>0</v>
      </c>
      <c r="F230" s="275">
        <f>IFERROR(VLOOKUP(B230,'Reading B'!E:CS,31,FALSE),"")</f>
        <v>0</v>
      </c>
      <c r="G230" s="276">
        <f>IFERROR(VLOOKUP(B230,'Reading B'!E:CS,40,FALSE),"")</f>
        <v>0</v>
      </c>
      <c r="H230" s="276">
        <f>IFERROR(VLOOKUP(B230,'Reading B'!E:CS,81,FALSE),"")</f>
        <v>0</v>
      </c>
      <c r="I230" s="276">
        <f t="shared" si="3"/>
        <v>0</v>
      </c>
      <c r="J230" s="277"/>
    </row>
    <row r="231" spans="2:10" s="261" customFormat="1" ht="17.399999999999999" customHeight="1">
      <c r="B231" s="272">
        <v>226</v>
      </c>
      <c r="C231" s="273" t="str">
        <f>IFERROR(VLOOKUP(B231,'Reading B'!E:CS,2,FALSE),"")</f>
        <v>01​ 01 01 5650 1</v>
      </c>
      <c r="D231" s="274" t="str">
        <f>IFERROR(VLOOKUP(B231,'Reading B'!E:CS,3,FALSE),"")</f>
        <v>សុខ រ៉ាថន(ការ៉ាស់សាំង)</v>
      </c>
      <c r="E231" s="274">
        <f>IFERROR(VLOOKUP(B231,'Reading B'!E:CS,76,FALSE),"")</f>
        <v>0</v>
      </c>
      <c r="F231" s="275">
        <f>IFERROR(VLOOKUP(B231,'Reading B'!E:CS,31,FALSE),"")</f>
        <v>0</v>
      </c>
      <c r="G231" s="276">
        <f>IFERROR(VLOOKUP(B231,'Reading B'!E:CS,40,FALSE),"")</f>
        <v>0</v>
      </c>
      <c r="H231" s="276">
        <f>IFERROR(VLOOKUP(B231,'Reading B'!E:CS,81,FALSE),"")</f>
        <v>0</v>
      </c>
      <c r="I231" s="276">
        <f t="shared" si="3"/>
        <v>0</v>
      </c>
      <c r="J231" s="277"/>
    </row>
    <row r="232" spans="2:10" s="261" customFormat="1" ht="17.399999999999999" customHeight="1">
      <c r="B232" s="272">
        <v>227</v>
      </c>
      <c r="C232" s="273" t="str">
        <f>IFERROR(VLOOKUP(B232,'Reading B'!E:CS,2,FALSE),"")</f>
        <v>01​ 01 01 5675 1</v>
      </c>
      <c r="D232" s="274" t="str">
        <f>IFERROR(VLOOKUP(B232,'Reading B'!E:CS,3,FALSE),"")</f>
        <v>ឈឹម ស៊ូ</v>
      </c>
      <c r="E232" s="274">
        <f>IFERROR(VLOOKUP(B232,'Reading B'!E:CS,76,FALSE),"")</f>
        <v>0</v>
      </c>
      <c r="F232" s="275">
        <f>IFERROR(VLOOKUP(B232,'Reading B'!E:CS,31,FALSE),"")</f>
        <v>0</v>
      </c>
      <c r="G232" s="276">
        <f>IFERROR(VLOOKUP(B232,'Reading B'!E:CS,40,FALSE),"")</f>
        <v>0</v>
      </c>
      <c r="H232" s="276">
        <f>IFERROR(VLOOKUP(B232,'Reading B'!E:CS,81,FALSE),"")</f>
        <v>0</v>
      </c>
      <c r="I232" s="276">
        <f t="shared" si="3"/>
        <v>0</v>
      </c>
      <c r="J232" s="277"/>
    </row>
    <row r="233" spans="2:10" s="261" customFormat="1" ht="17.399999999999999" customHeight="1">
      <c r="B233" s="272">
        <v>228</v>
      </c>
      <c r="C233" s="273" t="str">
        <f>IFERROR(VLOOKUP(B233,'Reading B'!E:CS,2,FALSE),"")</f>
        <v>01​ 01 01 5700 1</v>
      </c>
      <c r="D233" s="274" t="str">
        <f>IFERROR(VLOOKUP(B233,'Reading B'!E:CS,3,FALSE),"")</f>
        <v>មឹក ហេង</v>
      </c>
      <c r="E233" s="274">
        <f>IFERROR(VLOOKUP(B233,'Reading B'!E:CS,76,FALSE),"")</f>
        <v>0</v>
      </c>
      <c r="F233" s="275">
        <f>IFERROR(VLOOKUP(B233,'Reading B'!E:CS,31,FALSE),"")</f>
        <v>0</v>
      </c>
      <c r="G233" s="276">
        <f>IFERROR(VLOOKUP(B233,'Reading B'!E:CS,40,FALSE),"")</f>
        <v>0</v>
      </c>
      <c r="H233" s="276">
        <f>IFERROR(VLOOKUP(B233,'Reading B'!E:CS,81,FALSE),"")</f>
        <v>0</v>
      </c>
      <c r="I233" s="276">
        <f t="shared" si="3"/>
        <v>0</v>
      </c>
      <c r="J233" s="277"/>
    </row>
    <row r="234" spans="2:10" s="261" customFormat="1" ht="17.399999999999999" customHeight="1">
      <c r="B234" s="272">
        <v>229</v>
      </c>
      <c r="C234" s="273" t="str">
        <f>IFERROR(VLOOKUP(B234,'Reading B'!E:CS,2,FALSE),"")</f>
        <v>01​ 01 01 5725 1</v>
      </c>
      <c r="D234" s="274" t="str">
        <f>IFERROR(VLOOKUP(B234,'Reading B'!E:CS,3,FALSE),"")</f>
        <v>តាំង ឈុន</v>
      </c>
      <c r="E234" s="274">
        <f>IFERROR(VLOOKUP(B234,'Reading B'!E:CS,76,FALSE),"")</f>
        <v>0</v>
      </c>
      <c r="F234" s="275">
        <f>IFERROR(VLOOKUP(B234,'Reading B'!E:CS,31,FALSE),"")</f>
        <v>0</v>
      </c>
      <c r="G234" s="276">
        <f>IFERROR(VLOOKUP(B234,'Reading B'!E:CS,40,FALSE),"")</f>
        <v>0</v>
      </c>
      <c r="H234" s="276">
        <f>IFERROR(VLOOKUP(B234,'Reading B'!E:CS,81,FALSE),"")</f>
        <v>0</v>
      </c>
      <c r="I234" s="276">
        <f t="shared" si="3"/>
        <v>0</v>
      </c>
      <c r="J234" s="277"/>
    </row>
    <row r="235" spans="2:10" s="261" customFormat="1" ht="17.399999999999999" customHeight="1">
      <c r="B235" s="272">
        <v>230</v>
      </c>
      <c r="C235" s="273" t="str">
        <f>IFERROR(VLOOKUP(B235,'Reading B'!E:CS,2,FALSE),"")</f>
        <v>01​ 01 01 5750 1</v>
      </c>
      <c r="D235" s="274" t="str">
        <f>IFERROR(VLOOKUP(B235,'Reading B'!E:CS,3,FALSE),"")</f>
        <v>សុខ ឡាវ</v>
      </c>
      <c r="E235" s="274">
        <f>IFERROR(VLOOKUP(B235,'Reading B'!E:CS,76,FALSE),"")</f>
        <v>0</v>
      </c>
      <c r="F235" s="275">
        <f>IFERROR(VLOOKUP(B235,'Reading B'!E:CS,31,FALSE),"")</f>
        <v>0</v>
      </c>
      <c r="G235" s="276">
        <f>IFERROR(VLOOKUP(B235,'Reading B'!E:CS,40,FALSE),"")</f>
        <v>0</v>
      </c>
      <c r="H235" s="276">
        <f>IFERROR(VLOOKUP(B235,'Reading B'!E:CS,81,FALSE),"")</f>
        <v>0</v>
      </c>
      <c r="I235" s="276">
        <f t="shared" si="3"/>
        <v>0</v>
      </c>
      <c r="J235" s="277"/>
    </row>
    <row r="236" spans="2:10" s="261" customFormat="1" ht="17.399999999999999" customHeight="1">
      <c r="B236" s="272">
        <v>231</v>
      </c>
      <c r="C236" s="273" t="str">
        <f>IFERROR(VLOOKUP(B236,'Reading B'!E:CS,2,FALSE),"")</f>
        <v>01​ 01 01 5775 1</v>
      </c>
      <c r="D236" s="274" t="str">
        <f>IFERROR(VLOOKUP(B236,'Reading B'!E:CS,3,FALSE),"")</f>
        <v>លឹម សេងហ៊ូរ</v>
      </c>
      <c r="E236" s="274">
        <f>IFERROR(VLOOKUP(B236,'Reading B'!E:CS,76,FALSE),"")</f>
        <v>0</v>
      </c>
      <c r="F236" s="275">
        <f>IFERROR(VLOOKUP(B236,'Reading B'!E:CS,31,FALSE),"")</f>
        <v>0</v>
      </c>
      <c r="G236" s="276">
        <f>IFERROR(VLOOKUP(B236,'Reading B'!E:CS,40,FALSE),"")</f>
        <v>0</v>
      </c>
      <c r="H236" s="276">
        <f>IFERROR(VLOOKUP(B236,'Reading B'!E:CS,81,FALSE),"")</f>
        <v>0</v>
      </c>
      <c r="I236" s="276">
        <f t="shared" si="3"/>
        <v>0</v>
      </c>
      <c r="J236" s="277"/>
    </row>
    <row r="237" spans="2:10" s="261" customFormat="1" ht="17.399999999999999" customHeight="1">
      <c r="B237" s="272">
        <v>232</v>
      </c>
      <c r="C237" s="273" t="str">
        <f>IFERROR(VLOOKUP(B237,'Reading B'!E:CS,2,FALSE),"")</f>
        <v>01​ 01 01 5800 1</v>
      </c>
      <c r="D237" s="274" t="str">
        <f>IFERROR(VLOOKUP(B237,'Reading B'!E:CS,3,FALSE),"")</f>
        <v>ជា អេង ១</v>
      </c>
      <c r="E237" s="274">
        <f>IFERROR(VLOOKUP(B237,'Reading B'!E:CS,76,FALSE),"")</f>
        <v>0</v>
      </c>
      <c r="F237" s="275">
        <f>IFERROR(VLOOKUP(B237,'Reading B'!E:CS,31,FALSE),"")</f>
        <v>0</v>
      </c>
      <c r="G237" s="276">
        <f>IFERROR(VLOOKUP(B237,'Reading B'!E:CS,40,FALSE),"")</f>
        <v>0</v>
      </c>
      <c r="H237" s="276">
        <f>IFERROR(VLOOKUP(B237,'Reading B'!E:CS,81,FALSE),"")</f>
        <v>0</v>
      </c>
      <c r="I237" s="276">
        <f t="shared" si="3"/>
        <v>0</v>
      </c>
      <c r="J237" s="277"/>
    </row>
    <row r="238" spans="2:10" s="261" customFormat="1" ht="17.399999999999999" customHeight="1">
      <c r="B238" s="272">
        <v>233</v>
      </c>
      <c r="C238" s="273" t="str">
        <f>IFERROR(VLOOKUP(B238,'Reading B'!E:CS,2,FALSE),"")</f>
        <v>01​ 01 01 5825 1</v>
      </c>
      <c r="D238" s="274" t="str">
        <f>IFERROR(VLOOKUP(B238,'Reading B'!E:CS,3,FALSE),"")</f>
        <v>ជា អេង ២</v>
      </c>
      <c r="E238" s="274">
        <f>IFERROR(VLOOKUP(B238,'Reading B'!E:CS,76,FALSE),"")</f>
        <v>0</v>
      </c>
      <c r="F238" s="275">
        <f>IFERROR(VLOOKUP(B238,'Reading B'!E:CS,31,FALSE),"")</f>
        <v>0</v>
      </c>
      <c r="G238" s="276">
        <f>IFERROR(VLOOKUP(B238,'Reading B'!E:CS,40,FALSE),"")</f>
        <v>0</v>
      </c>
      <c r="H238" s="276">
        <f>IFERROR(VLOOKUP(B238,'Reading B'!E:CS,81,FALSE),"")</f>
        <v>0</v>
      </c>
      <c r="I238" s="276">
        <f t="shared" si="3"/>
        <v>0</v>
      </c>
      <c r="J238" s="277"/>
    </row>
    <row r="239" spans="2:10" s="261" customFormat="1" ht="17.399999999999999" customHeight="1">
      <c r="B239" s="272">
        <v>234</v>
      </c>
      <c r="C239" s="273" t="str">
        <f>IFERROR(VLOOKUP(B239,'Reading B'!E:CS,2,FALSE),"")</f>
        <v>01​ 01 01 5850 1</v>
      </c>
      <c r="D239" s="274" t="str">
        <f>IFERROR(VLOOKUP(B239,'Reading B'!E:CS,3,FALSE),"")</f>
        <v>ហោ តុងហាប់</v>
      </c>
      <c r="E239" s="274">
        <f>IFERROR(VLOOKUP(B239,'Reading B'!E:CS,76,FALSE),"")</f>
        <v>0</v>
      </c>
      <c r="F239" s="275">
        <f>IFERROR(VLOOKUP(B239,'Reading B'!E:CS,31,FALSE),"")</f>
        <v>0</v>
      </c>
      <c r="G239" s="276">
        <f>IFERROR(VLOOKUP(B239,'Reading B'!E:CS,40,FALSE),"")</f>
        <v>0</v>
      </c>
      <c r="H239" s="276">
        <f>IFERROR(VLOOKUP(B239,'Reading B'!E:CS,81,FALSE),"")</f>
        <v>0</v>
      </c>
      <c r="I239" s="276">
        <f t="shared" si="3"/>
        <v>0</v>
      </c>
      <c r="J239" s="277"/>
    </row>
    <row r="240" spans="2:10" s="261" customFormat="1" ht="17.399999999999999" customHeight="1">
      <c r="B240" s="272">
        <v>235</v>
      </c>
      <c r="C240" s="273" t="str">
        <f>IFERROR(VLOOKUP(B240,'Reading B'!E:CS,2,FALSE),"")</f>
        <v>01​ 01 01 5875 1</v>
      </c>
      <c r="D240" s="274" t="str">
        <f>IFERROR(VLOOKUP(B240,'Reading B'!E:CS,3,FALSE),"")</f>
        <v xml:space="preserve">បេង ភី </v>
      </c>
      <c r="E240" s="274">
        <f>IFERROR(VLOOKUP(B240,'Reading B'!E:CS,76,FALSE),"")</f>
        <v>0</v>
      </c>
      <c r="F240" s="275">
        <f>IFERROR(VLOOKUP(B240,'Reading B'!E:CS,31,FALSE),"")</f>
        <v>0</v>
      </c>
      <c r="G240" s="276">
        <f>IFERROR(VLOOKUP(B240,'Reading B'!E:CS,40,FALSE),"")</f>
        <v>0</v>
      </c>
      <c r="H240" s="276">
        <f>IFERROR(VLOOKUP(B240,'Reading B'!E:CS,81,FALSE),"")</f>
        <v>0</v>
      </c>
      <c r="I240" s="276">
        <f t="shared" si="3"/>
        <v>0</v>
      </c>
      <c r="J240" s="277"/>
    </row>
    <row r="241" spans="2:10" s="261" customFormat="1" ht="17.399999999999999" customHeight="1">
      <c r="B241" s="272">
        <v>236</v>
      </c>
      <c r="C241" s="273" t="str">
        <f>IFERROR(VLOOKUP(B241,'Reading B'!E:CS,2,FALSE),"")</f>
        <v>01​ 01 01 5900 1</v>
      </c>
      <c r="D241" s="274" t="str">
        <f>IFERROR(VLOOKUP(B241,'Reading B'!E:CS,3,FALSE),"")</f>
        <v>បេ សារឿន</v>
      </c>
      <c r="E241" s="274">
        <f>IFERROR(VLOOKUP(B241,'Reading B'!E:CS,76,FALSE),"")</f>
        <v>0</v>
      </c>
      <c r="F241" s="275">
        <f>IFERROR(VLOOKUP(B241,'Reading B'!E:CS,31,FALSE),"")</f>
        <v>0</v>
      </c>
      <c r="G241" s="276">
        <f>IFERROR(VLOOKUP(B241,'Reading B'!E:CS,40,FALSE),"")</f>
        <v>0</v>
      </c>
      <c r="H241" s="276">
        <f>IFERROR(VLOOKUP(B241,'Reading B'!E:CS,81,FALSE),"")</f>
        <v>0</v>
      </c>
      <c r="I241" s="276">
        <f t="shared" si="3"/>
        <v>0</v>
      </c>
      <c r="J241" s="277"/>
    </row>
    <row r="242" spans="2:10" s="261" customFormat="1" ht="17.399999999999999" customHeight="1">
      <c r="B242" s="272">
        <v>237</v>
      </c>
      <c r="C242" s="273" t="str">
        <f>IFERROR(VLOOKUP(B242,'Reading B'!E:CS,2,FALSE),"")</f>
        <v>01​ 01 01 5925 1</v>
      </c>
      <c r="D242" s="274" t="str">
        <f>IFERROR(VLOOKUP(B242,'Reading B'!E:CS,3,FALSE),"")</f>
        <v>សាន គឹមសៀន</v>
      </c>
      <c r="E242" s="274">
        <f>IFERROR(VLOOKUP(B242,'Reading B'!E:CS,76,FALSE),"")</f>
        <v>0</v>
      </c>
      <c r="F242" s="275">
        <f>IFERROR(VLOOKUP(B242,'Reading B'!E:CS,31,FALSE),"")</f>
        <v>0</v>
      </c>
      <c r="G242" s="276">
        <f>IFERROR(VLOOKUP(B242,'Reading B'!E:CS,40,FALSE),"")</f>
        <v>0</v>
      </c>
      <c r="H242" s="276">
        <f>IFERROR(VLOOKUP(B242,'Reading B'!E:CS,81,FALSE),"")</f>
        <v>0</v>
      </c>
      <c r="I242" s="276">
        <f t="shared" si="3"/>
        <v>0</v>
      </c>
      <c r="J242" s="277"/>
    </row>
    <row r="243" spans="2:10" s="261" customFormat="1" ht="17.399999999999999" customHeight="1">
      <c r="B243" s="272">
        <v>238</v>
      </c>
      <c r="C243" s="273" t="str">
        <f>IFERROR(VLOOKUP(B243,'Reading B'!E:CS,2,FALSE),"")</f>
        <v>01​ 01 01 5950 1</v>
      </c>
      <c r="D243" s="274" t="str">
        <f>IFERROR(VLOOKUP(B243,'Reading B'!E:CS,3,FALSE),"")</f>
        <v>ហម សាម៉ុន</v>
      </c>
      <c r="E243" s="274">
        <f>IFERROR(VLOOKUP(B243,'Reading B'!E:CS,76,FALSE),"")</f>
        <v>0</v>
      </c>
      <c r="F243" s="275">
        <f>IFERROR(VLOOKUP(B243,'Reading B'!E:CS,31,FALSE),"")</f>
        <v>0</v>
      </c>
      <c r="G243" s="276">
        <f>IFERROR(VLOOKUP(B243,'Reading B'!E:CS,40,FALSE),"")</f>
        <v>0</v>
      </c>
      <c r="H243" s="276">
        <f>IFERROR(VLOOKUP(B243,'Reading B'!E:CS,81,FALSE),"")</f>
        <v>0</v>
      </c>
      <c r="I243" s="276">
        <f t="shared" si="3"/>
        <v>0</v>
      </c>
      <c r="J243" s="277"/>
    </row>
    <row r="244" spans="2:10" s="261" customFormat="1" ht="17.399999999999999" customHeight="1">
      <c r="B244" s="272">
        <v>239</v>
      </c>
      <c r="C244" s="273" t="str">
        <f>IFERROR(VLOOKUP(B244,'Reading B'!E:CS,2,FALSE),"")</f>
        <v>01​ 01 01 5975 1</v>
      </c>
      <c r="D244" s="274" t="str">
        <f>IFERROR(VLOOKUP(B244,'Reading B'!E:CS,3,FALSE),"")</f>
        <v>តឹក រតនៈ</v>
      </c>
      <c r="E244" s="274">
        <f>IFERROR(VLOOKUP(B244,'Reading B'!E:CS,76,FALSE),"")</f>
        <v>0</v>
      </c>
      <c r="F244" s="275">
        <f>IFERROR(VLOOKUP(B244,'Reading B'!E:CS,31,FALSE),"")</f>
        <v>0</v>
      </c>
      <c r="G244" s="276">
        <f>IFERROR(VLOOKUP(B244,'Reading B'!E:CS,40,FALSE),"")</f>
        <v>0</v>
      </c>
      <c r="H244" s="276">
        <f>IFERROR(VLOOKUP(B244,'Reading B'!E:CS,81,FALSE),"")</f>
        <v>0</v>
      </c>
      <c r="I244" s="276">
        <f t="shared" si="3"/>
        <v>0</v>
      </c>
      <c r="J244" s="277"/>
    </row>
    <row r="245" spans="2:10" s="261" customFormat="1" ht="17.399999999999999" customHeight="1">
      <c r="B245" s="272">
        <v>240</v>
      </c>
      <c r="C245" s="273" t="str">
        <f>IFERROR(VLOOKUP(B245,'Reading B'!E:CS,2,FALSE),"")</f>
        <v>01​ 01 01 6000 1</v>
      </c>
      <c r="D245" s="274" t="str">
        <f>IFERROR(VLOOKUP(B245,'Reading B'!E:CS,3,FALSE),"")</f>
        <v>តុក សុងសួ</v>
      </c>
      <c r="E245" s="274">
        <f>IFERROR(VLOOKUP(B245,'Reading B'!E:CS,76,FALSE),"")</f>
        <v>0</v>
      </c>
      <c r="F245" s="275">
        <f>IFERROR(VLOOKUP(B245,'Reading B'!E:CS,31,FALSE),"")</f>
        <v>0</v>
      </c>
      <c r="G245" s="276">
        <f>IFERROR(VLOOKUP(B245,'Reading B'!E:CS,40,FALSE),"")</f>
        <v>0</v>
      </c>
      <c r="H245" s="276">
        <f>IFERROR(VLOOKUP(B245,'Reading B'!E:CS,81,FALSE),"")</f>
        <v>0</v>
      </c>
      <c r="I245" s="276">
        <f t="shared" si="3"/>
        <v>0</v>
      </c>
      <c r="J245" s="277"/>
    </row>
    <row r="246" spans="2:10" s="261" customFormat="1" ht="17.399999999999999" customHeight="1">
      <c r="B246" s="272">
        <v>241</v>
      </c>
      <c r="C246" s="273" t="str">
        <f>IFERROR(VLOOKUP(B246,'Reading B'!E:CS,2,FALSE),"")</f>
        <v>01​ 01 01 6025 1</v>
      </c>
      <c r="D246" s="274" t="str">
        <f>IFERROR(VLOOKUP(B246,'Reading B'!E:CS,3,FALSE),"")</f>
        <v>សិប្បកម្មលូ</v>
      </c>
      <c r="E246" s="274">
        <f>IFERROR(VLOOKUP(B246,'Reading B'!E:CS,76,FALSE),"")</f>
        <v>0</v>
      </c>
      <c r="F246" s="275">
        <f>IFERROR(VLOOKUP(B246,'Reading B'!E:CS,31,FALSE),"")</f>
        <v>0</v>
      </c>
      <c r="G246" s="276">
        <f>IFERROR(VLOOKUP(B246,'Reading B'!E:CS,40,FALSE),"")</f>
        <v>0</v>
      </c>
      <c r="H246" s="276">
        <f>IFERROR(VLOOKUP(B246,'Reading B'!E:CS,81,FALSE),"")</f>
        <v>0</v>
      </c>
      <c r="I246" s="276">
        <f t="shared" si="3"/>
        <v>0</v>
      </c>
      <c r="J246" s="277"/>
    </row>
    <row r="247" spans="2:10" s="261" customFormat="1" ht="17.399999999999999" customHeight="1">
      <c r="B247" s="272">
        <v>242</v>
      </c>
      <c r="C247" s="273" t="str">
        <f>IFERROR(VLOOKUP(B247,'Reading B'!E:CS,2,FALSE),"")</f>
        <v>01​ 01 01 6050 1</v>
      </c>
      <c r="D247" s="274" t="str">
        <f>IFERROR(VLOOKUP(B247,'Reading B'!E:CS,3,FALSE),"")</f>
        <v>បួន សៀ</v>
      </c>
      <c r="E247" s="274">
        <f>IFERROR(VLOOKUP(B247,'Reading B'!E:CS,76,FALSE),"")</f>
        <v>0</v>
      </c>
      <c r="F247" s="275">
        <f>IFERROR(VLOOKUP(B247,'Reading B'!E:CS,31,FALSE),"")</f>
        <v>0</v>
      </c>
      <c r="G247" s="276">
        <f>IFERROR(VLOOKUP(B247,'Reading B'!E:CS,40,FALSE),"")</f>
        <v>0</v>
      </c>
      <c r="H247" s="276">
        <f>IFERROR(VLOOKUP(B247,'Reading B'!E:CS,81,FALSE),"")</f>
        <v>0</v>
      </c>
      <c r="I247" s="276">
        <f t="shared" si="3"/>
        <v>0</v>
      </c>
      <c r="J247" s="277"/>
    </row>
    <row r="248" spans="2:10" s="261" customFormat="1" ht="17.399999999999999" customHeight="1">
      <c r="B248" s="272">
        <v>243</v>
      </c>
      <c r="C248" s="273" t="str">
        <f>IFERROR(VLOOKUP(B248,'Reading B'!E:CS,2,FALSE),"")</f>
        <v>01​ 01 01 6075 1</v>
      </c>
      <c r="D248" s="274" t="str">
        <f>IFERROR(VLOOKUP(B248,'Reading B'!E:CS,3,FALSE),"")</f>
        <v>ដៃដែក</v>
      </c>
      <c r="E248" s="274">
        <f>IFERROR(VLOOKUP(B248,'Reading B'!E:CS,76,FALSE),"")</f>
        <v>0</v>
      </c>
      <c r="F248" s="275">
        <f>IFERROR(VLOOKUP(B248,'Reading B'!E:CS,31,FALSE),"")</f>
        <v>0</v>
      </c>
      <c r="G248" s="276">
        <f>IFERROR(VLOOKUP(B248,'Reading B'!E:CS,40,FALSE),"")</f>
        <v>0</v>
      </c>
      <c r="H248" s="276">
        <f>IFERROR(VLOOKUP(B248,'Reading B'!E:CS,81,FALSE),"")</f>
        <v>0</v>
      </c>
      <c r="I248" s="276">
        <f t="shared" si="3"/>
        <v>0</v>
      </c>
      <c r="J248" s="277"/>
    </row>
    <row r="249" spans="2:10" s="261" customFormat="1" ht="17.399999999999999" customHeight="1">
      <c r="B249" s="272">
        <v>244</v>
      </c>
      <c r="C249" s="273" t="str">
        <f>IFERROR(VLOOKUP(B249,'Reading B'!E:CS,2,FALSE),"")</f>
        <v>01​ 01 01 6100 1</v>
      </c>
      <c r="D249" s="274" t="str">
        <f>IFERROR(VLOOKUP(B249,'Reading B'!E:CS,3,FALSE),"")</f>
        <v>ស ឌឿ</v>
      </c>
      <c r="E249" s="274">
        <f>IFERROR(VLOOKUP(B249,'Reading B'!E:CS,76,FALSE),"")</f>
        <v>0</v>
      </c>
      <c r="F249" s="275">
        <f>IFERROR(VLOOKUP(B249,'Reading B'!E:CS,31,FALSE),"")</f>
        <v>0</v>
      </c>
      <c r="G249" s="276">
        <f>IFERROR(VLOOKUP(B249,'Reading B'!E:CS,40,FALSE),"")</f>
        <v>0</v>
      </c>
      <c r="H249" s="276">
        <f>IFERROR(VLOOKUP(B249,'Reading B'!E:CS,81,FALSE),"")</f>
        <v>0</v>
      </c>
      <c r="I249" s="276">
        <f t="shared" si="3"/>
        <v>0</v>
      </c>
      <c r="J249" s="277"/>
    </row>
    <row r="250" spans="2:10" s="261" customFormat="1" ht="17.399999999999999" customHeight="1">
      <c r="B250" s="272">
        <v>245</v>
      </c>
      <c r="C250" s="273" t="str">
        <f>IFERROR(VLOOKUP(B250,'Reading B'!E:CS,2,FALSE),"")</f>
        <v>01​ 01 01 6125 1</v>
      </c>
      <c r="D250" s="274" t="str">
        <f>IFERROR(VLOOKUP(B250,'Reading B'!E:CS,3,FALSE),"")</f>
        <v>អ៊ុំ ចំរើន</v>
      </c>
      <c r="E250" s="274">
        <f>IFERROR(VLOOKUP(B250,'Reading B'!E:CS,76,FALSE),"")</f>
        <v>0</v>
      </c>
      <c r="F250" s="275">
        <f>IFERROR(VLOOKUP(B250,'Reading B'!E:CS,31,FALSE),"")</f>
        <v>0</v>
      </c>
      <c r="G250" s="276">
        <f>IFERROR(VLOOKUP(B250,'Reading B'!E:CS,40,FALSE),"")</f>
        <v>0</v>
      </c>
      <c r="H250" s="276">
        <f>IFERROR(VLOOKUP(B250,'Reading B'!E:CS,81,FALSE),"")</f>
        <v>0</v>
      </c>
      <c r="I250" s="276">
        <f t="shared" si="3"/>
        <v>0</v>
      </c>
      <c r="J250" s="277"/>
    </row>
    <row r="251" spans="2:10" s="261" customFormat="1" ht="17.399999999999999" customHeight="1">
      <c r="B251" s="272">
        <v>246</v>
      </c>
      <c r="C251" s="273" t="str">
        <f>IFERROR(VLOOKUP(B251,'Reading B'!E:CS,2,FALSE),"")</f>
        <v>01​ 01 01 6150 1</v>
      </c>
      <c r="D251" s="274" t="str">
        <f>IFERROR(VLOOKUP(B251,'Reading B'!E:CS,3,FALSE),"")</f>
        <v>ហ៊ូ រតនា</v>
      </c>
      <c r="E251" s="274">
        <f>IFERROR(VLOOKUP(B251,'Reading B'!E:CS,76,FALSE),"")</f>
        <v>0</v>
      </c>
      <c r="F251" s="275">
        <f>IFERROR(VLOOKUP(B251,'Reading B'!E:CS,31,FALSE),"")</f>
        <v>0</v>
      </c>
      <c r="G251" s="276">
        <f>IFERROR(VLOOKUP(B251,'Reading B'!E:CS,40,FALSE),"")</f>
        <v>0</v>
      </c>
      <c r="H251" s="276">
        <f>IFERROR(VLOOKUP(B251,'Reading B'!E:CS,81,FALSE),"")</f>
        <v>0</v>
      </c>
      <c r="I251" s="276">
        <f t="shared" si="3"/>
        <v>0</v>
      </c>
      <c r="J251" s="277"/>
    </row>
    <row r="252" spans="2:10" s="261" customFormat="1" ht="17.399999999999999" customHeight="1">
      <c r="B252" s="272">
        <v>247</v>
      </c>
      <c r="C252" s="273" t="str">
        <f>IFERROR(VLOOKUP(B252,'Reading B'!E:CS,2,FALSE),"")</f>
        <v>01​ 01 01 6175 1</v>
      </c>
      <c r="D252" s="274" t="str">
        <f>IFERROR(VLOOKUP(B252,'Reading B'!E:CS,3,FALSE),"")</f>
        <v>ឌុក ឆវេត</v>
      </c>
      <c r="E252" s="274">
        <f>IFERROR(VLOOKUP(B252,'Reading B'!E:CS,76,FALSE),"")</f>
        <v>0</v>
      </c>
      <c r="F252" s="275">
        <f>IFERROR(VLOOKUP(B252,'Reading B'!E:CS,31,FALSE),"")</f>
        <v>0</v>
      </c>
      <c r="G252" s="276">
        <f>IFERROR(VLOOKUP(B252,'Reading B'!E:CS,40,FALSE),"")</f>
        <v>0</v>
      </c>
      <c r="H252" s="276">
        <f>IFERROR(VLOOKUP(B252,'Reading B'!E:CS,81,FALSE),"")</f>
        <v>0</v>
      </c>
      <c r="I252" s="276">
        <f t="shared" si="3"/>
        <v>0</v>
      </c>
      <c r="J252" s="277"/>
    </row>
    <row r="253" spans="2:10" s="261" customFormat="1" ht="17.399999999999999" customHeight="1">
      <c r="B253" s="272">
        <v>248</v>
      </c>
      <c r="C253" s="273" t="str">
        <f>IFERROR(VLOOKUP(B253,'Reading B'!E:CS,2,FALSE),"")</f>
        <v>01​ 01 01 6200 1</v>
      </c>
      <c r="D253" s="274" t="str">
        <f>IFERROR(VLOOKUP(B253,'Reading B'!E:CS,3,FALSE),"")</f>
        <v>អ៊ុំ អេង</v>
      </c>
      <c r="E253" s="274">
        <f>IFERROR(VLOOKUP(B253,'Reading B'!E:CS,76,FALSE),"")</f>
        <v>0</v>
      </c>
      <c r="F253" s="275">
        <f>IFERROR(VLOOKUP(B253,'Reading B'!E:CS,31,FALSE),"")</f>
        <v>0</v>
      </c>
      <c r="G253" s="276">
        <f>IFERROR(VLOOKUP(B253,'Reading B'!E:CS,40,FALSE),"")</f>
        <v>0</v>
      </c>
      <c r="H253" s="276">
        <f>IFERROR(VLOOKUP(B253,'Reading B'!E:CS,81,FALSE),"")</f>
        <v>0</v>
      </c>
      <c r="I253" s="276">
        <f t="shared" si="3"/>
        <v>0</v>
      </c>
      <c r="J253" s="277"/>
    </row>
    <row r="254" spans="2:10" s="261" customFormat="1" ht="17.399999999999999" customHeight="1">
      <c r="B254" s="272">
        <v>249</v>
      </c>
      <c r="C254" s="273" t="str">
        <f>IFERROR(VLOOKUP(B254,'Reading B'!E:CS,2,FALSE),"")</f>
        <v>01​ 01 01 6225 1</v>
      </c>
      <c r="D254" s="274" t="str">
        <f>IFERROR(VLOOKUP(B254,'Reading B'!E:CS,3,FALSE),"")</f>
        <v>សាលា អ៊ី.ស៊ី.ស៊ី</v>
      </c>
      <c r="E254" s="274">
        <f>IFERROR(VLOOKUP(B254,'Reading B'!E:CS,76,FALSE),"")</f>
        <v>0</v>
      </c>
      <c r="F254" s="275">
        <f>IFERROR(VLOOKUP(B254,'Reading B'!E:CS,31,FALSE),"")</f>
        <v>0</v>
      </c>
      <c r="G254" s="276">
        <f>IFERROR(VLOOKUP(B254,'Reading B'!E:CS,40,FALSE),"")</f>
        <v>0</v>
      </c>
      <c r="H254" s="276">
        <f>IFERROR(VLOOKUP(B254,'Reading B'!E:CS,81,FALSE),"")</f>
        <v>0</v>
      </c>
      <c r="I254" s="276">
        <f t="shared" si="3"/>
        <v>0</v>
      </c>
      <c r="J254" s="277"/>
    </row>
    <row r="255" spans="2:10" s="261" customFormat="1" ht="17.399999999999999" customHeight="1">
      <c r="B255" s="272">
        <v>250</v>
      </c>
      <c r="C255" s="273" t="str">
        <f>IFERROR(VLOOKUP(B255,'Reading B'!E:CS,2,FALSE),"")</f>
        <v>01​ 01 01 6250 1</v>
      </c>
      <c r="D255" s="274" t="str">
        <f>IFERROR(VLOOKUP(B255,'Reading B'!E:CS,3,FALSE),"")</f>
        <v>ហួន ហេង</v>
      </c>
      <c r="E255" s="274">
        <f>IFERROR(VLOOKUP(B255,'Reading B'!E:CS,76,FALSE),"")</f>
        <v>0</v>
      </c>
      <c r="F255" s="275">
        <f>IFERROR(VLOOKUP(B255,'Reading B'!E:CS,31,FALSE),"")</f>
        <v>0</v>
      </c>
      <c r="G255" s="276">
        <f>IFERROR(VLOOKUP(B255,'Reading B'!E:CS,40,FALSE),"")</f>
        <v>0</v>
      </c>
      <c r="H255" s="276">
        <f>IFERROR(VLOOKUP(B255,'Reading B'!E:CS,81,FALSE),"")</f>
        <v>0</v>
      </c>
      <c r="I255" s="276">
        <f t="shared" si="3"/>
        <v>0</v>
      </c>
      <c r="J255" s="277"/>
    </row>
    <row r="256" spans="2:10" s="261" customFormat="1" ht="17.399999999999999" customHeight="1">
      <c r="B256" s="272">
        <v>251</v>
      </c>
      <c r="C256" s="273" t="str">
        <f>IFERROR(VLOOKUP(B256,'Reading B'!E:CS,2,FALSE),"")</f>
        <v>01​ 01 01 6275 1</v>
      </c>
      <c r="D256" s="274" t="str">
        <f>IFERROR(VLOOKUP(B256,'Reading B'!E:CS,3,FALSE),"")</f>
        <v>ស៊ុន លីនណា</v>
      </c>
      <c r="E256" s="274">
        <f>IFERROR(VLOOKUP(B256,'Reading B'!E:CS,76,FALSE),"")</f>
        <v>0</v>
      </c>
      <c r="F256" s="275">
        <f>IFERROR(VLOOKUP(B256,'Reading B'!E:CS,31,FALSE),"")</f>
        <v>0</v>
      </c>
      <c r="G256" s="276">
        <f>IFERROR(VLOOKUP(B256,'Reading B'!E:CS,40,FALSE),"")</f>
        <v>0</v>
      </c>
      <c r="H256" s="276">
        <f>IFERROR(VLOOKUP(B256,'Reading B'!E:CS,81,FALSE),"")</f>
        <v>0</v>
      </c>
      <c r="I256" s="276">
        <f t="shared" si="3"/>
        <v>0</v>
      </c>
      <c r="J256" s="277"/>
    </row>
    <row r="257" spans="2:10" s="261" customFormat="1" ht="17.399999999999999" customHeight="1">
      <c r="B257" s="272">
        <v>252</v>
      </c>
      <c r="C257" s="273" t="str">
        <f>IFERROR(VLOOKUP(B257,'Reading B'!E:CS,2,FALSE),"")</f>
        <v>01​ 01 01 6300 1</v>
      </c>
      <c r="D257" s="274" t="str">
        <f>IFERROR(VLOOKUP(B257,'Reading B'!E:CS,3,FALSE),"")</f>
        <v>នៅ យូរឡុង (វត្តសូភី)</v>
      </c>
      <c r="E257" s="274">
        <f>IFERROR(VLOOKUP(B257,'Reading B'!E:CS,76,FALSE),"")</f>
        <v>0</v>
      </c>
      <c r="F257" s="275">
        <f>IFERROR(VLOOKUP(B257,'Reading B'!E:CS,31,FALSE),"")</f>
        <v>0</v>
      </c>
      <c r="G257" s="276">
        <f>IFERROR(VLOOKUP(B257,'Reading B'!E:CS,40,FALSE),"")</f>
        <v>0</v>
      </c>
      <c r="H257" s="276">
        <f>IFERROR(VLOOKUP(B257,'Reading B'!E:CS,81,FALSE),"")</f>
        <v>0</v>
      </c>
      <c r="I257" s="276">
        <f t="shared" si="3"/>
        <v>0</v>
      </c>
      <c r="J257" s="277"/>
    </row>
    <row r="258" spans="2:10" s="261" customFormat="1" ht="17.399999999999999" customHeight="1">
      <c r="B258" s="272">
        <v>253</v>
      </c>
      <c r="C258" s="273" t="str">
        <f>IFERROR(VLOOKUP(B258,'Reading B'!E:CS,2,FALSE),"")</f>
        <v>01​ 01 01 6325 1</v>
      </c>
      <c r="D258" s="274" t="str">
        <f>IFERROR(VLOOKUP(B258,'Reading B'!E:CS,3,FALSE),"")</f>
        <v>វត្តពោធិក្នុង</v>
      </c>
      <c r="E258" s="274">
        <f>IFERROR(VLOOKUP(B258,'Reading B'!E:CS,76,FALSE),"")</f>
        <v>0</v>
      </c>
      <c r="F258" s="275">
        <f>IFERROR(VLOOKUP(B258,'Reading B'!E:CS,31,FALSE),"")</f>
        <v>0</v>
      </c>
      <c r="G258" s="276">
        <f>IFERROR(VLOOKUP(B258,'Reading B'!E:CS,40,FALSE),"")</f>
        <v>0</v>
      </c>
      <c r="H258" s="276">
        <f>IFERROR(VLOOKUP(B258,'Reading B'!E:CS,81,FALSE),"")</f>
        <v>0</v>
      </c>
      <c r="I258" s="276">
        <f t="shared" si="3"/>
        <v>0</v>
      </c>
      <c r="J258" s="277"/>
    </row>
    <row r="259" spans="2:10" s="261" customFormat="1" ht="17.399999999999999" customHeight="1">
      <c r="B259" s="272">
        <v>254</v>
      </c>
      <c r="C259" s="273" t="str">
        <f>IFERROR(VLOOKUP(B259,'Reading B'!E:CS,2,FALSE),"")</f>
        <v>01​ 01 01 6350 1</v>
      </c>
      <c r="D259" s="274" t="str">
        <f>IFERROR(VLOOKUP(B259,'Reading B'!E:CS,3,FALSE),"")</f>
        <v>កុង យក់</v>
      </c>
      <c r="E259" s="274">
        <f>IFERROR(VLOOKUP(B259,'Reading B'!E:CS,76,FALSE),"")</f>
        <v>0</v>
      </c>
      <c r="F259" s="275">
        <f>IFERROR(VLOOKUP(B259,'Reading B'!E:CS,31,FALSE),"")</f>
        <v>0</v>
      </c>
      <c r="G259" s="276">
        <f>IFERROR(VLOOKUP(B259,'Reading B'!E:CS,40,FALSE),"")</f>
        <v>0</v>
      </c>
      <c r="H259" s="276">
        <f>IFERROR(VLOOKUP(B259,'Reading B'!E:CS,81,FALSE),"")</f>
        <v>0</v>
      </c>
      <c r="I259" s="276">
        <f t="shared" si="3"/>
        <v>0</v>
      </c>
      <c r="J259" s="277"/>
    </row>
    <row r="260" spans="2:10" s="261" customFormat="1" ht="17.399999999999999" customHeight="1">
      <c r="B260" s="272">
        <v>255</v>
      </c>
      <c r="C260" s="273" t="str">
        <f>IFERROR(VLOOKUP(B260,'Reading B'!E:CS,2,FALSE),"")</f>
        <v>01​ 01 01 6375 1</v>
      </c>
      <c r="D260" s="274" t="str">
        <f>IFERROR(VLOOKUP(B260,'Reading B'!E:CS,3,FALSE),"")</f>
        <v>តាំង ឡាយ</v>
      </c>
      <c r="E260" s="274">
        <f>IFERROR(VLOOKUP(B260,'Reading B'!E:CS,76,FALSE),"")</f>
        <v>0</v>
      </c>
      <c r="F260" s="275">
        <f>IFERROR(VLOOKUP(B260,'Reading B'!E:CS,31,FALSE),"")</f>
        <v>0</v>
      </c>
      <c r="G260" s="276">
        <f>IFERROR(VLOOKUP(B260,'Reading B'!E:CS,40,FALSE),"")</f>
        <v>0</v>
      </c>
      <c r="H260" s="276">
        <f>IFERROR(VLOOKUP(B260,'Reading B'!E:CS,81,FALSE),"")</f>
        <v>0</v>
      </c>
      <c r="I260" s="276">
        <f t="shared" si="3"/>
        <v>0</v>
      </c>
      <c r="J260" s="277"/>
    </row>
    <row r="261" spans="2:10" s="261" customFormat="1" ht="17.399999999999999" customHeight="1">
      <c r="B261" s="272">
        <v>256</v>
      </c>
      <c r="C261" s="273" t="str">
        <f>IFERROR(VLOOKUP(B261,'Reading B'!E:CS,2,FALSE),"")</f>
        <v>01​ 01 01 6400 1</v>
      </c>
      <c r="D261" s="274" t="str">
        <f>IFERROR(VLOOKUP(B261,'Reading B'!E:CS,3,FALSE),"")</f>
        <v>ឈិត សុក</v>
      </c>
      <c r="E261" s="274">
        <f>IFERROR(VLOOKUP(B261,'Reading B'!E:CS,76,FALSE),"")</f>
        <v>0</v>
      </c>
      <c r="F261" s="275">
        <f>IFERROR(VLOOKUP(B261,'Reading B'!E:CS,31,FALSE),"")</f>
        <v>0</v>
      </c>
      <c r="G261" s="276">
        <f>IFERROR(VLOOKUP(B261,'Reading B'!E:CS,40,FALSE),"")</f>
        <v>0</v>
      </c>
      <c r="H261" s="276">
        <f>IFERROR(VLOOKUP(B261,'Reading B'!E:CS,81,FALSE),"")</f>
        <v>0</v>
      </c>
      <c r="I261" s="276">
        <f t="shared" si="3"/>
        <v>0</v>
      </c>
      <c r="J261" s="277"/>
    </row>
    <row r="262" spans="2:10" s="261" customFormat="1" ht="17.399999999999999" customHeight="1">
      <c r="B262" s="272">
        <v>257</v>
      </c>
      <c r="C262" s="273" t="str">
        <f>IFERROR(VLOOKUP(B262,'Reading B'!E:CS,2,FALSE),"")</f>
        <v>01​ 01 01 6425 1</v>
      </c>
      <c r="D262" s="274" t="str">
        <f>IFERROR(VLOOKUP(B262,'Reading B'!E:CS,3,FALSE),"")</f>
        <v>អែម សុផល</v>
      </c>
      <c r="E262" s="274">
        <f>IFERROR(VLOOKUP(B262,'Reading B'!E:CS,76,FALSE),"")</f>
        <v>0</v>
      </c>
      <c r="F262" s="275">
        <f>IFERROR(VLOOKUP(B262,'Reading B'!E:CS,31,FALSE),"")</f>
        <v>0</v>
      </c>
      <c r="G262" s="276">
        <f>IFERROR(VLOOKUP(B262,'Reading B'!E:CS,40,FALSE),"")</f>
        <v>0</v>
      </c>
      <c r="H262" s="276">
        <f>IFERROR(VLOOKUP(B262,'Reading B'!E:CS,81,FALSE),"")</f>
        <v>0</v>
      </c>
      <c r="I262" s="276">
        <f t="shared" si="3"/>
        <v>0</v>
      </c>
      <c r="J262" s="277"/>
    </row>
    <row r="263" spans="2:10" s="261" customFormat="1" ht="17.399999999999999" customHeight="1">
      <c r="B263" s="272">
        <v>258</v>
      </c>
      <c r="C263" s="273" t="str">
        <f>IFERROR(VLOOKUP(B263,'Reading B'!E:CS,2,FALSE),"")</f>
        <v>01​ 01 01 6450 1</v>
      </c>
      <c r="D263" s="274" t="str">
        <f>IFERROR(VLOOKUP(B263,'Reading B'!E:CS,3,FALSE),"")</f>
        <v>សន និល</v>
      </c>
      <c r="E263" s="274">
        <f>IFERROR(VLOOKUP(B263,'Reading B'!E:CS,76,FALSE),"")</f>
        <v>0</v>
      </c>
      <c r="F263" s="275">
        <f>IFERROR(VLOOKUP(B263,'Reading B'!E:CS,31,FALSE),"")</f>
        <v>0</v>
      </c>
      <c r="G263" s="276">
        <f>IFERROR(VLOOKUP(B263,'Reading B'!E:CS,40,FALSE),"")</f>
        <v>0</v>
      </c>
      <c r="H263" s="276">
        <f>IFERROR(VLOOKUP(B263,'Reading B'!E:CS,81,FALSE),"")</f>
        <v>0</v>
      </c>
      <c r="I263" s="276">
        <f t="shared" ref="I263:I301" si="4">SUM(G263:H263)</f>
        <v>0</v>
      </c>
      <c r="J263" s="277"/>
    </row>
    <row r="264" spans="2:10" s="261" customFormat="1" ht="17.399999999999999" customHeight="1">
      <c r="B264" s="272">
        <v>259</v>
      </c>
      <c r="C264" s="273" t="str">
        <f>IFERROR(VLOOKUP(B264,'Reading B'!E:CS,2,FALSE),"")</f>
        <v>01​ 01 01 6475 1</v>
      </c>
      <c r="D264" s="274" t="str">
        <f>IFERROR(VLOOKUP(B264,'Reading B'!E:CS,3,FALSE),"")</f>
        <v>គឹម មុន្នី</v>
      </c>
      <c r="E264" s="274">
        <f>IFERROR(VLOOKUP(B264,'Reading B'!E:CS,76,FALSE),"")</f>
        <v>0</v>
      </c>
      <c r="F264" s="275">
        <f>IFERROR(VLOOKUP(B264,'Reading B'!E:CS,31,FALSE),"")</f>
        <v>0</v>
      </c>
      <c r="G264" s="276">
        <f>IFERROR(VLOOKUP(B264,'Reading B'!E:CS,40,FALSE),"")</f>
        <v>0</v>
      </c>
      <c r="H264" s="276">
        <f>IFERROR(VLOOKUP(B264,'Reading B'!E:CS,81,FALSE),"")</f>
        <v>0</v>
      </c>
      <c r="I264" s="276">
        <f t="shared" si="4"/>
        <v>0</v>
      </c>
      <c r="J264" s="277"/>
    </row>
    <row r="265" spans="2:10" s="261" customFormat="1" ht="17.399999999999999" customHeight="1">
      <c r="B265" s="272">
        <v>260</v>
      </c>
      <c r="C265" s="273" t="str">
        <f>IFERROR(VLOOKUP(B265,'Reading B'!E:CS,2,FALSE),"")</f>
        <v>01​ 01 01 6500 1</v>
      </c>
      <c r="D265" s="274" t="str">
        <f>IFERROR(VLOOKUP(B265,'Reading B'!E:CS,3,FALSE),"")</f>
        <v>អ៊ុក ស៊ីណយ</v>
      </c>
      <c r="E265" s="274">
        <f>IFERROR(VLOOKUP(B265,'Reading B'!E:CS,76,FALSE),"")</f>
        <v>0</v>
      </c>
      <c r="F265" s="275">
        <f>IFERROR(VLOOKUP(B265,'Reading B'!E:CS,31,FALSE),"")</f>
        <v>0</v>
      </c>
      <c r="G265" s="276">
        <f>IFERROR(VLOOKUP(B265,'Reading B'!E:CS,40,FALSE),"")</f>
        <v>0</v>
      </c>
      <c r="H265" s="276">
        <f>IFERROR(VLOOKUP(B265,'Reading B'!E:CS,81,FALSE),"")</f>
        <v>0</v>
      </c>
      <c r="I265" s="276">
        <f t="shared" si="4"/>
        <v>0</v>
      </c>
      <c r="J265" s="277"/>
    </row>
    <row r="266" spans="2:10" s="261" customFormat="1" ht="17.399999999999999" customHeight="1">
      <c r="B266" s="272">
        <v>261</v>
      </c>
      <c r="C266" s="273" t="str">
        <f>IFERROR(VLOOKUP(B266,'Reading B'!E:CS,2,FALSE),"")</f>
        <v>01​ 01 01 6525 1</v>
      </c>
      <c r="D266" s="274" t="str">
        <f>IFERROR(VLOOKUP(B266,'Reading B'!E:CS,3,FALSE),"")</f>
        <v>ប្រាក់ ព្រី</v>
      </c>
      <c r="E266" s="274">
        <f>IFERROR(VLOOKUP(B266,'Reading B'!E:CS,76,FALSE),"")</f>
        <v>0</v>
      </c>
      <c r="F266" s="275">
        <f>IFERROR(VLOOKUP(B266,'Reading B'!E:CS,31,FALSE),"")</f>
        <v>0</v>
      </c>
      <c r="G266" s="276">
        <f>IFERROR(VLOOKUP(B266,'Reading B'!E:CS,40,FALSE),"")</f>
        <v>0</v>
      </c>
      <c r="H266" s="276">
        <f>IFERROR(VLOOKUP(B266,'Reading B'!E:CS,81,FALSE),"")</f>
        <v>0</v>
      </c>
      <c r="I266" s="276">
        <f t="shared" si="4"/>
        <v>0</v>
      </c>
      <c r="J266" s="277"/>
    </row>
    <row r="267" spans="2:10" s="261" customFormat="1" ht="17.399999999999999" customHeight="1">
      <c r="B267" s="272">
        <v>262</v>
      </c>
      <c r="C267" s="273" t="str">
        <f>IFERROR(VLOOKUP(B267,'Reading B'!E:CS,2,FALSE),"")</f>
        <v>01​ 01 01 6550 1</v>
      </c>
      <c r="D267" s="274" t="str">
        <f>IFERROR(VLOOKUP(B267,'Reading B'!E:CS,3,FALSE),"")</f>
        <v>ងួន ពន្លក</v>
      </c>
      <c r="E267" s="274">
        <f>IFERROR(VLOOKUP(B267,'Reading B'!E:CS,76,FALSE),"")</f>
        <v>0</v>
      </c>
      <c r="F267" s="275">
        <f>IFERROR(VLOOKUP(B267,'Reading B'!E:CS,31,FALSE),"")</f>
        <v>0</v>
      </c>
      <c r="G267" s="276">
        <f>IFERROR(VLOOKUP(B267,'Reading B'!E:CS,40,FALSE),"")</f>
        <v>0</v>
      </c>
      <c r="H267" s="276">
        <f>IFERROR(VLOOKUP(B267,'Reading B'!E:CS,81,FALSE),"")</f>
        <v>0</v>
      </c>
      <c r="I267" s="276">
        <f t="shared" si="4"/>
        <v>0</v>
      </c>
      <c r="J267" s="277"/>
    </row>
    <row r="268" spans="2:10" s="261" customFormat="1" ht="17.399999999999999" customHeight="1">
      <c r="B268" s="272">
        <v>263</v>
      </c>
      <c r="C268" s="273" t="str">
        <f>IFERROR(VLOOKUP(B268,'Reading B'!E:CS,2,FALSE),"")</f>
        <v>01​ 01 01 6575 1</v>
      </c>
      <c r="D268" s="274" t="str">
        <f>IFERROR(VLOOKUP(B268,'Reading B'!E:CS,3,FALSE),"")</f>
        <v>សេង ប៊ូ</v>
      </c>
      <c r="E268" s="274">
        <f>IFERROR(VLOOKUP(B268,'Reading B'!E:CS,76,FALSE),"")</f>
        <v>0</v>
      </c>
      <c r="F268" s="275">
        <f>IFERROR(VLOOKUP(B268,'Reading B'!E:CS,31,FALSE),"")</f>
        <v>0</v>
      </c>
      <c r="G268" s="276">
        <f>IFERROR(VLOOKUP(B268,'Reading B'!E:CS,40,FALSE),"")</f>
        <v>0</v>
      </c>
      <c r="H268" s="276">
        <f>IFERROR(VLOOKUP(B268,'Reading B'!E:CS,81,FALSE),"")</f>
        <v>0</v>
      </c>
      <c r="I268" s="276">
        <f t="shared" si="4"/>
        <v>0</v>
      </c>
      <c r="J268" s="277"/>
    </row>
    <row r="269" spans="2:10" s="261" customFormat="1" ht="17.399999999999999" customHeight="1">
      <c r="B269" s="272">
        <v>264</v>
      </c>
      <c r="C269" s="273" t="str">
        <f>IFERROR(VLOOKUP(B269,'Reading B'!E:CS,2,FALSE),"")</f>
        <v>01​ 01 01 6600 1</v>
      </c>
      <c r="D269" s="274" t="str">
        <f>IFERROR(VLOOKUP(B269,'Reading B'!E:CS,3,FALSE),"")</f>
        <v>បេនឡាន</v>
      </c>
      <c r="E269" s="274">
        <f>IFERROR(VLOOKUP(B269,'Reading B'!E:CS,76,FALSE),"")</f>
        <v>0</v>
      </c>
      <c r="F269" s="275">
        <f>IFERROR(VLOOKUP(B269,'Reading B'!E:CS,31,FALSE),"")</f>
        <v>0</v>
      </c>
      <c r="G269" s="276">
        <f>IFERROR(VLOOKUP(B269,'Reading B'!E:CS,40,FALSE),"")</f>
        <v>0</v>
      </c>
      <c r="H269" s="276">
        <f>IFERROR(VLOOKUP(B269,'Reading B'!E:CS,81,FALSE),"")</f>
        <v>0</v>
      </c>
      <c r="I269" s="276">
        <f t="shared" si="4"/>
        <v>0</v>
      </c>
      <c r="J269" s="277"/>
    </row>
    <row r="270" spans="2:10" s="261" customFormat="1" ht="17.399999999999999" customHeight="1">
      <c r="B270" s="272">
        <v>265</v>
      </c>
      <c r="C270" s="273" t="str">
        <f>IFERROR(VLOOKUP(B270,'Reading B'!E:CS,2,FALSE),"")</f>
        <v>01​ 01 01 6625 1</v>
      </c>
      <c r="D270" s="274" t="str">
        <f>IFERROR(VLOOKUP(B270,'Reading B'!E:CS,3,FALSE),"")</f>
        <v>ផ្សារថ្មី</v>
      </c>
      <c r="E270" s="274">
        <f>IFERROR(VLOOKUP(B270,'Reading B'!E:CS,76,FALSE),"")</f>
        <v>0</v>
      </c>
      <c r="F270" s="275">
        <f>IFERROR(VLOOKUP(B270,'Reading B'!E:CS,31,FALSE),"")</f>
        <v>0</v>
      </c>
      <c r="G270" s="276">
        <f>IFERROR(VLOOKUP(B270,'Reading B'!E:CS,40,FALSE),"")</f>
        <v>0</v>
      </c>
      <c r="H270" s="276">
        <f>IFERROR(VLOOKUP(B270,'Reading B'!E:CS,81,FALSE),"")</f>
        <v>0</v>
      </c>
      <c r="I270" s="276">
        <f t="shared" si="4"/>
        <v>0</v>
      </c>
      <c r="J270" s="277"/>
    </row>
    <row r="271" spans="2:10" s="261" customFormat="1" ht="17.399999999999999" customHeight="1">
      <c r="B271" s="272">
        <v>266</v>
      </c>
      <c r="C271" s="273" t="str">
        <f>IFERROR(VLOOKUP(B271,'Reading B'!E:CS,2,FALSE),"")</f>
        <v>01​ 01 01 6650 1</v>
      </c>
      <c r="D271" s="274" t="str">
        <f>IFERROR(VLOOKUP(B271,'Reading B'!E:CS,3,FALSE),"")</f>
        <v>មាស រ៉ានី ១</v>
      </c>
      <c r="E271" s="274">
        <f>IFERROR(VLOOKUP(B271,'Reading B'!E:CS,76,FALSE),"")</f>
        <v>0</v>
      </c>
      <c r="F271" s="275">
        <f>IFERROR(VLOOKUP(B271,'Reading B'!E:CS,31,FALSE),"")</f>
        <v>0</v>
      </c>
      <c r="G271" s="276">
        <f>IFERROR(VLOOKUP(B271,'Reading B'!E:CS,40,FALSE),"")</f>
        <v>0</v>
      </c>
      <c r="H271" s="276">
        <f>IFERROR(VLOOKUP(B271,'Reading B'!E:CS,81,FALSE),"")</f>
        <v>0</v>
      </c>
      <c r="I271" s="276">
        <f t="shared" si="4"/>
        <v>0</v>
      </c>
      <c r="J271" s="277"/>
    </row>
    <row r="272" spans="2:10" s="261" customFormat="1" ht="17.399999999999999" customHeight="1">
      <c r="B272" s="272">
        <v>267</v>
      </c>
      <c r="C272" s="273" t="str">
        <f>IFERROR(VLOOKUP(B272,'Reading B'!E:CS,2,FALSE),"")</f>
        <v>01​ 01 01 6675 1</v>
      </c>
      <c r="D272" s="274" t="str">
        <f>IFERROR(VLOOKUP(B272,'Reading B'!E:CS,3,FALSE),"")</f>
        <v>វត្តផ្សារថ្មី</v>
      </c>
      <c r="E272" s="274">
        <f>IFERROR(VLOOKUP(B272,'Reading B'!E:CS,76,FALSE),"")</f>
        <v>0</v>
      </c>
      <c r="F272" s="275">
        <f>IFERROR(VLOOKUP(B272,'Reading B'!E:CS,31,FALSE),"")</f>
        <v>0</v>
      </c>
      <c r="G272" s="276">
        <f>IFERROR(VLOOKUP(B272,'Reading B'!E:CS,40,FALSE),"")</f>
        <v>0</v>
      </c>
      <c r="H272" s="276">
        <f>IFERROR(VLOOKUP(B272,'Reading B'!E:CS,81,FALSE),"")</f>
        <v>0</v>
      </c>
      <c r="I272" s="276">
        <f t="shared" si="4"/>
        <v>0</v>
      </c>
      <c r="J272" s="277"/>
    </row>
    <row r="273" spans="2:10" s="261" customFormat="1" ht="17.399999999999999" customHeight="1">
      <c r="B273" s="272">
        <v>268</v>
      </c>
      <c r="C273" s="273" t="str">
        <f>IFERROR(VLOOKUP(B273,'Reading B'!E:CS,2,FALSE),"")</f>
        <v>01​ 01 01 6700 1</v>
      </c>
      <c r="D273" s="274" t="str">
        <f>IFERROR(VLOOKUP(B273,'Reading B'!E:CS,3,FALSE),"")</f>
        <v>ចេង អឿន</v>
      </c>
      <c r="E273" s="274">
        <f>IFERROR(VLOOKUP(B273,'Reading B'!E:CS,76,FALSE),"")</f>
        <v>0</v>
      </c>
      <c r="F273" s="275">
        <f>IFERROR(VLOOKUP(B273,'Reading B'!E:CS,31,FALSE),"")</f>
        <v>0</v>
      </c>
      <c r="G273" s="276">
        <f>IFERROR(VLOOKUP(B273,'Reading B'!E:CS,40,FALSE),"")</f>
        <v>0</v>
      </c>
      <c r="H273" s="276">
        <f>IFERROR(VLOOKUP(B273,'Reading B'!E:CS,81,FALSE),"")</f>
        <v>0</v>
      </c>
      <c r="I273" s="276">
        <f t="shared" si="4"/>
        <v>0</v>
      </c>
      <c r="J273" s="277"/>
    </row>
    <row r="274" spans="2:10" s="261" customFormat="1" ht="17.399999999999999" customHeight="1">
      <c r="B274" s="272">
        <v>269</v>
      </c>
      <c r="C274" s="273" t="str">
        <f>IFERROR(VLOOKUP(B274,'Reading B'!E:CS,2,FALSE),"")</f>
        <v>01​ 01 01 6725 1</v>
      </c>
      <c r="D274" s="274" t="str">
        <f>IFERROR(VLOOKUP(B274,'Reading B'!E:CS,3,FALSE),"")</f>
        <v>ក្រុមហ៊ុន អិលឌីអែស</v>
      </c>
      <c r="E274" s="274">
        <f>IFERROR(VLOOKUP(B274,'Reading B'!E:CS,76,FALSE),"")</f>
        <v>0</v>
      </c>
      <c r="F274" s="275">
        <f>IFERROR(VLOOKUP(B274,'Reading B'!E:CS,31,FALSE),"")</f>
        <v>0</v>
      </c>
      <c r="G274" s="276">
        <f>IFERROR(VLOOKUP(B274,'Reading B'!E:CS,40,FALSE),"")</f>
        <v>0</v>
      </c>
      <c r="H274" s="276">
        <f>IFERROR(VLOOKUP(B274,'Reading B'!E:CS,81,FALSE),"")</f>
        <v>0</v>
      </c>
      <c r="I274" s="276">
        <f t="shared" si="4"/>
        <v>0</v>
      </c>
      <c r="J274" s="277"/>
    </row>
    <row r="275" spans="2:10" s="261" customFormat="1" ht="17.399999999999999" customHeight="1">
      <c r="B275" s="272">
        <v>270</v>
      </c>
      <c r="C275" s="273" t="str">
        <f>IFERROR(VLOOKUP(B275,'Reading B'!E:CS,2,FALSE),"")</f>
        <v>01​ 01 01 6750 1</v>
      </c>
      <c r="D275" s="274" t="str">
        <f>IFERROR(VLOOKUP(B275,'Reading B'!E:CS,3,FALSE),"")</f>
        <v>តុបផូលីណា ១</v>
      </c>
      <c r="E275" s="274">
        <f>IFERROR(VLOOKUP(B275,'Reading B'!E:CS,76,FALSE),"")</f>
        <v>0</v>
      </c>
      <c r="F275" s="275">
        <f>IFERROR(VLOOKUP(B275,'Reading B'!E:CS,31,FALSE),"")</f>
        <v>0</v>
      </c>
      <c r="G275" s="276">
        <f>IFERROR(VLOOKUP(B275,'Reading B'!E:CS,40,FALSE),"")</f>
        <v>0</v>
      </c>
      <c r="H275" s="276">
        <f>IFERROR(VLOOKUP(B275,'Reading B'!E:CS,81,FALSE),"")</f>
        <v>0</v>
      </c>
      <c r="I275" s="276">
        <f t="shared" si="4"/>
        <v>0</v>
      </c>
      <c r="J275" s="277"/>
    </row>
    <row r="276" spans="2:10" s="261" customFormat="1" ht="17.399999999999999" customHeight="1">
      <c r="B276" s="272">
        <v>271</v>
      </c>
      <c r="C276" s="273" t="str">
        <f>IFERROR(VLOOKUP(B276,'Reading B'!E:CS,2,FALSE),"")</f>
        <v>01​ 01 01 6775 1</v>
      </c>
      <c r="D276" s="274" t="str">
        <f>IFERROR(VLOOKUP(B276,'Reading B'!E:CS,3,FALSE),"")</f>
        <v>តុប ថូលីណា ២</v>
      </c>
      <c r="E276" s="274">
        <f>IFERROR(VLOOKUP(B276,'Reading B'!E:CS,76,FALSE),"")</f>
        <v>0</v>
      </c>
      <c r="F276" s="275">
        <f>IFERROR(VLOOKUP(B276,'Reading B'!E:CS,31,FALSE),"")</f>
        <v>0</v>
      </c>
      <c r="G276" s="276">
        <f>IFERROR(VLOOKUP(B276,'Reading B'!E:CS,40,FALSE),"")</f>
        <v>0</v>
      </c>
      <c r="H276" s="276">
        <f>IFERROR(VLOOKUP(B276,'Reading B'!E:CS,81,FALSE),"")</f>
        <v>0</v>
      </c>
      <c r="I276" s="276">
        <f t="shared" si="4"/>
        <v>0</v>
      </c>
      <c r="J276" s="277"/>
    </row>
    <row r="277" spans="2:10" s="261" customFormat="1" ht="17.399999999999999" customHeight="1">
      <c r="B277" s="272">
        <v>272</v>
      </c>
      <c r="C277" s="273" t="str">
        <f>IFERROR(VLOOKUP(B277,'Reading B'!E:CS,2,FALSE),"")</f>
        <v>01​ 01 01 6800 1</v>
      </c>
      <c r="D277" s="274" t="str">
        <f>IFERROR(VLOOKUP(B277,'Reading B'!E:CS,3,FALSE),"")</f>
        <v>ឡាំ ឆៃលីន</v>
      </c>
      <c r="E277" s="274">
        <f>IFERROR(VLOOKUP(B277,'Reading B'!E:CS,76,FALSE),"")</f>
        <v>0</v>
      </c>
      <c r="F277" s="275">
        <f>IFERROR(VLOOKUP(B277,'Reading B'!E:CS,31,FALSE),"")</f>
        <v>0</v>
      </c>
      <c r="G277" s="276">
        <f>IFERROR(VLOOKUP(B277,'Reading B'!E:CS,40,FALSE),"")</f>
        <v>0</v>
      </c>
      <c r="H277" s="276">
        <f>IFERROR(VLOOKUP(B277,'Reading B'!E:CS,81,FALSE),"")</f>
        <v>0</v>
      </c>
      <c r="I277" s="276">
        <f t="shared" si="4"/>
        <v>0</v>
      </c>
      <c r="J277" s="277"/>
    </row>
    <row r="278" spans="2:10" s="261" customFormat="1" ht="17.399999999999999" customHeight="1">
      <c r="B278" s="272">
        <v>273</v>
      </c>
      <c r="C278" s="273" t="str">
        <f>IFERROR(VLOOKUP(B278,'Reading B'!E:CS,2,FALSE),"")</f>
        <v>01​ 01 01 6825 1</v>
      </c>
      <c r="D278" s="274" t="str">
        <f>IFERROR(VLOOKUP(B278,'Reading B'!E:CS,3,FALSE),"")</f>
        <v>វ៉ាន់ ណារ៉េត</v>
      </c>
      <c r="E278" s="274">
        <f>IFERROR(VLOOKUP(B278,'Reading B'!E:CS,76,FALSE),"")</f>
        <v>0</v>
      </c>
      <c r="F278" s="275">
        <f>IFERROR(VLOOKUP(B278,'Reading B'!E:CS,31,FALSE),"")</f>
        <v>0</v>
      </c>
      <c r="G278" s="276">
        <f>IFERROR(VLOOKUP(B278,'Reading B'!E:CS,40,FALSE),"")</f>
        <v>0</v>
      </c>
      <c r="H278" s="276">
        <f>IFERROR(VLOOKUP(B278,'Reading B'!E:CS,81,FALSE),"")</f>
        <v>0</v>
      </c>
      <c r="I278" s="276">
        <f t="shared" si="4"/>
        <v>0</v>
      </c>
      <c r="J278" s="277"/>
    </row>
    <row r="279" spans="2:10" s="261" customFormat="1" ht="17.399999999999999" customHeight="1">
      <c r="B279" s="272">
        <v>274</v>
      </c>
      <c r="C279" s="273" t="str">
        <f>IFERROR(VLOOKUP(B279,'Reading B'!E:CS,2,FALSE),"")</f>
        <v>01​ 01 01 6850 1</v>
      </c>
      <c r="D279" s="274" t="str">
        <f>IFERROR(VLOOKUP(B279,'Reading B'!E:CS,3,FALSE),"")</f>
        <v>នៅ សិទ្ធិគុណ</v>
      </c>
      <c r="E279" s="274">
        <f>IFERROR(VLOOKUP(B279,'Reading B'!E:CS,76,FALSE),"")</f>
        <v>0</v>
      </c>
      <c r="F279" s="275">
        <f>IFERROR(VLOOKUP(B279,'Reading B'!E:CS,31,FALSE),"")</f>
        <v>0</v>
      </c>
      <c r="G279" s="276">
        <f>IFERROR(VLOOKUP(B279,'Reading B'!E:CS,40,FALSE),"")</f>
        <v>0</v>
      </c>
      <c r="H279" s="276">
        <f>IFERROR(VLOOKUP(B279,'Reading B'!E:CS,81,FALSE),"")</f>
        <v>0</v>
      </c>
      <c r="I279" s="276">
        <f t="shared" si="4"/>
        <v>0</v>
      </c>
      <c r="J279" s="277"/>
    </row>
    <row r="280" spans="2:10" s="261" customFormat="1" ht="17.399999999999999" customHeight="1">
      <c r="B280" s="272">
        <v>275</v>
      </c>
      <c r="C280" s="273" t="str">
        <f>IFERROR(VLOOKUP(B280,'Reading B'!E:CS,2,FALSE),"")</f>
        <v>01​ 01 01 6875 1</v>
      </c>
      <c r="D280" s="274" t="str">
        <f>IFERROR(VLOOKUP(B280,'Reading B'!E:CS,3,FALSE),"")</f>
        <v>សួន វណ្ណនេត</v>
      </c>
      <c r="E280" s="274">
        <f>IFERROR(VLOOKUP(B280,'Reading B'!E:CS,76,FALSE),"")</f>
        <v>0</v>
      </c>
      <c r="F280" s="275">
        <f>IFERROR(VLOOKUP(B280,'Reading B'!E:CS,31,FALSE),"")</f>
        <v>0</v>
      </c>
      <c r="G280" s="276">
        <f>IFERROR(VLOOKUP(B280,'Reading B'!E:CS,40,FALSE),"")</f>
        <v>0</v>
      </c>
      <c r="H280" s="276">
        <f>IFERROR(VLOOKUP(B280,'Reading B'!E:CS,81,FALSE),"")</f>
        <v>0</v>
      </c>
      <c r="I280" s="276">
        <f t="shared" si="4"/>
        <v>0</v>
      </c>
      <c r="J280" s="277"/>
    </row>
    <row r="281" spans="2:10" s="261" customFormat="1" ht="17.399999999999999" customHeight="1">
      <c r="B281" s="272">
        <v>276</v>
      </c>
      <c r="C281" s="273" t="str">
        <f>IFERROR(VLOOKUP(B281,'Reading B'!E:CS,2,FALSE),"")</f>
        <v>01​ 01 01 6900 1</v>
      </c>
      <c r="D281" s="274" t="str">
        <f>IFERROR(VLOOKUP(B281,'Reading B'!E:CS,3,FALSE),"")</f>
        <v>សៀ ស៊ិន ១</v>
      </c>
      <c r="E281" s="274">
        <f>IFERROR(VLOOKUP(B281,'Reading B'!E:CS,76,FALSE),"")</f>
        <v>0</v>
      </c>
      <c r="F281" s="275">
        <f>IFERROR(VLOOKUP(B281,'Reading B'!E:CS,31,FALSE),"")</f>
        <v>0</v>
      </c>
      <c r="G281" s="276">
        <f>IFERROR(VLOOKUP(B281,'Reading B'!E:CS,40,FALSE),"")</f>
        <v>0</v>
      </c>
      <c r="H281" s="276">
        <f>IFERROR(VLOOKUP(B281,'Reading B'!E:CS,81,FALSE),"")</f>
        <v>0</v>
      </c>
      <c r="I281" s="276">
        <f t="shared" si="4"/>
        <v>0</v>
      </c>
      <c r="J281" s="277"/>
    </row>
    <row r="282" spans="2:10" s="261" customFormat="1" ht="17.399999999999999" customHeight="1">
      <c r="B282" s="272">
        <v>277</v>
      </c>
      <c r="C282" s="273" t="str">
        <f>IFERROR(VLOOKUP(B282,'Reading B'!E:CS,2,FALSE),"")</f>
        <v>01​ 01 01 6925 1</v>
      </c>
      <c r="D282" s="274" t="str">
        <f>IFERROR(VLOOKUP(B282,'Reading B'!E:CS,3,FALSE),"")</f>
        <v>គាន ថៃ ១</v>
      </c>
      <c r="E282" s="274">
        <f>IFERROR(VLOOKUP(B282,'Reading B'!E:CS,76,FALSE),"")</f>
        <v>0</v>
      </c>
      <c r="F282" s="275">
        <f>IFERROR(VLOOKUP(B282,'Reading B'!E:CS,31,FALSE),"")</f>
        <v>0</v>
      </c>
      <c r="G282" s="276">
        <f>IFERROR(VLOOKUP(B282,'Reading B'!E:CS,40,FALSE),"")</f>
        <v>0</v>
      </c>
      <c r="H282" s="276">
        <f>IFERROR(VLOOKUP(B282,'Reading B'!E:CS,81,FALSE),"")</f>
        <v>0</v>
      </c>
      <c r="I282" s="276">
        <f t="shared" si="4"/>
        <v>0</v>
      </c>
      <c r="J282" s="277"/>
    </row>
    <row r="283" spans="2:10" s="261" customFormat="1" ht="17.399999999999999" customHeight="1">
      <c r="B283" s="272">
        <v>278</v>
      </c>
      <c r="C283" s="273" t="str">
        <f>IFERROR(VLOOKUP(B283,'Reading B'!E:CS,2,FALSE),"")</f>
        <v>01​ 01 01 6950 1</v>
      </c>
      <c r="D283" s="274" t="str">
        <f>IFERROR(VLOOKUP(B283,'Reading B'!E:CS,3,FALSE),"")</f>
        <v>ឃុន ងួនហុង</v>
      </c>
      <c r="E283" s="274">
        <f>IFERROR(VLOOKUP(B283,'Reading B'!E:CS,76,FALSE),"")</f>
        <v>0</v>
      </c>
      <c r="F283" s="275">
        <f>IFERROR(VLOOKUP(B283,'Reading B'!E:CS,31,FALSE),"")</f>
        <v>0</v>
      </c>
      <c r="G283" s="276">
        <f>IFERROR(VLOOKUP(B283,'Reading B'!E:CS,40,FALSE),"")</f>
        <v>0</v>
      </c>
      <c r="H283" s="276">
        <f>IFERROR(VLOOKUP(B283,'Reading B'!E:CS,81,FALSE),"")</f>
        <v>0</v>
      </c>
      <c r="I283" s="276">
        <f t="shared" si="4"/>
        <v>0</v>
      </c>
      <c r="J283" s="277"/>
    </row>
    <row r="284" spans="2:10" s="261" customFormat="1" ht="17.399999999999999" customHeight="1">
      <c r="B284" s="272">
        <v>279</v>
      </c>
      <c r="C284" s="273" t="str">
        <f>IFERROR(VLOOKUP(B284,'Reading B'!E:CS,2,FALSE),"")</f>
        <v>01​ 01 01 6975 1</v>
      </c>
      <c r="D284" s="274" t="str">
        <f>IFERROR(VLOOKUP(B284,'Reading B'!E:CS,3,FALSE),"")</f>
        <v>វិទ្យាល័យបៀលប្រាយ ៣</v>
      </c>
      <c r="E284" s="274">
        <f>IFERROR(VLOOKUP(B284,'Reading B'!E:CS,76,FALSE),"")</f>
        <v>0</v>
      </c>
      <c r="F284" s="275">
        <f>IFERROR(VLOOKUP(B284,'Reading B'!E:CS,31,FALSE),"")</f>
        <v>0</v>
      </c>
      <c r="G284" s="276">
        <f>IFERROR(VLOOKUP(B284,'Reading B'!E:CS,40,FALSE),"")</f>
        <v>0</v>
      </c>
      <c r="H284" s="276">
        <f>IFERROR(VLOOKUP(B284,'Reading B'!E:CS,81,FALSE),"")</f>
        <v>0</v>
      </c>
      <c r="I284" s="276">
        <f t="shared" si="4"/>
        <v>0</v>
      </c>
      <c r="J284" s="277"/>
    </row>
    <row r="285" spans="2:10" s="261" customFormat="1" ht="17.399999999999999" customHeight="1">
      <c r="B285" s="272">
        <v>280</v>
      </c>
      <c r="C285" s="273" t="str">
        <f>IFERROR(VLOOKUP(B285,'Reading B'!E:CS,2,FALSE),"")</f>
        <v>01​ 01 01 7000 1</v>
      </c>
      <c r="D285" s="274" t="str">
        <f>IFERROR(VLOOKUP(B285,'Reading B'!E:CS,3,FALSE),"")</f>
        <v>វីរះ</v>
      </c>
      <c r="E285" s="274">
        <f>IFERROR(VLOOKUP(B285,'Reading B'!E:CS,76,FALSE),"")</f>
        <v>0</v>
      </c>
      <c r="F285" s="275">
        <f>IFERROR(VLOOKUP(B285,'Reading B'!E:CS,31,FALSE),"")</f>
        <v>0</v>
      </c>
      <c r="G285" s="276">
        <f>IFERROR(VLOOKUP(B285,'Reading B'!E:CS,40,FALSE),"")</f>
        <v>0</v>
      </c>
      <c r="H285" s="276">
        <f>IFERROR(VLOOKUP(B285,'Reading B'!E:CS,81,FALSE),"")</f>
        <v>0</v>
      </c>
      <c r="I285" s="276">
        <f t="shared" si="4"/>
        <v>0</v>
      </c>
      <c r="J285" s="277"/>
    </row>
    <row r="286" spans="2:10" s="261" customFormat="1" ht="17.399999999999999" customHeight="1">
      <c r="B286" s="272">
        <v>281</v>
      </c>
      <c r="C286" s="273" t="str">
        <f>IFERROR(VLOOKUP(B286,'Reading B'!E:CS,2,FALSE),"")</f>
        <v>01​ 01 01 7025 1</v>
      </c>
      <c r="D286" s="274" t="str">
        <f>IFERROR(VLOOKUP(B286,'Reading B'!E:CS,3,FALSE),"")</f>
        <v>ស</v>
      </c>
      <c r="E286" s="274">
        <f>IFERROR(VLOOKUP(B286,'Reading B'!E:CS,76,FALSE),"")</f>
        <v>0</v>
      </c>
      <c r="F286" s="275">
        <f>IFERROR(VLOOKUP(B286,'Reading B'!E:CS,31,FALSE),"")</f>
        <v>0</v>
      </c>
      <c r="G286" s="276">
        <f>IFERROR(VLOOKUP(B286,'Reading B'!E:CS,40,FALSE),"")</f>
        <v>0</v>
      </c>
      <c r="H286" s="276">
        <f>IFERROR(VLOOKUP(B286,'Reading B'!E:CS,81,FALSE),"")</f>
        <v>0</v>
      </c>
      <c r="I286" s="276">
        <f t="shared" si="4"/>
        <v>0</v>
      </c>
      <c r="J286" s="277"/>
    </row>
    <row r="287" spans="2:10" s="261" customFormat="1" ht="17.399999999999999" customHeight="1">
      <c r="B287" s="272">
        <v>282</v>
      </c>
      <c r="C287" s="273" t="str">
        <f>IFERROR(VLOOKUP(B287,'Reading B'!E:CS,2,FALSE),"")</f>
        <v>01​ 01 01 7050 1</v>
      </c>
      <c r="D287" s="274" t="str">
        <f>IFERROR(VLOOKUP(B287,'Reading B'!E:CS,3,FALSE),"")</f>
        <v>ដា</v>
      </c>
      <c r="E287" s="274">
        <f>IFERROR(VLOOKUP(B287,'Reading B'!E:CS,76,FALSE),"")</f>
        <v>0</v>
      </c>
      <c r="F287" s="275">
        <f>IFERROR(VLOOKUP(B287,'Reading B'!E:CS,31,FALSE),"")</f>
        <v>0</v>
      </c>
      <c r="G287" s="276">
        <f>IFERROR(VLOOKUP(B287,'Reading B'!E:CS,40,FALSE),"")</f>
        <v>0</v>
      </c>
      <c r="H287" s="276">
        <f>IFERROR(VLOOKUP(B287,'Reading B'!E:CS,81,FALSE),"")</f>
        <v>0</v>
      </c>
      <c r="I287" s="276">
        <f t="shared" si="4"/>
        <v>0</v>
      </c>
      <c r="J287" s="277"/>
    </row>
    <row r="288" spans="2:10" s="261" customFormat="1" ht="17.399999999999999" customHeight="1">
      <c r="B288" s="272">
        <v>283</v>
      </c>
      <c r="C288" s="273" t="str">
        <f>IFERROR(VLOOKUP(B288,'Reading B'!E:CS,2,FALSE),"")</f>
        <v/>
      </c>
      <c r="D288" s="274" t="str">
        <f>IFERROR(VLOOKUP(B288,'Reading B'!E:CS,3,FALSE),"")</f>
        <v/>
      </c>
      <c r="E288" s="274" t="str">
        <f>IFERROR(VLOOKUP(B288,'Reading B'!E:CS,76,FALSE),"")</f>
        <v/>
      </c>
      <c r="F288" s="275" t="str">
        <f>IFERROR(VLOOKUP(B288,'Reading B'!E:CS,31,FALSE),"")</f>
        <v/>
      </c>
      <c r="G288" s="276" t="str">
        <f>IFERROR(VLOOKUP(B288,'Reading B'!E:CS,40,FALSE),"")</f>
        <v/>
      </c>
      <c r="H288" s="276" t="str">
        <f>IFERROR(VLOOKUP(B288,'Reading B'!E:CS,81,FALSE),"")</f>
        <v/>
      </c>
      <c r="I288" s="276">
        <f t="shared" si="4"/>
        <v>0</v>
      </c>
      <c r="J288" s="277"/>
    </row>
    <row r="289" spans="2:10" s="261" customFormat="1" ht="17.399999999999999" customHeight="1">
      <c r="B289" s="272">
        <v>284</v>
      </c>
      <c r="C289" s="273" t="str">
        <f>IFERROR(VLOOKUP(B289,'Reading B'!E:CS,2,FALSE),"")</f>
        <v/>
      </c>
      <c r="D289" s="274" t="str">
        <f>IFERROR(VLOOKUP(B289,'Reading B'!E:CS,3,FALSE),"")</f>
        <v/>
      </c>
      <c r="E289" s="274" t="str">
        <f>IFERROR(VLOOKUP(B289,'Reading B'!E:CS,76,FALSE),"")</f>
        <v/>
      </c>
      <c r="F289" s="275" t="str">
        <f>IFERROR(VLOOKUP(B289,'Reading B'!E:CS,31,FALSE),"")</f>
        <v/>
      </c>
      <c r="G289" s="276" t="str">
        <f>IFERROR(VLOOKUP(B289,'Reading B'!E:CS,40,FALSE),"")</f>
        <v/>
      </c>
      <c r="H289" s="276" t="str">
        <f>IFERROR(VLOOKUP(B289,'Reading B'!E:CS,81,FALSE),"")</f>
        <v/>
      </c>
      <c r="I289" s="276">
        <f t="shared" si="4"/>
        <v>0</v>
      </c>
      <c r="J289" s="277"/>
    </row>
    <row r="290" spans="2:10" s="261" customFormat="1" ht="17.399999999999999" customHeight="1">
      <c r="B290" s="272">
        <v>285</v>
      </c>
      <c r="C290" s="273" t="str">
        <f>IFERROR(VLOOKUP(B290,'Reading B'!E:CS,2,FALSE),"")</f>
        <v/>
      </c>
      <c r="D290" s="274" t="str">
        <f>IFERROR(VLOOKUP(B290,'Reading B'!E:CS,3,FALSE),"")</f>
        <v/>
      </c>
      <c r="E290" s="274" t="str">
        <f>IFERROR(VLOOKUP(B290,'Reading B'!E:CS,76,FALSE),"")</f>
        <v/>
      </c>
      <c r="F290" s="275" t="str">
        <f>IFERROR(VLOOKUP(B290,'Reading B'!E:CS,31,FALSE),"")</f>
        <v/>
      </c>
      <c r="G290" s="276" t="str">
        <f>IFERROR(VLOOKUP(B290,'Reading B'!E:CS,40,FALSE),"")</f>
        <v/>
      </c>
      <c r="H290" s="276" t="str">
        <f>IFERROR(VLOOKUP(B290,'Reading B'!E:CS,81,FALSE),"")</f>
        <v/>
      </c>
      <c r="I290" s="276">
        <f t="shared" si="4"/>
        <v>0</v>
      </c>
      <c r="J290" s="277"/>
    </row>
    <row r="291" spans="2:10" s="261" customFormat="1" ht="17.399999999999999" customHeight="1">
      <c r="B291" s="272">
        <v>286</v>
      </c>
      <c r="C291" s="273" t="str">
        <f>IFERROR(VLOOKUP(B291,'Reading B'!E:CS,2,FALSE),"")</f>
        <v/>
      </c>
      <c r="D291" s="274" t="str">
        <f>IFERROR(VLOOKUP(B291,'Reading B'!E:CS,3,FALSE),"")</f>
        <v/>
      </c>
      <c r="E291" s="274" t="str">
        <f>IFERROR(VLOOKUP(B291,'Reading B'!E:CS,76,FALSE),"")</f>
        <v/>
      </c>
      <c r="F291" s="275" t="str">
        <f>IFERROR(VLOOKUP(B291,'Reading B'!E:CS,31,FALSE),"")</f>
        <v/>
      </c>
      <c r="G291" s="276" t="str">
        <f>IFERROR(VLOOKUP(B291,'Reading B'!E:CS,40,FALSE),"")</f>
        <v/>
      </c>
      <c r="H291" s="276" t="str">
        <f>IFERROR(VLOOKUP(B291,'Reading B'!E:CS,81,FALSE),"")</f>
        <v/>
      </c>
      <c r="I291" s="276">
        <f t="shared" si="4"/>
        <v>0</v>
      </c>
      <c r="J291" s="277"/>
    </row>
    <row r="292" spans="2:10" s="261" customFormat="1" ht="17.399999999999999" customHeight="1">
      <c r="B292" s="272">
        <v>287</v>
      </c>
      <c r="C292" s="273" t="str">
        <f>IFERROR(VLOOKUP(B292,'Reading B'!E:CS,2,FALSE),"")</f>
        <v/>
      </c>
      <c r="D292" s="274" t="str">
        <f>IFERROR(VLOOKUP(B292,'Reading B'!E:CS,3,FALSE),"")</f>
        <v/>
      </c>
      <c r="E292" s="274" t="str">
        <f>IFERROR(VLOOKUP(B292,'Reading B'!E:CS,76,FALSE),"")</f>
        <v/>
      </c>
      <c r="F292" s="275" t="str">
        <f>IFERROR(VLOOKUP(B292,'Reading B'!E:CS,31,FALSE),"")</f>
        <v/>
      </c>
      <c r="G292" s="276" t="str">
        <f>IFERROR(VLOOKUP(B292,'Reading B'!E:CS,40,FALSE),"")</f>
        <v/>
      </c>
      <c r="H292" s="276" t="str">
        <f>IFERROR(VLOOKUP(B292,'Reading B'!E:CS,81,FALSE),"")</f>
        <v/>
      </c>
      <c r="I292" s="276">
        <f t="shared" si="4"/>
        <v>0</v>
      </c>
      <c r="J292" s="277"/>
    </row>
    <row r="293" spans="2:10" s="261" customFormat="1" ht="17.399999999999999" customHeight="1">
      <c r="B293" s="272">
        <v>288</v>
      </c>
      <c r="C293" s="273" t="str">
        <f>IFERROR(VLOOKUP(B293,'Reading B'!E:CS,2,FALSE),"")</f>
        <v/>
      </c>
      <c r="D293" s="274" t="str">
        <f>IFERROR(VLOOKUP(B293,'Reading B'!E:CS,3,FALSE),"")</f>
        <v/>
      </c>
      <c r="E293" s="274" t="str">
        <f>IFERROR(VLOOKUP(B293,'Reading B'!E:CS,76,FALSE),"")</f>
        <v/>
      </c>
      <c r="F293" s="275" t="str">
        <f>IFERROR(VLOOKUP(B293,'Reading B'!E:CS,31,FALSE),"")</f>
        <v/>
      </c>
      <c r="G293" s="276" t="str">
        <f>IFERROR(VLOOKUP(B293,'Reading B'!E:CS,40,FALSE),"")</f>
        <v/>
      </c>
      <c r="H293" s="276" t="str">
        <f>IFERROR(VLOOKUP(B293,'Reading B'!E:CS,81,FALSE),"")</f>
        <v/>
      </c>
      <c r="I293" s="276">
        <f t="shared" si="4"/>
        <v>0</v>
      </c>
      <c r="J293" s="277"/>
    </row>
    <row r="294" spans="2:10" s="261" customFormat="1" ht="17.399999999999999" customHeight="1">
      <c r="B294" s="272">
        <v>289</v>
      </c>
      <c r="C294" s="273" t="str">
        <f>IFERROR(VLOOKUP(B294,'Reading B'!E:CS,2,FALSE),"")</f>
        <v/>
      </c>
      <c r="D294" s="274" t="str">
        <f>IFERROR(VLOOKUP(B294,'Reading B'!E:CS,3,FALSE),"")</f>
        <v/>
      </c>
      <c r="E294" s="274" t="str">
        <f>IFERROR(VLOOKUP(B294,'Reading B'!E:CS,76,FALSE),"")</f>
        <v/>
      </c>
      <c r="F294" s="275" t="str">
        <f>IFERROR(VLOOKUP(B294,'Reading B'!E:CS,31,FALSE),"")</f>
        <v/>
      </c>
      <c r="G294" s="276" t="str">
        <f>IFERROR(VLOOKUP(B294,'Reading B'!E:CS,40,FALSE),"")</f>
        <v/>
      </c>
      <c r="H294" s="276" t="str">
        <f>IFERROR(VLOOKUP(B294,'Reading B'!E:CS,81,FALSE),"")</f>
        <v/>
      </c>
      <c r="I294" s="276">
        <f t="shared" si="4"/>
        <v>0</v>
      </c>
      <c r="J294" s="277"/>
    </row>
    <row r="295" spans="2:10" s="261" customFormat="1" ht="17.399999999999999" customHeight="1">
      <c r="B295" s="272">
        <v>290</v>
      </c>
      <c r="C295" s="273" t="str">
        <f>IFERROR(VLOOKUP(B295,'Reading B'!E:CS,2,FALSE),"")</f>
        <v/>
      </c>
      <c r="D295" s="274" t="str">
        <f>IFERROR(VLOOKUP(B295,'Reading B'!E:CS,3,FALSE),"")</f>
        <v/>
      </c>
      <c r="E295" s="274" t="str">
        <f>IFERROR(VLOOKUP(B295,'Reading B'!E:CS,76,FALSE),"")</f>
        <v/>
      </c>
      <c r="F295" s="275" t="str">
        <f>IFERROR(VLOOKUP(B295,'Reading B'!E:CS,31,FALSE),"")</f>
        <v/>
      </c>
      <c r="G295" s="276" t="str">
        <f>IFERROR(VLOOKUP(B295,'Reading B'!E:CS,40,FALSE),"")</f>
        <v/>
      </c>
      <c r="H295" s="276" t="str">
        <f>IFERROR(VLOOKUP(B295,'Reading B'!E:CS,81,FALSE),"")</f>
        <v/>
      </c>
      <c r="I295" s="276">
        <f t="shared" si="4"/>
        <v>0</v>
      </c>
      <c r="J295" s="277"/>
    </row>
    <row r="296" spans="2:10" s="261" customFormat="1" ht="17.399999999999999" customHeight="1">
      <c r="B296" s="272">
        <v>291</v>
      </c>
      <c r="C296" s="273" t="str">
        <f>IFERROR(VLOOKUP(B296,'Reading B'!E:CS,2,FALSE),"")</f>
        <v/>
      </c>
      <c r="D296" s="274" t="str">
        <f>IFERROR(VLOOKUP(B296,'Reading B'!E:CS,3,FALSE),"")</f>
        <v/>
      </c>
      <c r="E296" s="274" t="str">
        <f>IFERROR(VLOOKUP(B296,'Reading B'!E:CS,76,FALSE),"")</f>
        <v/>
      </c>
      <c r="F296" s="275" t="str">
        <f>IFERROR(VLOOKUP(B296,'Reading B'!E:CS,31,FALSE),"")</f>
        <v/>
      </c>
      <c r="G296" s="276" t="str">
        <f>IFERROR(VLOOKUP(B296,'Reading B'!E:CS,40,FALSE),"")</f>
        <v/>
      </c>
      <c r="H296" s="276" t="str">
        <f>IFERROR(VLOOKUP(B296,'Reading B'!E:CS,81,FALSE),"")</f>
        <v/>
      </c>
      <c r="I296" s="276">
        <f t="shared" si="4"/>
        <v>0</v>
      </c>
      <c r="J296" s="277"/>
    </row>
    <row r="297" spans="2:10" s="261" customFormat="1" ht="17.399999999999999" customHeight="1">
      <c r="B297" s="272">
        <v>292</v>
      </c>
      <c r="C297" s="273" t="str">
        <f>IFERROR(VLOOKUP(B297,'Reading B'!E:CS,2,FALSE),"")</f>
        <v/>
      </c>
      <c r="D297" s="274" t="str">
        <f>IFERROR(VLOOKUP(B297,'Reading B'!E:CS,3,FALSE),"")</f>
        <v/>
      </c>
      <c r="E297" s="274" t="str">
        <f>IFERROR(VLOOKUP(B297,'Reading B'!E:CS,76,FALSE),"")</f>
        <v/>
      </c>
      <c r="F297" s="275" t="str">
        <f>IFERROR(VLOOKUP(B297,'Reading B'!E:CS,31,FALSE),"")</f>
        <v/>
      </c>
      <c r="G297" s="276" t="str">
        <f>IFERROR(VLOOKUP(B297,'Reading B'!E:CS,40,FALSE),"")</f>
        <v/>
      </c>
      <c r="H297" s="276" t="str">
        <f>IFERROR(VLOOKUP(B297,'Reading B'!E:CS,81,FALSE),"")</f>
        <v/>
      </c>
      <c r="I297" s="276">
        <f t="shared" si="4"/>
        <v>0</v>
      </c>
      <c r="J297" s="277"/>
    </row>
    <row r="298" spans="2:10" s="261" customFormat="1" ht="17.399999999999999" customHeight="1">
      <c r="B298" s="272">
        <v>293</v>
      </c>
      <c r="C298" s="273" t="str">
        <f>IFERROR(VLOOKUP(B298,'Reading B'!E:CS,2,FALSE),"")</f>
        <v/>
      </c>
      <c r="D298" s="274" t="str">
        <f>IFERROR(VLOOKUP(B298,'Reading B'!E:CS,3,FALSE),"")</f>
        <v/>
      </c>
      <c r="E298" s="274" t="str">
        <f>IFERROR(VLOOKUP(B298,'Reading B'!E:CS,76,FALSE),"")</f>
        <v/>
      </c>
      <c r="F298" s="275" t="str">
        <f>IFERROR(VLOOKUP(B298,'Reading B'!E:CS,31,FALSE),"")</f>
        <v/>
      </c>
      <c r="G298" s="276" t="str">
        <f>IFERROR(VLOOKUP(B298,'Reading B'!E:CS,40,FALSE),"")</f>
        <v/>
      </c>
      <c r="H298" s="276" t="str">
        <f>IFERROR(VLOOKUP(B298,'Reading B'!E:CS,81,FALSE),"")</f>
        <v/>
      </c>
      <c r="I298" s="276">
        <f t="shared" si="4"/>
        <v>0</v>
      </c>
      <c r="J298" s="277"/>
    </row>
    <row r="299" spans="2:10" s="261" customFormat="1" ht="17.399999999999999" customHeight="1">
      <c r="B299" s="272">
        <v>294</v>
      </c>
      <c r="C299" s="273" t="str">
        <f>IFERROR(VLOOKUP(B299,'Reading B'!E:CS,2,FALSE),"")</f>
        <v/>
      </c>
      <c r="D299" s="274" t="str">
        <f>IFERROR(VLOOKUP(B299,'Reading B'!E:CS,3,FALSE),"")</f>
        <v/>
      </c>
      <c r="E299" s="274" t="str">
        <f>IFERROR(VLOOKUP(B299,'Reading B'!E:CS,76,FALSE),"")</f>
        <v/>
      </c>
      <c r="F299" s="275" t="str">
        <f>IFERROR(VLOOKUP(B299,'Reading B'!E:CS,31,FALSE),"")</f>
        <v/>
      </c>
      <c r="G299" s="276" t="str">
        <f>IFERROR(VLOOKUP(B299,'Reading B'!E:CS,40,FALSE),"")</f>
        <v/>
      </c>
      <c r="H299" s="276" t="str">
        <f>IFERROR(VLOOKUP(B299,'Reading B'!E:CS,81,FALSE),"")</f>
        <v/>
      </c>
      <c r="I299" s="276">
        <f t="shared" si="4"/>
        <v>0</v>
      </c>
      <c r="J299" s="277"/>
    </row>
    <row r="300" spans="2:10" s="261" customFormat="1" ht="17.399999999999999" customHeight="1">
      <c r="B300" s="272">
        <v>295</v>
      </c>
      <c r="C300" s="273" t="str">
        <f>IFERROR(VLOOKUP(B300,'Reading B'!E:CS,2,FALSE),"")</f>
        <v/>
      </c>
      <c r="D300" s="274" t="str">
        <f>IFERROR(VLOOKUP(B300,'Reading B'!E:CS,3,FALSE),"")</f>
        <v/>
      </c>
      <c r="E300" s="274" t="str">
        <f>IFERROR(VLOOKUP(B300,'Reading B'!E:CS,76,FALSE),"")</f>
        <v/>
      </c>
      <c r="F300" s="275" t="str">
        <f>IFERROR(VLOOKUP(B300,'Reading B'!E:CS,31,FALSE),"")</f>
        <v/>
      </c>
      <c r="G300" s="276" t="str">
        <f>IFERROR(VLOOKUP(B300,'Reading B'!E:CS,40,FALSE),"")</f>
        <v/>
      </c>
      <c r="H300" s="276" t="str">
        <f>IFERROR(VLOOKUP(B300,'Reading B'!E:CS,81,FALSE),"")</f>
        <v/>
      </c>
      <c r="I300" s="276">
        <f t="shared" si="4"/>
        <v>0</v>
      </c>
      <c r="J300" s="277"/>
    </row>
    <row r="301" spans="2:10" s="261" customFormat="1" ht="17.399999999999999" customHeight="1">
      <c r="B301" s="272">
        <v>296</v>
      </c>
      <c r="C301" s="273" t="str">
        <f>IFERROR(VLOOKUP(B301,'Reading B'!E:CS,2,FALSE),"")</f>
        <v/>
      </c>
      <c r="D301" s="274" t="str">
        <f>IFERROR(VLOOKUP(B301,'Reading B'!E:CS,3,FALSE),"")</f>
        <v/>
      </c>
      <c r="E301" s="274" t="str">
        <f>IFERROR(VLOOKUP(B301,'Reading B'!E:CS,76,FALSE),"")</f>
        <v/>
      </c>
      <c r="F301" s="275" t="str">
        <f>IFERROR(VLOOKUP(B301,'Reading B'!E:CS,31,FALSE),"")</f>
        <v/>
      </c>
      <c r="G301" s="276" t="str">
        <f>IFERROR(VLOOKUP(B301,'Reading B'!E:CS,40,FALSE),"")</f>
        <v/>
      </c>
      <c r="H301" s="276" t="str">
        <f>IFERROR(VLOOKUP(B301,'Reading B'!E:CS,81,FALSE),"")</f>
        <v/>
      </c>
      <c r="I301" s="276">
        <f t="shared" si="4"/>
        <v>0</v>
      </c>
      <c r="J301" s="277"/>
    </row>
    <row r="302" spans="2:10" s="261" customFormat="1" ht="17.399999999999999" customHeight="1">
      <c r="B302" s="272">
        <v>297</v>
      </c>
      <c r="C302" s="273" t="str">
        <f>IFERROR(VLOOKUP(B302,'Reading B'!E:CS,2,FALSE),"")</f>
        <v/>
      </c>
      <c r="D302" s="274" t="str">
        <f>IFERROR(VLOOKUP(B302,'Reading B'!E:CS,3,FALSE),"")</f>
        <v/>
      </c>
      <c r="E302" s="274" t="str">
        <f>IFERROR(VLOOKUP(B302,'Reading B'!E:CS,76,FALSE),"")</f>
        <v/>
      </c>
      <c r="F302" s="275" t="str">
        <f>IFERROR(VLOOKUP(B302,'Reading B'!E:CS,31,FALSE),"")</f>
        <v/>
      </c>
      <c r="G302" s="276" t="str">
        <f>IFERROR(VLOOKUP(B302,'Reading B'!E:CS,40,FALSE),"")</f>
        <v/>
      </c>
      <c r="H302" s="276" t="str">
        <f>IFERROR(VLOOKUP(B302,'Reading B'!E:CS,81,FALSE),"")</f>
        <v/>
      </c>
      <c r="I302" s="276">
        <f>SUM(G302:H302)</f>
        <v>0</v>
      </c>
      <c r="J302" s="279"/>
    </row>
    <row r="303" spans="2:10" s="261" customFormat="1" ht="17.399999999999999" customHeight="1">
      <c r="B303" s="272">
        <v>298</v>
      </c>
      <c r="C303" s="273" t="str">
        <f>IFERROR(VLOOKUP(B303,'Reading B'!E:CS,2,FALSE),"")</f>
        <v/>
      </c>
      <c r="D303" s="274" t="str">
        <f>IFERROR(VLOOKUP(B303,'Reading B'!E:CS,3,FALSE),"")</f>
        <v/>
      </c>
      <c r="E303" s="274" t="str">
        <f>IFERROR(VLOOKUP(B303,'Reading B'!E:CS,76,FALSE),"")</f>
        <v/>
      </c>
      <c r="F303" s="275" t="str">
        <f>IFERROR(VLOOKUP(B303,'Reading B'!E:CS,31,FALSE),"")</f>
        <v/>
      </c>
      <c r="G303" s="276" t="str">
        <f>IFERROR(VLOOKUP(B303,'Reading B'!E:CS,40,FALSE),"")</f>
        <v/>
      </c>
      <c r="H303" s="276" t="str">
        <f>IFERROR(VLOOKUP(B303,'Reading B'!E:CS,81,FALSE),"")</f>
        <v/>
      </c>
      <c r="I303" s="276">
        <f t="shared" ref="I303:I305" si="5">SUM(G303:H303)</f>
        <v>0</v>
      </c>
      <c r="J303" s="279"/>
    </row>
    <row r="304" spans="2:10" s="261" customFormat="1" ht="17.399999999999999" customHeight="1">
      <c r="B304" s="272">
        <v>299</v>
      </c>
      <c r="C304" s="273" t="str">
        <f>IFERROR(VLOOKUP(B304,'Reading B'!E:CS,2,FALSE),"")</f>
        <v/>
      </c>
      <c r="D304" s="274" t="str">
        <f>IFERROR(VLOOKUP(B304,'Reading B'!E:CS,3,FALSE),"")</f>
        <v/>
      </c>
      <c r="E304" s="274" t="str">
        <f>IFERROR(VLOOKUP(B304,'Reading B'!E:CS,76,FALSE),"")</f>
        <v/>
      </c>
      <c r="F304" s="275" t="str">
        <f>IFERROR(VLOOKUP(B304,'Reading B'!E:CS,31,FALSE),"")</f>
        <v/>
      </c>
      <c r="G304" s="276" t="str">
        <f>IFERROR(VLOOKUP(B304,'Reading B'!E:CS,40,FALSE),"")</f>
        <v/>
      </c>
      <c r="H304" s="276" t="str">
        <f>IFERROR(VLOOKUP(B304,'Reading B'!E:CS,81,FALSE),"")</f>
        <v/>
      </c>
      <c r="I304" s="276">
        <f t="shared" si="5"/>
        <v>0</v>
      </c>
      <c r="J304" s="279"/>
    </row>
    <row r="305" spans="2:10" s="261" customFormat="1" ht="17.399999999999999" customHeight="1">
      <c r="B305" s="272">
        <v>300</v>
      </c>
      <c r="C305" s="273" t="str">
        <f>IFERROR(VLOOKUP(B305,'Reading B'!E:CS,2,FALSE),"")</f>
        <v/>
      </c>
      <c r="D305" s="274" t="str">
        <f>IFERROR(VLOOKUP(B305,'Reading B'!E:CS,3,FALSE),"")</f>
        <v/>
      </c>
      <c r="E305" s="274" t="str">
        <f>IFERROR(VLOOKUP(B305,'Reading B'!E:CS,76,FALSE),"")</f>
        <v/>
      </c>
      <c r="F305" s="275" t="str">
        <f>IFERROR(VLOOKUP(B305,'Reading B'!E:CS,31,FALSE),"")</f>
        <v/>
      </c>
      <c r="G305" s="276" t="str">
        <f>IFERROR(VLOOKUP(B305,'Reading B'!E:CS,40,FALSE),"")</f>
        <v/>
      </c>
      <c r="H305" s="276" t="str">
        <f>IFERROR(VLOOKUP(B305,'Reading B'!E:CS,81,FALSE),"")</f>
        <v/>
      </c>
      <c r="I305" s="276">
        <f t="shared" si="5"/>
        <v>0</v>
      </c>
      <c r="J305" s="279"/>
    </row>
    <row r="306" spans="2:10" ht="16.2" customHeight="1"/>
  </sheetData>
  <sheetProtection formatCells="0" formatColumns="0" formatRows="0" insertColumns="0" insertRows="0" insertHyperlinks="0" deleteColumns="0" deleteRows="0" sort="0" autoFilter="0" pivotTables="0"/>
  <mergeCells count="2">
    <mergeCell ref="D2:F2"/>
    <mergeCell ref="J4:J5"/>
  </mergeCells>
  <pageMargins left="0.31" right="0.17" top="0.33" bottom="0.12" header="0.12" footer="0.12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F63"/>
  <sheetViews>
    <sheetView showWhiteSpace="0" view="pageLayout" zoomScaleNormal="130" workbookViewId="0">
      <selection activeCell="I42" sqref="I42"/>
    </sheetView>
  </sheetViews>
  <sheetFormatPr defaultColWidth="5" defaultRowHeight="26.25" customHeight="1"/>
  <cols>
    <col min="1" max="1" width="0.20703125" style="148" customWidth="1"/>
    <col min="2" max="2" width="4.3125" style="148" customWidth="1"/>
    <col min="3" max="3" width="4.89453125" style="148" customWidth="1"/>
    <col min="4" max="4" width="4.3125" style="148" customWidth="1"/>
    <col min="5" max="5" width="4.7890625" style="148" customWidth="1"/>
    <col min="6" max="6" width="5" style="148"/>
    <col min="7" max="8" width="4.41796875" style="148" customWidth="1"/>
    <col min="9" max="9" width="5.68359375" style="148" customWidth="1"/>
    <col min="10" max="10" width="4.3125" style="148" customWidth="1"/>
    <col min="11" max="11" width="3.7890625" style="148" customWidth="1"/>
    <col min="12" max="12" width="5" style="148"/>
    <col min="13" max="13" width="5.20703125" style="148" customWidth="1"/>
    <col min="14" max="15" width="5.5234375" style="148" customWidth="1"/>
    <col min="16" max="17" width="2.7890625" style="148" customWidth="1"/>
    <col min="18" max="18" width="4.3125" style="148" customWidth="1"/>
    <col min="19" max="19" width="4.89453125" style="148" customWidth="1"/>
    <col min="20" max="20" width="4.3125" style="148" customWidth="1"/>
    <col min="21" max="23" width="4.7890625" style="148" customWidth="1"/>
    <col min="24" max="24" width="4.41796875" style="148" customWidth="1"/>
    <col min="25" max="25" width="5.68359375" style="148" customWidth="1"/>
    <col min="26" max="26" width="4.3125" style="148" customWidth="1"/>
    <col min="27" max="27" width="3.7890625" style="148" customWidth="1"/>
    <col min="28" max="28" width="5" style="148"/>
    <col min="29" max="29" width="5.20703125" style="148" customWidth="1"/>
    <col min="30" max="31" width="5.5234375" style="148" customWidth="1"/>
    <col min="32" max="16384" width="5" style="148"/>
  </cols>
  <sheetData>
    <row r="1" spans="1:31" s="151" customFormat="1" ht="3" customHeight="1">
      <c r="A1" s="359"/>
      <c r="B1" s="160"/>
      <c r="C1" s="160"/>
      <c r="D1" s="160"/>
      <c r="E1" s="160"/>
      <c r="F1" s="160"/>
      <c r="G1" s="160"/>
      <c r="H1" s="160"/>
      <c r="I1" s="160"/>
      <c r="J1" s="520"/>
      <c r="K1" s="520"/>
      <c r="L1" s="520"/>
      <c r="M1" s="520"/>
      <c r="N1" s="520"/>
      <c r="O1" s="52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520"/>
      <c r="AA1" s="520"/>
      <c r="AB1" s="520"/>
      <c r="AC1" s="520"/>
      <c r="AD1" s="520"/>
      <c r="AE1" s="520"/>
    </row>
    <row r="2" spans="1:31" s="151" customFormat="1" ht="21" customHeight="1">
      <c r="A2" s="359"/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160"/>
      <c r="Q2" s="160"/>
      <c r="R2" s="521"/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</row>
    <row r="3" spans="1:31" s="151" customFormat="1" ht="12" customHeight="1">
      <c r="A3" s="359"/>
      <c r="B3" s="522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160"/>
      <c r="Q3" s="160"/>
      <c r="R3" s="522"/>
      <c r="S3" s="522"/>
      <c r="T3" s="522"/>
      <c r="U3" s="522"/>
      <c r="V3" s="522"/>
      <c r="W3" s="522"/>
      <c r="X3" s="522"/>
      <c r="Y3" s="522"/>
      <c r="Z3" s="522"/>
      <c r="AA3" s="522"/>
      <c r="AB3" s="522"/>
      <c r="AC3" s="522"/>
      <c r="AD3" s="522"/>
      <c r="AE3" s="522"/>
    </row>
    <row r="4" spans="1:31" s="150" customFormat="1" ht="19.2" customHeight="1">
      <c r="A4" s="360"/>
      <c r="B4" s="526"/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526"/>
      <c r="O4" s="526"/>
      <c r="P4" s="161"/>
      <c r="Q4" s="161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</row>
    <row r="5" spans="1:31" s="151" customFormat="1" ht="12" customHeight="1">
      <c r="A5" s="359"/>
      <c r="B5" s="522"/>
      <c r="C5" s="522"/>
      <c r="D5" s="522"/>
      <c r="E5" s="522"/>
      <c r="F5" s="522"/>
      <c r="G5" s="522"/>
      <c r="H5" s="522"/>
      <c r="I5" s="522"/>
      <c r="J5" s="522"/>
      <c r="K5" s="522"/>
      <c r="L5" s="522"/>
      <c r="M5" s="522"/>
      <c r="N5" s="522"/>
      <c r="O5" s="522"/>
      <c r="P5" s="160"/>
      <c r="Q5" s="160"/>
      <c r="R5" s="522"/>
      <c r="S5" s="522"/>
      <c r="T5" s="522"/>
      <c r="U5" s="522"/>
      <c r="V5" s="522"/>
      <c r="W5" s="522"/>
      <c r="X5" s="522"/>
      <c r="Y5" s="522"/>
      <c r="Z5" s="522"/>
      <c r="AA5" s="522"/>
      <c r="AB5" s="522"/>
      <c r="AC5" s="522"/>
      <c r="AD5" s="522"/>
      <c r="AE5" s="522"/>
    </row>
    <row r="6" spans="1:31" s="152" customFormat="1" ht="16.8" customHeight="1">
      <c r="A6" s="153"/>
      <c r="B6" s="523"/>
      <c r="C6" s="523"/>
      <c r="D6" s="527"/>
      <c r="E6" s="527"/>
      <c r="F6" s="527"/>
      <c r="G6" s="527"/>
      <c r="H6" s="528"/>
      <c r="I6" s="528"/>
      <c r="J6" s="528"/>
      <c r="K6" s="528"/>
      <c r="L6" s="162"/>
      <c r="M6" s="162"/>
      <c r="N6" s="162"/>
      <c r="O6" s="162"/>
      <c r="P6" s="162"/>
      <c r="Q6" s="162"/>
      <c r="R6" s="529"/>
      <c r="S6" s="529"/>
      <c r="T6" s="527"/>
      <c r="U6" s="527"/>
      <c r="V6" s="527"/>
      <c r="W6" s="527"/>
      <c r="X6" s="528"/>
      <c r="Y6" s="528"/>
      <c r="Z6" s="528"/>
      <c r="AA6" s="528"/>
      <c r="AB6" s="162"/>
      <c r="AC6" s="162"/>
      <c r="AD6" s="162"/>
      <c r="AE6" s="162"/>
    </row>
    <row r="7" spans="1:31" s="175" customFormat="1" ht="13.2" customHeight="1">
      <c r="A7" s="258"/>
      <c r="B7" s="523"/>
      <c r="C7" s="523"/>
      <c r="D7" s="524"/>
      <c r="E7" s="524"/>
      <c r="F7" s="524"/>
      <c r="G7" s="524"/>
      <c r="H7" s="525"/>
      <c r="I7" s="525"/>
      <c r="J7" s="525"/>
      <c r="K7" s="525"/>
      <c r="L7" s="173"/>
      <c r="M7" s="173"/>
      <c r="N7" s="173"/>
      <c r="O7" s="173"/>
      <c r="P7" s="173"/>
      <c r="Q7" s="173"/>
      <c r="R7" s="523"/>
      <c r="S7" s="523"/>
      <c r="T7" s="524"/>
      <c r="U7" s="524"/>
      <c r="V7" s="524"/>
      <c r="W7" s="524"/>
      <c r="X7" s="525"/>
      <c r="Y7" s="525"/>
      <c r="Z7" s="525"/>
      <c r="AA7" s="525"/>
      <c r="AB7" s="173"/>
      <c r="AC7" s="173"/>
      <c r="AD7" s="173"/>
      <c r="AE7" s="173"/>
    </row>
    <row r="8" spans="1:31" s="152" customFormat="1" ht="15" customHeight="1">
      <c r="A8" s="153"/>
      <c r="B8" s="536"/>
      <c r="C8" s="536"/>
      <c r="D8" s="536"/>
      <c r="E8" s="536"/>
      <c r="F8" s="536"/>
      <c r="G8" s="536"/>
      <c r="H8" s="530"/>
      <c r="I8" s="530"/>
      <c r="J8" s="531" t="str">
        <f>dika!$L$6</f>
        <v>03-2016</v>
      </c>
      <c r="K8" s="531"/>
      <c r="L8" s="532"/>
      <c r="M8" s="532"/>
      <c r="N8" s="533">
        <f>B19+1</f>
        <v>42371</v>
      </c>
      <c r="O8" s="531"/>
      <c r="P8" s="162"/>
      <c r="Q8" s="162"/>
      <c r="R8" s="536"/>
      <c r="S8" s="536"/>
      <c r="T8" s="536"/>
      <c r="U8" s="536"/>
      <c r="V8" s="536"/>
      <c r="W8" s="536"/>
      <c r="X8" s="530"/>
      <c r="Y8" s="530"/>
      <c r="Z8" s="531" t="str">
        <f>J8</f>
        <v>03-2016</v>
      </c>
      <c r="AA8" s="531"/>
      <c r="AB8" s="532"/>
      <c r="AC8" s="532"/>
      <c r="AD8" s="533">
        <f>N8</f>
        <v>42371</v>
      </c>
      <c r="AE8" s="531"/>
    </row>
    <row r="9" spans="1:31" s="152" customFormat="1" ht="9.6" customHeight="1">
      <c r="A9" s="153"/>
      <c r="B9" s="536"/>
      <c r="C9" s="536"/>
      <c r="D9" s="536"/>
      <c r="E9" s="536"/>
      <c r="F9" s="536"/>
      <c r="G9" s="536"/>
      <c r="H9" s="534"/>
      <c r="I9" s="534"/>
      <c r="J9" s="531"/>
      <c r="K9" s="531"/>
      <c r="L9" s="535"/>
      <c r="M9" s="535"/>
      <c r="N9" s="531"/>
      <c r="O9" s="531"/>
      <c r="P9" s="162"/>
      <c r="Q9" s="162"/>
      <c r="R9" s="536"/>
      <c r="S9" s="536"/>
      <c r="T9" s="536"/>
      <c r="U9" s="536"/>
      <c r="V9" s="536"/>
      <c r="W9" s="536"/>
      <c r="X9" s="534"/>
      <c r="Y9" s="534"/>
      <c r="Z9" s="531"/>
      <c r="AA9" s="531"/>
      <c r="AB9" s="535"/>
      <c r="AC9" s="535"/>
      <c r="AD9" s="531"/>
      <c r="AE9" s="531"/>
    </row>
    <row r="10" spans="1:31" s="175" customFormat="1" ht="16.2" customHeight="1">
      <c r="A10" s="258"/>
      <c r="B10" s="532"/>
      <c r="C10" s="532"/>
      <c r="D10" s="537" t="str">
        <f>VLOOKUP(N10,'Reading B'!$D:$BH,3,FALSE)</f>
        <v>01​ 01 01 0025 1</v>
      </c>
      <c r="E10" s="537"/>
      <c r="F10" s="537"/>
      <c r="G10" s="537"/>
      <c r="H10" s="530"/>
      <c r="I10" s="530"/>
      <c r="J10" s="533">
        <f>Input!$H$12</f>
        <v>42378</v>
      </c>
      <c r="K10" s="533"/>
      <c r="L10" s="532"/>
      <c r="M10" s="532"/>
      <c r="N10" s="538">
        <f>Input!$I$23+1</f>
        <v>501</v>
      </c>
      <c r="O10" s="538"/>
      <c r="P10" s="173"/>
      <c r="Q10" s="173"/>
      <c r="R10" s="532"/>
      <c r="S10" s="532"/>
      <c r="T10" s="537" t="str">
        <f>VLOOKUP(AD10,'Reading B'!$D:$BH,3,FALSE)</f>
        <v>01​ 01 01 0050 1</v>
      </c>
      <c r="U10" s="537"/>
      <c r="V10" s="537"/>
      <c r="W10" s="537"/>
      <c r="X10" s="530"/>
      <c r="Y10" s="530"/>
      <c r="Z10" s="533">
        <f>J10</f>
        <v>42378</v>
      </c>
      <c r="AA10" s="533"/>
      <c r="AB10" s="532"/>
      <c r="AC10" s="532"/>
      <c r="AD10" s="538">
        <f>N10+1</f>
        <v>502</v>
      </c>
      <c r="AE10" s="538"/>
    </row>
    <row r="11" spans="1:31" s="152" customFormat="1" ht="12" customHeight="1">
      <c r="A11" s="153"/>
      <c r="B11" s="535"/>
      <c r="C11" s="535"/>
      <c r="D11" s="537"/>
      <c r="E11" s="537"/>
      <c r="F11" s="537"/>
      <c r="G11" s="537"/>
      <c r="H11" s="534"/>
      <c r="I11" s="534"/>
      <c r="J11" s="533"/>
      <c r="K11" s="533"/>
      <c r="L11" s="535"/>
      <c r="M11" s="535"/>
      <c r="N11" s="538"/>
      <c r="O11" s="538"/>
      <c r="P11" s="162"/>
      <c r="Q11" s="162"/>
      <c r="R11" s="535"/>
      <c r="S11" s="535"/>
      <c r="T11" s="537"/>
      <c r="U11" s="537"/>
      <c r="V11" s="537"/>
      <c r="W11" s="537"/>
      <c r="X11" s="534"/>
      <c r="Y11" s="534"/>
      <c r="Z11" s="533"/>
      <c r="AA11" s="533"/>
      <c r="AB11" s="535"/>
      <c r="AC11" s="535"/>
      <c r="AD11" s="538"/>
      <c r="AE11" s="538"/>
    </row>
    <row r="12" spans="1:31" s="153" customFormat="1" ht="3" customHeight="1">
      <c r="B12" s="340"/>
      <c r="C12" s="340"/>
      <c r="D12" s="177"/>
      <c r="E12" s="177"/>
      <c r="F12" s="177"/>
      <c r="G12" s="177"/>
      <c r="H12" s="341"/>
      <c r="I12" s="341"/>
      <c r="J12" s="178"/>
      <c r="K12" s="178"/>
      <c r="L12" s="340"/>
      <c r="M12" s="340"/>
      <c r="N12" s="176"/>
      <c r="O12" s="176"/>
      <c r="P12" s="162"/>
      <c r="Q12" s="162"/>
      <c r="R12" s="340"/>
      <c r="S12" s="340"/>
      <c r="T12" s="183"/>
      <c r="U12" s="183"/>
      <c r="V12" s="183"/>
      <c r="W12" s="183"/>
      <c r="X12" s="341"/>
      <c r="Y12" s="341"/>
      <c r="Z12" s="182"/>
      <c r="AA12" s="182"/>
      <c r="AB12" s="340"/>
      <c r="AC12" s="340"/>
      <c r="AD12" s="176"/>
      <c r="AE12" s="176"/>
    </row>
    <row r="13" spans="1:31" s="175" customFormat="1" ht="15" customHeight="1">
      <c r="A13" s="258"/>
      <c r="B13" s="532"/>
      <c r="C13" s="532"/>
      <c r="D13" s="537" t="str">
        <f>VLOOKUP(N10,'Reading B'!$D:$BH,4,FALSE)</f>
        <v>សណ្ឋាគារស្ទឹងមាស</v>
      </c>
      <c r="E13" s="537"/>
      <c r="F13" s="537"/>
      <c r="G13" s="537"/>
      <c r="H13" s="532"/>
      <c r="I13" s="532"/>
      <c r="J13" s="537" t="str">
        <f>VLOOKUP(N10,'Reading B'!$D:$BH,9,FALSE)</f>
        <v>ផ្លូវ112,B112-EF,ភូមិរតនៈ</v>
      </c>
      <c r="K13" s="537"/>
      <c r="L13" s="537"/>
      <c r="M13" s="537"/>
      <c r="N13" s="537"/>
      <c r="O13" s="537"/>
      <c r="P13" s="173"/>
      <c r="Q13" s="173"/>
      <c r="R13" s="532"/>
      <c r="S13" s="532"/>
      <c r="T13" s="537" t="str">
        <f>VLOOKUP(AD10,'Reading B'!$D:$BH,4,FALSE)</f>
        <v>សណ្ឋាគារប៉ារីស</v>
      </c>
      <c r="U13" s="537"/>
      <c r="V13" s="537"/>
      <c r="W13" s="537"/>
      <c r="X13" s="532"/>
      <c r="Y13" s="532"/>
      <c r="Z13" s="537" t="str">
        <f>VLOOKUP(AD10,'Reading B'!$D:$BH,9,FALSE)</f>
        <v>បុរីរំចេក,B112-EF,ភូមិរតនៈ</v>
      </c>
      <c r="AA13" s="537"/>
      <c r="AB13" s="537"/>
      <c r="AC13" s="537"/>
      <c r="AD13" s="537"/>
      <c r="AE13" s="537"/>
    </row>
    <row r="14" spans="1:31" s="152" customFormat="1" ht="12" customHeight="1">
      <c r="A14" s="153"/>
      <c r="B14" s="535"/>
      <c r="C14" s="535"/>
      <c r="D14" s="537"/>
      <c r="E14" s="537"/>
      <c r="F14" s="537"/>
      <c r="G14" s="537"/>
      <c r="H14" s="535"/>
      <c r="I14" s="535"/>
      <c r="J14" s="537"/>
      <c r="K14" s="537"/>
      <c r="L14" s="537"/>
      <c r="M14" s="537"/>
      <c r="N14" s="537"/>
      <c r="O14" s="537"/>
      <c r="P14" s="162"/>
      <c r="Q14" s="162"/>
      <c r="R14" s="535"/>
      <c r="S14" s="535"/>
      <c r="T14" s="537"/>
      <c r="U14" s="537"/>
      <c r="V14" s="537"/>
      <c r="W14" s="537"/>
      <c r="X14" s="535"/>
      <c r="Y14" s="535"/>
      <c r="Z14" s="537"/>
      <c r="AA14" s="537"/>
      <c r="AB14" s="537"/>
      <c r="AC14" s="537"/>
      <c r="AD14" s="537"/>
      <c r="AE14" s="537"/>
    </row>
    <row r="15" spans="1:31" s="175" customFormat="1" ht="13.8" customHeight="1">
      <c r="A15" s="258"/>
      <c r="B15" s="539"/>
      <c r="C15" s="539"/>
      <c r="D15" s="542"/>
      <c r="E15" s="542"/>
      <c r="F15" s="543" t="str">
        <f>VLOOKUP(N10,'Reading B'!$D:$BH,10,FALSE)</f>
        <v>kent2050A</v>
      </c>
      <c r="G15" s="543"/>
      <c r="H15" s="532"/>
      <c r="I15" s="532"/>
      <c r="J15" s="544">
        <f>VLOOKUP(N10,'Reading B'!$D:$BH,34,FALSE)</f>
        <v>1500</v>
      </c>
      <c r="K15" s="544"/>
      <c r="L15" s="532"/>
      <c r="M15" s="532"/>
      <c r="N15" s="531" t="str">
        <f>VLOOKUP(N10,'Reading B'!$D:$BH,8,FALSE)</f>
        <v>អាជីវកម្ម</v>
      </c>
      <c r="O15" s="531"/>
      <c r="P15" s="173"/>
      <c r="Q15" s="173"/>
      <c r="R15" s="539"/>
      <c r="S15" s="539"/>
      <c r="T15" s="542"/>
      <c r="U15" s="542"/>
      <c r="V15" s="543" t="str">
        <f>VLOOKUP(AD10,'Reading B'!$D:$BH,10,FALSE)</f>
        <v>kent2051A</v>
      </c>
      <c r="W15" s="543"/>
      <c r="X15" s="539"/>
      <c r="Y15" s="539"/>
      <c r="Z15" s="544">
        <f>VLOOKUP(AD10,'Reading B'!$D:$BH,34,FALSE)</f>
        <v>1500</v>
      </c>
      <c r="AA15" s="544"/>
      <c r="AB15" s="539"/>
      <c r="AC15" s="539"/>
      <c r="AD15" s="531" t="str">
        <f>VLOOKUP(AD10,'Reading B'!$D:$BH,8,FALSE)</f>
        <v>អាជីវកម្ម</v>
      </c>
      <c r="AE15" s="531"/>
    </row>
    <row r="16" spans="1:31" s="152" customFormat="1" ht="13.2" customHeight="1">
      <c r="A16" s="153"/>
      <c r="B16" s="540"/>
      <c r="C16" s="540"/>
      <c r="D16" s="529"/>
      <c r="E16" s="529"/>
      <c r="F16" s="541" t="str">
        <f>VLOOKUP(N10,'Reading B'!$D:$BH,11,FALSE)</f>
        <v>15mm</v>
      </c>
      <c r="G16" s="541"/>
      <c r="H16" s="529"/>
      <c r="I16" s="529"/>
      <c r="J16" s="544"/>
      <c r="K16" s="544"/>
      <c r="L16" s="529"/>
      <c r="M16" s="529"/>
      <c r="N16" s="531"/>
      <c r="O16" s="531"/>
      <c r="P16" s="162"/>
      <c r="Q16" s="162"/>
      <c r="R16" s="540"/>
      <c r="S16" s="540"/>
      <c r="T16" s="523"/>
      <c r="U16" s="523"/>
      <c r="V16" s="541" t="str">
        <f>VLOOKUP(AD10,'Reading B'!$D:$BH,11,FALSE)</f>
        <v>15mm</v>
      </c>
      <c r="W16" s="541"/>
      <c r="X16" s="523"/>
      <c r="Y16" s="523"/>
      <c r="Z16" s="544"/>
      <c r="AA16" s="544"/>
      <c r="AB16" s="523"/>
      <c r="AC16" s="523"/>
      <c r="AD16" s="531"/>
      <c r="AE16" s="531"/>
    </row>
    <row r="17" spans="1:32" s="175" customFormat="1" ht="15" customHeight="1">
      <c r="A17" s="258"/>
      <c r="B17" s="539"/>
      <c r="C17" s="539"/>
      <c r="D17" s="539"/>
      <c r="E17" s="539"/>
      <c r="F17" s="539"/>
      <c r="G17" s="539"/>
      <c r="H17" s="539"/>
      <c r="I17" s="539"/>
      <c r="J17" s="539"/>
      <c r="K17" s="539"/>
      <c r="L17" s="545"/>
      <c r="M17" s="545"/>
      <c r="N17" s="539"/>
      <c r="O17" s="539"/>
      <c r="P17" s="173"/>
      <c r="Q17" s="173"/>
      <c r="R17" s="539"/>
      <c r="S17" s="539"/>
      <c r="T17" s="539"/>
      <c r="U17" s="539"/>
      <c r="V17" s="539"/>
      <c r="W17" s="539"/>
      <c r="X17" s="539"/>
      <c r="Y17" s="539"/>
      <c r="Z17" s="539"/>
      <c r="AA17" s="539"/>
      <c r="AB17" s="545"/>
      <c r="AC17" s="545"/>
      <c r="AD17" s="539"/>
      <c r="AE17" s="539"/>
    </row>
    <row r="18" spans="1:32" s="152" customFormat="1" ht="12" customHeight="1">
      <c r="A18" s="153"/>
      <c r="B18" s="540"/>
      <c r="C18" s="540"/>
      <c r="D18" s="540"/>
      <c r="E18" s="540"/>
      <c r="F18" s="540"/>
      <c r="G18" s="540"/>
      <c r="H18" s="540"/>
      <c r="I18" s="540"/>
      <c r="J18" s="540"/>
      <c r="K18" s="540"/>
      <c r="L18" s="545"/>
      <c r="M18" s="545"/>
      <c r="N18" s="540"/>
      <c r="O18" s="540"/>
      <c r="P18" s="162"/>
      <c r="Q18" s="162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5"/>
      <c r="AC18" s="545"/>
      <c r="AD18" s="540"/>
      <c r="AE18" s="540"/>
    </row>
    <row r="19" spans="1:32" s="152" customFormat="1" ht="18" customHeight="1">
      <c r="A19" s="153"/>
      <c r="B19" s="546">
        <f>Input!$F$15</f>
        <v>42370</v>
      </c>
      <c r="C19" s="546"/>
      <c r="D19" s="546">
        <f>Input!$C$15</f>
        <v>42339</v>
      </c>
      <c r="E19" s="546"/>
      <c r="F19" s="540"/>
      <c r="G19" s="540"/>
      <c r="H19" s="540"/>
      <c r="I19" s="540"/>
      <c r="J19" s="540"/>
      <c r="K19" s="540"/>
      <c r="L19" s="540"/>
      <c r="M19" s="540"/>
      <c r="N19" s="540"/>
      <c r="O19" s="540"/>
      <c r="P19" s="162"/>
      <c r="Q19" s="162"/>
      <c r="R19" s="533">
        <f>B19</f>
        <v>42370</v>
      </c>
      <c r="S19" s="533"/>
      <c r="T19" s="533">
        <f>D19</f>
        <v>42339</v>
      </c>
      <c r="U19" s="531"/>
      <c r="V19" s="540"/>
      <c r="W19" s="540"/>
      <c r="X19" s="540"/>
      <c r="Y19" s="540"/>
      <c r="Z19" s="540"/>
      <c r="AA19" s="540"/>
      <c r="AB19" s="540"/>
      <c r="AC19" s="540"/>
      <c r="AD19" s="540"/>
      <c r="AE19" s="540"/>
    </row>
    <row r="20" spans="1:32" s="149" customFormat="1" ht="18" customHeight="1">
      <c r="A20" s="361"/>
      <c r="B20" s="531">
        <f>VLOOKUP(N10,'Reading B'!$D:$BH,14,FALSE)</f>
        <v>60</v>
      </c>
      <c r="C20" s="531"/>
      <c r="D20" s="531">
        <f>VLOOKUP(N10,'Reading B'!$D:$BK,59,FALSE)</f>
        <v>50</v>
      </c>
      <c r="E20" s="531"/>
      <c r="F20" s="531">
        <f>VLOOKUP(N10,'Reading B'!$D:$BH,32,FALSE)</f>
        <v>10</v>
      </c>
      <c r="G20" s="531"/>
      <c r="H20" s="544">
        <f>J15*F20</f>
        <v>15000</v>
      </c>
      <c r="I20" s="544"/>
      <c r="J20" s="544">
        <f>VLOOKUP(N10,'Reading B'!$D:$BH,35,FALSE)</f>
        <v>1000</v>
      </c>
      <c r="K20" s="544"/>
      <c r="L20" s="544">
        <f>VLOOKUP(N10,'Reading B'!$D:$BH,40,FALSE)</f>
        <v>1000</v>
      </c>
      <c r="M20" s="544"/>
      <c r="N20" s="544">
        <f>SUM(H20:M20)</f>
        <v>17000</v>
      </c>
      <c r="O20" s="544"/>
      <c r="P20" s="164"/>
      <c r="Q20" s="164"/>
      <c r="R20" s="531">
        <f>VLOOKUP(AD10,'Reading B'!$D:$BH,14,FALSE)</f>
        <v>100</v>
      </c>
      <c r="S20" s="531"/>
      <c r="T20" s="531">
        <f>VLOOKUP(AD10,'Reading B'!$D:$BK,59,FALSE)</f>
        <v>80</v>
      </c>
      <c r="U20" s="531"/>
      <c r="V20" s="531">
        <f>VLOOKUP(AD10,'Reading B'!$D:$BH,32,FALSE)</f>
        <v>20</v>
      </c>
      <c r="W20" s="531"/>
      <c r="X20" s="544">
        <f>V20*Z15</f>
        <v>30000</v>
      </c>
      <c r="Y20" s="544"/>
      <c r="Z20" s="544">
        <f>VLOOKUP(AD10,'Reading B'!$D:$BH,35,FALSE)</f>
        <v>1000</v>
      </c>
      <c r="AA20" s="544"/>
      <c r="AB20" s="544">
        <f>VLOOKUP(AD10,'Reading B'!$D:$BH,40,FALSE)</f>
        <v>2000</v>
      </c>
      <c r="AC20" s="544"/>
      <c r="AD20" s="544">
        <f>SUM(X20:AC20)</f>
        <v>33000</v>
      </c>
      <c r="AE20" s="544"/>
    </row>
    <row r="21" spans="1:32" s="175" customFormat="1" ht="15" customHeight="1">
      <c r="A21" s="258"/>
      <c r="B21" s="547"/>
      <c r="C21" s="547"/>
      <c r="D21" s="547"/>
      <c r="E21" s="548">
        <f>VLOOKUP(N10,'Reading B'!D:CF,81,FALSE)</f>
        <v>0</v>
      </c>
      <c r="F21" s="548"/>
      <c r="G21" s="548"/>
      <c r="H21" s="549"/>
      <c r="I21" s="549"/>
      <c r="J21" s="549"/>
      <c r="K21" s="549"/>
      <c r="L21" s="549"/>
      <c r="M21" s="550">
        <f>N20+E21</f>
        <v>17000</v>
      </c>
      <c r="N21" s="550"/>
      <c r="O21" s="550"/>
      <c r="P21" s="173"/>
      <c r="Q21" s="173"/>
      <c r="R21" s="547"/>
      <c r="S21" s="547"/>
      <c r="T21" s="547"/>
      <c r="U21" s="548">
        <f>VLOOKUP(AD10,'Reading B'!D:CF,81,FALSE)</f>
        <v>0</v>
      </c>
      <c r="V21" s="548"/>
      <c r="W21" s="548"/>
      <c r="X21" s="362"/>
      <c r="Y21" s="362"/>
      <c r="Z21" s="362"/>
      <c r="AA21" s="362"/>
      <c r="AB21" s="350"/>
      <c r="AC21" s="550">
        <f>AD20+U21</f>
        <v>33000</v>
      </c>
      <c r="AD21" s="550"/>
      <c r="AE21" s="550"/>
    </row>
    <row r="22" spans="1:32" s="152" customFormat="1" ht="12" customHeight="1">
      <c r="A22" s="153"/>
      <c r="B22" s="552"/>
      <c r="C22" s="552"/>
      <c r="D22" s="552"/>
      <c r="E22" s="548"/>
      <c r="F22" s="548"/>
      <c r="G22" s="548"/>
      <c r="H22" s="553"/>
      <c r="I22" s="553"/>
      <c r="J22" s="553"/>
      <c r="K22" s="553"/>
      <c r="L22" s="553"/>
      <c r="M22" s="550"/>
      <c r="N22" s="550"/>
      <c r="O22" s="550"/>
      <c r="P22" s="162"/>
      <c r="Q22" s="162"/>
      <c r="R22" s="552"/>
      <c r="S22" s="552"/>
      <c r="T22" s="552"/>
      <c r="U22" s="548"/>
      <c r="V22" s="548"/>
      <c r="W22" s="548"/>
      <c r="X22" s="553"/>
      <c r="Y22" s="553"/>
      <c r="Z22" s="553"/>
      <c r="AA22" s="553"/>
      <c r="AB22" s="553"/>
      <c r="AC22" s="550"/>
      <c r="AD22" s="550"/>
      <c r="AE22" s="550"/>
    </row>
    <row r="23" spans="1:32" s="152" customFormat="1" ht="3.6" customHeight="1">
      <c r="A23" s="153"/>
      <c r="B23" s="194"/>
      <c r="C23" s="194"/>
      <c r="D23" s="194"/>
      <c r="E23" s="333"/>
      <c r="F23" s="333"/>
      <c r="G23" s="333"/>
      <c r="H23" s="335"/>
      <c r="I23" s="335"/>
      <c r="J23" s="335"/>
      <c r="K23" s="335"/>
      <c r="L23" s="335"/>
      <c r="M23" s="196"/>
      <c r="N23" s="196"/>
      <c r="O23" s="196"/>
      <c r="P23" s="162"/>
      <c r="Q23" s="162"/>
      <c r="R23" s="197"/>
      <c r="S23" s="197"/>
      <c r="T23" s="197"/>
      <c r="U23" s="333"/>
      <c r="V23" s="333"/>
      <c r="W23" s="333"/>
      <c r="X23" s="335"/>
      <c r="Y23" s="335"/>
      <c r="Z23" s="335"/>
      <c r="AA23" s="335"/>
      <c r="AB23" s="335"/>
      <c r="AC23" s="196"/>
      <c r="AD23" s="196"/>
      <c r="AE23" s="196"/>
    </row>
    <row r="24" spans="1:32" s="175" customFormat="1" ht="14.4" customHeight="1">
      <c r="A24" s="258"/>
      <c r="B24" s="355"/>
      <c r="C24" s="355"/>
      <c r="D24" s="355"/>
      <c r="E24" s="355"/>
      <c r="F24" s="355"/>
      <c r="G24" s="355"/>
      <c r="H24" s="355"/>
      <c r="I24" s="355"/>
      <c r="J24" s="355"/>
      <c r="K24" s="551"/>
      <c r="L24" s="551"/>
      <c r="M24" s="551"/>
      <c r="N24" s="551"/>
      <c r="O24" s="551"/>
      <c r="P24" s="173"/>
      <c r="Q24" s="173"/>
      <c r="R24" s="355"/>
      <c r="S24" s="355"/>
      <c r="T24" s="355"/>
      <c r="U24" s="355"/>
      <c r="V24" s="355"/>
      <c r="W24" s="355"/>
      <c r="X24" s="355"/>
      <c r="Y24" s="355"/>
      <c r="Z24" s="355"/>
      <c r="AA24" s="551"/>
      <c r="AB24" s="551"/>
      <c r="AC24" s="551"/>
      <c r="AD24" s="551"/>
      <c r="AE24" s="551"/>
    </row>
    <row r="25" spans="1:32" s="152" customFormat="1" ht="13.2" customHeight="1">
      <c r="A25" s="153"/>
      <c r="B25" s="356"/>
      <c r="C25" s="356"/>
      <c r="D25" s="356"/>
      <c r="E25" s="356"/>
      <c r="F25" s="356"/>
      <c r="G25" s="356"/>
      <c r="H25" s="356"/>
      <c r="I25" s="356"/>
      <c r="J25" s="356"/>
      <c r="K25" s="551"/>
      <c r="L25" s="551"/>
      <c r="M25" s="551"/>
      <c r="N25" s="551"/>
      <c r="O25" s="551"/>
      <c r="P25" s="162"/>
      <c r="Q25" s="162"/>
      <c r="R25" s="356"/>
      <c r="S25" s="356"/>
      <c r="T25" s="356"/>
      <c r="U25" s="356"/>
      <c r="V25" s="356"/>
      <c r="W25" s="356"/>
      <c r="X25" s="356"/>
      <c r="Y25" s="356"/>
      <c r="Z25" s="356"/>
      <c r="AA25" s="551"/>
      <c r="AB25" s="551"/>
      <c r="AC25" s="551"/>
      <c r="AD25" s="551"/>
      <c r="AE25" s="551"/>
    </row>
    <row r="26" spans="1:32" s="175" customFormat="1" ht="13.2" customHeight="1">
      <c r="A26" s="258"/>
      <c r="B26" s="353"/>
      <c r="C26" s="353"/>
      <c r="D26" s="353"/>
      <c r="E26" s="353"/>
      <c r="F26" s="353"/>
      <c r="G26" s="353"/>
      <c r="H26" s="353"/>
      <c r="I26" s="353"/>
      <c r="J26" s="353"/>
      <c r="K26" s="198"/>
      <c r="L26" s="198"/>
      <c r="M26" s="198"/>
      <c r="N26" s="173"/>
      <c r="O26" s="173"/>
      <c r="P26" s="173"/>
      <c r="Q26" s="173"/>
      <c r="R26" s="353"/>
      <c r="S26" s="353"/>
      <c r="T26" s="353"/>
      <c r="U26" s="353"/>
      <c r="V26" s="353"/>
      <c r="W26" s="353"/>
      <c r="X26" s="353"/>
      <c r="Y26" s="353"/>
      <c r="Z26" s="353"/>
      <c r="AA26" s="198"/>
      <c r="AB26" s="198"/>
      <c r="AC26" s="198"/>
      <c r="AD26" s="173"/>
      <c r="AE26" s="173"/>
    </row>
    <row r="27" spans="1:32" s="175" customFormat="1" ht="13.2" customHeight="1">
      <c r="A27" s="258"/>
      <c r="B27" s="353"/>
      <c r="C27" s="353"/>
      <c r="D27" s="353"/>
      <c r="E27" s="353"/>
      <c r="F27" s="353"/>
      <c r="G27" s="353"/>
      <c r="H27" s="353"/>
      <c r="I27" s="353"/>
      <c r="J27" s="353"/>
      <c r="K27" s="198"/>
      <c r="L27" s="198"/>
      <c r="M27" s="198"/>
      <c r="N27" s="232"/>
      <c r="O27" s="173"/>
      <c r="P27" s="173"/>
      <c r="Q27" s="173"/>
      <c r="R27" s="353"/>
      <c r="S27" s="353"/>
      <c r="T27" s="353"/>
      <c r="U27" s="353"/>
      <c r="V27" s="353"/>
      <c r="W27" s="353"/>
      <c r="X27" s="353"/>
      <c r="Y27" s="353"/>
      <c r="Z27" s="353"/>
      <c r="AA27" s="198"/>
      <c r="AB27" s="198"/>
      <c r="AC27" s="198"/>
      <c r="AD27" s="173"/>
      <c r="AE27" s="173"/>
    </row>
    <row r="28" spans="1:32" s="152" customFormat="1" ht="13.2" customHeight="1">
      <c r="A28" s="153"/>
      <c r="B28" s="354"/>
      <c r="C28" s="354"/>
      <c r="D28" s="354"/>
      <c r="E28" s="354"/>
      <c r="F28" s="354"/>
      <c r="G28" s="354"/>
      <c r="H28" s="354"/>
      <c r="I28" s="354"/>
      <c r="J28" s="354"/>
      <c r="K28" s="256"/>
      <c r="L28" s="256"/>
      <c r="M28" s="554"/>
      <c r="N28" s="554"/>
      <c r="O28" s="554"/>
      <c r="P28" s="162"/>
      <c r="Q28" s="162"/>
      <c r="R28" s="354"/>
      <c r="S28" s="354"/>
      <c r="T28" s="354"/>
      <c r="U28" s="354"/>
      <c r="V28" s="354"/>
      <c r="W28" s="354"/>
      <c r="X28" s="354"/>
      <c r="Y28" s="354"/>
      <c r="Z28" s="354"/>
      <c r="AA28" s="256"/>
      <c r="AB28" s="256"/>
      <c r="AC28" s="358"/>
      <c r="AD28" s="358"/>
      <c r="AE28" s="358"/>
    </row>
    <row r="29" spans="1:32" s="175" customFormat="1" ht="13.2" customHeight="1">
      <c r="A29" s="258"/>
      <c r="B29" s="352"/>
      <c r="C29" s="352"/>
      <c r="D29" s="352"/>
      <c r="E29" s="352"/>
      <c r="F29" s="352"/>
      <c r="G29" s="352"/>
      <c r="H29" s="352"/>
      <c r="I29" s="352"/>
      <c r="J29" s="352"/>
      <c r="K29" s="256"/>
      <c r="L29" s="256"/>
      <c r="M29" s="554"/>
      <c r="N29" s="554"/>
      <c r="O29" s="554"/>
      <c r="P29" s="173"/>
      <c r="Q29" s="173"/>
      <c r="R29" s="352"/>
      <c r="S29" s="352"/>
      <c r="T29" s="352"/>
      <c r="U29" s="352"/>
      <c r="V29" s="352"/>
      <c r="W29" s="352"/>
      <c r="X29" s="352"/>
      <c r="Y29" s="352"/>
      <c r="Z29" s="352"/>
      <c r="AA29" s="256"/>
      <c r="AB29" s="256"/>
      <c r="AC29" s="358"/>
      <c r="AD29" s="358"/>
      <c r="AE29" s="358"/>
    </row>
    <row r="30" spans="1:32" s="175" customFormat="1" ht="13.2" customHeight="1">
      <c r="A30" s="258"/>
      <c r="B30" s="352"/>
      <c r="C30" s="352"/>
      <c r="D30" s="352"/>
      <c r="E30" s="352"/>
      <c r="F30" s="352"/>
      <c r="G30" s="352"/>
      <c r="H30" s="352"/>
      <c r="I30" s="352"/>
      <c r="J30" s="352"/>
      <c r="K30" s="198"/>
      <c r="L30" s="198"/>
      <c r="M30" s="198"/>
      <c r="N30" s="173"/>
      <c r="O30" s="173"/>
      <c r="P30" s="173"/>
      <c r="Q30" s="173"/>
      <c r="R30" s="352"/>
      <c r="S30" s="352"/>
      <c r="T30" s="352"/>
      <c r="U30" s="352"/>
      <c r="V30" s="352"/>
      <c r="W30" s="352"/>
      <c r="X30" s="352"/>
      <c r="Y30" s="352"/>
      <c r="Z30" s="352"/>
      <c r="AA30" s="198"/>
      <c r="AB30" s="198"/>
      <c r="AC30" s="198"/>
      <c r="AD30" s="173"/>
      <c r="AE30" s="173"/>
    </row>
    <row r="31" spans="1:32" s="175" customFormat="1" ht="13.2" customHeight="1">
      <c r="A31" s="258"/>
      <c r="B31" s="357"/>
      <c r="C31" s="357"/>
      <c r="D31" s="357"/>
      <c r="E31" s="357"/>
      <c r="F31" s="357"/>
      <c r="G31" s="357"/>
      <c r="H31" s="357"/>
      <c r="I31" s="357"/>
      <c r="J31" s="357"/>
      <c r="K31" s="198"/>
      <c r="L31" s="198"/>
      <c r="M31" s="198"/>
      <c r="N31" s="173"/>
      <c r="O31" s="173"/>
      <c r="P31" s="173"/>
      <c r="Q31" s="173"/>
      <c r="R31" s="357"/>
      <c r="S31" s="357"/>
      <c r="T31" s="357"/>
      <c r="U31" s="357"/>
      <c r="V31" s="357"/>
      <c r="W31" s="357"/>
      <c r="X31" s="357"/>
      <c r="Y31" s="357"/>
      <c r="Z31" s="357"/>
      <c r="AA31" s="198"/>
      <c r="AB31" s="198"/>
      <c r="AC31" s="198"/>
      <c r="AD31" s="173"/>
      <c r="AE31" s="173"/>
    </row>
    <row r="32" spans="1:32" s="200" customFormat="1" ht="13.2" customHeight="1">
      <c r="A32" s="363"/>
      <c r="B32" s="353"/>
      <c r="C32" s="353"/>
      <c r="D32" s="353"/>
      <c r="E32" s="353"/>
      <c r="F32" s="353"/>
      <c r="G32" s="353"/>
      <c r="H32" s="353"/>
      <c r="I32" s="353"/>
      <c r="J32" s="353"/>
      <c r="K32" s="351"/>
      <c r="L32" s="523"/>
      <c r="M32" s="523"/>
      <c r="N32" s="153" t="str">
        <f>Input!$I$25</f>
        <v>012 345 678</v>
      </c>
      <c r="O32" s="153"/>
      <c r="P32" s="153"/>
      <c r="Q32" s="198"/>
      <c r="R32" s="353"/>
      <c r="S32" s="353"/>
      <c r="T32" s="353"/>
      <c r="U32" s="353"/>
      <c r="V32" s="353"/>
      <c r="W32" s="353"/>
      <c r="X32" s="353"/>
      <c r="Y32" s="353"/>
      <c r="Z32" s="353"/>
      <c r="AA32" s="198"/>
      <c r="AB32" s="351"/>
      <c r="AC32" s="351"/>
      <c r="AD32" s="153" t="str">
        <f>Input!$I$25</f>
        <v>012 345 678</v>
      </c>
      <c r="AE32" s="153"/>
      <c r="AF32" s="153"/>
    </row>
    <row r="33" spans="1:32" s="158" customFormat="1" ht="12.6" customHeight="1">
      <c r="A33" s="364"/>
      <c r="B33" s="354"/>
      <c r="C33" s="354"/>
      <c r="D33" s="354"/>
      <c r="E33" s="354"/>
      <c r="F33" s="354"/>
      <c r="G33" s="354"/>
      <c r="H33" s="354"/>
      <c r="I33" s="354"/>
      <c r="J33" s="354"/>
      <c r="K33" s="198"/>
      <c r="L33" s="529"/>
      <c r="M33" s="529"/>
      <c r="N33" s="258" t="str">
        <f>Input!$I$26</f>
        <v>012 987 654</v>
      </c>
      <c r="O33" s="258"/>
      <c r="P33" s="258"/>
      <c r="Q33" s="351"/>
      <c r="R33" s="354"/>
      <c r="S33" s="354"/>
      <c r="T33" s="354"/>
      <c r="U33" s="354"/>
      <c r="V33" s="354"/>
      <c r="W33" s="354"/>
      <c r="X33" s="354"/>
      <c r="Y33" s="354"/>
      <c r="Z33" s="354"/>
      <c r="AA33" s="198"/>
      <c r="AB33" s="198"/>
      <c r="AC33" s="198"/>
      <c r="AD33" s="258" t="str">
        <f>Input!$I$26</f>
        <v>012 987 654</v>
      </c>
      <c r="AE33" s="258"/>
      <c r="AF33" s="258"/>
    </row>
    <row r="34" spans="1:32" s="149" customFormat="1" ht="7.2" customHeight="1">
      <c r="A34" s="361"/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</row>
    <row r="35" spans="1:32" s="149" customFormat="1" ht="7.2" customHeight="1">
      <c r="A35" s="361"/>
      <c r="B35" s="164"/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</row>
    <row r="36" spans="1:32" s="175" customFormat="1" ht="13.2" customHeight="1">
      <c r="A36" s="258"/>
      <c r="B36" s="532"/>
      <c r="C36" s="532"/>
      <c r="D36" s="537" t="str">
        <f>D10</f>
        <v>01​ 01 01 0025 1</v>
      </c>
      <c r="E36" s="537"/>
      <c r="F36" s="537"/>
      <c r="G36" s="537"/>
      <c r="H36" s="532"/>
      <c r="I36" s="532"/>
      <c r="J36" s="531" t="str">
        <f>J8</f>
        <v>03-2016</v>
      </c>
      <c r="K36" s="531"/>
      <c r="L36" s="532"/>
      <c r="M36" s="532"/>
      <c r="N36" s="533">
        <f>J10</f>
        <v>42378</v>
      </c>
      <c r="O36" s="531"/>
      <c r="P36" s="173"/>
      <c r="Q36" s="173"/>
      <c r="R36" s="532"/>
      <c r="S36" s="532"/>
      <c r="T36" s="537" t="str">
        <f>T10</f>
        <v>01​ 01 01 0050 1</v>
      </c>
      <c r="U36" s="537"/>
      <c r="V36" s="537"/>
      <c r="W36" s="537"/>
      <c r="X36" s="532"/>
      <c r="Y36" s="532"/>
      <c r="Z36" s="531" t="str">
        <f>Z8</f>
        <v>03-2016</v>
      </c>
      <c r="AA36" s="531"/>
      <c r="AB36" s="532"/>
      <c r="AC36" s="532"/>
      <c r="AD36" s="533">
        <f>Z10</f>
        <v>42378</v>
      </c>
      <c r="AE36" s="531"/>
    </row>
    <row r="37" spans="1:32" s="175" customFormat="1" ht="13.2" customHeight="1">
      <c r="A37" s="258"/>
      <c r="B37" s="535"/>
      <c r="C37" s="535"/>
      <c r="D37" s="537"/>
      <c r="E37" s="537"/>
      <c r="F37" s="537"/>
      <c r="G37" s="537"/>
      <c r="H37" s="534"/>
      <c r="I37" s="534"/>
      <c r="J37" s="531"/>
      <c r="K37" s="531"/>
      <c r="L37" s="534"/>
      <c r="M37" s="534"/>
      <c r="N37" s="531"/>
      <c r="O37" s="531"/>
      <c r="P37" s="173"/>
      <c r="Q37" s="173"/>
      <c r="R37" s="535"/>
      <c r="S37" s="535"/>
      <c r="T37" s="537"/>
      <c r="U37" s="537"/>
      <c r="V37" s="537"/>
      <c r="W37" s="537"/>
      <c r="X37" s="534"/>
      <c r="Y37" s="534"/>
      <c r="Z37" s="531"/>
      <c r="AA37" s="531"/>
      <c r="AB37" s="534"/>
      <c r="AC37" s="534"/>
      <c r="AD37" s="531"/>
      <c r="AE37" s="531"/>
    </row>
    <row r="38" spans="1:32" s="175" customFormat="1" ht="15" customHeight="1">
      <c r="A38" s="258"/>
      <c r="B38" s="532"/>
      <c r="C38" s="532"/>
      <c r="D38" s="537" t="str">
        <f>D13</f>
        <v>សណ្ឋាគារស្ទឹងមាស</v>
      </c>
      <c r="E38" s="537"/>
      <c r="F38" s="537"/>
      <c r="G38" s="537"/>
      <c r="H38" s="532"/>
      <c r="I38" s="532"/>
      <c r="J38" s="532"/>
      <c r="K38" s="532"/>
      <c r="L38" s="532"/>
      <c r="M38" s="555">
        <f>N20</f>
        <v>17000</v>
      </c>
      <c r="N38" s="555"/>
      <c r="O38" s="555"/>
      <c r="P38" s="173"/>
      <c r="Q38" s="173"/>
      <c r="R38" s="532"/>
      <c r="S38" s="532"/>
      <c r="T38" s="537" t="str">
        <f>T13</f>
        <v>សណ្ឋាគារប៉ារីស</v>
      </c>
      <c r="U38" s="537"/>
      <c r="V38" s="537"/>
      <c r="W38" s="537"/>
      <c r="X38" s="532"/>
      <c r="Y38" s="532"/>
      <c r="Z38" s="532"/>
      <c r="AA38" s="532"/>
      <c r="AB38" s="532"/>
      <c r="AC38" s="555">
        <f>AD20</f>
        <v>33000</v>
      </c>
      <c r="AD38" s="555"/>
      <c r="AE38" s="555"/>
    </row>
    <row r="39" spans="1:32" s="175" customFormat="1" ht="13.2" customHeight="1">
      <c r="A39" s="258"/>
      <c r="B39" s="523"/>
      <c r="C39" s="523"/>
      <c r="D39" s="537"/>
      <c r="E39" s="537"/>
      <c r="F39" s="537"/>
      <c r="G39" s="537"/>
      <c r="H39" s="523"/>
      <c r="I39" s="523"/>
      <c r="J39" s="523"/>
      <c r="K39" s="523"/>
      <c r="L39" s="523"/>
      <c r="M39" s="555"/>
      <c r="N39" s="555"/>
      <c r="O39" s="555"/>
      <c r="P39" s="173"/>
      <c r="Q39" s="173"/>
      <c r="R39" s="523"/>
      <c r="S39" s="523"/>
      <c r="T39" s="537"/>
      <c r="U39" s="537"/>
      <c r="V39" s="537"/>
      <c r="W39" s="537"/>
      <c r="X39" s="523"/>
      <c r="Y39" s="523"/>
      <c r="Z39" s="523"/>
      <c r="AA39" s="523"/>
      <c r="AB39" s="523"/>
      <c r="AC39" s="555"/>
      <c r="AD39" s="555"/>
      <c r="AE39" s="555"/>
    </row>
    <row r="40" spans="1:32" s="175" customFormat="1" ht="13.2" customHeight="1">
      <c r="A40" s="258"/>
      <c r="B40" s="539"/>
      <c r="C40" s="539"/>
      <c r="D40" s="539"/>
      <c r="E40" s="539"/>
      <c r="F40" s="556"/>
      <c r="G40" s="556"/>
      <c r="H40" s="532"/>
      <c r="I40" s="532"/>
      <c r="J40" s="532"/>
      <c r="K40" s="532"/>
      <c r="L40" s="532"/>
      <c r="M40" s="557">
        <f>E21</f>
        <v>0</v>
      </c>
      <c r="N40" s="557"/>
      <c r="O40" s="557"/>
      <c r="P40" s="173"/>
      <c r="Q40" s="173"/>
      <c r="R40" s="539"/>
      <c r="S40" s="539"/>
      <c r="T40" s="539"/>
      <c r="U40" s="539"/>
      <c r="V40" s="556"/>
      <c r="W40" s="556"/>
      <c r="X40" s="532"/>
      <c r="Y40" s="532"/>
      <c r="Z40" s="532"/>
      <c r="AA40" s="532"/>
      <c r="AB40" s="532"/>
      <c r="AC40" s="557">
        <f>U21</f>
        <v>0</v>
      </c>
      <c r="AD40" s="557"/>
      <c r="AE40" s="557"/>
    </row>
    <row r="41" spans="1:32" s="200" customFormat="1" ht="12" customHeight="1">
      <c r="A41" s="363"/>
      <c r="B41" s="540"/>
      <c r="C41" s="540"/>
      <c r="D41" s="558"/>
      <c r="E41" s="558"/>
      <c r="F41" s="558"/>
      <c r="G41" s="558"/>
      <c r="H41" s="523"/>
      <c r="I41" s="523"/>
      <c r="J41" s="523"/>
      <c r="K41" s="523"/>
      <c r="L41" s="523"/>
      <c r="M41" s="557"/>
      <c r="N41" s="557"/>
      <c r="O41" s="557"/>
      <c r="P41" s="198"/>
      <c r="Q41" s="198"/>
      <c r="R41" s="540"/>
      <c r="S41" s="540"/>
      <c r="T41" s="558"/>
      <c r="U41" s="558"/>
      <c r="V41" s="558"/>
      <c r="W41" s="558"/>
      <c r="X41" s="523"/>
      <c r="Y41" s="523"/>
      <c r="Z41" s="523"/>
      <c r="AA41" s="523"/>
      <c r="AB41" s="523"/>
      <c r="AC41" s="557"/>
      <c r="AD41" s="557"/>
      <c r="AE41" s="557"/>
    </row>
    <row r="42" spans="1:32" s="175" customFormat="1" ht="15" customHeight="1">
      <c r="A42" s="258"/>
      <c r="B42" s="539"/>
      <c r="C42" s="539"/>
      <c r="D42" s="531"/>
      <c r="E42" s="531"/>
      <c r="F42" s="531"/>
      <c r="G42" s="531"/>
      <c r="H42" s="349"/>
      <c r="I42" s="349"/>
      <c r="J42" s="349"/>
      <c r="K42" s="349"/>
      <c r="L42" s="350"/>
      <c r="M42" s="550">
        <f>M21</f>
        <v>17000</v>
      </c>
      <c r="N42" s="550"/>
      <c r="O42" s="550"/>
      <c r="P42" s="173"/>
      <c r="Q42" s="173"/>
      <c r="R42" s="539"/>
      <c r="S42" s="539"/>
      <c r="T42" s="531"/>
      <c r="U42" s="531"/>
      <c r="V42" s="531"/>
      <c r="W42" s="531"/>
      <c r="X42" s="349"/>
      <c r="Y42" s="349"/>
      <c r="Z42" s="349"/>
      <c r="AA42" s="349"/>
      <c r="AB42" s="350"/>
      <c r="AC42" s="550">
        <f>AC21</f>
        <v>33000</v>
      </c>
      <c r="AD42" s="550"/>
      <c r="AE42" s="550"/>
    </row>
    <row r="43" spans="1:32" s="152" customFormat="1" ht="12" customHeight="1">
      <c r="A43" s="153"/>
      <c r="B43" s="539"/>
      <c r="C43" s="539"/>
      <c r="D43" s="531"/>
      <c r="E43" s="531"/>
      <c r="F43" s="531"/>
      <c r="G43" s="531"/>
      <c r="H43" s="553"/>
      <c r="I43" s="553"/>
      <c r="J43" s="553"/>
      <c r="K43" s="553"/>
      <c r="L43" s="553"/>
      <c r="M43" s="550"/>
      <c r="N43" s="550"/>
      <c r="O43" s="550"/>
      <c r="P43" s="162"/>
      <c r="Q43" s="162"/>
      <c r="R43" s="539"/>
      <c r="S43" s="539"/>
      <c r="T43" s="531"/>
      <c r="U43" s="531"/>
      <c r="V43" s="531"/>
      <c r="W43" s="531"/>
      <c r="X43" s="553"/>
      <c r="Y43" s="553"/>
      <c r="Z43" s="553"/>
      <c r="AA43" s="553"/>
      <c r="AB43" s="553"/>
      <c r="AC43" s="550"/>
      <c r="AD43" s="550"/>
      <c r="AE43" s="550"/>
    </row>
    <row r="44" spans="1:32" s="152" customFormat="1" ht="6" customHeight="1">
      <c r="B44" s="333"/>
      <c r="C44" s="333"/>
      <c r="D44" s="332"/>
      <c r="E44" s="332"/>
      <c r="F44" s="332"/>
      <c r="G44" s="332"/>
      <c r="H44" s="335"/>
      <c r="I44" s="335"/>
      <c r="J44" s="335"/>
      <c r="K44" s="335"/>
      <c r="L44" s="335"/>
      <c r="M44" s="334"/>
      <c r="N44" s="334"/>
      <c r="O44" s="334"/>
      <c r="P44" s="162"/>
      <c r="Q44" s="193"/>
      <c r="R44" s="333"/>
      <c r="S44" s="333"/>
      <c r="T44" s="332"/>
      <c r="U44" s="332"/>
      <c r="V44" s="332"/>
      <c r="W44" s="332"/>
      <c r="X44" s="335"/>
      <c r="Y44" s="335"/>
      <c r="Z44" s="335"/>
      <c r="AA44" s="335"/>
      <c r="AB44" s="335"/>
      <c r="AC44" s="334"/>
      <c r="AD44" s="334"/>
      <c r="AE44" s="334"/>
    </row>
    <row r="45" spans="1:32" s="149" customFormat="1" ht="22.2" customHeight="1">
      <c r="B45" s="187"/>
      <c r="C45" s="185"/>
      <c r="D45" s="187"/>
      <c r="E45" s="186"/>
      <c r="F45" s="186"/>
      <c r="G45" s="186"/>
      <c r="H45" s="188"/>
      <c r="I45" s="188"/>
      <c r="J45" s="188"/>
      <c r="K45" s="188"/>
      <c r="L45" s="189"/>
      <c r="M45" s="190"/>
      <c r="N45" s="190"/>
      <c r="O45" s="190"/>
      <c r="P45" s="164"/>
      <c r="Q45" s="163"/>
      <c r="R45" s="191"/>
      <c r="S45" s="185"/>
      <c r="T45" s="192"/>
      <c r="U45" s="186"/>
      <c r="V45" s="186"/>
      <c r="W45" s="186"/>
      <c r="X45" s="188"/>
      <c r="Y45" s="188"/>
      <c r="Z45" s="188"/>
      <c r="AA45" s="188"/>
      <c r="AB45" s="189"/>
      <c r="AC45" s="190"/>
      <c r="AD45" s="190"/>
      <c r="AE45" s="190"/>
    </row>
    <row r="46" spans="1:32" s="149" customFormat="1" ht="20.25" customHeight="1"/>
    <row r="47" spans="1:32" s="149" customFormat="1" ht="20.25" customHeight="1"/>
    <row r="48" spans="1:32" s="149" customFormat="1" ht="20.25" customHeight="1"/>
    <row r="49" spans="2:31" s="149" customFormat="1" ht="20.25" customHeight="1"/>
    <row r="50" spans="2:31" s="149" customFormat="1" ht="18" customHeight="1"/>
    <row r="51" spans="2:31" s="149" customFormat="1" ht="18" customHeight="1"/>
    <row r="52" spans="2:31" s="149" customFormat="1" ht="18" customHeight="1"/>
    <row r="53" spans="2:31" s="149" customFormat="1" ht="18" customHeight="1"/>
    <row r="54" spans="2:31" s="149" customFormat="1" ht="18" customHeight="1"/>
    <row r="55" spans="2:31" s="149" customFormat="1" ht="18" customHeight="1"/>
    <row r="56" spans="2:31" s="149" customFormat="1" ht="26.25" customHeight="1"/>
    <row r="57" spans="2:31" s="149" customFormat="1" ht="26.25" customHeight="1"/>
    <row r="58" spans="2:31" ht="26.25" customHeight="1"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</row>
    <row r="59" spans="2:31" ht="26.25" customHeight="1">
      <c r="B59" s="149"/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</row>
    <row r="60" spans="2:31" ht="26.25" customHeight="1">
      <c r="B60" s="149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</row>
    <row r="61" spans="2:31" ht="26.25" customHeight="1"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</row>
    <row r="62" spans="2:31" ht="26.25" customHeight="1"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</row>
    <row r="63" spans="2:31" ht="26.25" customHeight="1">
      <c r="B63" s="149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R63" s="149"/>
      <c r="S63" s="149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</row>
  </sheetData>
  <mergeCells count="220">
    <mergeCell ref="AC42:AE43"/>
    <mergeCell ref="H43:L43"/>
    <mergeCell ref="X43:AB43"/>
    <mergeCell ref="V41:W41"/>
    <mergeCell ref="X41:AB41"/>
    <mergeCell ref="B42:C43"/>
    <mergeCell ref="D42:E43"/>
    <mergeCell ref="F42:G43"/>
    <mergeCell ref="M42:O43"/>
    <mergeCell ref="R42:S43"/>
    <mergeCell ref="T42:U43"/>
    <mergeCell ref="V42:W43"/>
    <mergeCell ref="T40:U40"/>
    <mergeCell ref="V40:W40"/>
    <mergeCell ref="X40:AB40"/>
    <mergeCell ref="AC40:AE41"/>
    <mergeCell ref="B41:C41"/>
    <mergeCell ref="D41:E41"/>
    <mergeCell ref="F41:G41"/>
    <mergeCell ref="H41:L41"/>
    <mergeCell ref="R41:S41"/>
    <mergeCell ref="T41:U41"/>
    <mergeCell ref="B40:C40"/>
    <mergeCell ref="D40:E40"/>
    <mergeCell ref="F40:G40"/>
    <mergeCell ref="H40:L40"/>
    <mergeCell ref="M40:O41"/>
    <mergeCell ref="R40:S40"/>
    <mergeCell ref="X38:AB38"/>
    <mergeCell ref="AC38:AE39"/>
    <mergeCell ref="B39:C39"/>
    <mergeCell ref="H39:L39"/>
    <mergeCell ref="R39:S39"/>
    <mergeCell ref="X39:AB39"/>
    <mergeCell ref="B38:C38"/>
    <mergeCell ref="D38:G39"/>
    <mergeCell ref="H38:L38"/>
    <mergeCell ref="M38:O39"/>
    <mergeCell ref="R38:S38"/>
    <mergeCell ref="T38:W39"/>
    <mergeCell ref="R36:S36"/>
    <mergeCell ref="T36:W37"/>
    <mergeCell ref="X36:Y36"/>
    <mergeCell ref="Z36:AA37"/>
    <mergeCell ref="AB36:AC36"/>
    <mergeCell ref="AD36:AE37"/>
    <mergeCell ref="R37:S37"/>
    <mergeCell ref="X37:Y37"/>
    <mergeCell ref="AB37:AC37"/>
    <mergeCell ref="L32:M32"/>
    <mergeCell ref="L33:M33"/>
    <mergeCell ref="M28:O29"/>
    <mergeCell ref="B36:C36"/>
    <mergeCell ref="D36:G37"/>
    <mergeCell ref="H36:I36"/>
    <mergeCell ref="J36:K37"/>
    <mergeCell ref="L36:M36"/>
    <mergeCell ref="N36:O37"/>
    <mergeCell ref="B37:C37"/>
    <mergeCell ref="H37:I37"/>
    <mergeCell ref="L37:M37"/>
    <mergeCell ref="B21:D21"/>
    <mergeCell ref="E21:G22"/>
    <mergeCell ref="H21:L21"/>
    <mergeCell ref="M21:O22"/>
    <mergeCell ref="R21:T21"/>
    <mergeCell ref="K24:O25"/>
    <mergeCell ref="AA24:AE25"/>
    <mergeCell ref="U21:W22"/>
    <mergeCell ref="AC21:AE22"/>
    <mergeCell ref="B22:D22"/>
    <mergeCell ref="H22:L22"/>
    <mergeCell ref="R22:T22"/>
    <mergeCell ref="X22:AB22"/>
    <mergeCell ref="AD19:AE19"/>
    <mergeCell ref="B20:C20"/>
    <mergeCell ref="D20:E20"/>
    <mergeCell ref="F20:G20"/>
    <mergeCell ref="H20:I20"/>
    <mergeCell ref="J20:K20"/>
    <mergeCell ref="L20:M20"/>
    <mergeCell ref="N20:O20"/>
    <mergeCell ref="R20:S20"/>
    <mergeCell ref="T20:U20"/>
    <mergeCell ref="R19:S19"/>
    <mergeCell ref="T19:U19"/>
    <mergeCell ref="V19:W19"/>
    <mergeCell ref="X19:Y19"/>
    <mergeCell ref="Z19:AA19"/>
    <mergeCell ref="AB19:AC19"/>
    <mergeCell ref="V20:W20"/>
    <mergeCell ref="X20:Y20"/>
    <mergeCell ref="Z20:AA20"/>
    <mergeCell ref="AB20:AC20"/>
    <mergeCell ref="AD20:AE20"/>
    <mergeCell ref="B19:C19"/>
    <mergeCell ref="D19:E19"/>
    <mergeCell ref="F19:G19"/>
    <mergeCell ref="H19:I19"/>
    <mergeCell ref="J19:K19"/>
    <mergeCell ref="L19:M19"/>
    <mergeCell ref="N19:O19"/>
    <mergeCell ref="L18:M18"/>
    <mergeCell ref="N18:O18"/>
    <mergeCell ref="V17:W17"/>
    <mergeCell ref="X17:Y17"/>
    <mergeCell ref="Z17:AA17"/>
    <mergeCell ref="AB17:AC17"/>
    <mergeCell ref="AD17:AE17"/>
    <mergeCell ref="B18:C18"/>
    <mergeCell ref="D18:E18"/>
    <mergeCell ref="F18:G18"/>
    <mergeCell ref="H18:I18"/>
    <mergeCell ref="J18:K18"/>
    <mergeCell ref="Z18:AA18"/>
    <mergeCell ref="AB18:AC18"/>
    <mergeCell ref="AD18:AE18"/>
    <mergeCell ref="R18:S18"/>
    <mergeCell ref="T18:U18"/>
    <mergeCell ref="V18:W18"/>
    <mergeCell ref="X18:Y18"/>
    <mergeCell ref="B17:C17"/>
    <mergeCell ref="D17:E17"/>
    <mergeCell ref="F17:G17"/>
    <mergeCell ref="H17:I17"/>
    <mergeCell ref="J17:K17"/>
    <mergeCell ref="L17:M17"/>
    <mergeCell ref="N17:O17"/>
    <mergeCell ref="R17:S17"/>
    <mergeCell ref="T17:U17"/>
    <mergeCell ref="AB15:AC15"/>
    <mergeCell ref="AD15:AE16"/>
    <mergeCell ref="B16:C16"/>
    <mergeCell ref="D16:E16"/>
    <mergeCell ref="F16:G16"/>
    <mergeCell ref="H16:I16"/>
    <mergeCell ref="L16:M16"/>
    <mergeCell ref="R16:S16"/>
    <mergeCell ref="T16:U16"/>
    <mergeCell ref="V16:W16"/>
    <mergeCell ref="N15:O16"/>
    <mergeCell ref="R15:S15"/>
    <mergeCell ref="T15:U15"/>
    <mergeCell ref="V15:W15"/>
    <mergeCell ref="X15:Y15"/>
    <mergeCell ref="Z15:AA16"/>
    <mergeCell ref="X16:Y16"/>
    <mergeCell ref="B15:C15"/>
    <mergeCell ref="D15:E15"/>
    <mergeCell ref="F15:G15"/>
    <mergeCell ref="H15:I15"/>
    <mergeCell ref="J15:K16"/>
    <mergeCell ref="L15:M15"/>
    <mergeCell ref="AB16:AC16"/>
    <mergeCell ref="X13:Y13"/>
    <mergeCell ref="Z13:AE14"/>
    <mergeCell ref="B14:C14"/>
    <mergeCell ref="H14:I14"/>
    <mergeCell ref="R14:S14"/>
    <mergeCell ref="X14:Y14"/>
    <mergeCell ref="B13:C13"/>
    <mergeCell ref="D13:G14"/>
    <mergeCell ref="H13:I13"/>
    <mergeCell ref="J13:O14"/>
    <mergeCell ref="R13:S13"/>
    <mergeCell ref="T13:W14"/>
    <mergeCell ref="R10:S10"/>
    <mergeCell ref="T10:W11"/>
    <mergeCell ref="X10:Y10"/>
    <mergeCell ref="Z10:AA11"/>
    <mergeCell ref="AB10:AC10"/>
    <mergeCell ref="AD10:AE11"/>
    <mergeCell ref="R11:S11"/>
    <mergeCell ref="X11:Y11"/>
    <mergeCell ref="AB11:AC11"/>
    <mergeCell ref="B10:C10"/>
    <mergeCell ref="D10:G11"/>
    <mergeCell ref="H10:I10"/>
    <mergeCell ref="J10:K11"/>
    <mergeCell ref="L10:M10"/>
    <mergeCell ref="N10:O11"/>
    <mergeCell ref="B11:C11"/>
    <mergeCell ref="H11:I11"/>
    <mergeCell ref="L11:M11"/>
    <mergeCell ref="X8:Y8"/>
    <mergeCell ref="Z8:AA9"/>
    <mergeCell ref="AB8:AC8"/>
    <mergeCell ref="AD8:AE9"/>
    <mergeCell ref="H9:I9"/>
    <mergeCell ref="L9:M9"/>
    <mergeCell ref="X9:Y9"/>
    <mergeCell ref="AB9:AC9"/>
    <mergeCell ref="B8:G9"/>
    <mergeCell ref="H8:I8"/>
    <mergeCell ref="J8:K9"/>
    <mergeCell ref="L8:M8"/>
    <mergeCell ref="N8:O9"/>
    <mergeCell ref="R8:W9"/>
    <mergeCell ref="J1:O1"/>
    <mergeCell ref="Z1:AE1"/>
    <mergeCell ref="B2:O2"/>
    <mergeCell ref="R2:AE2"/>
    <mergeCell ref="B3:O3"/>
    <mergeCell ref="R3:AE3"/>
    <mergeCell ref="B7:C7"/>
    <mergeCell ref="D7:G7"/>
    <mergeCell ref="H7:K7"/>
    <mergeCell ref="R7:S7"/>
    <mergeCell ref="T7:W7"/>
    <mergeCell ref="X7:AA7"/>
    <mergeCell ref="B4:O4"/>
    <mergeCell ref="R4:AE4"/>
    <mergeCell ref="B5:O5"/>
    <mergeCell ref="R5:AE5"/>
    <mergeCell ref="B6:C6"/>
    <mergeCell ref="D6:G6"/>
    <mergeCell ref="H6:K6"/>
    <mergeCell ref="R6:S6"/>
    <mergeCell ref="T6:W6"/>
    <mergeCell ref="X6:AA6"/>
  </mergeCells>
  <pageMargins left="0.34" right="0.25" top="0.2" bottom="0.12" header="0.12" footer="0.12"/>
  <pageSetup paperSize="9" orientation="landscape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B1:AF63"/>
  <sheetViews>
    <sheetView topLeftCell="A22" zoomScale="130" zoomScaleNormal="130" workbookViewId="0">
      <selection activeCell="J19" sqref="J19:K19"/>
    </sheetView>
  </sheetViews>
  <sheetFormatPr defaultColWidth="5" defaultRowHeight="26.25" customHeight="1"/>
  <cols>
    <col min="1" max="1" width="0.20703125" style="148" customWidth="1"/>
    <col min="2" max="2" width="4.3125" style="148" customWidth="1"/>
    <col min="3" max="3" width="4.89453125" style="148" customWidth="1"/>
    <col min="4" max="4" width="4.3125" style="148" customWidth="1"/>
    <col min="5" max="5" width="4.7890625" style="148" customWidth="1"/>
    <col min="6" max="6" width="5" style="148"/>
    <col min="7" max="8" width="4.41796875" style="148" customWidth="1"/>
    <col min="9" max="9" width="5.68359375" style="148" customWidth="1"/>
    <col min="10" max="10" width="4.3125" style="148" customWidth="1"/>
    <col min="11" max="11" width="3.7890625" style="148" customWidth="1"/>
    <col min="12" max="12" width="5" style="148"/>
    <col min="13" max="13" width="5.20703125" style="148" customWidth="1"/>
    <col min="14" max="15" width="5.5234375" style="148" customWidth="1"/>
    <col min="16" max="17" width="2.7890625" style="148" customWidth="1"/>
    <col min="18" max="18" width="4.3125" style="148" customWidth="1"/>
    <col min="19" max="19" width="4.89453125" style="148" customWidth="1"/>
    <col min="20" max="20" width="4.3125" style="148" customWidth="1"/>
    <col min="21" max="23" width="4.7890625" style="148" customWidth="1"/>
    <col min="24" max="24" width="4.41796875" style="148" customWidth="1"/>
    <col min="25" max="25" width="5.68359375" style="148" customWidth="1"/>
    <col min="26" max="26" width="4.3125" style="148" customWidth="1"/>
    <col min="27" max="27" width="3.7890625" style="148" customWidth="1"/>
    <col min="28" max="28" width="5" style="148"/>
    <col min="29" max="29" width="5.20703125" style="148" customWidth="1"/>
    <col min="30" max="31" width="5.5234375" style="148" customWidth="1"/>
    <col min="32" max="16384" width="5" style="148"/>
  </cols>
  <sheetData>
    <row r="1" spans="2:31" s="151" customFormat="1" ht="3" customHeight="1">
      <c r="B1" s="159"/>
      <c r="C1" s="159"/>
      <c r="D1" s="159"/>
      <c r="E1" s="159"/>
      <c r="F1" s="159"/>
      <c r="G1" s="160"/>
      <c r="H1" s="160"/>
      <c r="I1" s="160"/>
      <c r="J1" s="520"/>
      <c r="K1" s="520"/>
      <c r="L1" s="520"/>
      <c r="M1" s="520"/>
      <c r="N1" s="520"/>
      <c r="O1" s="520"/>
      <c r="P1" s="160"/>
      <c r="Q1" s="167"/>
      <c r="R1" s="160"/>
      <c r="S1" s="160"/>
      <c r="T1" s="160"/>
      <c r="U1" s="160"/>
      <c r="V1" s="160"/>
      <c r="W1" s="160"/>
      <c r="X1" s="160"/>
      <c r="Y1" s="160"/>
      <c r="Z1" s="520"/>
      <c r="AA1" s="520"/>
      <c r="AB1" s="520"/>
      <c r="AC1" s="520"/>
      <c r="AD1" s="520"/>
      <c r="AE1" s="520"/>
    </row>
    <row r="2" spans="2:31" s="151" customFormat="1" ht="21" customHeight="1">
      <c r="B2" s="521" t="s">
        <v>105</v>
      </c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160"/>
      <c r="Q2" s="167"/>
      <c r="R2" s="521" t="s">
        <v>105</v>
      </c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</row>
    <row r="3" spans="2:31" s="151" customFormat="1" ht="12" customHeight="1">
      <c r="B3" s="522" t="s">
        <v>430</v>
      </c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160"/>
      <c r="Q3" s="167"/>
      <c r="R3" s="522" t="s">
        <v>430</v>
      </c>
      <c r="S3" s="522"/>
      <c r="T3" s="522"/>
      <c r="U3" s="522"/>
      <c r="V3" s="522"/>
      <c r="W3" s="522"/>
      <c r="X3" s="522"/>
      <c r="Y3" s="522"/>
      <c r="Z3" s="522"/>
      <c r="AA3" s="522"/>
      <c r="AB3" s="522"/>
      <c r="AC3" s="522"/>
      <c r="AD3" s="522"/>
      <c r="AE3" s="522"/>
    </row>
    <row r="4" spans="2:31" s="150" customFormat="1" ht="19.2" customHeight="1">
      <c r="B4" s="526" t="s">
        <v>96</v>
      </c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526"/>
      <c r="O4" s="526"/>
      <c r="P4" s="161"/>
      <c r="Q4" s="168"/>
      <c r="R4" s="526" t="s">
        <v>96</v>
      </c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</row>
    <row r="5" spans="2:31" s="151" customFormat="1" ht="12" customHeight="1">
      <c r="B5" s="522" t="s">
        <v>110</v>
      </c>
      <c r="C5" s="522"/>
      <c r="D5" s="522"/>
      <c r="E5" s="522"/>
      <c r="F5" s="522"/>
      <c r="G5" s="522"/>
      <c r="H5" s="522"/>
      <c r="I5" s="522"/>
      <c r="J5" s="522"/>
      <c r="K5" s="522"/>
      <c r="L5" s="522"/>
      <c r="M5" s="522"/>
      <c r="N5" s="522"/>
      <c r="O5" s="522"/>
      <c r="P5" s="160"/>
      <c r="Q5" s="167"/>
      <c r="R5" s="522" t="s">
        <v>110</v>
      </c>
      <c r="S5" s="522"/>
      <c r="T5" s="522"/>
      <c r="U5" s="522"/>
      <c r="V5" s="522"/>
      <c r="W5" s="522"/>
      <c r="X5" s="522"/>
      <c r="Y5" s="522"/>
      <c r="Z5" s="522"/>
      <c r="AA5" s="522"/>
      <c r="AB5" s="522"/>
      <c r="AC5" s="522"/>
      <c r="AD5" s="522"/>
      <c r="AE5" s="522"/>
    </row>
    <row r="6" spans="2:31" s="152" customFormat="1" ht="16.8" customHeight="1">
      <c r="B6" s="523"/>
      <c r="C6" s="523"/>
      <c r="D6" s="527"/>
      <c r="E6" s="527"/>
      <c r="F6" s="527"/>
      <c r="G6" s="527"/>
      <c r="H6" s="528" t="s">
        <v>97</v>
      </c>
      <c r="I6" s="528"/>
      <c r="J6" s="528"/>
      <c r="K6" s="528"/>
      <c r="L6" s="162"/>
      <c r="M6" s="162"/>
      <c r="N6" s="162"/>
      <c r="O6" s="162"/>
      <c r="P6" s="162"/>
      <c r="Q6" s="169"/>
      <c r="R6" s="529"/>
      <c r="S6" s="529"/>
      <c r="T6" s="527"/>
      <c r="U6" s="527"/>
      <c r="V6" s="527"/>
      <c r="W6" s="527"/>
      <c r="X6" s="528" t="s">
        <v>97</v>
      </c>
      <c r="Y6" s="528"/>
      <c r="Z6" s="528"/>
      <c r="AA6" s="528"/>
      <c r="AB6" s="162"/>
      <c r="AC6" s="162"/>
      <c r="AD6" s="162"/>
      <c r="AE6" s="162"/>
    </row>
    <row r="7" spans="2:31" s="175" customFormat="1" ht="13.2" customHeight="1">
      <c r="B7" s="523"/>
      <c r="C7" s="523"/>
      <c r="D7" s="524"/>
      <c r="E7" s="524"/>
      <c r="F7" s="524"/>
      <c r="G7" s="524"/>
      <c r="H7" s="525" t="s">
        <v>130</v>
      </c>
      <c r="I7" s="525"/>
      <c r="J7" s="525"/>
      <c r="K7" s="525"/>
      <c r="L7" s="173"/>
      <c r="M7" s="173"/>
      <c r="N7" s="173"/>
      <c r="O7" s="173"/>
      <c r="P7" s="173"/>
      <c r="Q7" s="174"/>
      <c r="R7" s="523"/>
      <c r="S7" s="523"/>
      <c r="T7" s="524"/>
      <c r="U7" s="524"/>
      <c r="V7" s="524"/>
      <c r="W7" s="524"/>
      <c r="X7" s="525" t="s">
        <v>130</v>
      </c>
      <c r="Y7" s="525"/>
      <c r="Z7" s="525"/>
      <c r="AA7" s="525"/>
      <c r="AB7" s="173"/>
      <c r="AC7" s="173"/>
      <c r="AD7" s="173"/>
      <c r="AE7" s="173"/>
    </row>
    <row r="8" spans="2:31" s="152" customFormat="1" ht="15" customHeight="1">
      <c r="B8" s="536" t="s">
        <v>453</v>
      </c>
      <c r="C8" s="536"/>
      <c r="D8" s="536"/>
      <c r="E8" s="536"/>
      <c r="F8" s="536"/>
      <c r="G8" s="536"/>
      <c r="H8" s="530" t="s">
        <v>127</v>
      </c>
      <c r="I8" s="530"/>
      <c r="J8" s="531"/>
      <c r="K8" s="531"/>
      <c r="L8" s="532" t="s">
        <v>134</v>
      </c>
      <c r="M8" s="532"/>
      <c r="N8" s="533"/>
      <c r="O8" s="531"/>
      <c r="P8" s="162"/>
      <c r="Q8" s="169"/>
      <c r="R8" s="536" t="s">
        <v>453</v>
      </c>
      <c r="S8" s="536"/>
      <c r="T8" s="536"/>
      <c r="U8" s="536"/>
      <c r="V8" s="536"/>
      <c r="W8" s="536"/>
      <c r="X8" s="530" t="s">
        <v>127</v>
      </c>
      <c r="Y8" s="530"/>
      <c r="Z8" s="531"/>
      <c r="AA8" s="531"/>
      <c r="AB8" s="532" t="s">
        <v>134</v>
      </c>
      <c r="AC8" s="532"/>
      <c r="AD8" s="533"/>
      <c r="AE8" s="531"/>
    </row>
    <row r="9" spans="2:31" s="152" customFormat="1" ht="9.6" customHeight="1">
      <c r="B9" s="536"/>
      <c r="C9" s="536"/>
      <c r="D9" s="536"/>
      <c r="E9" s="536"/>
      <c r="F9" s="536"/>
      <c r="G9" s="536"/>
      <c r="H9" s="534" t="s">
        <v>128</v>
      </c>
      <c r="I9" s="534"/>
      <c r="J9" s="531"/>
      <c r="K9" s="531"/>
      <c r="L9" s="535" t="s">
        <v>135</v>
      </c>
      <c r="M9" s="535"/>
      <c r="N9" s="531"/>
      <c r="O9" s="531"/>
      <c r="P9" s="162"/>
      <c r="Q9" s="169"/>
      <c r="R9" s="536"/>
      <c r="S9" s="536"/>
      <c r="T9" s="536"/>
      <c r="U9" s="536"/>
      <c r="V9" s="536"/>
      <c r="W9" s="536"/>
      <c r="X9" s="534" t="s">
        <v>128</v>
      </c>
      <c r="Y9" s="534"/>
      <c r="Z9" s="531"/>
      <c r="AA9" s="531"/>
      <c r="AB9" s="535" t="s">
        <v>135</v>
      </c>
      <c r="AC9" s="535"/>
      <c r="AD9" s="531"/>
      <c r="AE9" s="531"/>
    </row>
    <row r="10" spans="2:31" s="175" customFormat="1" ht="16.2" customHeight="1">
      <c r="B10" s="532" t="s">
        <v>95</v>
      </c>
      <c r="C10" s="532"/>
      <c r="D10" s="537"/>
      <c r="E10" s="537"/>
      <c r="F10" s="537"/>
      <c r="G10" s="537"/>
      <c r="H10" s="530" t="s">
        <v>129</v>
      </c>
      <c r="I10" s="530"/>
      <c r="J10" s="533"/>
      <c r="K10" s="533"/>
      <c r="L10" s="532" t="s">
        <v>98</v>
      </c>
      <c r="M10" s="532"/>
      <c r="N10" s="538"/>
      <c r="O10" s="538"/>
      <c r="P10" s="173"/>
      <c r="Q10" s="174"/>
      <c r="R10" s="532" t="s">
        <v>95</v>
      </c>
      <c r="S10" s="532"/>
      <c r="T10" s="537"/>
      <c r="U10" s="537"/>
      <c r="V10" s="537"/>
      <c r="W10" s="537"/>
      <c r="X10" s="530" t="s">
        <v>129</v>
      </c>
      <c r="Y10" s="530"/>
      <c r="Z10" s="533"/>
      <c r="AA10" s="533"/>
      <c r="AB10" s="532" t="s">
        <v>98</v>
      </c>
      <c r="AC10" s="532"/>
      <c r="AD10" s="538"/>
      <c r="AE10" s="538"/>
    </row>
    <row r="11" spans="2:31" s="152" customFormat="1" ht="12" customHeight="1">
      <c r="B11" s="535" t="s">
        <v>109</v>
      </c>
      <c r="C11" s="535"/>
      <c r="D11" s="537"/>
      <c r="E11" s="537"/>
      <c r="F11" s="537"/>
      <c r="G11" s="537"/>
      <c r="H11" s="534" t="s">
        <v>435</v>
      </c>
      <c r="I11" s="534"/>
      <c r="J11" s="533"/>
      <c r="K11" s="533"/>
      <c r="L11" s="535" t="s">
        <v>126</v>
      </c>
      <c r="M11" s="535"/>
      <c r="N11" s="538"/>
      <c r="O11" s="538"/>
      <c r="P11" s="162"/>
      <c r="Q11" s="169"/>
      <c r="R11" s="535" t="s">
        <v>109</v>
      </c>
      <c r="S11" s="535"/>
      <c r="T11" s="537"/>
      <c r="U11" s="537"/>
      <c r="V11" s="537"/>
      <c r="W11" s="537"/>
      <c r="X11" s="534" t="s">
        <v>435</v>
      </c>
      <c r="Y11" s="534"/>
      <c r="Z11" s="533"/>
      <c r="AA11" s="533"/>
      <c r="AB11" s="535" t="s">
        <v>126</v>
      </c>
      <c r="AC11" s="535"/>
      <c r="AD11" s="538"/>
      <c r="AE11" s="538"/>
    </row>
    <row r="12" spans="2:31" s="153" customFormat="1" ht="3" customHeight="1">
      <c r="B12" s="331"/>
      <c r="C12" s="331"/>
      <c r="D12" s="177"/>
      <c r="E12" s="177"/>
      <c r="F12" s="177"/>
      <c r="G12" s="177"/>
      <c r="H12" s="336"/>
      <c r="I12" s="336"/>
      <c r="J12" s="178"/>
      <c r="K12" s="178"/>
      <c r="L12" s="331"/>
      <c r="M12" s="331"/>
      <c r="N12" s="176"/>
      <c r="O12" s="176"/>
      <c r="P12" s="162"/>
      <c r="Q12" s="169"/>
      <c r="R12" s="331"/>
      <c r="S12" s="331"/>
      <c r="T12" s="183"/>
      <c r="U12" s="183"/>
      <c r="V12" s="183"/>
      <c r="W12" s="183"/>
      <c r="X12" s="336"/>
      <c r="Y12" s="336"/>
      <c r="Z12" s="182"/>
      <c r="AA12" s="182"/>
      <c r="AB12" s="331"/>
      <c r="AC12" s="331"/>
      <c r="AD12" s="176"/>
      <c r="AE12" s="176"/>
    </row>
    <row r="13" spans="2:31" s="175" customFormat="1" ht="15" customHeight="1">
      <c r="B13" s="559" t="s">
        <v>121</v>
      </c>
      <c r="C13" s="560"/>
      <c r="D13" s="561"/>
      <c r="E13" s="561"/>
      <c r="F13" s="561"/>
      <c r="G13" s="561"/>
      <c r="H13" s="559" t="s">
        <v>99</v>
      </c>
      <c r="I13" s="560"/>
      <c r="J13" s="561"/>
      <c r="K13" s="561"/>
      <c r="L13" s="561"/>
      <c r="M13" s="561"/>
      <c r="N13" s="561"/>
      <c r="O13" s="562"/>
      <c r="P13" s="173"/>
      <c r="Q13" s="174"/>
      <c r="R13" s="559" t="s">
        <v>121</v>
      </c>
      <c r="S13" s="560"/>
      <c r="T13" s="561"/>
      <c r="U13" s="561"/>
      <c r="V13" s="561"/>
      <c r="W13" s="562"/>
      <c r="X13" s="559" t="s">
        <v>99</v>
      </c>
      <c r="Y13" s="560"/>
      <c r="Z13" s="561"/>
      <c r="AA13" s="561"/>
      <c r="AB13" s="561"/>
      <c r="AC13" s="561"/>
      <c r="AD13" s="561"/>
      <c r="AE13" s="562"/>
    </row>
    <row r="14" spans="2:31" s="152" customFormat="1" ht="12" customHeight="1">
      <c r="B14" s="565" t="s">
        <v>111</v>
      </c>
      <c r="C14" s="566"/>
      <c r="D14" s="563"/>
      <c r="E14" s="563"/>
      <c r="F14" s="563"/>
      <c r="G14" s="563"/>
      <c r="H14" s="565" t="s">
        <v>112</v>
      </c>
      <c r="I14" s="566"/>
      <c r="J14" s="563"/>
      <c r="K14" s="563"/>
      <c r="L14" s="563"/>
      <c r="M14" s="563"/>
      <c r="N14" s="563"/>
      <c r="O14" s="564"/>
      <c r="P14" s="162"/>
      <c r="Q14" s="169"/>
      <c r="R14" s="565" t="s">
        <v>111</v>
      </c>
      <c r="S14" s="566"/>
      <c r="T14" s="563"/>
      <c r="U14" s="563"/>
      <c r="V14" s="563"/>
      <c r="W14" s="564"/>
      <c r="X14" s="565" t="s">
        <v>112</v>
      </c>
      <c r="Y14" s="566"/>
      <c r="Z14" s="563"/>
      <c r="AA14" s="563"/>
      <c r="AB14" s="563"/>
      <c r="AC14" s="563"/>
      <c r="AD14" s="563"/>
      <c r="AE14" s="564"/>
    </row>
    <row r="15" spans="2:31" s="175" customFormat="1" ht="13.8" customHeight="1">
      <c r="B15" s="581" t="s">
        <v>137</v>
      </c>
      <c r="C15" s="582"/>
      <c r="D15" s="583" t="s">
        <v>139</v>
      </c>
      <c r="E15" s="584"/>
      <c r="F15" s="585"/>
      <c r="G15" s="586"/>
      <c r="H15" s="559" t="s">
        <v>106</v>
      </c>
      <c r="I15" s="560"/>
      <c r="J15" s="588"/>
      <c r="K15" s="589"/>
      <c r="L15" s="592" t="s">
        <v>100</v>
      </c>
      <c r="M15" s="593"/>
      <c r="N15" s="569"/>
      <c r="O15" s="570"/>
      <c r="P15" s="173"/>
      <c r="Q15" s="174"/>
      <c r="R15" s="581" t="s">
        <v>137</v>
      </c>
      <c r="S15" s="582"/>
      <c r="T15" s="583" t="s">
        <v>139</v>
      </c>
      <c r="U15" s="584"/>
      <c r="V15" s="585"/>
      <c r="W15" s="586"/>
      <c r="X15" s="587" t="s">
        <v>106</v>
      </c>
      <c r="Y15" s="568"/>
      <c r="Z15" s="588"/>
      <c r="AA15" s="589"/>
      <c r="AB15" s="567" t="s">
        <v>100</v>
      </c>
      <c r="AC15" s="568"/>
      <c r="AD15" s="569"/>
      <c r="AE15" s="570"/>
    </row>
    <row r="16" spans="2:31" s="152" customFormat="1" ht="13.2" customHeight="1">
      <c r="B16" s="573" t="s">
        <v>138</v>
      </c>
      <c r="C16" s="574"/>
      <c r="D16" s="575" t="s">
        <v>140</v>
      </c>
      <c r="E16" s="576"/>
      <c r="F16" s="577"/>
      <c r="G16" s="578"/>
      <c r="H16" s="575" t="s">
        <v>125</v>
      </c>
      <c r="I16" s="576"/>
      <c r="J16" s="590"/>
      <c r="K16" s="591"/>
      <c r="L16" s="575" t="s">
        <v>120</v>
      </c>
      <c r="M16" s="576"/>
      <c r="N16" s="571"/>
      <c r="O16" s="572"/>
      <c r="P16" s="162"/>
      <c r="Q16" s="169"/>
      <c r="R16" s="573" t="s">
        <v>138</v>
      </c>
      <c r="S16" s="574"/>
      <c r="T16" s="579" t="s">
        <v>140</v>
      </c>
      <c r="U16" s="580"/>
      <c r="V16" s="577"/>
      <c r="W16" s="578"/>
      <c r="X16" s="579" t="s">
        <v>125</v>
      </c>
      <c r="Y16" s="580"/>
      <c r="Z16" s="590"/>
      <c r="AA16" s="591"/>
      <c r="AB16" s="579" t="s">
        <v>120</v>
      </c>
      <c r="AC16" s="580"/>
      <c r="AD16" s="571"/>
      <c r="AE16" s="572"/>
    </row>
    <row r="17" spans="2:32" s="175" customFormat="1" ht="15" customHeight="1">
      <c r="B17" s="595" t="s">
        <v>35</v>
      </c>
      <c r="C17" s="595"/>
      <c r="D17" s="595" t="s">
        <v>34</v>
      </c>
      <c r="E17" s="595"/>
      <c r="F17" s="595" t="s">
        <v>101</v>
      </c>
      <c r="G17" s="595"/>
      <c r="H17" s="601" t="s">
        <v>102</v>
      </c>
      <c r="I17" s="602"/>
      <c r="J17" s="587" t="s">
        <v>7</v>
      </c>
      <c r="K17" s="603"/>
      <c r="L17" s="604" t="s">
        <v>8</v>
      </c>
      <c r="M17" s="605"/>
      <c r="N17" s="587" t="s">
        <v>103</v>
      </c>
      <c r="O17" s="603"/>
      <c r="P17" s="173"/>
      <c r="Q17" s="174"/>
      <c r="R17" s="595" t="s">
        <v>35</v>
      </c>
      <c r="S17" s="595"/>
      <c r="T17" s="595" t="s">
        <v>34</v>
      </c>
      <c r="U17" s="595"/>
      <c r="V17" s="595" t="s">
        <v>101</v>
      </c>
      <c r="W17" s="595"/>
      <c r="X17" s="595" t="s">
        <v>102</v>
      </c>
      <c r="Y17" s="595"/>
      <c r="Z17" s="595" t="s">
        <v>7</v>
      </c>
      <c r="AA17" s="595"/>
      <c r="AB17" s="594" t="s">
        <v>8</v>
      </c>
      <c r="AC17" s="594"/>
      <c r="AD17" s="595" t="s">
        <v>103</v>
      </c>
      <c r="AE17" s="595"/>
    </row>
    <row r="18" spans="2:32" s="152" customFormat="1" ht="12" customHeight="1">
      <c r="B18" s="596" t="s">
        <v>113</v>
      </c>
      <c r="C18" s="596"/>
      <c r="D18" s="596" t="s">
        <v>114</v>
      </c>
      <c r="E18" s="596"/>
      <c r="F18" s="596" t="s">
        <v>115</v>
      </c>
      <c r="G18" s="596"/>
      <c r="H18" s="597" t="s">
        <v>434</v>
      </c>
      <c r="I18" s="598"/>
      <c r="J18" s="597" t="s">
        <v>116</v>
      </c>
      <c r="K18" s="599"/>
      <c r="L18" s="608" t="s">
        <v>118</v>
      </c>
      <c r="M18" s="609"/>
      <c r="N18" s="610" t="s">
        <v>117</v>
      </c>
      <c r="O18" s="611"/>
      <c r="P18" s="162"/>
      <c r="Q18" s="169"/>
      <c r="R18" s="596" t="s">
        <v>113</v>
      </c>
      <c r="S18" s="596"/>
      <c r="T18" s="596" t="s">
        <v>114</v>
      </c>
      <c r="U18" s="596"/>
      <c r="V18" s="596" t="s">
        <v>115</v>
      </c>
      <c r="W18" s="596"/>
      <c r="X18" s="597" t="s">
        <v>434</v>
      </c>
      <c r="Y18" s="598"/>
      <c r="Z18" s="596" t="s">
        <v>116</v>
      </c>
      <c r="AA18" s="596"/>
      <c r="AB18" s="600" t="s">
        <v>118</v>
      </c>
      <c r="AC18" s="600"/>
      <c r="AD18" s="596" t="s">
        <v>117</v>
      </c>
      <c r="AE18" s="596"/>
    </row>
    <row r="19" spans="2:32" s="152" customFormat="1" ht="18" customHeight="1">
      <c r="B19" s="618"/>
      <c r="C19" s="619"/>
      <c r="D19" s="618"/>
      <c r="E19" s="619"/>
      <c r="F19" s="610" t="s">
        <v>124</v>
      </c>
      <c r="G19" s="616"/>
      <c r="H19" s="606" t="s">
        <v>119</v>
      </c>
      <c r="I19" s="607"/>
      <c r="J19" s="606" t="s">
        <v>119</v>
      </c>
      <c r="K19" s="607"/>
      <c r="L19" s="606" t="s">
        <v>133</v>
      </c>
      <c r="M19" s="607"/>
      <c r="N19" s="606" t="s">
        <v>119</v>
      </c>
      <c r="O19" s="607"/>
      <c r="P19" s="162"/>
      <c r="Q19" s="169"/>
      <c r="R19" s="614"/>
      <c r="S19" s="615"/>
      <c r="T19" s="614"/>
      <c r="U19" s="572"/>
      <c r="V19" s="610" t="s">
        <v>124</v>
      </c>
      <c r="W19" s="616"/>
      <c r="X19" s="573" t="s">
        <v>119</v>
      </c>
      <c r="Y19" s="617"/>
      <c r="Z19" s="573" t="s">
        <v>119</v>
      </c>
      <c r="AA19" s="617"/>
      <c r="AB19" s="606" t="s">
        <v>133</v>
      </c>
      <c r="AC19" s="607"/>
      <c r="AD19" s="606" t="s">
        <v>119</v>
      </c>
      <c r="AE19" s="607"/>
    </row>
    <row r="20" spans="2:32" s="149" customFormat="1" ht="18" customHeight="1">
      <c r="B20" s="612"/>
      <c r="C20" s="612"/>
      <c r="D20" s="612"/>
      <c r="E20" s="612"/>
      <c r="F20" s="612"/>
      <c r="G20" s="612"/>
      <c r="H20" s="613"/>
      <c r="I20" s="613"/>
      <c r="J20" s="613"/>
      <c r="K20" s="613"/>
      <c r="L20" s="613"/>
      <c r="M20" s="613"/>
      <c r="N20" s="613"/>
      <c r="O20" s="613"/>
      <c r="P20" s="164"/>
      <c r="Q20" s="170"/>
      <c r="R20" s="612"/>
      <c r="S20" s="612"/>
      <c r="T20" s="612"/>
      <c r="U20" s="612"/>
      <c r="V20" s="612"/>
      <c r="W20" s="612"/>
      <c r="X20" s="613"/>
      <c r="Y20" s="613"/>
      <c r="Z20" s="613"/>
      <c r="AA20" s="613"/>
      <c r="AB20" s="613"/>
      <c r="AC20" s="613"/>
      <c r="AD20" s="613"/>
      <c r="AE20" s="613"/>
    </row>
    <row r="21" spans="2:32" s="175" customFormat="1" ht="15" customHeight="1">
      <c r="B21" s="620" t="s">
        <v>433</v>
      </c>
      <c r="C21" s="621"/>
      <c r="D21" s="621"/>
      <c r="E21" s="622"/>
      <c r="F21" s="622"/>
      <c r="G21" s="623"/>
      <c r="H21" s="626" t="s">
        <v>104</v>
      </c>
      <c r="I21" s="627"/>
      <c r="J21" s="627"/>
      <c r="K21" s="627"/>
      <c r="L21" s="627"/>
      <c r="M21" s="628"/>
      <c r="N21" s="628"/>
      <c r="O21" s="629"/>
      <c r="P21" s="173"/>
      <c r="Q21" s="174"/>
      <c r="R21" s="620" t="s">
        <v>433</v>
      </c>
      <c r="S21" s="621"/>
      <c r="T21" s="621"/>
      <c r="U21" s="622"/>
      <c r="V21" s="622"/>
      <c r="W21" s="623"/>
      <c r="X21" s="347"/>
      <c r="Y21" s="348"/>
      <c r="Z21" s="348"/>
      <c r="AA21" s="348"/>
      <c r="AB21" s="345" t="s">
        <v>104</v>
      </c>
      <c r="AC21" s="628"/>
      <c r="AD21" s="628"/>
      <c r="AE21" s="629"/>
    </row>
    <row r="22" spans="2:32" s="152" customFormat="1" ht="12" customHeight="1">
      <c r="B22" s="639" t="s">
        <v>432</v>
      </c>
      <c r="C22" s="640"/>
      <c r="D22" s="640"/>
      <c r="E22" s="624"/>
      <c r="F22" s="624"/>
      <c r="G22" s="625"/>
      <c r="H22" s="641" t="s">
        <v>431</v>
      </c>
      <c r="I22" s="642"/>
      <c r="J22" s="642"/>
      <c r="K22" s="642"/>
      <c r="L22" s="642"/>
      <c r="M22" s="630"/>
      <c r="N22" s="630"/>
      <c r="O22" s="631"/>
      <c r="P22" s="162"/>
      <c r="Q22" s="169"/>
      <c r="R22" s="639" t="s">
        <v>432</v>
      </c>
      <c r="S22" s="640"/>
      <c r="T22" s="640"/>
      <c r="U22" s="624"/>
      <c r="V22" s="624"/>
      <c r="W22" s="625"/>
      <c r="X22" s="641" t="s">
        <v>431</v>
      </c>
      <c r="Y22" s="642"/>
      <c r="Z22" s="642"/>
      <c r="AA22" s="642"/>
      <c r="AB22" s="642"/>
      <c r="AC22" s="630"/>
      <c r="AD22" s="630"/>
      <c r="AE22" s="631"/>
    </row>
    <row r="23" spans="2:32" s="152" customFormat="1" ht="3.6" customHeight="1">
      <c r="B23" s="194"/>
      <c r="C23" s="194"/>
      <c r="D23" s="194"/>
      <c r="E23" s="333"/>
      <c r="F23" s="333"/>
      <c r="G23" s="333"/>
      <c r="H23" s="335"/>
      <c r="I23" s="335"/>
      <c r="J23" s="335"/>
      <c r="K23" s="335"/>
      <c r="L23" s="335"/>
      <c r="M23" s="196"/>
      <c r="N23" s="196"/>
      <c r="O23" s="196"/>
      <c r="P23" s="162"/>
      <c r="Q23" s="169"/>
      <c r="R23" s="197"/>
      <c r="S23" s="197"/>
      <c r="T23" s="197"/>
      <c r="U23" s="333"/>
      <c r="V23" s="333"/>
      <c r="W23" s="333"/>
      <c r="X23" s="335"/>
      <c r="Y23" s="335"/>
      <c r="Z23" s="335"/>
      <c r="AA23" s="335"/>
      <c r="AB23" s="335"/>
      <c r="AC23" s="196"/>
      <c r="AD23" s="196"/>
      <c r="AE23" s="196"/>
    </row>
    <row r="24" spans="2:32" s="175" customFormat="1" ht="14.4" customHeight="1">
      <c r="B24" s="632" t="s">
        <v>107</v>
      </c>
      <c r="C24" s="633"/>
      <c r="D24" s="633"/>
      <c r="E24" s="633"/>
      <c r="F24" s="633"/>
      <c r="G24" s="633"/>
      <c r="H24" s="633"/>
      <c r="I24" s="633"/>
      <c r="J24" s="634"/>
      <c r="K24" s="635" t="s">
        <v>136</v>
      </c>
      <c r="L24" s="551"/>
      <c r="M24" s="551"/>
      <c r="N24" s="551"/>
      <c r="O24" s="551"/>
      <c r="P24" s="173"/>
      <c r="Q24" s="174"/>
      <c r="R24" s="632" t="s">
        <v>107</v>
      </c>
      <c r="S24" s="633"/>
      <c r="T24" s="633"/>
      <c r="U24" s="633"/>
      <c r="V24" s="633"/>
      <c r="W24" s="633"/>
      <c r="X24" s="633"/>
      <c r="Y24" s="633"/>
      <c r="Z24" s="634"/>
      <c r="AA24" s="635" t="s">
        <v>136</v>
      </c>
      <c r="AB24" s="551"/>
      <c r="AC24" s="551"/>
      <c r="AD24" s="551"/>
      <c r="AE24" s="551"/>
    </row>
    <row r="25" spans="2:32" s="152" customFormat="1" ht="13.2" customHeight="1">
      <c r="B25" s="636" t="s">
        <v>454</v>
      </c>
      <c r="C25" s="637"/>
      <c r="D25" s="637"/>
      <c r="E25" s="637"/>
      <c r="F25" s="637"/>
      <c r="G25" s="637"/>
      <c r="H25" s="637"/>
      <c r="I25" s="637"/>
      <c r="J25" s="638"/>
      <c r="K25" s="635"/>
      <c r="L25" s="551"/>
      <c r="M25" s="551"/>
      <c r="N25" s="551"/>
      <c r="O25" s="551"/>
      <c r="P25" s="162"/>
      <c r="Q25" s="169"/>
      <c r="R25" s="636" t="s">
        <v>454</v>
      </c>
      <c r="S25" s="637"/>
      <c r="T25" s="637"/>
      <c r="U25" s="637"/>
      <c r="V25" s="637"/>
      <c r="W25" s="637"/>
      <c r="X25" s="637"/>
      <c r="Y25" s="637"/>
      <c r="Z25" s="638"/>
      <c r="AA25" s="635"/>
      <c r="AB25" s="551"/>
      <c r="AC25" s="551"/>
      <c r="AD25" s="551"/>
      <c r="AE25" s="551"/>
    </row>
    <row r="26" spans="2:32" s="175" customFormat="1" ht="13.2" customHeight="1">
      <c r="B26" s="646" t="s">
        <v>457</v>
      </c>
      <c r="C26" s="647"/>
      <c r="D26" s="647"/>
      <c r="E26" s="647"/>
      <c r="F26" s="647"/>
      <c r="G26" s="647"/>
      <c r="H26" s="647"/>
      <c r="I26" s="647"/>
      <c r="J26" s="648"/>
      <c r="K26" s="198"/>
      <c r="L26" s="198"/>
      <c r="M26" s="198"/>
      <c r="N26" s="173"/>
      <c r="O26" s="173"/>
      <c r="P26" s="173"/>
      <c r="Q26" s="174"/>
      <c r="R26" s="646" t="s">
        <v>457</v>
      </c>
      <c r="S26" s="647"/>
      <c r="T26" s="647"/>
      <c r="U26" s="647"/>
      <c r="V26" s="647"/>
      <c r="W26" s="647"/>
      <c r="X26" s="647"/>
      <c r="Y26" s="647"/>
      <c r="Z26" s="648"/>
      <c r="AA26" s="198"/>
      <c r="AB26" s="198"/>
      <c r="AC26" s="198"/>
      <c r="AD26" s="173"/>
      <c r="AE26" s="173"/>
    </row>
    <row r="27" spans="2:32" s="175" customFormat="1" ht="13.2" customHeight="1">
      <c r="B27" s="646" t="s">
        <v>455</v>
      </c>
      <c r="C27" s="647"/>
      <c r="D27" s="647"/>
      <c r="E27" s="647"/>
      <c r="F27" s="647"/>
      <c r="G27" s="647"/>
      <c r="H27" s="647"/>
      <c r="I27" s="647"/>
      <c r="J27" s="648"/>
      <c r="K27" s="198"/>
      <c r="L27" s="198"/>
      <c r="M27" s="198"/>
      <c r="N27" s="232"/>
      <c r="O27" s="173"/>
      <c r="P27" s="173"/>
      <c r="Q27" s="174"/>
      <c r="R27" s="646" t="s">
        <v>455</v>
      </c>
      <c r="S27" s="647"/>
      <c r="T27" s="647"/>
      <c r="U27" s="647"/>
      <c r="V27" s="647"/>
      <c r="W27" s="647"/>
      <c r="X27" s="647"/>
      <c r="Y27" s="647"/>
      <c r="Z27" s="648"/>
      <c r="AA27" s="198"/>
      <c r="AB27" s="198"/>
      <c r="AC27" s="198"/>
      <c r="AD27" s="173"/>
      <c r="AE27" s="173"/>
    </row>
    <row r="28" spans="2:32" s="152" customFormat="1" ht="13.2" customHeight="1">
      <c r="B28" s="649" t="s">
        <v>458</v>
      </c>
      <c r="C28" s="650"/>
      <c r="D28" s="650"/>
      <c r="E28" s="650"/>
      <c r="F28" s="650"/>
      <c r="G28" s="650"/>
      <c r="H28" s="650"/>
      <c r="I28" s="650"/>
      <c r="J28" s="651"/>
      <c r="K28" s="255"/>
      <c r="L28" s="256"/>
      <c r="M28" s="554" t="s">
        <v>460</v>
      </c>
      <c r="N28" s="554"/>
      <c r="O28" s="554"/>
      <c r="P28" s="162"/>
      <c r="Q28" s="169"/>
      <c r="R28" s="649" t="s">
        <v>458</v>
      </c>
      <c r="S28" s="650"/>
      <c r="T28" s="650"/>
      <c r="U28" s="650"/>
      <c r="V28" s="650"/>
      <c r="W28" s="650"/>
      <c r="X28" s="650"/>
      <c r="Y28" s="650"/>
      <c r="Z28" s="651"/>
      <c r="AA28" s="255"/>
      <c r="AB28" s="256"/>
      <c r="AC28" s="554" t="s">
        <v>460</v>
      </c>
      <c r="AD28" s="554"/>
      <c r="AE28" s="554"/>
    </row>
    <row r="29" spans="2:32" s="175" customFormat="1" ht="13.2" customHeight="1">
      <c r="B29" s="337" t="s">
        <v>456</v>
      </c>
      <c r="C29" s="338"/>
      <c r="D29" s="338"/>
      <c r="E29" s="338"/>
      <c r="F29" s="338"/>
      <c r="G29" s="338"/>
      <c r="H29" s="338"/>
      <c r="I29" s="338"/>
      <c r="J29" s="339"/>
      <c r="K29" s="255"/>
      <c r="L29" s="256"/>
      <c r="M29" s="554"/>
      <c r="N29" s="554"/>
      <c r="O29" s="554"/>
      <c r="P29" s="173"/>
      <c r="Q29" s="174"/>
      <c r="R29" s="337" t="s">
        <v>456</v>
      </c>
      <c r="S29" s="338"/>
      <c r="T29" s="338"/>
      <c r="U29" s="338"/>
      <c r="V29" s="338"/>
      <c r="W29" s="338"/>
      <c r="X29" s="338"/>
      <c r="Y29" s="338"/>
      <c r="Z29" s="339"/>
      <c r="AA29" s="255"/>
      <c r="AB29" s="256"/>
      <c r="AC29" s="554"/>
      <c r="AD29" s="554"/>
      <c r="AE29" s="554"/>
    </row>
    <row r="30" spans="2:32" s="175" customFormat="1" ht="13.2" customHeight="1">
      <c r="B30" s="337" t="s">
        <v>459</v>
      </c>
      <c r="C30" s="338"/>
      <c r="D30" s="338"/>
      <c r="E30" s="338"/>
      <c r="F30" s="338"/>
      <c r="G30" s="338"/>
      <c r="H30" s="338"/>
      <c r="I30" s="338"/>
      <c r="J30" s="339"/>
      <c r="K30" s="198"/>
      <c r="L30" s="198"/>
      <c r="M30" s="198"/>
      <c r="N30" s="173"/>
      <c r="O30" s="173"/>
      <c r="P30" s="173"/>
      <c r="Q30" s="174"/>
      <c r="R30" s="337" t="s">
        <v>459</v>
      </c>
      <c r="S30" s="338"/>
      <c r="T30" s="338"/>
      <c r="U30" s="338"/>
      <c r="V30" s="338"/>
      <c r="W30" s="338"/>
      <c r="X30" s="338"/>
      <c r="Y30" s="338"/>
      <c r="Z30" s="339"/>
      <c r="AA30" s="198"/>
      <c r="AB30" s="198"/>
      <c r="AC30" s="198"/>
      <c r="AD30" s="173"/>
      <c r="AE30" s="173"/>
    </row>
    <row r="31" spans="2:32" s="175" customFormat="1" ht="13.2" customHeight="1">
      <c r="B31" s="643" t="s">
        <v>438</v>
      </c>
      <c r="C31" s="644"/>
      <c r="D31" s="644"/>
      <c r="E31" s="644"/>
      <c r="F31" s="644"/>
      <c r="G31" s="644"/>
      <c r="H31" s="644"/>
      <c r="I31" s="644"/>
      <c r="J31" s="645"/>
      <c r="K31" s="198"/>
      <c r="L31" s="198"/>
      <c r="M31" s="198"/>
      <c r="N31" s="173"/>
      <c r="O31" s="173"/>
      <c r="P31" s="173"/>
      <c r="Q31" s="174"/>
      <c r="R31" s="643" t="s">
        <v>438</v>
      </c>
      <c r="S31" s="644"/>
      <c r="T31" s="644"/>
      <c r="U31" s="644"/>
      <c r="V31" s="644"/>
      <c r="W31" s="644"/>
      <c r="X31" s="644"/>
      <c r="Y31" s="644"/>
      <c r="Z31" s="645"/>
      <c r="AA31" s="198"/>
      <c r="AB31" s="198"/>
      <c r="AC31" s="198"/>
      <c r="AD31" s="173"/>
      <c r="AE31" s="173"/>
    </row>
    <row r="32" spans="2:32" s="200" customFormat="1" ht="13.2" customHeight="1">
      <c r="B32" s="228" t="s">
        <v>437</v>
      </c>
      <c r="C32" s="198"/>
      <c r="D32" s="198"/>
      <c r="E32" s="198"/>
      <c r="F32" s="198"/>
      <c r="G32" s="198"/>
      <c r="H32" s="198"/>
      <c r="I32" s="198"/>
      <c r="J32" s="229"/>
      <c r="K32" s="257"/>
      <c r="L32" s="523" t="s">
        <v>141</v>
      </c>
      <c r="M32" s="523"/>
      <c r="N32" s="153"/>
      <c r="O32" s="153"/>
      <c r="P32" s="153"/>
      <c r="Q32" s="199"/>
      <c r="R32" s="228" t="s">
        <v>437</v>
      </c>
      <c r="S32" s="198"/>
      <c r="T32" s="198"/>
      <c r="U32" s="198"/>
      <c r="V32" s="198"/>
      <c r="W32" s="198"/>
      <c r="X32" s="198"/>
      <c r="Y32" s="198"/>
      <c r="Z32" s="229"/>
      <c r="AA32" s="228"/>
      <c r="AB32" s="523" t="s">
        <v>141</v>
      </c>
      <c r="AC32" s="523"/>
      <c r="AD32" s="153"/>
      <c r="AE32" s="153"/>
      <c r="AF32" s="153"/>
    </row>
    <row r="33" spans="2:32" s="158" customFormat="1" ht="12.6" customHeight="1">
      <c r="B33" s="230" t="s">
        <v>436</v>
      </c>
      <c r="C33" s="226"/>
      <c r="D33" s="226"/>
      <c r="E33" s="226"/>
      <c r="F33" s="226"/>
      <c r="G33" s="226"/>
      <c r="H33" s="226"/>
      <c r="I33" s="226"/>
      <c r="J33" s="227"/>
      <c r="K33" s="228"/>
      <c r="L33" s="529" t="s">
        <v>108</v>
      </c>
      <c r="M33" s="529"/>
      <c r="N33" s="258"/>
      <c r="O33" s="258"/>
      <c r="P33" s="258"/>
      <c r="Q33" s="231"/>
      <c r="R33" s="230" t="s">
        <v>436</v>
      </c>
      <c r="S33" s="226"/>
      <c r="T33" s="226"/>
      <c r="U33" s="226"/>
      <c r="V33" s="226"/>
      <c r="W33" s="226"/>
      <c r="X33" s="226"/>
      <c r="Y33" s="226"/>
      <c r="Z33" s="227"/>
      <c r="AA33" s="228"/>
      <c r="AB33" s="529" t="s">
        <v>108</v>
      </c>
      <c r="AC33" s="529"/>
      <c r="AD33" s="258"/>
      <c r="AE33" s="258"/>
      <c r="AF33" s="258"/>
    </row>
    <row r="34" spans="2:32" s="149" customFormat="1" ht="7.2" customHeight="1"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71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</row>
    <row r="35" spans="2:32" s="149" customFormat="1" ht="7.2" customHeight="1">
      <c r="B35" s="165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6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</row>
    <row r="36" spans="2:32" s="175" customFormat="1" ht="13.2" customHeight="1">
      <c r="B36" s="532" t="s">
        <v>95</v>
      </c>
      <c r="C36" s="532"/>
      <c r="D36" s="537"/>
      <c r="E36" s="537"/>
      <c r="F36" s="537"/>
      <c r="G36" s="537"/>
      <c r="H36" s="532" t="s">
        <v>127</v>
      </c>
      <c r="I36" s="532"/>
      <c r="J36" s="531"/>
      <c r="K36" s="531"/>
      <c r="L36" s="532" t="s">
        <v>129</v>
      </c>
      <c r="M36" s="532"/>
      <c r="N36" s="533"/>
      <c r="O36" s="531"/>
      <c r="P36" s="342"/>
      <c r="Q36" s="181"/>
      <c r="R36" s="532" t="s">
        <v>95</v>
      </c>
      <c r="S36" s="532"/>
      <c r="T36" s="537"/>
      <c r="U36" s="537"/>
      <c r="V36" s="537"/>
      <c r="W36" s="537"/>
      <c r="X36" s="532" t="s">
        <v>127</v>
      </c>
      <c r="Y36" s="532"/>
      <c r="Z36" s="531"/>
      <c r="AA36" s="531"/>
      <c r="AB36" s="532" t="s">
        <v>129</v>
      </c>
      <c r="AC36" s="532"/>
      <c r="AD36" s="533"/>
      <c r="AE36" s="531"/>
    </row>
    <row r="37" spans="2:32" s="175" customFormat="1" ht="13.2" customHeight="1">
      <c r="B37" s="535" t="s">
        <v>109</v>
      </c>
      <c r="C37" s="535"/>
      <c r="D37" s="537"/>
      <c r="E37" s="537"/>
      <c r="F37" s="537"/>
      <c r="G37" s="537"/>
      <c r="H37" s="652" t="s">
        <v>128</v>
      </c>
      <c r="I37" s="652"/>
      <c r="J37" s="571"/>
      <c r="K37" s="571"/>
      <c r="L37" s="652" t="s">
        <v>435</v>
      </c>
      <c r="M37" s="652"/>
      <c r="N37" s="571"/>
      <c r="O37" s="571"/>
      <c r="P37" s="342"/>
      <c r="Q37" s="181"/>
      <c r="R37" s="535" t="s">
        <v>109</v>
      </c>
      <c r="S37" s="535"/>
      <c r="T37" s="537"/>
      <c r="U37" s="537"/>
      <c r="V37" s="537"/>
      <c r="W37" s="537"/>
      <c r="X37" s="652" t="s">
        <v>128</v>
      </c>
      <c r="Y37" s="652"/>
      <c r="Z37" s="571"/>
      <c r="AA37" s="571"/>
      <c r="AB37" s="652" t="s">
        <v>435</v>
      </c>
      <c r="AC37" s="652"/>
      <c r="AD37" s="571"/>
      <c r="AE37" s="571"/>
    </row>
    <row r="38" spans="2:32" s="175" customFormat="1" ht="15" customHeight="1">
      <c r="B38" s="659" t="s">
        <v>122</v>
      </c>
      <c r="C38" s="653"/>
      <c r="D38" s="561"/>
      <c r="E38" s="561"/>
      <c r="F38" s="561"/>
      <c r="G38" s="562"/>
      <c r="H38" s="653" t="s">
        <v>132</v>
      </c>
      <c r="I38" s="653"/>
      <c r="J38" s="653"/>
      <c r="K38" s="653"/>
      <c r="L38" s="653"/>
      <c r="M38" s="654"/>
      <c r="N38" s="654"/>
      <c r="O38" s="655"/>
      <c r="P38" s="342"/>
      <c r="Q38" s="181"/>
      <c r="R38" s="659" t="s">
        <v>122</v>
      </c>
      <c r="S38" s="653"/>
      <c r="T38" s="561"/>
      <c r="U38" s="561"/>
      <c r="V38" s="561"/>
      <c r="W38" s="562"/>
      <c r="X38" s="653" t="s">
        <v>132</v>
      </c>
      <c r="Y38" s="653"/>
      <c r="Z38" s="653"/>
      <c r="AA38" s="653"/>
      <c r="AB38" s="653"/>
      <c r="AC38" s="654"/>
      <c r="AD38" s="654"/>
      <c r="AE38" s="655"/>
    </row>
    <row r="39" spans="2:32" s="175" customFormat="1" ht="13.2" customHeight="1">
      <c r="B39" s="658" t="s">
        <v>123</v>
      </c>
      <c r="C39" s="523"/>
      <c r="D39" s="537"/>
      <c r="E39" s="537"/>
      <c r="F39" s="537"/>
      <c r="G39" s="660"/>
      <c r="H39" s="580" t="s">
        <v>131</v>
      </c>
      <c r="I39" s="580"/>
      <c r="J39" s="580"/>
      <c r="K39" s="580"/>
      <c r="L39" s="580"/>
      <c r="M39" s="656"/>
      <c r="N39" s="656"/>
      <c r="O39" s="657"/>
      <c r="P39" s="342"/>
      <c r="Q39" s="181"/>
      <c r="R39" s="658" t="s">
        <v>123</v>
      </c>
      <c r="S39" s="523"/>
      <c r="T39" s="537"/>
      <c r="U39" s="537"/>
      <c r="V39" s="537"/>
      <c r="W39" s="660"/>
      <c r="X39" s="580" t="s">
        <v>131</v>
      </c>
      <c r="Y39" s="580"/>
      <c r="Z39" s="580"/>
      <c r="AA39" s="580"/>
      <c r="AB39" s="580"/>
      <c r="AC39" s="656"/>
      <c r="AD39" s="656"/>
      <c r="AE39" s="657"/>
    </row>
    <row r="40" spans="2:32" s="175" customFormat="1" ht="13.2" customHeight="1">
      <c r="B40" s="595" t="s">
        <v>477</v>
      </c>
      <c r="C40" s="595"/>
      <c r="D40" s="595" t="s">
        <v>478</v>
      </c>
      <c r="E40" s="595"/>
      <c r="F40" s="661" t="s">
        <v>479</v>
      </c>
      <c r="G40" s="661"/>
      <c r="H40" s="532" t="s">
        <v>433</v>
      </c>
      <c r="I40" s="532"/>
      <c r="J40" s="532"/>
      <c r="K40" s="532"/>
      <c r="L40" s="532"/>
      <c r="M40" s="557"/>
      <c r="N40" s="557"/>
      <c r="O40" s="662"/>
      <c r="P40" s="342"/>
      <c r="Q40" s="173"/>
      <c r="R40" s="595" t="s">
        <v>477</v>
      </c>
      <c r="S40" s="595"/>
      <c r="T40" s="595" t="s">
        <v>478</v>
      </c>
      <c r="U40" s="595"/>
      <c r="V40" s="661" t="s">
        <v>479</v>
      </c>
      <c r="W40" s="661"/>
      <c r="X40" s="532" t="s">
        <v>433</v>
      </c>
      <c r="Y40" s="532"/>
      <c r="Z40" s="532"/>
      <c r="AA40" s="532"/>
      <c r="AB40" s="532"/>
      <c r="AC40" s="557"/>
      <c r="AD40" s="557"/>
      <c r="AE40" s="662"/>
    </row>
    <row r="41" spans="2:32" s="200" customFormat="1" ht="12" customHeight="1">
      <c r="B41" s="596" t="s">
        <v>480</v>
      </c>
      <c r="C41" s="596"/>
      <c r="D41" s="663" t="s">
        <v>481</v>
      </c>
      <c r="E41" s="663"/>
      <c r="F41" s="663" t="s">
        <v>482</v>
      </c>
      <c r="G41" s="663"/>
      <c r="H41" s="523" t="s">
        <v>432</v>
      </c>
      <c r="I41" s="523"/>
      <c r="J41" s="523"/>
      <c r="K41" s="523"/>
      <c r="L41" s="523"/>
      <c r="M41" s="557"/>
      <c r="N41" s="557"/>
      <c r="O41" s="662"/>
      <c r="P41" s="343"/>
      <c r="Q41" s="198"/>
      <c r="R41" s="596" t="s">
        <v>480</v>
      </c>
      <c r="S41" s="596"/>
      <c r="T41" s="663" t="s">
        <v>481</v>
      </c>
      <c r="U41" s="663"/>
      <c r="V41" s="663" t="s">
        <v>482</v>
      </c>
      <c r="W41" s="663"/>
      <c r="X41" s="523" t="s">
        <v>432</v>
      </c>
      <c r="Y41" s="523"/>
      <c r="Z41" s="523"/>
      <c r="AA41" s="523"/>
      <c r="AB41" s="523"/>
      <c r="AC41" s="557"/>
      <c r="AD41" s="557"/>
      <c r="AE41" s="662"/>
    </row>
    <row r="42" spans="2:32" s="175" customFormat="1" ht="15" customHeight="1">
      <c r="B42" s="581"/>
      <c r="C42" s="664"/>
      <c r="D42" s="667"/>
      <c r="E42" s="570"/>
      <c r="F42" s="667"/>
      <c r="G42" s="570"/>
      <c r="H42" s="344"/>
      <c r="I42" s="344"/>
      <c r="J42" s="344"/>
      <c r="K42" s="344"/>
      <c r="L42" s="345" t="s">
        <v>104</v>
      </c>
      <c r="M42" s="628"/>
      <c r="N42" s="628"/>
      <c r="O42" s="629"/>
      <c r="P42" s="342"/>
      <c r="Q42" s="181"/>
      <c r="R42" s="581"/>
      <c r="S42" s="664"/>
      <c r="T42" s="667"/>
      <c r="U42" s="570"/>
      <c r="V42" s="667"/>
      <c r="W42" s="570"/>
      <c r="X42" s="344"/>
      <c r="Y42" s="344"/>
      <c r="Z42" s="344"/>
      <c r="AA42" s="344"/>
      <c r="AB42" s="345" t="s">
        <v>104</v>
      </c>
      <c r="AC42" s="628"/>
      <c r="AD42" s="628"/>
      <c r="AE42" s="629"/>
    </row>
    <row r="43" spans="2:32" s="152" customFormat="1" ht="12" customHeight="1">
      <c r="B43" s="665"/>
      <c r="C43" s="666"/>
      <c r="D43" s="668"/>
      <c r="E43" s="572"/>
      <c r="F43" s="668"/>
      <c r="G43" s="572"/>
      <c r="H43" s="642" t="s">
        <v>431</v>
      </c>
      <c r="I43" s="642"/>
      <c r="J43" s="642"/>
      <c r="K43" s="642"/>
      <c r="L43" s="642"/>
      <c r="M43" s="630"/>
      <c r="N43" s="630"/>
      <c r="O43" s="631"/>
      <c r="P43" s="346"/>
      <c r="Q43" s="193"/>
      <c r="R43" s="665"/>
      <c r="S43" s="666"/>
      <c r="T43" s="668"/>
      <c r="U43" s="572"/>
      <c r="V43" s="668"/>
      <c r="W43" s="572"/>
      <c r="X43" s="642" t="s">
        <v>431</v>
      </c>
      <c r="Y43" s="642"/>
      <c r="Z43" s="642"/>
      <c r="AA43" s="642"/>
      <c r="AB43" s="642"/>
      <c r="AC43" s="630"/>
      <c r="AD43" s="630"/>
      <c r="AE43" s="631"/>
    </row>
    <row r="44" spans="2:32" s="152" customFormat="1" ht="6" customHeight="1">
      <c r="B44" s="333"/>
      <c r="C44" s="333"/>
      <c r="D44" s="332"/>
      <c r="E44" s="332"/>
      <c r="F44" s="332"/>
      <c r="G44" s="332"/>
      <c r="H44" s="335"/>
      <c r="I44" s="335"/>
      <c r="J44" s="335"/>
      <c r="K44" s="335"/>
      <c r="L44" s="335"/>
      <c r="M44" s="334"/>
      <c r="N44" s="334"/>
      <c r="O44" s="334"/>
      <c r="P44" s="162"/>
      <c r="Q44" s="193"/>
      <c r="R44" s="333"/>
      <c r="S44" s="333"/>
      <c r="T44" s="332"/>
      <c r="U44" s="332"/>
      <c r="V44" s="332"/>
      <c r="W44" s="332"/>
      <c r="X44" s="335"/>
      <c r="Y44" s="335"/>
      <c r="Z44" s="335"/>
      <c r="AA44" s="335"/>
      <c r="AB44" s="335"/>
      <c r="AC44" s="334"/>
      <c r="AD44" s="334"/>
      <c r="AE44" s="334"/>
    </row>
    <row r="45" spans="2:32" s="149" customFormat="1" ht="22.2" customHeight="1">
      <c r="B45" s="187"/>
      <c r="C45" s="185"/>
      <c r="D45" s="187"/>
      <c r="E45" s="186"/>
      <c r="F45" s="186"/>
      <c r="G45" s="186"/>
      <c r="H45" s="188"/>
      <c r="I45" s="188"/>
      <c r="J45" s="188"/>
      <c r="K45" s="188"/>
      <c r="L45" s="189"/>
      <c r="M45" s="190"/>
      <c r="N45" s="190"/>
      <c r="O45" s="190"/>
      <c r="P45" s="164"/>
      <c r="Q45" s="163"/>
      <c r="R45" s="191"/>
      <c r="S45" s="185"/>
      <c r="T45" s="192"/>
      <c r="U45" s="186"/>
      <c r="V45" s="186"/>
      <c r="W45" s="186"/>
      <c r="X45" s="188"/>
      <c r="Y45" s="188"/>
      <c r="Z45" s="188"/>
      <c r="AA45" s="188"/>
      <c r="AB45" s="189"/>
      <c r="AC45" s="190"/>
      <c r="AD45" s="190"/>
      <c r="AE45" s="190"/>
    </row>
    <row r="46" spans="2:32" s="149" customFormat="1" ht="20.25" customHeight="1"/>
    <row r="47" spans="2:32" s="149" customFormat="1" ht="20.25" customHeight="1"/>
    <row r="48" spans="2:32" s="149" customFormat="1" ht="20.25" customHeight="1"/>
    <row r="49" spans="2:31" s="149" customFormat="1" ht="20.25" customHeight="1"/>
    <row r="50" spans="2:31" s="149" customFormat="1" ht="18" customHeight="1"/>
    <row r="51" spans="2:31" s="149" customFormat="1" ht="18" customHeight="1"/>
    <row r="52" spans="2:31" s="149" customFormat="1" ht="18" customHeight="1"/>
    <row r="53" spans="2:31" s="149" customFormat="1" ht="18" customHeight="1"/>
    <row r="54" spans="2:31" s="149" customFormat="1" ht="18" customHeight="1"/>
    <row r="55" spans="2:31" s="149" customFormat="1" ht="18" customHeight="1"/>
    <row r="56" spans="2:31" s="149" customFormat="1" ht="26.25" customHeight="1"/>
    <row r="57" spans="2:31" s="149" customFormat="1" ht="26.25" customHeight="1"/>
    <row r="58" spans="2:31" ht="26.25" customHeight="1"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</row>
    <row r="59" spans="2:31" ht="26.25" customHeight="1">
      <c r="B59" s="149"/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</row>
    <row r="60" spans="2:31" ht="26.25" customHeight="1">
      <c r="B60" s="149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</row>
    <row r="61" spans="2:31" ht="26.25" customHeight="1"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</row>
    <row r="62" spans="2:31" ht="26.25" customHeight="1"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</row>
    <row r="63" spans="2:31" ht="26.25" customHeight="1">
      <c r="B63" s="149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R63" s="149"/>
      <c r="S63" s="149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</row>
  </sheetData>
  <mergeCells count="235">
    <mergeCell ref="AC42:AE43"/>
    <mergeCell ref="H43:L43"/>
    <mergeCell ref="X43:AB43"/>
    <mergeCell ref="V41:W41"/>
    <mergeCell ref="X41:AB41"/>
    <mergeCell ref="B42:C43"/>
    <mergeCell ref="D42:E43"/>
    <mergeCell ref="F42:G43"/>
    <mergeCell ref="M42:O43"/>
    <mergeCell ref="R42:S43"/>
    <mergeCell ref="T42:U43"/>
    <mergeCell ref="V42:W43"/>
    <mergeCell ref="T40:U40"/>
    <mergeCell ref="V40:W40"/>
    <mergeCell ref="X40:AB40"/>
    <mergeCell ref="AC40:AE41"/>
    <mergeCell ref="B41:C41"/>
    <mergeCell ref="D41:E41"/>
    <mergeCell ref="F41:G41"/>
    <mergeCell ref="H41:L41"/>
    <mergeCell ref="R41:S41"/>
    <mergeCell ref="T41:U41"/>
    <mergeCell ref="B40:C40"/>
    <mergeCell ref="D40:E40"/>
    <mergeCell ref="F40:G40"/>
    <mergeCell ref="H40:L40"/>
    <mergeCell ref="M40:O41"/>
    <mergeCell ref="R40:S40"/>
    <mergeCell ref="X38:AB38"/>
    <mergeCell ref="AC38:AE39"/>
    <mergeCell ref="B39:C39"/>
    <mergeCell ref="H39:L39"/>
    <mergeCell ref="R39:S39"/>
    <mergeCell ref="X39:AB39"/>
    <mergeCell ref="B38:C38"/>
    <mergeCell ref="D38:G39"/>
    <mergeCell ref="H38:L38"/>
    <mergeCell ref="M38:O39"/>
    <mergeCell ref="R38:S38"/>
    <mergeCell ref="T38:W39"/>
    <mergeCell ref="R36:S36"/>
    <mergeCell ref="T36:W37"/>
    <mergeCell ref="X36:Y36"/>
    <mergeCell ref="Z36:AA37"/>
    <mergeCell ref="AB36:AC36"/>
    <mergeCell ref="AD36:AE37"/>
    <mergeCell ref="R37:S37"/>
    <mergeCell ref="X37:Y37"/>
    <mergeCell ref="AB37:AC37"/>
    <mergeCell ref="B36:C36"/>
    <mergeCell ref="D36:G37"/>
    <mergeCell ref="H36:I36"/>
    <mergeCell ref="J36:K37"/>
    <mergeCell ref="L36:M36"/>
    <mergeCell ref="N36:O37"/>
    <mergeCell ref="B37:C37"/>
    <mergeCell ref="H37:I37"/>
    <mergeCell ref="L37:M37"/>
    <mergeCell ref="AC28:AE29"/>
    <mergeCell ref="B31:J31"/>
    <mergeCell ref="R31:Z31"/>
    <mergeCell ref="L32:M32"/>
    <mergeCell ref="AB32:AC32"/>
    <mergeCell ref="L33:M33"/>
    <mergeCell ref="AB33:AC33"/>
    <mergeCell ref="B26:J26"/>
    <mergeCell ref="R26:Z26"/>
    <mergeCell ref="B27:J27"/>
    <mergeCell ref="R27:Z27"/>
    <mergeCell ref="B28:J28"/>
    <mergeCell ref="M28:O29"/>
    <mergeCell ref="R28:Z28"/>
    <mergeCell ref="B21:D21"/>
    <mergeCell ref="E21:G22"/>
    <mergeCell ref="H21:L21"/>
    <mergeCell ref="M21:O22"/>
    <mergeCell ref="R21:T21"/>
    <mergeCell ref="B24:J24"/>
    <mergeCell ref="K24:O25"/>
    <mergeCell ref="R24:Z24"/>
    <mergeCell ref="AA24:AE25"/>
    <mergeCell ref="B25:J25"/>
    <mergeCell ref="R25:Z25"/>
    <mergeCell ref="U21:W22"/>
    <mergeCell ref="AC21:AE22"/>
    <mergeCell ref="B22:D22"/>
    <mergeCell ref="H22:L22"/>
    <mergeCell ref="R22:T22"/>
    <mergeCell ref="X22:AB22"/>
    <mergeCell ref="AD19:AE19"/>
    <mergeCell ref="B20:C20"/>
    <mergeCell ref="D20:E20"/>
    <mergeCell ref="F20:G20"/>
    <mergeCell ref="H20:I20"/>
    <mergeCell ref="J20:K20"/>
    <mergeCell ref="L20:M20"/>
    <mergeCell ref="N20:O20"/>
    <mergeCell ref="R20:S20"/>
    <mergeCell ref="T20:U20"/>
    <mergeCell ref="R19:S19"/>
    <mergeCell ref="T19:U19"/>
    <mergeCell ref="V19:W19"/>
    <mergeCell ref="X19:Y19"/>
    <mergeCell ref="Z19:AA19"/>
    <mergeCell ref="AB19:AC19"/>
    <mergeCell ref="V20:W20"/>
    <mergeCell ref="X20:Y20"/>
    <mergeCell ref="Z20:AA20"/>
    <mergeCell ref="AB20:AC20"/>
    <mergeCell ref="AD20:AE20"/>
    <mergeCell ref="B19:C19"/>
    <mergeCell ref="D19:E19"/>
    <mergeCell ref="F19:G19"/>
    <mergeCell ref="H19:I19"/>
    <mergeCell ref="J19:K19"/>
    <mergeCell ref="L19:M19"/>
    <mergeCell ref="N19:O19"/>
    <mergeCell ref="L18:M18"/>
    <mergeCell ref="N18:O18"/>
    <mergeCell ref="V17:W17"/>
    <mergeCell ref="X17:Y17"/>
    <mergeCell ref="Z17:AA17"/>
    <mergeCell ref="AB17:AC17"/>
    <mergeCell ref="AD17:AE17"/>
    <mergeCell ref="B18:C18"/>
    <mergeCell ref="D18:E18"/>
    <mergeCell ref="F18:G18"/>
    <mergeCell ref="H18:I18"/>
    <mergeCell ref="J18:K18"/>
    <mergeCell ref="Z18:AA18"/>
    <mergeCell ref="AB18:AC18"/>
    <mergeCell ref="AD18:AE18"/>
    <mergeCell ref="R18:S18"/>
    <mergeCell ref="T18:U18"/>
    <mergeCell ref="V18:W18"/>
    <mergeCell ref="X18:Y18"/>
    <mergeCell ref="B17:C17"/>
    <mergeCell ref="D17:E17"/>
    <mergeCell ref="F17:G17"/>
    <mergeCell ref="H17:I17"/>
    <mergeCell ref="J17:K17"/>
    <mergeCell ref="L17:M17"/>
    <mergeCell ref="N17:O17"/>
    <mergeCell ref="R17:S17"/>
    <mergeCell ref="T17:U17"/>
    <mergeCell ref="AB15:AC15"/>
    <mergeCell ref="AD15:AE16"/>
    <mergeCell ref="B16:C16"/>
    <mergeCell ref="D16:E16"/>
    <mergeCell ref="F16:G16"/>
    <mergeCell ref="H16:I16"/>
    <mergeCell ref="L16:M16"/>
    <mergeCell ref="R16:S16"/>
    <mergeCell ref="T16:U16"/>
    <mergeCell ref="V16:W16"/>
    <mergeCell ref="N15:O16"/>
    <mergeCell ref="R15:S15"/>
    <mergeCell ref="T15:U15"/>
    <mergeCell ref="V15:W15"/>
    <mergeCell ref="X15:Y15"/>
    <mergeCell ref="Z15:AA16"/>
    <mergeCell ref="X16:Y16"/>
    <mergeCell ref="B15:C15"/>
    <mergeCell ref="D15:E15"/>
    <mergeCell ref="F15:G15"/>
    <mergeCell ref="H15:I15"/>
    <mergeCell ref="J15:K16"/>
    <mergeCell ref="L15:M15"/>
    <mergeCell ref="AB16:AC16"/>
    <mergeCell ref="X13:Y13"/>
    <mergeCell ref="Z13:AE14"/>
    <mergeCell ref="B14:C14"/>
    <mergeCell ref="H14:I14"/>
    <mergeCell ref="R14:S14"/>
    <mergeCell ref="X14:Y14"/>
    <mergeCell ref="B13:C13"/>
    <mergeCell ref="D13:G14"/>
    <mergeCell ref="H13:I13"/>
    <mergeCell ref="J13:O14"/>
    <mergeCell ref="R13:S13"/>
    <mergeCell ref="T13:W14"/>
    <mergeCell ref="R10:S10"/>
    <mergeCell ref="T10:W11"/>
    <mergeCell ref="X10:Y10"/>
    <mergeCell ref="Z10:AA11"/>
    <mergeCell ref="AB10:AC10"/>
    <mergeCell ref="AD10:AE11"/>
    <mergeCell ref="R11:S11"/>
    <mergeCell ref="X11:Y11"/>
    <mergeCell ref="AB11:AC11"/>
    <mergeCell ref="B10:C10"/>
    <mergeCell ref="D10:G11"/>
    <mergeCell ref="H10:I10"/>
    <mergeCell ref="J10:K11"/>
    <mergeCell ref="L10:M10"/>
    <mergeCell ref="N10:O11"/>
    <mergeCell ref="B11:C11"/>
    <mergeCell ref="H11:I11"/>
    <mergeCell ref="L11:M11"/>
    <mergeCell ref="X8:Y8"/>
    <mergeCell ref="Z8:AA9"/>
    <mergeCell ref="AB8:AC8"/>
    <mergeCell ref="AD8:AE9"/>
    <mergeCell ref="H9:I9"/>
    <mergeCell ref="L9:M9"/>
    <mergeCell ref="X9:Y9"/>
    <mergeCell ref="AB9:AC9"/>
    <mergeCell ref="B8:G9"/>
    <mergeCell ref="H8:I8"/>
    <mergeCell ref="J8:K9"/>
    <mergeCell ref="L8:M8"/>
    <mergeCell ref="N8:O9"/>
    <mergeCell ref="R8:W9"/>
    <mergeCell ref="J1:O1"/>
    <mergeCell ref="Z1:AE1"/>
    <mergeCell ref="B2:O2"/>
    <mergeCell ref="R2:AE2"/>
    <mergeCell ref="B3:O3"/>
    <mergeCell ref="R3:AE3"/>
    <mergeCell ref="B7:C7"/>
    <mergeCell ref="D7:G7"/>
    <mergeCell ref="H7:K7"/>
    <mergeCell ref="R7:S7"/>
    <mergeCell ref="T7:W7"/>
    <mergeCell ref="X7:AA7"/>
    <mergeCell ref="B4:O4"/>
    <mergeCell ref="R4:AE4"/>
    <mergeCell ref="B5:O5"/>
    <mergeCell ref="R5:AE5"/>
    <mergeCell ref="B6:C6"/>
    <mergeCell ref="D6:G6"/>
    <mergeCell ref="H6:K6"/>
    <mergeCell ref="R6:S6"/>
    <mergeCell ref="T6:W6"/>
    <mergeCell ref="X6:AA6"/>
  </mergeCells>
  <pageMargins left="0.34" right="0.25" top="0.2" bottom="0.12" header="0.12" footer="0.12"/>
  <pageSetup paperSize="9" orientation="landscape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B1:AF63"/>
  <sheetViews>
    <sheetView zoomScale="130" zoomScaleNormal="130" workbookViewId="0">
      <selection activeCell="B5" sqref="B5:O5"/>
    </sheetView>
  </sheetViews>
  <sheetFormatPr defaultColWidth="5" defaultRowHeight="26.25" customHeight="1"/>
  <cols>
    <col min="1" max="1" width="0.20703125" style="148" customWidth="1"/>
    <col min="2" max="2" width="4.3125" style="148" customWidth="1"/>
    <col min="3" max="3" width="4.89453125" style="148" customWidth="1"/>
    <col min="4" max="4" width="4.3125" style="148" customWidth="1"/>
    <col min="5" max="5" width="4.7890625" style="148" customWidth="1"/>
    <col min="6" max="6" width="5" style="148"/>
    <col min="7" max="8" width="4.41796875" style="148" customWidth="1"/>
    <col min="9" max="9" width="5.68359375" style="148" customWidth="1"/>
    <col min="10" max="10" width="4.3125" style="148" customWidth="1"/>
    <col min="11" max="11" width="3.7890625" style="148" customWidth="1"/>
    <col min="12" max="12" width="5" style="148"/>
    <col min="13" max="13" width="5.20703125" style="148" customWidth="1"/>
    <col min="14" max="15" width="5.5234375" style="148" customWidth="1"/>
    <col min="16" max="17" width="2.7890625" style="148" customWidth="1"/>
    <col min="18" max="18" width="4.3125" style="148" customWidth="1"/>
    <col min="19" max="19" width="4.89453125" style="148" customWidth="1"/>
    <col min="20" max="20" width="4.3125" style="148" customWidth="1"/>
    <col min="21" max="23" width="4.7890625" style="148" customWidth="1"/>
    <col min="24" max="24" width="4.41796875" style="148" customWidth="1"/>
    <col min="25" max="25" width="5.68359375" style="148" customWidth="1"/>
    <col min="26" max="26" width="4.3125" style="148" customWidth="1"/>
    <col min="27" max="27" width="3.7890625" style="148" customWidth="1"/>
    <col min="28" max="28" width="5" style="148"/>
    <col min="29" max="29" width="5.20703125" style="148" customWidth="1"/>
    <col min="30" max="31" width="5.5234375" style="148" customWidth="1"/>
    <col min="32" max="16384" width="5" style="148"/>
  </cols>
  <sheetData>
    <row r="1" spans="2:31" s="151" customFormat="1" ht="3" customHeight="1">
      <c r="B1" s="159"/>
      <c r="C1" s="159"/>
      <c r="D1" s="159"/>
      <c r="E1" s="159"/>
      <c r="F1" s="159"/>
      <c r="G1" s="160"/>
      <c r="H1" s="160"/>
      <c r="I1" s="160"/>
      <c r="J1" s="520"/>
      <c r="K1" s="520"/>
      <c r="L1" s="520"/>
      <c r="M1" s="520"/>
      <c r="N1" s="520"/>
      <c r="O1" s="520"/>
      <c r="P1" s="160"/>
      <c r="Q1" s="167"/>
      <c r="R1" s="160"/>
      <c r="S1" s="160"/>
      <c r="T1" s="160"/>
      <c r="U1" s="160"/>
      <c r="V1" s="160"/>
      <c r="W1" s="160"/>
      <c r="X1" s="160"/>
      <c r="Y1" s="160"/>
      <c r="Z1" s="520"/>
      <c r="AA1" s="520"/>
      <c r="AB1" s="520"/>
      <c r="AC1" s="520"/>
      <c r="AD1" s="520"/>
      <c r="AE1" s="520"/>
    </row>
    <row r="2" spans="2:31" s="151" customFormat="1" ht="21" customHeight="1">
      <c r="B2" s="521" t="s">
        <v>105</v>
      </c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160"/>
      <c r="Q2" s="167"/>
      <c r="R2" s="521" t="s">
        <v>105</v>
      </c>
      <c r="S2" s="521"/>
      <c r="T2" s="521"/>
      <c r="U2" s="521"/>
      <c r="V2" s="521"/>
      <c r="W2" s="521"/>
      <c r="X2" s="521"/>
      <c r="Y2" s="521"/>
      <c r="Z2" s="521"/>
      <c r="AA2" s="521"/>
      <c r="AB2" s="521"/>
      <c r="AC2" s="521"/>
      <c r="AD2" s="521"/>
      <c r="AE2" s="521"/>
    </row>
    <row r="3" spans="2:31" s="151" customFormat="1" ht="12" customHeight="1">
      <c r="B3" s="522" t="s">
        <v>430</v>
      </c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160"/>
      <c r="Q3" s="167"/>
      <c r="R3" s="522" t="s">
        <v>430</v>
      </c>
      <c r="S3" s="522"/>
      <c r="T3" s="522"/>
      <c r="U3" s="522"/>
      <c r="V3" s="522"/>
      <c r="W3" s="522"/>
      <c r="X3" s="522"/>
      <c r="Y3" s="522"/>
      <c r="Z3" s="522"/>
      <c r="AA3" s="522"/>
      <c r="AB3" s="522"/>
      <c r="AC3" s="522"/>
      <c r="AD3" s="522"/>
      <c r="AE3" s="522"/>
    </row>
    <row r="4" spans="2:31" s="150" customFormat="1" ht="19.2" customHeight="1">
      <c r="B4" s="526" t="s">
        <v>96</v>
      </c>
      <c r="C4" s="526"/>
      <c r="D4" s="526"/>
      <c r="E4" s="526"/>
      <c r="F4" s="526"/>
      <c r="G4" s="526"/>
      <c r="H4" s="526"/>
      <c r="I4" s="526"/>
      <c r="J4" s="526"/>
      <c r="K4" s="526"/>
      <c r="L4" s="526"/>
      <c r="M4" s="526"/>
      <c r="N4" s="526"/>
      <c r="O4" s="526"/>
      <c r="P4" s="161"/>
      <c r="Q4" s="168"/>
      <c r="R4" s="526" t="s">
        <v>96</v>
      </c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</row>
    <row r="5" spans="2:31" s="151" customFormat="1" ht="12" customHeight="1">
      <c r="B5" s="522" t="s">
        <v>110</v>
      </c>
      <c r="C5" s="522"/>
      <c r="D5" s="522"/>
      <c r="E5" s="522"/>
      <c r="F5" s="522"/>
      <c r="G5" s="522"/>
      <c r="H5" s="522"/>
      <c r="I5" s="522"/>
      <c r="J5" s="522"/>
      <c r="K5" s="522"/>
      <c r="L5" s="522"/>
      <c r="M5" s="522"/>
      <c r="N5" s="522"/>
      <c r="O5" s="522"/>
      <c r="P5" s="160"/>
      <c r="Q5" s="167"/>
      <c r="R5" s="522" t="s">
        <v>110</v>
      </c>
      <c r="S5" s="522"/>
      <c r="T5" s="522"/>
      <c r="U5" s="522"/>
      <c r="V5" s="522"/>
      <c r="W5" s="522"/>
      <c r="X5" s="522"/>
      <c r="Y5" s="522"/>
      <c r="Z5" s="522"/>
      <c r="AA5" s="522"/>
      <c r="AB5" s="522"/>
      <c r="AC5" s="522"/>
      <c r="AD5" s="522"/>
      <c r="AE5" s="522"/>
    </row>
    <row r="6" spans="2:31" s="152" customFormat="1" ht="16.8" customHeight="1">
      <c r="B6" s="674" t="str">
        <f>Code128(D8)</f>
        <v>ÌB01-254+Î</v>
      </c>
      <c r="C6" s="674"/>
      <c r="D6" s="674"/>
      <c r="E6" s="674"/>
      <c r="F6" s="674"/>
      <c r="G6" s="674"/>
      <c r="H6" s="528" t="s">
        <v>97</v>
      </c>
      <c r="I6" s="528"/>
      <c r="J6" s="528"/>
      <c r="K6" s="528"/>
      <c r="L6" s="162"/>
      <c r="M6" s="162"/>
      <c r="N6" s="162"/>
      <c r="O6" s="162"/>
      <c r="P6" s="162"/>
      <c r="Q6" s="169"/>
      <c r="R6" s="674" t="str">
        <f>Code128(T8)</f>
        <v>ÌB01-001UÎ</v>
      </c>
      <c r="S6" s="674"/>
      <c r="T6" s="674"/>
      <c r="U6" s="674"/>
      <c r="V6" s="674"/>
      <c r="W6" s="674"/>
      <c r="X6" s="528" t="s">
        <v>97</v>
      </c>
      <c r="Y6" s="528"/>
      <c r="Z6" s="528"/>
      <c r="AA6" s="528"/>
      <c r="AB6" s="162"/>
      <c r="AC6" s="162"/>
      <c r="AD6" s="162"/>
      <c r="AE6" s="162"/>
    </row>
    <row r="7" spans="2:31" s="175" customFormat="1" ht="13.2" customHeight="1">
      <c r="B7" s="674"/>
      <c r="C7" s="674"/>
      <c r="D7" s="674"/>
      <c r="E7" s="674"/>
      <c r="F7" s="674"/>
      <c r="G7" s="674"/>
      <c r="H7" s="525" t="s">
        <v>130</v>
      </c>
      <c r="I7" s="525"/>
      <c r="J7" s="525"/>
      <c r="K7" s="525"/>
      <c r="L7" s="173"/>
      <c r="M7" s="173"/>
      <c r="N7" s="173"/>
      <c r="O7" s="173"/>
      <c r="P7" s="173"/>
      <c r="Q7" s="174"/>
      <c r="R7" s="674"/>
      <c r="S7" s="674"/>
      <c r="T7" s="674"/>
      <c r="U7" s="674"/>
      <c r="V7" s="674"/>
      <c r="W7" s="674"/>
      <c r="X7" s="525" t="s">
        <v>130</v>
      </c>
      <c r="Y7" s="525"/>
      <c r="Z7" s="525"/>
      <c r="AA7" s="525"/>
      <c r="AB7" s="173"/>
      <c r="AC7" s="173"/>
      <c r="AD7" s="173"/>
      <c r="AE7" s="173"/>
    </row>
    <row r="8" spans="2:31" s="152" customFormat="1" ht="15" customHeight="1">
      <c r="B8" s="539" t="s">
        <v>488</v>
      </c>
      <c r="C8" s="539"/>
      <c r="D8" s="673" t="s">
        <v>490</v>
      </c>
      <c r="E8" s="673"/>
      <c r="F8" s="673"/>
      <c r="G8" s="673"/>
      <c r="H8" s="530" t="s">
        <v>127</v>
      </c>
      <c r="I8" s="530"/>
      <c r="J8" s="531" t="str">
        <f>dika!$L$6</f>
        <v>03-2016</v>
      </c>
      <c r="K8" s="531"/>
      <c r="L8" s="532" t="s">
        <v>134</v>
      </c>
      <c r="M8" s="532"/>
      <c r="N8" s="533">
        <f>B19+1</f>
        <v>42371</v>
      </c>
      <c r="O8" s="531"/>
      <c r="P8" s="162"/>
      <c r="Q8" s="169"/>
      <c r="R8" s="539" t="s">
        <v>488</v>
      </c>
      <c r="S8" s="539"/>
      <c r="T8" s="673" t="s">
        <v>491</v>
      </c>
      <c r="U8" s="673"/>
      <c r="V8" s="673"/>
      <c r="W8" s="673"/>
      <c r="X8" s="530" t="s">
        <v>127</v>
      </c>
      <c r="Y8" s="530"/>
      <c r="Z8" s="531" t="str">
        <f>J8</f>
        <v>03-2016</v>
      </c>
      <c r="AA8" s="531"/>
      <c r="AB8" s="532" t="s">
        <v>134</v>
      </c>
      <c r="AC8" s="532"/>
      <c r="AD8" s="533">
        <f>N8</f>
        <v>42371</v>
      </c>
      <c r="AE8" s="531"/>
    </row>
    <row r="9" spans="2:31" s="152" customFormat="1" ht="9.6" customHeight="1">
      <c r="B9" s="558" t="s">
        <v>489</v>
      </c>
      <c r="C9" s="558"/>
      <c r="D9" s="673"/>
      <c r="E9" s="673"/>
      <c r="F9" s="673"/>
      <c r="G9" s="673"/>
      <c r="H9" s="534" t="s">
        <v>128</v>
      </c>
      <c r="I9" s="534"/>
      <c r="J9" s="531"/>
      <c r="K9" s="531"/>
      <c r="L9" s="535" t="s">
        <v>135</v>
      </c>
      <c r="M9" s="535"/>
      <c r="N9" s="531"/>
      <c r="O9" s="531"/>
      <c r="P9" s="162"/>
      <c r="Q9" s="169"/>
      <c r="R9" s="558" t="s">
        <v>489</v>
      </c>
      <c r="S9" s="558"/>
      <c r="T9" s="673"/>
      <c r="U9" s="673"/>
      <c r="V9" s="673"/>
      <c r="W9" s="673"/>
      <c r="X9" s="534" t="s">
        <v>128</v>
      </c>
      <c r="Y9" s="534"/>
      <c r="Z9" s="531"/>
      <c r="AA9" s="531"/>
      <c r="AB9" s="535" t="s">
        <v>135</v>
      </c>
      <c r="AC9" s="535"/>
      <c r="AD9" s="531"/>
      <c r="AE9" s="531"/>
    </row>
    <row r="10" spans="2:31" s="175" customFormat="1" ht="16.2" customHeight="1">
      <c r="B10" s="532" t="s">
        <v>95</v>
      </c>
      <c r="C10" s="532"/>
      <c r="D10" s="537" t="str">
        <f>VLOOKUP(N10,'Reading B'!$D:$BH,3,FALSE)</f>
        <v>01​ 01 01 0025 1</v>
      </c>
      <c r="E10" s="537"/>
      <c r="F10" s="537"/>
      <c r="G10" s="537"/>
      <c r="H10" s="530" t="s">
        <v>129</v>
      </c>
      <c r="I10" s="530"/>
      <c r="J10" s="533">
        <f>Input!$H$12</f>
        <v>42378</v>
      </c>
      <c r="K10" s="533"/>
      <c r="L10" s="532" t="s">
        <v>98</v>
      </c>
      <c r="M10" s="532"/>
      <c r="N10" s="538">
        <f>Input!$I$23+1</f>
        <v>501</v>
      </c>
      <c r="O10" s="538"/>
      <c r="P10" s="173"/>
      <c r="Q10" s="174"/>
      <c r="R10" s="532" t="s">
        <v>95</v>
      </c>
      <c r="S10" s="532"/>
      <c r="T10" s="537" t="str">
        <f>VLOOKUP(AD10,'Reading B'!$D:$BH,3,FALSE)</f>
        <v>01​ 01 01 0050 1</v>
      </c>
      <c r="U10" s="537"/>
      <c r="V10" s="537"/>
      <c r="W10" s="537"/>
      <c r="X10" s="530" t="s">
        <v>129</v>
      </c>
      <c r="Y10" s="530"/>
      <c r="Z10" s="533">
        <f>J10</f>
        <v>42378</v>
      </c>
      <c r="AA10" s="533"/>
      <c r="AB10" s="532" t="s">
        <v>98</v>
      </c>
      <c r="AC10" s="532"/>
      <c r="AD10" s="538">
        <f>N10+1</f>
        <v>502</v>
      </c>
      <c r="AE10" s="538"/>
    </row>
    <row r="11" spans="2:31" s="152" customFormat="1" ht="12" customHeight="1">
      <c r="B11" s="535" t="s">
        <v>109</v>
      </c>
      <c r="C11" s="535"/>
      <c r="D11" s="537"/>
      <c r="E11" s="537"/>
      <c r="F11" s="537"/>
      <c r="G11" s="537"/>
      <c r="H11" s="534" t="s">
        <v>435</v>
      </c>
      <c r="I11" s="534"/>
      <c r="J11" s="533"/>
      <c r="K11" s="533"/>
      <c r="L11" s="535" t="s">
        <v>126</v>
      </c>
      <c r="M11" s="535"/>
      <c r="N11" s="538"/>
      <c r="O11" s="538"/>
      <c r="P11" s="162"/>
      <c r="Q11" s="169"/>
      <c r="R11" s="535" t="s">
        <v>109</v>
      </c>
      <c r="S11" s="535"/>
      <c r="T11" s="537"/>
      <c r="U11" s="537"/>
      <c r="V11" s="537"/>
      <c r="W11" s="537"/>
      <c r="X11" s="534" t="s">
        <v>435</v>
      </c>
      <c r="Y11" s="534"/>
      <c r="Z11" s="533"/>
      <c r="AA11" s="533"/>
      <c r="AB11" s="535" t="s">
        <v>126</v>
      </c>
      <c r="AC11" s="535"/>
      <c r="AD11" s="538"/>
      <c r="AE11" s="538"/>
    </row>
    <row r="12" spans="2:31" s="153" customFormat="1" ht="3" customHeight="1">
      <c r="B12" s="331"/>
      <c r="C12" s="331"/>
      <c r="D12" s="177"/>
      <c r="E12" s="177"/>
      <c r="F12" s="177"/>
      <c r="G12" s="177"/>
      <c r="H12" s="180"/>
      <c r="I12" s="180"/>
      <c r="J12" s="178"/>
      <c r="K12" s="178"/>
      <c r="L12" s="179"/>
      <c r="M12" s="179"/>
      <c r="N12" s="176"/>
      <c r="O12" s="176"/>
      <c r="P12" s="162"/>
      <c r="Q12" s="169"/>
      <c r="R12" s="179"/>
      <c r="S12" s="179"/>
      <c r="T12" s="183"/>
      <c r="U12" s="183"/>
      <c r="V12" s="183"/>
      <c r="W12" s="183"/>
      <c r="X12" s="180"/>
      <c r="Y12" s="180"/>
      <c r="Z12" s="182"/>
      <c r="AA12" s="182"/>
      <c r="AB12" s="179"/>
      <c r="AC12" s="179"/>
      <c r="AD12" s="176"/>
      <c r="AE12" s="176"/>
    </row>
    <row r="13" spans="2:31" s="175" customFormat="1" ht="15" customHeight="1">
      <c r="B13" s="559" t="s">
        <v>121</v>
      </c>
      <c r="C13" s="560"/>
      <c r="D13" s="561" t="str">
        <f>VLOOKUP(N10,'Reading B'!$D:$BH,4,FALSE)</f>
        <v>សណ្ឋាគារស្ទឹងមាស</v>
      </c>
      <c r="E13" s="561"/>
      <c r="F13" s="561"/>
      <c r="G13" s="561"/>
      <c r="H13" s="559" t="s">
        <v>99</v>
      </c>
      <c r="I13" s="560"/>
      <c r="J13" s="561" t="str">
        <f>VLOOKUP(N10,'Reading B'!$D:$BH,9,FALSE)</f>
        <v>ផ្លូវ112,B112-EF,ភូមិរតនៈ</v>
      </c>
      <c r="K13" s="561"/>
      <c r="L13" s="561"/>
      <c r="M13" s="561"/>
      <c r="N13" s="561"/>
      <c r="O13" s="562"/>
      <c r="P13" s="173"/>
      <c r="Q13" s="174"/>
      <c r="R13" s="559" t="s">
        <v>121</v>
      </c>
      <c r="S13" s="560"/>
      <c r="T13" s="561" t="str">
        <f>VLOOKUP(AD10,'Reading B'!$D:$BH,4,FALSE)</f>
        <v>សណ្ឋាគារប៉ារីស</v>
      </c>
      <c r="U13" s="561"/>
      <c r="V13" s="561"/>
      <c r="W13" s="562"/>
      <c r="X13" s="559" t="s">
        <v>99</v>
      </c>
      <c r="Y13" s="560"/>
      <c r="Z13" s="561" t="str">
        <f>VLOOKUP(AD10,'Reading B'!$D:$BH,9,FALSE)</f>
        <v>បុរីរំចេក,B112-EF,ភូមិរតនៈ</v>
      </c>
      <c r="AA13" s="561"/>
      <c r="AB13" s="561"/>
      <c r="AC13" s="561"/>
      <c r="AD13" s="561"/>
      <c r="AE13" s="562"/>
    </row>
    <row r="14" spans="2:31" s="152" customFormat="1" ht="12" customHeight="1">
      <c r="B14" s="565" t="s">
        <v>111</v>
      </c>
      <c r="C14" s="566"/>
      <c r="D14" s="563"/>
      <c r="E14" s="563"/>
      <c r="F14" s="563"/>
      <c r="G14" s="563"/>
      <c r="H14" s="565" t="s">
        <v>112</v>
      </c>
      <c r="I14" s="566"/>
      <c r="J14" s="563"/>
      <c r="K14" s="563"/>
      <c r="L14" s="563"/>
      <c r="M14" s="563"/>
      <c r="N14" s="563"/>
      <c r="O14" s="564"/>
      <c r="P14" s="162"/>
      <c r="Q14" s="169"/>
      <c r="R14" s="565" t="s">
        <v>111</v>
      </c>
      <c r="S14" s="566"/>
      <c r="T14" s="563"/>
      <c r="U14" s="563"/>
      <c r="V14" s="563"/>
      <c r="W14" s="564"/>
      <c r="X14" s="565" t="s">
        <v>112</v>
      </c>
      <c r="Y14" s="566"/>
      <c r="Z14" s="563"/>
      <c r="AA14" s="563"/>
      <c r="AB14" s="563"/>
      <c r="AC14" s="563"/>
      <c r="AD14" s="563"/>
      <c r="AE14" s="564"/>
    </row>
    <row r="15" spans="2:31" s="175" customFormat="1" ht="13.8" customHeight="1">
      <c r="B15" s="581" t="s">
        <v>137</v>
      </c>
      <c r="C15" s="582"/>
      <c r="D15" s="583" t="s">
        <v>139</v>
      </c>
      <c r="E15" s="584"/>
      <c r="F15" s="585" t="str">
        <f>VLOOKUP(N10,'Reading B'!$D:$BH,10,FALSE)</f>
        <v>kent2050A</v>
      </c>
      <c r="G15" s="586"/>
      <c r="H15" s="559" t="s">
        <v>106</v>
      </c>
      <c r="I15" s="560"/>
      <c r="J15" s="588">
        <f>VLOOKUP(N10,'Reading B'!$D:$BH,34,FALSE)</f>
        <v>1500</v>
      </c>
      <c r="K15" s="589"/>
      <c r="L15" s="592" t="s">
        <v>100</v>
      </c>
      <c r="M15" s="593"/>
      <c r="N15" s="569" t="str">
        <f>VLOOKUP(N10,'Reading B'!$D:$BH,8,FALSE)</f>
        <v>អាជីវកម្ម</v>
      </c>
      <c r="O15" s="570"/>
      <c r="P15" s="173"/>
      <c r="Q15" s="174"/>
      <c r="R15" s="581" t="s">
        <v>137</v>
      </c>
      <c r="S15" s="582"/>
      <c r="T15" s="583" t="s">
        <v>139</v>
      </c>
      <c r="U15" s="584"/>
      <c r="V15" s="585" t="str">
        <f>VLOOKUP(AD10,'Reading B'!$D:$BH,10,FALSE)</f>
        <v>kent2051A</v>
      </c>
      <c r="W15" s="586"/>
      <c r="X15" s="587" t="s">
        <v>106</v>
      </c>
      <c r="Y15" s="568"/>
      <c r="Z15" s="588">
        <f>VLOOKUP(AD10,'Reading B'!$D:$BH,34,FALSE)</f>
        <v>1500</v>
      </c>
      <c r="AA15" s="589"/>
      <c r="AB15" s="567" t="s">
        <v>100</v>
      </c>
      <c r="AC15" s="568"/>
      <c r="AD15" s="569" t="str">
        <f>VLOOKUP(AD10,'Reading B'!$D:$BH,8,FALSE)</f>
        <v>អាជីវកម្ម</v>
      </c>
      <c r="AE15" s="570"/>
    </row>
    <row r="16" spans="2:31" s="152" customFormat="1" ht="13.2" customHeight="1">
      <c r="B16" s="573" t="s">
        <v>138</v>
      </c>
      <c r="C16" s="574"/>
      <c r="D16" s="575" t="s">
        <v>140</v>
      </c>
      <c r="E16" s="576"/>
      <c r="F16" s="577" t="str">
        <f>VLOOKUP(N10,'Reading B'!$D:$BH,11,FALSE)</f>
        <v>15mm</v>
      </c>
      <c r="G16" s="578"/>
      <c r="H16" s="575" t="s">
        <v>125</v>
      </c>
      <c r="I16" s="576"/>
      <c r="J16" s="590"/>
      <c r="K16" s="591"/>
      <c r="L16" s="575" t="s">
        <v>120</v>
      </c>
      <c r="M16" s="576"/>
      <c r="N16" s="571"/>
      <c r="O16" s="572"/>
      <c r="P16" s="162"/>
      <c r="Q16" s="169"/>
      <c r="R16" s="573" t="s">
        <v>138</v>
      </c>
      <c r="S16" s="574"/>
      <c r="T16" s="579" t="s">
        <v>140</v>
      </c>
      <c r="U16" s="580"/>
      <c r="V16" s="577" t="str">
        <f>VLOOKUP(AD10,'Reading B'!$D:$BH,11,FALSE)</f>
        <v>15mm</v>
      </c>
      <c r="W16" s="578"/>
      <c r="X16" s="579" t="s">
        <v>125</v>
      </c>
      <c r="Y16" s="580"/>
      <c r="Z16" s="590"/>
      <c r="AA16" s="591"/>
      <c r="AB16" s="579" t="s">
        <v>120</v>
      </c>
      <c r="AC16" s="580"/>
      <c r="AD16" s="571"/>
      <c r="AE16" s="572"/>
    </row>
    <row r="17" spans="2:32" s="175" customFormat="1" ht="15" customHeight="1">
      <c r="B17" s="595" t="s">
        <v>35</v>
      </c>
      <c r="C17" s="595"/>
      <c r="D17" s="595" t="s">
        <v>34</v>
      </c>
      <c r="E17" s="595"/>
      <c r="F17" s="595" t="s">
        <v>101</v>
      </c>
      <c r="G17" s="595"/>
      <c r="H17" s="601" t="s">
        <v>102</v>
      </c>
      <c r="I17" s="602"/>
      <c r="J17" s="587" t="s">
        <v>7</v>
      </c>
      <c r="K17" s="603"/>
      <c r="L17" s="604" t="s">
        <v>8</v>
      </c>
      <c r="M17" s="605"/>
      <c r="N17" s="587" t="s">
        <v>103</v>
      </c>
      <c r="O17" s="603"/>
      <c r="P17" s="173"/>
      <c r="Q17" s="174"/>
      <c r="R17" s="595" t="s">
        <v>35</v>
      </c>
      <c r="S17" s="595"/>
      <c r="T17" s="595" t="s">
        <v>34</v>
      </c>
      <c r="U17" s="595"/>
      <c r="V17" s="595" t="s">
        <v>101</v>
      </c>
      <c r="W17" s="595"/>
      <c r="X17" s="595" t="s">
        <v>102</v>
      </c>
      <c r="Y17" s="595"/>
      <c r="Z17" s="595" t="s">
        <v>7</v>
      </c>
      <c r="AA17" s="595"/>
      <c r="AB17" s="594" t="s">
        <v>8</v>
      </c>
      <c r="AC17" s="594"/>
      <c r="AD17" s="595" t="s">
        <v>103</v>
      </c>
      <c r="AE17" s="595"/>
    </row>
    <row r="18" spans="2:32" s="152" customFormat="1" ht="12" customHeight="1">
      <c r="B18" s="596" t="s">
        <v>113</v>
      </c>
      <c r="C18" s="596"/>
      <c r="D18" s="596" t="s">
        <v>114</v>
      </c>
      <c r="E18" s="596"/>
      <c r="F18" s="596" t="s">
        <v>115</v>
      </c>
      <c r="G18" s="596"/>
      <c r="H18" s="597" t="s">
        <v>434</v>
      </c>
      <c r="I18" s="598"/>
      <c r="J18" s="597" t="s">
        <v>116</v>
      </c>
      <c r="K18" s="599"/>
      <c r="L18" s="608" t="s">
        <v>118</v>
      </c>
      <c r="M18" s="609"/>
      <c r="N18" s="610" t="s">
        <v>117</v>
      </c>
      <c r="O18" s="611"/>
      <c r="P18" s="162"/>
      <c r="Q18" s="169"/>
      <c r="R18" s="596" t="s">
        <v>113</v>
      </c>
      <c r="S18" s="596"/>
      <c r="T18" s="596" t="s">
        <v>114</v>
      </c>
      <c r="U18" s="596"/>
      <c r="V18" s="596" t="s">
        <v>115</v>
      </c>
      <c r="W18" s="596"/>
      <c r="X18" s="597" t="s">
        <v>434</v>
      </c>
      <c r="Y18" s="598"/>
      <c r="Z18" s="596" t="s">
        <v>116</v>
      </c>
      <c r="AA18" s="596"/>
      <c r="AB18" s="600" t="s">
        <v>118</v>
      </c>
      <c r="AC18" s="600"/>
      <c r="AD18" s="596" t="s">
        <v>117</v>
      </c>
      <c r="AE18" s="596"/>
    </row>
    <row r="19" spans="2:32" s="152" customFormat="1" ht="18" customHeight="1">
      <c r="B19" s="618">
        <f>Input!$F$15</f>
        <v>42370</v>
      </c>
      <c r="C19" s="619"/>
      <c r="D19" s="618">
        <f>Input!$C$15</f>
        <v>42339</v>
      </c>
      <c r="E19" s="619"/>
      <c r="F19" s="610" t="s">
        <v>124</v>
      </c>
      <c r="G19" s="616"/>
      <c r="H19" s="606" t="s">
        <v>119</v>
      </c>
      <c r="I19" s="607"/>
      <c r="J19" s="606" t="s">
        <v>119</v>
      </c>
      <c r="K19" s="607"/>
      <c r="L19" s="606" t="s">
        <v>133</v>
      </c>
      <c r="M19" s="607"/>
      <c r="N19" s="606" t="s">
        <v>119</v>
      </c>
      <c r="O19" s="607"/>
      <c r="P19" s="162"/>
      <c r="Q19" s="169"/>
      <c r="R19" s="614">
        <f>B19</f>
        <v>42370</v>
      </c>
      <c r="S19" s="615"/>
      <c r="T19" s="614">
        <f>D19</f>
        <v>42339</v>
      </c>
      <c r="U19" s="572"/>
      <c r="V19" s="610" t="s">
        <v>124</v>
      </c>
      <c r="W19" s="616"/>
      <c r="X19" s="573" t="s">
        <v>119</v>
      </c>
      <c r="Y19" s="617"/>
      <c r="Z19" s="573" t="s">
        <v>119</v>
      </c>
      <c r="AA19" s="617"/>
      <c r="AB19" s="606" t="s">
        <v>133</v>
      </c>
      <c r="AC19" s="607"/>
      <c r="AD19" s="606" t="s">
        <v>119</v>
      </c>
      <c r="AE19" s="607"/>
    </row>
    <row r="20" spans="2:32" s="149" customFormat="1" ht="18" customHeight="1">
      <c r="B20" s="612">
        <f>VLOOKUP(N10,'Reading B'!$D:$BH,14,FALSE)</f>
        <v>60</v>
      </c>
      <c r="C20" s="612"/>
      <c r="D20" s="612">
        <f>VLOOKUP(N10,'Reading B'!$D:$BK,59,FALSE)</f>
        <v>50</v>
      </c>
      <c r="E20" s="612"/>
      <c r="F20" s="612">
        <f>VLOOKUP(N10,'Reading B'!$D:$BH,32,FALSE)</f>
        <v>10</v>
      </c>
      <c r="G20" s="612"/>
      <c r="H20" s="613">
        <f>J15*F20</f>
        <v>15000</v>
      </c>
      <c r="I20" s="613"/>
      <c r="J20" s="613">
        <f>VLOOKUP(N10,'Reading B'!$D:$BH,35,FALSE)</f>
        <v>1000</v>
      </c>
      <c r="K20" s="613"/>
      <c r="L20" s="613">
        <f>VLOOKUP(N10,'Reading B'!$D:$BH,40,FALSE)</f>
        <v>1000</v>
      </c>
      <c r="M20" s="613"/>
      <c r="N20" s="613">
        <f>SUM(H20:M20)</f>
        <v>17000</v>
      </c>
      <c r="O20" s="613"/>
      <c r="P20" s="164"/>
      <c r="Q20" s="170"/>
      <c r="R20" s="612">
        <f>VLOOKUP(AD10,'Reading B'!$D:$BH,14,FALSE)</f>
        <v>100</v>
      </c>
      <c r="S20" s="612"/>
      <c r="T20" s="612">
        <f>VLOOKUP(AD10,'Reading B'!$D:$BK,59,FALSE)</f>
        <v>80</v>
      </c>
      <c r="U20" s="612"/>
      <c r="V20" s="612">
        <f>VLOOKUP(AD10,'Reading B'!$D:$BH,32,FALSE)</f>
        <v>20</v>
      </c>
      <c r="W20" s="612"/>
      <c r="X20" s="613">
        <f>V20*Z15</f>
        <v>30000</v>
      </c>
      <c r="Y20" s="613"/>
      <c r="Z20" s="613">
        <f>VLOOKUP(AD10,'Reading B'!$D:$BH,35,FALSE)</f>
        <v>1000</v>
      </c>
      <c r="AA20" s="613"/>
      <c r="AB20" s="613">
        <f>VLOOKUP(AD10,'Reading B'!$D:$BH,40,FALSE)</f>
        <v>2000</v>
      </c>
      <c r="AC20" s="613"/>
      <c r="AD20" s="613">
        <f>SUM(X20:AC20)</f>
        <v>33000</v>
      </c>
      <c r="AE20" s="613"/>
    </row>
    <row r="21" spans="2:32" s="175" customFormat="1" ht="15" customHeight="1">
      <c r="B21" s="620" t="s">
        <v>433</v>
      </c>
      <c r="C21" s="621"/>
      <c r="D21" s="621"/>
      <c r="E21" s="679">
        <f>VLOOKUP(N10,'Reading B'!D:CF,81,FALSE)</f>
        <v>0</v>
      </c>
      <c r="F21" s="679"/>
      <c r="G21" s="680"/>
      <c r="H21" s="626" t="s">
        <v>104</v>
      </c>
      <c r="I21" s="627"/>
      <c r="J21" s="627"/>
      <c r="K21" s="627"/>
      <c r="L21" s="627"/>
      <c r="M21" s="675">
        <f>N20+E21</f>
        <v>17000</v>
      </c>
      <c r="N21" s="675"/>
      <c r="O21" s="676"/>
      <c r="P21" s="173"/>
      <c r="Q21" s="174"/>
      <c r="R21" s="620" t="s">
        <v>433</v>
      </c>
      <c r="S21" s="621"/>
      <c r="T21" s="621"/>
      <c r="U21" s="669">
        <f>VLOOKUP(AD10,'Reading B'!D:CF,81,FALSE)</f>
        <v>0</v>
      </c>
      <c r="V21" s="669"/>
      <c r="W21" s="670"/>
      <c r="X21" s="347"/>
      <c r="Y21" s="348"/>
      <c r="Z21" s="348"/>
      <c r="AA21" s="348"/>
      <c r="AB21" s="345" t="s">
        <v>104</v>
      </c>
      <c r="AC21" s="675">
        <f>AD20+U21</f>
        <v>33000</v>
      </c>
      <c r="AD21" s="675"/>
      <c r="AE21" s="676"/>
    </row>
    <row r="22" spans="2:32" s="152" customFormat="1" ht="12" customHeight="1">
      <c r="B22" s="639" t="s">
        <v>432</v>
      </c>
      <c r="C22" s="640"/>
      <c r="D22" s="640"/>
      <c r="E22" s="681"/>
      <c r="F22" s="681"/>
      <c r="G22" s="682"/>
      <c r="H22" s="641" t="s">
        <v>431</v>
      </c>
      <c r="I22" s="642"/>
      <c r="J22" s="642"/>
      <c r="K22" s="642"/>
      <c r="L22" s="642"/>
      <c r="M22" s="677"/>
      <c r="N22" s="677"/>
      <c r="O22" s="678"/>
      <c r="P22" s="162"/>
      <c r="Q22" s="169"/>
      <c r="R22" s="639" t="s">
        <v>432</v>
      </c>
      <c r="S22" s="640"/>
      <c r="T22" s="640"/>
      <c r="U22" s="671"/>
      <c r="V22" s="671"/>
      <c r="W22" s="672"/>
      <c r="X22" s="641" t="s">
        <v>431</v>
      </c>
      <c r="Y22" s="642"/>
      <c r="Z22" s="642"/>
      <c r="AA22" s="642"/>
      <c r="AB22" s="642"/>
      <c r="AC22" s="677"/>
      <c r="AD22" s="677"/>
      <c r="AE22" s="678"/>
    </row>
    <row r="23" spans="2:32" s="152" customFormat="1" ht="3.6" customHeight="1">
      <c r="B23" s="194"/>
      <c r="C23" s="194"/>
      <c r="D23" s="194"/>
      <c r="E23" s="184"/>
      <c r="F23" s="184"/>
      <c r="G23" s="184"/>
      <c r="H23" s="195"/>
      <c r="I23" s="195"/>
      <c r="J23" s="195"/>
      <c r="K23" s="195"/>
      <c r="L23" s="195"/>
      <c r="M23" s="196"/>
      <c r="N23" s="196"/>
      <c r="O23" s="196"/>
      <c r="P23" s="162"/>
      <c r="Q23" s="169"/>
      <c r="R23" s="197"/>
      <c r="S23" s="197"/>
      <c r="T23" s="197"/>
      <c r="U23" s="184"/>
      <c r="V23" s="184"/>
      <c r="W23" s="184"/>
      <c r="X23" s="195"/>
      <c r="Y23" s="195"/>
      <c r="Z23" s="195"/>
      <c r="AA23" s="195"/>
      <c r="AB23" s="195"/>
      <c r="AC23" s="196"/>
      <c r="AD23" s="196"/>
      <c r="AE23" s="196"/>
    </row>
    <row r="24" spans="2:32" s="175" customFormat="1" ht="14.4" customHeight="1">
      <c r="B24" s="632" t="s">
        <v>107</v>
      </c>
      <c r="C24" s="633"/>
      <c r="D24" s="633"/>
      <c r="E24" s="633"/>
      <c r="F24" s="633"/>
      <c r="G24" s="633"/>
      <c r="H24" s="633"/>
      <c r="I24" s="633"/>
      <c r="J24" s="634"/>
      <c r="K24" s="635" t="s">
        <v>136</v>
      </c>
      <c r="L24" s="551"/>
      <c r="M24" s="551"/>
      <c r="N24" s="551"/>
      <c r="O24" s="551"/>
      <c r="P24" s="173"/>
      <c r="Q24" s="174"/>
      <c r="R24" s="632" t="s">
        <v>107</v>
      </c>
      <c r="S24" s="633"/>
      <c r="T24" s="633"/>
      <c r="U24" s="633"/>
      <c r="V24" s="633"/>
      <c r="W24" s="633"/>
      <c r="X24" s="633"/>
      <c r="Y24" s="633"/>
      <c r="Z24" s="634"/>
      <c r="AA24" s="635" t="s">
        <v>136</v>
      </c>
      <c r="AB24" s="551"/>
      <c r="AC24" s="551"/>
      <c r="AD24" s="551"/>
      <c r="AE24" s="551"/>
    </row>
    <row r="25" spans="2:32" s="152" customFormat="1" ht="13.2" customHeight="1">
      <c r="B25" s="636" t="s">
        <v>454</v>
      </c>
      <c r="C25" s="637"/>
      <c r="D25" s="637"/>
      <c r="E25" s="637"/>
      <c r="F25" s="637"/>
      <c r="G25" s="637"/>
      <c r="H25" s="637"/>
      <c r="I25" s="637"/>
      <c r="J25" s="638"/>
      <c r="K25" s="635"/>
      <c r="L25" s="551"/>
      <c r="M25" s="551"/>
      <c r="N25" s="551"/>
      <c r="O25" s="551"/>
      <c r="P25" s="162"/>
      <c r="Q25" s="169"/>
      <c r="R25" s="636" t="s">
        <v>454</v>
      </c>
      <c r="S25" s="637"/>
      <c r="T25" s="637"/>
      <c r="U25" s="637"/>
      <c r="V25" s="637"/>
      <c r="W25" s="637"/>
      <c r="X25" s="637"/>
      <c r="Y25" s="637"/>
      <c r="Z25" s="638"/>
      <c r="AA25" s="635"/>
      <c r="AB25" s="551"/>
      <c r="AC25" s="551"/>
      <c r="AD25" s="551"/>
      <c r="AE25" s="551"/>
    </row>
    <row r="26" spans="2:32" s="175" customFormat="1" ht="13.2" customHeight="1">
      <c r="B26" s="646" t="s">
        <v>457</v>
      </c>
      <c r="C26" s="647"/>
      <c r="D26" s="647"/>
      <c r="E26" s="647"/>
      <c r="F26" s="647"/>
      <c r="G26" s="647"/>
      <c r="H26" s="647"/>
      <c r="I26" s="647"/>
      <c r="J26" s="648"/>
      <c r="K26" s="198"/>
      <c r="L26" s="198"/>
      <c r="M26" s="198"/>
      <c r="N26" s="173"/>
      <c r="O26" s="173"/>
      <c r="P26" s="173"/>
      <c r="Q26" s="174"/>
      <c r="R26" s="646" t="s">
        <v>457</v>
      </c>
      <c r="S26" s="647"/>
      <c r="T26" s="647"/>
      <c r="U26" s="647"/>
      <c r="V26" s="647"/>
      <c r="W26" s="647"/>
      <c r="X26" s="647"/>
      <c r="Y26" s="647"/>
      <c r="Z26" s="648"/>
      <c r="AA26" s="198"/>
      <c r="AB26" s="198"/>
      <c r="AC26" s="198"/>
      <c r="AD26" s="173"/>
      <c r="AE26" s="173"/>
    </row>
    <row r="27" spans="2:32" s="175" customFormat="1" ht="13.2" customHeight="1">
      <c r="B27" s="646" t="s">
        <v>455</v>
      </c>
      <c r="C27" s="647"/>
      <c r="D27" s="647"/>
      <c r="E27" s="647"/>
      <c r="F27" s="647"/>
      <c r="G27" s="647"/>
      <c r="H27" s="647"/>
      <c r="I27" s="647"/>
      <c r="J27" s="648"/>
      <c r="K27" s="198"/>
      <c r="L27" s="198"/>
      <c r="M27" s="198"/>
      <c r="N27" s="232"/>
      <c r="O27" s="173"/>
      <c r="P27" s="173"/>
      <c r="Q27" s="174"/>
      <c r="R27" s="646" t="s">
        <v>455</v>
      </c>
      <c r="S27" s="647"/>
      <c r="T27" s="647"/>
      <c r="U27" s="647"/>
      <c r="V27" s="647"/>
      <c r="W27" s="647"/>
      <c r="X27" s="647"/>
      <c r="Y27" s="647"/>
      <c r="Z27" s="648"/>
      <c r="AA27" s="198"/>
      <c r="AB27" s="198"/>
      <c r="AC27" s="198"/>
      <c r="AD27" s="173"/>
      <c r="AE27" s="173"/>
    </row>
    <row r="28" spans="2:32" s="152" customFormat="1" ht="13.2" customHeight="1">
      <c r="B28" s="649" t="s">
        <v>458</v>
      </c>
      <c r="C28" s="650"/>
      <c r="D28" s="650"/>
      <c r="E28" s="650"/>
      <c r="F28" s="650"/>
      <c r="G28" s="650"/>
      <c r="H28" s="650"/>
      <c r="I28" s="650"/>
      <c r="J28" s="651"/>
      <c r="K28" s="255"/>
      <c r="L28" s="256"/>
      <c r="M28" s="554" t="s">
        <v>460</v>
      </c>
      <c r="N28" s="554"/>
      <c r="O28" s="554"/>
      <c r="P28" s="162"/>
      <c r="Q28" s="169"/>
      <c r="R28" s="649" t="s">
        <v>458</v>
      </c>
      <c r="S28" s="650"/>
      <c r="T28" s="650"/>
      <c r="U28" s="650"/>
      <c r="V28" s="650"/>
      <c r="W28" s="650"/>
      <c r="X28" s="650"/>
      <c r="Y28" s="650"/>
      <c r="Z28" s="651"/>
      <c r="AA28" s="255"/>
      <c r="AB28" s="256"/>
      <c r="AC28" s="554" t="s">
        <v>460</v>
      </c>
      <c r="AD28" s="554"/>
      <c r="AE28" s="554"/>
    </row>
    <row r="29" spans="2:32" s="175" customFormat="1" ht="13.2" customHeight="1">
      <c r="B29" s="246" t="s">
        <v>456</v>
      </c>
      <c r="C29" s="247"/>
      <c r="D29" s="247"/>
      <c r="E29" s="247"/>
      <c r="F29" s="247"/>
      <c r="G29" s="247"/>
      <c r="H29" s="247"/>
      <c r="I29" s="247"/>
      <c r="J29" s="248"/>
      <c r="K29" s="255"/>
      <c r="L29" s="256"/>
      <c r="M29" s="554"/>
      <c r="N29" s="554"/>
      <c r="O29" s="554"/>
      <c r="P29" s="173"/>
      <c r="Q29" s="174"/>
      <c r="R29" s="246" t="s">
        <v>456</v>
      </c>
      <c r="S29" s="247"/>
      <c r="T29" s="247"/>
      <c r="U29" s="247"/>
      <c r="V29" s="247"/>
      <c r="W29" s="247"/>
      <c r="X29" s="247"/>
      <c r="Y29" s="247"/>
      <c r="Z29" s="248"/>
      <c r="AA29" s="255"/>
      <c r="AB29" s="256"/>
      <c r="AC29" s="554"/>
      <c r="AD29" s="554"/>
      <c r="AE29" s="554"/>
    </row>
    <row r="30" spans="2:32" s="175" customFormat="1" ht="13.2" customHeight="1">
      <c r="B30" s="246" t="s">
        <v>459</v>
      </c>
      <c r="C30" s="247"/>
      <c r="D30" s="247"/>
      <c r="E30" s="247"/>
      <c r="F30" s="247"/>
      <c r="G30" s="247"/>
      <c r="H30" s="247"/>
      <c r="I30" s="247"/>
      <c r="J30" s="248"/>
      <c r="K30" s="198"/>
      <c r="L30" s="198"/>
      <c r="M30" s="198"/>
      <c r="N30" s="173"/>
      <c r="O30" s="173"/>
      <c r="P30" s="173"/>
      <c r="Q30" s="174"/>
      <c r="R30" s="246" t="s">
        <v>459</v>
      </c>
      <c r="S30" s="247"/>
      <c r="T30" s="247"/>
      <c r="U30" s="247"/>
      <c r="V30" s="247"/>
      <c r="W30" s="247"/>
      <c r="X30" s="247"/>
      <c r="Y30" s="247"/>
      <c r="Z30" s="248"/>
      <c r="AA30" s="198"/>
      <c r="AB30" s="198"/>
      <c r="AC30" s="198"/>
      <c r="AD30" s="173"/>
      <c r="AE30" s="173"/>
    </row>
    <row r="31" spans="2:32" s="175" customFormat="1" ht="13.2" customHeight="1">
      <c r="B31" s="643" t="s">
        <v>438</v>
      </c>
      <c r="C31" s="644"/>
      <c r="D31" s="644"/>
      <c r="E31" s="644"/>
      <c r="F31" s="644"/>
      <c r="G31" s="644"/>
      <c r="H31" s="644"/>
      <c r="I31" s="644"/>
      <c r="J31" s="645"/>
      <c r="K31" s="198"/>
      <c r="L31" s="198"/>
      <c r="M31" s="198"/>
      <c r="N31" s="173"/>
      <c r="O31" s="173"/>
      <c r="P31" s="173"/>
      <c r="Q31" s="174"/>
      <c r="R31" s="643" t="s">
        <v>438</v>
      </c>
      <c r="S31" s="644"/>
      <c r="T31" s="644"/>
      <c r="U31" s="644"/>
      <c r="V31" s="644"/>
      <c r="W31" s="644"/>
      <c r="X31" s="644"/>
      <c r="Y31" s="644"/>
      <c r="Z31" s="645"/>
      <c r="AA31" s="198"/>
      <c r="AB31" s="198"/>
      <c r="AC31" s="198"/>
      <c r="AD31" s="173"/>
      <c r="AE31" s="173"/>
    </row>
    <row r="32" spans="2:32" s="200" customFormat="1" ht="13.2" customHeight="1">
      <c r="B32" s="228" t="s">
        <v>437</v>
      </c>
      <c r="C32" s="198"/>
      <c r="D32" s="198"/>
      <c r="E32" s="198"/>
      <c r="F32" s="198"/>
      <c r="G32" s="198"/>
      <c r="H32" s="198"/>
      <c r="I32" s="198"/>
      <c r="J32" s="229"/>
      <c r="K32" s="257"/>
      <c r="L32" s="523" t="s">
        <v>141</v>
      </c>
      <c r="M32" s="523"/>
      <c r="N32" s="153" t="str">
        <f>Input!$I$25</f>
        <v>012 345 678</v>
      </c>
      <c r="O32" s="153"/>
      <c r="P32" s="153"/>
      <c r="Q32" s="199"/>
      <c r="R32" s="228" t="s">
        <v>437</v>
      </c>
      <c r="S32" s="198"/>
      <c r="T32" s="198"/>
      <c r="U32" s="198"/>
      <c r="V32" s="198"/>
      <c r="W32" s="198"/>
      <c r="X32" s="198"/>
      <c r="Y32" s="198"/>
      <c r="Z32" s="229"/>
      <c r="AA32" s="228"/>
      <c r="AB32" s="523" t="s">
        <v>141</v>
      </c>
      <c r="AC32" s="523"/>
      <c r="AD32" s="153" t="str">
        <f>Input!$I$25</f>
        <v>012 345 678</v>
      </c>
      <c r="AE32" s="153"/>
      <c r="AF32" s="153"/>
    </row>
    <row r="33" spans="2:32" s="158" customFormat="1" ht="12.6" customHeight="1">
      <c r="B33" s="230" t="s">
        <v>436</v>
      </c>
      <c r="C33" s="226"/>
      <c r="D33" s="226"/>
      <c r="E33" s="226"/>
      <c r="F33" s="226"/>
      <c r="G33" s="226"/>
      <c r="H33" s="226"/>
      <c r="I33" s="226"/>
      <c r="J33" s="227"/>
      <c r="K33" s="228"/>
      <c r="L33" s="529" t="s">
        <v>108</v>
      </c>
      <c r="M33" s="529"/>
      <c r="N33" s="258" t="str">
        <f>Input!$I$26</f>
        <v>012 987 654</v>
      </c>
      <c r="O33" s="258"/>
      <c r="P33" s="258"/>
      <c r="Q33" s="231"/>
      <c r="R33" s="230" t="s">
        <v>436</v>
      </c>
      <c r="S33" s="226"/>
      <c r="T33" s="226"/>
      <c r="U33" s="226"/>
      <c r="V33" s="226"/>
      <c r="W33" s="226"/>
      <c r="X33" s="226"/>
      <c r="Y33" s="226"/>
      <c r="Z33" s="227"/>
      <c r="AA33" s="228"/>
      <c r="AB33" s="529" t="s">
        <v>108</v>
      </c>
      <c r="AC33" s="529"/>
      <c r="AD33" s="258" t="str">
        <f>Input!$I$26</f>
        <v>012 987 654</v>
      </c>
      <c r="AE33" s="258"/>
      <c r="AF33" s="258"/>
    </row>
    <row r="34" spans="2:32" s="149" customFormat="1" ht="7.2" customHeight="1">
      <c r="B34" s="164"/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71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</row>
    <row r="35" spans="2:32" s="149" customFormat="1" ht="7.2" customHeight="1">
      <c r="B35" s="165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6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</row>
    <row r="36" spans="2:32" s="175" customFormat="1" ht="13.2" customHeight="1">
      <c r="B36" s="532" t="s">
        <v>95</v>
      </c>
      <c r="C36" s="532"/>
      <c r="D36" s="537" t="str">
        <f>D10</f>
        <v>01​ 01 01 0025 1</v>
      </c>
      <c r="E36" s="537"/>
      <c r="F36" s="537"/>
      <c r="G36" s="537"/>
      <c r="H36" s="532" t="s">
        <v>127</v>
      </c>
      <c r="I36" s="532"/>
      <c r="J36" s="531" t="str">
        <f>J8</f>
        <v>03-2016</v>
      </c>
      <c r="K36" s="531"/>
      <c r="L36" s="532" t="s">
        <v>129</v>
      </c>
      <c r="M36" s="532"/>
      <c r="N36" s="533">
        <f>J10</f>
        <v>42378</v>
      </c>
      <c r="O36" s="531"/>
      <c r="P36" s="342"/>
      <c r="Q36" s="181"/>
      <c r="R36" s="532" t="s">
        <v>95</v>
      </c>
      <c r="S36" s="532"/>
      <c r="T36" s="537" t="str">
        <f>T10</f>
        <v>01​ 01 01 0050 1</v>
      </c>
      <c r="U36" s="537"/>
      <c r="V36" s="537"/>
      <c r="W36" s="537"/>
      <c r="X36" s="532" t="s">
        <v>127</v>
      </c>
      <c r="Y36" s="532"/>
      <c r="Z36" s="531" t="str">
        <f>Z8</f>
        <v>03-2016</v>
      </c>
      <c r="AA36" s="531"/>
      <c r="AB36" s="532" t="s">
        <v>129</v>
      </c>
      <c r="AC36" s="532"/>
      <c r="AD36" s="533">
        <f>Z10</f>
        <v>42378</v>
      </c>
      <c r="AE36" s="531"/>
    </row>
    <row r="37" spans="2:32" s="175" customFormat="1" ht="13.2" customHeight="1">
      <c r="B37" s="535" t="s">
        <v>109</v>
      </c>
      <c r="C37" s="535"/>
      <c r="D37" s="537"/>
      <c r="E37" s="537"/>
      <c r="F37" s="537"/>
      <c r="G37" s="537"/>
      <c r="H37" s="652" t="s">
        <v>128</v>
      </c>
      <c r="I37" s="652"/>
      <c r="J37" s="571"/>
      <c r="K37" s="571"/>
      <c r="L37" s="652" t="s">
        <v>435</v>
      </c>
      <c r="M37" s="652"/>
      <c r="N37" s="571"/>
      <c r="O37" s="571"/>
      <c r="P37" s="342"/>
      <c r="Q37" s="181"/>
      <c r="R37" s="535" t="s">
        <v>109</v>
      </c>
      <c r="S37" s="535"/>
      <c r="T37" s="537"/>
      <c r="U37" s="537"/>
      <c r="V37" s="537"/>
      <c r="W37" s="537"/>
      <c r="X37" s="652" t="s">
        <v>128</v>
      </c>
      <c r="Y37" s="652"/>
      <c r="Z37" s="571"/>
      <c r="AA37" s="571"/>
      <c r="AB37" s="652" t="s">
        <v>435</v>
      </c>
      <c r="AC37" s="652"/>
      <c r="AD37" s="571"/>
      <c r="AE37" s="571"/>
    </row>
    <row r="38" spans="2:32" s="175" customFormat="1" ht="15" customHeight="1">
      <c r="B38" s="659" t="s">
        <v>122</v>
      </c>
      <c r="C38" s="653"/>
      <c r="D38" s="561" t="str">
        <f>D13</f>
        <v>សណ្ឋាគារស្ទឹងមាស</v>
      </c>
      <c r="E38" s="561"/>
      <c r="F38" s="561"/>
      <c r="G38" s="562"/>
      <c r="H38" s="653" t="s">
        <v>132</v>
      </c>
      <c r="I38" s="653"/>
      <c r="J38" s="653"/>
      <c r="K38" s="653"/>
      <c r="L38" s="653"/>
      <c r="M38" s="654">
        <f>N20</f>
        <v>17000</v>
      </c>
      <c r="N38" s="654"/>
      <c r="O38" s="655"/>
      <c r="P38" s="342"/>
      <c r="Q38" s="181"/>
      <c r="R38" s="659" t="s">
        <v>122</v>
      </c>
      <c r="S38" s="653"/>
      <c r="T38" s="561" t="str">
        <f>T13</f>
        <v>សណ្ឋាគារប៉ារីស</v>
      </c>
      <c r="U38" s="561"/>
      <c r="V38" s="561"/>
      <c r="W38" s="562"/>
      <c r="X38" s="653" t="s">
        <v>132</v>
      </c>
      <c r="Y38" s="653"/>
      <c r="Z38" s="653"/>
      <c r="AA38" s="653"/>
      <c r="AB38" s="653"/>
      <c r="AC38" s="654">
        <f>AD20</f>
        <v>33000</v>
      </c>
      <c r="AD38" s="654"/>
      <c r="AE38" s="655"/>
    </row>
    <row r="39" spans="2:32" s="175" customFormat="1" ht="13.2" customHeight="1">
      <c r="B39" s="658" t="s">
        <v>123</v>
      </c>
      <c r="C39" s="523"/>
      <c r="D39" s="537"/>
      <c r="E39" s="537"/>
      <c r="F39" s="537"/>
      <c r="G39" s="660"/>
      <c r="H39" s="580" t="s">
        <v>131</v>
      </c>
      <c r="I39" s="580"/>
      <c r="J39" s="580"/>
      <c r="K39" s="580"/>
      <c r="L39" s="580"/>
      <c r="M39" s="656"/>
      <c r="N39" s="656"/>
      <c r="O39" s="657"/>
      <c r="P39" s="342"/>
      <c r="Q39" s="181"/>
      <c r="R39" s="658" t="s">
        <v>123</v>
      </c>
      <c r="S39" s="523"/>
      <c r="T39" s="537"/>
      <c r="U39" s="537"/>
      <c r="V39" s="537"/>
      <c r="W39" s="660"/>
      <c r="X39" s="580" t="s">
        <v>131</v>
      </c>
      <c r="Y39" s="580"/>
      <c r="Z39" s="580"/>
      <c r="AA39" s="580"/>
      <c r="AB39" s="580"/>
      <c r="AC39" s="656"/>
      <c r="AD39" s="656"/>
      <c r="AE39" s="657"/>
    </row>
    <row r="40" spans="2:32" s="175" customFormat="1" ht="13.2" customHeight="1">
      <c r="B40" s="595" t="s">
        <v>477</v>
      </c>
      <c r="C40" s="595"/>
      <c r="D40" s="595" t="s">
        <v>478</v>
      </c>
      <c r="E40" s="595"/>
      <c r="F40" s="661" t="s">
        <v>479</v>
      </c>
      <c r="G40" s="661"/>
      <c r="H40" s="532" t="s">
        <v>433</v>
      </c>
      <c r="I40" s="532"/>
      <c r="J40" s="532"/>
      <c r="K40" s="532"/>
      <c r="L40" s="532"/>
      <c r="M40" s="683">
        <f>E21</f>
        <v>0</v>
      </c>
      <c r="N40" s="683"/>
      <c r="O40" s="684"/>
      <c r="P40" s="342"/>
      <c r="Q40" s="173"/>
      <c r="R40" s="595" t="s">
        <v>477</v>
      </c>
      <c r="S40" s="595"/>
      <c r="T40" s="595" t="s">
        <v>478</v>
      </c>
      <c r="U40" s="595"/>
      <c r="V40" s="661" t="s">
        <v>479</v>
      </c>
      <c r="W40" s="661"/>
      <c r="X40" s="532" t="s">
        <v>433</v>
      </c>
      <c r="Y40" s="532"/>
      <c r="Z40" s="532"/>
      <c r="AA40" s="532"/>
      <c r="AB40" s="532"/>
      <c r="AC40" s="683">
        <f>U21</f>
        <v>0</v>
      </c>
      <c r="AD40" s="683"/>
      <c r="AE40" s="684"/>
    </row>
    <row r="41" spans="2:32" s="200" customFormat="1" ht="12" customHeight="1">
      <c r="B41" s="596" t="s">
        <v>480</v>
      </c>
      <c r="C41" s="596"/>
      <c r="D41" s="663" t="s">
        <v>481</v>
      </c>
      <c r="E41" s="663"/>
      <c r="F41" s="663" t="s">
        <v>482</v>
      </c>
      <c r="G41" s="663"/>
      <c r="H41" s="523" t="s">
        <v>432</v>
      </c>
      <c r="I41" s="523"/>
      <c r="J41" s="523"/>
      <c r="K41" s="523"/>
      <c r="L41" s="523"/>
      <c r="M41" s="683"/>
      <c r="N41" s="683"/>
      <c r="O41" s="684"/>
      <c r="P41" s="343"/>
      <c r="Q41" s="198"/>
      <c r="R41" s="596" t="s">
        <v>480</v>
      </c>
      <c r="S41" s="596"/>
      <c r="T41" s="663" t="s">
        <v>481</v>
      </c>
      <c r="U41" s="663"/>
      <c r="V41" s="663" t="s">
        <v>482</v>
      </c>
      <c r="W41" s="663"/>
      <c r="X41" s="523" t="s">
        <v>432</v>
      </c>
      <c r="Y41" s="523"/>
      <c r="Z41" s="523"/>
      <c r="AA41" s="523"/>
      <c r="AB41" s="523"/>
      <c r="AC41" s="683"/>
      <c r="AD41" s="683"/>
      <c r="AE41" s="684"/>
    </row>
    <row r="42" spans="2:32" s="175" customFormat="1" ht="15" customHeight="1">
      <c r="B42" s="581"/>
      <c r="C42" s="664"/>
      <c r="D42" s="667"/>
      <c r="E42" s="570"/>
      <c r="F42" s="667"/>
      <c r="G42" s="570"/>
      <c r="H42" s="344"/>
      <c r="I42" s="344"/>
      <c r="J42" s="344"/>
      <c r="K42" s="344"/>
      <c r="L42" s="345" t="s">
        <v>104</v>
      </c>
      <c r="M42" s="675">
        <f>M21</f>
        <v>17000</v>
      </c>
      <c r="N42" s="675"/>
      <c r="O42" s="676"/>
      <c r="P42" s="342"/>
      <c r="Q42" s="181"/>
      <c r="R42" s="581"/>
      <c r="S42" s="664"/>
      <c r="T42" s="667"/>
      <c r="U42" s="570"/>
      <c r="V42" s="667"/>
      <c r="W42" s="570"/>
      <c r="X42" s="344"/>
      <c r="Y42" s="344"/>
      <c r="Z42" s="344"/>
      <c r="AA42" s="344"/>
      <c r="AB42" s="345" t="s">
        <v>104</v>
      </c>
      <c r="AC42" s="675">
        <f>AC21</f>
        <v>33000</v>
      </c>
      <c r="AD42" s="675"/>
      <c r="AE42" s="676"/>
    </row>
    <row r="43" spans="2:32" s="152" customFormat="1" ht="12" customHeight="1">
      <c r="B43" s="665"/>
      <c r="C43" s="666"/>
      <c r="D43" s="668"/>
      <c r="E43" s="572"/>
      <c r="F43" s="668"/>
      <c r="G43" s="572"/>
      <c r="H43" s="642" t="s">
        <v>431</v>
      </c>
      <c r="I43" s="642"/>
      <c r="J43" s="642"/>
      <c r="K43" s="642"/>
      <c r="L43" s="642"/>
      <c r="M43" s="677"/>
      <c r="N43" s="677"/>
      <c r="O43" s="678"/>
      <c r="P43" s="346"/>
      <c r="Q43" s="193"/>
      <c r="R43" s="665"/>
      <c r="S43" s="666"/>
      <c r="T43" s="668"/>
      <c r="U43" s="572"/>
      <c r="V43" s="668"/>
      <c r="W43" s="572"/>
      <c r="X43" s="642" t="s">
        <v>431</v>
      </c>
      <c r="Y43" s="642"/>
      <c r="Z43" s="642"/>
      <c r="AA43" s="642"/>
      <c r="AB43" s="642"/>
      <c r="AC43" s="677"/>
      <c r="AD43" s="677"/>
      <c r="AE43" s="678"/>
    </row>
    <row r="44" spans="2:32" s="152" customFormat="1" ht="6" customHeight="1">
      <c r="B44" s="333"/>
      <c r="C44" s="333"/>
      <c r="D44" s="332"/>
      <c r="E44" s="332"/>
      <c r="F44" s="332"/>
      <c r="G44" s="332"/>
      <c r="H44" s="335"/>
      <c r="I44" s="335"/>
      <c r="J44" s="335"/>
      <c r="K44" s="335"/>
      <c r="L44" s="335"/>
      <c r="M44" s="334"/>
      <c r="N44" s="334"/>
      <c r="O44" s="334"/>
      <c r="P44" s="162"/>
      <c r="Q44" s="193"/>
      <c r="R44" s="333"/>
      <c r="S44" s="333"/>
      <c r="T44" s="332"/>
      <c r="U44" s="332"/>
      <c r="V44" s="332"/>
      <c r="W44" s="332"/>
      <c r="X44" s="335"/>
      <c r="Y44" s="335"/>
      <c r="Z44" s="335"/>
      <c r="AA44" s="335"/>
      <c r="AB44" s="335"/>
      <c r="AC44" s="334"/>
      <c r="AD44" s="334"/>
      <c r="AE44" s="334"/>
    </row>
    <row r="45" spans="2:32" s="149" customFormat="1" ht="22.2" customHeight="1">
      <c r="B45" s="187"/>
      <c r="C45" s="185"/>
      <c r="D45" s="187"/>
      <c r="E45" s="186"/>
      <c r="F45" s="186"/>
      <c r="G45" s="186"/>
      <c r="H45" s="188"/>
      <c r="I45" s="188"/>
      <c r="J45" s="188"/>
      <c r="K45" s="188"/>
      <c r="L45" s="189"/>
      <c r="M45" s="190"/>
      <c r="N45" s="190"/>
      <c r="O45" s="190"/>
      <c r="P45" s="164"/>
      <c r="Q45" s="163"/>
      <c r="R45" s="191"/>
      <c r="S45" s="185"/>
      <c r="T45" s="192"/>
      <c r="U45" s="186"/>
      <c r="V45" s="186"/>
      <c r="W45" s="186"/>
      <c r="X45" s="188"/>
      <c r="Y45" s="188"/>
      <c r="Z45" s="188"/>
      <c r="AA45" s="188"/>
      <c r="AB45" s="189"/>
      <c r="AC45" s="190"/>
      <c r="AD45" s="190"/>
      <c r="AE45" s="190"/>
    </row>
    <row r="46" spans="2:32" s="149" customFormat="1" ht="20.25" customHeight="1"/>
    <row r="47" spans="2:32" s="149" customFormat="1" ht="20.25" customHeight="1"/>
    <row r="48" spans="2:32" s="149" customFormat="1" ht="20.25" customHeight="1"/>
    <row r="49" spans="2:31" s="149" customFormat="1" ht="20.25" customHeight="1"/>
    <row r="50" spans="2:31" s="149" customFormat="1" ht="18" customHeight="1"/>
    <row r="51" spans="2:31" s="149" customFormat="1" ht="18" customHeight="1"/>
    <row r="52" spans="2:31" s="149" customFormat="1" ht="18" customHeight="1"/>
    <row r="53" spans="2:31" s="149" customFormat="1" ht="18" customHeight="1"/>
    <row r="54" spans="2:31" s="149" customFormat="1" ht="18" customHeight="1"/>
    <row r="55" spans="2:31" s="149" customFormat="1" ht="18" customHeight="1"/>
    <row r="56" spans="2:31" s="149" customFormat="1" ht="26.25" customHeight="1"/>
    <row r="57" spans="2:31" s="149" customFormat="1" ht="26.25" customHeight="1"/>
    <row r="58" spans="2:31" ht="26.25" customHeight="1"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</row>
    <row r="59" spans="2:31" ht="26.25" customHeight="1">
      <c r="B59" s="149"/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</row>
    <row r="60" spans="2:31" ht="26.25" customHeight="1">
      <c r="B60" s="149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</row>
    <row r="61" spans="2:31" ht="26.25" customHeight="1"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</row>
    <row r="62" spans="2:31" ht="26.25" customHeight="1"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</row>
    <row r="63" spans="2:31" ht="26.25" customHeight="1">
      <c r="B63" s="149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R63" s="149"/>
      <c r="S63" s="149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</row>
  </sheetData>
  <mergeCells count="233">
    <mergeCell ref="B42:C43"/>
    <mergeCell ref="D42:E43"/>
    <mergeCell ref="F42:G43"/>
    <mergeCell ref="M42:O43"/>
    <mergeCell ref="R42:S43"/>
    <mergeCell ref="T42:U43"/>
    <mergeCell ref="V42:W43"/>
    <mergeCell ref="AC42:AE43"/>
    <mergeCell ref="H43:L43"/>
    <mergeCell ref="X43:AB43"/>
    <mergeCell ref="AC40:AE41"/>
    <mergeCell ref="B41:C41"/>
    <mergeCell ref="D41:E41"/>
    <mergeCell ref="F41:G41"/>
    <mergeCell ref="H41:L41"/>
    <mergeCell ref="R41:S41"/>
    <mergeCell ref="T41:U41"/>
    <mergeCell ref="V41:W41"/>
    <mergeCell ref="X41:AB41"/>
    <mergeCell ref="B40:C40"/>
    <mergeCell ref="D40:E40"/>
    <mergeCell ref="F40:G40"/>
    <mergeCell ref="H40:L40"/>
    <mergeCell ref="M40:O41"/>
    <mergeCell ref="R40:S40"/>
    <mergeCell ref="T40:U40"/>
    <mergeCell ref="V40:W40"/>
    <mergeCell ref="X40:AB40"/>
    <mergeCell ref="B38:C38"/>
    <mergeCell ref="D38:G39"/>
    <mergeCell ref="H38:L38"/>
    <mergeCell ref="M38:O39"/>
    <mergeCell ref="R38:S38"/>
    <mergeCell ref="T38:W39"/>
    <mergeCell ref="X38:AB38"/>
    <mergeCell ref="AC38:AE39"/>
    <mergeCell ref="B39:C39"/>
    <mergeCell ref="H39:L39"/>
    <mergeCell ref="R39:S39"/>
    <mergeCell ref="X39:AB39"/>
    <mergeCell ref="Z36:AA37"/>
    <mergeCell ref="AB36:AC36"/>
    <mergeCell ref="AD36:AE37"/>
    <mergeCell ref="B37:C37"/>
    <mergeCell ref="H37:I37"/>
    <mergeCell ref="L37:M37"/>
    <mergeCell ref="R37:S37"/>
    <mergeCell ref="X37:Y37"/>
    <mergeCell ref="AB37:AC37"/>
    <mergeCell ref="B36:C36"/>
    <mergeCell ref="D36:G37"/>
    <mergeCell ref="H36:I36"/>
    <mergeCell ref="J36:K37"/>
    <mergeCell ref="L36:M36"/>
    <mergeCell ref="N36:O37"/>
    <mergeCell ref="R36:S36"/>
    <mergeCell ref="T36:W37"/>
    <mergeCell ref="X36:Y36"/>
    <mergeCell ref="L32:M32"/>
    <mergeCell ref="L33:M33"/>
    <mergeCell ref="AB32:AC32"/>
    <mergeCell ref="AB33:AC33"/>
    <mergeCell ref="B13:C13"/>
    <mergeCell ref="D10:G11"/>
    <mergeCell ref="F15:G15"/>
    <mergeCell ref="D13:G14"/>
    <mergeCell ref="H13:I13"/>
    <mergeCell ref="J13:O14"/>
    <mergeCell ref="F16:G16"/>
    <mergeCell ref="B11:C11"/>
    <mergeCell ref="L11:M11"/>
    <mergeCell ref="J10:K11"/>
    <mergeCell ref="N10:O11"/>
    <mergeCell ref="B14:C14"/>
    <mergeCell ref="B22:D22"/>
    <mergeCell ref="H22:L22"/>
    <mergeCell ref="M21:O22"/>
    <mergeCell ref="E21:G22"/>
    <mergeCell ref="H16:I16"/>
    <mergeCell ref="J15:K16"/>
    <mergeCell ref="F19:G19"/>
    <mergeCell ref="D19:E19"/>
    <mergeCell ref="B21:D21"/>
    <mergeCell ref="R21:T21"/>
    <mergeCell ref="B15:C15"/>
    <mergeCell ref="B16:C16"/>
    <mergeCell ref="D15:E15"/>
    <mergeCell ref="D16:E16"/>
    <mergeCell ref="AB11:AC11"/>
    <mergeCell ref="J18:K18"/>
    <mergeCell ref="L18:M18"/>
    <mergeCell ref="D17:E17"/>
    <mergeCell ref="F17:G17"/>
    <mergeCell ref="H11:I11"/>
    <mergeCell ref="J17:K17"/>
    <mergeCell ref="L17:M17"/>
    <mergeCell ref="H15:I15"/>
    <mergeCell ref="L15:M15"/>
    <mergeCell ref="H14:I14"/>
    <mergeCell ref="B19:C19"/>
    <mergeCell ref="B18:C18"/>
    <mergeCell ref="D18:E18"/>
    <mergeCell ref="F18:G18"/>
    <mergeCell ref="R20:S20"/>
    <mergeCell ref="AC21:AE22"/>
    <mergeCell ref="Z13:AE14"/>
    <mergeCell ref="J1:O1"/>
    <mergeCell ref="Z1:AE1"/>
    <mergeCell ref="B2:O2"/>
    <mergeCell ref="R2:AE2"/>
    <mergeCell ref="B3:O3"/>
    <mergeCell ref="R3:AE3"/>
    <mergeCell ref="R4:AE4"/>
    <mergeCell ref="R5:AE5"/>
    <mergeCell ref="X6:AA6"/>
    <mergeCell ref="B4:O4"/>
    <mergeCell ref="B5:O5"/>
    <mergeCell ref="B6:G7"/>
    <mergeCell ref="R6:W7"/>
    <mergeCell ref="X7:AA7"/>
    <mergeCell ref="H8:I8"/>
    <mergeCell ref="X8:Y8"/>
    <mergeCell ref="J8:K9"/>
    <mergeCell ref="H6:K6"/>
    <mergeCell ref="H7:K7"/>
    <mergeCell ref="L8:M8"/>
    <mergeCell ref="L9:M9"/>
    <mergeCell ref="X9:Y9"/>
    <mergeCell ref="N8:O9"/>
    <mergeCell ref="B8:C8"/>
    <mergeCell ref="B9:C9"/>
    <mergeCell ref="D8:G9"/>
    <mergeCell ref="R8:S8"/>
    <mergeCell ref="T8:W9"/>
    <mergeCell ref="R9:S9"/>
    <mergeCell ref="Z10:AA11"/>
    <mergeCell ref="R11:S11"/>
    <mergeCell ref="AB20:AC20"/>
    <mergeCell ref="X11:Y11"/>
    <mergeCell ref="R14:S14"/>
    <mergeCell ref="AB8:AC8"/>
    <mergeCell ref="AB9:AC9"/>
    <mergeCell ref="B17:C17"/>
    <mergeCell ref="B20:C20"/>
    <mergeCell ref="D20:E20"/>
    <mergeCell ref="F20:G20"/>
    <mergeCell ref="H18:I18"/>
    <mergeCell ref="H17:I17"/>
    <mergeCell ref="J20:K20"/>
    <mergeCell ref="L20:M20"/>
    <mergeCell ref="H9:I9"/>
    <mergeCell ref="B10:C10"/>
    <mergeCell ref="H10:I10"/>
    <mergeCell ref="AD20:AE20"/>
    <mergeCell ref="N20:O20"/>
    <mergeCell ref="T20:U20"/>
    <mergeCell ref="V20:W20"/>
    <mergeCell ref="X20:Y20"/>
    <mergeCell ref="Z20:AA20"/>
    <mergeCell ref="AB16:AC16"/>
    <mergeCell ref="AD15:AE16"/>
    <mergeCell ref="Z15:AA16"/>
    <mergeCell ref="AB19:AC19"/>
    <mergeCell ref="Z17:AA17"/>
    <mergeCell ref="X15:Y15"/>
    <mergeCell ref="AB15:AC15"/>
    <mergeCell ref="AD19:AE19"/>
    <mergeCell ref="Z18:AA18"/>
    <mergeCell ref="AB18:AC18"/>
    <mergeCell ref="AD18:AE18"/>
    <mergeCell ref="AB17:AC17"/>
    <mergeCell ref="AD17:AE17"/>
    <mergeCell ref="AD8:AE9"/>
    <mergeCell ref="AB10:AC10"/>
    <mergeCell ref="V19:W19"/>
    <mergeCell ref="R10:S10"/>
    <mergeCell ref="X10:Y10"/>
    <mergeCell ref="X16:Y16"/>
    <mergeCell ref="L16:M16"/>
    <mergeCell ref="N15:O16"/>
    <mergeCell ref="T18:U18"/>
    <mergeCell ref="V18:W18"/>
    <mergeCell ref="X18:Y18"/>
    <mergeCell ref="T15:U15"/>
    <mergeCell ref="N18:O18"/>
    <mergeCell ref="V15:W15"/>
    <mergeCell ref="R16:S16"/>
    <mergeCell ref="T16:U16"/>
    <mergeCell ref="V16:W16"/>
    <mergeCell ref="Z8:AA9"/>
    <mergeCell ref="AD10:AE11"/>
    <mergeCell ref="T10:W11"/>
    <mergeCell ref="Z19:AA19"/>
    <mergeCell ref="X14:Y14"/>
    <mergeCell ref="L19:M19"/>
    <mergeCell ref="L10:M10"/>
    <mergeCell ref="U21:W22"/>
    <mergeCell ref="H21:L21"/>
    <mergeCell ref="R22:T22"/>
    <mergeCell ref="X22:AB22"/>
    <mergeCell ref="T13:W14"/>
    <mergeCell ref="R18:S18"/>
    <mergeCell ref="N17:O17"/>
    <mergeCell ref="R17:S17"/>
    <mergeCell ref="T17:U17"/>
    <mergeCell ref="V17:W17"/>
    <mergeCell ref="X17:Y17"/>
    <mergeCell ref="X13:Y13"/>
    <mergeCell ref="R13:S13"/>
    <mergeCell ref="H19:I19"/>
    <mergeCell ref="J19:K19"/>
    <mergeCell ref="R15:S15"/>
    <mergeCell ref="N19:O19"/>
    <mergeCell ref="R19:S19"/>
    <mergeCell ref="X19:Y19"/>
    <mergeCell ref="T19:U19"/>
    <mergeCell ref="H20:I20"/>
    <mergeCell ref="AC28:AE29"/>
    <mergeCell ref="B28:J28"/>
    <mergeCell ref="B27:J27"/>
    <mergeCell ref="B26:J26"/>
    <mergeCell ref="B31:J31"/>
    <mergeCell ref="R25:Z25"/>
    <mergeCell ref="R26:Z26"/>
    <mergeCell ref="R27:Z27"/>
    <mergeCell ref="R28:Z28"/>
    <mergeCell ref="R31:Z31"/>
    <mergeCell ref="K24:O25"/>
    <mergeCell ref="M28:O29"/>
    <mergeCell ref="AA24:AE25"/>
    <mergeCell ref="B25:J25"/>
    <mergeCell ref="B24:J24"/>
    <mergeCell ref="R24:Z24"/>
  </mergeCells>
  <pageMargins left="0.34" right="0.25" top="0.2" bottom="0.12" header="0.12" footer="0.12"/>
  <pageSetup paperSize="9" orientation="landscape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24"/>
  <sheetViews>
    <sheetView topLeftCell="B1" zoomScale="175" zoomScaleNormal="175" workbookViewId="0">
      <selection activeCell="AB22" sqref="AB22:AE22"/>
    </sheetView>
  </sheetViews>
  <sheetFormatPr defaultColWidth="8.89453125" defaultRowHeight="14.4"/>
  <cols>
    <col min="1" max="1" width="0.41796875" style="370" hidden="1" customWidth="1"/>
    <col min="2" max="2" width="0.20703125" style="370" customWidth="1"/>
    <col min="3" max="3" width="2.41796875" style="370" customWidth="1"/>
    <col min="4" max="4" width="2" style="370" customWidth="1"/>
    <col min="5" max="5" width="0.20703125" style="370" customWidth="1"/>
    <col min="6" max="6" width="2" style="370" customWidth="1"/>
    <col min="7" max="7" width="1" style="370" customWidth="1"/>
    <col min="8" max="8" width="2.41796875" style="370" customWidth="1"/>
    <col min="9" max="9" width="0.89453125" style="370" customWidth="1"/>
    <col min="10" max="10" width="0.7890625" style="370" customWidth="1"/>
    <col min="11" max="11" width="0" style="370" hidden="1" customWidth="1"/>
    <col min="12" max="12" width="1.3125" style="370" customWidth="1"/>
    <col min="13" max="13" width="2.5234375" style="370" customWidth="1"/>
    <col min="14" max="14" width="3.7890625" style="370" customWidth="1"/>
    <col min="15" max="15" width="0.20703125" style="370" customWidth="1"/>
    <col min="16" max="17" width="1.20703125" style="370" customWidth="1"/>
    <col min="18" max="18" width="7.5234375" style="370" customWidth="1"/>
    <col min="19" max="19" width="0.3125" style="370" customWidth="1"/>
    <col min="20" max="20" width="4.68359375" style="370" customWidth="1"/>
    <col min="21" max="21" width="0.7890625" style="370" customWidth="1"/>
    <col min="22" max="22" width="1.5234375" style="370" customWidth="1"/>
    <col min="23" max="23" width="3.20703125" style="370" customWidth="1"/>
    <col min="24" max="24" width="1" style="370" customWidth="1"/>
    <col min="25" max="25" width="6.3125" style="370" customWidth="1"/>
    <col min="26" max="26" width="2.7890625" style="370" customWidth="1"/>
    <col min="27" max="27" width="0.68359375" style="370" customWidth="1"/>
    <col min="28" max="28" width="3.1015625" style="370" customWidth="1"/>
    <col min="29" max="29" width="0.7890625" style="370" customWidth="1"/>
    <col min="30" max="30" width="0.20703125" style="370" customWidth="1"/>
    <col min="31" max="31" width="6.3125" style="370" customWidth="1"/>
    <col min="32" max="32" width="3.41796875" style="370" customWidth="1"/>
    <col min="33" max="33" width="3.5234375" style="370" customWidth="1"/>
    <col min="34" max="34" width="0" style="370" hidden="1" customWidth="1"/>
    <col min="35" max="36" width="2" style="370" customWidth="1"/>
    <col min="37" max="37" width="3.3125" style="370" customWidth="1"/>
    <col min="38" max="38" width="2.20703125" style="370" customWidth="1"/>
    <col min="39" max="39" width="0.41796875" style="370" customWidth="1"/>
    <col min="40" max="40" width="4.5234375" style="370" customWidth="1"/>
    <col min="41" max="41" width="2.1015625" style="370" customWidth="1"/>
    <col min="42" max="42" width="6" style="370" customWidth="1"/>
    <col min="43" max="43" width="0.41796875" style="370" customWidth="1"/>
    <col min="44" max="44" width="4.7890625" style="370" customWidth="1"/>
    <col min="45" max="45" width="1.20703125" style="370" customWidth="1"/>
    <col min="46" max="46" width="1" style="370" customWidth="1"/>
    <col min="47" max="47" width="0.5234375" style="370" customWidth="1"/>
    <col min="48" max="48" width="0.68359375" style="370" customWidth="1"/>
    <col min="49" max="49" width="0.7890625" style="370" customWidth="1"/>
    <col min="50" max="50" width="0.5234375" style="370" customWidth="1"/>
    <col min="51" max="51" width="8.89453125" style="370" customWidth="1"/>
    <col min="52" max="16384" width="8.89453125" style="370"/>
  </cols>
  <sheetData>
    <row r="1" spans="3:46" ht="9" customHeight="1"/>
    <row r="2" spans="3:46" ht="12" customHeight="1">
      <c r="AN2" s="714" t="s">
        <v>492</v>
      </c>
      <c r="AO2" s="708"/>
      <c r="AP2" s="708"/>
      <c r="AQ2" s="708"/>
    </row>
    <row r="3" spans="3:46" ht="7.8" customHeight="1">
      <c r="F3" s="719" t="s">
        <v>493</v>
      </c>
      <c r="G3" s="720"/>
      <c r="H3" s="720"/>
      <c r="I3" s="720"/>
      <c r="J3" s="720"/>
      <c r="K3" s="720"/>
      <c r="L3" s="720"/>
      <c r="M3" s="720"/>
      <c r="N3" s="720"/>
      <c r="O3" s="720"/>
      <c r="P3" s="720"/>
      <c r="Q3" s="720"/>
      <c r="R3" s="720"/>
      <c r="S3" s="720"/>
      <c r="T3" s="720"/>
      <c r="U3" s="720"/>
      <c r="AN3" s="708"/>
      <c r="AO3" s="708"/>
      <c r="AP3" s="708"/>
      <c r="AQ3" s="708"/>
    </row>
    <row r="4" spans="3:46" ht="3.6" customHeight="1">
      <c r="F4" s="720"/>
      <c r="G4" s="720"/>
      <c r="H4" s="720"/>
      <c r="I4" s="720"/>
      <c r="J4" s="720"/>
      <c r="K4" s="720"/>
      <c r="L4" s="720"/>
      <c r="M4" s="720"/>
      <c r="N4" s="720"/>
      <c r="O4" s="720"/>
      <c r="P4" s="720"/>
      <c r="Q4" s="720"/>
      <c r="R4" s="720"/>
      <c r="S4" s="720"/>
      <c r="T4" s="720"/>
      <c r="U4" s="720"/>
      <c r="Z4" s="721" t="s">
        <v>494</v>
      </c>
      <c r="AA4" s="721"/>
      <c r="AB4" s="721"/>
      <c r="AC4" s="721"/>
      <c r="AD4" s="721"/>
      <c r="AE4" s="721"/>
      <c r="AF4" s="721"/>
      <c r="AG4" s="721"/>
      <c r="AH4" s="721"/>
      <c r="AI4" s="721"/>
      <c r="AM4" s="721" t="s">
        <v>495</v>
      </c>
      <c r="AN4" s="721"/>
      <c r="AO4" s="721"/>
      <c r="AP4" s="721"/>
    </row>
    <row r="5" spans="3:46" ht="3.6" customHeight="1"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0"/>
      <c r="S5" s="720"/>
      <c r="T5" s="720"/>
      <c r="U5" s="720"/>
      <c r="Z5" s="721"/>
      <c r="AA5" s="721"/>
      <c r="AB5" s="721"/>
      <c r="AC5" s="721"/>
      <c r="AD5" s="721"/>
      <c r="AE5" s="721"/>
      <c r="AF5" s="721"/>
      <c r="AG5" s="721"/>
      <c r="AH5" s="721"/>
      <c r="AI5" s="721"/>
      <c r="AM5" s="721"/>
      <c r="AN5" s="721"/>
      <c r="AO5" s="721"/>
      <c r="AP5" s="721"/>
    </row>
    <row r="6" spans="3:46" ht="2.4" customHeight="1">
      <c r="F6" s="722" t="s">
        <v>493</v>
      </c>
      <c r="G6" s="708"/>
      <c r="H6" s="708"/>
      <c r="I6" s="708"/>
      <c r="J6" s="708"/>
      <c r="K6" s="708"/>
      <c r="L6" s="708"/>
      <c r="M6" s="708"/>
      <c r="N6" s="708"/>
      <c r="O6" s="708"/>
      <c r="P6" s="708"/>
      <c r="Q6" s="708"/>
      <c r="R6" s="708"/>
      <c r="S6" s="708"/>
      <c r="T6" s="708"/>
      <c r="U6" s="708"/>
      <c r="Z6" s="721"/>
      <c r="AA6" s="721"/>
      <c r="AB6" s="721"/>
      <c r="AC6" s="721"/>
      <c r="AD6" s="721"/>
      <c r="AE6" s="721"/>
      <c r="AF6" s="721"/>
      <c r="AG6" s="721"/>
      <c r="AH6" s="721"/>
      <c r="AI6" s="721"/>
      <c r="AM6" s="721"/>
      <c r="AN6" s="721"/>
      <c r="AO6" s="721"/>
      <c r="AP6" s="721"/>
    </row>
    <row r="7" spans="3:46" ht="15" customHeight="1">
      <c r="F7" s="708"/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708"/>
      <c r="S7" s="708"/>
      <c r="T7" s="708"/>
      <c r="U7" s="708"/>
    </row>
    <row r="8" spans="3:46" ht="4.2" customHeight="1"/>
    <row r="9" spans="3:46" ht="13.2" customHeight="1">
      <c r="G9" s="717" t="s">
        <v>492</v>
      </c>
      <c r="H9" s="708"/>
      <c r="I9" s="708"/>
      <c r="J9" s="708"/>
      <c r="K9" s="708"/>
      <c r="L9" s="708"/>
      <c r="R9" s="717" t="s">
        <v>496</v>
      </c>
      <c r="S9" s="708"/>
      <c r="T9" s="708"/>
      <c r="AA9" s="717" t="s">
        <v>497</v>
      </c>
      <c r="AB9" s="708"/>
      <c r="AC9" s="708"/>
      <c r="AD9" s="708"/>
      <c r="AE9" s="708"/>
      <c r="AF9" s="708"/>
      <c r="AG9" s="708"/>
      <c r="AH9" s="708"/>
      <c r="AI9" s="708"/>
      <c r="AM9" s="717" t="s">
        <v>498</v>
      </c>
      <c r="AN9" s="708"/>
      <c r="AO9" s="708"/>
      <c r="AP9" s="708"/>
      <c r="AQ9" s="708"/>
      <c r="AR9" s="708"/>
    </row>
    <row r="10" spans="3:46" ht="14.55" customHeight="1"/>
    <row r="11" spans="3:46" ht="13.2" customHeight="1">
      <c r="E11" s="717" t="s">
        <v>499</v>
      </c>
      <c r="F11" s="708"/>
      <c r="G11" s="708"/>
      <c r="H11" s="708"/>
      <c r="N11" s="717" t="s">
        <v>499</v>
      </c>
      <c r="O11" s="708"/>
      <c r="P11" s="708"/>
      <c r="S11" s="718" t="s">
        <v>500</v>
      </c>
      <c r="T11" s="708"/>
      <c r="U11" s="708"/>
      <c r="V11" s="708"/>
      <c r="W11" s="708"/>
      <c r="X11" s="708"/>
      <c r="AC11" s="717" t="s">
        <v>501</v>
      </c>
      <c r="AD11" s="708"/>
      <c r="AE11" s="708"/>
      <c r="AF11" s="708"/>
      <c r="AK11" s="717" t="s">
        <v>495</v>
      </c>
      <c r="AL11" s="708"/>
      <c r="AM11" s="708"/>
      <c r="AN11" s="708"/>
      <c r="AO11" s="708"/>
    </row>
    <row r="12" spans="3:46" ht="0" hidden="1" customHeight="1"/>
    <row r="13" spans="3:46" ht="5.4" customHeight="1"/>
    <row r="14" spans="3:46" ht="0" hidden="1" customHeight="1"/>
    <row r="15" spans="3:46" ht="9.6" customHeight="1"/>
    <row r="16" spans="3:46" ht="9.4499999999999993" customHeight="1">
      <c r="C16" s="714"/>
      <c r="D16" s="708"/>
      <c r="E16" s="708"/>
      <c r="F16" s="708"/>
      <c r="G16" s="708"/>
      <c r="H16" s="708"/>
      <c r="I16" s="708"/>
      <c r="J16" s="708"/>
      <c r="L16" s="715"/>
      <c r="M16" s="708"/>
      <c r="N16" s="708"/>
      <c r="O16" s="708"/>
      <c r="P16" s="715" t="s">
        <v>492</v>
      </c>
      <c r="Q16" s="708"/>
      <c r="R16" s="708"/>
      <c r="S16" s="708"/>
      <c r="T16" s="708"/>
      <c r="U16" s="708"/>
      <c r="V16" s="708"/>
      <c r="X16" s="715"/>
      <c r="Y16" s="708"/>
      <c r="Z16" s="708"/>
      <c r="AA16" s="708"/>
      <c r="AB16" s="708"/>
      <c r="AC16" s="708"/>
      <c r="AD16" s="714" t="s">
        <v>492</v>
      </c>
      <c r="AE16" s="708"/>
      <c r="AF16" s="708"/>
      <c r="AG16" s="708"/>
      <c r="AI16" s="715"/>
      <c r="AJ16" s="708"/>
      <c r="AK16" s="708"/>
      <c r="AL16" s="708"/>
      <c r="AM16" s="708"/>
      <c r="AN16" s="708"/>
      <c r="AO16" s="715"/>
      <c r="AP16" s="708"/>
      <c r="AQ16" s="708"/>
      <c r="AR16" s="708"/>
      <c r="AS16" s="708"/>
      <c r="AT16" s="708"/>
    </row>
    <row r="17" spans="3:47" ht="11.4" customHeight="1"/>
    <row r="18" spans="3:47" ht="24.75" customHeight="1">
      <c r="C18" s="714" t="s">
        <v>494</v>
      </c>
      <c r="D18" s="708"/>
      <c r="E18" s="708"/>
      <c r="F18" s="708"/>
      <c r="G18" s="708"/>
      <c r="H18" s="708"/>
      <c r="I18" s="708"/>
      <c r="J18" s="715">
        <v>15</v>
      </c>
      <c r="K18" s="708"/>
      <c r="L18" s="708"/>
      <c r="M18" s="708"/>
      <c r="N18" s="708"/>
      <c r="O18" s="715" t="s">
        <v>495</v>
      </c>
      <c r="P18" s="708"/>
      <c r="Q18" s="708"/>
      <c r="R18" s="708"/>
      <c r="S18" s="708"/>
      <c r="T18" s="708"/>
      <c r="U18" s="708"/>
      <c r="V18" s="708"/>
      <c r="X18" s="716" t="s">
        <v>502</v>
      </c>
      <c r="Y18" s="716"/>
      <c r="Z18" s="716"/>
      <c r="AA18" s="716"/>
      <c r="AB18" s="716"/>
      <c r="AC18" s="371"/>
      <c r="AD18" s="371"/>
      <c r="AE18" s="714" t="s">
        <v>503</v>
      </c>
      <c r="AF18" s="708"/>
      <c r="AG18" s="708"/>
      <c r="AI18" s="715" t="s">
        <v>504</v>
      </c>
      <c r="AJ18" s="708"/>
      <c r="AK18" s="708"/>
      <c r="AL18" s="708"/>
      <c r="AM18" s="708"/>
      <c r="AN18" s="708"/>
      <c r="AP18" s="723" t="s">
        <v>505</v>
      </c>
      <c r="AQ18" s="723"/>
      <c r="AR18" s="723"/>
      <c r="AS18" s="723"/>
      <c r="AT18" s="384"/>
      <c r="AU18" s="384"/>
    </row>
    <row r="19" spans="3:47" ht="16.2" customHeight="1">
      <c r="C19" s="714" t="s">
        <v>492</v>
      </c>
      <c r="D19" s="708"/>
      <c r="E19" s="708"/>
      <c r="F19" s="708"/>
      <c r="G19" s="708"/>
      <c r="H19" s="714" t="s">
        <v>492</v>
      </c>
      <c r="I19" s="708"/>
      <c r="J19" s="714" t="s">
        <v>492</v>
      </c>
      <c r="K19" s="708"/>
      <c r="L19" s="708"/>
      <c r="M19" s="708"/>
      <c r="N19" s="708"/>
      <c r="O19" s="714" t="s">
        <v>492</v>
      </c>
      <c r="P19" s="708"/>
      <c r="Q19" s="708"/>
      <c r="R19" s="708"/>
      <c r="S19" s="708"/>
      <c r="T19" s="714" t="s">
        <v>492</v>
      </c>
      <c r="U19" s="708"/>
      <c r="V19" s="708"/>
      <c r="W19" s="714" t="s">
        <v>492</v>
      </c>
      <c r="X19" s="708"/>
      <c r="Y19" s="708"/>
      <c r="Z19" s="708"/>
      <c r="AA19" s="708"/>
      <c r="AB19" s="714" t="s">
        <v>492</v>
      </c>
      <c r="AC19" s="708"/>
      <c r="AD19" s="708"/>
      <c r="AE19" s="372" t="s">
        <v>492</v>
      </c>
      <c r="AF19" s="714" t="s">
        <v>492</v>
      </c>
      <c r="AG19" s="708"/>
      <c r="AI19" s="714" t="s">
        <v>492</v>
      </c>
      <c r="AJ19" s="708"/>
      <c r="AK19" s="708"/>
      <c r="AL19" s="714" t="s">
        <v>492</v>
      </c>
      <c r="AM19" s="708"/>
      <c r="AN19" s="708"/>
      <c r="AO19" s="714" t="s">
        <v>492</v>
      </c>
      <c r="AP19" s="708"/>
      <c r="AQ19" s="708"/>
      <c r="AR19" s="708"/>
      <c r="AS19" s="708"/>
      <c r="AT19" s="372" t="s">
        <v>492</v>
      </c>
    </row>
    <row r="20" spans="3:47" ht="18" customHeight="1">
      <c r="C20" s="710" t="s">
        <v>506</v>
      </c>
      <c r="D20" s="708"/>
      <c r="E20" s="708"/>
      <c r="F20" s="708"/>
      <c r="G20" s="708"/>
      <c r="H20" s="711" t="s">
        <v>507</v>
      </c>
      <c r="I20" s="708"/>
      <c r="J20" s="708"/>
      <c r="K20" s="708"/>
      <c r="L20" s="708"/>
      <c r="M20" s="708"/>
      <c r="N20" s="708"/>
      <c r="O20" s="708"/>
      <c r="P20" s="708"/>
      <c r="Q20" s="708"/>
      <c r="R20" s="708"/>
      <c r="S20" s="708"/>
      <c r="T20" s="710" t="s">
        <v>508</v>
      </c>
      <c r="U20" s="708"/>
      <c r="V20" s="708"/>
      <c r="W20" s="708"/>
      <c r="X20" s="708"/>
      <c r="Y20" s="708"/>
      <c r="Z20" s="708"/>
      <c r="AA20" s="708"/>
      <c r="AB20" s="712">
        <v>13050</v>
      </c>
      <c r="AC20" s="713"/>
      <c r="AD20" s="713"/>
      <c r="AE20" s="713"/>
      <c r="AF20" s="710" t="s">
        <v>509</v>
      </c>
      <c r="AG20" s="708"/>
      <c r="AI20" s="707">
        <v>1500</v>
      </c>
      <c r="AJ20" s="708"/>
      <c r="AK20" s="708"/>
      <c r="AL20" s="708"/>
      <c r="AM20" s="708"/>
      <c r="AN20" s="708"/>
      <c r="AO20" s="709">
        <v>19575000</v>
      </c>
      <c r="AP20" s="708"/>
      <c r="AQ20" s="708"/>
      <c r="AR20" s="708"/>
      <c r="AS20" s="708"/>
      <c r="AT20" s="373" t="s">
        <v>492</v>
      </c>
    </row>
    <row r="21" spans="3:47" ht="18" customHeight="1">
      <c r="C21" s="710" t="s">
        <v>510</v>
      </c>
      <c r="D21" s="708"/>
      <c r="E21" s="708"/>
      <c r="F21" s="708"/>
      <c r="G21" s="708"/>
      <c r="H21" s="711" t="s">
        <v>511</v>
      </c>
      <c r="I21" s="708"/>
      <c r="J21" s="708"/>
      <c r="K21" s="708"/>
      <c r="L21" s="708"/>
      <c r="M21" s="708"/>
      <c r="N21" s="708"/>
      <c r="O21" s="708"/>
      <c r="P21" s="708"/>
      <c r="Q21" s="708"/>
      <c r="R21" s="708"/>
      <c r="S21" s="708"/>
      <c r="T21" s="710" t="s">
        <v>512</v>
      </c>
      <c r="U21" s="708"/>
      <c r="V21" s="708"/>
      <c r="W21" s="708"/>
      <c r="X21" s="708"/>
      <c r="Y21" s="708"/>
      <c r="Z21" s="708"/>
      <c r="AA21" s="708"/>
      <c r="AB21" s="712">
        <v>1</v>
      </c>
      <c r="AC21" s="713"/>
      <c r="AD21" s="713"/>
      <c r="AE21" s="713"/>
      <c r="AF21" s="710" t="s">
        <v>513</v>
      </c>
      <c r="AG21" s="708"/>
      <c r="AI21" s="707">
        <v>800</v>
      </c>
      <c r="AJ21" s="708"/>
      <c r="AK21" s="708"/>
      <c r="AL21" s="708"/>
      <c r="AM21" s="708"/>
      <c r="AN21" s="708"/>
      <c r="AO21" s="709">
        <v>800</v>
      </c>
      <c r="AP21" s="708"/>
      <c r="AQ21" s="708"/>
      <c r="AR21" s="708"/>
      <c r="AS21" s="708"/>
      <c r="AT21" s="373" t="s">
        <v>492</v>
      </c>
    </row>
    <row r="22" spans="3:47" ht="18" customHeight="1">
      <c r="C22" s="710" t="s">
        <v>514</v>
      </c>
      <c r="D22" s="708"/>
      <c r="E22" s="708"/>
      <c r="F22" s="708"/>
      <c r="G22" s="708"/>
      <c r="H22" s="711" t="s">
        <v>8</v>
      </c>
      <c r="I22" s="708"/>
      <c r="J22" s="708"/>
      <c r="K22" s="708"/>
      <c r="L22" s="708"/>
      <c r="M22" s="708"/>
      <c r="N22" s="708"/>
      <c r="O22" s="708"/>
      <c r="P22" s="708"/>
      <c r="Q22" s="708"/>
      <c r="R22" s="708"/>
      <c r="S22" s="708"/>
      <c r="T22" s="710" t="s">
        <v>515</v>
      </c>
      <c r="U22" s="708"/>
      <c r="V22" s="708"/>
      <c r="W22" s="708"/>
      <c r="X22" s="708"/>
      <c r="Y22" s="708"/>
      <c r="Z22" s="708"/>
      <c r="AA22" s="708"/>
      <c r="AB22" s="712">
        <v>13050</v>
      </c>
      <c r="AC22" s="713"/>
      <c r="AD22" s="713"/>
      <c r="AE22" s="713"/>
      <c r="AF22" s="710" t="s">
        <v>509</v>
      </c>
      <c r="AG22" s="708"/>
      <c r="AI22" s="707">
        <v>100</v>
      </c>
      <c r="AJ22" s="708"/>
      <c r="AK22" s="708"/>
      <c r="AL22" s="708"/>
      <c r="AM22" s="708"/>
      <c r="AN22" s="708"/>
      <c r="AO22" s="709">
        <v>1305000</v>
      </c>
      <c r="AP22" s="708"/>
      <c r="AQ22" s="708"/>
      <c r="AR22" s="708"/>
      <c r="AS22" s="708"/>
      <c r="AT22" s="373" t="s">
        <v>492</v>
      </c>
    </row>
    <row r="23" spans="3:47" ht="0" hidden="1" customHeight="1"/>
    <row r="37" spans="3:45" ht="14.4" customHeight="1">
      <c r="C37" s="700"/>
      <c r="D37" s="700"/>
      <c r="E37" s="700"/>
      <c r="F37" s="700"/>
      <c r="G37" s="700"/>
      <c r="H37" s="700"/>
      <c r="I37" s="700"/>
      <c r="J37" s="700"/>
      <c r="K37" s="700"/>
      <c r="L37" s="700"/>
      <c r="M37" s="700"/>
      <c r="N37" s="701"/>
      <c r="O37" s="702"/>
      <c r="P37" s="702"/>
      <c r="Q37" s="702"/>
      <c r="R37" s="702"/>
    </row>
    <row r="38" spans="3:45" ht="12.6" customHeight="1"/>
    <row r="39" spans="3:45" s="374" customFormat="1" ht="24.6" customHeight="1">
      <c r="AO39" s="703">
        <v>19575000</v>
      </c>
      <c r="AP39" s="704"/>
      <c r="AQ39" s="704"/>
      <c r="AR39" s="704"/>
      <c r="AS39" s="704"/>
    </row>
    <row r="40" spans="3:45" s="374" customFormat="1" ht="27.6" customHeight="1">
      <c r="AO40" s="703">
        <v>800</v>
      </c>
      <c r="AP40" s="704"/>
      <c r="AQ40" s="704"/>
      <c r="AR40" s="704"/>
      <c r="AS40" s="704"/>
    </row>
    <row r="41" spans="3:45" s="374" customFormat="1" ht="25.8" customHeight="1">
      <c r="AO41" s="705">
        <v>1305000</v>
      </c>
      <c r="AP41" s="706"/>
      <c r="AQ41" s="706"/>
      <c r="AR41" s="706"/>
      <c r="AS41" s="706"/>
    </row>
    <row r="42" spans="3:45" ht="16.8" customHeight="1"/>
    <row r="43" spans="3:45" ht="14.4" customHeight="1">
      <c r="AE43" s="691" t="s">
        <v>495</v>
      </c>
      <c r="AF43" s="691"/>
      <c r="AG43" s="691"/>
      <c r="AH43" s="375"/>
      <c r="AI43" s="375"/>
      <c r="AJ43" s="375"/>
    </row>
    <row r="44" spans="3:45" ht="4.8" customHeight="1">
      <c r="C44" s="692" t="s">
        <v>516</v>
      </c>
      <c r="D44" s="692"/>
      <c r="E44" s="692"/>
      <c r="F44" s="692"/>
      <c r="G44" s="692"/>
      <c r="H44" s="692"/>
    </row>
    <row r="45" spans="3:45" ht="12" customHeight="1"/>
    <row r="46" spans="3:45" s="381" customFormat="1" ht="12" customHeight="1"/>
    <row r="51" spans="3:50" ht="15" customHeight="1">
      <c r="AP51" s="376"/>
      <c r="AQ51" s="376"/>
      <c r="AR51" s="693"/>
      <c r="AS51" s="693"/>
      <c r="AT51" s="693"/>
      <c r="AU51" s="693"/>
      <c r="AV51" s="694"/>
      <c r="AW51" s="695"/>
    </row>
    <row r="52" spans="3:50" ht="7.8" customHeight="1">
      <c r="G52" s="389"/>
      <c r="H52" s="389"/>
      <c r="I52" s="389"/>
      <c r="J52" s="389"/>
      <c r="K52" s="389"/>
      <c r="L52" s="389"/>
      <c r="M52" s="389"/>
      <c r="N52" s="389"/>
      <c r="AC52" s="696" t="s">
        <v>495</v>
      </c>
      <c r="AD52" s="696"/>
      <c r="AE52" s="696"/>
      <c r="AP52" s="376"/>
      <c r="AQ52" s="376"/>
      <c r="AR52" s="693" t="str">
        <f>AP18</f>
        <v>13050</v>
      </c>
      <c r="AS52" s="693"/>
      <c r="AT52" s="693"/>
      <c r="AU52" s="697" t="s">
        <v>509</v>
      </c>
      <c r="AV52" s="697"/>
      <c r="AW52" s="697"/>
      <c r="AX52" s="697"/>
    </row>
    <row r="53" spans="3:50" ht="7.8" customHeight="1">
      <c r="F53" s="698" t="s">
        <v>493</v>
      </c>
      <c r="G53" s="698"/>
      <c r="H53" s="698"/>
      <c r="I53" s="698"/>
      <c r="J53" s="698"/>
      <c r="K53" s="698"/>
      <c r="L53" s="698"/>
      <c r="M53" s="698"/>
      <c r="N53" s="698"/>
      <c r="AC53" s="696"/>
      <c r="AD53" s="696"/>
      <c r="AE53" s="696"/>
      <c r="AF53" s="379"/>
      <c r="AG53" s="381"/>
      <c r="AH53" s="380"/>
      <c r="AJ53" s="386"/>
      <c r="AL53" s="699" t="str">
        <f>Code128(RIGHT(AP56,9))</f>
        <v>Í1%Â#È4KÎ</v>
      </c>
      <c r="AM53" s="699"/>
      <c r="AN53" s="699"/>
      <c r="AO53" s="699"/>
      <c r="AP53" s="699"/>
      <c r="AQ53" s="699"/>
      <c r="AR53" s="699"/>
      <c r="AS53" s="699"/>
      <c r="AT53" s="699"/>
      <c r="AU53" s="699"/>
      <c r="AV53" s="699"/>
      <c r="AW53" s="699"/>
      <c r="AX53" s="699"/>
    </row>
    <row r="54" spans="3:50" s="381" customFormat="1" ht="7.8" customHeight="1">
      <c r="F54" s="698"/>
      <c r="G54" s="698"/>
      <c r="H54" s="698"/>
      <c r="I54" s="698"/>
      <c r="J54" s="698"/>
      <c r="K54" s="698"/>
      <c r="L54" s="698"/>
      <c r="M54" s="698"/>
      <c r="N54" s="698"/>
      <c r="AC54" s="696"/>
      <c r="AD54" s="696"/>
      <c r="AE54" s="696"/>
      <c r="AG54" s="380"/>
      <c r="AH54" s="380"/>
      <c r="AI54" s="386"/>
      <c r="AJ54" s="386"/>
      <c r="AK54" s="386"/>
      <c r="AL54" s="699"/>
      <c r="AM54" s="699"/>
      <c r="AN54" s="699"/>
      <c r="AO54" s="699"/>
      <c r="AP54" s="699"/>
      <c r="AQ54" s="699"/>
      <c r="AR54" s="699"/>
      <c r="AS54" s="699"/>
      <c r="AT54" s="699"/>
      <c r="AU54" s="699"/>
      <c r="AV54" s="699"/>
      <c r="AW54" s="699"/>
      <c r="AX54" s="699"/>
    </row>
    <row r="55" spans="3:50" ht="12.6" customHeight="1">
      <c r="F55" s="388" t="s">
        <v>493</v>
      </c>
      <c r="AB55" s="379"/>
      <c r="AC55" s="390"/>
      <c r="AD55" s="390"/>
      <c r="AE55" s="390"/>
      <c r="AF55" s="379"/>
      <c r="AG55" s="380"/>
      <c r="AH55" s="380"/>
      <c r="AI55" s="386"/>
      <c r="AJ55" s="386"/>
      <c r="AK55" s="386"/>
      <c r="AL55" s="699"/>
      <c r="AM55" s="699"/>
      <c r="AN55" s="699"/>
      <c r="AO55" s="699"/>
      <c r="AP55" s="699"/>
      <c r="AQ55" s="699"/>
      <c r="AR55" s="699"/>
      <c r="AS55" s="699"/>
      <c r="AT55" s="699"/>
      <c r="AU55" s="699"/>
      <c r="AV55" s="699"/>
      <c r="AW55" s="699"/>
      <c r="AX55" s="699"/>
    </row>
    <row r="56" spans="3:50" ht="3.6" customHeight="1">
      <c r="AG56" s="380"/>
      <c r="AH56" s="380"/>
      <c r="AI56" s="386"/>
      <c r="AJ56" s="386"/>
      <c r="AK56" s="386"/>
      <c r="AL56" s="386"/>
      <c r="AM56" s="386"/>
      <c r="AN56" s="386"/>
      <c r="AO56" s="386"/>
      <c r="AP56" s="687" t="str">
        <f>AM9</f>
        <v>BBWS170500034</v>
      </c>
      <c r="AQ56" s="687"/>
      <c r="AR56" s="687"/>
      <c r="AS56" s="687"/>
      <c r="AT56" s="687"/>
      <c r="AU56" s="687"/>
      <c r="AV56" s="687"/>
      <c r="AW56" s="687"/>
      <c r="AX56" s="391"/>
    </row>
    <row r="57" spans="3:50" s="381" customFormat="1" ht="11.4" customHeight="1">
      <c r="H57" s="688" t="s">
        <v>494</v>
      </c>
      <c r="I57" s="688"/>
      <c r="J57" s="688"/>
      <c r="K57" s="688"/>
      <c r="L57" s="688"/>
      <c r="M57" s="688"/>
      <c r="N57" s="688"/>
      <c r="Z57" s="688" t="s">
        <v>497</v>
      </c>
      <c r="AA57" s="688"/>
      <c r="AB57" s="688"/>
      <c r="AC57" s="688"/>
      <c r="AD57" s="688"/>
      <c r="AE57" s="688"/>
      <c r="AG57" s="380"/>
      <c r="AH57" s="380"/>
      <c r="AI57" s="386"/>
      <c r="AJ57" s="386"/>
      <c r="AK57" s="386"/>
      <c r="AL57" s="387"/>
      <c r="AM57" s="387"/>
      <c r="AN57" s="387"/>
      <c r="AO57" s="387"/>
      <c r="AP57" s="687"/>
      <c r="AQ57" s="687"/>
      <c r="AR57" s="687"/>
      <c r="AS57" s="687"/>
      <c r="AT57" s="687"/>
      <c r="AU57" s="687"/>
      <c r="AV57" s="687"/>
      <c r="AW57" s="687"/>
      <c r="AX57" s="391"/>
    </row>
    <row r="58" spans="3:50" ht="7.8" customHeight="1">
      <c r="H58" s="688"/>
      <c r="I58" s="688"/>
      <c r="J58" s="688"/>
      <c r="K58" s="688"/>
      <c r="L58" s="688"/>
      <c r="M58" s="688"/>
      <c r="N58" s="688"/>
      <c r="Z58" s="688"/>
      <c r="AA58" s="688"/>
      <c r="AB58" s="688"/>
      <c r="AC58" s="688"/>
      <c r="AD58" s="688"/>
      <c r="AE58" s="688"/>
      <c r="AL58" s="385"/>
      <c r="AP58" s="689"/>
      <c r="AQ58" s="689"/>
      <c r="AR58" s="689"/>
      <c r="AS58" s="689"/>
      <c r="AT58" s="689"/>
      <c r="AU58" s="689"/>
      <c r="AV58" s="689"/>
      <c r="AW58" s="689"/>
      <c r="AX58" s="689"/>
    </row>
    <row r="59" spans="3:50" ht="9" customHeight="1">
      <c r="C59" s="690" t="s">
        <v>516</v>
      </c>
      <c r="D59" s="690"/>
      <c r="E59" s="690"/>
      <c r="F59" s="690"/>
      <c r="G59" s="690"/>
      <c r="H59" s="690"/>
    </row>
    <row r="60" spans="3:50" ht="18" customHeight="1">
      <c r="AO60" s="685">
        <v>19575000</v>
      </c>
      <c r="AP60" s="685"/>
      <c r="AQ60" s="685"/>
      <c r="AR60" s="685"/>
      <c r="AS60" s="685"/>
      <c r="AT60" s="685"/>
      <c r="AU60" s="377"/>
    </row>
    <row r="61" spans="3:50" s="381" customFormat="1" ht="6" customHeight="1">
      <c r="AO61" s="392"/>
      <c r="AP61" s="392"/>
      <c r="AQ61" s="392"/>
      <c r="AR61" s="392"/>
      <c r="AS61" s="392"/>
      <c r="AT61" s="392"/>
      <c r="AU61" s="377"/>
    </row>
    <row r="62" spans="3:50" ht="24" customHeight="1">
      <c r="AO62" s="686">
        <v>1305000</v>
      </c>
      <c r="AP62" s="686"/>
      <c r="AQ62" s="686"/>
      <c r="AR62" s="686"/>
      <c r="AS62" s="686"/>
      <c r="AT62" s="686"/>
      <c r="AU62" s="378"/>
    </row>
    <row r="63" spans="3:50" s="381" customFormat="1" ht="9" customHeight="1"/>
    <row r="64" spans="3:50" s="381" customFormat="1" ht="12" customHeight="1">
      <c r="AN64" s="714" t="s">
        <v>492</v>
      </c>
      <c r="AO64" s="708"/>
      <c r="AP64" s="708"/>
      <c r="AQ64" s="708"/>
    </row>
    <row r="65" spans="3:47" s="381" customFormat="1" ht="7.8" customHeight="1">
      <c r="F65" s="719" t="s">
        <v>493</v>
      </c>
      <c r="G65" s="720"/>
      <c r="H65" s="720"/>
      <c r="I65" s="720"/>
      <c r="J65" s="720"/>
      <c r="K65" s="720"/>
      <c r="L65" s="720"/>
      <c r="M65" s="720"/>
      <c r="N65" s="720"/>
      <c r="O65" s="720"/>
      <c r="P65" s="720"/>
      <c r="Q65" s="720"/>
      <c r="R65" s="720"/>
      <c r="S65" s="720"/>
      <c r="T65" s="720"/>
      <c r="U65" s="720"/>
      <c r="AN65" s="708"/>
      <c r="AO65" s="708"/>
      <c r="AP65" s="708"/>
      <c r="AQ65" s="708"/>
    </row>
    <row r="66" spans="3:47" s="381" customFormat="1" ht="3.6" customHeight="1">
      <c r="F66" s="720"/>
      <c r="G66" s="720"/>
      <c r="H66" s="720"/>
      <c r="I66" s="720"/>
      <c r="J66" s="720"/>
      <c r="K66" s="720"/>
      <c r="L66" s="720"/>
      <c r="M66" s="720"/>
      <c r="N66" s="720"/>
      <c r="O66" s="720"/>
      <c r="P66" s="720"/>
      <c r="Q66" s="720"/>
      <c r="R66" s="720"/>
      <c r="S66" s="720"/>
      <c r="T66" s="720"/>
      <c r="U66" s="720"/>
      <c r="Z66" s="721" t="s">
        <v>494</v>
      </c>
      <c r="AA66" s="721"/>
      <c r="AB66" s="721"/>
      <c r="AC66" s="721"/>
      <c r="AD66" s="721"/>
      <c r="AE66" s="721"/>
      <c r="AF66" s="721"/>
      <c r="AG66" s="721"/>
      <c r="AH66" s="721"/>
      <c r="AI66" s="721"/>
      <c r="AM66" s="721" t="s">
        <v>495</v>
      </c>
      <c r="AN66" s="721"/>
      <c r="AO66" s="721"/>
      <c r="AP66" s="721"/>
    </row>
    <row r="67" spans="3:47" s="381" customFormat="1" ht="3.6" customHeight="1">
      <c r="F67" s="720"/>
      <c r="G67" s="720"/>
      <c r="H67" s="720"/>
      <c r="I67" s="720"/>
      <c r="J67" s="720"/>
      <c r="K67" s="720"/>
      <c r="L67" s="720"/>
      <c r="M67" s="720"/>
      <c r="N67" s="720"/>
      <c r="O67" s="720"/>
      <c r="P67" s="720"/>
      <c r="Q67" s="720"/>
      <c r="R67" s="720"/>
      <c r="S67" s="720"/>
      <c r="T67" s="720"/>
      <c r="U67" s="720"/>
      <c r="Z67" s="721"/>
      <c r="AA67" s="721"/>
      <c r="AB67" s="721"/>
      <c r="AC67" s="721"/>
      <c r="AD67" s="721"/>
      <c r="AE67" s="721"/>
      <c r="AF67" s="721"/>
      <c r="AG67" s="721"/>
      <c r="AH67" s="721"/>
      <c r="AI67" s="721"/>
      <c r="AM67" s="721"/>
      <c r="AN67" s="721"/>
      <c r="AO67" s="721"/>
      <c r="AP67" s="721"/>
    </row>
    <row r="68" spans="3:47" s="381" customFormat="1" ht="2.4" customHeight="1">
      <c r="F68" s="722" t="s">
        <v>493</v>
      </c>
      <c r="G68" s="708"/>
      <c r="H68" s="708"/>
      <c r="I68" s="708"/>
      <c r="J68" s="708"/>
      <c r="K68" s="708"/>
      <c r="L68" s="708"/>
      <c r="M68" s="708"/>
      <c r="N68" s="708"/>
      <c r="O68" s="708"/>
      <c r="P68" s="708"/>
      <c r="Q68" s="708"/>
      <c r="R68" s="708"/>
      <c r="S68" s="708"/>
      <c r="T68" s="708"/>
      <c r="U68" s="708"/>
      <c r="Z68" s="721"/>
      <c r="AA68" s="721"/>
      <c r="AB68" s="721"/>
      <c r="AC68" s="721"/>
      <c r="AD68" s="721"/>
      <c r="AE68" s="721"/>
      <c r="AF68" s="721"/>
      <c r="AG68" s="721"/>
      <c r="AH68" s="721"/>
      <c r="AI68" s="721"/>
      <c r="AM68" s="721"/>
      <c r="AN68" s="721"/>
      <c r="AO68" s="721"/>
      <c r="AP68" s="721"/>
    </row>
    <row r="69" spans="3:47" s="381" customFormat="1" ht="15" customHeight="1">
      <c r="F69" s="708"/>
      <c r="G69" s="708"/>
      <c r="H69" s="708"/>
      <c r="I69" s="708"/>
      <c r="J69" s="708"/>
      <c r="K69" s="708"/>
      <c r="L69" s="708"/>
      <c r="M69" s="708"/>
      <c r="N69" s="708"/>
      <c r="O69" s="708"/>
      <c r="P69" s="708"/>
      <c r="Q69" s="708"/>
      <c r="R69" s="708"/>
      <c r="S69" s="708"/>
      <c r="T69" s="708"/>
      <c r="U69" s="708"/>
    </row>
    <row r="70" spans="3:47" s="381" customFormat="1" ht="4.2" customHeight="1"/>
    <row r="71" spans="3:47" s="381" customFormat="1" ht="13.2" customHeight="1">
      <c r="G71" s="717" t="s">
        <v>492</v>
      </c>
      <c r="H71" s="708"/>
      <c r="I71" s="708"/>
      <c r="J71" s="708"/>
      <c r="K71" s="708"/>
      <c r="L71" s="708"/>
      <c r="R71" s="717" t="s">
        <v>496</v>
      </c>
      <c r="S71" s="708"/>
      <c r="T71" s="708"/>
      <c r="AA71" s="717" t="s">
        <v>497</v>
      </c>
      <c r="AB71" s="708"/>
      <c r="AC71" s="708"/>
      <c r="AD71" s="708"/>
      <c r="AE71" s="708"/>
      <c r="AF71" s="708"/>
      <c r="AG71" s="708"/>
      <c r="AH71" s="708"/>
      <c r="AI71" s="708"/>
      <c r="AM71" s="717" t="s">
        <v>498</v>
      </c>
      <c r="AN71" s="708"/>
      <c r="AO71" s="708"/>
      <c r="AP71" s="708"/>
      <c r="AQ71" s="708"/>
      <c r="AR71" s="708"/>
    </row>
    <row r="72" spans="3:47" s="381" customFormat="1" ht="14.55" customHeight="1"/>
    <row r="73" spans="3:47" s="381" customFormat="1" ht="13.2" customHeight="1">
      <c r="E73" s="717" t="s">
        <v>499</v>
      </c>
      <c r="F73" s="708"/>
      <c r="G73" s="708"/>
      <c r="H73" s="708"/>
      <c r="N73" s="717" t="s">
        <v>499</v>
      </c>
      <c r="O73" s="708"/>
      <c r="P73" s="708"/>
      <c r="S73" s="718" t="s">
        <v>500</v>
      </c>
      <c r="T73" s="708"/>
      <c r="U73" s="708"/>
      <c r="V73" s="708"/>
      <c r="W73" s="708"/>
      <c r="X73" s="708"/>
      <c r="AC73" s="717" t="s">
        <v>501</v>
      </c>
      <c r="AD73" s="708"/>
      <c r="AE73" s="708"/>
      <c r="AF73" s="708"/>
      <c r="AK73" s="717" t="s">
        <v>495</v>
      </c>
      <c r="AL73" s="708"/>
      <c r="AM73" s="708"/>
      <c r="AN73" s="708"/>
      <c r="AO73" s="708"/>
    </row>
    <row r="74" spans="3:47" s="381" customFormat="1" ht="0" hidden="1" customHeight="1"/>
    <row r="75" spans="3:47" s="381" customFormat="1" ht="5.4" customHeight="1"/>
    <row r="76" spans="3:47" s="381" customFormat="1" ht="0" hidden="1" customHeight="1"/>
    <row r="77" spans="3:47" s="381" customFormat="1" ht="9.6" customHeight="1"/>
    <row r="78" spans="3:47" s="381" customFormat="1" ht="9.4499999999999993" customHeight="1">
      <c r="C78" s="714"/>
      <c r="D78" s="708"/>
      <c r="E78" s="708"/>
      <c r="F78" s="708"/>
      <c r="G78" s="708"/>
      <c r="H78" s="708"/>
      <c r="I78" s="708"/>
      <c r="J78" s="708"/>
      <c r="L78" s="715"/>
      <c r="M78" s="708"/>
      <c r="N78" s="708"/>
      <c r="O78" s="708"/>
      <c r="P78" s="715" t="s">
        <v>492</v>
      </c>
      <c r="Q78" s="708"/>
      <c r="R78" s="708"/>
      <c r="S78" s="708"/>
      <c r="T78" s="708"/>
      <c r="U78" s="708"/>
      <c r="V78" s="708"/>
      <c r="X78" s="715"/>
      <c r="Y78" s="708"/>
      <c r="Z78" s="708"/>
      <c r="AA78" s="708"/>
      <c r="AB78" s="708"/>
      <c r="AC78" s="708"/>
      <c r="AD78" s="714" t="s">
        <v>492</v>
      </c>
      <c r="AE78" s="708"/>
      <c r="AF78" s="708"/>
      <c r="AG78" s="708"/>
      <c r="AI78" s="715"/>
      <c r="AJ78" s="708"/>
      <c r="AK78" s="708"/>
      <c r="AL78" s="708"/>
      <c r="AM78" s="708"/>
      <c r="AN78" s="708"/>
      <c r="AO78" s="715"/>
      <c r="AP78" s="708"/>
      <c r="AQ78" s="708"/>
      <c r="AR78" s="708"/>
      <c r="AS78" s="708"/>
      <c r="AT78" s="708"/>
    </row>
    <row r="79" spans="3:47" s="381" customFormat="1" ht="11.4" customHeight="1"/>
    <row r="80" spans="3:47" s="381" customFormat="1" ht="24.75" customHeight="1">
      <c r="C80" s="714" t="s">
        <v>494</v>
      </c>
      <c r="D80" s="708"/>
      <c r="E80" s="708"/>
      <c r="F80" s="708"/>
      <c r="G80" s="708"/>
      <c r="H80" s="708"/>
      <c r="I80" s="708"/>
      <c r="J80" s="715">
        <v>15</v>
      </c>
      <c r="K80" s="708"/>
      <c r="L80" s="708"/>
      <c r="M80" s="708"/>
      <c r="N80" s="708"/>
      <c r="O80" s="715" t="s">
        <v>495</v>
      </c>
      <c r="P80" s="708"/>
      <c r="Q80" s="708"/>
      <c r="R80" s="708"/>
      <c r="S80" s="708"/>
      <c r="T80" s="708"/>
      <c r="U80" s="708"/>
      <c r="V80" s="708"/>
      <c r="X80" s="716" t="s">
        <v>502</v>
      </c>
      <c r="Y80" s="716"/>
      <c r="Z80" s="716"/>
      <c r="AA80" s="716"/>
      <c r="AB80" s="716"/>
      <c r="AC80" s="371"/>
      <c r="AD80" s="371"/>
      <c r="AE80" s="714" t="s">
        <v>503</v>
      </c>
      <c r="AF80" s="708"/>
      <c r="AG80" s="708"/>
      <c r="AI80" s="715" t="s">
        <v>504</v>
      </c>
      <c r="AJ80" s="708"/>
      <c r="AK80" s="708"/>
      <c r="AL80" s="708"/>
      <c r="AM80" s="708"/>
      <c r="AN80" s="708"/>
      <c r="AP80" s="715" t="s">
        <v>505</v>
      </c>
      <c r="AQ80" s="715"/>
      <c r="AR80" s="715"/>
      <c r="AS80" s="715"/>
      <c r="AT80" s="384"/>
      <c r="AU80" s="384"/>
    </row>
    <row r="81" spans="3:46" s="381" customFormat="1" ht="16.2" customHeight="1">
      <c r="C81" s="714" t="s">
        <v>492</v>
      </c>
      <c r="D81" s="708"/>
      <c r="E81" s="708"/>
      <c r="F81" s="708"/>
      <c r="G81" s="708"/>
      <c r="H81" s="714" t="s">
        <v>492</v>
      </c>
      <c r="I81" s="708"/>
      <c r="J81" s="714" t="s">
        <v>492</v>
      </c>
      <c r="K81" s="708"/>
      <c r="L81" s="708"/>
      <c r="M81" s="708"/>
      <c r="N81" s="708"/>
      <c r="O81" s="714" t="s">
        <v>492</v>
      </c>
      <c r="P81" s="708"/>
      <c r="Q81" s="708"/>
      <c r="R81" s="708"/>
      <c r="S81" s="708"/>
      <c r="T81" s="714" t="s">
        <v>492</v>
      </c>
      <c r="U81" s="708"/>
      <c r="V81" s="708"/>
      <c r="W81" s="714" t="s">
        <v>492</v>
      </c>
      <c r="X81" s="708"/>
      <c r="Y81" s="708"/>
      <c r="Z81" s="708"/>
      <c r="AA81" s="708"/>
      <c r="AB81" s="714" t="s">
        <v>492</v>
      </c>
      <c r="AC81" s="708"/>
      <c r="AD81" s="708"/>
      <c r="AE81" s="384" t="s">
        <v>492</v>
      </c>
      <c r="AF81" s="714" t="s">
        <v>492</v>
      </c>
      <c r="AG81" s="708"/>
      <c r="AI81" s="714" t="s">
        <v>492</v>
      </c>
      <c r="AJ81" s="708"/>
      <c r="AK81" s="708"/>
      <c r="AL81" s="714" t="s">
        <v>492</v>
      </c>
      <c r="AM81" s="708"/>
      <c r="AN81" s="708"/>
      <c r="AO81" s="714" t="s">
        <v>492</v>
      </c>
      <c r="AP81" s="708"/>
      <c r="AQ81" s="708"/>
      <c r="AR81" s="708"/>
      <c r="AS81" s="708"/>
      <c r="AT81" s="384" t="s">
        <v>492</v>
      </c>
    </row>
    <row r="82" spans="3:46" s="381" customFormat="1" ht="18" customHeight="1">
      <c r="C82" s="710" t="s">
        <v>506</v>
      </c>
      <c r="D82" s="708"/>
      <c r="E82" s="708"/>
      <c r="F82" s="708"/>
      <c r="G82" s="708"/>
      <c r="H82" s="711" t="s">
        <v>507</v>
      </c>
      <c r="I82" s="708"/>
      <c r="J82" s="708"/>
      <c r="K82" s="708"/>
      <c r="L82" s="708"/>
      <c r="M82" s="708"/>
      <c r="N82" s="708"/>
      <c r="O82" s="708"/>
      <c r="P82" s="708"/>
      <c r="Q82" s="708"/>
      <c r="R82" s="708"/>
      <c r="S82" s="708"/>
      <c r="T82" s="710" t="s">
        <v>508</v>
      </c>
      <c r="U82" s="708"/>
      <c r="V82" s="708"/>
      <c r="W82" s="708"/>
      <c r="X82" s="708"/>
      <c r="Y82" s="708"/>
      <c r="Z82" s="708"/>
      <c r="AA82" s="708"/>
      <c r="AB82" s="712">
        <v>13050</v>
      </c>
      <c r="AC82" s="713"/>
      <c r="AD82" s="713"/>
      <c r="AE82" s="713"/>
      <c r="AF82" s="710" t="s">
        <v>509</v>
      </c>
      <c r="AG82" s="708"/>
      <c r="AI82" s="707">
        <v>1500</v>
      </c>
      <c r="AJ82" s="708"/>
      <c r="AK82" s="708"/>
      <c r="AL82" s="708"/>
      <c r="AM82" s="708"/>
      <c r="AN82" s="708"/>
      <c r="AO82" s="709">
        <v>19575000</v>
      </c>
      <c r="AP82" s="708"/>
      <c r="AQ82" s="708"/>
      <c r="AR82" s="708"/>
      <c r="AS82" s="708"/>
      <c r="AT82" s="373" t="s">
        <v>492</v>
      </c>
    </row>
    <row r="83" spans="3:46" s="381" customFormat="1" ht="18" customHeight="1">
      <c r="C83" s="710" t="s">
        <v>510</v>
      </c>
      <c r="D83" s="708"/>
      <c r="E83" s="708"/>
      <c r="F83" s="708"/>
      <c r="G83" s="708"/>
      <c r="H83" s="711" t="s">
        <v>511</v>
      </c>
      <c r="I83" s="708"/>
      <c r="J83" s="708"/>
      <c r="K83" s="708"/>
      <c r="L83" s="708"/>
      <c r="M83" s="708"/>
      <c r="N83" s="708"/>
      <c r="O83" s="708"/>
      <c r="P83" s="708"/>
      <c r="Q83" s="708"/>
      <c r="R83" s="708"/>
      <c r="S83" s="708"/>
      <c r="T83" s="710" t="s">
        <v>512</v>
      </c>
      <c r="U83" s="708"/>
      <c r="V83" s="708"/>
      <c r="W83" s="708"/>
      <c r="X83" s="708"/>
      <c r="Y83" s="708"/>
      <c r="Z83" s="708"/>
      <c r="AA83" s="708"/>
      <c r="AB83" s="712">
        <v>1</v>
      </c>
      <c r="AC83" s="713"/>
      <c r="AD83" s="713"/>
      <c r="AE83" s="713"/>
      <c r="AF83" s="710" t="s">
        <v>513</v>
      </c>
      <c r="AG83" s="708"/>
      <c r="AI83" s="707">
        <v>800</v>
      </c>
      <c r="AJ83" s="708"/>
      <c r="AK83" s="708"/>
      <c r="AL83" s="708"/>
      <c r="AM83" s="708"/>
      <c r="AN83" s="708"/>
      <c r="AO83" s="709">
        <v>800</v>
      </c>
      <c r="AP83" s="708"/>
      <c r="AQ83" s="708"/>
      <c r="AR83" s="708"/>
      <c r="AS83" s="708"/>
      <c r="AT83" s="373" t="s">
        <v>492</v>
      </c>
    </row>
    <row r="84" spans="3:46" s="381" customFormat="1" ht="18" customHeight="1">
      <c r="C84" s="710" t="s">
        <v>514</v>
      </c>
      <c r="D84" s="708"/>
      <c r="E84" s="708"/>
      <c r="F84" s="708"/>
      <c r="G84" s="708"/>
      <c r="H84" s="711" t="s">
        <v>8</v>
      </c>
      <c r="I84" s="708"/>
      <c r="J84" s="708"/>
      <c r="K84" s="708"/>
      <c r="L84" s="708"/>
      <c r="M84" s="708"/>
      <c r="N84" s="708"/>
      <c r="O84" s="708"/>
      <c r="P84" s="708"/>
      <c r="Q84" s="708"/>
      <c r="R84" s="708"/>
      <c r="S84" s="708"/>
      <c r="T84" s="710" t="s">
        <v>515</v>
      </c>
      <c r="U84" s="708"/>
      <c r="V84" s="708"/>
      <c r="W84" s="708"/>
      <c r="X84" s="708"/>
      <c r="Y84" s="708"/>
      <c r="Z84" s="708"/>
      <c r="AA84" s="708"/>
      <c r="AB84" s="712">
        <v>13050</v>
      </c>
      <c r="AC84" s="713"/>
      <c r="AD84" s="713"/>
      <c r="AE84" s="713"/>
      <c r="AF84" s="710" t="s">
        <v>509</v>
      </c>
      <c r="AG84" s="708"/>
      <c r="AI84" s="707">
        <v>100</v>
      </c>
      <c r="AJ84" s="708"/>
      <c r="AK84" s="708"/>
      <c r="AL84" s="708"/>
      <c r="AM84" s="708"/>
      <c r="AN84" s="708"/>
      <c r="AO84" s="709">
        <v>1305000</v>
      </c>
      <c r="AP84" s="708"/>
      <c r="AQ84" s="708"/>
      <c r="AR84" s="708"/>
      <c r="AS84" s="708"/>
      <c r="AT84" s="373" t="s">
        <v>492</v>
      </c>
    </row>
    <row r="85" spans="3:46" s="381" customFormat="1" ht="0" hidden="1" customHeight="1"/>
    <row r="86" spans="3:46" s="381" customFormat="1"/>
    <row r="87" spans="3:46" s="381" customFormat="1"/>
    <row r="88" spans="3:46" s="381" customFormat="1"/>
    <row r="89" spans="3:46" s="381" customFormat="1"/>
    <row r="90" spans="3:46" s="381" customFormat="1"/>
    <row r="91" spans="3:46" s="381" customFormat="1"/>
    <row r="92" spans="3:46" s="381" customFormat="1"/>
    <row r="93" spans="3:46" s="381" customFormat="1"/>
    <row r="94" spans="3:46" s="381" customFormat="1"/>
    <row r="95" spans="3:46" s="381" customFormat="1"/>
    <row r="96" spans="3:46" s="381" customFormat="1"/>
    <row r="97" spans="3:45" s="381" customFormat="1"/>
    <row r="98" spans="3:45" s="381" customFormat="1"/>
    <row r="99" spans="3:45" s="381" customFormat="1" ht="14.4" customHeight="1">
      <c r="C99" s="700"/>
      <c r="D99" s="700"/>
      <c r="E99" s="700"/>
      <c r="F99" s="700"/>
      <c r="G99" s="700"/>
      <c r="H99" s="700"/>
      <c r="I99" s="700"/>
      <c r="J99" s="700"/>
      <c r="K99" s="700"/>
      <c r="L99" s="700"/>
      <c r="M99" s="700"/>
      <c r="N99" s="701"/>
      <c r="O99" s="702"/>
      <c r="P99" s="702"/>
      <c r="Q99" s="702"/>
      <c r="R99" s="702"/>
    </row>
    <row r="100" spans="3:45" s="381" customFormat="1" ht="12.6" customHeight="1"/>
    <row r="101" spans="3:45" s="374" customFormat="1" ht="24.6" customHeight="1">
      <c r="AO101" s="703">
        <v>19575000</v>
      </c>
      <c r="AP101" s="704"/>
      <c r="AQ101" s="704"/>
      <c r="AR101" s="704"/>
      <c r="AS101" s="704"/>
    </row>
    <row r="102" spans="3:45" s="374" customFormat="1" ht="27.6" customHeight="1">
      <c r="AO102" s="703">
        <v>800</v>
      </c>
      <c r="AP102" s="704"/>
      <c r="AQ102" s="704"/>
      <c r="AR102" s="704"/>
      <c r="AS102" s="704"/>
    </row>
    <row r="103" spans="3:45" s="374" customFormat="1" ht="25.8" customHeight="1">
      <c r="AO103" s="705">
        <v>1305000</v>
      </c>
      <c r="AP103" s="706"/>
      <c r="AQ103" s="706"/>
      <c r="AR103" s="706"/>
      <c r="AS103" s="706"/>
    </row>
    <row r="104" spans="3:45" s="381" customFormat="1" ht="16.8" customHeight="1"/>
    <row r="105" spans="3:45" s="381" customFormat="1" ht="14.4" customHeight="1">
      <c r="AE105" s="691" t="s">
        <v>495</v>
      </c>
      <c r="AF105" s="691"/>
      <c r="AG105" s="691"/>
      <c r="AH105" s="375"/>
      <c r="AI105" s="375"/>
      <c r="AJ105" s="375"/>
    </row>
    <row r="106" spans="3:45" s="381" customFormat="1" ht="4.8" customHeight="1">
      <c r="C106" s="692" t="s">
        <v>516</v>
      </c>
      <c r="D106" s="692"/>
      <c r="E106" s="692"/>
      <c r="F106" s="692"/>
      <c r="G106" s="692"/>
      <c r="H106" s="692"/>
    </row>
    <row r="107" spans="3:45" s="381" customFormat="1" ht="12" customHeight="1"/>
    <row r="108" spans="3:45" s="381" customFormat="1" ht="12" customHeight="1"/>
    <row r="109" spans="3:45" s="381" customFormat="1"/>
    <row r="110" spans="3:45" s="381" customFormat="1"/>
    <row r="111" spans="3:45" s="381" customFormat="1"/>
    <row r="112" spans="3:45" s="381" customFormat="1"/>
    <row r="113" spans="3:50" s="381" customFormat="1" ht="15" customHeight="1">
      <c r="AP113" s="382"/>
      <c r="AQ113" s="382"/>
      <c r="AR113" s="693"/>
      <c r="AS113" s="693"/>
      <c r="AT113" s="693"/>
      <c r="AU113" s="693"/>
      <c r="AV113" s="694"/>
      <c r="AW113" s="695"/>
    </row>
    <row r="114" spans="3:50" s="381" customFormat="1" ht="7.8" customHeight="1">
      <c r="G114" s="389"/>
      <c r="H114" s="389"/>
      <c r="I114" s="389"/>
      <c r="J114" s="389"/>
      <c r="K114" s="389"/>
      <c r="L114" s="389"/>
      <c r="M114" s="389"/>
      <c r="N114" s="389"/>
      <c r="AC114" s="696" t="s">
        <v>495</v>
      </c>
      <c r="AD114" s="696"/>
      <c r="AE114" s="696"/>
      <c r="AP114" s="382"/>
      <c r="AQ114" s="382"/>
      <c r="AR114" s="693" t="str">
        <f>AP80</f>
        <v>13050</v>
      </c>
      <c r="AS114" s="693"/>
      <c r="AT114" s="693"/>
      <c r="AU114" s="697" t="s">
        <v>509</v>
      </c>
      <c r="AV114" s="697"/>
      <c r="AW114" s="697"/>
      <c r="AX114" s="697"/>
    </row>
    <row r="115" spans="3:50" s="381" customFormat="1" ht="7.8" customHeight="1">
      <c r="F115" s="698" t="s">
        <v>493</v>
      </c>
      <c r="G115" s="698"/>
      <c r="H115" s="698"/>
      <c r="I115" s="698"/>
      <c r="J115" s="698"/>
      <c r="K115" s="698"/>
      <c r="L115" s="698"/>
      <c r="M115" s="698"/>
      <c r="N115" s="698"/>
      <c r="AC115" s="696"/>
      <c r="AD115" s="696"/>
      <c r="AE115" s="696"/>
      <c r="AF115" s="379"/>
      <c r="AH115" s="380"/>
      <c r="AJ115" s="386"/>
      <c r="AL115" s="699" t="str">
        <f>Code128(RIGHT(AP118,9))</f>
        <v>Í1%Â#È4KÎ</v>
      </c>
      <c r="AM115" s="699"/>
      <c r="AN115" s="699"/>
      <c r="AO115" s="699"/>
      <c r="AP115" s="699"/>
      <c r="AQ115" s="699"/>
      <c r="AR115" s="699"/>
      <c r="AS115" s="699"/>
      <c r="AT115" s="699"/>
      <c r="AU115" s="699"/>
      <c r="AV115" s="699"/>
      <c r="AW115" s="699"/>
      <c r="AX115" s="699"/>
    </row>
    <row r="116" spans="3:50" s="381" customFormat="1" ht="7.8" customHeight="1">
      <c r="F116" s="698"/>
      <c r="G116" s="698"/>
      <c r="H116" s="698"/>
      <c r="I116" s="698"/>
      <c r="J116" s="698"/>
      <c r="K116" s="698"/>
      <c r="L116" s="698"/>
      <c r="M116" s="698"/>
      <c r="N116" s="698"/>
      <c r="AC116" s="696"/>
      <c r="AD116" s="696"/>
      <c r="AE116" s="696"/>
      <c r="AG116" s="380"/>
      <c r="AH116" s="380"/>
      <c r="AI116" s="386"/>
      <c r="AJ116" s="386"/>
      <c r="AK116" s="386"/>
      <c r="AL116" s="699"/>
      <c r="AM116" s="699"/>
      <c r="AN116" s="699"/>
      <c r="AO116" s="699"/>
      <c r="AP116" s="699"/>
      <c r="AQ116" s="699"/>
      <c r="AR116" s="699"/>
      <c r="AS116" s="699"/>
      <c r="AT116" s="699"/>
      <c r="AU116" s="699"/>
      <c r="AV116" s="699"/>
      <c r="AW116" s="699"/>
      <c r="AX116" s="699"/>
    </row>
    <row r="117" spans="3:50" s="381" customFormat="1" ht="12.6" customHeight="1">
      <c r="F117" s="388" t="s">
        <v>493</v>
      </c>
      <c r="AB117" s="379"/>
      <c r="AC117" s="390"/>
      <c r="AD117" s="390"/>
      <c r="AE117" s="390"/>
      <c r="AF117" s="379"/>
      <c r="AG117" s="380"/>
      <c r="AH117" s="380"/>
      <c r="AI117" s="386"/>
      <c r="AJ117" s="386"/>
      <c r="AK117" s="386"/>
      <c r="AL117" s="699"/>
      <c r="AM117" s="699"/>
      <c r="AN117" s="699"/>
      <c r="AO117" s="699"/>
      <c r="AP117" s="699"/>
      <c r="AQ117" s="699"/>
      <c r="AR117" s="699"/>
      <c r="AS117" s="699"/>
      <c r="AT117" s="699"/>
      <c r="AU117" s="699"/>
      <c r="AV117" s="699"/>
      <c r="AW117" s="699"/>
      <c r="AX117" s="699"/>
    </row>
    <row r="118" spans="3:50" s="381" customFormat="1" ht="3.6" customHeight="1">
      <c r="AG118" s="380"/>
      <c r="AH118" s="380"/>
      <c r="AI118" s="386"/>
      <c r="AJ118" s="386"/>
      <c r="AK118" s="386"/>
      <c r="AL118" s="386"/>
      <c r="AM118" s="386"/>
      <c r="AN118" s="386"/>
      <c r="AO118" s="386"/>
      <c r="AP118" s="687" t="str">
        <f>AM71</f>
        <v>BBWS170500034</v>
      </c>
      <c r="AQ118" s="687"/>
      <c r="AR118" s="687"/>
      <c r="AS118" s="687"/>
      <c r="AT118" s="687"/>
      <c r="AU118" s="687"/>
      <c r="AV118" s="687"/>
      <c r="AW118" s="687"/>
      <c r="AX118" s="391"/>
    </row>
    <row r="119" spans="3:50" s="381" customFormat="1" ht="11.4" customHeight="1">
      <c r="H119" s="688" t="s">
        <v>494</v>
      </c>
      <c r="I119" s="688"/>
      <c r="J119" s="688"/>
      <c r="K119" s="688"/>
      <c r="L119" s="688"/>
      <c r="M119" s="688"/>
      <c r="N119" s="688"/>
      <c r="Z119" s="688" t="s">
        <v>497</v>
      </c>
      <c r="AA119" s="688"/>
      <c r="AB119" s="688"/>
      <c r="AC119" s="688"/>
      <c r="AD119" s="688"/>
      <c r="AE119" s="688"/>
      <c r="AG119" s="380"/>
      <c r="AH119" s="380"/>
      <c r="AI119" s="386"/>
      <c r="AJ119" s="386"/>
      <c r="AK119" s="386"/>
      <c r="AL119" s="387"/>
      <c r="AM119" s="387"/>
      <c r="AN119" s="387"/>
      <c r="AO119" s="387"/>
      <c r="AP119" s="687"/>
      <c r="AQ119" s="687"/>
      <c r="AR119" s="687"/>
      <c r="AS119" s="687"/>
      <c r="AT119" s="687"/>
      <c r="AU119" s="687"/>
      <c r="AV119" s="687"/>
      <c r="AW119" s="687"/>
      <c r="AX119" s="391"/>
    </row>
    <row r="120" spans="3:50" s="381" customFormat="1" ht="7.8" customHeight="1">
      <c r="H120" s="688"/>
      <c r="I120" s="688"/>
      <c r="J120" s="688"/>
      <c r="K120" s="688"/>
      <c r="L120" s="688"/>
      <c r="M120" s="688"/>
      <c r="N120" s="688"/>
      <c r="Z120" s="688"/>
      <c r="AA120" s="688"/>
      <c r="AB120" s="688"/>
      <c r="AC120" s="688"/>
      <c r="AD120" s="688"/>
      <c r="AE120" s="688"/>
      <c r="AL120" s="385"/>
      <c r="AP120" s="689"/>
      <c r="AQ120" s="689"/>
      <c r="AR120" s="689"/>
      <c r="AS120" s="689"/>
      <c r="AT120" s="689"/>
      <c r="AU120" s="689"/>
      <c r="AV120" s="689"/>
      <c r="AW120" s="689"/>
      <c r="AX120" s="689"/>
    </row>
    <row r="121" spans="3:50" s="381" customFormat="1" ht="9" customHeight="1">
      <c r="C121" s="690" t="s">
        <v>516</v>
      </c>
      <c r="D121" s="690"/>
      <c r="E121" s="690"/>
      <c r="F121" s="690"/>
      <c r="G121" s="690"/>
      <c r="H121" s="690"/>
    </row>
    <row r="122" spans="3:50" s="381" customFormat="1" ht="18" customHeight="1">
      <c r="AO122" s="685">
        <v>19575000</v>
      </c>
      <c r="AP122" s="685"/>
      <c r="AQ122" s="685"/>
      <c r="AR122" s="685"/>
      <c r="AS122" s="685"/>
      <c r="AT122" s="685"/>
      <c r="AU122" s="377"/>
    </row>
    <row r="123" spans="3:50" s="381" customFormat="1" ht="6" customHeight="1">
      <c r="AO123" s="392"/>
      <c r="AP123" s="392"/>
      <c r="AQ123" s="392"/>
      <c r="AR123" s="392"/>
      <c r="AS123" s="392"/>
      <c r="AT123" s="392"/>
      <c r="AU123" s="377"/>
    </row>
    <row r="124" spans="3:50" s="381" customFormat="1" ht="24" customHeight="1">
      <c r="AO124" s="686">
        <v>1305000</v>
      </c>
      <c r="AP124" s="686"/>
      <c r="AQ124" s="686"/>
      <c r="AR124" s="686"/>
      <c r="AS124" s="686"/>
      <c r="AT124" s="686"/>
      <c r="AU124" s="383"/>
    </row>
  </sheetData>
  <mergeCells count="162">
    <mergeCell ref="AN2:AQ3"/>
    <mergeCell ref="F3:U5"/>
    <mergeCell ref="Z4:AI6"/>
    <mergeCell ref="AM4:AP6"/>
    <mergeCell ref="F6:U7"/>
    <mergeCell ref="C19:G19"/>
    <mergeCell ref="E11:H11"/>
    <mergeCell ref="N11:P11"/>
    <mergeCell ref="S11:X11"/>
    <mergeCell ref="AC11:AF11"/>
    <mergeCell ref="AK11:AO11"/>
    <mergeCell ref="G9:L9"/>
    <mergeCell ref="R9:T9"/>
    <mergeCell ref="AA9:AI9"/>
    <mergeCell ref="AM9:AR9"/>
    <mergeCell ref="AI16:AN16"/>
    <mergeCell ref="AO16:AT16"/>
    <mergeCell ref="C18:I18"/>
    <mergeCell ref="J18:N18"/>
    <mergeCell ref="O18:V18"/>
    <mergeCell ref="X18:AB18"/>
    <mergeCell ref="AE18:AG18"/>
    <mergeCell ref="AI18:AN18"/>
    <mergeCell ref="C16:J16"/>
    <mergeCell ref="L16:O16"/>
    <mergeCell ref="P16:V16"/>
    <mergeCell ref="X16:AC16"/>
    <mergeCell ref="AD16:AG16"/>
    <mergeCell ref="AF19:AG19"/>
    <mergeCell ref="AI19:AK19"/>
    <mergeCell ref="AL19:AN19"/>
    <mergeCell ref="AO19:AS19"/>
    <mergeCell ref="AI20:AN20"/>
    <mergeCell ref="AO20:AS20"/>
    <mergeCell ref="AP18:AS18"/>
    <mergeCell ref="H19:I19"/>
    <mergeCell ref="J19:N19"/>
    <mergeCell ref="O19:S19"/>
    <mergeCell ref="T19:V19"/>
    <mergeCell ref="AB19:AD19"/>
    <mergeCell ref="W19:AA19"/>
    <mergeCell ref="AO40:AS40"/>
    <mergeCell ref="AI21:AN21"/>
    <mergeCell ref="AO21:AS21"/>
    <mergeCell ref="H22:S22"/>
    <mergeCell ref="T22:AA22"/>
    <mergeCell ref="AB22:AE22"/>
    <mergeCell ref="AF22:AG22"/>
    <mergeCell ref="AI22:AN22"/>
    <mergeCell ref="AO22:AS22"/>
    <mergeCell ref="C37:M37"/>
    <mergeCell ref="N37:R37"/>
    <mergeCell ref="AO39:AS39"/>
    <mergeCell ref="C20:G20"/>
    <mergeCell ref="H20:S20"/>
    <mergeCell ref="T20:AA20"/>
    <mergeCell ref="AB20:AE20"/>
    <mergeCell ref="AF20:AG20"/>
    <mergeCell ref="C21:G21"/>
    <mergeCell ref="H21:S21"/>
    <mergeCell ref="T21:AA21"/>
    <mergeCell ref="AB21:AE21"/>
    <mergeCell ref="AF21:AG21"/>
    <mergeCell ref="AN64:AQ65"/>
    <mergeCell ref="F65:U67"/>
    <mergeCell ref="Z66:AI68"/>
    <mergeCell ref="AM66:AP68"/>
    <mergeCell ref="F68:U69"/>
    <mergeCell ref="AL53:AX55"/>
    <mergeCell ref="AC52:AE54"/>
    <mergeCell ref="AU52:AX52"/>
    <mergeCell ref="AP58:AX58"/>
    <mergeCell ref="H57:N58"/>
    <mergeCell ref="Z57:AE58"/>
    <mergeCell ref="F53:N54"/>
    <mergeCell ref="C59:H59"/>
    <mergeCell ref="AO60:AT60"/>
    <mergeCell ref="AO62:AT62"/>
    <mergeCell ref="AP56:AW57"/>
    <mergeCell ref="AE43:AG43"/>
    <mergeCell ref="C44:H44"/>
    <mergeCell ref="AR51:AU51"/>
    <mergeCell ref="AV51:AW51"/>
    <mergeCell ref="AR52:AT52"/>
    <mergeCell ref="AO41:AS41"/>
    <mergeCell ref="C22:G22"/>
    <mergeCell ref="G71:L71"/>
    <mergeCell ref="R71:T71"/>
    <mergeCell ref="AA71:AI71"/>
    <mergeCell ref="AM71:AR71"/>
    <mergeCell ref="E73:H73"/>
    <mergeCell ref="N73:P73"/>
    <mergeCell ref="S73:X73"/>
    <mergeCell ref="AC73:AF73"/>
    <mergeCell ref="AK73:AO73"/>
    <mergeCell ref="AI78:AN78"/>
    <mergeCell ref="AO78:AT78"/>
    <mergeCell ref="C80:I80"/>
    <mergeCell ref="J80:N80"/>
    <mergeCell ref="O80:V80"/>
    <mergeCell ref="X80:AB80"/>
    <mergeCell ref="AE80:AG80"/>
    <mergeCell ref="AI80:AN80"/>
    <mergeCell ref="AP80:AS80"/>
    <mergeCell ref="C78:J78"/>
    <mergeCell ref="L78:O78"/>
    <mergeCell ref="P78:V78"/>
    <mergeCell ref="X78:AC78"/>
    <mergeCell ref="AD78:AG78"/>
    <mergeCell ref="AO81:AS81"/>
    <mergeCell ref="C82:G82"/>
    <mergeCell ref="H82:S82"/>
    <mergeCell ref="T82:AA82"/>
    <mergeCell ref="AB82:AE82"/>
    <mergeCell ref="AF82:AG82"/>
    <mergeCell ref="AI82:AN82"/>
    <mergeCell ref="AO82:AS82"/>
    <mergeCell ref="W81:AA81"/>
    <mergeCell ref="AB81:AD81"/>
    <mergeCell ref="AF81:AG81"/>
    <mergeCell ref="AI81:AK81"/>
    <mergeCell ref="AL81:AN81"/>
    <mergeCell ref="C81:G81"/>
    <mergeCell ref="H81:I81"/>
    <mergeCell ref="J81:N81"/>
    <mergeCell ref="O81:S81"/>
    <mergeCell ref="T81:V81"/>
    <mergeCell ref="C99:M99"/>
    <mergeCell ref="N99:R99"/>
    <mergeCell ref="AO101:AS101"/>
    <mergeCell ref="AO102:AS102"/>
    <mergeCell ref="AO103:AS103"/>
    <mergeCell ref="AI83:AN83"/>
    <mergeCell ref="AO83:AS83"/>
    <mergeCell ref="C84:G84"/>
    <mergeCell ref="H84:S84"/>
    <mergeCell ref="T84:AA84"/>
    <mergeCell ref="AB84:AE84"/>
    <mergeCell ref="AF84:AG84"/>
    <mergeCell ref="AI84:AN84"/>
    <mergeCell ref="AO84:AS84"/>
    <mergeCell ref="C83:G83"/>
    <mergeCell ref="H83:S83"/>
    <mergeCell ref="T83:AA83"/>
    <mergeCell ref="AB83:AE83"/>
    <mergeCell ref="AF83:AG83"/>
    <mergeCell ref="AO122:AT122"/>
    <mergeCell ref="AO124:AT124"/>
    <mergeCell ref="AP118:AW119"/>
    <mergeCell ref="H119:N120"/>
    <mergeCell ref="Z119:AE120"/>
    <mergeCell ref="AP120:AX120"/>
    <mergeCell ref="C121:H121"/>
    <mergeCell ref="AE105:AG105"/>
    <mergeCell ref="C106:H106"/>
    <mergeCell ref="AR113:AU113"/>
    <mergeCell ref="AV113:AW113"/>
    <mergeCell ref="AC114:AE116"/>
    <mergeCell ref="AR114:AT114"/>
    <mergeCell ref="AU114:AX114"/>
    <mergeCell ref="F115:N116"/>
    <mergeCell ref="AL115:AX117"/>
  </mergeCells>
  <pageMargins left="0.25" right="0.12" top="0.75" bottom="0.2" header="0.3" footer="0.12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18" sqref="H18"/>
    </sheetView>
  </sheetViews>
  <sheetFormatPr defaultRowHeight="14.4"/>
  <cols>
    <col min="1" max="1" width="10" bestFit="1" customWidth="1"/>
    <col min="4" max="4" width="10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83"/>
  <sheetViews>
    <sheetView zoomScale="158" zoomScaleNormal="158" workbookViewId="0">
      <selection activeCell="A2" sqref="A2:XFD2"/>
    </sheetView>
  </sheetViews>
  <sheetFormatPr defaultRowHeight="26.1"/>
  <cols>
    <col min="1" max="1" width="16.41796875" style="395" bestFit="1" customWidth="1"/>
    <col min="2" max="2" width="12.68359375" style="395" bestFit="1" customWidth="1"/>
    <col min="3" max="3" width="9.5234375" style="395" customWidth="1"/>
    <col min="4" max="4" width="12" style="396" customWidth="1"/>
    <col min="5" max="5" width="24.3125" style="401" bestFit="1" customWidth="1"/>
    <col min="6" max="6" width="3.9453125" style="402" customWidth="1"/>
    <col min="7" max="16384" width="8.83984375" style="395"/>
  </cols>
  <sheetData>
    <row r="1" spans="1:6">
      <c r="A1" s="395" t="s">
        <v>517</v>
      </c>
      <c r="B1" s="395" t="s">
        <v>518</v>
      </c>
      <c r="C1" s="395" t="s">
        <v>519</v>
      </c>
      <c r="D1" s="396" t="s">
        <v>520</v>
      </c>
      <c r="F1" s="402">
        <v>3</v>
      </c>
    </row>
    <row r="2" spans="1:6">
      <c r="A2" s="397" t="s">
        <v>558</v>
      </c>
      <c r="B2" s="395">
        <v>31200</v>
      </c>
      <c r="C2" s="395" t="s">
        <v>559</v>
      </c>
      <c r="D2" s="396">
        <v>171103679</v>
      </c>
      <c r="E2" s="401" t="str">
        <f t="shared" ref="E2:E65" si="0">Code128(D2)</f>
        <v>Í1+#cÈ9IÎ</v>
      </c>
      <c r="F2" s="402" t="str">
        <f t="shared" ref="F2:F8" si="1">LEFT(C2,2)</f>
        <v>12</v>
      </c>
    </row>
    <row r="3" spans="1:6">
      <c r="A3" s="397" t="s">
        <v>1349</v>
      </c>
      <c r="B3" s="395">
        <v>16800</v>
      </c>
      <c r="C3" s="395" t="s">
        <v>1350</v>
      </c>
      <c r="D3" s="396">
        <v>171104084</v>
      </c>
      <c r="E3" s="401" t="str">
        <f t="shared" si="0"/>
        <v>Í1+$(È4wÎ</v>
      </c>
      <c r="F3" s="402" t="str">
        <f t="shared" si="1"/>
        <v>14</v>
      </c>
    </row>
    <row r="4" spans="1:6">
      <c r="A4" s="397" t="s">
        <v>1445</v>
      </c>
      <c r="B4" s="395">
        <v>92000</v>
      </c>
      <c r="C4" s="395" t="s">
        <v>1446</v>
      </c>
      <c r="D4" s="396">
        <v>171104319</v>
      </c>
      <c r="E4" s="401" t="str">
        <f t="shared" si="0"/>
        <v>Í1+$?È9#Î</v>
      </c>
      <c r="F4" s="402" t="str">
        <f t="shared" si="1"/>
        <v>14</v>
      </c>
    </row>
    <row r="5" spans="1:6">
      <c r="A5" s="397" t="s">
        <v>301</v>
      </c>
      <c r="B5" s="395">
        <v>3400</v>
      </c>
      <c r="C5" s="395" t="s">
        <v>1414</v>
      </c>
      <c r="D5" s="396">
        <v>171102056</v>
      </c>
      <c r="E5" s="401" t="str">
        <f t="shared" si="0"/>
        <v>Í1+"%È6qÎ</v>
      </c>
      <c r="F5" s="402" t="str">
        <f t="shared" si="1"/>
        <v>08</v>
      </c>
    </row>
    <row r="6" spans="1:6">
      <c r="A6" s="397" t="s">
        <v>801</v>
      </c>
      <c r="B6" s="395">
        <v>180000</v>
      </c>
      <c r="C6" s="395" t="s">
        <v>802</v>
      </c>
      <c r="D6" s="396">
        <v>171101514</v>
      </c>
      <c r="E6" s="401" t="str">
        <f t="shared" si="0"/>
        <v>Í1+!SÈ4LÎ</v>
      </c>
      <c r="F6" s="402" t="str">
        <f t="shared" si="1"/>
        <v>18</v>
      </c>
    </row>
    <row r="7" spans="1:6">
      <c r="A7" s="397" t="s">
        <v>682</v>
      </c>
      <c r="B7" s="395">
        <v>7200</v>
      </c>
      <c r="C7" s="395" t="s">
        <v>683</v>
      </c>
      <c r="D7" s="396">
        <v>171103729</v>
      </c>
      <c r="E7" s="401" t="str">
        <f t="shared" si="0"/>
        <v>Í1+#hÈ9]Î</v>
      </c>
      <c r="F7" s="402" t="str">
        <f t="shared" si="1"/>
        <v>12</v>
      </c>
    </row>
    <row r="8" spans="1:6">
      <c r="A8" s="397" t="s">
        <v>876</v>
      </c>
      <c r="B8" s="395">
        <v>56800</v>
      </c>
      <c r="C8" s="395" t="s">
        <v>877</v>
      </c>
      <c r="D8" s="396">
        <v>171101545</v>
      </c>
      <c r="E8" s="401" t="str">
        <f t="shared" si="0"/>
        <v>Í1+!VÈ5^Î</v>
      </c>
      <c r="F8" s="402" t="str">
        <f t="shared" si="1"/>
        <v>18</v>
      </c>
    </row>
    <row r="9" spans="1:6" customFormat="1" ht="14.7" hidden="1">
      <c r="A9" s="393" t="s">
        <v>534</v>
      </c>
      <c r="B9">
        <v>53600</v>
      </c>
      <c r="C9" t="s">
        <v>535</v>
      </c>
      <c r="E9" s="394" t="e">
        <f t="shared" si="0"/>
        <v>#VALUE!</v>
      </c>
    </row>
    <row r="10" spans="1:6">
      <c r="A10" s="397" t="s">
        <v>1112</v>
      </c>
      <c r="B10" s="395">
        <v>8800</v>
      </c>
      <c r="C10" s="395" t="s">
        <v>1113</v>
      </c>
      <c r="D10" s="396">
        <v>171101483</v>
      </c>
      <c r="E10" s="401" t="str">
        <f t="shared" si="0"/>
        <v>Í1+!PÈ3:Î</v>
      </c>
      <c r="F10" s="402" t="str">
        <f t="shared" ref="F10:F19" si="2">LEFT(C10,2)</f>
        <v>18</v>
      </c>
    </row>
    <row r="11" spans="1:6">
      <c r="A11" s="397" t="s">
        <v>1467</v>
      </c>
      <c r="B11" s="395">
        <v>8800</v>
      </c>
      <c r="C11" s="395" t="s">
        <v>1468</v>
      </c>
      <c r="D11" s="396">
        <v>171101641</v>
      </c>
      <c r="E11" s="401" t="str">
        <f t="shared" si="0"/>
        <v>Í1+!`È1nÎ</v>
      </c>
      <c r="F11" s="402" t="str">
        <f t="shared" si="2"/>
        <v>18</v>
      </c>
    </row>
    <row r="12" spans="1:6">
      <c r="A12" s="397" t="s">
        <v>866</v>
      </c>
      <c r="B12" s="395">
        <v>20000</v>
      </c>
      <c r="C12" s="395" t="s">
        <v>867</v>
      </c>
      <c r="D12" s="396">
        <v>171101498</v>
      </c>
      <c r="E12" s="401" t="str">
        <f t="shared" si="0"/>
        <v>Í1+!QÈ8\Î</v>
      </c>
      <c r="F12" s="402" t="str">
        <f t="shared" si="2"/>
        <v>18</v>
      </c>
    </row>
    <row r="13" spans="1:6">
      <c r="A13" s="397" t="s">
        <v>702</v>
      </c>
      <c r="B13" s="395">
        <v>4700</v>
      </c>
      <c r="C13" s="395" t="s">
        <v>703</v>
      </c>
      <c r="D13" s="396">
        <v>171101594</v>
      </c>
      <c r="E13" s="401" t="str">
        <f t="shared" si="0"/>
        <v>Í1+![È4lÎ</v>
      </c>
      <c r="F13" s="402" t="str">
        <f t="shared" si="2"/>
        <v>18</v>
      </c>
    </row>
    <row r="14" spans="1:6">
      <c r="A14" s="397" t="s">
        <v>725</v>
      </c>
      <c r="B14" s="395">
        <v>16800</v>
      </c>
      <c r="C14" s="395" t="s">
        <v>726</v>
      </c>
      <c r="D14" s="396">
        <v>171101464</v>
      </c>
      <c r="E14" s="401" t="str">
        <f t="shared" si="0"/>
        <v>Í1+!NÈ48Î</v>
      </c>
      <c r="F14" s="402" t="str">
        <f t="shared" si="2"/>
        <v>18</v>
      </c>
    </row>
    <row r="15" spans="1:6">
      <c r="A15" s="397" t="s">
        <v>1002</v>
      </c>
      <c r="B15" s="395">
        <v>15200</v>
      </c>
      <c r="C15" s="395" t="s">
        <v>1003</v>
      </c>
      <c r="D15" s="396">
        <v>171102013</v>
      </c>
      <c r="E15" s="401" t="str">
        <f t="shared" si="0"/>
        <v>Í1+"!È3OÎ</v>
      </c>
      <c r="F15" s="402" t="str">
        <f t="shared" si="2"/>
        <v>08</v>
      </c>
    </row>
    <row r="16" spans="1:6">
      <c r="A16" s="397" t="s">
        <v>624</v>
      </c>
      <c r="B16" s="395">
        <v>26400</v>
      </c>
      <c r="C16" s="395" t="s">
        <v>625</v>
      </c>
      <c r="D16" s="396">
        <v>171103473</v>
      </c>
      <c r="E16" s="401" t="str">
        <f t="shared" si="0"/>
        <v>Í1+#OÈ3&lt;Î</v>
      </c>
      <c r="F16" s="402" t="str">
        <f t="shared" si="2"/>
        <v>12</v>
      </c>
    </row>
    <row r="17" spans="1:6">
      <c r="A17" s="397" t="s">
        <v>1235</v>
      </c>
      <c r="B17" s="395">
        <v>3400</v>
      </c>
      <c r="C17" s="395" t="s">
        <v>1236</v>
      </c>
      <c r="D17" s="396">
        <v>171103862</v>
      </c>
      <c r="E17" s="401" t="str">
        <f t="shared" si="0"/>
        <v>Í1+#vÈ2kÎ</v>
      </c>
      <c r="F17" s="402" t="str">
        <f t="shared" si="2"/>
        <v>12</v>
      </c>
    </row>
    <row r="18" spans="1:6">
      <c r="A18" s="397" t="s">
        <v>1048</v>
      </c>
      <c r="B18" s="395">
        <v>52000</v>
      </c>
      <c r="C18" s="395" t="s">
        <v>1049</v>
      </c>
      <c r="D18" s="396">
        <v>171101524</v>
      </c>
      <c r="E18" s="401" t="str">
        <f t="shared" si="0"/>
        <v>Í1+!TÈ4PÎ</v>
      </c>
      <c r="F18" s="402" t="str">
        <f t="shared" si="2"/>
        <v>18</v>
      </c>
    </row>
    <row r="19" spans="1:6">
      <c r="A19" s="397" t="s">
        <v>1146</v>
      </c>
      <c r="B19" s="395">
        <v>45600</v>
      </c>
      <c r="C19" s="395" t="s">
        <v>1147</v>
      </c>
      <c r="D19" s="396">
        <v>171102849</v>
      </c>
      <c r="E19" s="401" t="str">
        <f t="shared" si="0"/>
        <v>Í1+"tÈ9#Î</v>
      </c>
      <c r="F19" s="402" t="str">
        <f t="shared" si="2"/>
        <v>02</v>
      </c>
    </row>
    <row r="20" spans="1:6" customFormat="1" ht="14.7" hidden="1">
      <c r="A20" s="393" t="s">
        <v>556</v>
      </c>
      <c r="B20">
        <v>18400</v>
      </c>
      <c r="C20" t="s">
        <v>557</v>
      </c>
      <c r="E20" s="394" t="e">
        <f t="shared" si="0"/>
        <v>#VALUE!</v>
      </c>
    </row>
    <row r="21" spans="1:6">
      <c r="A21" s="397" t="s">
        <v>692</v>
      </c>
      <c r="B21" s="395">
        <v>7200</v>
      </c>
      <c r="C21" s="395" t="s">
        <v>693</v>
      </c>
      <c r="D21" s="396">
        <v>171103627</v>
      </c>
      <c r="E21" s="401" t="str">
        <f t="shared" si="0"/>
        <v>Í1+#^È7)Î</v>
      </c>
      <c r="F21" s="402" t="str">
        <f t="shared" ref="F21:F40" si="3">LEFT(C21,2)</f>
        <v>12</v>
      </c>
    </row>
    <row r="22" spans="1:6">
      <c r="A22" s="397" t="s">
        <v>1312</v>
      </c>
      <c r="B22" s="395">
        <v>13600</v>
      </c>
      <c r="C22" s="395" t="s">
        <v>1313</v>
      </c>
      <c r="D22" s="396">
        <v>171101994</v>
      </c>
      <c r="E22" s="401" t="str">
        <f t="shared" si="0"/>
        <v>Í1+!ÇÈ4&gt;Î</v>
      </c>
      <c r="F22" s="402" t="str">
        <f t="shared" si="3"/>
        <v>08</v>
      </c>
    </row>
    <row r="23" spans="1:6">
      <c r="A23" s="397" t="s">
        <v>530</v>
      </c>
      <c r="B23" s="395">
        <v>4700</v>
      </c>
      <c r="C23" s="395" t="s">
        <v>531</v>
      </c>
      <c r="D23" s="396">
        <v>171103598</v>
      </c>
      <c r="E23" s="401" t="str">
        <f t="shared" si="0"/>
        <v>Í1+#[È8#Î</v>
      </c>
      <c r="F23" s="402" t="str">
        <f t="shared" si="3"/>
        <v>12</v>
      </c>
    </row>
    <row r="24" spans="1:6">
      <c r="A24" s="397" t="s">
        <v>660</v>
      </c>
      <c r="B24" s="395">
        <v>10400</v>
      </c>
      <c r="C24" s="395" t="s">
        <v>661</v>
      </c>
      <c r="D24" s="396">
        <v>171103814</v>
      </c>
      <c r="E24" s="401" t="str">
        <f t="shared" si="0"/>
        <v>Í1+#qÈ4cÎ</v>
      </c>
      <c r="F24" s="402" t="str">
        <f t="shared" si="3"/>
        <v>12</v>
      </c>
    </row>
    <row r="25" spans="1:6">
      <c r="A25" s="397" t="s">
        <v>666</v>
      </c>
      <c r="B25" s="395">
        <v>7200</v>
      </c>
      <c r="C25" s="395" t="s">
        <v>667</v>
      </c>
      <c r="D25" s="396">
        <v>171103535</v>
      </c>
      <c r="E25" s="401" t="str">
        <f t="shared" si="0"/>
        <v>Í1+#UÈ5`Î</v>
      </c>
      <c r="F25" s="402" t="str">
        <f t="shared" si="3"/>
        <v>12</v>
      </c>
    </row>
    <row r="26" spans="1:6">
      <c r="A26" s="397" t="s">
        <v>1136</v>
      </c>
      <c r="B26" s="395">
        <v>28000</v>
      </c>
      <c r="C26" s="395" t="s">
        <v>1137</v>
      </c>
      <c r="D26" s="396">
        <v>171102939</v>
      </c>
      <c r="E26" s="401" t="str">
        <f t="shared" si="0"/>
        <v>Í1+"}È9GÎ</v>
      </c>
      <c r="F26" s="402" t="str">
        <f t="shared" si="3"/>
        <v>02</v>
      </c>
    </row>
    <row r="27" spans="1:6">
      <c r="A27" s="397" t="s">
        <v>860</v>
      </c>
      <c r="B27" s="395">
        <v>13600</v>
      </c>
      <c r="C27" s="395" t="s">
        <v>861</v>
      </c>
      <c r="D27" s="396">
        <v>171101485</v>
      </c>
      <c r="E27" s="401" t="str">
        <f t="shared" si="0"/>
        <v>Í1+!PÈ5FÎ</v>
      </c>
      <c r="F27" s="402" t="str">
        <f t="shared" si="3"/>
        <v>18</v>
      </c>
    </row>
    <row r="28" spans="1:6">
      <c r="A28" s="397" t="s">
        <v>610</v>
      </c>
      <c r="B28" s="395">
        <v>82400</v>
      </c>
      <c r="C28" s="395" t="s">
        <v>611</v>
      </c>
      <c r="D28" s="396">
        <v>171103592</v>
      </c>
      <c r="E28" s="401" t="str">
        <f t="shared" si="0"/>
        <v>Í1+#[È2fÎ</v>
      </c>
      <c r="F28" s="402" t="str">
        <f t="shared" si="3"/>
        <v>12</v>
      </c>
    </row>
    <row r="29" spans="1:6">
      <c r="A29" s="397" t="s">
        <v>1353</v>
      </c>
      <c r="B29" s="395">
        <v>37600</v>
      </c>
      <c r="C29" s="395" t="s">
        <v>1354</v>
      </c>
      <c r="D29" s="396">
        <v>171104191</v>
      </c>
      <c r="E29" s="401" t="str">
        <f t="shared" si="0"/>
        <v>Í1+$3È1*Î</v>
      </c>
      <c r="F29" s="402" t="str">
        <f t="shared" si="3"/>
        <v>14</v>
      </c>
    </row>
    <row r="30" spans="1:6">
      <c r="A30" s="397" t="s">
        <v>1328</v>
      </c>
      <c r="B30" s="395">
        <v>29600</v>
      </c>
      <c r="C30" s="395" t="s">
        <v>1329</v>
      </c>
      <c r="D30" s="396">
        <v>171102033</v>
      </c>
      <c r="E30" s="401" t="str">
        <f t="shared" si="0"/>
        <v>Í1+"#È3WÎ</v>
      </c>
      <c r="F30" s="402" t="str">
        <f t="shared" si="3"/>
        <v>08</v>
      </c>
    </row>
    <row r="31" spans="1:6">
      <c r="A31" s="397" t="s">
        <v>1098</v>
      </c>
      <c r="B31" s="395">
        <v>47200</v>
      </c>
      <c r="C31" s="395" t="s">
        <v>1403</v>
      </c>
      <c r="D31" s="396">
        <v>171102858</v>
      </c>
      <c r="E31" s="401" t="str">
        <f t="shared" si="0"/>
        <v>Í1+"uÈ8!Î</v>
      </c>
      <c r="F31" s="402" t="str">
        <f t="shared" si="3"/>
        <v>02</v>
      </c>
    </row>
    <row r="32" spans="1:6">
      <c r="A32" s="397" t="s">
        <v>1098</v>
      </c>
      <c r="B32" s="395">
        <v>37600</v>
      </c>
      <c r="C32" s="395" t="s">
        <v>1099</v>
      </c>
      <c r="D32" s="396">
        <v>171103837</v>
      </c>
      <c r="E32" s="401" t="str">
        <f t="shared" si="0"/>
        <v>Í1+#sÈ7}Î</v>
      </c>
      <c r="F32" s="402" t="str">
        <f t="shared" si="3"/>
        <v>12</v>
      </c>
    </row>
    <row r="33" spans="1:6">
      <c r="A33" s="397" t="s">
        <v>1336</v>
      </c>
      <c r="B33" s="395">
        <v>2100</v>
      </c>
      <c r="C33" s="395" t="s">
        <v>1337</v>
      </c>
      <c r="D33" s="396">
        <v>171103918</v>
      </c>
      <c r="E33" s="401" t="str">
        <f t="shared" si="0"/>
        <v>Í1+#{È8&lt;Î</v>
      </c>
      <c r="F33" s="402" t="str">
        <f t="shared" si="3"/>
        <v>14</v>
      </c>
    </row>
    <row r="34" spans="1:6">
      <c r="A34" s="397" t="s">
        <v>550</v>
      </c>
      <c r="B34" s="395">
        <v>12000</v>
      </c>
      <c r="C34" s="395" t="s">
        <v>551</v>
      </c>
      <c r="D34" s="396">
        <v>171103532</v>
      </c>
      <c r="E34" s="401" t="str">
        <f t="shared" si="0"/>
        <v>Í1+#UÈ2NÎ</v>
      </c>
      <c r="F34" s="402" t="str">
        <f t="shared" si="3"/>
        <v>12</v>
      </c>
    </row>
    <row r="35" spans="1:6">
      <c r="A35" s="397" t="s">
        <v>1377</v>
      </c>
      <c r="B35" s="395">
        <v>20000</v>
      </c>
      <c r="C35" s="395" t="s">
        <v>1378</v>
      </c>
      <c r="D35" s="396">
        <v>171103531</v>
      </c>
      <c r="E35" s="401" t="str">
        <f t="shared" si="0"/>
        <v>Í1+#UÈ1HÎ</v>
      </c>
      <c r="F35" s="402" t="str">
        <f t="shared" si="3"/>
        <v>12</v>
      </c>
    </row>
    <row r="36" spans="1:6">
      <c r="A36" s="397" t="s">
        <v>554</v>
      </c>
      <c r="B36" s="395">
        <v>34400</v>
      </c>
      <c r="C36" s="395" t="s">
        <v>555</v>
      </c>
      <c r="D36" s="396">
        <v>171103797</v>
      </c>
      <c r="E36" s="401" t="str">
        <f t="shared" si="0"/>
        <v>Í1+#oÈ7mÎ</v>
      </c>
      <c r="F36" s="402" t="str">
        <f t="shared" si="3"/>
        <v>12</v>
      </c>
    </row>
    <row r="37" spans="1:6">
      <c r="A37" s="397" t="s">
        <v>1211</v>
      </c>
      <c r="B37" s="395">
        <v>47200</v>
      </c>
      <c r="C37" s="395" t="s">
        <v>1212</v>
      </c>
      <c r="D37" s="396">
        <v>171104212</v>
      </c>
      <c r="E37" s="401" t="str">
        <f t="shared" si="0"/>
        <v>Í1+$5È28Î</v>
      </c>
      <c r="F37" s="402" t="str">
        <f t="shared" si="3"/>
        <v>14</v>
      </c>
    </row>
    <row r="38" spans="1:6">
      <c r="A38" s="397" t="s">
        <v>1082</v>
      </c>
      <c r="B38" s="395">
        <v>95200</v>
      </c>
      <c r="C38" s="395" t="s">
        <v>1083</v>
      </c>
      <c r="D38" s="396">
        <v>171104229</v>
      </c>
      <c r="E38" s="401" t="str">
        <f t="shared" si="0"/>
        <v>Í1+$6È9fÎ</v>
      </c>
      <c r="F38" s="402" t="str">
        <f t="shared" si="3"/>
        <v>14</v>
      </c>
    </row>
    <row r="39" spans="1:6">
      <c r="A39" s="397" t="s">
        <v>568</v>
      </c>
      <c r="B39" s="395">
        <v>4700</v>
      </c>
      <c r="C39" s="395" t="s">
        <v>569</v>
      </c>
      <c r="D39" s="396">
        <v>171103589</v>
      </c>
      <c r="E39" s="401" t="str">
        <f t="shared" si="0"/>
        <v>Í1+#ZÈ9%Î</v>
      </c>
      <c r="F39" s="402" t="str">
        <f t="shared" si="3"/>
        <v>12</v>
      </c>
    </row>
    <row r="40" spans="1:6">
      <c r="A40" s="397" t="s">
        <v>1066</v>
      </c>
      <c r="B40" s="395">
        <v>132000</v>
      </c>
      <c r="C40" s="395" t="s">
        <v>1067</v>
      </c>
      <c r="D40" s="396">
        <v>171102064</v>
      </c>
      <c r="E40" s="401" t="str">
        <f t="shared" si="0"/>
        <v>Í1+"&amp;È4iÎ</v>
      </c>
      <c r="F40" s="402" t="str">
        <f t="shared" si="3"/>
        <v>08</v>
      </c>
    </row>
    <row r="41" spans="1:6" customFormat="1" ht="14.7" hidden="1">
      <c r="A41" s="393" t="s">
        <v>598</v>
      </c>
      <c r="B41">
        <v>10400</v>
      </c>
      <c r="C41" t="s">
        <v>599</v>
      </c>
      <c r="E41" s="394" t="e">
        <f t="shared" si="0"/>
        <v>#VALUE!</v>
      </c>
    </row>
    <row r="42" spans="1:6" customFormat="1" ht="14.7" hidden="1">
      <c r="A42" s="393" t="s">
        <v>600</v>
      </c>
      <c r="B42">
        <v>28000</v>
      </c>
      <c r="C42" t="s">
        <v>601</v>
      </c>
      <c r="E42" s="394" t="e">
        <f t="shared" si="0"/>
        <v>#VALUE!</v>
      </c>
    </row>
    <row r="43" spans="1:6">
      <c r="A43" s="397" t="s">
        <v>831</v>
      </c>
      <c r="B43" s="395">
        <v>29600</v>
      </c>
      <c r="C43" s="395" t="s">
        <v>832</v>
      </c>
      <c r="D43" s="396">
        <v>171102005</v>
      </c>
      <c r="E43" s="401" t="str">
        <f t="shared" si="0"/>
        <v>Í1+"ÂÈ5WÎ</v>
      </c>
      <c r="F43" s="402" t="str">
        <f t="shared" ref="F43:F50" si="4">LEFT(C43,2)</f>
        <v>08</v>
      </c>
    </row>
    <row r="44" spans="1:6">
      <c r="A44" s="397" t="s">
        <v>809</v>
      </c>
      <c r="B44" s="395">
        <v>138400</v>
      </c>
      <c r="C44" s="395" t="s">
        <v>810</v>
      </c>
      <c r="D44" s="396">
        <v>171101592</v>
      </c>
      <c r="E44" s="401" t="str">
        <f t="shared" si="0"/>
        <v>Í1+![È2`Î</v>
      </c>
      <c r="F44" s="402" t="str">
        <f t="shared" si="4"/>
        <v>18</v>
      </c>
    </row>
    <row r="45" spans="1:6">
      <c r="A45" s="397" t="s">
        <v>540</v>
      </c>
      <c r="B45" s="395">
        <v>90400</v>
      </c>
      <c r="C45" s="395" t="s">
        <v>541</v>
      </c>
      <c r="D45" s="396">
        <v>171103774</v>
      </c>
      <c r="E45" s="401" t="str">
        <f t="shared" si="0"/>
        <v>Í1+#mÈ4SÎ</v>
      </c>
      <c r="F45" s="402" t="str">
        <f t="shared" si="4"/>
        <v>12</v>
      </c>
    </row>
    <row r="46" spans="1:6">
      <c r="A46" s="397" t="s">
        <v>918</v>
      </c>
      <c r="B46" s="395">
        <v>168800</v>
      </c>
      <c r="C46" s="395" t="s">
        <v>919</v>
      </c>
      <c r="D46" s="396">
        <v>171101697</v>
      </c>
      <c r="E46" s="401" t="str">
        <f t="shared" si="0"/>
        <v>Í1+!eÈ7?Î</v>
      </c>
      <c r="F46" s="402" t="str">
        <f t="shared" si="4"/>
        <v>08</v>
      </c>
    </row>
    <row r="47" spans="1:6">
      <c r="A47" s="397" t="s">
        <v>958</v>
      </c>
      <c r="B47" s="395">
        <v>10400</v>
      </c>
      <c r="C47" s="395" t="s">
        <v>959</v>
      </c>
      <c r="D47" s="396">
        <v>171103672</v>
      </c>
      <c r="E47" s="401" t="str">
        <f t="shared" si="0"/>
        <v>Í1+#cÈ2ÊÎ</v>
      </c>
      <c r="F47" s="402" t="str">
        <f t="shared" si="4"/>
        <v>12</v>
      </c>
    </row>
    <row r="48" spans="1:6">
      <c r="A48" s="397" t="s">
        <v>1142</v>
      </c>
      <c r="B48" s="395">
        <v>71200</v>
      </c>
      <c r="C48" s="395" t="s">
        <v>1143</v>
      </c>
      <c r="D48" s="396">
        <v>171102952</v>
      </c>
      <c r="E48" s="401" t="str">
        <f t="shared" si="0"/>
        <v>Í1+"ÃÈ2%Î</v>
      </c>
      <c r="F48" s="402" t="str">
        <f t="shared" si="4"/>
        <v>02</v>
      </c>
    </row>
    <row r="49" spans="1:6">
      <c r="A49" s="397" t="s">
        <v>986</v>
      </c>
      <c r="B49" s="395">
        <v>45600</v>
      </c>
      <c r="C49" s="395" t="s">
        <v>987</v>
      </c>
      <c r="D49" s="396">
        <v>171101345</v>
      </c>
      <c r="E49" s="401" t="str">
        <f t="shared" si="0"/>
        <v>Í1+!BÈ5uÎ</v>
      </c>
      <c r="F49" s="402" t="str">
        <f t="shared" si="4"/>
        <v>18</v>
      </c>
    </row>
    <row r="50" spans="1:6">
      <c r="A50" s="397" t="s">
        <v>1217</v>
      </c>
      <c r="B50" s="395">
        <v>133600</v>
      </c>
      <c r="C50" s="395" t="s">
        <v>1218</v>
      </c>
      <c r="D50" s="396">
        <v>171104167</v>
      </c>
      <c r="E50" s="401" t="str">
        <f t="shared" si="0"/>
        <v>Í1+$0È7BÎ</v>
      </c>
      <c r="F50" s="402" t="str">
        <f t="shared" si="4"/>
        <v>14</v>
      </c>
    </row>
    <row r="51" spans="1:6" customFormat="1" ht="14.7" hidden="1">
      <c r="A51" s="393" t="s">
        <v>618</v>
      </c>
      <c r="B51">
        <v>40800</v>
      </c>
      <c r="C51" t="s">
        <v>619</v>
      </c>
      <c r="E51" s="394" t="e">
        <f t="shared" si="0"/>
        <v>#VALUE!</v>
      </c>
    </row>
    <row r="52" spans="1:6" customFormat="1" ht="14.7" hidden="1">
      <c r="A52" s="393" t="s">
        <v>620</v>
      </c>
      <c r="B52">
        <v>26400</v>
      </c>
      <c r="C52" t="s">
        <v>621</v>
      </c>
      <c r="E52" s="394" t="e">
        <f t="shared" si="0"/>
        <v>#VALUE!</v>
      </c>
    </row>
    <row r="53" spans="1:6">
      <c r="A53" s="397" t="s">
        <v>1357</v>
      </c>
      <c r="B53" s="395">
        <v>55200</v>
      </c>
      <c r="C53" s="395" t="s">
        <v>1358</v>
      </c>
      <c r="D53" s="396">
        <v>171104109</v>
      </c>
      <c r="E53" s="401" t="str">
        <f t="shared" si="0"/>
        <v>Í1+$*È96Î</v>
      </c>
      <c r="F53" s="402" t="str">
        <f t="shared" ref="F53:F58" si="5">LEFT(C53,2)</f>
        <v>14</v>
      </c>
    </row>
    <row r="54" spans="1:6">
      <c r="A54" s="397" t="s">
        <v>1178</v>
      </c>
      <c r="B54" s="395">
        <v>48800</v>
      </c>
      <c r="C54" s="395" t="s">
        <v>1179</v>
      </c>
      <c r="D54" s="396">
        <v>171101809</v>
      </c>
      <c r="E54" s="401" t="str">
        <f t="shared" si="0"/>
        <v>Í1+!pÈ9wÎ</v>
      </c>
      <c r="F54" s="402" t="str">
        <f t="shared" si="5"/>
        <v>08</v>
      </c>
    </row>
    <row r="55" spans="1:6">
      <c r="A55" s="397" t="s">
        <v>1270</v>
      </c>
      <c r="B55" s="395">
        <v>20000</v>
      </c>
      <c r="C55" s="395" t="s">
        <v>1271</v>
      </c>
      <c r="D55" s="396">
        <v>171102589</v>
      </c>
      <c r="E55" s="401" t="str">
        <f t="shared" si="0"/>
        <v>Í1+"ZÈ9"Î</v>
      </c>
      <c r="F55" s="402" t="str">
        <f t="shared" si="5"/>
        <v>02</v>
      </c>
    </row>
    <row r="56" spans="1:6">
      <c r="A56" s="397" t="s">
        <v>1170</v>
      </c>
      <c r="B56" s="395">
        <v>8800</v>
      </c>
      <c r="C56" s="395" t="s">
        <v>1171</v>
      </c>
      <c r="D56" s="396">
        <v>171101897</v>
      </c>
      <c r="E56" s="401" t="str">
        <f t="shared" si="0"/>
        <v>Í1+!yÈ7(Î</v>
      </c>
      <c r="F56" s="402" t="str">
        <f t="shared" si="5"/>
        <v>08</v>
      </c>
    </row>
    <row r="57" spans="1:6">
      <c r="A57" s="397" t="s">
        <v>886</v>
      </c>
      <c r="B57" s="395">
        <v>3400</v>
      </c>
      <c r="C57" s="395" t="s">
        <v>887</v>
      </c>
      <c r="D57" s="396">
        <v>171101387</v>
      </c>
      <c r="E57" s="401" t="str">
        <f t="shared" si="0"/>
        <v>Í1+!FÈ7*Î</v>
      </c>
      <c r="F57" s="402" t="str">
        <f t="shared" si="5"/>
        <v>18</v>
      </c>
    </row>
    <row r="58" spans="1:6">
      <c r="A58" s="397" t="s">
        <v>982</v>
      </c>
      <c r="B58" s="395">
        <v>3400</v>
      </c>
      <c r="C58" s="395" t="s">
        <v>983</v>
      </c>
      <c r="D58" s="396">
        <v>171103585</v>
      </c>
      <c r="E58" s="401" t="str">
        <f t="shared" si="0"/>
        <v>Í1+#ZÈ5tÎ</v>
      </c>
      <c r="F58" s="402" t="str">
        <f t="shared" si="5"/>
        <v>12</v>
      </c>
    </row>
    <row r="59" spans="1:6" customFormat="1" ht="14.7" hidden="1">
      <c r="A59" s="393" t="s">
        <v>634</v>
      </c>
      <c r="B59">
        <v>44000</v>
      </c>
      <c r="C59" t="s">
        <v>635</v>
      </c>
      <c r="E59" s="394" t="e">
        <f t="shared" si="0"/>
        <v>#VALUE!</v>
      </c>
    </row>
    <row r="60" spans="1:6" customFormat="1" ht="14.7" hidden="1">
      <c r="A60" s="393" t="s">
        <v>636</v>
      </c>
      <c r="B60">
        <v>39200</v>
      </c>
      <c r="C60" t="s">
        <v>637</v>
      </c>
      <c r="E60" s="394" t="e">
        <f t="shared" si="0"/>
        <v>#VALUE!</v>
      </c>
    </row>
    <row r="61" spans="1:6" customFormat="1" ht="14.7" hidden="1">
      <c r="A61" s="393" t="s">
        <v>638</v>
      </c>
      <c r="B61">
        <v>15200</v>
      </c>
      <c r="C61" t="s">
        <v>639</v>
      </c>
      <c r="E61" s="394" t="e">
        <f t="shared" si="0"/>
        <v>#VALUE!</v>
      </c>
    </row>
    <row r="62" spans="1:6">
      <c r="A62" s="397" t="s">
        <v>582</v>
      </c>
      <c r="B62" s="395">
        <v>15200</v>
      </c>
      <c r="C62" s="395" t="s">
        <v>583</v>
      </c>
      <c r="D62" s="396">
        <v>171103801</v>
      </c>
      <c r="E62" s="401" t="str">
        <f t="shared" si="0"/>
        <v>Í1+#pÈ1MÎ</v>
      </c>
      <c r="F62" s="402" t="str">
        <f t="shared" ref="F62:F72" si="6">LEFT(C62,2)</f>
        <v>12</v>
      </c>
    </row>
    <row r="63" spans="1:6">
      <c r="A63" s="397" t="s">
        <v>1233</v>
      </c>
      <c r="B63" s="395">
        <v>10400</v>
      </c>
      <c r="C63" s="395" t="s">
        <v>1234</v>
      </c>
      <c r="D63" s="396">
        <v>171103899</v>
      </c>
      <c r="E63" s="401" t="str">
        <f t="shared" si="0"/>
        <v>Í1+#yÈ9:Î</v>
      </c>
      <c r="F63" s="402" t="str">
        <f t="shared" si="6"/>
        <v>12</v>
      </c>
    </row>
    <row r="64" spans="1:6">
      <c r="A64" s="397" t="s">
        <v>763</v>
      </c>
      <c r="B64" s="395">
        <v>26400</v>
      </c>
      <c r="C64" s="395" t="s">
        <v>764</v>
      </c>
      <c r="D64" s="396">
        <v>171101543</v>
      </c>
      <c r="E64" s="401" t="str">
        <f t="shared" si="0"/>
        <v>Í1+!VÈ3RÎ</v>
      </c>
      <c r="F64" s="402" t="str">
        <f t="shared" si="6"/>
        <v>18</v>
      </c>
    </row>
    <row r="65" spans="1:6">
      <c r="A65" s="397" t="s">
        <v>640</v>
      </c>
      <c r="B65" s="395">
        <v>12000</v>
      </c>
      <c r="C65" s="395" t="s">
        <v>641</v>
      </c>
      <c r="D65" s="396">
        <v>171103521</v>
      </c>
      <c r="E65" s="401" t="str">
        <f t="shared" si="0"/>
        <v>Í1+#TÈ1DÎ</v>
      </c>
      <c r="F65" s="402" t="str">
        <f t="shared" si="6"/>
        <v>12</v>
      </c>
    </row>
    <row r="66" spans="1:6">
      <c r="A66" s="397" t="s">
        <v>974</v>
      </c>
      <c r="B66" s="395">
        <v>24800</v>
      </c>
      <c r="C66" s="395" t="s">
        <v>975</v>
      </c>
      <c r="D66" s="396">
        <v>171103492</v>
      </c>
      <c r="E66" s="401" t="str">
        <f t="shared" ref="E66:E129" si="7">Code128(D66)</f>
        <v>Í1+#QÈ2&gt;Î</v>
      </c>
      <c r="F66" s="402" t="str">
        <f t="shared" si="6"/>
        <v>12</v>
      </c>
    </row>
    <row r="67" spans="1:6">
      <c r="A67" s="397" t="s">
        <v>658</v>
      </c>
      <c r="B67" s="395">
        <v>24800</v>
      </c>
      <c r="C67" s="395" t="s">
        <v>659</v>
      </c>
      <c r="D67" s="396">
        <v>171103793</v>
      </c>
      <c r="E67" s="401" t="str">
        <f t="shared" si="7"/>
        <v>Í1+#oÈ3UÎ</v>
      </c>
      <c r="F67" s="402" t="str">
        <f t="shared" si="6"/>
        <v>12</v>
      </c>
    </row>
    <row r="68" spans="1:6">
      <c r="A68" s="397" t="s">
        <v>938</v>
      </c>
      <c r="B68" s="395">
        <v>16800</v>
      </c>
      <c r="C68" s="395" t="s">
        <v>939</v>
      </c>
      <c r="D68" s="396">
        <v>171104163</v>
      </c>
      <c r="E68" s="401" t="str">
        <f t="shared" si="7"/>
        <v>Í1+$0È3*Î</v>
      </c>
      <c r="F68" s="402" t="str">
        <f t="shared" si="6"/>
        <v>14</v>
      </c>
    </row>
    <row r="69" spans="1:6">
      <c r="A69" s="397" t="s">
        <v>1072</v>
      </c>
      <c r="B69" s="395">
        <v>12000</v>
      </c>
      <c r="C69" s="395" t="s">
        <v>1073</v>
      </c>
      <c r="D69" s="396">
        <v>171101771</v>
      </c>
      <c r="E69" s="401" t="str">
        <f t="shared" si="7"/>
        <v>Í1+!mÈ1;Î</v>
      </c>
      <c r="F69" s="402" t="str">
        <f t="shared" si="6"/>
        <v>08</v>
      </c>
    </row>
    <row r="70" spans="1:6">
      <c r="A70" s="397" t="s">
        <v>779</v>
      </c>
      <c r="B70" s="395">
        <v>7200</v>
      </c>
      <c r="C70" s="395" t="s">
        <v>780</v>
      </c>
      <c r="D70" s="396">
        <v>171101593</v>
      </c>
      <c r="E70" s="401" t="str">
        <f t="shared" si="7"/>
        <v>Í1+![È3fÎ</v>
      </c>
      <c r="F70" s="402" t="str">
        <f t="shared" si="6"/>
        <v>18</v>
      </c>
    </row>
    <row r="71" spans="1:6">
      <c r="A71" s="397" t="s">
        <v>690</v>
      </c>
      <c r="B71" s="395">
        <v>42400</v>
      </c>
      <c r="C71" s="395" t="s">
        <v>691</v>
      </c>
      <c r="D71" s="396">
        <v>171103534</v>
      </c>
      <c r="E71" s="401" t="str">
        <f t="shared" si="7"/>
        <v>Í1+#UÈ4ZÎ</v>
      </c>
      <c r="F71" s="402" t="str">
        <f t="shared" si="6"/>
        <v>12</v>
      </c>
    </row>
    <row r="72" spans="1:6">
      <c r="A72" s="397" t="s">
        <v>1457</v>
      </c>
      <c r="B72" s="395">
        <v>4700</v>
      </c>
      <c r="C72" s="395" t="s">
        <v>1458</v>
      </c>
      <c r="D72" s="396">
        <v>171103488</v>
      </c>
      <c r="E72" s="401" t="str">
        <f t="shared" si="7"/>
        <v>Í1+#PÈ8^Î</v>
      </c>
      <c r="F72" s="402" t="str">
        <f t="shared" si="6"/>
        <v>12</v>
      </c>
    </row>
    <row r="73" spans="1:6" customFormat="1" ht="14.7" hidden="1">
      <c r="A73" s="393" t="s">
        <v>662</v>
      </c>
      <c r="B73">
        <v>16800</v>
      </c>
      <c r="C73" t="s">
        <v>663</v>
      </c>
      <c r="E73" s="394" t="e">
        <f t="shared" si="7"/>
        <v>#VALUE!</v>
      </c>
    </row>
    <row r="74" spans="1:6">
      <c r="A74" s="397" t="s">
        <v>910</v>
      </c>
      <c r="B74" s="395">
        <v>31200</v>
      </c>
      <c r="C74" s="395" t="s">
        <v>911</v>
      </c>
      <c r="D74" s="396">
        <v>171102072</v>
      </c>
      <c r="E74" s="401" t="str">
        <f t="shared" si="7"/>
        <v>Í1+"'È2aÎ</v>
      </c>
      <c r="F74" s="402" t="str">
        <f t="shared" ref="F74:F80" si="8">LEFT(C74,2)</f>
        <v>08</v>
      </c>
    </row>
    <row r="75" spans="1:6">
      <c r="A75" s="397" t="s">
        <v>1020</v>
      </c>
      <c r="B75" s="395">
        <v>18400</v>
      </c>
      <c r="C75" s="395" t="s">
        <v>1021</v>
      </c>
      <c r="D75" s="396">
        <v>171104134</v>
      </c>
      <c r="E75" s="401" t="str">
        <f t="shared" si="7"/>
        <v>Í1+$-È4$Î</v>
      </c>
      <c r="F75" s="402" t="str">
        <f t="shared" si="8"/>
        <v>14</v>
      </c>
    </row>
    <row r="76" spans="1:6">
      <c r="A76" s="397" t="s">
        <v>1058</v>
      </c>
      <c r="B76" s="395">
        <v>39200</v>
      </c>
      <c r="C76" s="395" t="s">
        <v>1059</v>
      </c>
      <c r="D76" s="396">
        <v>171102614</v>
      </c>
      <c r="E76" s="401" t="str">
        <f t="shared" si="7"/>
        <v>Í1+"]È4wÎ</v>
      </c>
      <c r="F76" s="402" t="str">
        <f t="shared" si="8"/>
        <v>02</v>
      </c>
    </row>
    <row r="77" spans="1:6">
      <c r="A77" s="397" t="s">
        <v>753</v>
      </c>
      <c r="B77" s="395">
        <v>120800</v>
      </c>
      <c r="C77" s="395" t="s">
        <v>754</v>
      </c>
      <c r="D77" s="396">
        <v>171103489</v>
      </c>
      <c r="E77" s="401" t="str">
        <f t="shared" si="7"/>
        <v>Í1+#PÈ9dÎ</v>
      </c>
      <c r="F77" s="402" t="str">
        <f t="shared" si="8"/>
        <v>12</v>
      </c>
    </row>
    <row r="78" spans="1:6">
      <c r="A78" s="397" t="s">
        <v>882</v>
      </c>
      <c r="B78" s="395">
        <v>18400</v>
      </c>
      <c r="C78" s="395" t="s">
        <v>883</v>
      </c>
      <c r="D78" s="396">
        <v>171101619</v>
      </c>
      <c r="E78" s="401" t="str">
        <f t="shared" si="7"/>
        <v>Í1+!]È9+Î</v>
      </c>
      <c r="F78" s="402" t="str">
        <f t="shared" si="8"/>
        <v>18</v>
      </c>
    </row>
    <row r="79" spans="1:6">
      <c r="A79" s="397" t="s">
        <v>1280</v>
      </c>
      <c r="B79" s="395">
        <v>13600</v>
      </c>
      <c r="C79" s="395" t="s">
        <v>1281</v>
      </c>
      <c r="D79" s="396">
        <v>171102972</v>
      </c>
      <c r="E79" s="401" t="str">
        <f t="shared" si="7"/>
        <v>Í1+"ÅÈ2-Î</v>
      </c>
      <c r="F79" s="402" t="str">
        <f t="shared" si="8"/>
        <v>02</v>
      </c>
    </row>
    <row r="80" spans="1:6">
      <c r="A80" s="397" t="s">
        <v>1437</v>
      </c>
      <c r="B80" s="395">
        <v>16800</v>
      </c>
      <c r="C80" s="395" t="s">
        <v>1438</v>
      </c>
      <c r="D80" s="396">
        <v>171104225</v>
      </c>
      <c r="E80" s="401" t="str">
        <f t="shared" si="7"/>
        <v>Í1+$6È5NÎ</v>
      </c>
      <c r="F80" s="402" t="str">
        <f t="shared" si="8"/>
        <v>14</v>
      </c>
    </row>
    <row r="81" spans="1:6" customFormat="1" ht="14.7" hidden="1">
      <c r="A81" s="393" t="s">
        <v>678</v>
      </c>
      <c r="B81">
        <v>37600</v>
      </c>
      <c r="C81" t="s">
        <v>679</v>
      </c>
      <c r="E81" s="394" t="e">
        <f t="shared" si="7"/>
        <v>#VALUE!</v>
      </c>
    </row>
    <row r="82" spans="1:6">
      <c r="A82" s="397" t="s">
        <v>916</v>
      </c>
      <c r="B82" s="395">
        <v>31200</v>
      </c>
      <c r="C82" s="395" t="s">
        <v>917</v>
      </c>
      <c r="D82" s="396">
        <v>171101923</v>
      </c>
      <c r="E82" s="401" t="str">
        <f t="shared" si="7"/>
        <v>Í1+!|È3ÇÎ</v>
      </c>
      <c r="F82" s="402" t="str">
        <f t="shared" ref="F82:F90" si="9">LEFT(C82,2)</f>
        <v>08</v>
      </c>
    </row>
    <row r="83" spans="1:6">
      <c r="A83" s="397" t="s">
        <v>721</v>
      </c>
      <c r="B83" s="395">
        <v>4700</v>
      </c>
      <c r="C83" s="395" t="s">
        <v>722</v>
      </c>
      <c r="D83" s="396">
        <v>171103826</v>
      </c>
      <c r="E83" s="401" t="str">
        <f t="shared" si="7"/>
        <v>Í1+#rÈ6sÎ</v>
      </c>
      <c r="F83" s="402" t="str">
        <f t="shared" si="9"/>
        <v>12</v>
      </c>
    </row>
    <row r="84" spans="1:6">
      <c r="A84" s="397" t="s">
        <v>928</v>
      </c>
      <c r="B84" s="395">
        <v>45600</v>
      </c>
      <c r="C84" s="395" t="s">
        <v>929</v>
      </c>
      <c r="D84" s="396">
        <v>171103941</v>
      </c>
      <c r="E84" s="401" t="str">
        <f t="shared" si="7"/>
        <v>Í1+#~È1ÉÎ</v>
      </c>
      <c r="F84" s="402" t="str">
        <f t="shared" si="9"/>
        <v>14</v>
      </c>
    </row>
    <row r="85" spans="1:6">
      <c r="A85" s="397" t="s">
        <v>544</v>
      </c>
      <c r="B85" s="395">
        <v>47200</v>
      </c>
      <c r="C85" s="395" t="s">
        <v>545</v>
      </c>
      <c r="D85" s="396">
        <v>171103502</v>
      </c>
      <c r="E85" s="401" t="str">
        <f t="shared" si="7"/>
        <v>Í1+#RÈ2BÎ</v>
      </c>
      <c r="F85" s="402" t="str">
        <f t="shared" si="9"/>
        <v>12</v>
      </c>
    </row>
    <row r="86" spans="1:6">
      <c r="A86" s="397" t="s">
        <v>815</v>
      </c>
      <c r="B86" s="395">
        <v>34400</v>
      </c>
      <c r="C86" s="395" t="s">
        <v>816</v>
      </c>
      <c r="D86" s="396">
        <v>171101624</v>
      </c>
      <c r="E86" s="401" t="str">
        <f t="shared" si="7"/>
        <v>Í1+!^È4xÎ</v>
      </c>
      <c r="F86" s="402" t="str">
        <f t="shared" si="9"/>
        <v>18</v>
      </c>
    </row>
    <row r="87" spans="1:6">
      <c r="A87" s="397" t="s">
        <v>622</v>
      </c>
      <c r="B87" s="395">
        <v>32800</v>
      </c>
      <c r="C87" s="395" t="s">
        <v>623</v>
      </c>
      <c r="D87" s="396">
        <v>171103472</v>
      </c>
      <c r="E87" s="401" t="str">
        <f t="shared" si="7"/>
        <v>Í1+#OÈ26Î</v>
      </c>
      <c r="F87" s="402" t="str">
        <f t="shared" si="9"/>
        <v>12</v>
      </c>
    </row>
    <row r="88" spans="1:6">
      <c r="A88" s="397" t="s">
        <v>676</v>
      </c>
      <c r="B88" s="395">
        <v>36000</v>
      </c>
      <c r="C88" s="395" t="s">
        <v>677</v>
      </c>
      <c r="D88" s="396">
        <v>171103845</v>
      </c>
      <c r="E88" s="401" t="str">
        <f t="shared" si="7"/>
        <v>Í1+#tÈ5uÎ</v>
      </c>
      <c r="F88" s="402" t="str">
        <f t="shared" si="9"/>
        <v>12</v>
      </c>
    </row>
    <row r="89" spans="1:6">
      <c r="A89" s="397" t="s">
        <v>892</v>
      </c>
      <c r="B89" s="395">
        <v>77600</v>
      </c>
      <c r="C89" s="395" t="s">
        <v>893</v>
      </c>
      <c r="D89" s="396">
        <v>171101375</v>
      </c>
      <c r="E89" s="401" t="str">
        <f t="shared" si="7"/>
        <v>Í1+!EÈ5ÅÎ</v>
      </c>
      <c r="F89" s="402" t="str">
        <f t="shared" si="9"/>
        <v>18</v>
      </c>
    </row>
    <row r="90" spans="1:6">
      <c r="A90" s="397" t="s">
        <v>1306</v>
      </c>
      <c r="B90" s="395">
        <v>18400</v>
      </c>
      <c r="C90" s="395" t="s">
        <v>1307</v>
      </c>
      <c r="D90" s="396">
        <v>171102121</v>
      </c>
      <c r="E90" s="401" t="str">
        <f t="shared" si="7"/>
        <v>Í1+",È1oÎ</v>
      </c>
      <c r="F90" s="402" t="str">
        <f t="shared" si="9"/>
        <v>08</v>
      </c>
    </row>
    <row r="91" spans="1:6" customFormat="1" ht="14.7" hidden="1">
      <c r="A91" s="393" t="s">
        <v>698</v>
      </c>
      <c r="B91">
        <v>32800</v>
      </c>
      <c r="C91" t="s">
        <v>699</v>
      </c>
      <c r="E91" s="394" t="e">
        <f t="shared" si="7"/>
        <v>#VALUE!</v>
      </c>
    </row>
    <row r="92" spans="1:6" customFormat="1" ht="14.7" hidden="1">
      <c r="A92" s="393" t="s">
        <v>700</v>
      </c>
      <c r="B92">
        <v>24800</v>
      </c>
      <c r="C92" t="s">
        <v>701</v>
      </c>
      <c r="E92" s="394" t="e">
        <f t="shared" si="7"/>
        <v>#VALUE!</v>
      </c>
    </row>
    <row r="93" spans="1:6">
      <c r="A93" s="397" t="s">
        <v>552</v>
      </c>
      <c r="B93" s="395">
        <v>24800</v>
      </c>
      <c r="C93" s="395" t="s">
        <v>553</v>
      </c>
      <c r="D93" s="396">
        <v>171103706</v>
      </c>
      <c r="E93" s="401" t="str">
        <f t="shared" si="7"/>
        <v>Í1+#fÈ6CÎ</v>
      </c>
      <c r="F93" s="402" t="str">
        <f>LEFT(C93,2)</f>
        <v>12</v>
      </c>
    </row>
    <row r="94" spans="1:6">
      <c r="A94" s="397" t="s">
        <v>1379</v>
      </c>
      <c r="B94" s="395">
        <v>2100</v>
      </c>
      <c r="C94" s="395" t="s">
        <v>1380</v>
      </c>
      <c r="D94" s="396">
        <v>171103670</v>
      </c>
      <c r="E94" s="401" t="str">
        <f t="shared" si="7"/>
        <v>Í1+#cÈ0zÎ</v>
      </c>
      <c r="F94" s="402" t="str">
        <f>LEFT(C94,2)</f>
        <v>12</v>
      </c>
    </row>
    <row r="95" spans="1:6">
      <c r="A95" s="397" t="s">
        <v>710</v>
      </c>
      <c r="B95" s="395">
        <v>24800</v>
      </c>
      <c r="C95" s="395" t="s">
        <v>711</v>
      </c>
      <c r="D95" s="396">
        <v>171101456</v>
      </c>
      <c r="E95" s="401" t="str">
        <f t="shared" si="7"/>
        <v>Í1+!MÈ6@Î</v>
      </c>
      <c r="F95" s="402" t="str">
        <f>LEFT(C95,2)</f>
        <v>18</v>
      </c>
    </row>
    <row r="96" spans="1:6">
      <c r="A96" s="397" t="s">
        <v>1196</v>
      </c>
      <c r="B96" s="395">
        <v>116000</v>
      </c>
      <c r="C96" s="395" t="s">
        <v>1197</v>
      </c>
      <c r="D96" s="396">
        <v>171101724</v>
      </c>
      <c r="E96" s="401" t="str">
        <f t="shared" si="7"/>
        <v>Í1+!hÈ49Î</v>
      </c>
      <c r="F96" s="402" t="str">
        <f>LEFT(C96,2)</f>
        <v>08</v>
      </c>
    </row>
    <row r="97" spans="1:6">
      <c r="A97" s="397" t="s">
        <v>942</v>
      </c>
      <c r="B97" s="395">
        <v>21600</v>
      </c>
      <c r="C97" s="395" t="s">
        <v>943</v>
      </c>
      <c r="D97" s="396">
        <v>171104160</v>
      </c>
      <c r="E97" s="401" t="str">
        <f t="shared" si="7"/>
        <v>Í1+$0È0ÃÎ</v>
      </c>
      <c r="F97" s="402" t="str">
        <f>LEFT(C97,2)</f>
        <v>14</v>
      </c>
    </row>
    <row r="98" spans="1:6" customFormat="1" ht="14.7" hidden="1">
      <c r="A98" s="393" t="s">
        <v>712</v>
      </c>
      <c r="B98">
        <v>10400</v>
      </c>
      <c r="C98" t="s">
        <v>713</v>
      </c>
      <c r="E98" s="394" t="e">
        <f t="shared" si="7"/>
        <v>#VALUE!</v>
      </c>
    </row>
    <row r="99" spans="1:6" customFormat="1" ht="14.7" hidden="1">
      <c r="A99" s="393" t="s">
        <v>714</v>
      </c>
      <c r="B99">
        <v>4700</v>
      </c>
      <c r="C99" t="s">
        <v>715</v>
      </c>
      <c r="E99" s="394" t="e">
        <f t="shared" si="7"/>
        <v>#VALUE!</v>
      </c>
    </row>
    <row r="100" spans="1:6" customFormat="1" ht="14.7" hidden="1">
      <c r="A100" s="393" t="s">
        <v>716</v>
      </c>
      <c r="B100">
        <v>12000</v>
      </c>
      <c r="C100" t="s">
        <v>717</v>
      </c>
      <c r="E100" s="394" t="e">
        <f t="shared" si="7"/>
        <v>#VALUE!</v>
      </c>
    </row>
    <row r="101" spans="1:6">
      <c r="A101" s="397" t="s">
        <v>576</v>
      </c>
      <c r="B101" s="395">
        <v>15200</v>
      </c>
      <c r="C101" s="395" t="s">
        <v>577</v>
      </c>
      <c r="D101" s="396">
        <v>171103493</v>
      </c>
      <c r="E101" s="401" t="str">
        <f t="shared" si="7"/>
        <v>Í1+#QÈ3DÎ</v>
      </c>
      <c r="F101" s="402" t="str">
        <f>LEFT(C101,2)</f>
        <v>12</v>
      </c>
    </row>
    <row r="102" spans="1:6">
      <c r="A102" s="397" t="s">
        <v>1209</v>
      </c>
      <c r="B102" s="395">
        <v>71200</v>
      </c>
      <c r="C102" s="395" t="s">
        <v>1210</v>
      </c>
      <c r="D102" s="396">
        <v>171104106</v>
      </c>
      <c r="E102" s="401" t="str">
        <f t="shared" si="7"/>
        <v>Í1+$*È6$Î</v>
      </c>
      <c r="F102" s="402" t="str">
        <f>LEFT(C102,2)</f>
        <v>14</v>
      </c>
    </row>
    <row r="103" spans="1:6">
      <c r="A103" s="397" t="s">
        <v>976</v>
      </c>
      <c r="B103" s="395">
        <v>60000</v>
      </c>
      <c r="C103" s="395" t="s">
        <v>977</v>
      </c>
      <c r="D103" s="396">
        <v>171103676</v>
      </c>
      <c r="E103" s="401" t="str">
        <f t="shared" si="7"/>
        <v>Í1+#cÈ67Î</v>
      </c>
      <c r="F103" s="402" t="str">
        <f>LEFT(C103,2)</f>
        <v>12</v>
      </c>
    </row>
    <row r="104" spans="1:6" customFormat="1" ht="14.7" hidden="1">
      <c r="A104" s="393" t="s">
        <v>723</v>
      </c>
      <c r="B104">
        <v>68000</v>
      </c>
      <c r="C104" t="s">
        <v>724</v>
      </c>
      <c r="E104" s="394" t="e">
        <f t="shared" si="7"/>
        <v>#VALUE!</v>
      </c>
    </row>
    <row r="105" spans="1:6">
      <c r="A105" s="397" t="s">
        <v>797</v>
      </c>
      <c r="B105" s="395">
        <v>12000</v>
      </c>
      <c r="C105" s="395" t="s">
        <v>798</v>
      </c>
      <c r="D105" s="396">
        <v>171103782</v>
      </c>
      <c r="E105" s="401" t="str">
        <f t="shared" si="7"/>
        <v>Í1+#nÈ2KÎ</v>
      </c>
      <c r="F105" s="402" t="str">
        <f t="shared" ref="F105:F112" si="10">LEFT(C105,2)</f>
        <v>12</v>
      </c>
    </row>
    <row r="106" spans="1:6">
      <c r="A106" s="397" t="s">
        <v>1391</v>
      </c>
      <c r="B106" s="395">
        <v>15200</v>
      </c>
      <c r="C106" s="395" t="s">
        <v>1392</v>
      </c>
      <c r="D106" s="396">
        <v>171101419</v>
      </c>
      <c r="E106" s="401" t="str">
        <f t="shared" si="7"/>
        <v>Í1+!IÈ9BÎ</v>
      </c>
      <c r="F106" s="402" t="str">
        <f t="shared" si="10"/>
        <v>18</v>
      </c>
    </row>
    <row r="107" spans="1:6">
      <c r="A107" s="397" t="s">
        <v>1096</v>
      </c>
      <c r="B107" s="395">
        <v>69600</v>
      </c>
      <c r="C107" s="395" t="s">
        <v>1097</v>
      </c>
      <c r="D107" s="396">
        <v>171103838</v>
      </c>
      <c r="E107" s="401" t="str">
        <f t="shared" si="7"/>
        <v>Í1+#sÈ8ÇÎ</v>
      </c>
      <c r="F107" s="402" t="str">
        <f t="shared" si="10"/>
        <v>12</v>
      </c>
    </row>
    <row r="108" spans="1:6">
      <c r="A108" s="397" t="s">
        <v>1042</v>
      </c>
      <c r="B108" s="395">
        <v>416800</v>
      </c>
      <c r="C108" s="395" t="s">
        <v>1043</v>
      </c>
      <c r="D108" s="396">
        <v>171103634</v>
      </c>
      <c r="E108" s="401" t="str">
        <f t="shared" si="7"/>
        <v>Í1+#_È4ÆÎ</v>
      </c>
      <c r="F108" s="402" t="str">
        <f t="shared" si="10"/>
        <v>12</v>
      </c>
    </row>
    <row r="109" spans="1:6">
      <c r="A109" s="397" t="s">
        <v>1441</v>
      </c>
      <c r="B109" s="395">
        <v>80800</v>
      </c>
      <c r="C109" s="395" t="s">
        <v>1442</v>
      </c>
      <c r="D109" s="396">
        <v>171104314</v>
      </c>
      <c r="E109" s="401" t="str">
        <f t="shared" si="7"/>
        <v>Í1+$?È4lÎ</v>
      </c>
      <c r="F109" s="402" t="str">
        <f t="shared" si="10"/>
        <v>14</v>
      </c>
    </row>
    <row r="110" spans="1:6">
      <c r="A110" s="397" t="s">
        <v>1034</v>
      </c>
      <c r="B110" s="395">
        <v>23200</v>
      </c>
      <c r="C110" s="395" t="s">
        <v>1035</v>
      </c>
      <c r="D110" s="396">
        <v>171101939</v>
      </c>
      <c r="E110" s="401" t="str">
        <f t="shared" si="7"/>
        <v>Í1+!}È9DÎ</v>
      </c>
      <c r="F110" s="402" t="str">
        <f t="shared" si="10"/>
        <v>08</v>
      </c>
    </row>
    <row r="111" spans="1:6">
      <c r="A111" s="397" t="s">
        <v>1415</v>
      </c>
      <c r="B111" s="395">
        <v>4700</v>
      </c>
      <c r="C111" s="395" t="s">
        <v>1416</v>
      </c>
      <c r="D111" s="396">
        <v>171102074</v>
      </c>
      <c r="E111" s="401" t="str">
        <f t="shared" si="7"/>
        <v>Í1+"'È4mÎ</v>
      </c>
      <c r="F111" s="402" t="str">
        <f t="shared" si="10"/>
        <v>08</v>
      </c>
    </row>
    <row r="112" spans="1:6">
      <c r="A112" s="397" t="s">
        <v>777</v>
      </c>
      <c r="B112" s="395">
        <v>18400</v>
      </c>
      <c r="C112" s="395" t="s">
        <v>778</v>
      </c>
      <c r="D112" s="396">
        <v>171101566</v>
      </c>
      <c r="E112" s="401" t="str">
        <f t="shared" si="7"/>
        <v>Í1+!XÈ6lÎ</v>
      </c>
      <c r="F112" s="402" t="str">
        <f t="shared" si="10"/>
        <v>18</v>
      </c>
    </row>
    <row r="113" spans="1:6" customFormat="1" ht="14.7" hidden="1">
      <c r="A113" s="393" t="s">
        <v>741</v>
      </c>
      <c r="B113">
        <v>3400</v>
      </c>
      <c r="C113" t="s">
        <v>742</v>
      </c>
      <c r="E113" s="394" t="e">
        <f t="shared" si="7"/>
        <v>#VALUE!</v>
      </c>
    </row>
    <row r="114" spans="1:6">
      <c r="A114" s="397" t="s">
        <v>1182</v>
      </c>
      <c r="B114" s="395">
        <v>18400</v>
      </c>
      <c r="C114" s="395" t="s">
        <v>1183</v>
      </c>
      <c r="D114" s="396">
        <v>171101718</v>
      </c>
      <c r="E114" s="401" t="str">
        <f t="shared" si="7"/>
        <v>Í1+!gÈ8MÎ</v>
      </c>
      <c r="F114" s="402" t="str">
        <f t="shared" ref="F114:F119" si="11">LEFT(C114,2)</f>
        <v>08</v>
      </c>
    </row>
    <row r="115" spans="1:6">
      <c r="A115" s="397" t="s">
        <v>1435</v>
      </c>
      <c r="B115" s="395">
        <v>151200</v>
      </c>
      <c r="C115" s="395" t="s">
        <v>1436</v>
      </c>
      <c r="D115" s="396">
        <v>171103956</v>
      </c>
      <c r="E115" s="401" t="str">
        <f t="shared" si="7"/>
        <v>Í1+#ÃÈ6@Î</v>
      </c>
      <c r="F115" s="402" t="str">
        <f t="shared" si="11"/>
        <v>14</v>
      </c>
    </row>
    <row r="116" spans="1:6">
      <c r="A116" s="397" t="s">
        <v>648</v>
      </c>
      <c r="B116" s="395">
        <v>3400</v>
      </c>
      <c r="C116" s="395" t="s">
        <v>649</v>
      </c>
      <c r="D116" s="396">
        <v>171103753</v>
      </c>
      <c r="E116" s="401" t="str">
        <f t="shared" si="7"/>
        <v>Í1+#kÈ3EÎ</v>
      </c>
      <c r="F116" s="402" t="str">
        <f t="shared" si="11"/>
        <v>12</v>
      </c>
    </row>
    <row r="117" spans="1:6">
      <c r="A117" s="397" t="s">
        <v>787</v>
      </c>
      <c r="B117" s="395">
        <v>18400</v>
      </c>
      <c r="C117" s="395" t="s">
        <v>788</v>
      </c>
      <c r="D117" s="396">
        <v>171103461</v>
      </c>
      <c r="E117" s="401" t="str">
        <f t="shared" si="7"/>
        <v>Í1+#NÈ1,Î</v>
      </c>
      <c r="F117" s="402" t="str">
        <f t="shared" si="11"/>
        <v>12</v>
      </c>
    </row>
    <row r="118" spans="1:6">
      <c r="A118" s="397" t="s">
        <v>1100</v>
      </c>
      <c r="B118" s="395">
        <v>13600</v>
      </c>
      <c r="C118" s="395" t="s">
        <v>1101</v>
      </c>
      <c r="D118" s="396">
        <v>171103731</v>
      </c>
      <c r="E118" s="401" t="str">
        <f t="shared" si="7"/>
        <v>Í1+#iÈ11Î</v>
      </c>
      <c r="F118" s="402" t="str">
        <f t="shared" si="11"/>
        <v>12</v>
      </c>
    </row>
    <row r="119" spans="1:6">
      <c r="A119" s="397" t="s">
        <v>775</v>
      </c>
      <c r="B119" s="395">
        <v>3400</v>
      </c>
      <c r="C119" s="395" t="s">
        <v>776</v>
      </c>
      <c r="D119" s="396">
        <v>171101278</v>
      </c>
      <c r="E119" s="401" t="str">
        <f t="shared" si="7"/>
        <v>Í1+!;È8kÎ</v>
      </c>
      <c r="F119" s="402" t="str">
        <f t="shared" si="11"/>
        <v>18</v>
      </c>
    </row>
    <row r="120" spans="1:6" customFormat="1" ht="14.7" hidden="1">
      <c r="A120" s="393" t="s">
        <v>755</v>
      </c>
      <c r="B120">
        <v>42400</v>
      </c>
      <c r="C120" t="s">
        <v>756</v>
      </c>
      <c r="E120" s="394" t="e">
        <f t="shared" si="7"/>
        <v>#VALUE!</v>
      </c>
    </row>
    <row r="121" spans="1:6">
      <c r="A121" s="397" t="s">
        <v>1330</v>
      </c>
      <c r="B121" s="395">
        <v>42400</v>
      </c>
      <c r="C121" s="395" t="s">
        <v>1331</v>
      </c>
      <c r="D121" s="396">
        <v>171101976</v>
      </c>
      <c r="E121" s="401" t="str">
        <f t="shared" si="7"/>
        <v>Í1+!ÅÈ6BÎ</v>
      </c>
      <c r="F121" s="402" t="str">
        <f>LEFT(C121,2)</f>
        <v>08</v>
      </c>
    </row>
    <row r="122" spans="1:6">
      <c r="A122" s="397" t="s">
        <v>1294</v>
      </c>
      <c r="B122" s="395">
        <v>28000</v>
      </c>
      <c r="C122" s="395" t="s">
        <v>1295</v>
      </c>
      <c r="D122" s="396">
        <v>171102768</v>
      </c>
      <c r="E122" s="401" t="str">
        <f t="shared" si="7"/>
        <v>Í1+"lÈ8dÎ</v>
      </c>
      <c r="F122" s="402" t="str">
        <f>LEFT(C122,2)</f>
        <v>02</v>
      </c>
    </row>
    <row r="123" spans="1:6">
      <c r="A123" s="397" t="s">
        <v>1215</v>
      </c>
      <c r="B123" s="395">
        <v>8800</v>
      </c>
      <c r="C123" s="395" t="s">
        <v>1216</v>
      </c>
      <c r="D123" s="396">
        <v>171104164</v>
      </c>
      <c r="E123" s="401" t="str">
        <f t="shared" si="7"/>
        <v>Í1+$0È40Î</v>
      </c>
      <c r="F123" s="402" t="str">
        <f>LEFT(C123,2)</f>
        <v>14</v>
      </c>
    </row>
    <row r="124" spans="1:6">
      <c r="A124" s="397" t="s">
        <v>733</v>
      </c>
      <c r="B124" s="395">
        <v>84000</v>
      </c>
      <c r="C124" s="395" t="s">
        <v>734</v>
      </c>
      <c r="D124" s="396">
        <v>171101416</v>
      </c>
      <c r="E124" s="401" t="str">
        <f t="shared" si="7"/>
        <v>Í1+!IÈ60Î</v>
      </c>
      <c r="F124" s="402" t="str">
        <f>LEFT(C124,2)</f>
        <v>18</v>
      </c>
    </row>
    <row r="125" spans="1:6">
      <c r="A125" s="397" t="s">
        <v>1124</v>
      </c>
      <c r="B125" s="395">
        <v>40800</v>
      </c>
      <c r="C125" s="395" t="s">
        <v>1125</v>
      </c>
      <c r="D125" s="396">
        <v>171101442</v>
      </c>
      <c r="E125" s="401" t="str">
        <f t="shared" si="7"/>
        <v>Í1+!LÈ2$Î</v>
      </c>
      <c r="F125" s="402" t="str">
        <f>LEFT(C125,2)</f>
        <v>18</v>
      </c>
    </row>
    <row r="126" spans="1:6" customFormat="1" ht="14.7" hidden="1">
      <c r="A126" s="393" t="s">
        <v>767</v>
      </c>
      <c r="B126">
        <v>4700</v>
      </c>
      <c r="C126" t="s">
        <v>768</v>
      </c>
      <c r="E126" s="394" t="e">
        <f t="shared" si="7"/>
        <v>#VALUE!</v>
      </c>
    </row>
    <row r="127" spans="1:6">
      <c r="A127" s="397" t="s">
        <v>1168</v>
      </c>
      <c r="B127" s="395">
        <v>66400</v>
      </c>
      <c r="C127" s="395" t="s">
        <v>1169</v>
      </c>
      <c r="D127" s="396">
        <v>171101894</v>
      </c>
      <c r="E127" s="401" t="str">
        <f t="shared" si="7"/>
        <v>Í1+!yÈ4}Î</v>
      </c>
      <c r="F127" s="402" t="str">
        <f>LEFT(C127,2)</f>
        <v>08</v>
      </c>
    </row>
    <row r="128" spans="1:6" customFormat="1" ht="14.7" hidden="1">
      <c r="A128" s="393" t="s">
        <v>771</v>
      </c>
      <c r="B128">
        <v>2100</v>
      </c>
      <c r="C128" t="s">
        <v>772</v>
      </c>
      <c r="E128" s="394" t="e">
        <f t="shared" si="7"/>
        <v>#VALUE!</v>
      </c>
    </row>
    <row r="129" spans="1:6">
      <c r="A129" s="397" t="s">
        <v>1393</v>
      </c>
      <c r="B129" s="395">
        <v>40800</v>
      </c>
      <c r="C129" s="395" t="s">
        <v>1394</v>
      </c>
      <c r="D129" s="396">
        <v>171101374</v>
      </c>
      <c r="E129" s="401" t="str">
        <f t="shared" si="7"/>
        <v>Í1+!EÈ4{Î</v>
      </c>
      <c r="F129" s="402" t="str">
        <f t="shared" ref="F129:F134" si="12">LEFT(C129,2)</f>
        <v>18</v>
      </c>
    </row>
    <row r="130" spans="1:6">
      <c r="A130" s="397" t="s">
        <v>1443</v>
      </c>
      <c r="B130" s="395">
        <v>47200</v>
      </c>
      <c r="C130" s="395" t="s">
        <v>1444</v>
      </c>
      <c r="D130" s="396">
        <v>171104316</v>
      </c>
      <c r="E130" s="401" t="str">
        <f t="shared" ref="E130:E193" si="13">Code128(D130)</f>
        <v>Í1+$?È6xÎ</v>
      </c>
      <c r="F130" s="402" t="str">
        <f t="shared" si="12"/>
        <v>14</v>
      </c>
    </row>
    <row r="131" spans="1:6">
      <c r="A131" s="397" t="s">
        <v>813</v>
      </c>
      <c r="B131" s="395">
        <v>29600</v>
      </c>
      <c r="C131" s="395" t="s">
        <v>814</v>
      </c>
      <c r="D131" s="396">
        <v>171101616</v>
      </c>
      <c r="E131" s="401" t="str">
        <f t="shared" si="13"/>
        <v>Í1+!]È6ÄÎ</v>
      </c>
      <c r="F131" s="402" t="str">
        <f t="shared" si="12"/>
        <v>18</v>
      </c>
    </row>
    <row r="132" spans="1:6">
      <c r="A132" s="397" t="s">
        <v>1014</v>
      </c>
      <c r="B132" s="395">
        <v>48800</v>
      </c>
      <c r="C132" s="395" t="s">
        <v>1015</v>
      </c>
      <c r="D132" s="396">
        <v>171103980</v>
      </c>
      <c r="E132" s="401" t="str">
        <f t="shared" si="13"/>
        <v>Í1+#ÆÈ0(Î</v>
      </c>
      <c r="F132" s="402" t="str">
        <f t="shared" si="12"/>
        <v>14</v>
      </c>
    </row>
    <row r="133" spans="1:6">
      <c r="A133" s="397" t="s">
        <v>932</v>
      </c>
      <c r="B133" s="395">
        <v>18400</v>
      </c>
      <c r="C133" s="395" t="s">
        <v>933</v>
      </c>
      <c r="D133" s="396">
        <v>171104067</v>
      </c>
      <c r="E133" s="401" t="str">
        <f t="shared" si="13"/>
        <v>Í1+$&amp;È7ÅÎ</v>
      </c>
      <c r="F133" s="402" t="str">
        <f t="shared" si="12"/>
        <v>14</v>
      </c>
    </row>
    <row r="134" spans="1:6">
      <c r="A134" s="397" t="s">
        <v>606</v>
      </c>
      <c r="B134" s="395">
        <v>26400</v>
      </c>
      <c r="C134" s="395" t="s">
        <v>607</v>
      </c>
      <c r="D134" s="396">
        <v>171103795</v>
      </c>
      <c r="E134" s="401" t="str">
        <f t="shared" si="13"/>
        <v>Í1+#oÈ5aÎ</v>
      </c>
      <c r="F134" s="402" t="str">
        <f t="shared" si="12"/>
        <v>12</v>
      </c>
    </row>
    <row r="135" spans="1:6" customFormat="1" ht="14.7" hidden="1">
      <c r="A135" s="393" t="s">
        <v>785</v>
      </c>
      <c r="B135">
        <v>7200</v>
      </c>
      <c r="C135" t="s">
        <v>786</v>
      </c>
      <c r="E135" s="394" t="e">
        <f t="shared" si="13"/>
        <v>#VALUE!</v>
      </c>
    </row>
    <row r="136" spans="1:6">
      <c r="A136" s="397" t="s">
        <v>840</v>
      </c>
      <c r="B136" s="395">
        <v>15200</v>
      </c>
      <c r="C136" s="395" t="s">
        <v>841</v>
      </c>
      <c r="D136" s="396">
        <v>171103967</v>
      </c>
      <c r="E136" s="401" t="str">
        <f t="shared" si="13"/>
        <v>Í1+#ÄÈ7JÎ</v>
      </c>
      <c r="F136" s="402" t="str">
        <f t="shared" ref="F136:F160" si="14">LEFT(C136,2)</f>
        <v>14</v>
      </c>
    </row>
    <row r="137" spans="1:6">
      <c r="A137" s="397" t="s">
        <v>1316</v>
      </c>
      <c r="B137" s="395">
        <v>66400</v>
      </c>
      <c r="C137" s="395" t="s">
        <v>1317</v>
      </c>
      <c r="D137" s="396">
        <v>171102028</v>
      </c>
      <c r="E137" s="401" t="str">
        <f t="shared" si="13"/>
        <v>Í1+""È8qÎ</v>
      </c>
      <c r="F137" s="402" t="str">
        <f t="shared" si="14"/>
        <v>08</v>
      </c>
    </row>
    <row r="138" spans="1:6">
      <c r="A138" s="397" t="s">
        <v>1200</v>
      </c>
      <c r="B138" s="395">
        <v>212000</v>
      </c>
      <c r="C138" s="395" t="s">
        <v>1201</v>
      </c>
      <c r="D138" s="396">
        <v>171103925</v>
      </c>
      <c r="E138" s="401" t="str">
        <f t="shared" si="13"/>
        <v>Í1+#|È5.Î</v>
      </c>
      <c r="F138" s="402" t="str">
        <f t="shared" si="14"/>
        <v>14</v>
      </c>
    </row>
    <row r="139" spans="1:6">
      <c r="A139" s="397" t="s">
        <v>1044</v>
      </c>
      <c r="B139" s="395">
        <v>4700</v>
      </c>
      <c r="C139" s="395" t="s">
        <v>1045</v>
      </c>
      <c r="D139" s="396">
        <v>171101339</v>
      </c>
      <c r="E139" s="401" t="str">
        <f t="shared" si="13"/>
        <v>Í1+!AÈ9"Î</v>
      </c>
      <c r="F139" s="402" t="str">
        <f t="shared" si="14"/>
        <v>18</v>
      </c>
    </row>
    <row r="140" spans="1:6">
      <c r="A140" s="397" t="s">
        <v>1120</v>
      </c>
      <c r="B140" s="395">
        <v>66400</v>
      </c>
      <c r="C140" s="395" t="s">
        <v>1121</v>
      </c>
      <c r="D140" s="396">
        <v>171101660</v>
      </c>
      <c r="E140" s="401" t="str">
        <f t="shared" si="13"/>
        <v>Í1+!bÈ0pÎ</v>
      </c>
      <c r="F140" s="402" t="str">
        <f t="shared" si="14"/>
        <v>18</v>
      </c>
    </row>
    <row r="141" spans="1:6">
      <c r="A141" s="397" t="s">
        <v>952</v>
      </c>
      <c r="B141" s="395">
        <v>10400</v>
      </c>
      <c r="C141" s="395" t="s">
        <v>953</v>
      </c>
      <c r="D141" s="396">
        <v>171103605</v>
      </c>
      <c r="E141" s="401" t="str">
        <f t="shared" si="13"/>
        <v>Í1+#\È5|Î</v>
      </c>
      <c r="F141" s="402" t="str">
        <f t="shared" si="14"/>
        <v>12</v>
      </c>
    </row>
    <row r="142" spans="1:6">
      <c r="A142" s="397" t="s">
        <v>1385</v>
      </c>
      <c r="B142" s="395">
        <v>48800</v>
      </c>
      <c r="C142" s="395" t="s">
        <v>1386</v>
      </c>
      <c r="D142" s="396">
        <v>171101513</v>
      </c>
      <c r="E142" s="401" t="str">
        <f t="shared" si="13"/>
        <v>Í1+!SÈ3FÎ</v>
      </c>
      <c r="F142" s="402" t="str">
        <f t="shared" si="14"/>
        <v>18</v>
      </c>
    </row>
    <row r="143" spans="1:6">
      <c r="A143" s="397" t="s">
        <v>604</v>
      </c>
      <c r="B143" s="395">
        <v>79200</v>
      </c>
      <c r="C143" s="395" t="s">
        <v>605</v>
      </c>
      <c r="D143" s="396">
        <v>171103755</v>
      </c>
      <c r="E143" s="401" t="str">
        <f t="shared" si="13"/>
        <v>Í1+#kÈ5QÎ</v>
      </c>
      <c r="F143" s="402" t="str">
        <f t="shared" si="14"/>
        <v>12</v>
      </c>
    </row>
    <row r="144" spans="1:6">
      <c r="A144" s="397" t="s">
        <v>1094</v>
      </c>
      <c r="B144" s="395">
        <v>60000</v>
      </c>
      <c r="C144" s="395" t="s">
        <v>1095</v>
      </c>
      <c r="D144" s="396">
        <v>171103868</v>
      </c>
      <c r="E144" s="401" t="str">
        <f t="shared" si="13"/>
        <v>Í1+#vÈ8(Î</v>
      </c>
      <c r="F144" s="402" t="str">
        <f t="shared" si="14"/>
        <v>12</v>
      </c>
    </row>
    <row r="145" spans="1:6">
      <c r="A145" s="397" t="s">
        <v>1060</v>
      </c>
      <c r="B145" s="395">
        <v>56800</v>
      </c>
      <c r="C145" s="395" t="s">
        <v>1061</v>
      </c>
      <c r="D145" s="396">
        <v>171102746</v>
      </c>
      <c r="E145" s="401" t="str">
        <f t="shared" si="13"/>
        <v>Í1+"jÈ6PÎ</v>
      </c>
      <c r="F145" s="402" t="str">
        <f t="shared" si="14"/>
        <v>02</v>
      </c>
    </row>
    <row r="146" spans="1:6">
      <c r="A146" s="397" t="s">
        <v>789</v>
      </c>
      <c r="B146" s="395">
        <v>20000</v>
      </c>
      <c r="C146" s="395" t="s">
        <v>790</v>
      </c>
      <c r="D146" s="396">
        <v>171103677</v>
      </c>
      <c r="E146" s="401" t="str">
        <f t="shared" si="13"/>
        <v>Í1+#cÈ7=Î</v>
      </c>
      <c r="F146" s="402" t="str">
        <f t="shared" si="14"/>
        <v>12</v>
      </c>
    </row>
    <row r="147" spans="1:6">
      <c r="A147" s="397" t="s">
        <v>1225</v>
      </c>
      <c r="B147" s="395">
        <v>44000</v>
      </c>
      <c r="C147" s="395" t="s">
        <v>1226</v>
      </c>
      <c r="D147" s="396">
        <v>171103543</v>
      </c>
      <c r="E147" s="401" t="str">
        <f t="shared" si="13"/>
        <v>Í1+#VÈ3XÎ</v>
      </c>
      <c r="F147" s="402" t="str">
        <f t="shared" si="14"/>
        <v>12</v>
      </c>
    </row>
    <row r="148" spans="1:6">
      <c r="A148" s="397" t="s">
        <v>747</v>
      </c>
      <c r="B148" s="395">
        <v>8800</v>
      </c>
      <c r="C148" s="395" t="s">
        <v>748</v>
      </c>
      <c r="D148" s="396">
        <v>171102003</v>
      </c>
      <c r="E148" s="401" t="str">
        <f t="shared" si="13"/>
        <v>Í1+"ÂÈ3KÎ</v>
      </c>
      <c r="F148" s="402" t="str">
        <f t="shared" si="14"/>
        <v>08</v>
      </c>
    </row>
    <row r="149" spans="1:6">
      <c r="A149" s="397" t="s">
        <v>1237</v>
      </c>
      <c r="B149" s="395">
        <v>79200</v>
      </c>
      <c r="C149" s="395" t="s">
        <v>1238</v>
      </c>
      <c r="D149" s="396">
        <v>171103848</v>
      </c>
      <c r="E149" s="401" t="str">
        <f t="shared" si="13"/>
        <v>Í1+#tÈ8ÂÎ</v>
      </c>
      <c r="F149" s="402" t="str">
        <f t="shared" si="14"/>
        <v>12</v>
      </c>
    </row>
    <row r="150" spans="1:6">
      <c r="A150" s="397" t="s">
        <v>1134</v>
      </c>
      <c r="B150" s="395">
        <v>48800</v>
      </c>
      <c r="C150" s="395" t="s">
        <v>1135</v>
      </c>
      <c r="D150" s="396">
        <v>171102581</v>
      </c>
      <c r="E150" s="401" t="str">
        <f t="shared" si="13"/>
        <v>Í1+"ZÈ1YÎ</v>
      </c>
      <c r="F150" s="402" t="str">
        <f t="shared" si="14"/>
        <v>02</v>
      </c>
    </row>
    <row r="151" spans="1:6">
      <c r="A151" s="397" t="s">
        <v>795</v>
      </c>
      <c r="B151" s="395">
        <v>13600</v>
      </c>
      <c r="C151" s="395" t="s">
        <v>796</v>
      </c>
      <c r="D151" s="396">
        <v>171103633</v>
      </c>
      <c r="E151" s="401" t="str">
        <f t="shared" si="13"/>
        <v>Í1+#_È3|Î</v>
      </c>
      <c r="F151" s="402" t="str">
        <f t="shared" si="14"/>
        <v>12</v>
      </c>
    </row>
    <row r="152" spans="1:6">
      <c r="A152" s="397" t="s">
        <v>1298</v>
      </c>
      <c r="B152" s="395">
        <v>18400</v>
      </c>
      <c r="C152" s="395" t="s">
        <v>1299</v>
      </c>
      <c r="D152" s="396">
        <v>171102717</v>
      </c>
      <c r="E152" s="401" t="str">
        <f t="shared" si="13"/>
        <v>Í1+"gÈ7JÎ</v>
      </c>
      <c r="F152" s="402" t="str">
        <f t="shared" si="14"/>
        <v>02</v>
      </c>
    </row>
    <row r="153" spans="1:6">
      <c r="A153" s="397" t="s">
        <v>956</v>
      </c>
      <c r="B153" s="395">
        <v>16800</v>
      </c>
      <c r="C153" s="395" t="s">
        <v>957</v>
      </c>
      <c r="D153" s="396">
        <v>171103595</v>
      </c>
      <c r="E153" s="401" t="str">
        <f t="shared" si="13"/>
        <v>Í1+#[È5xÎ</v>
      </c>
      <c r="F153" s="402" t="str">
        <f t="shared" si="14"/>
        <v>12</v>
      </c>
    </row>
    <row r="154" spans="1:6">
      <c r="A154" s="397" t="s">
        <v>1154</v>
      </c>
      <c r="B154" s="395">
        <v>55200</v>
      </c>
      <c r="C154" s="395" t="s">
        <v>1155</v>
      </c>
      <c r="D154" s="396">
        <v>171102750</v>
      </c>
      <c r="E154" s="401" t="str">
        <f t="shared" si="13"/>
        <v>Í1+"kÈ00Î</v>
      </c>
      <c r="F154" s="402" t="str">
        <f t="shared" si="14"/>
        <v>02</v>
      </c>
    </row>
    <row r="155" spans="1:6">
      <c r="A155" s="397" t="s">
        <v>584</v>
      </c>
      <c r="B155" s="395">
        <v>2100</v>
      </c>
      <c r="C155" s="395" t="s">
        <v>585</v>
      </c>
      <c r="D155" s="396">
        <v>171103536</v>
      </c>
      <c r="E155" s="401" t="str">
        <f t="shared" si="13"/>
        <v>Í1+#UÈ6fÎ</v>
      </c>
      <c r="F155" s="402" t="str">
        <f t="shared" si="14"/>
        <v>12</v>
      </c>
    </row>
    <row r="156" spans="1:6">
      <c r="A156" s="397" t="s">
        <v>1158</v>
      </c>
      <c r="B156" s="395">
        <v>50400</v>
      </c>
      <c r="C156" s="395" t="s">
        <v>1159</v>
      </c>
      <c r="D156" s="396">
        <v>171102905</v>
      </c>
      <c r="E156" s="401" t="str">
        <f t="shared" si="13"/>
        <v>Í1+"zÈ5#Î</v>
      </c>
      <c r="F156" s="402" t="str">
        <f t="shared" si="14"/>
        <v>02</v>
      </c>
    </row>
    <row r="157" spans="1:6">
      <c r="A157" s="397" t="s">
        <v>872</v>
      </c>
      <c r="B157" s="395">
        <v>8800</v>
      </c>
      <c r="C157" s="395" t="s">
        <v>873</v>
      </c>
      <c r="D157" s="396">
        <v>171101297</v>
      </c>
      <c r="E157" s="401" t="str">
        <f t="shared" si="13"/>
        <v>Í1+!=È7mÎ</v>
      </c>
      <c r="F157" s="402" t="str">
        <f t="shared" si="14"/>
        <v>18</v>
      </c>
    </row>
    <row r="158" spans="1:6">
      <c r="A158" s="397" t="s">
        <v>998</v>
      </c>
      <c r="B158" s="395">
        <v>13600</v>
      </c>
      <c r="C158" s="395" t="s">
        <v>999</v>
      </c>
      <c r="D158" s="396">
        <v>171101728</v>
      </c>
      <c r="E158" s="401" t="str">
        <f t="shared" si="13"/>
        <v>Í1+!hÈ8QÎ</v>
      </c>
      <c r="F158" s="402" t="str">
        <f t="shared" si="14"/>
        <v>08</v>
      </c>
    </row>
    <row r="159" spans="1:6">
      <c r="A159" s="397" t="s">
        <v>996</v>
      </c>
      <c r="B159" s="395">
        <v>16800</v>
      </c>
      <c r="C159" s="395" t="s">
        <v>997</v>
      </c>
      <c r="D159" s="396">
        <v>171101727</v>
      </c>
      <c r="E159" s="401" t="str">
        <f t="shared" si="13"/>
        <v>Í1+!hÈ7KÎ</v>
      </c>
      <c r="F159" s="402" t="str">
        <f t="shared" si="14"/>
        <v>08</v>
      </c>
    </row>
    <row r="160" spans="1:6">
      <c r="A160" s="397" t="s">
        <v>664</v>
      </c>
      <c r="B160" s="395">
        <v>111200</v>
      </c>
      <c r="C160" s="395" t="s">
        <v>665</v>
      </c>
      <c r="D160" s="396">
        <v>171103509</v>
      </c>
      <c r="E160" s="401" t="str">
        <f t="shared" si="13"/>
        <v>Í1+#RÈ9lÎ</v>
      </c>
      <c r="F160" s="402" t="str">
        <f t="shared" si="14"/>
        <v>12</v>
      </c>
    </row>
    <row r="161" spans="1:6" customFormat="1" ht="14.7" hidden="1">
      <c r="A161" s="393" t="s">
        <v>836</v>
      </c>
      <c r="B161">
        <v>45600</v>
      </c>
      <c r="C161" t="s">
        <v>837</v>
      </c>
      <c r="E161" s="394" t="e">
        <f t="shared" si="13"/>
        <v>#VALUE!</v>
      </c>
    </row>
    <row r="162" spans="1:6">
      <c r="A162" s="397" t="s">
        <v>630</v>
      </c>
      <c r="B162" s="395">
        <v>4700</v>
      </c>
      <c r="C162" s="395" t="s">
        <v>631</v>
      </c>
      <c r="D162" s="396">
        <v>171103551</v>
      </c>
      <c r="E162" s="401" t="str">
        <f t="shared" si="13"/>
        <v>Í1+#WÈ1PÎ</v>
      </c>
      <c r="F162" s="402" t="str">
        <f>LEFT(C162,2)</f>
        <v>12</v>
      </c>
    </row>
    <row r="163" spans="1:6">
      <c r="A163" s="397" t="s">
        <v>1126</v>
      </c>
      <c r="B163" s="395">
        <v>48800</v>
      </c>
      <c r="C163" s="395" t="s">
        <v>1127</v>
      </c>
      <c r="D163" s="396">
        <v>171101380</v>
      </c>
      <c r="E163" s="401" t="str">
        <f t="shared" si="13"/>
        <v>Í1+!FÈ0gÎ</v>
      </c>
      <c r="F163" s="402" t="str">
        <f>LEFT(C163,2)</f>
        <v>18</v>
      </c>
    </row>
    <row r="164" spans="1:6">
      <c r="A164" s="397" t="s">
        <v>646</v>
      </c>
      <c r="B164" s="395">
        <v>28000</v>
      </c>
      <c r="C164" s="395" t="s">
        <v>647</v>
      </c>
      <c r="D164" s="396">
        <v>171103750</v>
      </c>
      <c r="E164" s="401" t="str">
        <f t="shared" si="13"/>
        <v>Í1+#kÈ03Î</v>
      </c>
      <c r="F164" s="402" t="str">
        <f>LEFT(C164,2)</f>
        <v>12</v>
      </c>
    </row>
    <row r="165" spans="1:6">
      <c r="A165" s="397" t="s">
        <v>524</v>
      </c>
      <c r="B165" s="395">
        <v>13600</v>
      </c>
      <c r="C165" s="395" t="s">
        <v>525</v>
      </c>
      <c r="D165" s="396">
        <v>171103712</v>
      </c>
      <c r="E165" s="401" t="str">
        <f t="shared" si="13"/>
        <v>Í1+#gÈ2/Î</v>
      </c>
      <c r="F165" s="402" t="str">
        <f>LEFT(C165,2)</f>
        <v>12</v>
      </c>
    </row>
    <row r="166" spans="1:6" customFormat="1" ht="14.7" hidden="1">
      <c r="A166" s="393" t="s">
        <v>846</v>
      </c>
      <c r="B166">
        <v>44000</v>
      </c>
      <c r="C166" t="s">
        <v>847</v>
      </c>
      <c r="E166" s="394" t="e">
        <f t="shared" si="13"/>
        <v>#VALUE!</v>
      </c>
    </row>
    <row r="167" spans="1:6">
      <c r="A167" s="397" t="s">
        <v>1078</v>
      </c>
      <c r="B167" s="395">
        <v>10400</v>
      </c>
      <c r="C167" s="395" t="s">
        <v>1079</v>
      </c>
      <c r="D167" s="396">
        <v>171104115</v>
      </c>
      <c r="E167" s="401" t="str">
        <f t="shared" si="13"/>
        <v>Í1+$+È5"Î</v>
      </c>
      <c r="F167" s="402" t="str">
        <f>LEFT(C167,2)</f>
        <v>14</v>
      </c>
    </row>
    <row r="168" spans="1:6">
      <c r="A168" s="397" t="s">
        <v>1028</v>
      </c>
      <c r="B168" s="395">
        <v>12000</v>
      </c>
      <c r="C168" s="395" t="s">
        <v>1029</v>
      </c>
      <c r="D168" s="396">
        <v>171102792</v>
      </c>
      <c r="E168" s="401" t="str">
        <f t="shared" si="13"/>
        <v>Í1+"oÈ2LÎ</v>
      </c>
      <c r="F168" s="402" t="str">
        <f>LEFT(C168,2)</f>
        <v>02</v>
      </c>
    </row>
    <row r="169" spans="1:6">
      <c r="A169" s="397" t="s">
        <v>1219</v>
      </c>
      <c r="B169" s="395">
        <v>15200</v>
      </c>
      <c r="C169" s="395" t="s">
        <v>1220</v>
      </c>
      <c r="D169" s="396">
        <v>171104184</v>
      </c>
      <c r="E169" s="401" t="str">
        <f t="shared" si="13"/>
        <v>Í1+$2È48Î</v>
      </c>
      <c r="F169" s="402" t="str">
        <f>LEFT(C169,2)</f>
        <v>14</v>
      </c>
    </row>
    <row r="170" spans="1:6">
      <c r="A170" s="397" t="s">
        <v>1355</v>
      </c>
      <c r="B170" s="395">
        <v>8800</v>
      </c>
      <c r="C170" s="395" t="s">
        <v>1356</v>
      </c>
      <c r="D170" s="396">
        <v>171104148</v>
      </c>
      <c r="E170" s="401" t="str">
        <f t="shared" si="13"/>
        <v>Í1+$.È8@Î</v>
      </c>
      <c r="F170" s="402" t="str">
        <f>LEFT(C170,2)</f>
        <v>14</v>
      </c>
    </row>
    <row r="171" spans="1:6" customFormat="1" ht="14.7" hidden="1">
      <c r="A171" s="393" t="s">
        <v>856</v>
      </c>
      <c r="B171">
        <v>8800</v>
      </c>
      <c r="C171" t="s">
        <v>857</v>
      </c>
      <c r="E171" s="394" t="e">
        <f t="shared" si="13"/>
        <v>#VALUE!</v>
      </c>
    </row>
    <row r="172" spans="1:6" customFormat="1" ht="14.7" hidden="1">
      <c r="A172" s="393" t="s">
        <v>858</v>
      </c>
      <c r="B172">
        <v>7200</v>
      </c>
      <c r="C172" t="s">
        <v>859</v>
      </c>
      <c r="E172" s="394" t="e">
        <f t="shared" si="13"/>
        <v>#VALUE!</v>
      </c>
    </row>
    <row r="173" spans="1:6">
      <c r="A173" s="397" t="s">
        <v>1412</v>
      </c>
      <c r="B173" s="395">
        <v>29600</v>
      </c>
      <c r="C173" s="395" t="s">
        <v>1413</v>
      </c>
      <c r="D173" s="396">
        <v>171101767</v>
      </c>
      <c r="E173" s="401" t="str">
        <f t="shared" si="13"/>
        <v>Í1+!lÈ7[Î</v>
      </c>
      <c r="F173" s="402" t="str">
        <f t="shared" ref="F173:F189" si="15">LEFT(C173,2)</f>
        <v>08</v>
      </c>
    </row>
    <row r="174" spans="1:6">
      <c r="A174" s="397" t="s">
        <v>1184</v>
      </c>
      <c r="B174" s="395">
        <v>47200</v>
      </c>
      <c r="C174" s="395" t="s">
        <v>1185</v>
      </c>
      <c r="D174" s="396">
        <v>171101973</v>
      </c>
      <c r="E174" s="401" t="str">
        <f t="shared" si="13"/>
        <v>Í1+!ÅÈ30Î</v>
      </c>
      <c r="F174" s="402" t="str">
        <f t="shared" si="15"/>
        <v>08</v>
      </c>
    </row>
    <row r="175" spans="1:6">
      <c r="A175" s="397" t="s">
        <v>1423</v>
      </c>
      <c r="B175" s="395">
        <v>133600</v>
      </c>
      <c r="C175" s="395" t="s">
        <v>1424</v>
      </c>
      <c r="D175" s="396">
        <v>171101974</v>
      </c>
      <c r="E175" s="401" t="str">
        <f t="shared" si="13"/>
        <v>Í1+!ÅÈ46Î</v>
      </c>
      <c r="F175" s="402" t="str">
        <f t="shared" si="15"/>
        <v>08</v>
      </c>
    </row>
    <row r="176" spans="1:6">
      <c r="A176" s="397" t="s">
        <v>960</v>
      </c>
      <c r="B176" s="395">
        <v>3400</v>
      </c>
      <c r="C176" s="395" t="s">
        <v>961</v>
      </c>
      <c r="D176" s="396">
        <v>171102590</v>
      </c>
      <c r="E176" s="401" t="str">
        <f t="shared" si="13"/>
        <v>Í1+"[È0WÎ</v>
      </c>
      <c r="F176" s="402" t="str">
        <f t="shared" si="15"/>
        <v>02</v>
      </c>
    </row>
    <row r="177" spans="1:6">
      <c r="A177" s="397" t="s">
        <v>1138</v>
      </c>
      <c r="B177" s="395">
        <v>71200</v>
      </c>
      <c r="C177" s="395" t="s">
        <v>1139</v>
      </c>
      <c r="D177" s="396">
        <v>171102915</v>
      </c>
      <c r="E177" s="401" t="str">
        <f t="shared" si="13"/>
        <v>Í1+"{È5'Î</v>
      </c>
      <c r="F177" s="402" t="str">
        <f t="shared" si="15"/>
        <v>02</v>
      </c>
    </row>
    <row r="178" spans="1:6">
      <c r="A178" s="397" t="s">
        <v>1276</v>
      </c>
      <c r="B178" s="395">
        <v>45600</v>
      </c>
      <c r="C178" s="395" t="s">
        <v>1277</v>
      </c>
      <c r="D178" s="396">
        <v>171102953</v>
      </c>
      <c r="E178" s="401" t="str">
        <f t="shared" si="13"/>
        <v>Í1+"ÃÈ3+Î</v>
      </c>
      <c r="F178" s="402" t="str">
        <f t="shared" si="15"/>
        <v>02</v>
      </c>
    </row>
    <row r="179" spans="1:6">
      <c r="A179" s="397" t="s">
        <v>765</v>
      </c>
      <c r="B179" s="395">
        <v>4700</v>
      </c>
      <c r="C179" s="395" t="s">
        <v>766</v>
      </c>
      <c r="D179" s="396">
        <v>171101373</v>
      </c>
      <c r="E179" s="401" t="str">
        <f t="shared" si="13"/>
        <v>Í1+!EÈ3uÎ</v>
      </c>
      <c r="F179" s="402" t="str">
        <f t="shared" si="15"/>
        <v>18</v>
      </c>
    </row>
    <row r="180" spans="1:6">
      <c r="A180" s="397" t="s">
        <v>926</v>
      </c>
      <c r="B180" s="395">
        <v>40800</v>
      </c>
      <c r="C180" s="395" t="s">
        <v>927</v>
      </c>
      <c r="D180" s="396">
        <v>171103988</v>
      </c>
      <c r="E180" s="401" t="str">
        <f t="shared" si="13"/>
        <v>Í1+#ÆÈ8XÎ</v>
      </c>
      <c r="F180" s="402" t="str">
        <f t="shared" si="15"/>
        <v>14</v>
      </c>
    </row>
    <row r="181" spans="1:6">
      <c r="A181" s="397" t="s">
        <v>688</v>
      </c>
      <c r="B181" s="395">
        <v>45600</v>
      </c>
      <c r="C181" s="395" t="s">
        <v>689</v>
      </c>
      <c r="D181" s="396">
        <v>171102918</v>
      </c>
      <c r="E181" s="401" t="str">
        <f t="shared" si="13"/>
        <v>Í1+"{È89Î</v>
      </c>
      <c r="F181" s="402" t="str">
        <f t="shared" si="15"/>
        <v>02</v>
      </c>
    </row>
    <row r="182" spans="1:6">
      <c r="A182" s="397" t="s">
        <v>761</v>
      </c>
      <c r="B182" s="395">
        <v>12000</v>
      </c>
      <c r="C182" s="395" t="s">
        <v>762</v>
      </c>
      <c r="D182" s="396">
        <v>171101531</v>
      </c>
      <c r="E182" s="401" t="str">
        <f t="shared" si="13"/>
        <v>Í1+!UÈ1BÎ</v>
      </c>
      <c r="F182" s="402" t="str">
        <f t="shared" si="15"/>
        <v>18</v>
      </c>
    </row>
    <row r="183" spans="1:6">
      <c r="A183" s="397" t="s">
        <v>908</v>
      </c>
      <c r="B183" s="395">
        <v>18400</v>
      </c>
      <c r="C183" s="395" t="s">
        <v>909</v>
      </c>
      <c r="D183" s="396">
        <v>171102092</v>
      </c>
      <c r="E183" s="401" t="str">
        <f t="shared" si="13"/>
        <v>Í1+")È2iÎ</v>
      </c>
      <c r="F183" s="402" t="str">
        <f t="shared" si="15"/>
        <v>08</v>
      </c>
    </row>
    <row r="184" spans="1:6">
      <c r="A184" s="397" t="s">
        <v>1274</v>
      </c>
      <c r="B184" s="395">
        <v>37600</v>
      </c>
      <c r="C184" s="395" t="s">
        <v>1275</v>
      </c>
      <c r="D184" s="396">
        <v>171102941</v>
      </c>
      <c r="E184" s="401" t="str">
        <f t="shared" si="13"/>
        <v>Í1+"~È1ÆÎ</v>
      </c>
      <c r="F184" s="402" t="str">
        <f t="shared" si="15"/>
        <v>02</v>
      </c>
    </row>
    <row r="185" spans="1:6">
      <c r="A185" s="397" t="s">
        <v>1026</v>
      </c>
      <c r="B185" s="395">
        <v>32800</v>
      </c>
      <c r="C185" s="395" t="s">
        <v>1027</v>
      </c>
      <c r="D185" s="396">
        <v>171102797</v>
      </c>
      <c r="E185" s="401" t="str">
        <f t="shared" si="13"/>
        <v>Í1+"oÈ7jÎ</v>
      </c>
      <c r="F185" s="402" t="str">
        <f t="shared" si="15"/>
        <v>02</v>
      </c>
    </row>
    <row r="186" spans="1:6">
      <c r="A186" s="397" t="s">
        <v>1130</v>
      </c>
      <c r="B186" s="395">
        <v>60000</v>
      </c>
      <c r="C186" s="395" t="s">
        <v>1131</v>
      </c>
      <c r="D186" s="396">
        <v>171102611</v>
      </c>
      <c r="E186" s="401" t="str">
        <f t="shared" si="13"/>
        <v>Í1+"]È1eÎ</v>
      </c>
      <c r="F186" s="402" t="str">
        <f t="shared" si="15"/>
        <v>02</v>
      </c>
    </row>
    <row r="187" spans="1:6">
      <c r="A187" s="397" t="s">
        <v>1152</v>
      </c>
      <c r="B187" s="395">
        <v>108000</v>
      </c>
      <c r="C187" s="395" t="s">
        <v>1153</v>
      </c>
      <c r="D187" s="396">
        <v>171102762</v>
      </c>
      <c r="E187" s="401" t="str">
        <f t="shared" si="13"/>
        <v>Í1+"lÈ2@Î</v>
      </c>
      <c r="F187" s="402" t="str">
        <f t="shared" si="15"/>
        <v>02</v>
      </c>
    </row>
    <row r="188" spans="1:6">
      <c r="A188" s="397" t="s">
        <v>1150</v>
      </c>
      <c r="B188" s="395">
        <v>68000</v>
      </c>
      <c r="C188" s="395" t="s">
        <v>1151</v>
      </c>
      <c r="D188" s="396">
        <v>171102763</v>
      </c>
      <c r="E188" s="401" t="str">
        <f t="shared" si="13"/>
        <v>Í1+"lÈ3FÎ</v>
      </c>
      <c r="F188" s="402" t="str">
        <f t="shared" si="15"/>
        <v>02</v>
      </c>
    </row>
    <row r="189" spans="1:6">
      <c r="A189" s="397" t="s">
        <v>1239</v>
      </c>
      <c r="B189" s="395">
        <v>26400</v>
      </c>
      <c r="C189" s="395" t="s">
        <v>1240</v>
      </c>
      <c r="D189" s="396">
        <v>171103713</v>
      </c>
      <c r="E189" s="401" t="str">
        <f t="shared" si="13"/>
        <v>Í1+#gÈ35Î</v>
      </c>
      <c r="F189" s="402" t="str">
        <f t="shared" si="15"/>
        <v>12</v>
      </c>
    </row>
    <row r="190" spans="1:6" customFormat="1" ht="14.7" hidden="1">
      <c r="A190" s="393" t="s">
        <v>894</v>
      </c>
      <c r="B190">
        <v>20000</v>
      </c>
      <c r="C190" t="s">
        <v>895</v>
      </c>
      <c r="E190" s="394" t="e">
        <f t="shared" si="13"/>
        <v>#VALUE!</v>
      </c>
    </row>
    <row r="191" spans="1:6" customFormat="1" ht="14.7" hidden="1">
      <c r="A191" s="393" t="s">
        <v>896</v>
      </c>
      <c r="B191">
        <v>4700</v>
      </c>
      <c r="C191" t="s">
        <v>897</v>
      </c>
      <c r="E191" s="394" t="e">
        <f t="shared" si="13"/>
        <v>#VALUE!</v>
      </c>
    </row>
    <row r="192" spans="1:6" customFormat="1" ht="14.7" hidden="1">
      <c r="A192" s="393" t="s">
        <v>898</v>
      </c>
      <c r="B192">
        <v>32800</v>
      </c>
      <c r="C192" t="s">
        <v>899</v>
      </c>
      <c r="E192" s="394" t="e">
        <f t="shared" si="13"/>
        <v>#VALUE!</v>
      </c>
    </row>
    <row r="193" spans="1:6">
      <c r="A193" s="397" t="s">
        <v>1040</v>
      </c>
      <c r="B193" s="395">
        <v>39200</v>
      </c>
      <c r="C193" s="395" t="s">
        <v>1041</v>
      </c>
      <c r="D193" s="396">
        <v>171103588</v>
      </c>
      <c r="E193" s="401" t="str">
        <f t="shared" si="13"/>
        <v>Í1+#ZÈ8ÊÎ</v>
      </c>
      <c r="F193" s="402" t="str">
        <f t="shared" ref="F193:F202" si="16">LEFT(C193,2)</f>
        <v>12</v>
      </c>
    </row>
    <row r="194" spans="1:6">
      <c r="A194" s="397" t="s">
        <v>1324</v>
      </c>
      <c r="B194" s="395">
        <v>23200</v>
      </c>
      <c r="C194" s="395" t="s">
        <v>1325</v>
      </c>
      <c r="D194" s="396">
        <v>171101751</v>
      </c>
      <c r="E194" s="401" t="str">
        <f t="shared" ref="E194:E257" si="17">Code128(D194)</f>
        <v>Í1+!kÈ13Î</v>
      </c>
      <c r="F194" s="402" t="str">
        <f t="shared" si="16"/>
        <v>08</v>
      </c>
    </row>
    <row r="195" spans="1:6">
      <c r="A195" s="397" t="s">
        <v>1290</v>
      </c>
      <c r="B195" s="395">
        <v>39200</v>
      </c>
      <c r="C195" s="395" t="s">
        <v>1291</v>
      </c>
      <c r="D195" s="396">
        <v>171102825</v>
      </c>
      <c r="E195" s="401" t="str">
        <f t="shared" si="17"/>
        <v>Í1+"rÈ5jÎ</v>
      </c>
      <c r="F195" s="402" t="str">
        <f t="shared" si="16"/>
        <v>02</v>
      </c>
    </row>
    <row r="196" spans="1:6">
      <c r="A196" s="397" t="s">
        <v>821</v>
      </c>
      <c r="B196" s="395">
        <v>4700</v>
      </c>
      <c r="C196" s="395" t="s">
        <v>822</v>
      </c>
      <c r="D196" s="396">
        <v>171101821</v>
      </c>
      <c r="E196" s="401" t="str">
        <f t="shared" si="17"/>
        <v>Í1+!rÈ1OÎ</v>
      </c>
      <c r="F196" s="402" t="str">
        <f t="shared" si="16"/>
        <v>08</v>
      </c>
    </row>
    <row r="197" spans="1:6">
      <c r="A197" s="397" t="s">
        <v>821</v>
      </c>
      <c r="B197" s="395">
        <v>50400</v>
      </c>
      <c r="C197" s="395" t="s">
        <v>833</v>
      </c>
      <c r="D197" s="396">
        <v>171101933</v>
      </c>
      <c r="E197" s="401" t="str">
        <f t="shared" si="17"/>
        <v>Í1+!}È3ÂÎ</v>
      </c>
      <c r="F197" s="402" t="str">
        <f t="shared" si="16"/>
        <v>08</v>
      </c>
    </row>
    <row r="198" spans="1:6">
      <c r="A198" s="397" t="s">
        <v>791</v>
      </c>
      <c r="B198" s="395">
        <v>36000</v>
      </c>
      <c r="C198" s="395" t="s">
        <v>792</v>
      </c>
      <c r="D198" s="396">
        <v>171103824</v>
      </c>
      <c r="E198" s="401" t="str">
        <f t="shared" si="17"/>
        <v>Í1+#rÈ4gÎ</v>
      </c>
      <c r="F198" s="402" t="str">
        <f t="shared" si="16"/>
        <v>12</v>
      </c>
    </row>
    <row r="199" spans="1:6">
      <c r="A199" s="397" t="s">
        <v>1410</v>
      </c>
      <c r="B199" s="395">
        <v>26400</v>
      </c>
      <c r="C199" s="395" t="s">
        <v>1411</v>
      </c>
      <c r="D199" s="396">
        <v>171101984</v>
      </c>
      <c r="E199" s="401" t="str">
        <f t="shared" si="17"/>
        <v>Í1+!ÆÈ4:Î</v>
      </c>
      <c r="F199" s="402" t="str">
        <f t="shared" si="16"/>
        <v>08</v>
      </c>
    </row>
    <row r="200" spans="1:6">
      <c r="A200" s="397" t="s">
        <v>590</v>
      </c>
      <c r="B200" s="395">
        <v>58400</v>
      </c>
      <c r="C200" s="395" t="s">
        <v>591</v>
      </c>
      <c r="D200" s="396">
        <v>171103734</v>
      </c>
      <c r="E200" s="401" t="str">
        <f t="shared" si="17"/>
        <v>Í1+#iÈ4CÎ</v>
      </c>
      <c r="F200" s="402" t="str">
        <f t="shared" si="16"/>
        <v>12</v>
      </c>
    </row>
    <row r="201" spans="1:6">
      <c r="A201" s="397" t="s">
        <v>1032</v>
      </c>
      <c r="B201" s="395">
        <v>10400</v>
      </c>
      <c r="C201" s="395" t="s">
        <v>1033</v>
      </c>
      <c r="D201" s="396">
        <v>171102098</v>
      </c>
      <c r="E201" s="401" t="str">
        <f t="shared" si="17"/>
        <v>Í1+")È8&amp;Î</v>
      </c>
      <c r="F201" s="402" t="str">
        <f t="shared" si="16"/>
        <v>08</v>
      </c>
    </row>
    <row r="202" spans="1:6">
      <c r="A202" s="397" t="s">
        <v>1054</v>
      </c>
      <c r="B202" s="395">
        <v>95200</v>
      </c>
      <c r="C202" s="395" t="s">
        <v>1055</v>
      </c>
      <c r="D202" s="396">
        <v>171101429</v>
      </c>
      <c r="E202" s="401" t="str">
        <f t="shared" si="17"/>
        <v>Í1+!JÈ9FÎ</v>
      </c>
      <c r="F202" s="402" t="str">
        <f t="shared" si="16"/>
        <v>18</v>
      </c>
    </row>
    <row r="203" spans="1:6" customFormat="1" ht="14.7" hidden="1">
      <c r="A203" s="393" t="s">
        <v>920</v>
      </c>
      <c r="B203">
        <v>36000</v>
      </c>
      <c r="C203" t="s">
        <v>921</v>
      </c>
      <c r="E203" s="394" t="e">
        <f t="shared" si="17"/>
        <v>#VALUE!</v>
      </c>
    </row>
    <row r="204" spans="1:6">
      <c r="A204" s="397" t="s">
        <v>880</v>
      </c>
      <c r="B204" s="395">
        <v>37600</v>
      </c>
      <c r="C204" s="395" t="s">
        <v>881</v>
      </c>
      <c r="D204" s="396">
        <v>171101613</v>
      </c>
      <c r="E204" s="401" t="str">
        <f t="shared" si="17"/>
        <v>Í1+!]È3nÎ</v>
      </c>
      <c r="F204" s="402" t="str">
        <f t="shared" ref="F204:F214" si="18">LEFT(C204,2)</f>
        <v>18</v>
      </c>
    </row>
    <row r="205" spans="1:6">
      <c r="A205" s="397" t="s">
        <v>562</v>
      </c>
      <c r="B205" s="395">
        <v>21600</v>
      </c>
      <c r="C205" s="395" t="s">
        <v>563</v>
      </c>
      <c r="D205" s="396">
        <v>171103760</v>
      </c>
      <c r="E205" s="401" t="str">
        <f t="shared" si="17"/>
        <v>Í1+#lÈ07Î</v>
      </c>
      <c r="F205" s="402" t="str">
        <f t="shared" si="18"/>
        <v>12</v>
      </c>
    </row>
    <row r="206" spans="1:6">
      <c r="A206" s="397" t="s">
        <v>984</v>
      </c>
      <c r="B206" s="395">
        <v>10400</v>
      </c>
      <c r="C206" s="395" t="s">
        <v>985</v>
      </c>
      <c r="D206" s="396">
        <v>171103642</v>
      </c>
      <c r="E206" s="401" t="str">
        <f t="shared" si="17"/>
        <v>Í1+#`È2zÎ</v>
      </c>
      <c r="F206" s="402" t="str">
        <f t="shared" si="18"/>
        <v>12</v>
      </c>
    </row>
    <row r="207" spans="1:6">
      <c r="A207" s="397" t="s">
        <v>1016</v>
      </c>
      <c r="B207" s="395">
        <v>7200</v>
      </c>
      <c r="C207" s="395" t="s">
        <v>1017</v>
      </c>
      <c r="D207" s="396">
        <v>171104013</v>
      </c>
      <c r="E207" s="401" t="str">
        <f t="shared" si="17"/>
        <v>Í1+$!È3UÎ</v>
      </c>
      <c r="F207" s="402" t="str">
        <f t="shared" si="18"/>
        <v>14</v>
      </c>
    </row>
    <row r="208" spans="1:6">
      <c r="A208" s="397" t="s">
        <v>532</v>
      </c>
      <c r="B208" s="395">
        <v>23200</v>
      </c>
      <c r="C208" s="395" t="s">
        <v>533</v>
      </c>
      <c r="D208" s="396">
        <v>171103809</v>
      </c>
      <c r="E208" s="401" t="str">
        <f t="shared" si="17"/>
        <v>Í1+#pÈ9}Î</v>
      </c>
      <c r="F208" s="402" t="str">
        <f t="shared" si="18"/>
        <v>12</v>
      </c>
    </row>
    <row r="209" spans="1:6">
      <c r="A209" s="397" t="s">
        <v>1076</v>
      </c>
      <c r="B209" s="395">
        <v>68000</v>
      </c>
      <c r="C209" s="395" t="s">
        <v>1077</v>
      </c>
      <c r="D209" s="396">
        <v>171103990</v>
      </c>
      <c r="E209" s="401" t="str">
        <f t="shared" si="17"/>
        <v>Í1+#ÇÈ0,Î</v>
      </c>
      <c r="F209" s="402" t="str">
        <f t="shared" si="18"/>
        <v>14</v>
      </c>
    </row>
    <row r="210" spans="1:6">
      <c r="A210" s="397" t="s">
        <v>904</v>
      </c>
      <c r="B210" s="395">
        <v>7200</v>
      </c>
      <c r="C210" s="395" t="s">
        <v>905</v>
      </c>
      <c r="D210" s="396">
        <v>171102100</v>
      </c>
      <c r="E210" s="401" t="str">
        <f t="shared" si="17"/>
        <v>Í1+"*È0aÎ</v>
      </c>
      <c r="F210" s="402" t="str">
        <f t="shared" si="18"/>
        <v>08</v>
      </c>
    </row>
    <row r="211" spans="1:6">
      <c r="A211" s="397" t="s">
        <v>1469</v>
      </c>
      <c r="B211" s="395">
        <v>2100</v>
      </c>
      <c r="C211" s="395" t="s">
        <v>1470</v>
      </c>
      <c r="D211" s="396">
        <v>171104253</v>
      </c>
      <c r="E211" s="401" t="str">
        <f t="shared" si="17"/>
        <v>Í1+$9È3NÎ</v>
      </c>
      <c r="F211" s="402" t="str">
        <f t="shared" si="18"/>
        <v>14</v>
      </c>
    </row>
    <row r="212" spans="1:6">
      <c r="A212" s="397" t="s">
        <v>1322</v>
      </c>
      <c r="B212" s="395">
        <v>15200</v>
      </c>
      <c r="C212" s="395" t="s">
        <v>1323</v>
      </c>
      <c r="D212" s="396">
        <v>171101749</v>
      </c>
      <c r="E212" s="401" t="str">
        <f t="shared" si="17"/>
        <v>Í1+!jÈ9_Î</v>
      </c>
      <c r="F212" s="402" t="str">
        <f t="shared" si="18"/>
        <v>08</v>
      </c>
    </row>
    <row r="213" spans="1:6">
      <c r="A213" s="397" t="s">
        <v>783</v>
      </c>
      <c r="B213" s="395">
        <v>20000</v>
      </c>
      <c r="C213" s="395" t="s">
        <v>784</v>
      </c>
      <c r="D213" s="396">
        <v>171101448</v>
      </c>
      <c r="E213" s="401" t="str">
        <f t="shared" si="17"/>
        <v>Í1+!LÈ8HÎ</v>
      </c>
      <c r="F213" s="402" t="str">
        <f t="shared" si="18"/>
        <v>18</v>
      </c>
    </row>
    <row r="214" spans="1:6">
      <c r="A214" s="397" t="s">
        <v>1260</v>
      </c>
      <c r="B214" s="395">
        <v>36000</v>
      </c>
      <c r="C214" s="395" t="s">
        <v>1261</v>
      </c>
      <c r="D214" s="396">
        <v>171101450</v>
      </c>
      <c r="E214" s="401" t="str">
        <f t="shared" si="17"/>
        <v>Í1+!MÈ0ÇÎ</v>
      </c>
      <c r="F214" s="402" t="str">
        <f t="shared" si="18"/>
        <v>18</v>
      </c>
    </row>
    <row r="215" spans="1:6" customFormat="1" ht="14.7" hidden="1">
      <c r="A215" s="393" t="s">
        <v>944</v>
      </c>
      <c r="B215">
        <v>42400</v>
      </c>
      <c r="C215" t="s">
        <v>945</v>
      </c>
      <c r="E215" s="394" t="e">
        <f t="shared" si="17"/>
        <v>#VALUE!</v>
      </c>
    </row>
    <row r="216" spans="1:6">
      <c r="A216" s="397" t="s">
        <v>978</v>
      </c>
      <c r="B216" s="395">
        <v>21600</v>
      </c>
      <c r="C216" s="395" t="s">
        <v>979</v>
      </c>
      <c r="D216" s="396">
        <v>171103680</v>
      </c>
      <c r="E216" s="401" t="str">
        <f t="shared" si="17"/>
        <v>Í1+#dÈ0~Î</v>
      </c>
      <c r="F216" s="402" t="str">
        <f t="shared" ref="F216:F224" si="19">LEFT(C216,2)</f>
        <v>12</v>
      </c>
    </row>
    <row r="217" spans="1:6">
      <c r="A217" s="397" t="s">
        <v>1465</v>
      </c>
      <c r="B217" s="395">
        <v>15200</v>
      </c>
      <c r="C217" s="395" t="s">
        <v>1466</v>
      </c>
      <c r="D217" s="396">
        <v>171101750</v>
      </c>
      <c r="E217" s="401" t="str">
        <f t="shared" si="17"/>
        <v>Í1+!kÈ0-Î</v>
      </c>
      <c r="F217" s="402" t="str">
        <f t="shared" si="19"/>
        <v>08</v>
      </c>
    </row>
    <row r="218" spans="1:6">
      <c r="A218" s="397" t="s">
        <v>727</v>
      </c>
      <c r="B218" s="395">
        <v>15200</v>
      </c>
      <c r="C218" s="395" t="s">
        <v>728</v>
      </c>
      <c r="D218" s="396">
        <v>171101486</v>
      </c>
      <c r="E218" s="401" t="str">
        <f t="shared" si="17"/>
        <v>Í1+!PÈ6LÎ</v>
      </c>
      <c r="F218" s="402" t="str">
        <f t="shared" si="19"/>
        <v>18</v>
      </c>
    </row>
    <row r="219" spans="1:6">
      <c r="A219" s="397" t="s">
        <v>1326</v>
      </c>
      <c r="B219" s="395">
        <v>24800</v>
      </c>
      <c r="C219" s="395" t="s">
        <v>1327</v>
      </c>
      <c r="D219" s="396">
        <v>171101723</v>
      </c>
      <c r="E219" s="401" t="str">
        <f t="shared" si="17"/>
        <v>Í1+!hÈ33Î</v>
      </c>
      <c r="F219" s="402" t="str">
        <f t="shared" si="19"/>
        <v>08</v>
      </c>
    </row>
    <row r="220" spans="1:6">
      <c r="A220" s="397" t="s">
        <v>1314</v>
      </c>
      <c r="B220" s="395">
        <v>20000</v>
      </c>
      <c r="C220" s="395" t="s">
        <v>1315</v>
      </c>
      <c r="D220" s="396">
        <v>171102011</v>
      </c>
      <c r="E220" s="401" t="str">
        <f t="shared" si="17"/>
        <v>Í1+"!È1CÎ</v>
      </c>
      <c r="F220" s="402" t="str">
        <f t="shared" si="19"/>
        <v>08</v>
      </c>
    </row>
    <row r="221" spans="1:6">
      <c r="A221" s="397" t="s">
        <v>1006</v>
      </c>
      <c r="B221" s="395">
        <v>60000</v>
      </c>
      <c r="C221" s="395" t="s">
        <v>1007</v>
      </c>
      <c r="D221" s="396">
        <v>171101703</v>
      </c>
      <c r="E221" s="401" t="str">
        <f t="shared" si="17"/>
        <v>Í1+!fÈ3+Î</v>
      </c>
      <c r="F221" s="402" t="str">
        <f t="shared" si="19"/>
        <v>08</v>
      </c>
    </row>
    <row r="222" spans="1:6">
      <c r="A222" s="397" t="s">
        <v>793</v>
      </c>
      <c r="B222" s="395">
        <v>37600</v>
      </c>
      <c r="C222" s="395" t="s">
        <v>794</v>
      </c>
      <c r="D222" s="396">
        <v>171103875</v>
      </c>
      <c r="E222" s="401" t="str">
        <f t="shared" si="17"/>
        <v>Í1+#wÈ5ÅÎ</v>
      </c>
      <c r="F222" s="402" t="str">
        <f t="shared" si="19"/>
        <v>12</v>
      </c>
    </row>
    <row r="223" spans="1:6">
      <c r="A223" s="397" t="s">
        <v>1404</v>
      </c>
      <c r="B223" s="395">
        <v>13600</v>
      </c>
      <c r="C223" s="395" t="s">
        <v>1405</v>
      </c>
      <c r="D223" s="396">
        <v>171102632</v>
      </c>
      <c r="E223" s="401" t="str">
        <f t="shared" si="17"/>
        <v>Í1+"_È2sÎ</v>
      </c>
      <c r="F223" s="402" t="str">
        <f t="shared" si="19"/>
        <v>02</v>
      </c>
    </row>
    <row r="224" spans="1:6">
      <c r="A224" s="397" t="s">
        <v>759</v>
      </c>
      <c r="B224" s="395">
        <v>31200</v>
      </c>
      <c r="C224" s="395" t="s">
        <v>760</v>
      </c>
      <c r="D224" s="396">
        <v>171101316</v>
      </c>
      <c r="E224" s="401" t="str">
        <f t="shared" si="17"/>
        <v>Í1+!?È6oÎ</v>
      </c>
      <c r="F224" s="402" t="str">
        <f t="shared" si="19"/>
        <v>18</v>
      </c>
    </row>
    <row r="225" spans="1:6" customFormat="1" ht="14.7" hidden="1">
      <c r="A225" s="393" t="s">
        <v>964</v>
      </c>
      <c r="B225">
        <v>8800</v>
      </c>
      <c r="C225" t="s">
        <v>965</v>
      </c>
      <c r="E225" s="394" t="e">
        <f t="shared" si="17"/>
        <v>#VALUE!</v>
      </c>
    </row>
    <row r="226" spans="1:6">
      <c r="A226" s="397" t="s">
        <v>751</v>
      </c>
      <c r="B226" s="395">
        <v>48800</v>
      </c>
      <c r="C226" s="395" t="s">
        <v>752</v>
      </c>
      <c r="D226" s="396">
        <v>171101935</v>
      </c>
      <c r="E226" s="401" t="str">
        <f t="shared" si="17"/>
        <v>Í1+!}È5,Î</v>
      </c>
      <c r="F226" s="402" t="str">
        <f>LEFT(C226,2)</f>
        <v>08</v>
      </c>
    </row>
    <row r="227" spans="1:6" customFormat="1" ht="14.7" hidden="1">
      <c r="A227" s="393" t="s">
        <v>968</v>
      </c>
      <c r="B227">
        <v>10400</v>
      </c>
      <c r="C227" t="s">
        <v>969</v>
      </c>
      <c r="E227" s="394" t="e">
        <f t="shared" si="17"/>
        <v>#VALUE!</v>
      </c>
    </row>
    <row r="228" spans="1:6" customFormat="1" ht="14.7" hidden="1">
      <c r="A228" s="393" t="s">
        <v>970</v>
      </c>
      <c r="B228">
        <v>7200</v>
      </c>
      <c r="C228" t="s">
        <v>971</v>
      </c>
      <c r="E228" s="394" t="e">
        <f t="shared" si="17"/>
        <v>#VALUE!</v>
      </c>
    </row>
    <row r="229" spans="1:6" customFormat="1" ht="14.7" hidden="1">
      <c r="A229" s="393" t="s">
        <v>972</v>
      </c>
      <c r="B229">
        <v>47200</v>
      </c>
      <c r="C229" t="s">
        <v>973</v>
      </c>
      <c r="E229" s="394" t="e">
        <f t="shared" si="17"/>
        <v>#VALUE!</v>
      </c>
    </row>
    <row r="230" spans="1:6">
      <c r="A230" s="397" t="s">
        <v>1278</v>
      </c>
      <c r="B230" s="395">
        <v>48800</v>
      </c>
      <c r="C230" s="395" t="s">
        <v>1279</v>
      </c>
      <c r="D230" s="396">
        <v>171102974</v>
      </c>
      <c r="E230" s="401" t="str">
        <f t="shared" si="17"/>
        <v>Í1+"ÅÈ49Î</v>
      </c>
      <c r="F230" s="402" t="str">
        <f t="shared" ref="F230:F247" si="20">LEFT(C230,2)</f>
        <v>02</v>
      </c>
    </row>
    <row r="231" spans="1:6">
      <c r="A231" s="397" t="s">
        <v>811</v>
      </c>
      <c r="B231" s="395">
        <v>58400</v>
      </c>
      <c r="C231" s="395" t="s">
        <v>812</v>
      </c>
      <c r="D231" s="396">
        <v>171101623</v>
      </c>
      <c r="E231" s="401" t="str">
        <f t="shared" si="17"/>
        <v>Í1+!^È3rÎ</v>
      </c>
      <c r="F231" s="402" t="str">
        <f t="shared" si="20"/>
        <v>18</v>
      </c>
    </row>
    <row r="232" spans="1:6">
      <c r="A232" s="397" t="s">
        <v>644</v>
      </c>
      <c r="B232" s="395">
        <v>15200</v>
      </c>
      <c r="C232" s="395" t="s">
        <v>645</v>
      </c>
      <c r="D232" s="396">
        <v>171103572</v>
      </c>
      <c r="E232" s="401" t="str">
        <f t="shared" si="17"/>
        <v>Í1+#YÈ2^Î</v>
      </c>
      <c r="F232" s="402" t="str">
        <f t="shared" si="20"/>
        <v>12</v>
      </c>
    </row>
    <row r="233" spans="1:6">
      <c r="A233" s="397" t="s">
        <v>628</v>
      </c>
      <c r="B233" s="395">
        <v>24800</v>
      </c>
      <c r="C233" s="395" t="s">
        <v>629</v>
      </c>
      <c r="D233" s="396">
        <v>171103699</v>
      </c>
      <c r="E233" s="401" t="str">
        <f t="shared" si="17"/>
        <v>Í1+#eÈ9QÎ</v>
      </c>
      <c r="F233" s="402" t="str">
        <f t="shared" si="20"/>
        <v>12</v>
      </c>
    </row>
    <row r="234" spans="1:6">
      <c r="A234" s="397" t="s">
        <v>900</v>
      </c>
      <c r="B234" s="395">
        <v>18400</v>
      </c>
      <c r="C234" s="395" t="s">
        <v>901</v>
      </c>
      <c r="D234" s="396">
        <v>171102615</v>
      </c>
      <c r="E234" s="401" t="str">
        <f t="shared" si="17"/>
        <v>Í1+"]È5}Î</v>
      </c>
      <c r="F234" s="402" t="str">
        <f t="shared" si="20"/>
        <v>02</v>
      </c>
    </row>
    <row r="235" spans="1:6">
      <c r="A235" s="397" t="s">
        <v>564</v>
      </c>
      <c r="B235" s="395">
        <v>13600</v>
      </c>
      <c r="C235" s="395" t="s">
        <v>565</v>
      </c>
      <c r="D235" s="396">
        <v>171103772</v>
      </c>
      <c r="E235" s="401" t="str">
        <f t="shared" si="17"/>
        <v>Í1+#mÈ2GÎ</v>
      </c>
      <c r="F235" s="402" t="str">
        <f t="shared" si="20"/>
        <v>12</v>
      </c>
    </row>
    <row r="236" spans="1:6">
      <c r="A236" s="397" t="s">
        <v>1062</v>
      </c>
      <c r="B236" s="395">
        <v>3400</v>
      </c>
      <c r="C236" s="395" t="s">
        <v>1063</v>
      </c>
      <c r="D236" s="396">
        <v>171101765</v>
      </c>
      <c r="E236" s="401" t="str">
        <f t="shared" si="17"/>
        <v>Í1+!lÈ5OÎ</v>
      </c>
      <c r="F236" s="402" t="str">
        <f t="shared" si="20"/>
        <v>08</v>
      </c>
    </row>
    <row r="237" spans="1:6">
      <c r="A237" s="397" t="s">
        <v>542</v>
      </c>
      <c r="B237" s="395">
        <v>29600</v>
      </c>
      <c r="C237" s="395" t="s">
        <v>543</v>
      </c>
      <c r="D237" s="396">
        <v>171103499</v>
      </c>
      <c r="E237" s="401" t="str">
        <f t="shared" si="17"/>
        <v>Í1+#QÈ9hÎ</v>
      </c>
      <c r="F237" s="402" t="str">
        <f t="shared" si="20"/>
        <v>12</v>
      </c>
    </row>
    <row r="238" spans="1:6">
      <c r="A238" s="397" t="s">
        <v>1030</v>
      </c>
      <c r="B238" s="395">
        <v>44000</v>
      </c>
      <c r="C238" s="395" t="s">
        <v>1031</v>
      </c>
      <c r="D238" s="396">
        <v>171102784</v>
      </c>
      <c r="E238" s="401" t="str">
        <f t="shared" si="17"/>
        <v>Í1+"nÈ4TÎ</v>
      </c>
      <c r="F238" s="402" t="str">
        <f t="shared" si="20"/>
        <v>02</v>
      </c>
    </row>
    <row r="239" spans="1:6">
      <c r="A239" s="397" t="s">
        <v>521</v>
      </c>
      <c r="B239" s="395">
        <v>39200</v>
      </c>
      <c r="C239" s="395" t="s">
        <v>522</v>
      </c>
      <c r="D239" s="396">
        <v>171103643</v>
      </c>
      <c r="E239" s="401" t="str">
        <f t="shared" si="17"/>
        <v>Í1+#`È3ÄÎ</v>
      </c>
      <c r="F239" s="402" t="str">
        <f t="shared" si="20"/>
        <v>12</v>
      </c>
    </row>
    <row r="240" spans="1:6">
      <c r="A240" s="397" t="s">
        <v>745</v>
      </c>
      <c r="B240" s="395">
        <v>4700</v>
      </c>
      <c r="C240" s="395" t="s">
        <v>746</v>
      </c>
      <c r="D240" s="396">
        <v>171101998</v>
      </c>
      <c r="E240" s="401" t="str">
        <f t="shared" si="17"/>
        <v>Í1+!ÇÈ8VÎ</v>
      </c>
      <c r="F240" s="402" t="str">
        <f t="shared" si="20"/>
        <v>08</v>
      </c>
    </row>
    <row r="241" spans="1:6">
      <c r="A241" s="397" t="s">
        <v>674</v>
      </c>
      <c r="B241" s="395">
        <v>63200</v>
      </c>
      <c r="C241" s="395" t="s">
        <v>675</v>
      </c>
      <c r="D241" s="396">
        <v>171103867</v>
      </c>
      <c r="E241" s="401" t="str">
        <f t="shared" si="17"/>
        <v>Í1+#vÈ7"Î</v>
      </c>
      <c r="F241" s="402" t="str">
        <f t="shared" si="20"/>
        <v>12</v>
      </c>
    </row>
    <row r="242" spans="1:6">
      <c r="A242" s="397" t="s">
        <v>528</v>
      </c>
      <c r="B242" s="395">
        <v>3400</v>
      </c>
      <c r="C242" s="395" t="s">
        <v>529</v>
      </c>
      <c r="D242" s="396">
        <v>171103594</v>
      </c>
      <c r="E242" s="401" t="str">
        <f t="shared" si="17"/>
        <v>Í1+#[È4rÎ</v>
      </c>
      <c r="F242" s="402" t="str">
        <f t="shared" si="20"/>
        <v>12</v>
      </c>
    </row>
    <row r="243" spans="1:6">
      <c r="A243" s="397" t="s">
        <v>718</v>
      </c>
      <c r="B243" s="395">
        <v>13600</v>
      </c>
      <c r="C243" s="395" t="s">
        <v>719</v>
      </c>
      <c r="D243" s="396">
        <v>171101708</v>
      </c>
      <c r="E243" s="401" t="str">
        <f t="shared" si="17"/>
        <v>Í1+!fÈ8IÎ</v>
      </c>
      <c r="F243" s="402" t="str">
        <f t="shared" si="20"/>
        <v>08</v>
      </c>
    </row>
    <row r="244" spans="1:6">
      <c r="A244" s="397" t="s">
        <v>1088</v>
      </c>
      <c r="B244" s="395">
        <v>47200</v>
      </c>
      <c r="C244" s="395" t="s">
        <v>1089</v>
      </c>
      <c r="D244" s="396">
        <v>171103650</v>
      </c>
      <c r="E244" s="401" t="str">
        <f t="shared" si="17"/>
        <v>Í1+#aÈ0rÎ</v>
      </c>
      <c r="F244" s="402" t="str">
        <f t="shared" si="20"/>
        <v>12</v>
      </c>
    </row>
    <row r="245" spans="1:6">
      <c r="A245" s="397" t="s">
        <v>588</v>
      </c>
      <c r="B245" s="395">
        <v>3400</v>
      </c>
      <c r="C245" s="395" t="s">
        <v>589</v>
      </c>
      <c r="D245" s="396">
        <v>171103724</v>
      </c>
      <c r="E245" s="401" t="str">
        <f t="shared" si="17"/>
        <v>Í1+#hÈ4?Î</v>
      </c>
      <c r="F245" s="402" t="str">
        <f t="shared" si="20"/>
        <v>12</v>
      </c>
    </row>
    <row r="246" spans="1:6">
      <c r="A246" s="397" t="s">
        <v>684</v>
      </c>
      <c r="B246" s="395">
        <v>21600</v>
      </c>
      <c r="C246" s="395" t="s">
        <v>685</v>
      </c>
      <c r="D246" s="396">
        <v>171103732</v>
      </c>
      <c r="E246" s="401" t="str">
        <f t="shared" si="17"/>
        <v>Í1+#iÈ27Î</v>
      </c>
      <c r="F246" s="402" t="str">
        <f t="shared" si="20"/>
        <v>12</v>
      </c>
    </row>
    <row r="247" spans="1:6">
      <c r="A247" s="397" t="s">
        <v>936</v>
      </c>
      <c r="B247" s="395">
        <v>32800</v>
      </c>
      <c r="C247" s="395" t="s">
        <v>937</v>
      </c>
      <c r="D247" s="396">
        <v>171104135</v>
      </c>
      <c r="E247" s="401" t="str">
        <f t="shared" si="17"/>
        <v>Í1+$-È5*Î</v>
      </c>
      <c r="F247" s="402" t="str">
        <f t="shared" si="20"/>
        <v>14</v>
      </c>
    </row>
    <row r="248" spans="1:6" customFormat="1" ht="14.7" hidden="1">
      <c r="A248" s="393" t="s">
        <v>1010</v>
      </c>
      <c r="B248">
        <v>16800</v>
      </c>
      <c r="C248" t="s">
        <v>1011</v>
      </c>
      <c r="E248" s="394" t="e">
        <f t="shared" si="17"/>
        <v>#VALUE!</v>
      </c>
    </row>
    <row r="249" spans="1:6" customFormat="1" ht="14.7" hidden="1">
      <c r="A249" s="393" t="s">
        <v>1012</v>
      </c>
      <c r="B249">
        <v>29600</v>
      </c>
      <c r="C249" t="s">
        <v>1013</v>
      </c>
      <c r="E249" s="394" t="e">
        <f t="shared" si="17"/>
        <v>#VALUE!</v>
      </c>
    </row>
    <row r="250" spans="1:6">
      <c r="A250" s="397" t="s">
        <v>1118</v>
      </c>
      <c r="B250" s="395">
        <v>20000</v>
      </c>
      <c r="C250" s="395" t="s">
        <v>1119</v>
      </c>
      <c r="D250" s="396">
        <v>171101602</v>
      </c>
      <c r="E250" s="401" t="str">
        <f t="shared" si="17"/>
        <v>Í1+!\È2dÎ</v>
      </c>
      <c r="F250" s="402" t="str">
        <f t="shared" ref="F250:F261" si="21">LEFT(C250,2)</f>
        <v>18</v>
      </c>
    </row>
    <row r="251" spans="1:6">
      <c r="A251" s="397" t="s">
        <v>864</v>
      </c>
      <c r="B251" s="395">
        <v>16800</v>
      </c>
      <c r="C251" s="395" t="s">
        <v>865</v>
      </c>
      <c r="D251" s="396">
        <v>171101492</v>
      </c>
      <c r="E251" s="401" t="str">
        <f t="shared" si="17"/>
        <v>Í1+!QÈ28Î</v>
      </c>
      <c r="F251" s="402" t="str">
        <f t="shared" si="21"/>
        <v>18</v>
      </c>
    </row>
    <row r="252" spans="1:6">
      <c r="A252" s="397" t="s">
        <v>1204</v>
      </c>
      <c r="B252" s="395">
        <v>21600</v>
      </c>
      <c r="C252" s="395" t="s">
        <v>1205</v>
      </c>
      <c r="D252" s="396">
        <v>171104025</v>
      </c>
      <c r="E252" s="401" t="str">
        <f t="shared" si="17"/>
        <v>Í1+$"È5eÎ</v>
      </c>
      <c r="F252" s="402" t="str">
        <f t="shared" si="21"/>
        <v>14</v>
      </c>
    </row>
    <row r="253" spans="1:6">
      <c r="A253" s="397" t="s">
        <v>930</v>
      </c>
      <c r="B253" s="395">
        <v>3400</v>
      </c>
      <c r="C253" s="395" t="s">
        <v>931</v>
      </c>
      <c r="D253" s="396">
        <v>171104016</v>
      </c>
      <c r="E253" s="401" t="str">
        <f t="shared" si="17"/>
        <v>Í1+$!È6gÎ</v>
      </c>
      <c r="F253" s="402" t="str">
        <f t="shared" si="21"/>
        <v>14</v>
      </c>
    </row>
    <row r="254" spans="1:6">
      <c r="A254" s="397" t="s">
        <v>924</v>
      </c>
      <c r="B254" s="395">
        <v>56800</v>
      </c>
      <c r="C254" s="395" t="s">
        <v>925</v>
      </c>
      <c r="D254" s="396">
        <v>171103993</v>
      </c>
      <c r="E254" s="401" t="str">
        <f t="shared" si="17"/>
        <v>Í1+#ÇÈ3&gt;Î</v>
      </c>
      <c r="F254" s="402" t="str">
        <f t="shared" si="21"/>
        <v>14</v>
      </c>
    </row>
    <row r="255" spans="1:6">
      <c r="A255" s="397" t="s">
        <v>1282</v>
      </c>
      <c r="B255" s="395">
        <v>44000</v>
      </c>
      <c r="C255" s="395" t="s">
        <v>1283</v>
      </c>
      <c r="D255" s="396">
        <v>171102958</v>
      </c>
      <c r="E255" s="401" t="str">
        <f t="shared" si="17"/>
        <v>Í1+"ÃÈ8IÎ</v>
      </c>
      <c r="F255" s="402" t="str">
        <f t="shared" si="21"/>
        <v>02</v>
      </c>
    </row>
    <row r="256" spans="1:6">
      <c r="A256" s="397" t="s">
        <v>773</v>
      </c>
      <c r="B256" s="395">
        <v>34400</v>
      </c>
      <c r="C256" s="395" t="s">
        <v>774</v>
      </c>
      <c r="D256" s="396">
        <v>171101504</v>
      </c>
      <c r="E256" s="401" t="str">
        <f t="shared" si="17"/>
        <v>Í1+!RÈ4HÎ</v>
      </c>
      <c r="F256" s="402" t="str">
        <f t="shared" si="21"/>
        <v>18</v>
      </c>
    </row>
    <row r="257" spans="1:6">
      <c r="A257" s="397" t="s">
        <v>988</v>
      </c>
      <c r="B257" s="395">
        <v>23200</v>
      </c>
      <c r="C257" s="395" t="s">
        <v>989</v>
      </c>
      <c r="D257" s="396">
        <v>171101393</v>
      </c>
      <c r="E257" s="401" t="str">
        <f t="shared" si="17"/>
        <v>Í1+!GÈ3}Î</v>
      </c>
      <c r="F257" s="402" t="str">
        <f t="shared" si="21"/>
        <v>18</v>
      </c>
    </row>
    <row r="258" spans="1:6">
      <c r="A258" s="397" t="s">
        <v>954</v>
      </c>
      <c r="B258" s="395">
        <v>21600</v>
      </c>
      <c r="C258" s="395" t="s">
        <v>955</v>
      </c>
      <c r="D258" s="396">
        <v>171103611</v>
      </c>
      <c r="E258" s="401" t="str">
        <f t="shared" ref="E258:E321" si="22">Code128(D258)</f>
        <v>Í1+#]È1hÎ</v>
      </c>
      <c r="F258" s="402" t="str">
        <f t="shared" si="21"/>
        <v>12</v>
      </c>
    </row>
    <row r="259" spans="1:6">
      <c r="A259" s="397" t="s">
        <v>878</v>
      </c>
      <c r="B259" s="395">
        <v>29600</v>
      </c>
      <c r="C259" s="395" t="s">
        <v>879</v>
      </c>
      <c r="D259" s="396">
        <v>171101612</v>
      </c>
      <c r="E259" s="401" t="str">
        <f t="shared" si="22"/>
        <v>Í1+!]È2hÎ</v>
      </c>
      <c r="F259" s="402" t="str">
        <f t="shared" si="21"/>
        <v>18</v>
      </c>
    </row>
    <row r="260" spans="1:6">
      <c r="A260" s="397" t="s">
        <v>670</v>
      </c>
      <c r="B260" s="395">
        <v>2100</v>
      </c>
      <c r="C260" s="395" t="s">
        <v>671</v>
      </c>
      <c r="D260" s="396">
        <v>171103560</v>
      </c>
      <c r="E260" s="401" t="str">
        <f t="shared" si="22"/>
        <v>Í1+#XÈ0NÎ</v>
      </c>
      <c r="F260" s="402" t="str">
        <f t="shared" si="21"/>
        <v>12</v>
      </c>
    </row>
    <row r="261" spans="1:6">
      <c r="A261" s="397" t="s">
        <v>769</v>
      </c>
      <c r="B261" s="395">
        <v>8800</v>
      </c>
      <c r="C261" s="395" t="s">
        <v>770</v>
      </c>
      <c r="D261" s="396">
        <v>171103566</v>
      </c>
      <c r="E261" s="401" t="str">
        <f t="shared" si="22"/>
        <v>Í1+#XÈ6rÎ</v>
      </c>
      <c r="F261" s="402" t="str">
        <f t="shared" si="21"/>
        <v>12</v>
      </c>
    </row>
    <row r="262" spans="1:6" customFormat="1" ht="14.7" hidden="1">
      <c r="A262" s="393" t="s">
        <v>1038</v>
      </c>
      <c r="B262">
        <v>8800</v>
      </c>
      <c r="C262" t="s">
        <v>1039</v>
      </c>
      <c r="E262" s="394" t="e">
        <f t="shared" si="22"/>
        <v>#VALUE!</v>
      </c>
    </row>
    <row r="263" spans="1:6">
      <c r="A263" s="397" t="s">
        <v>731</v>
      </c>
      <c r="B263" s="395">
        <v>64800</v>
      </c>
      <c r="C263" s="395" t="s">
        <v>732</v>
      </c>
      <c r="D263" s="396">
        <v>171101401</v>
      </c>
      <c r="E263" s="401" t="str">
        <f t="shared" si="22"/>
        <v>Í1+!HÈ1uÎ</v>
      </c>
      <c r="F263" s="402" t="str">
        <f t="shared" ref="F263:F270" si="23">LEFT(C263,2)</f>
        <v>18</v>
      </c>
    </row>
    <row r="264" spans="1:6">
      <c r="A264" s="397" t="s">
        <v>1198</v>
      </c>
      <c r="B264" s="395">
        <v>40800</v>
      </c>
      <c r="C264" s="395" t="s">
        <v>1199</v>
      </c>
      <c r="D264" s="396">
        <v>171103907</v>
      </c>
      <c r="E264" s="401" t="str">
        <f t="shared" si="22"/>
        <v>Í1+#zÈ72Î</v>
      </c>
      <c r="F264" s="402" t="str">
        <f t="shared" si="23"/>
        <v>14</v>
      </c>
    </row>
    <row r="265" spans="1:6">
      <c r="A265" s="397" t="s">
        <v>1389</v>
      </c>
      <c r="B265" s="395">
        <v>18400</v>
      </c>
      <c r="C265" s="395" t="s">
        <v>1390</v>
      </c>
      <c r="D265" s="396">
        <v>171101400</v>
      </c>
      <c r="E265" s="401" t="str">
        <f t="shared" si="22"/>
        <v>Í1+!HÈ0oÎ</v>
      </c>
      <c r="F265" s="402" t="str">
        <f t="shared" si="23"/>
        <v>18</v>
      </c>
    </row>
    <row r="266" spans="1:6">
      <c r="A266" s="397" t="s">
        <v>1439</v>
      </c>
      <c r="B266" s="395">
        <v>21600</v>
      </c>
      <c r="C266" s="395" t="s">
        <v>1440</v>
      </c>
      <c r="D266" s="396">
        <v>171104224</v>
      </c>
      <c r="E266" s="401" t="str">
        <f t="shared" si="22"/>
        <v>Í1+$6È4HÎ</v>
      </c>
      <c r="F266" s="402" t="str">
        <f t="shared" si="23"/>
        <v>14</v>
      </c>
    </row>
    <row r="267" spans="1:6">
      <c r="A267" s="397" t="s">
        <v>570</v>
      </c>
      <c r="B267" s="395">
        <v>23200</v>
      </c>
      <c r="C267" s="395" t="s">
        <v>571</v>
      </c>
      <c r="D267" s="396">
        <v>171103737</v>
      </c>
      <c r="E267" s="401" t="str">
        <f t="shared" si="22"/>
        <v>Í1+#iÈ7UÎ</v>
      </c>
      <c r="F267" s="402" t="str">
        <f t="shared" si="23"/>
        <v>12</v>
      </c>
    </row>
    <row r="268" spans="1:6">
      <c r="A268" s="397" t="s">
        <v>616</v>
      </c>
      <c r="B268" s="395">
        <v>10400</v>
      </c>
      <c r="C268" s="395" t="s">
        <v>617</v>
      </c>
      <c r="D268" s="396">
        <v>171103752</v>
      </c>
      <c r="E268" s="401" t="str">
        <f t="shared" si="22"/>
        <v>Í1+#kÈ2?Î</v>
      </c>
      <c r="F268" s="402" t="str">
        <f t="shared" si="23"/>
        <v>12</v>
      </c>
    </row>
    <row r="269" spans="1:6">
      <c r="A269" s="397" t="s">
        <v>1447</v>
      </c>
      <c r="B269" s="395">
        <v>48800</v>
      </c>
      <c r="C269" s="395" t="s">
        <v>1448</v>
      </c>
      <c r="D269" s="396">
        <v>171104259</v>
      </c>
      <c r="E269" s="401" t="str">
        <f t="shared" si="22"/>
        <v>Í1+$9È9rÎ</v>
      </c>
      <c r="F269" s="402" t="str">
        <f t="shared" si="23"/>
        <v>14</v>
      </c>
    </row>
    <row r="270" spans="1:6">
      <c r="A270" s="397" t="s">
        <v>602</v>
      </c>
      <c r="B270" s="395">
        <v>40800</v>
      </c>
      <c r="C270" s="395" t="s">
        <v>603</v>
      </c>
      <c r="D270" s="396">
        <v>171103718</v>
      </c>
      <c r="E270" s="401" t="str">
        <f t="shared" si="22"/>
        <v>Í1+#gÈ8SÎ</v>
      </c>
      <c r="F270" s="402" t="str">
        <f t="shared" si="23"/>
        <v>12</v>
      </c>
    </row>
    <row r="271" spans="1:6" customFormat="1" ht="14.7" hidden="1">
      <c r="A271" s="393" t="s">
        <v>1056</v>
      </c>
      <c r="B271">
        <v>16800</v>
      </c>
      <c r="C271" t="s">
        <v>1057</v>
      </c>
      <c r="E271" s="394" t="e">
        <f t="shared" si="22"/>
        <v>#VALUE!</v>
      </c>
    </row>
    <row r="272" spans="1:6">
      <c r="A272" s="397" t="s">
        <v>1144</v>
      </c>
      <c r="B272" s="395">
        <v>10400</v>
      </c>
      <c r="C272" s="395" t="s">
        <v>1145</v>
      </c>
      <c r="D272" s="396">
        <v>171102973</v>
      </c>
      <c r="E272" s="401" t="str">
        <f t="shared" si="22"/>
        <v>Í1+"ÅÈ33Î</v>
      </c>
      <c r="F272" s="402" t="str">
        <f t="shared" ref="F272:F294" si="24">LEFT(C272,2)</f>
        <v>02</v>
      </c>
    </row>
    <row r="273" spans="1:6">
      <c r="A273" s="397" t="s">
        <v>668</v>
      </c>
      <c r="B273" s="395">
        <v>26400</v>
      </c>
      <c r="C273" s="395" t="s">
        <v>669</v>
      </c>
      <c r="D273" s="396">
        <v>171103558</v>
      </c>
      <c r="E273" s="401" t="str">
        <f t="shared" si="22"/>
        <v>Í1+#WÈ8zÎ</v>
      </c>
      <c r="F273" s="402" t="str">
        <f t="shared" si="24"/>
        <v>12</v>
      </c>
    </row>
    <row r="274" spans="1:6">
      <c r="A274" s="397" t="s">
        <v>2279</v>
      </c>
      <c r="B274" s="395">
        <v>56800</v>
      </c>
      <c r="C274" s="395" t="s">
        <v>1206</v>
      </c>
      <c r="D274" s="396">
        <v>171104055</v>
      </c>
      <c r="E274" s="401" t="str">
        <f t="shared" si="22"/>
        <v>Í1+$%È5qÎ</v>
      </c>
      <c r="F274" s="402" t="str">
        <f t="shared" si="24"/>
        <v>14</v>
      </c>
    </row>
    <row r="275" spans="1:6">
      <c r="A275" s="397" t="s">
        <v>890</v>
      </c>
      <c r="B275" s="395">
        <v>12000</v>
      </c>
      <c r="C275" s="395" t="s">
        <v>891</v>
      </c>
      <c r="D275" s="396">
        <v>171101408</v>
      </c>
      <c r="E275" s="401" t="str">
        <f t="shared" si="22"/>
        <v>Í1+!HÈ88Î</v>
      </c>
      <c r="F275" s="402" t="str">
        <f t="shared" si="24"/>
        <v>18</v>
      </c>
    </row>
    <row r="276" spans="1:6">
      <c r="A276" s="397" t="s">
        <v>1116</v>
      </c>
      <c r="B276" s="395">
        <v>16800</v>
      </c>
      <c r="C276" s="395" t="s">
        <v>1117</v>
      </c>
      <c r="D276" s="396">
        <v>171101577</v>
      </c>
      <c r="E276" s="401" t="str">
        <f t="shared" si="22"/>
        <v>Í1+!YÈ7vÎ</v>
      </c>
      <c r="F276" s="402" t="str">
        <f t="shared" si="24"/>
        <v>18</v>
      </c>
    </row>
    <row r="277" spans="1:6">
      <c r="A277" s="397" t="s">
        <v>1399</v>
      </c>
      <c r="B277" s="395">
        <v>20000</v>
      </c>
      <c r="C277" s="395" t="s">
        <v>1400</v>
      </c>
      <c r="D277" s="396">
        <v>171102920</v>
      </c>
      <c r="E277" s="401" t="str">
        <f t="shared" si="22"/>
        <v>Í1+"|È0tÎ</v>
      </c>
      <c r="F277" s="402" t="str">
        <f t="shared" si="24"/>
        <v>02</v>
      </c>
    </row>
    <row r="278" spans="1:6">
      <c r="A278" s="397" t="s">
        <v>2280</v>
      </c>
      <c r="B278" s="395">
        <v>10400</v>
      </c>
      <c r="C278" s="395" t="s">
        <v>523</v>
      </c>
      <c r="D278" s="396">
        <v>171103705</v>
      </c>
      <c r="E278" s="401" t="str">
        <f t="shared" si="22"/>
        <v>Í1+#fÈ5=Î</v>
      </c>
      <c r="F278" s="402" t="str">
        <f t="shared" si="24"/>
        <v>12</v>
      </c>
    </row>
    <row r="279" spans="1:6">
      <c r="A279" s="397" t="s">
        <v>1431</v>
      </c>
      <c r="B279" s="395">
        <v>32800</v>
      </c>
      <c r="C279" s="395" t="s">
        <v>1432</v>
      </c>
      <c r="D279" s="396">
        <v>171103921</v>
      </c>
      <c r="E279" s="401" t="str">
        <f t="shared" si="22"/>
        <v>Í1+#|È1}Î</v>
      </c>
      <c r="F279" s="402" t="str">
        <f t="shared" si="24"/>
        <v>14</v>
      </c>
    </row>
    <row r="280" spans="1:6">
      <c r="A280" s="397" t="s">
        <v>656</v>
      </c>
      <c r="B280" s="395">
        <v>53600</v>
      </c>
      <c r="C280" s="395" t="s">
        <v>657</v>
      </c>
      <c r="D280" s="396">
        <v>171103583</v>
      </c>
      <c r="E280" s="401" t="str">
        <f t="shared" si="22"/>
        <v>Í1+#ZÈ3hÎ</v>
      </c>
      <c r="F280" s="402" t="str">
        <f t="shared" si="24"/>
        <v>12</v>
      </c>
    </row>
    <row r="281" spans="1:6">
      <c r="A281" s="397" t="s">
        <v>1074</v>
      </c>
      <c r="B281" s="395">
        <v>8800</v>
      </c>
      <c r="C281" s="395" t="s">
        <v>1075</v>
      </c>
      <c r="D281" s="396">
        <v>171101773</v>
      </c>
      <c r="E281" s="401" t="str">
        <f t="shared" si="22"/>
        <v>Í1+!mÈ3GÎ</v>
      </c>
      <c r="F281" s="402" t="str">
        <f t="shared" si="24"/>
        <v>08</v>
      </c>
    </row>
    <row r="282" spans="1:6">
      <c r="A282" s="397" t="s">
        <v>546</v>
      </c>
      <c r="B282" s="395">
        <v>18400</v>
      </c>
      <c r="C282" s="395" t="s">
        <v>547</v>
      </c>
      <c r="D282" s="396">
        <v>171103629</v>
      </c>
      <c r="E282" s="401" t="str">
        <f t="shared" si="22"/>
        <v>Í1+#^È95Î</v>
      </c>
      <c r="F282" s="402" t="str">
        <f t="shared" si="24"/>
        <v>12</v>
      </c>
    </row>
    <row r="283" spans="1:6">
      <c r="A283" s="397" t="s">
        <v>1347</v>
      </c>
      <c r="B283" s="395">
        <v>60000</v>
      </c>
      <c r="C283" s="395" t="s">
        <v>1348</v>
      </c>
      <c r="D283" s="396">
        <v>171104083</v>
      </c>
      <c r="E283" s="401" t="str">
        <f t="shared" si="22"/>
        <v>Í1+$(È3qÎ</v>
      </c>
      <c r="F283" s="402" t="str">
        <f t="shared" si="24"/>
        <v>14</v>
      </c>
    </row>
    <row r="284" spans="1:6">
      <c r="A284" s="397" t="s">
        <v>1249</v>
      </c>
      <c r="B284" s="395">
        <v>48800</v>
      </c>
      <c r="C284" s="395" t="s">
        <v>1340</v>
      </c>
      <c r="D284" s="396">
        <v>171103982</v>
      </c>
      <c r="E284" s="401" t="str">
        <f t="shared" si="22"/>
        <v>Í1+#ÆÈ24Î</v>
      </c>
      <c r="F284" s="402" t="str">
        <f t="shared" si="24"/>
        <v>14</v>
      </c>
    </row>
    <row r="285" spans="1:6">
      <c r="A285" s="397" t="s">
        <v>1249</v>
      </c>
      <c r="B285" s="395">
        <v>20000</v>
      </c>
      <c r="C285" s="395" t="s">
        <v>1250</v>
      </c>
      <c r="D285" s="396">
        <v>171101688</v>
      </c>
      <c r="E285" s="401" t="str">
        <f t="shared" si="22"/>
        <v>Í1+!dÈ8AÎ</v>
      </c>
      <c r="F285" s="402" t="str">
        <f t="shared" si="24"/>
        <v>18</v>
      </c>
    </row>
    <row r="286" spans="1:6">
      <c r="A286" s="397" t="s">
        <v>749</v>
      </c>
      <c r="B286" s="395">
        <v>26400</v>
      </c>
      <c r="C286" s="395" t="s">
        <v>750</v>
      </c>
      <c r="D286" s="396">
        <v>171101942</v>
      </c>
      <c r="E286" s="401" t="str">
        <f t="shared" si="22"/>
        <v>Í1+!~È2ÉÎ</v>
      </c>
      <c r="F286" s="402" t="str">
        <f t="shared" si="24"/>
        <v>08</v>
      </c>
    </row>
    <row r="287" spans="1:6">
      <c r="A287" s="397" t="s">
        <v>548</v>
      </c>
      <c r="B287" s="395">
        <v>7200</v>
      </c>
      <c r="C287" s="395" t="s">
        <v>549</v>
      </c>
      <c r="D287" s="396">
        <v>171103631</v>
      </c>
      <c r="E287" s="401" t="str">
        <f t="shared" si="22"/>
        <v>Í1+#_È1pÎ</v>
      </c>
      <c r="F287" s="402" t="str">
        <f t="shared" si="24"/>
        <v>12</v>
      </c>
    </row>
    <row r="288" spans="1:6">
      <c r="A288" s="397" t="s">
        <v>1383</v>
      </c>
      <c r="B288" s="395">
        <v>52000</v>
      </c>
      <c r="C288" s="395" t="s">
        <v>1384</v>
      </c>
      <c r="D288" s="396">
        <v>171101628</v>
      </c>
      <c r="E288" s="401" t="str">
        <f t="shared" si="22"/>
        <v>Í1+!^È8)Î</v>
      </c>
      <c r="F288" s="402" t="str">
        <f t="shared" si="24"/>
        <v>18</v>
      </c>
    </row>
    <row r="289" spans="1:6">
      <c r="A289" s="397" t="s">
        <v>1166</v>
      </c>
      <c r="B289" s="395">
        <v>8800</v>
      </c>
      <c r="C289" s="395" t="s">
        <v>1167</v>
      </c>
      <c r="D289" s="396">
        <v>171101893</v>
      </c>
      <c r="E289" s="401" t="str">
        <f t="shared" si="22"/>
        <v>Í1+!yÈ3wÎ</v>
      </c>
      <c r="F289" s="402" t="str">
        <f t="shared" si="24"/>
        <v>08</v>
      </c>
    </row>
    <row r="290" spans="1:6">
      <c r="A290" s="397" t="s">
        <v>1110</v>
      </c>
      <c r="B290" s="395">
        <v>4700</v>
      </c>
      <c r="C290" s="395" t="s">
        <v>1111</v>
      </c>
      <c r="D290" s="396">
        <v>171101477</v>
      </c>
      <c r="E290" s="401" t="str">
        <f t="shared" si="22"/>
        <v>Í1+!OÈ7NÎ</v>
      </c>
      <c r="F290" s="402" t="str">
        <f t="shared" si="24"/>
        <v>18</v>
      </c>
    </row>
    <row r="291" spans="1:6">
      <c r="A291" s="397" t="s">
        <v>1008</v>
      </c>
      <c r="B291" s="395">
        <v>39200</v>
      </c>
      <c r="C291" s="395" t="s">
        <v>1009</v>
      </c>
      <c r="D291" s="396">
        <v>171102035</v>
      </c>
      <c r="E291" s="401" t="str">
        <f t="shared" si="22"/>
        <v>Í1+"#È5cÎ</v>
      </c>
      <c r="F291" s="402" t="str">
        <f t="shared" si="24"/>
        <v>08</v>
      </c>
    </row>
    <row r="292" spans="1:6">
      <c r="A292" s="397" t="s">
        <v>1086</v>
      </c>
      <c r="B292" s="395">
        <v>45600</v>
      </c>
      <c r="C292" s="395" t="s">
        <v>1087</v>
      </c>
      <c r="D292" s="396">
        <v>171103469</v>
      </c>
      <c r="E292" s="401" t="str">
        <f t="shared" si="22"/>
        <v>Í1+#NÈ9\Î</v>
      </c>
      <c r="F292" s="402" t="str">
        <f t="shared" si="24"/>
        <v>12</v>
      </c>
    </row>
    <row r="293" spans="1:6">
      <c r="A293" s="397" t="s">
        <v>1308</v>
      </c>
      <c r="B293" s="395">
        <v>74400</v>
      </c>
      <c r="C293" s="395" t="s">
        <v>1309</v>
      </c>
      <c r="D293" s="396">
        <v>171102115</v>
      </c>
      <c r="E293" s="401" t="str">
        <f t="shared" si="22"/>
        <v>Í1+"+È5ÇÎ</v>
      </c>
      <c r="F293" s="402" t="str">
        <f t="shared" si="24"/>
        <v>08</v>
      </c>
    </row>
    <row r="294" spans="1:6">
      <c r="A294" s="397" t="s">
        <v>962</v>
      </c>
      <c r="B294" s="395">
        <v>13600</v>
      </c>
      <c r="C294" s="395" t="s">
        <v>963</v>
      </c>
      <c r="D294" s="396">
        <v>171102086</v>
      </c>
      <c r="E294" s="401" t="str">
        <f t="shared" si="22"/>
        <v>Í1+"(È6}Î</v>
      </c>
      <c r="F294" s="402" t="str">
        <f t="shared" si="24"/>
        <v>08</v>
      </c>
    </row>
    <row r="295" spans="1:6" customFormat="1" ht="14.7" hidden="1">
      <c r="A295" s="393" t="s">
        <v>1104</v>
      </c>
      <c r="B295">
        <v>28000</v>
      </c>
      <c r="C295" t="s">
        <v>1105</v>
      </c>
      <c r="E295" s="394" t="e">
        <f t="shared" si="22"/>
        <v>#VALUE!</v>
      </c>
    </row>
    <row r="296" spans="1:6" customFormat="1" ht="14.7" hidden="1">
      <c r="A296" s="393" t="s">
        <v>1106</v>
      </c>
      <c r="B296">
        <v>23200</v>
      </c>
      <c r="C296" t="s">
        <v>1107</v>
      </c>
      <c r="E296" s="394" t="e">
        <f t="shared" si="22"/>
        <v>#VALUE!</v>
      </c>
    </row>
    <row r="297" spans="1:6" customFormat="1" ht="14.7" hidden="1">
      <c r="A297" s="393" t="s">
        <v>1108</v>
      </c>
      <c r="B297">
        <v>24800</v>
      </c>
      <c r="C297" t="s">
        <v>1109</v>
      </c>
      <c r="E297" s="394" t="e">
        <f t="shared" si="22"/>
        <v>#VALUE!</v>
      </c>
    </row>
    <row r="298" spans="1:6">
      <c r="A298" s="397" t="s">
        <v>1227</v>
      </c>
      <c r="B298" s="395">
        <v>100000</v>
      </c>
      <c r="C298" s="395" t="s">
        <v>1228</v>
      </c>
      <c r="D298" s="396">
        <v>171103761</v>
      </c>
      <c r="E298" s="401" t="str">
        <f t="shared" si="22"/>
        <v>Í1+#lÈ1=Î</v>
      </c>
      <c r="F298" s="402" t="str">
        <f t="shared" ref="F298:F306" si="25">LEFT(C298,2)</f>
        <v>12</v>
      </c>
    </row>
    <row r="299" spans="1:6">
      <c r="A299" s="397" t="s">
        <v>781</v>
      </c>
      <c r="B299" s="395">
        <v>4700</v>
      </c>
      <c r="C299" s="395" t="s">
        <v>782</v>
      </c>
      <c r="D299" s="396">
        <v>171101676</v>
      </c>
      <c r="E299" s="401" t="str">
        <f t="shared" si="22"/>
        <v>Í1+!cÈ61Î</v>
      </c>
      <c r="F299" s="402" t="str">
        <f t="shared" si="25"/>
        <v>18</v>
      </c>
    </row>
    <row r="300" spans="1:6">
      <c r="A300" s="397" t="s">
        <v>1132</v>
      </c>
      <c r="B300" s="395">
        <v>21600</v>
      </c>
      <c r="C300" s="395" t="s">
        <v>1133</v>
      </c>
      <c r="D300" s="396">
        <v>171102592</v>
      </c>
      <c r="E300" s="401" t="str">
        <f t="shared" si="22"/>
        <v>Í1+"[È2cÎ</v>
      </c>
      <c r="F300" s="402" t="str">
        <f t="shared" si="25"/>
        <v>02</v>
      </c>
    </row>
    <row r="301" spans="1:6">
      <c r="A301" s="397" t="s">
        <v>580</v>
      </c>
      <c r="B301" s="395">
        <v>37600</v>
      </c>
      <c r="C301" s="395" t="s">
        <v>581</v>
      </c>
      <c r="D301" s="396">
        <v>171103777</v>
      </c>
      <c r="E301" s="401" t="str">
        <f t="shared" si="22"/>
        <v>Í1+#mÈ7eÎ</v>
      </c>
      <c r="F301" s="402" t="str">
        <f t="shared" si="25"/>
        <v>12</v>
      </c>
    </row>
    <row r="302" spans="1:6">
      <c r="A302" s="397" t="s">
        <v>1070</v>
      </c>
      <c r="B302" s="395">
        <v>28000</v>
      </c>
      <c r="C302" s="395" t="s">
        <v>1071</v>
      </c>
      <c r="D302" s="396">
        <v>171101849</v>
      </c>
      <c r="E302" s="401" t="str">
        <f t="shared" si="22"/>
        <v>Í1+!tÈ9ÂÎ</v>
      </c>
      <c r="F302" s="402" t="str">
        <f t="shared" si="25"/>
        <v>08</v>
      </c>
    </row>
    <row r="303" spans="1:6">
      <c r="A303" s="397" t="s">
        <v>1148</v>
      </c>
      <c r="B303" s="395">
        <v>24800</v>
      </c>
      <c r="C303" s="395" t="s">
        <v>1149</v>
      </c>
      <c r="D303" s="396">
        <v>171102871</v>
      </c>
      <c r="E303" s="401" t="str">
        <f t="shared" si="22"/>
        <v>Í1+"wÈ1fÎ</v>
      </c>
      <c r="F303" s="402" t="str">
        <f t="shared" si="25"/>
        <v>02</v>
      </c>
    </row>
    <row r="304" spans="1:6">
      <c r="A304" s="397" t="s">
        <v>1401</v>
      </c>
      <c r="B304" s="395">
        <v>29600</v>
      </c>
      <c r="C304" s="395" t="s">
        <v>1402</v>
      </c>
      <c r="D304" s="396">
        <v>171102975</v>
      </c>
      <c r="E304" s="401" t="str">
        <f t="shared" si="22"/>
        <v>Í1+"ÅÈ5?Î</v>
      </c>
      <c r="F304" s="402" t="str">
        <f t="shared" si="25"/>
        <v>02</v>
      </c>
    </row>
    <row r="305" spans="1:6">
      <c r="A305" s="397" t="s">
        <v>1180</v>
      </c>
      <c r="B305" s="395">
        <v>32800</v>
      </c>
      <c r="C305" s="395" t="s">
        <v>1181</v>
      </c>
      <c r="D305" s="396">
        <v>171101748</v>
      </c>
      <c r="E305" s="401" t="str">
        <f t="shared" si="22"/>
        <v>Í1+!jÈ8YÎ</v>
      </c>
      <c r="F305" s="402" t="str">
        <f t="shared" si="25"/>
        <v>08</v>
      </c>
    </row>
    <row r="306" spans="1:6">
      <c r="A306" s="397" t="s">
        <v>1475</v>
      </c>
      <c r="B306" s="395">
        <v>23200</v>
      </c>
      <c r="C306" s="395" t="s">
        <v>1476</v>
      </c>
      <c r="D306" s="396">
        <v>171104233</v>
      </c>
      <c r="E306" s="401" t="str">
        <f t="shared" si="22"/>
        <v>Í1+$7È3FÎ</v>
      </c>
      <c r="F306" s="402" t="str">
        <f t="shared" si="25"/>
        <v>14</v>
      </c>
    </row>
    <row r="307" spans="1:6" customFormat="1" ht="14.7" hidden="1">
      <c r="A307" s="393" t="s">
        <v>1128</v>
      </c>
      <c r="B307">
        <v>20000</v>
      </c>
      <c r="C307" t="s">
        <v>1129</v>
      </c>
      <c r="E307" s="394" t="e">
        <f t="shared" si="22"/>
        <v>#VALUE!</v>
      </c>
    </row>
    <row r="308" spans="1:6">
      <c r="A308" s="397" t="s">
        <v>1024</v>
      </c>
      <c r="B308" s="395">
        <v>74400</v>
      </c>
      <c r="C308" s="395" t="s">
        <v>1025</v>
      </c>
      <c r="D308" s="396">
        <v>171102798</v>
      </c>
      <c r="E308" s="401" t="str">
        <f t="shared" si="22"/>
        <v>Í1+"oÈ8pÎ</v>
      </c>
      <c r="F308" s="402" t="str">
        <f t="shared" ref="F308:F335" si="26">LEFT(C308,2)</f>
        <v>02</v>
      </c>
    </row>
    <row r="309" spans="1:6">
      <c r="A309" s="397" t="s">
        <v>1421</v>
      </c>
      <c r="B309" s="395">
        <v>23200</v>
      </c>
      <c r="C309" s="395" t="s">
        <v>1422</v>
      </c>
      <c r="D309" s="396">
        <v>171101908</v>
      </c>
      <c r="E309" s="401" t="str">
        <f t="shared" si="22"/>
        <v>Í1+!zÈ82Î</v>
      </c>
      <c r="F309" s="402" t="str">
        <f t="shared" si="26"/>
        <v>08</v>
      </c>
    </row>
    <row r="310" spans="1:6">
      <c r="A310" s="397" t="s">
        <v>739</v>
      </c>
      <c r="B310" s="395">
        <v>39200</v>
      </c>
      <c r="C310" s="395" t="s">
        <v>740</v>
      </c>
      <c r="D310" s="396">
        <v>171101441</v>
      </c>
      <c r="E310" s="401" t="str">
        <f t="shared" si="22"/>
        <v>Í1+!LÈ1ÉÎ</v>
      </c>
      <c r="F310" s="402" t="str">
        <f t="shared" si="26"/>
        <v>18</v>
      </c>
    </row>
    <row r="311" spans="1:6">
      <c r="A311" s="397" t="s">
        <v>1286</v>
      </c>
      <c r="B311" s="395">
        <v>45600</v>
      </c>
      <c r="C311" s="395" t="s">
        <v>1287</v>
      </c>
      <c r="D311" s="396">
        <v>171102887</v>
      </c>
      <c r="E311" s="401" t="str">
        <f t="shared" si="22"/>
        <v>Í1+"xÈ7'Î</v>
      </c>
      <c r="F311" s="402" t="str">
        <f t="shared" si="26"/>
        <v>02</v>
      </c>
    </row>
    <row r="312" spans="1:6">
      <c r="A312" s="397" t="s">
        <v>572</v>
      </c>
      <c r="B312" s="395">
        <v>10400</v>
      </c>
      <c r="C312" s="395" t="s">
        <v>573</v>
      </c>
      <c r="D312" s="396">
        <v>171103741</v>
      </c>
      <c r="E312" s="401" t="str">
        <f t="shared" si="22"/>
        <v>Í1+#jÈ15Î</v>
      </c>
      <c r="F312" s="402" t="str">
        <f t="shared" si="26"/>
        <v>12</v>
      </c>
    </row>
    <row r="313" spans="1:6">
      <c r="A313" s="397" t="s">
        <v>1406</v>
      </c>
      <c r="B313" s="395">
        <v>7200</v>
      </c>
      <c r="C313" s="395" t="s">
        <v>1407</v>
      </c>
      <c r="D313" s="396">
        <v>171102680</v>
      </c>
      <c r="E313" s="401" t="str">
        <f t="shared" si="22"/>
        <v>Í1+"dÈ0{Î</v>
      </c>
      <c r="F313" s="402" t="str">
        <f t="shared" si="26"/>
        <v>02</v>
      </c>
    </row>
    <row r="314" spans="1:6">
      <c r="A314" s="397" t="s">
        <v>574</v>
      </c>
      <c r="B314" s="395">
        <v>34400</v>
      </c>
      <c r="C314" s="395" t="s">
        <v>575</v>
      </c>
      <c r="D314" s="396">
        <v>171103775</v>
      </c>
      <c r="E314" s="401" t="str">
        <f t="shared" si="22"/>
        <v>Í1+#mÈ5YÎ</v>
      </c>
      <c r="F314" s="402" t="str">
        <f t="shared" si="26"/>
        <v>12</v>
      </c>
    </row>
    <row r="315" spans="1:6">
      <c r="A315" s="397" t="s">
        <v>650</v>
      </c>
      <c r="B315" s="395">
        <v>12000</v>
      </c>
      <c r="C315" s="395" t="s">
        <v>651</v>
      </c>
      <c r="D315" s="396">
        <v>171103865</v>
      </c>
      <c r="E315" s="401" t="str">
        <f t="shared" si="22"/>
        <v>Í1+#vÈ5}Î</v>
      </c>
      <c r="F315" s="402" t="str">
        <f t="shared" si="26"/>
        <v>12</v>
      </c>
    </row>
    <row r="316" spans="1:6">
      <c r="A316" s="397" t="s">
        <v>538</v>
      </c>
      <c r="B316" s="395">
        <v>21600</v>
      </c>
      <c r="C316" s="395" t="s">
        <v>539</v>
      </c>
      <c r="D316" s="396">
        <v>171103640</v>
      </c>
      <c r="E316" s="401" t="str">
        <f t="shared" si="22"/>
        <v>Í1+#`È0nÎ</v>
      </c>
      <c r="F316" s="402" t="str">
        <f t="shared" si="26"/>
        <v>12</v>
      </c>
    </row>
    <row r="317" spans="1:6">
      <c r="A317" s="397" t="s">
        <v>1114</v>
      </c>
      <c r="B317" s="395">
        <v>8800</v>
      </c>
      <c r="C317" s="395" t="s">
        <v>1115</v>
      </c>
      <c r="D317" s="396">
        <v>171101559</v>
      </c>
      <c r="E317" s="401" t="str">
        <f t="shared" si="22"/>
        <v>Í1+!WÈ9zÎ</v>
      </c>
      <c r="F317" s="402" t="str">
        <f t="shared" si="26"/>
        <v>18</v>
      </c>
    </row>
    <row r="318" spans="1:6">
      <c r="A318" s="397" t="s">
        <v>1207</v>
      </c>
      <c r="B318" s="395">
        <v>64800</v>
      </c>
      <c r="C318" s="395" t="s">
        <v>1208</v>
      </c>
      <c r="D318" s="396">
        <v>171104081</v>
      </c>
      <c r="E318" s="401" t="str">
        <f t="shared" si="22"/>
        <v>Í1+$(È1eÎ</v>
      </c>
      <c r="F318" s="402" t="str">
        <f t="shared" si="26"/>
        <v>14</v>
      </c>
    </row>
    <row r="319" spans="1:6">
      <c r="A319" s="397" t="s">
        <v>526</v>
      </c>
      <c r="B319" s="395">
        <v>7200</v>
      </c>
      <c r="C319" s="395" t="s">
        <v>527</v>
      </c>
      <c r="D319" s="396">
        <v>171103593</v>
      </c>
      <c r="E319" s="401" t="str">
        <f t="shared" si="22"/>
        <v>Í1+#[È3lÎ</v>
      </c>
      <c r="F319" s="402" t="str">
        <f t="shared" si="26"/>
        <v>12</v>
      </c>
    </row>
    <row r="320" spans="1:6">
      <c r="A320" s="397" t="s">
        <v>1351</v>
      </c>
      <c r="B320" s="395">
        <v>18400</v>
      </c>
      <c r="C320" s="395" t="s">
        <v>1352</v>
      </c>
      <c r="D320" s="396">
        <v>171104197</v>
      </c>
      <c r="E320" s="401" t="str">
        <f t="shared" si="22"/>
        <v>Í1+$3È7NÎ</v>
      </c>
      <c r="F320" s="402" t="str">
        <f t="shared" si="26"/>
        <v>14</v>
      </c>
    </row>
    <row r="321" spans="1:6">
      <c r="A321" s="397" t="s">
        <v>1229</v>
      </c>
      <c r="B321" s="395">
        <v>63200</v>
      </c>
      <c r="C321" s="395" t="s">
        <v>1230</v>
      </c>
      <c r="D321" s="396">
        <v>171103810</v>
      </c>
      <c r="E321" s="401" t="str">
        <f t="shared" si="22"/>
        <v>Í1+#qÈ0KÎ</v>
      </c>
      <c r="F321" s="402" t="str">
        <f t="shared" si="26"/>
        <v>12</v>
      </c>
    </row>
    <row r="322" spans="1:6">
      <c r="A322" s="397" t="s">
        <v>1231</v>
      </c>
      <c r="B322" s="395">
        <v>23200</v>
      </c>
      <c r="C322" s="395" t="s">
        <v>1232</v>
      </c>
      <c r="D322" s="396">
        <v>171103815</v>
      </c>
      <c r="E322" s="401" t="str">
        <f t="shared" ref="E322:E385" si="27">Code128(D322)</f>
        <v>Í1+#qÈ5iÎ</v>
      </c>
      <c r="F322" s="402" t="str">
        <f t="shared" si="26"/>
        <v>12</v>
      </c>
    </row>
    <row r="323" spans="1:6">
      <c r="A323" s="397" t="s">
        <v>1256</v>
      </c>
      <c r="B323" s="395">
        <v>7200</v>
      </c>
      <c r="C323" s="395" t="s">
        <v>1257</v>
      </c>
      <c r="D323" s="396">
        <v>171101576</v>
      </c>
      <c r="E323" s="401" t="str">
        <f t="shared" si="27"/>
        <v>Í1+!YÈ6pÎ</v>
      </c>
      <c r="F323" s="402" t="str">
        <f t="shared" si="26"/>
        <v>18</v>
      </c>
    </row>
    <row r="324" spans="1:6">
      <c r="A324" s="397" t="s">
        <v>729</v>
      </c>
      <c r="B324" s="395">
        <v>13600</v>
      </c>
      <c r="C324" s="395" t="s">
        <v>730</v>
      </c>
      <c r="D324" s="396">
        <v>171101451</v>
      </c>
      <c r="E324" s="401" t="str">
        <f t="shared" si="27"/>
        <v>Í1+!MÈ1"Î</v>
      </c>
      <c r="F324" s="402" t="str">
        <f t="shared" si="26"/>
        <v>18</v>
      </c>
    </row>
    <row r="325" spans="1:6">
      <c r="A325" s="397" t="s">
        <v>592</v>
      </c>
      <c r="B325" s="395">
        <v>31200</v>
      </c>
      <c r="C325" s="395" t="s">
        <v>593</v>
      </c>
      <c r="D325" s="396">
        <v>171103548</v>
      </c>
      <c r="E325" s="401" t="str">
        <f t="shared" si="27"/>
        <v>Í1+#VÈ8vÎ</v>
      </c>
      <c r="F325" s="402" t="str">
        <f t="shared" si="26"/>
        <v>12</v>
      </c>
    </row>
    <row r="326" spans="1:6">
      <c r="A326" s="397" t="s">
        <v>1341</v>
      </c>
      <c r="B326" s="395">
        <v>34400</v>
      </c>
      <c r="C326" s="395" t="s">
        <v>1342</v>
      </c>
      <c r="D326" s="396">
        <v>171103983</v>
      </c>
      <c r="E326" s="401" t="str">
        <f t="shared" si="27"/>
        <v>Í1+#ÆÈ3:Î</v>
      </c>
      <c r="F326" s="402" t="str">
        <f t="shared" si="26"/>
        <v>14</v>
      </c>
    </row>
    <row r="327" spans="1:6">
      <c r="A327" s="397" t="s">
        <v>1320</v>
      </c>
      <c r="B327" s="395">
        <v>3400</v>
      </c>
      <c r="C327" s="395" t="s">
        <v>1321</v>
      </c>
      <c r="D327" s="396">
        <v>171101997</v>
      </c>
      <c r="E327" s="401" t="str">
        <f t="shared" si="27"/>
        <v>Í1+!ÇÈ7PÎ</v>
      </c>
      <c r="F327" s="402" t="str">
        <f t="shared" si="26"/>
        <v>08</v>
      </c>
    </row>
    <row r="328" spans="1:6">
      <c r="A328" s="397" t="s">
        <v>948</v>
      </c>
      <c r="B328" s="395">
        <v>32800</v>
      </c>
      <c r="C328" s="395" t="s">
        <v>949</v>
      </c>
      <c r="D328" s="396">
        <v>171103527</v>
      </c>
      <c r="E328" s="401" t="str">
        <f t="shared" si="27"/>
        <v>Í1+#TÈ7hÎ</v>
      </c>
      <c r="F328" s="402" t="str">
        <f t="shared" si="26"/>
        <v>12</v>
      </c>
    </row>
    <row r="329" spans="1:6">
      <c r="A329" s="397" t="s">
        <v>950</v>
      </c>
      <c r="B329" s="395">
        <v>15200</v>
      </c>
      <c r="C329" s="395" t="s">
        <v>951</v>
      </c>
      <c r="D329" s="396">
        <v>171103604</v>
      </c>
      <c r="E329" s="401" t="str">
        <f t="shared" si="27"/>
        <v>Í1+#\È4vÎ</v>
      </c>
      <c r="F329" s="402" t="str">
        <f t="shared" si="26"/>
        <v>12</v>
      </c>
    </row>
    <row r="330" spans="1:6">
      <c r="A330" s="397" t="s">
        <v>1252</v>
      </c>
      <c r="B330" s="395">
        <v>20000</v>
      </c>
      <c r="C330" s="395" t="s">
        <v>1253</v>
      </c>
      <c r="D330" s="396">
        <v>171101526</v>
      </c>
      <c r="E330" s="401" t="str">
        <f t="shared" si="27"/>
        <v>Í1+!TÈ6\Î</v>
      </c>
      <c r="F330" s="402" t="str">
        <f t="shared" si="26"/>
        <v>18</v>
      </c>
    </row>
    <row r="331" spans="1:6">
      <c r="A331" s="397" t="s">
        <v>862</v>
      </c>
      <c r="B331" s="395">
        <v>37600</v>
      </c>
      <c r="C331" s="395" t="s">
        <v>863</v>
      </c>
      <c r="D331" s="396">
        <v>171101488</v>
      </c>
      <c r="E331" s="401" t="str">
        <f t="shared" si="27"/>
        <v>Í1+!PÈ8XÎ</v>
      </c>
      <c r="F331" s="402" t="str">
        <f t="shared" si="26"/>
        <v>18</v>
      </c>
    </row>
    <row r="332" spans="1:6">
      <c r="A332" s="397" t="s">
        <v>888</v>
      </c>
      <c r="B332" s="395">
        <v>31200</v>
      </c>
      <c r="C332" s="395" t="s">
        <v>889</v>
      </c>
      <c r="D332" s="396">
        <v>171101388</v>
      </c>
      <c r="E332" s="401" t="str">
        <f t="shared" si="27"/>
        <v>Í1+!FÈ80Î</v>
      </c>
      <c r="F332" s="402" t="str">
        <f t="shared" si="26"/>
        <v>18</v>
      </c>
    </row>
    <row r="333" spans="1:6">
      <c r="A333" s="397" t="s">
        <v>1304</v>
      </c>
      <c r="B333" s="395">
        <v>3400</v>
      </c>
      <c r="C333" s="395" t="s">
        <v>1305</v>
      </c>
      <c r="D333" s="396">
        <v>171101834</v>
      </c>
      <c r="E333" s="401" t="str">
        <f t="shared" si="27"/>
        <v>Í1+!sÈ4eÎ</v>
      </c>
      <c r="F333" s="402" t="str">
        <f t="shared" si="26"/>
        <v>08</v>
      </c>
    </row>
    <row r="334" spans="1:6">
      <c r="A334" s="397" t="s">
        <v>1036</v>
      </c>
      <c r="B334" s="395">
        <v>20000</v>
      </c>
      <c r="C334" s="395" t="s">
        <v>1037</v>
      </c>
      <c r="D334" s="396">
        <v>171101775</v>
      </c>
      <c r="E334" s="401" t="str">
        <f t="shared" si="27"/>
        <v>Í1+!mÈ5SÎ</v>
      </c>
      <c r="F334" s="402" t="str">
        <f t="shared" si="26"/>
        <v>08</v>
      </c>
    </row>
    <row r="335" spans="1:6">
      <c r="A335" s="397" t="s">
        <v>672</v>
      </c>
      <c r="B335" s="395">
        <v>40800</v>
      </c>
      <c r="C335" s="395" t="s">
        <v>673</v>
      </c>
      <c r="D335" s="396">
        <v>171103692</v>
      </c>
      <c r="E335" s="401" t="str">
        <f t="shared" si="27"/>
        <v>Í1+#eÈ2'Î</v>
      </c>
      <c r="F335" s="402" t="str">
        <f t="shared" si="26"/>
        <v>12</v>
      </c>
    </row>
    <row r="336" spans="1:6" customFormat="1" ht="14.7" hidden="1">
      <c r="A336" s="393" t="s">
        <v>1186</v>
      </c>
      <c r="B336">
        <v>45600</v>
      </c>
      <c r="C336" t="s">
        <v>1187</v>
      </c>
      <c r="E336" s="394" t="e">
        <f t="shared" si="27"/>
        <v>#VALUE!</v>
      </c>
    </row>
    <row r="337" spans="1:6" customFormat="1" ht="14.7" hidden="1">
      <c r="A337" s="393" t="s">
        <v>1188</v>
      </c>
      <c r="B337">
        <v>32800</v>
      </c>
      <c r="C337" t="s">
        <v>1189</v>
      </c>
      <c r="E337" s="394" t="e">
        <f t="shared" si="27"/>
        <v>#VALUE!</v>
      </c>
    </row>
    <row r="338" spans="1:6" customFormat="1" ht="14.7" hidden="1">
      <c r="A338" s="393" t="s">
        <v>1190</v>
      </c>
      <c r="B338">
        <v>23200</v>
      </c>
      <c r="C338" t="s">
        <v>1191</v>
      </c>
      <c r="E338" s="394" t="e">
        <f t="shared" si="27"/>
        <v>#VALUE!</v>
      </c>
    </row>
    <row r="339" spans="1:6" customFormat="1" ht="14.7" hidden="1">
      <c r="A339" s="393" t="s">
        <v>1192</v>
      </c>
      <c r="B339">
        <v>21600</v>
      </c>
      <c r="C339" t="s">
        <v>1193</v>
      </c>
      <c r="E339" s="394" t="e">
        <f t="shared" si="27"/>
        <v>#VALUE!</v>
      </c>
    </row>
    <row r="340" spans="1:6" customFormat="1" ht="14.7" hidden="1">
      <c r="A340" s="393" t="s">
        <v>1194</v>
      </c>
      <c r="B340">
        <v>18400</v>
      </c>
      <c r="C340" t="s">
        <v>1195</v>
      </c>
      <c r="E340" s="394" t="e">
        <f t="shared" si="27"/>
        <v>#VALUE!</v>
      </c>
    </row>
    <row r="341" spans="1:6">
      <c r="A341" s="397" t="s">
        <v>1221</v>
      </c>
      <c r="B341" s="395">
        <v>3400</v>
      </c>
      <c r="C341" s="395" t="s">
        <v>1222</v>
      </c>
      <c r="D341" s="396">
        <v>171104182</v>
      </c>
      <c r="E341" s="401" t="str">
        <f t="shared" si="27"/>
        <v>Í1+$2È2,Î</v>
      </c>
      <c r="F341" s="402" t="str">
        <f t="shared" ref="F341:F354" si="28">LEFT(C341,2)</f>
        <v>14</v>
      </c>
    </row>
    <row r="342" spans="1:6">
      <c r="A342" s="397" t="s">
        <v>626</v>
      </c>
      <c r="B342" s="395">
        <v>36000</v>
      </c>
      <c r="C342" s="395" t="s">
        <v>720</v>
      </c>
      <c r="D342" s="396">
        <v>171103505</v>
      </c>
      <c r="E342" s="401" t="str">
        <f t="shared" si="27"/>
        <v>Í1+#RÈ5TÎ</v>
      </c>
      <c r="F342" s="402" t="str">
        <f t="shared" si="28"/>
        <v>12</v>
      </c>
    </row>
    <row r="343" spans="1:6">
      <c r="A343" s="397" t="s">
        <v>626</v>
      </c>
      <c r="B343" s="395">
        <v>12000</v>
      </c>
      <c r="C343" s="395" t="s">
        <v>627</v>
      </c>
      <c r="D343" s="396">
        <v>171103525</v>
      </c>
      <c r="E343" s="401" t="str">
        <f t="shared" si="27"/>
        <v>Í1+#TÈ5\Î</v>
      </c>
      <c r="F343" s="402" t="str">
        <f t="shared" si="28"/>
        <v>12</v>
      </c>
    </row>
    <row r="344" spans="1:6">
      <c r="A344" s="397" t="s">
        <v>1162</v>
      </c>
      <c r="B344" s="395">
        <v>98400</v>
      </c>
      <c r="C344" s="395" t="s">
        <v>1163</v>
      </c>
      <c r="D344" s="396">
        <v>171101852</v>
      </c>
      <c r="E344" s="401" t="str">
        <f t="shared" si="27"/>
        <v>Í1+!uÈ2aÎ</v>
      </c>
      <c r="F344" s="402" t="str">
        <f t="shared" si="28"/>
        <v>08</v>
      </c>
    </row>
    <row r="345" spans="1:6">
      <c r="A345" s="397" t="s">
        <v>834</v>
      </c>
      <c r="B345" s="395">
        <v>239200</v>
      </c>
      <c r="C345" s="395" t="s">
        <v>835</v>
      </c>
      <c r="D345" s="396">
        <v>171101970</v>
      </c>
      <c r="E345" s="401" t="str">
        <f t="shared" si="27"/>
        <v>Í1+!ÅÈ0ÉÎ</v>
      </c>
      <c r="F345" s="402" t="str">
        <f t="shared" si="28"/>
        <v>08</v>
      </c>
    </row>
    <row r="346" spans="1:6">
      <c r="A346" s="397" t="s">
        <v>807</v>
      </c>
      <c r="B346" s="395">
        <v>7200</v>
      </c>
      <c r="C346" s="395" t="s">
        <v>808</v>
      </c>
      <c r="D346" s="396">
        <v>171101282</v>
      </c>
      <c r="E346" s="401" t="str">
        <f t="shared" si="27"/>
        <v>Í1+!&lt;È2KÎ</v>
      </c>
      <c r="F346" s="402" t="str">
        <f t="shared" si="28"/>
        <v>18</v>
      </c>
    </row>
    <row r="347" spans="1:6">
      <c r="A347" s="397" t="s">
        <v>914</v>
      </c>
      <c r="B347" s="395">
        <v>16800</v>
      </c>
      <c r="C347" s="395" t="s">
        <v>915</v>
      </c>
      <c r="D347" s="396">
        <v>171101941</v>
      </c>
      <c r="E347" s="401" t="str">
        <f t="shared" si="27"/>
        <v>Í1+!~È1ÃÎ</v>
      </c>
      <c r="F347" s="402" t="str">
        <f t="shared" si="28"/>
        <v>08</v>
      </c>
    </row>
    <row r="348" spans="1:6">
      <c r="A348" s="397" t="s">
        <v>829</v>
      </c>
      <c r="B348" s="395">
        <v>15200</v>
      </c>
      <c r="C348" s="395" t="s">
        <v>830</v>
      </c>
      <c r="D348" s="396">
        <v>171101992</v>
      </c>
      <c r="E348" s="401" t="str">
        <f t="shared" si="27"/>
        <v>Í1+!ÇÈ22Î</v>
      </c>
      <c r="F348" s="402" t="str">
        <f t="shared" si="28"/>
        <v>08</v>
      </c>
    </row>
    <row r="349" spans="1:6">
      <c r="A349" s="397" t="s">
        <v>680</v>
      </c>
      <c r="B349" s="395">
        <v>4700</v>
      </c>
      <c r="C349" s="395" t="s">
        <v>681</v>
      </c>
      <c r="D349" s="396">
        <v>171103726</v>
      </c>
      <c r="E349" s="401" t="str">
        <f t="shared" si="27"/>
        <v>Í1+#hÈ6KÎ</v>
      </c>
      <c r="F349" s="402" t="str">
        <f t="shared" si="28"/>
        <v>12</v>
      </c>
    </row>
    <row r="350" spans="1:6">
      <c r="A350" s="397" t="s">
        <v>1284</v>
      </c>
      <c r="B350" s="395">
        <v>28000</v>
      </c>
      <c r="C350" s="395" t="s">
        <v>1285</v>
      </c>
      <c r="D350" s="396">
        <v>171102866</v>
      </c>
      <c r="E350" s="401" t="str">
        <f t="shared" si="27"/>
        <v>Í1+"vÈ6ÄÎ</v>
      </c>
      <c r="F350" s="402" t="str">
        <f t="shared" si="28"/>
        <v>02</v>
      </c>
    </row>
    <row r="351" spans="1:6">
      <c r="A351" s="397" t="s">
        <v>848</v>
      </c>
      <c r="B351" s="395">
        <v>20000</v>
      </c>
      <c r="C351" s="395" t="s">
        <v>849</v>
      </c>
      <c r="D351" s="396">
        <v>171103478</v>
      </c>
      <c r="E351" s="401" t="str">
        <f t="shared" si="27"/>
        <v>Í1+#OÈ8ZÎ</v>
      </c>
      <c r="F351" s="402" t="str">
        <f t="shared" si="28"/>
        <v>12</v>
      </c>
    </row>
    <row r="352" spans="1:6">
      <c r="A352" s="397" t="s">
        <v>1262</v>
      </c>
      <c r="B352" s="395">
        <v>16800</v>
      </c>
      <c r="C352" s="395" t="s">
        <v>1263</v>
      </c>
      <c r="D352" s="396">
        <v>171101618</v>
      </c>
      <c r="E352" s="401" t="str">
        <f t="shared" si="27"/>
        <v>Í1+!]È8%Î</v>
      </c>
      <c r="F352" s="402" t="str">
        <f t="shared" si="28"/>
        <v>18</v>
      </c>
    </row>
    <row r="353" spans="1:6">
      <c r="A353" s="397" t="s">
        <v>817</v>
      </c>
      <c r="B353" s="395">
        <v>16800</v>
      </c>
      <c r="C353" s="395" t="s">
        <v>818</v>
      </c>
      <c r="D353" s="396">
        <v>171101443</v>
      </c>
      <c r="E353" s="401" t="str">
        <f t="shared" si="27"/>
        <v>Í1+!LÈ3*Î</v>
      </c>
      <c r="F353" s="402" t="str">
        <f t="shared" si="28"/>
        <v>18</v>
      </c>
    </row>
    <row r="354" spans="1:6">
      <c r="A354" s="397" t="s">
        <v>850</v>
      </c>
      <c r="B354" s="395">
        <v>66400</v>
      </c>
      <c r="C354" s="395" t="s">
        <v>851</v>
      </c>
      <c r="D354" s="396">
        <v>171103686</v>
      </c>
      <c r="E354" s="401" t="str">
        <f t="shared" si="27"/>
        <v>Í1+#dÈ6;Î</v>
      </c>
      <c r="F354" s="402" t="str">
        <f t="shared" si="28"/>
        <v>12</v>
      </c>
    </row>
    <row r="355" spans="1:6" customFormat="1" ht="14.7" hidden="1">
      <c r="A355" s="393" t="s">
        <v>1223</v>
      </c>
      <c r="B355">
        <v>3400</v>
      </c>
      <c r="C355" t="s">
        <v>1224</v>
      </c>
      <c r="E355" s="394" t="e">
        <f t="shared" si="27"/>
        <v>#VALUE!</v>
      </c>
    </row>
    <row r="356" spans="1:6">
      <c r="A356" s="397" t="s">
        <v>578</v>
      </c>
      <c r="B356" s="395">
        <v>56800</v>
      </c>
      <c r="C356" s="395" t="s">
        <v>579</v>
      </c>
      <c r="D356" s="396">
        <v>171103687</v>
      </c>
      <c r="E356" s="401" t="str">
        <f t="shared" si="27"/>
        <v>Í1+#dÈ7AÎ</v>
      </c>
      <c r="F356" s="402" t="str">
        <f t="shared" ref="F356:F363" si="29">LEFT(C356,2)</f>
        <v>12</v>
      </c>
    </row>
    <row r="357" spans="1:6">
      <c r="A357" s="397" t="s">
        <v>1090</v>
      </c>
      <c r="B357" s="395">
        <v>4700</v>
      </c>
      <c r="C357" s="395" t="s">
        <v>1091</v>
      </c>
      <c r="D357" s="396">
        <v>171103655</v>
      </c>
      <c r="E357" s="401" t="str">
        <f t="shared" si="27"/>
        <v>Í1+#aÈ5)Î</v>
      </c>
      <c r="F357" s="402" t="str">
        <f t="shared" si="29"/>
        <v>12</v>
      </c>
    </row>
    <row r="358" spans="1:6">
      <c r="A358" s="397" t="s">
        <v>1092</v>
      </c>
      <c r="B358" s="395">
        <v>37600</v>
      </c>
      <c r="C358" s="395" t="s">
        <v>1093</v>
      </c>
      <c r="D358" s="396">
        <v>171103656</v>
      </c>
      <c r="E358" s="401" t="str">
        <f t="shared" si="27"/>
        <v>Í1+#aÈ6/Î</v>
      </c>
      <c r="F358" s="402" t="str">
        <f t="shared" si="29"/>
        <v>12</v>
      </c>
    </row>
    <row r="359" spans="1:6">
      <c r="A359" s="397" t="s">
        <v>1018</v>
      </c>
      <c r="B359" s="395">
        <v>64800</v>
      </c>
      <c r="C359" s="395" t="s">
        <v>1019</v>
      </c>
      <c r="D359" s="396">
        <v>171104192</v>
      </c>
      <c r="E359" s="401" t="str">
        <f t="shared" si="27"/>
        <v>Í1+$3È20Î</v>
      </c>
      <c r="F359" s="402" t="str">
        <f t="shared" si="29"/>
        <v>14</v>
      </c>
    </row>
    <row r="360" spans="1:6">
      <c r="A360" s="397" t="s">
        <v>1213</v>
      </c>
      <c r="B360" s="395">
        <v>202400</v>
      </c>
      <c r="C360" s="395" t="s">
        <v>1214</v>
      </c>
      <c r="D360" s="396">
        <v>171104194</v>
      </c>
      <c r="E360" s="401" t="str">
        <f t="shared" si="27"/>
        <v>Í1+$3È4&lt;Î</v>
      </c>
      <c r="F360" s="402" t="str">
        <f t="shared" si="29"/>
        <v>14</v>
      </c>
    </row>
    <row r="361" spans="1:6">
      <c r="A361" s="397" t="s">
        <v>940</v>
      </c>
      <c r="B361" s="395">
        <v>18400</v>
      </c>
      <c r="C361" s="395" t="s">
        <v>941</v>
      </c>
      <c r="D361" s="396">
        <v>171104161</v>
      </c>
      <c r="E361" s="401" t="str">
        <f t="shared" si="27"/>
        <v>Í1+$0È1ÉÎ</v>
      </c>
      <c r="F361" s="402" t="str">
        <f t="shared" si="29"/>
        <v>14</v>
      </c>
    </row>
    <row r="362" spans="1:6">
      <c r="A362" s="397" t="s">
        <v>1245</v>
      </c>
      <c r="B362" s="395">
        <v>4700</v>
      </c>
      <c r="C362" s="395" t="s">
        <v>1246</v>
      </c>
      <c r="D362" s="396">
        <v>171101482</v>
      </c>
      <c r="E362" s="401" t="str">
        <f t="shared" si="27"/>
        <v>Í1+!PÈ24Î</v>
      </c>
      <c r="F362" s="402" t="str">
        <f t="shared" si="29"/>
        <v>18</v>
      </c>
    </row>
    <row r="363" spans="1:6">
      <c r="A363" s="397" t="s">
        <v>852</v>
      </c>
      <c r="B363" s="395">
        <v>18400</v>
      </c>
      <c r="C363" s="395" t="s">
        <v>853</v>
      </c>
      <c r="D363" s="396">
        <v>171103888</v>
      </c>
      <c r="E363" s="401" t="str">
        <f t="shared" si="27"/>
        <v>Í1+#xÈ80Î</v>
      </c>
      <c r="F363" s="402" t="str">
        <f t="shared" si="29"/>
        <v>12</v>
      </c>
    </row>
    <row r="364" spans="1:6" customFormat="1" ht="14.7" hidden="1">
      <c r="A364" s="393" t="s">
        <v>1241</v>
      </c>
      <c r="B364">
        <v>39200</v>
      </c>
      <c r="C364" t="s">
        <v>1242</v>
      </c>
      <c r="E364" s="394" t="e">
        <f t="shared" si="27"/>
        <v>#VALUE!</v>
      </c>
    </row>
    <row r="365" spans="1:6" customFormat="1" ht="14.7" hidden="1">
      <c r="A365" s="393" t="s">
        <v>1243</v>
      </c>
      <c r="B365">
        <v>52000</v>
      </c>
      <c r="C365" t="s">
        <v>1244</v>
      </c>
      <c r="E365" s="394" t="e">
        <f t="shared" si="27"/>
        <v>#VALUE!</v>
      </c>
    </row>
    <row r="366" spans="1:6">
      <c r="A366" s="397" t="s">
        <v>902</v>
      </c>
      <c r="B366" s="395">
        <v>37600</v>
      </c>
      <c r="C366" s="395" t="s">
        <v>903</v>
      </c>
      <c r="D366" s="396">
        <v>171102105</v>
      </c>
      <c r="E366" s="401" t="str">
        <f t="shared" si="27"/>
        <v>Í1+"*È5ÃÎ</v>
      </c>
      <c r="F366" s="402" t="str">
        <f t="shared" ref="F366:F393" si="30">LEFT(C366,2)</f>
        <v>08</v>
      </c>
    </row>
    <row r="367" spans="1:6">
      <c r="A367" s="397" t="s">
        <v>827</v>
      </c>
      <c r="B367" s="395">
        <v>31200</v>
      </c>
      <c r="C367" s="395" t="s">
        <v>828</v>
      </c>
      <c r="D367" s="396">
        <v>171101991</v>
      </c>
      <c r="E367" s="401" t="str">
        <f t="shared" si="27"/>
        <v>Í1+!ÇÈ1,Î</v>
      </c>
      <c r="F367" s="402" t="str">
        <f t="shared" si="30"/>
        <v>08</v>
      </c>
    </row>
    <row r="368" spans="1:6">
      <c r="A368" s="397" t="s">
        <v>980</v>
      </c>
      <c r="B368" s="395">
        <v>4700</v>
      </c>
      <c r="C368" s="395" t="s">
        <v>981</v>
      </c>
      <c r="D368" s="396">
        <v>171103716</v>
      </c>
      <c r="E368" s="401" t="str">
        <f t="shared" si="27"/>
        <v>Í1+#gÈ6GÎ</v>
      </c>
      <c r="F368" s="402" t="str">
        <f t="shared" si="30"/>
        <v>12</v>
      </c>
    </row>
    <row r="369" spans="1:6">
      <c r="A369" s="397" t="s">
        <v>706</v>
      </c>
      <c r="B369" s="395">
        <v>16800</v>
      </c>
      <c r="C369" s="395" t="s">
        <v>707</v>
      </c>
      <c r="D369" s="396">
        <v>171101629</v>
      </c>
      <c r="E369" s="401" t="str">
        <f t="shared" si="27"/>
        <v>Í1+!^È9/Î</v>
      </c>
      <c r="F369" s="402" t="str">
        <f t="shared" si="30"/>
        <v>18</v>
      </c>
    </row>
    <row r="370" spans="1:6">
      <c r="A370" s="397" t="s">
        <v>586</v>
      </c>
      <c r="B370" s="395">
        <v>24800</v>
      </c>
      <c r="C370" s="395" t="s">
        <v>587</v>
      </c>
      <c r="D370" s="396">
        <v>171103666</v>
      </c>
      <c r="E370" s="401" t="str">
        <f t="shared" si="27"/>
        <v>Í1+#bÈ63Î</v>
      </c>
      <c r="F370" s="402" t="str">
        <f t="shared" si="30"/>
        <v>12</v>
      </c>
    </row>
    <row r="371" spans="1:6">
      <c r="A371" s="397" t="s">
        <v>906</v>
      </c>
      <c r="B371" s="395">
        <v>173600</v>
      </c>
      <c r="C371" s="395" t="s">
        <v>907</v>
      </c>
      <c r="D371" s="396">
        <v>171102096</v>
      </c>
      <c r="E371" s="401" t="str">
        <f t="shared" si="27"/>
        <v>Í1+")È6ÅÎ</v>
      </c>
      <c r="F371" s="402" t="str">
        <f t="shared" si="30"/>
        <v>08</v>
      </c>
    </row>
    <row r="372" spans="1:6">
      <c r="A372" s="397" t="s">
        <v>1046</v>
      </c>
      <c r="B372" s="395">
        <v>4700</v>
      </c>
      <c r="C372" s="395" t="s">
        <v>1047</v>
      </c>
      <c r="D372" s="396">
        <v>171101336</v>
      </c>
      <c r="E372" s="401" t="str">
        <f t="shared" si="27"/>
        <v>Í1+!AÈ6wÎ</v>
      </c>
      <c r="F372" s="402" t="str">
        <f t="shared" si="30"/>
        <v>18</v>
      </c>
    </row>
    <row r="373" spans="1:6">
      <c r="A373" s="397" t="s">
        <v>1296</v>
      </c>
      <c r="B373" s="395">
        <v>50400</v>
      </c>
      <c r="C373" s="395" t="s">
        <v>1297</v>
      </c>
      <c r="D373" s="396">
        <v>171102743</v>
      </c>
      <c r="E373" s="401" t="str">
        <f t="shared" si="27"/>
        <v>Í1+"jÈ3&gt;Î</v>
      </c>
      <c r="F373" s="402" t="str">
        <f t="shared" si="30"/>
        <v>02</v>
      </c>
    </row>
    <row r="374" spans="1:6">
      <c r="A374" s="397" t="s">
        <v>803</v>
      </c>
      <c r="B374" s="395">
        <v>13600</v>
      </c>
      <c r="C374" s="395" t="s">
        <v>804</v>
      </c>
      <c r="D374" s="396">
        <v>171101510</v>
      </c>
      <c r="E374" s="401" t="str">
        <f t="shared" si="27"/>
        <v>Í1+!SÈ04Î</v>
      </c>
      <c r="F374" s="402" t="str">
        <f t="shared" si="30"/>
        <v>18</v>
      </c>
    </row>
    <row r="375" spans="1:6">
      <c r="A375" s="397" t="s">
        <v>1381</v>
      </c>
      <c r="B375" s="395">
        <v>15200</v>
      </c>
      <c r="C375" s="395" t="s">
        <v>1382</v>
      </c>
      <c r="D375" s="396">
        <v>171103786</v>
      </c>
      <c r="E375" s="401" t="str">
        <f t="shared" si="27"/>
        <v>Í1+#nÈ6cÎ</v>
      </c>
      <c r="F375" s="402" t="str">
        <f t="shared" si="30"/>
        <v>12</v>
      </c>
    </row>
    <row r="376" spans="1:6">
      <c r="A376" s="397" t="s">
        <v>1052</v>
      </c>
      <c r="B376" s="395">
        <v>21600</v>
      </c>
      <c r="C376" s="395" t="s">
        <v>1053</v>
      </c>
      <c r="D376" s="396">
        <v>171101422</v>
      </c>
      <c r="E376" s="401" t="str">
        <f t="shared" si="27"/>
        <v>Í1+!JÈ2ÇÎ</v>
      </c>
      <c r="F376" s="402" t="str">
        <f t="shared" si="30"/>
        <v>18</v>
      </c>
    </row>
    <row r="377" spans="1:6">
      <c r="A377" s="397" t="s">
        <v>838</v>
      </c>
      <c r="B377" s="395">
        <v>61600</v>
      </c>
      <c r="C377" s="395" t="s">
        <v>839</v>
      </c>
      <c r="D377" s="396">
        <v>171103928</v>
      </c>
      <c r="E377" s="401" t="str">
        <f t="shared" si="27"/>
        <v>Í1+#|È8@Î</v>
      </c>
      <c r="F377" s="402" t="str">
        <f t="shared" si="30"/>
        <v>14</v>
      </c>
    </row>
    <row r="378" spans="1:6">
      <c r="A378" s="397" t="s">
        <v>1433</v>
      </c>
      <c r="B378" s="395">
        <v>36000</v>
      </c>
      <c r="C378" s="395" t="s">
        <v>1434</v>
      </c>
      <c r="D378" s="396">
        <v>171103987</v>
      </c>
      <c r="E378" s="401" t="str">
        <f t="shared" si="27"/>
        <v>Í1+#ÆÈ7RÎ</v>
      </c>
      <c r="F378" s="402" t="str">
        <f t="shared" si="30"/>
        <v>14</v>
      </c>
    </row>
    <row r="379" spans="1:6">
      <c r="A379" s="397" t="s">
        <v>1359</v>
      </c>
      <c r="B379" s="395">
        <v>3400</v>
      </c>
      <c r="C379" s="395" t="s">
        <v>1360</v>
      </c>
      <c r="D379" s="396">
        <v>171104242</v>
      </c>
      <c r="E379" s="401" t="str">
        <f t="shared" si="27"/>
        <v>Í1+$8È2DÎ</v>
      </c>
      <c r="F379" s="402" t="str">
        <f t="shared" si="30"/>
        <v>14</v>
      </c>
    </row>
    <row r="380" spans="1:6">
      <c r="A380" s="397" t="s">
        <v>1064</v>
      </c>
      <c r="B380" s="395">
        <v>45600</v>
      </c>
      <c r="C380" s="395" t="s">
        <v>1065</v>
      </c>
      <c r="D380" s="396">
        <v>171101817</v>
      </c>
      <c r="E380" s="401" t="str">
        <f t="shared" si="27"/>
        <v>Í1+!qÈ7oÎ</v>
      </c>
      <c r="F380" s="402" t="str">
        <f t="shared" si="30"/>
        <v>08</v>
      </c>
    </row>
    <row r="381" spans="1:6">
      <c r="A381" s="397" t="s">
        <v>799</v>
      </c>
      <c r="B381" s="395">
        <v>58400</v>
      </c>
      <c r="C381" s="395" t="s">
        <v>800</v>
      </c>
      <c r="D381" s="396">
        <v>171101457</v>
      </c>
      <c r="E381" s="401" t="str">
        <f t="shared" si="27"/>
        <v>Í1+!MÈ7FÎ</v>
      </c>
      <c r="F381" s="402" t="str">
        <f t="shared" si="30"/>
        <v>18</v>
      </c>
    </row>
    <row r="382" spans="1:6">
      <c r="A382" s="397" t="s">
        <v>1310</v>
      </c>
      <c r="B382" s="395">
        <v>4700</v>
      </c>
      <c r="C382" s="395" t="s">
        <v>1311</v>
      </c>
      <c r="D382" s="396">
        <v>171101769</v>
      </c>
      <c r="E382" s="401" t="str">
        <f t="shared" si="27"/>
        <v>Í1+!lÈ9gÎ</v>
      </c>
      <c r="F382" s="402" t="str">
        <f t="shared" si="30"/>
        <v>08</v>
      </c>
    </row>
    <row r="383" spans="1:6">
      <c r="A383" s="397" t="s">
        <v>1050</v>
      </c>
      <c r="B383" s="395">
        <v>55200</v>
      </c>
      <c r="C383" s="395" t="s">
        <v>1051</v>
      </c>
      <c r="D383" s="396">
        <v>171101564</v>
      </c>
      <c r="E383" s="401" t="str">
        <f t="shared" si="27"/>
        <v>Í1+!XÈ4`Î</v>
      </c>
      <c r="F383" s="402" t="str">
        <f t="shared" si="30"/>
        <v>18</v>
      </c>
    </row>
    <row r="384" spans="1:6">
      <c r="A384" s="397" t="s">
        <v>596</v>
      </c>
      <c r="B384" s="395">
        <v>18400</v>
      </c>
      <c r="C384" s="395" t="s">
        <v>597</v>
      </c>
      <c r="D384" s="396">
        <v>171103874</v>
      </c>
      <c r="E384" s="401" t="str">
        <f t="shared" si="27"/>
        <v>Í1+#wÈ4{Î</v>
      </c>
      <c r="F384" s="402" t="str">
        <f t="shared" si="30"/>
        <v>12</v>
      </c>
    </row>
    <row r="385" spans="1:6">
      <c r="A385" s="397" t="s">
        <v>823</v>
      </c>
      <c r="B385" s="395">
        <v>23200</v>
      </c>
      <c r="C385" s="395" t="s">
        <v>824</v>
      </c>
      <c r="D385" s="396">
        <v>171101833</v>
      </c>
      <c r="E385" s="401" t="str">
        <f t="shared" si="27"/>
        <v>Í1+!sÈ3_Î</v>
      </c>
      <c r="F385" s="402" t="str">
        <f t="shared" si="30"/>
        <v>08</v>
      </c>
    </row>
    <row r="386" spans="1:6">
      <c r="A386" s="397" t="s">
        <v>536</v>
      </c>
      <c r="B386" s="395">
        <v>23200</v>
      </c>
      <c r="C386" s="395" t="s">
        <v>537</v>
      </c>
      <c r="D386" s="396">
        <v>171103890</v>
      </c>
      <c r="E386" s="401" t="str">
        <f t="shared" ref="E386:E449" si="31">Code128(D386)</f>
        <v>Í1+#yÈ0kÎ</v>
      </c>
      <c r="F386" s="402" t="str">
        <f t="shared" si="30"/>
        <v>12</v>
      </c>
    </row>
    <row r="387" spans="1:6">
      <c r="A387" s="397" t="s">
        <v>1202</v>
      </c>
      <c r="B387" s="395">
        <v>8800</v>
      </c>
      <c r="C387" s="395" t="s">
        <v>1203</v>
      </c>
      <c r="D387" s="396">
        <v>171103998</v>
      </c>
      <c r="E387" s="401" t="str">
        <f t="shared" si="31"/>
        <v>Í1+#ÇÈ8\Î</v>
      </c>
      <c r="F387" s="402" t="str">
        <f t="shared" si="30"/>
        <v>14</v>
      </c>
    </row>
    <row r="388" spans="1:6">
      <c r="A388" s="397" t="s">
        <v>1247</v>
      </c>
      <c r="B388" s="395">
        <v>44000</v>
      </c>
      <c r="C388" s="395" t="s">
        <v>1248</v>
      </c>
      <c r="D388" s="396">
        <v>171101489</v>
      </c>
      <c r="E388" s="401" t="str">
        <f t="shared" si="31"/>
        <v>Í1+!PÈ9^Î</v>
      </c>
      <c r="F388" s="402" t="str">
        <f t="shared" si="30"/>
        <v>18</v>
      </c>
    </row>
    <row r="389" spans="1:6">
      <c r="A389" s="397" t="s">
        <v>1004</v>
      </c>
      <c r="B389" s="395">
        <v>36000</v>
      </c>
      <c r="C389" s="395" t="s">
        <v>1005</v>
      </c>
      <c r="D389" s="396">
        <v>171101805</v>
      </c>
      <c r="E389" s="401" t="str">
        <f t="shared" si="31"/>
        <v>Í1+!pÈ5_Î</v>
      </c>
      <c r="F389" s="402" t="str">
        <f t="shared" si="30"/>
        <v>08</v>
      </c>
    </row>
    <row r="390" spans="1:6">
      <c r="A390" s="397" t="s">
        <v>1417</v>
      </c>
      <c r="B390" s="395">
        <v>34400</v>
      </c>
      <c r="C390" s="395" t="s">
        <v>1418</v>
      </c>
      <c r="D390" s="396">
        <v>171101845</v>
      </c>
      <c r="E390" s="401" t="str">
        <f t="shared" si="31"/>
        <v>Í1+!tÈ5oÎ</v>
      </c>
      <c r="F390" s="402" t="str">
        <f t="shared" si="30"/>
        <v>08</v>
      </c>
    </row>
    <row r="391" spans="1:6">
      <c r="A391" s="397" t="s">
        <v>1318</v>
      </c>
      <c r="B391" s="395">
        <v>23200</v>
      </c>
      <c r="C391" s="395" t="s">
        <v>1319</v>
      </c>
      <c r="D391" s="396">
        <v>171101917</v>
      </c>
      <c r="E391" s="401" t="str">
        <f t="shared" si="31"/>
        <v>Í1+!{È70Î</v>
      </c>
      <c r="F391" s="402" t="str">
        <f t="shared" si="30"/>
        <v>08</v>
      </c>
    </row>
    <row r="392" spans="1:6">
      <c r="A392" s="397" t="s">
        <v>1345</v>
      </c>
      <c r="B392" s="395">
        <v>77600</v>
      </c>
      <c r="C392" s="395" t="s">
        <v>1346</v>
      </c>
      <c r="D392" s="396">
        <v>171104049</v>
      </c>
      <c r="E392" s="401" t="str">
        <f t="shared" si="31"/>
        <v>Í1+$$È9ÉÎ</v>
      </c>
      <c r="F392" s="402" t="str">
        <f t="shared" si="30"/>
        <v>14</v>
      </c>
    </row>
    <row r="393" spans="1:6">
      <c r="A393" s="397" t="s">
        <v>912</v>
      </c>
      <c r="B393" s="395">
        <v>12000</v>
      </c>
      <c r="C393" s="395" t="s">
        <v>913</v>
      </c>
      <c r="D393" s="396">
        <v>171102030</v>
      </c>
      <c r="E393" s="401" t="str">
        <f t="shared" si="31"/>
        <v>Í1+"#È0EÎ</v>
      </c>
      <c r="F393" s="402" t="str">
        <f t="shared" si="30"/>
        <v>08</v>
      </c>
    </row>
    <row r="394" spans="1:6" customFormat="1" ht="14.7" hidden="1">
      <c r="A394" s="393" t="s">
        <v>1300</v>
      </c>
      <c r="B394">
        <v>15200</v>
      </c>
      <c r="C394" t="s">
        <v>1301</v>
      </c>
      <c r="E394" s="394" t="e">
        <f t="shared" si="31"/>
        <v>#VALUE!</v>
      </c>
    </row>
    <row r="395" spans="1:6">
      <c r="A395" s="397" t="s">
        <v>1258</v>
      </c>
      <c r="B395" s="395">
        <v>37600</v>
      </c>
      <c r="C395" s="395" t="s">
        <v>1259</v>
      </c>
      <c r="D395" s="396">
        <v>171101601</v>
      </c>
      <c r="E395" s="401" t="str">
        <f t="shared" si="31"/>
        <v>Í1+!\È1^Î</v>
      </c>
      <c r="F395" s="402" t="str">
        <f t="shared" ref="F395:F409" si="32">LEFT(C395,2)</f>
        <v>18</v>
      </c>
    </row>
    <row r="396" spans="1:6">
      <c r="A396" s="397" t="s">
        <v>994</v>
      </c>
      <c r="B396" s="395">
        <v>37600</v>
      </c>
      <c r="C396" s="395" t="s">
        <v>995</v>
      </c>
      <c r="D396" s="396">
        <v>171102598</v>
      </c>
      <c r="E396" s="401" t="str">
        <f t="shared" si="31"/>
        <v>Í1+"[È8ÂÎ</v>
      </c>
      <c r="F396" s="402" t="str">
        <f t="shared" si="32"/>
        <v>02</v>
      </c>
    </row>
    <row r="397" spans="1:6">
      <c r="A397" s="397" t="s">
        <v>743</v>
      </c>
      <c r="B397" s="395">
        <v>32800</v>
      </c>
      <c r="C397" s="395" t="s">
        <v>744</v>
      </c>
      <c r="D397" s="396">
        <v>171101990</v>
      </c>
      <c r="E397" s="401" t="str">
        <f t="shared" si="31"/>
        <v>Í1+!ÇÈ0&amp;Î</v>
      </c>
      <c r="F397" s="402" t="str">
        <f t="shared" si="32"/>
        <v>08</v>
      </c>
    </row>
    <row r="398" spans="1:6">
      <c r="A398" s="397" t="s">
        <v>874</v>
      </c>
      <c r="B398" s="395">
        <v>36000</v>
      </c>
      <c r="C398" s="395" t="s">
        <v>875</v>
      </c>
      <c r="D398" s="396">
        <v>171101528</v>
      </c>
      <c r="E398" s="401" t="str">
        <f t="shared" si="31"/>
        <v>Í1+!TÈ8hÎ</v>
      </c>
      <c r="F398" s="402" t="str">
        <f t="shared" si="32"/>
        <v>18</v>
      </c>
    </row>
    <row r="399" spans="1:6">
      <c r="A399" s="397" t="s">
        <v>704</v>
      </c>
      <c r="B399" s="395">
        <v>26400</v>
      </c>
      <c r="C399" s="395" t="s">
        <v>705</v>
      </c>
      <c r="D399" s="396">
        <v>171101321</v>
      </c>
      <c r="E399" s="401" t="str">
        <f t="shared" si="31"/>
        <v>Í1+!@È1UÎ</v>
      </c>
      <c r="F399" s="402" t="str">
        <f t="shared" si="32"/>
        <v>18</v>
      </c>
    </row>
    <row r="400" spans="1:6">
      <c r="A400" s="397" t="s">
        <v>1000</v>
      </c>
      <c r="B400" s="395">
        <v>96800</v>
      </c>
      <c r="C400" s="395" t="s">
        <v>1001</v>
      </c>
      <c r="D400" s="396">
        <v>171102112</v>
      </c>
      <c r="E400" s="401" t="str">
        <f t="shared" si="31"/>
        <v>Í1+"+È2qÎ</v>
      </c>
      <c r="F400" s="402" t="str">
        <f t="shared" si="32"/>
        <v>08</v>
      </c>
    </row>
    <row r="401" spans="1:6">
      <c r="A401" s="397" t="s">
        <v>1338</v>
      </c>
      <c r="B401" s="395">
        <v>3400</v>
      </c>
      <c r="C401" s="395" t="s">
        <v>1339</v>
      </c>
      <c r="D401" s="396">
        <v>171103996</v>
      </c>
      <c r="E401" s="401" t="str">
        <f t="shared" si="31"/>
        <v>Í1+#ÇÈ6PÎ</v>
      </c>
      <c r="F401" s="402" t="str">
        <f t="shared" si="32"/>
        <v>14</v>
      </c>
    </row>
    <row r="402" spans="1:6">
      <c r="A402" s="397" t="s">
        <v>1080</v>
      </c>
      <c r="B402" s="395">
        <v>79200</v>
      </c>
      <c r="C402" s="395" t="s">
        <v>1081</v>
      </c>
      <c r="D402" s="396">
        <v>171104153</v>
      </c>
      <c r="E402" s="401" t="str">
        <f t="shared" si="31"/>
        <v>Í1+$/È3&amp;Î</v>
      </c>
      <c r="F402" s="402" t="str">
        <f t="shared" si="32"/>
        <v>14</v>
      </c>
    </row>
    <row r="403" spans="1:6">
      <c r="A403" s="397" t="s">
        <v>1022</v>
      </c>
      <c r="B403" s="395">
        <v>24800</v>
      </c>
      <c r="C403" s="395" t="s">
        <v>1023</v>
      </c>
      <c r="D403" s="396">
        <v>171102890</v>
      </c>
      <c r="E403" s="401" t="str">
        <f t="shared" si="31"/>
        <v>Í1+"yÈ0hÎ</v>
      </c>
      <c r="F403" s="402" t="str">
        <f t="shared" si="32"/>
        <v>02</v>
      </c>
    </row>
    <row r="404" spans="1:6">
      <c r="A404" s="397" t="s">
        <v>1174</v>
      </c>
      <c r="B404" s="395">
        <v>15200</v>
      </c>
      <c r="C404" s="395" t="s">
        <v>1175</v>
      </c>
      <c r="D404" s="396">
        <v>171101812</v>
      </c>
      <c r="E404" s="401" t="str">
        <f t="shared" si="31"/>
        <v>Í1+!qÈ2QÎ</v>
      </c>
      <c r="F404" s="402" t="str">
        <f t="shared" si="32"/>
        <v>08</v>
      </c>
    </row>
    <row r="405" spans="1:6">
      <c r="A405" s="397" t="s">
        <v>805</v>
      </c>
      <c r="B405" s="395">
        <v>24800</v>
      </c>
      <c r="C405" s="395" t="s">
        <v>806</v>
      </c>
      <c r="D405" s="396">
        <v>171101281</v>
      </c>
      <c r="E405" s="401" t="str">
        <f t="shared" si="31"/>
        <v>Í1+!&lt;È1EÎ</v>
      </c>
      <c r="F405" s="402" t="str">
        <f t="shared" si="32"/>
        <v>18</v>
      </c>
    </row>
    <row r="406" spans="1:6">
      <c r="A406" s="397" t="s">
        <v>1387</v>
      </c>
      <c r="B406" s="395">
        <v>29600</v>
      </c>
      <c r="C406" s="395" t="s">
        <v>1388</v>
      </c>
      <c r="D406" s="396">
        <v>171101274</v>
      </c>
      <c r="E406" s="401" t="str">
        <f t="shared" si="31"/>
        <v>Í1+!;È4SÎ</v>
      </c>
      <c r="F406" s="402" t="str">
        <f t="shared" si="32"/>
        <v>18</v>
      </c>
    </row>
    <row r="407" spans="1:6">
      <c r="A407" s="397" t="s">
        <v>1272</v>
      </c>
      <c r="B407" s="395">
        <v>3400</v>
      </c>
      <c r="C407" s="395" t="s">
        <v>1273</v>
      </c>
      <c r="D407" s="396">
        <v>171102594</v>
      </c>
      <c r="E407" s="401" t="str">
        <f t="shared" si="31"/>
        <v>Í1+"[È4oÎ</v>
      </c>
      <c r="F407" s="402" t="str">
        <f t="shared" si="32"/>
        <v>02</v>
      </c>
    </row>
    <row r="408" spans="1:6">
      <c r="A408" s="397" t="s">
        <v>1172</v>
      </c>
      <c r="B408" s="395">
        <v>53600</v>
      </c>
      <c r="C408" s="395" t="s">
        <v>1173</v>
      </c>
      <c r="D408" s="396">
        <v>171101920</v>
      </c>
      <c r="E408" s="401" t="str">
        <f t="shared" si="31"/>
        <v>Í1+!|È0qÎ</v>
      </c>
      <c r="F408" s="402" t="str">
        <f t="shared" si="32"/>
        <v>08</v>
      </c>
    </row>
    <row r="409" spans="1:6">
      <c r="A409" s="397" t="s">
        <v>632</v>
      </c>
      <c r="B409" s="395">
        <v>48800</v>
      </c>
      <c r="C409" s="395" t="s">
        <v>633</v>
      </c>
      <c r="D409" s="396">
        <v>171103748</v>
      </c>
      <c r="E409" s="401" t="str">
        <f t="shared" si="31"/>
        <v>Í1+#jÈ8_Î</v>
      </c>
      <c r="F409" s="402" t="str">
        <f t="shared" si="32"/>
        <v>12</v>
      </c>
    </row>
    <row r="410" spans="1:6" customFormat="1" ht="14.7" hidden="1">
      <c r="A410" s="393" t="s">
        <v>1332</v>
      </c>
      <c r="B410">
        <v>7200</v>
      </c>
      <c r="C410" t="s">
        <v>1333</v>
      </c>
      <c r="E410" s="394" t="e">
        <f t="shared" si="31"/>
        <v>#VALUE!</v>
      </c>
    </row>
    <row r="411" spans="1:6" customFormat="1" ht="14.7" hidden="1">
      <c r="A411" s="393" t="s">
        <v>1334</v>
      </c>
      <c r="B411">
        <v>31200</v>
      </c>
      <c r="C411" t="s">
        <v>1335</v>
      </c>
      <c r="E411" s="394" t="e">
        <f t="shared" si="31"/>
        <v>#VALUE!</v>
      </c>
    </row>
    <row r="412" spans="1:6">
      <c r="A412" s="397" t="s">
        <v>868</v>
      </c>
      <c r="B412" s="395">
        <v>16800</v>
      </c>
      <c r="C412" s="395" t="s">
        <v>869</v>
      </c>
      <c r="D412" s="396">
        <v>171101344</v>
      </c>
      <c r="E412" s="401" t="str">
        <f t="shared" si="31"/>
        <v>Í1+!BÈ4oÎ</v>
      </c>
      <c r="F412" s="402" t="str">
        <f t="shared" ref="F412:F426" si="33">LEFT(C412,2)</f>
        <v>18</v>
      </c>
    </row>
    <row r="413" spans="1:6">
      <c r="A413" s="397" t="s">
        <v>566</v>
      </c>
      <c r="B413" s="395">
        <v>16800</v>
      </c>
      <c r="C413" s="395" t="s">
        <v>567</v>
      </c>
      <c r="D413" s="396">
        <v>171103780</v>
      </c>
      <c r="E413" s="401" t="str">
        <f t="shared" si="31"/>
        <v>Í1+#nÈ0?Î</v>
      </c>
      <c r="F413" s="402" t="str">
        <f t="shared" si="33"/>
        <v>12</v>
      </c>
    </row>
    <row r="414" spans="1:6">
      <c r="A414" s="397" t="s">
        <v>1343</v>
      </c>
      <c r="B414" s="395">
        <v>34400</v>
      </c>
      <c r="C414" s="395" t="s">
        <v>1344</v>
      </c>
      <c r="D414" s="396">
        <v>171104018</v>
      </c>
      <c r="E414" s="401" t="str">
        <f t="shared" si="31"/>
        <v>Í1+$!È8sÎ</v>
      </c>
      <c r="F414" s="402" t="str">
        <f t="shared" si="33"/>
        <v>14</v>
      </c>
    </row>
    <row r="415" spans="1:6">
      <c r="A415" s="397" t="s">
        <v>854</v>
      </c>
      <c r="B415" s="395">
        <v>20000</v>
      </c>
      <c r="C415" s="395" t="s">
        <v>855</v>
      </c>
      <c r="D415" s="396">
        <v>171103618</v>
      </c>
      <c r="E415" s="401" t="str">
        <f t="shared" si="31"/>
        <v>Í1+#]È8+Î</v>
      </c>
      <c r="F415" s="402" t="str">
        <f t="shared" si="33"/>
        <v>12</v>
      </c>
    </row>
    <row r="416" spans="1:6">
      <c r="A416" s="397" t="s">
        <v>694</v>
      </c>
      <c r="B416" s="395">
        <v>16800</v>
      </c>
      <c r="C416" s="395" t="s">
        <v>695</v>
      </c>
      <c r="D416" s="396">
        <v>171103513</v>
      </c>
      <c r="E416" s="401" t="str">
        <f t="shared" si="31"/>
        <v>Í1+#SÈ3LÎ</v>
      </c>
      <c r="F416" s="402" t="str">
        <f t="shared" si="33"/>
        <v>12</v>
      </c>
    </row>
    <row r="417" spans="1:6">
      <c r="A417" s="397" t="s">
        <v>992</v>
      </c>
      <c r="B417" s="395">
        <v>50400</v>
      </c>
      <c r="C417" s="395" t="s">
        <v>993</v>
      </c>
      <c r="D417" s="396">
        <v>171102591</v>
      </c>
      <c r="E417" s="401" t="str">
        <f t="shared" si="31"/>
        <v>Í1+"[È1]Î</v>
      </c>
      <c r="F417" s="402" t="str">
        <f t="shared" si="33"/>
        <v>02</v>
      </c>
    </row>
    <row r="418" spans="1:6">
      <c r="A418" s="397" t="s">
        <v>1471</v>
      </c>
      <c r="B418" s="395">
        <v>28000</v>
      </c>
      <c r="C418" s="395" t="s">
        <v>1472</v>
      </c>
      <c r="D418" s="396">
        <v>171104251</v>
      </c>
      <c r="E418" s="401" t="str">
        <f t="shared" si="31"/>
        <v>Í1+$9È1BÎ</v>
      </c>
      <c r="F418" s="402" t="str">
        <f t="shared" si="33"/>
        <v>14</v>
      </c>
    </row>
    <row r="419" spans="1:6">
      <c r="A419" s="397" t="s">
        <v>1176</v>
      </c>
      <c r="B419" s="395">
        <v>8800</v>
      </c>
      <c r="C419" s="395" t="s">
        <v>1177</v>
      </c>
      <c r="D419" s="396">
        <v>171101811</v>
      </c>
      <c r="E419" s="401" t="str">
        <f t="shared" si="31"/>
        <v>Í1+!qÈ1KÎ</v>
      </c>
      <c r="F419" s="402" t="str">
        <f t="shared" si="33"/>
        <v>08</v>
      </c>
    </row>
    <row r="420" spans="1:6">
      <c r="A420" s="397" t="s">
        <v>1254</v>
      </c>
      <c r="B420" s="395">
        <v>39200</v>
      </c>
      <c r="C420" s="395" t="s">
        <v>1255</v>
      </c>
      <c r="D420" s="396">
        <v>171101523</v>
      </c>
      <c r="E420" s="401" t="str">
        <f t="shared" si="31"/>
        <v>Í1+!TÈ3JÎ</v>
      </c>
      <c r="F420" s="402" t="str">
        <f t="shared" si="33"/>
        <v>18</v>
      </c>
    </row>
    <row r="421" spans="1:6">
      <c r="A421" s="397" t="s">
        <v>1288</v>
      </c>
      <c r="B421" s="395">
        <v>8800</v>
      </c>
      <c r="C421" s="395" t="s">
        <v>1289</v>
      </c>
      <c r="D421" s="396">
        <v>171102899</v>
      </c>
      <c r="E421" s="401" t="str">
        <f t="shared" si="31"/>
        <v>Í1+"yÈ97Î</v>
      </c>
      <c r="F421" s="402" t="str">
        <f t="shared" si="33"/>
        <v>02</v>
      </c>
    </row>
    <row r="422" spans="1:6">
      <c r="A422" s="397" t="s">
        <v>654</v>
      </c>
      <c r="B422" s="395">
        <v>29600</v>
      </c>
      <c r="C422" s="395" t="s">
        <v>655</v>
      </c>
      <c r="D422" s="396">
        <v>171103567</v>
      </c>
      <c r="E422" s="401" t="str">
        <f t="shared" si="31"/>
        <v>Í1+#XÈ7xÎ</v>
      </c>
      <c r="F422" s="402" t="str">
        <f t="shared" si="33"/>
        <v>12</v>
      </c>
    </row>
    <row r="423" spans="1:6">
      <c r="A423" s="397" t="s">
        <v>1140</v>
      </c>
      <c r="B423" s="395">
        <v>40800</v>
      </c>
      <c r="C423" s="395" t="s">
        <v>1141</v>
      </c>
      <c r="D423" s="396">
        <v>171102913</v>
      </c>
      <c r="E423" s="401" t="str">
        <f t="shared" si="31"/>
        <v>Í1+"{È3ÆÎ</v>
      </c>
      <c r="F423" s="402" t="str">
        <f t="shared" si="33"/>
        <v>02</v>
      </c>
    </row>
    <row r="424" spans="1:6">
      <c r="A424" s="397" t="s">
        <v>708</v>
      </c>
      <c r="B424" s="395">
        <v>42400</v>
      </c>
      <c r="C424" s="395" t="s">
        <v>709</v>
      </c>
      <c r="D424" s="396">
        <v>171101446</v>
      </c>
      <c r="E424" s="401" t="str">
        <f t="shared" si="31"/>
        <v>Í1+!LÈ6&lt;Î</v>
      </c>
      <c r="F424" s="402" t="str">
        <f t="shared" si="33"/>
        <v>18</v>
      </c>
    </row>
    <row r="425" spans="1:6">
      <c r="A425" s="397" t="s">
        <v>1122</v>
      </c>
      <c r="B425" s="395">
        <v>53600</v>
      </c>
      <c r="C425" s="395" t="s">
        <v>1123</v>
      </c>
      <c r="D425" s="396">
        <v>171101430</v>
      </c>
      <c r="E425" s="401" t="str">
        <f t="shared" si="31"/>
        <v>Í1+!KÈ0{Î</v>
      </c>
      <c r="F425" s="402" t="str">
        <f t="shared" si="33"/>
        <v>18</v>
      </c>
    </row>
    <row r="426" spans="1:6">
      <c r="A426" s="397" t="s">
        <v>1068</v>
      </c>
      <c r="B426" s="395">
        <v>69600</v>
      </c>
      <c r="C426" s="395" t="s">
        <v>1069</v>
      </c>
      <c r="D426" s="396">
        <v>171101898</v>
      </c>
      <c r="E426" s="401" t="str">
        <f t="shared" si="31"/>
        <v>Í1+!yÈ8.Î</v>
      </c>
      <c r="F426" s="402" t="str">
        <f t="shared" si="33"/>
        <v>08</v>
      </c>
    </row>
    <row r="427" spans="1:6" customFormat="1" ht="14.7" hidden="1">
      <c r="A427" s="393" t="s">
        <v>1365</v>
      </c>
      <c r="B427">
        <v>39200</v>
      </c>
      <c r="C427" t="s">
        <v>1366</v>
      </c>
      <c r="E427" s="394" t="e">
        <f t="shared" si="31"/>
        <v>#VALUE!</v>
      </c>
    </row>
    <row r="428" spans="1:6" customFormat="1" ht="14.7" hidden="1">
      <c r="A428" s="393" t="s">
        <v>1367</v>
      </c>
      <c r="B428">
        <v>32800</v>
      </c>
      <c r="C428" t="s">
        <v>1368</v>
      </c>
      <c r="E428" s="394" t="e">
        <f t="shared" si="31"/>
        <v>#VALUE!</v>
      </c>
    </row>
    <row r="429" spans="1:6" customFormat="1" ht="14.7" hidden="1">
      <c r="A429" s="393" t="s">
        <v>1369</v>
      </c>
      <c r="B429">
        <v>16800</v>
      </c>
      <c r="C429" t="s">
        <v>1370</v>
      </c>
      <c r="E429" s="394" t="e">
        <f t="shared" si="31"/>
        <v>#VALUE!</v>
      </c>
    </row>
    <row r="430" spans="1:6" customFormat="1" ht="14.7" hidden="1">
      <c r="A430" s="393" t="s">
        <v>1371</v>
      </c>
      <c r="B430">
        <v>76000</v>
      </c>
      <c r="C430" t="s">
        <v>1372</v>
      </c>
      <c r="E430" s="394" t="e">
        <f t="shared" si="31"/>
        <v>#VALUE!</v>
      </c>
    </row>
    <row r="431" spans="1:6" customFormat="1" ht="14.7" hidden="1">
      <c r="A431" s="393" t="s">
        <v>1373</v>
      </c>
      <c r="B431">
        <v>20000</v>
      </c>
      <c r="C431" t="s">
        <v>1374</v>
      </c>
      <c r="E431" s="394" t="e">
        <f t="shared" si="31"/>
        <v>#VALUE!</v>
      </c>
    </row>
    <row r="432" spans="1:6" customFormat="1" ht="14.7" hidden="1">
      <c r="A432" s="393" t="s">
        <v>1375</v>
      </c>
      <c r="B432">
        <v>18400</v>
      </c>
      <c r="C432" t="s">
        <v>1376</v>
      </c>
      <c r="E432" s="394" t="e">
        <f t="shared" si="31"/>
        <v>#VALUE!</v>
      </c>
    </row>
    <row r="433" spans="1:6">
      <c r="A433" s="397" t="s">
        <v>2281</v>
      </c>
      <c r="B433" s="395">
        <v>12000</v>
      </c>
      <c r="C433" s="395" t="s">
        <v>1251</v>
      </c>
      <c r="D433" s="396">
        <v>171101479</v>
      </c>
      <c r="E433" s="401" t="str">
        <f t="shared" si="31"/>
        <v>Í1+!OÈ9ZÎ</v>
      </c>
      <c r="F433" s="402" t="str">
        <f t="shared" ref="F433:F441" si="34">LEFT(C433,2)</f>
        <v>18</v>
      </c>
    </row>
    <row r="434" spans="1:6">
      <c r="A434" s="397" t="s">
        <v>594</v>
      </c>
      <c r="B434" s="395">
        <v>47200</v>
      </c>
      <c r="C434" s="395" t="s">
        <v>595</v>
      </c>
      <c r="D434" s="396">
        <v>171103663</v>
      </c>
      <c r="E434" s="401" t="str">
        <f t="shared" si="31"/>
        <v>Í1+#bÈ3!Î</v>
      </c>
      <c r="F434" s="402" t="str">
        <f t="shared" si="34"/>
        <v>12</v>
      </c>
    </row>
    <row r="435" spans="1:6">
      <c r="A435" s="397" t="s">
        <v>1156</v>
      </c>
      <c r="B435" s="395">
        <v>66400</v>
      </c>
      <c r="C435" s="395" t="s">
        <v>1157</v>
      </c>
      <c r="D435" s="396">
        <v>171102760</v>
      </c>
      <c r="E435" s="401" t="str">
        <f t="shared" si="31"/>
        <v>Í1+"lÈ04Î</v>
      </c>
      <c r="F435" s="402" t="str">
        <f t="shared" si="34"/>
        <v>02</v>
      </c>
    </row>
    <row r="436" spans="1:6">
      <c r="A436" s="397" t="s">
        <v>1084</v>
      </c>
      <c r="B436" s="395">
        <v>32800</v>
      </c>
      <c r="C436" s="395" t="s">
        <v>1085</v>
      </c>
      <c r="D436" s="396">
        <v>171103463</v>
      </c>
      <c r="E436" s="401" t="str">
        <f t="shared" si="31"/>
        <v>Í1+#NÈ38Î</v>
      </c>
      <c r="F436" s="402" t="str">
        <f t="shared" si="34"/>
        <v>12</v>
      </c>
    </row>
    <row r="437" spans="1:6">
      <c r="A437" s="397" t="s">
        <v>1302</v>
      </c>
      <c r="B437" s="395">
        <v>7200</v>
      </c>
      <c r="C437" s="395" t="s">
        <v>1303</v>
      </c>
      <c r="D437" s="396">
        <v>171101819</v>
      </c>
      <c r="E437" s="401" t="str">
        <f t="shared" si="31"/>
        <v>Í1+!qÈ9{Î</v>
      </c>
      <c r="F437" s="402" t="str">
        <f t="shared" si="34"/>
        <v>08</v>
      </c>
    </row>
    <row r="438" spans="1:6">
      <c r="A438" s="397" t="s">
        <v>819</v>
      </c>
      <c r="B438" s="395">
        <v>36000</v>
      </c>
      <c r="C438" s="395" t="s">
        <v>820</v>
      </c>
      <c r="D438" s="396">
        <v>171101372</v>
      </c>
      <c r="E438" s="401" t="str">
        <f t="shared" si="31"/>
        <v>Í1+!EÈ2oÎ</v>
      </c>
      <c r="F438" s="402" t="str">
        <f t="shared" si="34"/>
        <v>18</v>
      </c>
    </row>
    <row r="439" spans="1:6">
      <c r="A439" s="397" t="s">
        <v>990</v>
      </c>
      <c r="B439" s="395">
        <v>42400</v>
      </c>
      <c r="C439" s="395" t="s">
        <v>991</v>
      </c>
      <c r="D439" s="396">
        <v>171101376</v>
      </c>
      <c r="E439" s="401" t="str">
        <f t="shared" si="31"/>
        <v>Í1+!EÈ6ÂÎ</v>
      </c>
      <c r="F439" s="402" t="str">
        <f t="shared" si="34"/>
        <v>18</v>
      </c>
    </row>
    <row r="440" spans="1:6">
      <c r="A440" s="397" t="s">
        <v>966</v>
      </c>
      <c r="B440" s="395">
        <v>16800</v>
      </c>
      <c r="C440" s="395" t="s">
        <v>967</v>
      </c>
      <c r="D440" s="396">
        <v>171102839</v>
      </c>
      <c r="E440" s="401" t="str">
        <f t="shared" si="31"/>
        <v>Í1+"sÈ9ÊÎ</v>
      </c>
      <c r="F440" s="402" t="str">
        <f t="shared" si="34"/>
        <v>02</v>
      </c>
    </row>
    <row r="441" spans="1:6">
      <c r="A441" s="397" t="s">
        <v>1419</v>
      </c>
      <c r="B441" s="395">
        <v>71200</v>
      </c>
      <c r="C441" s="395" t="s">
        <v>1420</v>
      </c>
      <c r="D441" s="396">
        <v>171101943</v>
      </c>
      <c r="E441" s="401" t="str">
        <f t="shared" si="31"/>
        <v>Í1+!~È3$Î</v>
      </c>
      <c r="F441" s="402" t="str">
        <f t="shared" si="34"/>
        <v>08</v>
      </c>
    </row>
    <row r="442" spans="1:6" customFormat="1" ht="14.7" hidden="1">
      <c r="A442" s="393" t="s">
        <v>1395</v>
      </c>
      <c r="B442">
        <v>16800</v>
      </c>
      <c r="C442" t="s">
        <v>1396</v>
      </c>
      <c r="E442" s="394" t="e">
        <f t="shared" si="31"/>
        <v>#VALUE!</v>
      </c>
    </row>
    <row r="443" spans="1:6" customFormat="1" ht="14.7" hidden="1">
      <c r="A443" s="393" t="s">
        <v>1397</v>
      </c>
      <c r="B443">
        <v>40800</v>
      </c>
      <c r="C443" t="s">
        <v>1398</v>
      </c>
      <c r="E443" s="394" t="e">
        <f t="shared" si="31"/>
        <v>#VALUE!</v>
      </c>
    </row>
    <row r="444" spans="1:6">
      <c r="A444" s="397" t="s">
        <v>1292</v>
      </c>
      <c r="B444" s="395">
        <v>23200</v>
      </c>
      <c r="C444" s="395" t="s">
        <v>1293</v>
      </c>
      <c r="D444" s="396">
        <v>171102802</v>
      </c>
      <c r="E444" s="401" t="str">
        <f t="shared" si="31"/>
        <v>Í1+"pÈ2PÎ</v>
      </c>
      <c r="F444" s="402" t="str">
        <f>LEFT(C444,2)</f>
        <v>02</v>
      </c>
    </row>
    <row r="445" spans="1:6">
      <c r="A445" s="397" t="s">
        <v>1266</v>
      </c>
      <c r="B445" s="395">
        <v>56800</v>
      </c>
      <c r="C445" s="395" t="s">
        <v>1267</v>
      </c>
      <c r="D445" s="396">
        <v>171101625</v>
      </c>
      <c r="E445" s="401" t="str">
        <f t="shared" si="31"/>
        <v>Í1+!^È5~Î</v>
      </c>
      <c r="F445" s="402" t="str">
        <f>LEFT(C445,2)</f>
        <v>18</v>
      </c>
    </row>
    <row r="446" spans="1:6">
      <c r="A446" s="397" t="s">
        <v>1361</v>
      </c>
      <c r="B446" s="395">
        <v>2100</v>
      </c>
      <c r="C446" s="395" t="s">
        <v>1362</v>
      </c>
      <c r="D446" s="396">
        <v>171104244</v>
      </c>
      <c r="E446" s="401" t="str">
        <f t="shared" si="31"/>
        <v>Í1+$8È4PÎ</v>
      </c>
      <c r="F446" s="402" t="str">
        <f>LEFT(C446,2)</f>
        <v>14</v>
      </c>
    </row>
    <row r="447" spans="1:6">
      <c r="A447" s="397" t="s">
        <v>946</v>
      </c>
      <c r="B447" s="395">
        <v>42400</v>
      </c>
      <c r="C447" s="395" t="s">
        <v>947</v>
      </c>
      <c r="D447" s="396">
        <v>171101277</v>
      </c>
      <c r="E447" s="401" t="str">
        <f t="shared" si="31"/>
        <v>Í1+!;È7eÎ</v>
      </c>
      <c r="F447" s="402" t="str">
        <f>LEFT(C447,2)</f>
        <v>18</v>
      </c>
    </row>
    <row r="448" spans="1:6">
      <c r="A448" s="397" t="s">
        <v>686</v>
      </c>
      <c r="B448" s="395">
        <v>42400</v>
      </c>
      <c r="C448" s="395" t="s">
        <v>687</v>
      </c>
      <c r="D448" s="396">
        <v>171101639</v>
      </c>
      <c r="E448" s="401" t="str">
        <f t="shared" si="31"/>
        <v>Í1+!_È93Î</v>
      </c>
      <c r="F448" s="402" t="str">
        <f>LEFT(C448,2)</f>
        <v>18</v>
      </c>
    </row>
    <row r="449" spans="1:6" customFormat="1" ht="14.7" hidden="1">
      <c r="A449" s="393" t="s">
        <v>1408</v>
      </c>
      <c r="B449">
        <v>15200</v>
      </c>
      <c r="C449" t="s">
        <v>1409</v>
      </c>
      <c r="E449" s="394" t="e">
        <f t="shared" si="31"/>
        <v>#VALUE!</v>
      </c>
    </row>
    <row r="450" spans="1:6">
      <c r="A450" s="397" t="s">
        <v>652</v>
      </c>
      <c r="B450" s="395">
        <v>10400</v>
      </c>
      <c r="C450" s="395" t="s">
        <v>653</v>
      </c>
      <c r="D450" s="396">
        <v>171103856</v>
      </c>
      <c r="E450" s="401" t="str">
        <f t="shared" ref="E450:E483" si="35">Code128(D450)</f>
        <v>Í1+#uÈ6ÃÎ</v>
      </c>
      <c r="F450" s="402" t="str">
        <f t="shared" ref="F450:F457" si="36">LEFT(C450,2)</f>
        <v>12</v>
      </c>
    </row>
    <row r="451" spans="1:6">
      <c r="A451" s="397" t="s">
        <v>1160</v>
      </c>
      <c r="B451" s="395">
        <v>53600</v>
      </c>
      <c r="C451" s="395" t="s">
        <v>1161</v>
      </c>
      <c r="D451" s="396">
        <v>171101707</v>
      </c>
      <c r="E451" s="401" t="str">
        <f t="shared" si="35"/>
        <v>Í1+!fÈ7CÎ</v>
      </c>
      <c r="F451" s="402" t="str">
        <f t="shared" si="36"/>
        <v>08</v>
      </c>
    </row>
    <row r="452" spans="1:6">
      <c r="A452" s="397" t="s">
        <v>612</v>
      </c>
      <c r="B452" s="395">
        <v>84000</v>
      </c>
      <c r="C452" s="395" t="s">
        <v>613</v>
      </c>
      <c r="D452" s="396">
        <v>171103620</v>
      </c>
      <c r="E452" s="401" t="str">
        <f t="shared" si="35"/>
        <v>Í1+#^È0fÎ</v>
      </c>
      <c r="F452" s="402" t="str">
        <f t="shared" si="36"/>
        <v>12</v>
      </c>
    </row>
    <row r="453" spans="1:6">
      <c r="A453" s="397" t="s">
        <v>1102</v>
      </c>
      <c r="B453" s="395">
        <v>13600</v>
      </c>
      <c r="C453" s="395" t="s">
        <v>1103</v>
      </c>
      <c r="D453" s="396">
        <v>171103827</v>
      </c>
      <c r="E453" s="401" t="str">
        <f t="shared" si="35"/>
        <v>Í1+#rÈ7yÎ</v>
      </c>
      <c r="F453" s="402" t="str">
        <f t="shared" si="36"/>
        <v>12</v>
      </c>
    </row>
    <row r="454" spans="1:6">
      <c r="A454" s="397" t="s">
        <v>842</v>
      </c>
      <c r="B454" s="395">
        <v>80800</v>
      </c>
      <c r="C454" s="395" t="s">
        <v>843</v>
      </c>
      <c r="D454" s="396">
        <v>171104117</v>
      </c>
      <c r="E454" s="401" t="str">
        <f t="shared" si="35"/>
        <v>Í1+$+È7.Î</v>
      </c>
      <c r="F454" s="402" t="str">
        <f t="shared" si="36"/>
        <v>14</v>
      </c>
    </row>
    <row r="455" spans="1:6">
      <c r="A455" s="397" t="s">
        <v>844</v>
      </c>
      <c r="B455" s="395">
        <v>42400</v>
      </c>
      <c r="C455" s="395" t="s">
        <v>845</v>
      </c>
      <c r="D455" s="396">
        <v>171104118</v>
      </c>
      <c r="E455" s="401" t="str">
        <f t="shared" si="35"/>
        <v>Í1+$+È84Î</v>
      </c>
      <c r="F455" s="402" t="str">
        <f t="shared" si="36"/>
        <v>14</v>
      </c>
    </row>
    <row r="456" spans="1:6">
      <c r="A456" s="397" t="s">
        <v>1264</v>
      </c>
      <c r="B456" s="395">
        <v>3400</v>
      </c>
      <c r="C456" s="395" t="s">
        <v>1265</v>
      </c>
      <c r="D456" s="396">
        <v>171101649</v>
      </c>
      <c r="E456" s="401" t="str">
        <f t="shared" si="35"/>
        <v>Í1+!`È97Î</v>
      </c>
      <c r="F456" s="402" t="str">
        <f t="shared" si="36"/>
        <v>18</v>
      </c>
    </row>
    <row r="457" spans="1:6">
      <c r="A457" s="397" t="s">
        <v>884</v>
      </c>
      <c r="B457" s="395">
        <v>12000</v>
      </c>
      <c r="C457" s="395" t="s">
        <v>885</v>
      </c>
      <c r="D457" s="396">
        <v>171101654</v>
      </c>
      <c r="E457" s="401" t="str">
        <f t="shared" si="35"/>
        <v>Í1+!aÈ4ÈÎ</v>
      </c>
      <c r="F457" s="402" t="str">
        <f t="shared" si="36"/>
        <v>18</v>
      </c>
    </row>
    <row r="458" spans="1:6" customFormat="1" ht="14.7" hidden="1">
      <c r="A458" s="393" t="s">
        <v>1425</v>
      </c>
      <c r="B458">
        <v>24800</v>
      </c>
      <c r="C458" t="s">
        <v>1426</v>
      </c>
      <c r="E458" s="394" t="e">
        <f t="shared" si="35"/>
        <v>#VALUE!</v>
      </c>
    </row>
    <row r="459" spans="1:6" customFormat="1" ht="14.7" hidden="1">
      <c r="A459" s="393" t="s">
        <v>1427</v>
      </c>
      <c r="B459">
        <v>13600</v>
      </c>
      <c r="C459" t="s">
        <v>1428</v>
      </c>
      <c r="E459" s="394" t="e">
        <f t="shared" si="35"/>
        <v>#VALUE!</v>
      </c>
    </row>
    <row r="460" spans="1:6" customFormat="1" ht="14.7" hidden="1">
      <c r="A460" s="393" t="s">
        <v>1429</v>
      </c>
      <c r="B460">
        <v>103200</v>
      </c>
      <c r="C460" t="s">
        <v>1430</v>
      </c>
      <c r="E460" s="394" t="e">
        <f t="shared" si="35"/>
        <v>#VALUE!</v>
      </c>
    </row>
    <row r="461" spans="1:6">
      <c r="A461" s="397" t="s">
        <v>757</v>
      </c>
      <c r="B461" s="395">
        <v>24800</v>
      </c>
      <c r="C461" s="395" t="s">
        <v>758</v>
      </c>
      <c r="D461" s="396">
        <v>171101692</v>
      </c>
      <c r="E461" s="401" t="str">
        <f t="shared" si="35"/>
        <v>Í1+!eÈ2!Î</v>
      </c>
      <c r="F461" s="402" t="str">
        <f t="shared" ref="F461:F471" si="37">LEFT(C461,2)</f>
        <v>18</v>
      </c>
    </row>
    <row r="462" spans="1:6">
      <c r="A462" s="397" t="s">
        <v>934</v>
      </c>
      <c r="B462" s="395">
        <v>111200</v>
      </c>
      <c r="C462" s="395" t="s">
        <v>935</v>
      </c>
      <c r="D462" s="396">
        <v>171104128</v>
      </c>
      <c r="E462" s="401" t="str">
        <f t="shared" si="35"/>
        <v>Í1+$,È88Î</v>
      </c>
      <c r="F462" s="402" t="str">
        <f t="shared" si="37"/>
        <v>14</v>
      </c>
    </row>
    <row r="463" spans="1:6">
      <c r="A463" s="397" t="s">
        <v>1363</v>
      </c>
      <c r="B463" s="395">
        <v>8800</v>
      </c>
      <c r="C463" s="395" t="s">
        <v>1364</v>
      </c>
      <c r="D463" s="396">
        <v>171104293</v>
      </c>
      <c r="E463" s="401" t="str">
        <f t="shared" si="35"/>
        <v>Í1+$=È3^Î</v>
      </c>
      <c r="F463" s="402" t="str">
        <f t="shared" si="37"/>
        <v>14</v>
      </c>
    </row>
    <row r="464" spans="1:6">
      <c r="A464" s="397" t="s">
        <v>696</v>
      </c>
      <c r="B464" s="395">
        <v>2100</v>
      </c>
      <c r="C464" s="395" t="s">
        <v>697</v>
      </c>
      <c r="D464" s="396">
        <v>171103742</v>
      </c>
      <c r="E464" s="401" t="str">
        <f t="shared" si="35"/>
        <v>Í1+#jÈ2;Î</v>
      </c>
      <c r="F464" s="402" t="str">
        <f t="shared" si="37"/>
        <v>12</v>
      </c>
    </row>
    <row r="465" spans="1:6">
      <c r="A465" s="397" t="s">
        <v>870</v>
      </c>
      <c r="B465" s="395">
        <v>12000</v>
      </c>
      <c r="C465" s="395" t="s">
        <v>871</v>
      </c>
      <c r="D465" s="396">
        <v>171101296</v>
      </c>
      <c r="E465" s="401" t="str">
        <f t="shared" si="35"/>
        <v>Í1+!=È6gÎ</v>
      </c>
      <c r="F465" s="402" t="str">
        <f t="shared" si="37"/>
        <v>18</v>
      </c>
    </row>
    <row r="466" spans="1:6">
      <c r="A466" s="397" t="s">
        <v>1459</v>
      </c>
      <c r="B466" s="395">
        <v>56800</v>
      </c>
      <c r="C466" s="395" t="s">
        <v>1460</v>
      </c>
      <c r="D466" s="396">
        <v>171101295</v>
      </c>
      <c r="E466" s="401" t="str">
        <f t="shared" si="35"/>
        <v>Í1+!=È5aÎ</v>
      </c>
      <c r="F466" s="402" t="str">
        <f t="shared" si="37"/>
        <v>18</v>
      </c>
    </row>
    <row r="467" spans="1:6">
      <c r="A467" s="397" t="s">
        <v>737</v>
      </c>
      <c r="B467" s="395">
        <v>28000</v>
      </c>
      <c r="C467" s="395" t="s">
        <v>738</v>
      </c>
      <c r="D467" s="396">
        <v>171101418</v>
      </c>
      <c r="E467" s="401" t="str">
        <f t="shared" si="35"/>
        <v>Í1+!IÈ8&lt;Î</v>
      </c>
      <c r="F467" s="402" t="str">
        <f t="shared" si="37"/>
        <v>18</v>
      </c>
    </row>
    <row r="468" spans="1:6">
      <c r="A468" s="397" t="s">
        <v>1164</v>
      </c>
      <c r="B468" s="395">
        <v>48800</v>
      </c>
      <c r="C468" s="395" t="s">
        <v>1165</v>
      </c>
      <c r="D468" s="396">
        <v>171101875</v>
      </c>
      <c r="E468" s="401" t="str">
        <f t="shared" si="35"/>
        <v>Í1+!wÈ5{Î</v>
      </c>
      <c r="F468" s="402" t="str">
        <f t="shared" si="37"/>
        <v>08</v>
      </c>
    </row>
    <row r="469" spans="1:6">
      <c r="A469" s="397" t="s">
        <v>825</v>
      </c>
      <c r="B469" s="395">
        <v>3400</v>
      </c>
      <c r="C469" s="395" t="s">
        <v>826</v>
      </c>
      <c r="D469" s="396">
        <v>171102097</v>
      </c>
      <c r="E469" s="401" t="str">
        <f t="shared" si="35"/>
        <v>Í1+")È7ÂÎ</v>
      </c>
      <c r="F469" s="402" t="str">
        <f t="shared" si="37"/>
        <v>08</v>
      </c>
    </row>
    <row r="470" spans="1:6">
      <c r="A470" s="397" t="s">
        <v>608</v>
      </c>
      <c r="B470" s="395">
        <v>23200</v>
      </c>
      <c r="C470" s="395" t="s">
        <v>609</v>
      </c>
      <c r="D470" s="396">
        <v>171103879</v>
      </c>
      <c r="E470" s="401" t="str">
        <f t="shared" si="35"/>
        <v>Í1+#wÈ92Î</v>
      </c>
      <c r="F470" s="402" t="str">
        <f t="shared" si="37"/>
        <v>12</v>
      </c>
    </row>
    <row r="471" spans="1:6">
      <c r="A471" s="397" t="s">
        <v>642</v>
      </c>
      <c r="B471" s="395">
        <v>44000</v>
      </c>
      <c r="C471" s="395" t="s">
        <v>643</v>
      </c>
      <c r="D471" s="396">
        <v>171103898</v>
      </c>
      <c r="E471" s="401" t="str">
        <f t="shared" si="35"/>
        <v>Í1+#yÈ84Î</v>
      </c>
      <c r="F471" s="402" t="str">
        <f t="shared" si="37"/>
        <v>12</v>
      </c>
    </row>
    <row r="472" spans="1:6" customFormat="1" ht="14.7" hidden="1">
      <c r="A472" s="393" t="s">
        <v>1453</v>
      </c>
      <c r="B472">
        <v>60000</v>
      </c>
      <c r="C472" t="s">
        <v>1454</v>
      </c>
      <c r="E472" s="394" t="e">
        <f t="shared" si="35"/>
        <v>#VALUE!</v>
      </c>
    </row>
    <row r="473" spans="1:6" customFormat="1" ht="14.7" hidden="1">
      <c r="A473" s="393" t="s">
        <v>1455</v>
      </c>
      <c r="B473">
        <v>10400</v>
      </c>
      <c r="C473" t="s">
        <v>1456</v>
      </c>
      <c r="E473" s="394" t="e">
        <f t="shared" si="35"/>
        <v>#VALUE!</v>
      </c>
    </row>
    <row r="474" spans="1:6">
      <c r="A474" s="397" t="s">
        <v>1449</v>
      </c>
      <c r="B474" s="395">
        <v>66400</v>
      </c>
      <c r="C474" s="395" t="s">
        <v>1450</v>
      </c>
      <c r="D474" s="396">
        <v>171104278</v>
      </c>
      <c r="E474" s="401" t="str">
        <f t="shared" si="35"/>
        <v>Í1+$;È8tÎ</v>
      </c>
      <c r="F474" s="402" t="str">
        <f>LEFT(C474,2)</f>
        <v>14</v>
      </c>
    </row>
    <row r="475" spans="1:6">
      <c r="A475" s="397" t="s">
        <v>1451</v>
      </c>
      <c r="B475" s="395">
        <v>2100</v>
      </c>
      <c r="C475" s="395" t="s">
        <v>1452</v>
      </c>
      <c r="D475" s="396">
        <v>171104290</v>
      </c>
      <c r="E475" s="401" t="str">
        <f t="shared" si="35"/>
        <v>Í1+$=È0LÎ</v>
      </c>
      <c r="F475" s="402" t="str">
        <f>LEFT(C475,2)</f>
        <v>14</v>
      </c>
    </row>
    <row r="476" spans="1:6" customFormat="1" ht="14.7" hidden="1">
      <c r="A476" s="393" t="s">
        <v>1461</v>
      </c>
      <c r="B476">
        <v>23200</v>
      </c>
      <c r="C476" t="s">
        <v>1462</v>
      </c>
      <c r="E476" s="394" t="e">
        <f t="shared" si="35"/>
        <v>#VALUE!</v>
      </c>
    </row>
    <row r="477" spans="1:6" customFormat="1" ht="14.7" hidden="1">
      <c r="A477" s="393" t="s">
        <v>1463</v>
      </c>
      <c r="B477">
        <v>23200</v>
      </c>
      <c r="C477" t="s">
        <v>1464</v>
      </c>
      <c r="E477" s="394" t="e">
        <f t="shared" si="35"/>
        <v>#VALUE!</v>
      </c>
    </row>
    <row r="478" spans="1:6">
      <c r="A478" s="397" t="s">
        <v>735</v>
      </c>
      <c r="B478" s="395">
        <v>37600</v>
      </c>
      <c r="C478" s="395" t="s">
        <v>736</v>
      </c>
      <c r="D478" s="396">
        <v>171101417</v>
      </c>
      <c r="E478" s="401" t="str">
        <f t="shared" si="35"/>
        <v>Í1+!IÈ76Î</v>
      </c>
      <c r="F478" s="402" t="str">
        <f>LEFT(C478,2)</f>
        <v>18</v>
      </c>
    </row>
    <row r="479" spans="1:6">
      <c r="A479" s="397" t="s">
        <v>560</v>
      </c>
      <c r="B479" s="395">
        <v>20000</v>
      </c>
      <c r="C479" s="395" t="s">
        <v>561</v>
      </c>
      <c r="D479" s="396">
        <v>171103749</v>
      </c>
      <c r="E479" s="401" t="str">
        <f t="shared" si="35"/>
        <v>Í1+#jÈ9eÎ</v>
      </c>
      <c r="F479" s="402" t="str">
        <f>LEFT(C479,2)</f>
        <v>12</v>
      </c>
    </row>
    <row r="480" spans="1:6">
      <c r="A480" s="397" t="s">
        <v>922</v>
      </c>
      <c r="B480" s="395">
        <v>13600</v>
      </c>
      <c r="C480" s="395" t="s">
        <v>923</v>
      </c>
      <c r="D480" s="396">
        <v>171103991</v>
      </c>
      <c r="E480" s="401" t="str">
        <f t="shared" si="35"/>
        <v>Í1+#ÇÈ12Î</v>
      </c>
      <c r="F480" s="402" t="str">
        <f>LEFT(C480,2)</f>
        <v>14</v>
      </c>
    </row>
    <row r="481" spans="1:6">
      <c r="A481" s="397" t="s">
        <v>1268</v>
      </c>
      <c r="B481" s="395">
        <v>50400</v>
      </c>
      <c r="C481" s="395" t="s">
        <v>1269</v>
      </c>
      <c r="D481" s="396">
        <v>171101444</v>
      </c>
      <c r="E481" s="401" t="str">
        <f t="shared" si="35"/>
        <v>Í1+!LÈ40Î</v>
      </c>
      <c r="F481" s="402" t="str">
        <f>LEFT(C481,2)</f>
        <v>18</v>
      </c>
    </row>
    <row r="482" spans="1:6" customFormat="1" ht="14.7" hidden="1">
      <c r="A482" s="393" t="s">
        <v>1473</v>
      </c>
      <c r="B482">
        <v>13600</v>
      </c>
      <c r="C482" t="s">
        <v>1474</v>
      </c>
      <c r="E482" s="394" t="e">
        <f t="shared" si="35"/>
        <v>#VALUE!</v>
      </c>
    </row>
    <row r="483" spans="1:6">
      <c r="A483" s="397" t="s">
        <v>614</v>
      </c>
      <c r="B483" s="395">
        <v>64800</v>
      </c>
      <c r="C483" s="395" t="s">
        <v>615</v>
      </c>
      <c r="D483" s="396">
        <v>171103701</v>
      </c>
      <c r="E483" s="401" t="str">
        <f t="shared" si="35"/>
        <v>Í1+#fÈ1%Î</v>
      </c>
      <c r="F483" s="402" t="str">
        <f>LEFT(C483,2)</f>
        <v>12</v>
      </c>
    </row>
  </sheetData>
  <autoFilter ref="A1:G483">
    <filterColumn colId="3">
      <customFilters>
        <customFilter operator="notEqual" val=" "/>
      </customFilters>
    </filterColumn>
    <sortState ref="A2:I483">
      <sortCondition ref="A1:A483"/>
    </sortState>
  </autoFilter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07"/>
  <sheetViews>
    <sheetView zoomScale="186" zoomScaleNormal="186" workbookViewId="0">
      <selection sqref="A1:XFD1"/>
    </sheetView>
  </sheetViews>
  <sheetFormatPr defaultColWidth="17.05078125" defaultRowHeight="25.8"/>
  <cols>
    <col min="1" max="2" width="17.05078125" style="395"/>
    <col min="3" max="3" width="7.9453125" style="395" bestFit="1" customWidth="1"/>
    <col min="4" max="4" width="17.05078125" style="396"/>
    <col min="5" max="5" width="24.26171875" style="400" bestFit="1" customWidth="1"/>
    <col min="6" max="6" width="6.41796875" style="399" customWidth="1"/>
    <col min="7" max="16384" width="17.05078125" style="398"/>
  </cols>
  <sheetData>
    <row r="1" spans="1:6">
      <c r="A1" s="395" t="s">
        <v>517</v>
      </c>
      <c r="B1" s="395" t="s">
        <v>518</v>
      </c>
      <c r="C1" s="395" t="s">
        <v>519</v>
      </c>
      <c r="D1" s="396" t="s">
        <v>520</v>
      </c>
      <c r="F1" s="399">
        <v>2</v>
      </c>
    </row>
    <row r="2" spans="1:6" ht="26.1">
      <c r="A2" s="397" t="s">
        <v>1477</v>
      </c>
      <c r="B2" s="395">
        <v>31200</v>
      </c>
      <c r="C2" s="395" t="s">
        <v>1478</v>
      </c>
      <c r="D2" s="396">
        <v>171102134</v>
      </c>
      <c r="E2" s="401" t="str">
        <f>Code128(D2)</f>
        <v>Í1+"-È4ÉÎ</v>
      </c>
      <c r="F2" s="399" t="str">
        <f>LEFT(C2,2)</f>
        <v>13</v>
      </c>
    </row>
    <row r="3" spans="1:6" ht="26.1">
      <c r="A3" s="397" t="s">
        <v>1479</v>
      </c>
      <c r="B3" s="395">
        <v>7200</v>
      </c>
      <c r="C3" s="395" t="s">
        <v>1480</v>
      </c>
      <c r="D3" s="396">
        <v>171102153</v>
      </c>
      <c r="E3" s="401" t="str">
        <f t="shared" ref="E3:E66" si="0">Code128(D3)</f>
        <v>Í1+"/È3ÂÎ</v>
      </c>
      <c r="F3" s="399" t="str">
        <f t="shared" ref="F3:F66" si="1">LEFT(C3,2)</f>
        <v>13</v>
      </c>
    </row>
    <row r="4" spans="1:6" ht="26.1">
      <c r="A4" s="397" t="s">
        <v>1481</v>
      </c>
      <c r="B4" s="395">
        <v>8800</v>
      </c>
      <c r="C4" s="395" t="s">
        <v>1482</v>
      </c>
      <c r="D4" s="396">
        <v>171102387</v>
      </c>
      <c r="E4" s="401" t="str">
        <f t="shared" si="0"/>
        <v>Í1+"FÈ7-Î</v>
      </c>
      <c r="F4" s="399" t="str">
        <f t="shared" si="1"/>
        <v>13</v>
      </c>
    </row>
    <row r="5" spans="1:6" ht="26.1">
      <c r="A5" s="397" t="s">
        <v>1483</v>
      </c>
      <c r="B5" s="395">
        <v>47200</v>
      </c>
      <c r="C5" s="395" t="s">
        <v>1484</v>
      </c>
      <c r="D5" s="396">
        <v>171102306</v>
      </c>
      <c r="E5" s="401" t="str">
        <f t="shared" si="0"/>
        <v>Í1+"&gt;È6nÎ</v>
      </c>
      <c r="F5" s="399" t="str">
        <f t="shared" si="1"/>
        <v>13</v>
      </c>
    </row>
    <row r="6" spans="1:6" ht="26.1">
      <c r="A6" s="397" t="s">
        <v>1485</v>
      </c>
      <c r="B6" s="395">
        <v>24800</v>
      </c>
      <c r="C6" s="395" t="s">
        <v>1486</v>
      </c>
      <c r="D6" s="396">
        <v>171102447</v>
      </c>
      <c r="E6" s="401" t="str">
        <f t="shared" si="0"/>
        <v>Í1+"LÈ7EÎ</v>
      </c>
      <c r="F6" s="399" t="str">
        <f t="shared" si="1"/>
        <v>13</v>
      </c>
    </row>
    <row r="7" spans="1:6" ht="26.1">
      <c r="A7" s="397" t="s">
        <v>1487</v>
      </c>
      <c r="B7" s="395">
        <v>47200</v>
      </c>
      <c r="C7" s="395" t="s">
        <v>1488</v>
      </c>
      <c r="D7" s="396">
        <v>171102508</v>
      </c>
      <c r="E7" s="401" t="str">
        <f t="shared" si="0"/>
        <v>Í1+"RÈ8cÎ</v>
      </c>
      <c r="F7" s="399" t="str">
        <f t="shared" si="1"/>
        <v>13</v>
      </c>
    </row>
    <row r="8" spans="1:6" customFormat="1" ht="14.7" hidden="1">
      <c r="A8" s="393" t="s">
        <v>1489</v>
      </c>
      <c r="B8">
        <v>21600</v>
      </c>
      <c r="C8" t="s">
        <v>1490</v>
      </c>
      <c r="E8" s="394" t="e">
        <f t="shared" si="0"/>
        <v>#VALUE!</v>
      </c>
      <c r="F8" t="str">
        <f t="shared" si="1"/>
        <v>13</v>
      </c>
    </row>
    <row r="9" spans="1:6" customFormat="1" ht="14.7" hidden="1">
      <c r="A9" s="393" t="s">
        <v>1491</v>
      </c>
      <c r="B9">
        <v>45600</v>
      </c>
      <c r="C9" t="s">
        <v>1492</v>
      </c>
      <c r="E9" s="394" t="e">
        <f t="shared" si="0"/>
        <v>#VALUE!</v>
      </c>
      <c r="F9" t="str">
        <f t="shared" si="1"/>
        <v>13</v>
      </c>
    </row>
    <row r="10" spans="1:6" customFormat="1" ht="14.7" hidden="1">
      <c r="A10" s="393" t="s">
        <v>1493</v>
      </c>
      <c r="B10">
        <v>48800</v>
      </c>
      <c r="C10" t="s">
        <v>1494</v>
      </c>
      <c r="E10" s="394" t="e">
        <f t="shared" si="0"/>
        <v>#VALUE!</v>
      </c>
      <c r="F10" t="str">
        <f t="shared" si="1"/>
        <v>13</v>
      </c>
    </row>
    <row r="11" spans="1:6" ht="26.1">
      <c r="A11" s="397" t="s">
        <v>1495</v>
      </c>
      <c r="B11" s="395">
        <v>66400</v>
      </c>
      <c r="C11" s="395" t="s">
        <v>1496</v>
      </c>
      <c r="D11" s="396">
        <v>171100811</v>
      </c>
      <c r="E11" s="401" t="str">
        <f t="shared" si="0"/>
        <v>Í1+ÂqÈ1HÎ</v>
      </c>
      <c r="F11" s="399" t="str">
        <f t="shared" si="1"/>
        <v>07</v>
      </c>
    </row>
    <row r="12" spans="1:6" ht="26.1">
      <c r="A12" s="397" t="s">
        <v>1447</v>
      </c>
      <c r="B12" s="395">
        <v>8800</v>
      </c>
      <c r="C12" s="395" t="s">
        <v>1497</v>
      </c>
      <c r="D12" s="396">
        <v>171102213</v>
      </c>
      <c r="E12" s="401" t="str">
        <f t="shared" si="0"/>
        <v>Í1+"5È38Î</v>
      </c>
      <c r="F12" s="399" t="str">
        <f t="shared" si="1"/>
        <v>13</v>
      </c>
    </row>
    <row r="13" spans="1:6" customFormat="1" ht="14.7" hidden="1">
      <c r="A13" s="393" t="s">
        <v>1498</v>
      </c>
      <c r="B13">
        <v>42400</v>
      </c>
      <c r="C13" t="s">
        <v>1499</v>
      </c>
      <c r="E13" s="394" t="e">
        <f t="shared" si="0"/>
        <v>#VALUE!</v>
      </c>
      <c r="F13" t="str">
        <f t="shared" si="1"/>
        <v>13</v>
      </c>
    </row>
    <row r="14" spans="1:6" ht="26.1">
      <c r="A14" s="397" t="s">
        <v>2282</v>
      </c>
      <c r="B14" s="395">
        <v>24800</v>
      </c>
      <c r="C14" s="395" t="s">
        <v>1500</v>
      </c>
      <c r="D14" s="396">
        <v>171100544</v>
      </c>
      <c r="E14" s="401" t="str">
        <f t="shared" si="0"/>
        <v>Í1+ÂVÈ4UÎ</v>
      </c>
      <c r="F14" s="399" t="str">
        <f t="shared" si="1"/>
        <v>07</v>
      </c>
    </row>
    <row r="15" spans="1:6" ht="26.1">
      <c r="A15" s="397" t="s">
        <v>2283</v>
      </c>
      <c r="B15" s="395">
        <v>52000</v>
      </c>
      <c r="C15" s="395" t="s">
        <v>1501</v>
      </c>
      <c r="D15" s="396">
        <v>171100543</v>
      </c>
      <c r="E15" s="401" t="str">
        <f t="shared" si="0"/>
        <v>Í1+ÂVÈ3OÎ</v>
      </c>
      <c r="F15" s="399" t="str">
        <f t="shared" si="1"/>
        <v>07</v>
      </c>
    </row>
    <row r="16" spans="1:6" ht="26.1">
      <c r="A16" s="397" t="s">
        <v>1502</v>
      </c>
      <c r="B16" s="395">
        <v>34400</v>
      </c>
      <c r="C16" s="395" t="s">
        <v>1503</v>
      </c>
      <c r="D16" s="396">
        <v>171100798</v>
      </c>
      <c r="E16" s="401" t="str">
        <f t="shared" si="0"/>
        <v>Í1+ÂoÈ8jÎ</v>
      </c>
      <c r="F16" s="399" t="str">
        <f t="shared" si="1"/>
        <v>07</v>
      </c>
    </row>
    <row r="17" spans="1:6" ht="26.1">
      <c r="A17" s="397" t="s">
        <v>1504</v>
      </c>
      <c r="B17" s="395">
        <v>28000</v>
      </c>
      <c r="C17" s="395" t="s">
        <v>1505</v>
      </c>
      <c r="D17" s="396">
        <v>171102435</v>
      </c>
      <c r="E17" s="401" t="str">
        <f t="shared" si="0"/>
        <v>Í1+"KÈ55Î</v>
      </c>
      <c r="F17" s="399" t="str">
        <f t="shared" si="1"/>
        <v>13</v>
      </c>
    </row>
    <row r="18" spans="1:6" ht="26.1">
      <c r="A18" s="397" t="s">
        <v>1506</v>
      </c>
      <c r="B18" s="395">
        <v>84000</v>
      </c>
      <c r="C18" s="395" t="s">
        <v>1507</v>
      </c>
      <c r="D18" s="396">
        <v>171102438</v>
      </c>
      <c r="E18" s="401" t="str">
        <f t="shared" si="0"/>
        <v>Í1+"KÈ8GÎ</v>
      </c>
      <c r="F18" s="399" t="str">
        <f t="shared" si="1"/>
        <v>13</v>
      </c>
    </row>
    <row r="19" spans="1:6" customFormat="1" ht="14.7" hidden="1">
      <c r="A19" s="393" t="s">
        <v>1508</v>
      </c>
      <c r="B19">
        <v>13600</v>
      </c>
      <c r="C19" t="s">
        <v>1509</v>
      </c>
      <c r="E19" s="394" t="e">
        <f t="shared" si="0"/>
        <v>#VALUE!</v>
      </c>
      <c r="F19" t="str">
        <f t="shared" si="1"/>
        <v>13</v>
      </c>
    </row>
    <row r="20" spans="1:6" ht="26.1">
      <c r="A20" s="397" t="s">
        <v>1510</v>
      </c>
      <c r="B20" s="395">
        <v>13600</v>
      </c>
      <c r="C20" s="395" t="s">
        <v>1511</v>
      </c>
      <c r="D20" s="396">
        <v>171100440</v>
      </c>
      <c r="E20" s="401" t="str">
        <f t="shared" si="0"/>
        <v>Í1+ÂLÈ0|Î</v>
      </c>
      <c r="F20" s="399" t="str">
        <f t="shared" si="1"/>
        <v>07</v>
      </c>
    </row>
    <row r="21" spans="1:6" ht="26.1">
      <c r="A21" s="397" t="s">
        <v>1512</v>
      </c>
      <c r="B21" s="395">
        <v>55200</v>
      </c>
      <c r="C21" s="395" t="s">
        <v>1513</v>
      </c>
      <c r="D21" s="396">
        <v>171100709</v>
      </c>
      <c r="E21" s="401" t="str">
        <f t="shared" si="0"/>
        <v>Í1+ÂfÈ9LÎ</v>
      </c>
      <c r="F21" s="399" t="str">
        <f t="shared" si="1"/>
        <v>07</v>
      </c>
    </row>
    <row r="22" spans="1:6" ht="26.1">
      <c r="A22" s="397" t="s">
        <v>1514</v>
      </c>
      <c r="B22" s="395">
        <v>4700</v>
      </c>
      <c r="C22" s="395" t="s">
        <v>1515</v>
      </c>
      <c r="D22" s="396">
        <v>171100793</v>
      </c>
      <c r="E22" s="401" t="str">
        <f t="shared" si="0"/>
        <v>Í1+ÂoÈ3LÎ</v>
      </c>
      <c r="F22" s="399" t="str">
        <f t="shared" si="1"/>
        <v>07</v>
      </c>
    </row>
    <row r="23" spans="1:6" ht="26.1">
      <c r="A23" s="397" t="s">
        <v>1516</v>
      </c>
      <c r="B23" s="395">
        <v>13600</v>
      </c>
      <c r="C23" s="395" t="s">
        <v>1517</v>
      </c>
      <c r="D23" s="396">
        <v>171100751</v>
      </c>
      <c r="E23" s="401" t="str">
        <f t="shared" si="0"/>
        <v>Í1+ÂkÈ10Î</v>
      </c>
      <c r="F23" s="399" t="str">
        <f t="shared" si="1"/>
        <v>07</v>
      </c>
    </row>
    <row r="24" spans="1:6" customFormat="1" ht="14.7" hidden="1">
      <c r="A24" s="393" t="s">
        <v>1518</v>
      </c>
      <c r="B24">
        <v>29600</v>
      </c>
      <c r="C24" t="s">
        <v>1519</v>
      </c>
      <c r="E24" s="394" t="e">
        <f t="shared" si="0"/>
        <v>#VALUE!</v>
      </c>
      <c r="F24" t="str">
        <f t="shared" si="1"/>
        <v>07</v>
      </c>
    </row>
    <row r="25" spans="1:6" customFormat="1" ht="14.7" hidden="1">
      <c r="A25" s="393" t="s">
        <v>1520</v>
      </c>
      <c r="B25">
        <v>3400</v>
      </c>
      <c r="C25" t="s">
        <v>1521</v>
      </c>
      <c r="E25" s="394" t="e">
        <f t="shared" si="0"/>
        <v>#VALUE!</v>
      </c>
      <c r="F25" t="str">
        <f t="shared" si="1"/>
        <v>07</v>
      </c>
    </row>
    <row r="26" spans="1:6" customFormat="1" ht="14.7" hidden="1">
      <c r="A26" s="393" t="s">
        <v>1522</v>
      </c>
      <c r="B26">
        <v>31200</v>
      </c>
      <c r="C26" t="s">
        <v>1523</v>
      </c>
      <c r="E26" s="394" t="e">
        <f t="shared" si="0"/>
        <v>#VALUE!</v>
      </c>
      <c r="F26" t="str">
        <f t="shared" si="1"/>
        <v>07</v>
      </c>
    </row>
    <row r="27" spans="1:6" customFormat="1" ht="14.7" hidden="1">
      <c r="A27" s="393" t="s">
        <v>1524</v>
      </c>
      <c r="B27">
        <v>26400</v>
      </c>
      <c r="C27" t="s">
        <v>1525</v>
      </c>
      <c r="E27" s="394" t="e">
        <f t="shared" si="0"/>
        <v>#VALUE!</v>
      </c>
      <c r="F27" t="str">
        <f t="shared" si="1"/>
        <v>07</v>
      </c>
    </row>
    <row r="28" spans="1:6" ht="26.1">
      <c r="A28" s="397" t="s">
        <v>1526</v>
      </c>
      <c r="B28" s="395">
        <v>31200</v>
      </c>
      <c r="C28" s="395" t="s">
        <v>1527</v>
      </c>
      <c r="D28" s="396">
        <v>171100369</v>
      </c>
      <c r="E28" s="401" t="str">
        <f t="shared" si="0"/>
        <v>Í1+ÂDÈ9+Î</v>
      </c>
      <c r="F28" s="399" t="str">
        <f t="shared" si="1"/>
        <v>01</v>
      </c>
    </row>
    <row r="29" spans="1:6" ht="26.1">
      <c r="A29" s="397" t="s">
        <v>1528</v>
      </c>
      <c r="B29" s="395">
        <v>31200</v>
      </c>
      <c r="C29" s="395" t="s">
        <v>1529</v>
      </c>
      <c r="D29" s="396">
        <v>171102194</v>
      </c>
      <c r="E29" s="401" t="str">
        <f t="shared" si="0"/>
        <v>Í1+"3È46Î</v>
      </c>
      <c r="F29" s="399" t="str">
        <f t="shared" si="1"/>
        <v>13</v>
      </c>
    </row>
    <row r="30" spans="1:6" ht="26.1">
      <c r="A30" s="397" t="s">
        <v>1530</v>
      </c>
      <c r="B30" s="395">
        <v>72800</v>
      </c>
      <c r="C30" s="395" t="s">
        <v>1531</v>
      </c>
      <c r="D30" s="396">
        <v>171102171</v>
      </c>
      <c r="E30" s="401" t="str">
        <f t="shared" si="0"/>
        <v>Í1+"1È1ÇÎ</v>
      </c>
      <c r="F30" s="399" t="str">
        <f t="shared" si="1"/>
        <v>13</v>
      </c>
    </row>
    <row r="31" spans="1:6" ht="26.1">
      <c r="A31" s="397" t="s">
        <v>1532</v>
      </c>
      <c r="B31" s="395">
        <v>56800</v>
      </c>
      <c r="C31" s="395" t="s">
        <v>1533</v>
      </c>
      <c r="D31" s="396">
        <v>171102386</v>
      </c>
      <c r="E31" s="401" t="str">
        <f t="shared" si="0"/>
        <v>Í1+"FÈ6'Î</v>
      </c>
      <c r="F31" s="399" t="str">
        <f t="shared" si="1"/>
        <v>13</v>
      </c>
    </row>
    <row r="32" spans="1:6" ht="26.1">
      <c r="A32" s="397" t="s">
        <v>1534</v>
      </c>
      <c r="B32" s="395">
        <v>18400</v>
      </c>
      <c r="C32" s="395" t="s">
        <v>1535</v>
      </c>
      <c r="D32" s="396">
        <v>171102481</v>
      </c>
      <c r="E32" s="401" t="str">
        <f t="shared" si="0"/>
        <v>Í1+"PÈ11Î</v>
      </c>
      <c r="F32" s="399" t="str">
        <f t="shared" si="1"/>
        <v>13</v>
      </c>
    </row>
    <row r="33" spans="1:6" ht="26.1">
      <c r="A33" s="397" t="s">
        <v>1536</v>
      </c>
      <c r="B33" s="395">
        <v>29600</v>
      </c>
      <c r="C33" s="395" t="s">
        <v>1537</v>
      </c>
      <c r="D33" s="396">
        <v>171102469</v>
      </c>
      <c r="E33" s="401" t="str">
        <f t="shared" si="0"/>
        <v>Í1+"NÈ9YÎ</v>
      </c>
      <c r="F33" s="399" t="str">
        <f t="shared" si="1"/>
        <v>13</v>
      </c>
    </row>
    <row r="34" spans="1:6" customFormat="1" ht="14.7" hidden="1">
      <c r="A34" s="393" t="s">
        <v>1538</v>
      </c>
      <c r="B34">
        <v>10400</v>
      </c>
      <c r="C34" t="s">
        <v>1539</v>
      </c>
      <c r="E34" s="394" t="e">
        <f t="shared" si="0"/>
        <v>#VALUE!</v>
      </c>
      <c r="F34" t="str">
        <f t="shared" si="1"/>
        <v>13</v>
      </c>
    </row>
    <row r="35" spans="1:6" customFormat="1" ht="14.7" hidden="1">
      <c r="A35" s="393" t="s">
        <v>1540</v>
      </c>
      <c r="B35">
        <v>96800</v>
      </c>
      <c r="C35" t="s">
        <v>1541</v>
      </c>
      <c r="E35" s="394" t="e">
        <f t="shared" si="0"/>
        <v>#VALUE!</v>
      </c>
      <c r="F35" t="str">
        <f t="shared" si="1"/>
        <v>13</v>
      </c>
    </row>
    <row r="36" spans="1:6" ht="26.1">
      <c r="A36" s="397" t="s">
        <v>1542</v>
      </c>
      <c r="B36" s="395">
        <v>10400</v>
      </c>
      <c r="C36" s="395" t="s">
        <v>1543</v>
      </c>
      <c r="D36" s="396">
        <v>171100537</v>
      </c>
      <c r="E36" s="401" t="str">
        <f t="shared" si="0"/>
        <v>Í1+ÂUÈ7cÎ</v>
      </c>
      <c r="F36" s="399" t="str">
        <f t="shared" si="1"/>
        <v>07</v>
      </c>
    </row>
    <row r="37" spans="1:6" ht="26.1">
      <c r="A37" s="397" t="s">
        <v>1544</v>
      </c>
      <c r="B37" s="395">
        <v>53600</v>
      </c>
      <c r="C37" s="395" t="s">
        <v>1545</v>
      </c>
      <c r="D37" s="396">
        <v>171100627</v>
      </c>
      <c r="E37" s="401" t="str">
        <f t="shared" si="0"/>
        <v>Í1+Â^È7ÂÎ</v>
      </c>
      <c r="F37" s="399" t="str">
        <f t="shared" si="1"/>
        <v>07</v>
      </c>
    </row>
    <row r="38" spans="1:6" ht="26.1">
      <c r="A38" s="397" t="s">
        <v>1546</v>
      </c>
      <c r="B38" s="395">
        <v>13600</v>
      </c>
      <c r="C38" s="395" t="s">
        <v>1547</v>
      </c>
      <c r="D38" s="396">
        <v>171100626</v>
      </c>
      <c r="E38" s="401" t="str">
        <f t="shared" si="0"/>
        <v>Í1+Â^È6ÅÎ</v>
      </c>
      <c r="F38" s="399" t="str">
        <f t="shared" si="1"/>
        <v>07</v>
      </c>
    </row>
    <row r="39" spans="1:6" ht="26.1">
      <c r="A39" s="397" t="s">
        <v>1548</v>
      </c>
      <c r="B39" s="395">
        <v>7200</v>
      </c>
      <c r="C39" s="395" t="s">
        <v>1549</v>
      </c>
      <c r="D39" s="396">
        <v>171100625</v>
      </c>
      <c r="E39" s="401" t="str">
        <f t="shared" si="0"/>
        <v>Í1+Â^È5{Î</v>
      </c>
      <c r="F39" s="399" t="str">
        <f t="shared" si="1"/>
        <v>07</v>
      </c>
    </row>
    <row r="40" spans="1:6" ht="26.1">
      <c r="A40" s="397" t="s">
        <v>1550</v>
      </c>
      <c r="B40" s="395">
        <v>7200</v>
      </c>
      <c r="C40" s="395" t="s">
        <v>1551</v>
      </c>
      <c r="D40" s="396">
        <v>171100624</v>
      </c>
      <c r="E40" s="401" t="str">
        <f t="shared" si="0"/>
        <v>Í1+Â^È4uÎ</v>
      </c>
      <c r="F40" s="399" t="str">
        <f t="shared" si="1"/>
        <v>07</v>
      </c>
    </row>
    <row r="41" spans="1:6" ht="26.1">
      <c r="A41" s="397" t="s">
        <v>1552</v>
      </c>
      <c r="B41" s="395">
        <v>50400</v>
      </c>
      <c r="C41" s="395" t="s">
        <v>1553</v>
      </c>
      <c r="D41" s="396">
        <v>171100301</v>
      </c>
      <c r="E41" s="401" t="str">
        <f t="shared" si="0"/>
        <v>Í1+Â&gt;È1JÎ</v>
      </c>
      <c r="F41" s="399" t="str">
        <f t="shared" si="1"/>
        <v>01</v>
      </c>
    </row>
    <row r="42" spans="1:6" ht="26.1">
      <c r="A42" s="397" t="s">
        <v>1554</v>
      </c>
      <c r="B42" s="395">
        <v>71200</v>
      </c>
      <c r="C42" s="395" t="s">
        <v>1555</v>
      </c>
      <c r="D42" s="396">
        <v>171100149</v>
      </c>
      <c r="E42" s="401" t="str">
        <f t="shared" si="0"/>
        <v>Í1+Â.È9:Î</v>
      </c>
      <c r="F42" s="399" t="str">
        <f t="shared" si="1"/>
        <v>01</v>
      </c>
    </row>
    <row r="43" spans="1:6" ht="26.1">
      <c r="A43" s="397" t="s">
        <v>1556</v>
      </c>
      <c r="B43" s="395">
        <v>3400</v>
      </c>
      <c r="C43" s="395" t="s">
        <v>1557</v>
      </c>
      <c r="D43" s="396">
        <v>171100152</v>
      </c>
      <c r="E43" s="401" t="str">
        <f t="shared" si="0"/>
        <v>Í1+Â/È2{Î</v>
      </c>
      <c r="F43" s="399" t="str">
        <f t="shared" si="1"/>
        <v>01</v>
      </c>
    </row>
    <row r="44" spans="1:6" ht="26.1">
      <c r="A44" s="397" t="s">
        <v>1558</v>
      </c>
      <c r="B44" s="395">
        <v>4700</v>
      </c>
      <c r="C44" s="395" t="s">
        <v>1559</v>
      </c>
      <c r="D44" s="396">
        <v>171100363</v>
      </c>
      <c r="E44" s="401" t="str">
        <f t="shared" si="0"/>
        <v>Í1+ÂDÈ3nÎ</v>
      </c>
      <c r="F44" s="399" t="str">
        <f t="shared" si="1"/>
        <v>01</v>
      </c>
    </row>
    <row r="45" spans="1:6" ht="26.1">
      <c r="A45" s="397" t="s">
        <v>1560</v>
      </c>
      <c r="B45" s="395">
        <v>92000</v>
      </c>
      <c r="C45" s="395" t="s">
        <v>1561</v>
      </c>
      <c r="D45" s="396">
        <v>171100156</v>
      </c>
      <c r="E45" s="401" t="str">
        <f t="shared" si="0"/>
        <v>Í1+Â/È6,Î</v>
      </c>
      <c r="F45" s="399" t="str">
        <f t="shared" si="1"/>
        <v>01</v>
      </c>
    </row>
    <row r="46" spans="1:6" ht="26.1">
      <c r="A46" s="397" t="s">
        <v>1562</v>
      </c>
      <c r="B46" s="395">
        <v>106400</v>
      </c>
      <c r="C46" s="395" t="s">
        <v>1563</v>
      </c>
      <c r="D46" s="396">
        <v>171100164</v>
      </c>
      <c r="E46" s="401" t="str">
        <f t="shared" si="0"/>
        <v>Í1+Â0È4$Î</v>
      </c>
      <c r="F46" s="399" t="str">
        <f t="shared" si="1"/>
        <v>01</v>
      </c>
    </row>
    <row r="47" spans="1:6" ht="26.1">
      <c r="A47" s="397" t="s">
        <v>1564</v>
      </c>
      <c r="B47" s="395">
        <v>4700</v>
      </c>
      <c r="C47" s="395" t="s">
        <v>1565</v>
      </c>
      <c r="D47" s="396">
        <v>171100187</v>
      </c>
      <c r="E47" s="401" t="str">
        <f t="shared" si="0"/>
        <v>Í1+Â2È7&gt;Î</v>
      </c>
      <c r="F47" s="399" t="str">
        <f t="shared" si="1"/>
        <v>01</v>
      </c>
    </row>
    <row r="48" spans="1:6" ht="26.1">
      <c r="A48" s="397" t="s">
        <v>1566</v>
      </c>
      <c r="B48" s="395">
        <v>23200</v>
      </c>
      <c r="C48" s="395" t="s">
        <v>1567</v>
      </c>
      <c r="D48" s="396">
        <v>171102157</v>
      </c>
      <c r="E48" s="401" t="str">
        <f t="shared" si="0"/>
        <v>Í1+"/È78Î</v>
      </c>
      <c r="F48" s="399" t="str">
        <f t="shared" si="1"/>
        <v>13</v>
      </c>
    </row>
    <row r="49" spans="1:6" ht="26.1">
      <c r="A49" s="397" t="s">
        <v>1568</v>
      </c>
      <c r="B49" s="395">
        <v>36000</v>
      </c>
      <c r="C49" s="395" t="s">
        <v>1569</v>
      </c>
      <c r="D49" s="396">
        <v>171102317</v>
      </c>
      <c r="E49" s="401" t="str">
        <f t="shared" si="0"/>
        <v>Í1+"?È7xÎ</v>
      </c>
      <c r="F49" s="399" t="str">
        <f t="shared" si="1"/>
        <v>13</v>
      </c>
    </row>
    <row r="50" spans="1:6" ht="26.1">
      <c r="A50" s="397" t="s">
        <v>1570</v>
      </c>
      <c r="B50" s="395">
        <v>40800</v>
      </c>
      <c r="C50" s="395" t="s">
        <v>1571</v>
      </c>
      <c r="D50" s="396">
        <v>171100815</v>
      </c>
      <c r="E50" s="401" t="str">
        <f t="shared" si="0"/>
        <v>Í1+ÂqÈ5`Î</v>
      </c>
      <c r="F50" s="399" t="str">
        <f t="shared" si="1"/>
        <v>07</v>
      </c>
    </row>
    <row r="51" spans="1:6" ht="26.1">
      <c r="A51" s="397" t="s">
        <v>1572</v>
      </c>
      <c r="B51" s="395">
        <v>10400</v>
      </c>
      <c r="C51" s="395" t="s">
        <v>1573</v>
      </c>
      <c r="D51" s="396">
        <v>171100520</v>
      </c>
      <c r="E51" s="401" t="str">
        <f t="shared" si="0"/>
        <v>Í1+ÂTÈ05Î</v>
      </c>
      <c r="F51" s="399" t="str">
        <f t="shared" si="1"/>
        <v>07</v>
      </c>
    </row>
    <row r="52" spans="1:6" ht="26.1">
      <c r="A52" s="397" t="s">
        <v>1574</v>
      </c>
      <c r="B52" s="395">
        <v>28000</v>
      </c>
      <c r="C52" s="395" t="s">
        <v>1575</v>
      </c>
      <c r="D52" s="396">
        <v>171100615</v>
      </c>
      <c r="E52" s="401" t="str">
        <f t="shared" si="0"/>
        <v>Í1+Â]È5wÎ</v>
      </c>
      <c r="F52" s="399" t="str">
        <f t="shared" si="1"/>
        <v>07</v>
      </c>
    </row>
    <row r="53" spans="1:6" ht="26.1">
      <c r="A53" s="397" t="s">
        <v>1576</v>
      </c>
      <c r="B53" s="395">
        <v>50400</v>
      </c>
      <c r="C53" s="395" t="s">
        <v>1577</v>
      </c>
      <c r="D53" s="396">
        <v>171100770</v>
      </c>
      <c r="E53" s="401" t="str">
        <f t="shared" si="0"/>
        <v>Í1+ÂmÈ02Î</v>
      </c>
      <c r="F53" s="399" t="str">
        <f t="shared" si="1"/>
        <v>07</v>
      </c>
    </row>
    <row r="54" spans="1:6" ht="26.1">
      <c r="A54" s="397" t="s">
        <v>1578</v>
      </c>
      <c r="B54" s="395">
        <v>26400</v>
      </c>
      <c r="C54" s="395" t="s">
        <v>1579</v>
      </c>
      <c r="D54" s="396">
        <v>171100758</v>
      </c>
      <c r="E54" s="401" t="str">
        <f t="shared" si="0"/>
        <v>Í1+ÂkÈ8ZÎ</v>
      </c>
      <c r="F54" s="399" t="str">
        <f t="shared" si="1"/>
        <v>07</v>
      </c>
    </row>
    <row r="55" spans="1:6" customFormat="1" ht="14.7" hidden="1">
      <c r="A55" s="393" t="s">
        <v>1580</v>
      </c>
      <c r="B55">
        <v>4700</v>
      </c>
      <c r="C55" t="s">
        <v>1581</v>
      </c>
      <c r="E55" s="394" t="e">
        <f t="shared" si="0"/>
        <v>#VALUE!</v>
      </c>
      <c r="F55" t="str">
        <f t="shared" si="1"/>
        <v>07</v>
      </c>
    </row>
    <row r="56" spans="1:6" ht="26.1">
      <c r="A56" s="397" t="s">
        <v>1582</v>
      </c>
      <c r="B56" s="395">
        <v>74400</v>
      </c>
      <c r="C56" s="395" t="s">
        <v>1583</v>
      </c>
      <c r="D56" s="396">
        <v>171100341</v>
      </c>
      <c r="E56" s="401" t="str">
        <f t="shared" si="0"/>
        <v>Í1+ÂBÈ1ZÎ</v>
      </c>
      <c r="F56" s="399" t="str">
        <f t="shared" si="1"/>
        <v>01</v>
      </c>
    </row>
    <row r="57" spans="1:6" ht="26.1">
      <c r="A57" s="397" t="s">
        <v>1584</v>
      </c>
      <c r="B57" s="395">
        <v>29600</v>
      </c>
      <c r="C57" s="395" t="s">
        <v>1585</v>
      </c>
      <c r="D57" s="396">
        <v>171100385</v>
      </c>
      <c r="E57" s="401" t="str">
        <f t="shared" si="0"/>
        <v>Í1+ÂFÈ5ÆÎ</v>
      </c>
      <c r="F57" s="399" t="str">
        <f t="shared" si="1"/>
        <v>01</v>
      </c>
    </row>
    <row r="58" spans="1:6" ht="26.1">
      <c r="A58" s="397" t="s">
        <v>1586</v>
      </c>
      <c r="B58" s="395">
        <v>69600</v>
      </c>
      <c r="C58" s="395" t="s">
        <v>1587</v>
      </c>
      <c r="D58" s="396">
        <v>171100362</v>
      </c>
      <c r="E58" s="401" t="str">
        <f t="shared" si="0"/>
        <v>Í1+ÂDÈ2hÎ</v>
      </c>
      <c r="F58" s="399" t="str">
        <f t="shared" si="1"/>
        <v>01</v>
      </c>
    </row>
    <row r="59" spans="1:6" ht="26.1">
      <c r="A59" s="397" t="s">
        <v>1588</v>
      </c>
      <c r="B59" s="395">
        <v>234400</v>
      </c>
      <c r="C59" s="395" t="s">
        <v>1589</v>
      </c>
      <c r="D59" s="396">
        <v>171100358</v>
      </c>
      <c r="E59" s="401" t="str">
        <f t="shared" si="0"/>
        <v>Í1+ÂCÈ8!Î</v>
      </c>
      <c r="F59" s="399" t="str">
        <f t="shared" si="1"/>
        <v>01</v>
      </c>
    </row>
    <row r="60" spans="1:6" ht="26.1">
      <c r="A60" s="397" t="s">
        <v>1058</v>
      </c>
      <c r="B60" s="395">
        <v>10400</v>
      </c>
      <c r="C60" s="395" t="s">
        <v>1590</v>
      </c>
      <c r="D60" s="396">
        <v>171100119</v>
      </c>
      <c r="E60" s="401" t="str">
        <f t="shared" si="0"/>
        <v>Í1+Â+È9.Î</v>
      </c>
      <c r="F60" s="399" t="str">
        <f t="shared" si="1"/>
        <v>01</v>
      </c>
    </row>
    <row r="61" spans="1:6" ht="26.1">
      <c r="A61" s="397" t="s">
        <v>1591</v>
      </c>
      <c r="B61" s="395">
        <v>116000</v>
      </c>
      <c r="C61" s="395" t="s">
        <v>1592</v>
      </c>
      <c r="D61" s="396">
        <v>171100111</v>
      </c>
      <c r="E61" s="401" t="str">
        <f t="shared" si="0"/>
        <v>Í1+Â+È1eÎ</v>
      </c>
      <c r="F61" s="399" t="str">
        <f t="shared" si="1"/>
        <v>01</v>
      </c>
    </row>
    <row r="62" spans="1:6" ht="26.1">
      <c r="A62" s="397" t="s">
        <v>1593</v>
      </c>
      <c r="B62" s="395">
        <v>50400</v>
      </c>
      <c r="C62" s="395" t="s">
        <v>1594</v>
      </c>
      <c r="D62" s="396">
        <v>171100231</v>
      </c>
      <c r="E62" s="401" t="str">
        <f t="shared" si="0"/>
        <v>Í1+Â7È1.Î</v>
      </c>
      <c r="F62" s="399" t="str">
        <f t="shared" si="1"/>
        <v>01</v>
      </c>
    </row>
    <row r="63" spans="1:6" ht="26.1">
      <c r="A63" s="397" t="s">
        <v>1595</v>
      </c>
      <c r="B63" s="395">
        <v>15200</v>
      </c>
      <c r="C63" s="395" t="s">
        <v>1596</v>
      </c>
      <c r="D63" s="396">
        <v>171100194</v>
      </c>
      <c r="E63" s="401" t="str">
        <f t="shared" si="0"/>
        <v>Í1+Â3È40Î</v>
      </c>
      <c r="F63" s="399" t="str">
        <f t="shared" si="1"/>
        <v>01</v>
      </c>
    </row>
    <row r="64" spans="1:6" ht="26.1">
      <c r="A64" s="397" t="s">
        <v>1597</v>
      </c>
      <c r="B64" s="395">
        <v>61600</v>
      </c>
      <c r="C64" s="395" t="s">
        <v>1598</v>
      </c>
      <c r="D64" s="396">
        <v>171102185</v>
      </c>
      <c r="E64" s="401" t="str">
        <f t="shared" si="0"/>
        <v>Í1+"2È58Î</v>
      </c>
      <c r="F64" s="399" t="str">
        <f t="shared" si="1"/>
        <v>13</v>
      </c>
    </row>
    <row r="65" spans="1:6" ht="26.1">
      <c r="A65" s="397" t="s">
        <v>1599</v>
      </c>
      <c r="B65" s="395">
        <v>47200</v>
      </c>
      <c r="C65" s="395" t="s">
        <v>1600</v>
      </c>
      <c r="D65" s="396">
        <v>171102210</v>
      </c>
      <c r="E65" s="401" t="str">
        <f t="shared" si="0"/>
        <v>Í1+"5È0&amp;Î</v>
      </c>
      <c r="F65" s="399" t="str">
        <f t="shared" si="1"/>
        <v>13</v>
      </c>
    </row>
    <row r="66" spans="1:6" ht="26.1">
      <c r="A66" s="397" t="s">
        <v>1601</v>
      </c>
      <c r="B66" s="395">
        <v>23200</v>
      </c>
      <c r="C66" s="395" t="s">
        <v>1602</v>
      </c>
      <c r="D66" s="396">
        <v>171102226</v>
      </c>
      <c r="E66" s="401" t="str">
        <f t="shared" si="0"/>
        <v>Í1+"6È6NÎ</v>
      </c>
      <c r="F66" s="399" t="str">
        <f t="shared" si="1"/>
        <v>13</v>
      </c>
    </row>
    <row r="67" spans="1:6" ht="26.1">
      <c r="A67" s="397" t="s">
        <v>1603</v>
      </c>
      <c r="B67" s="395">
        <v>26400</v>
      </c>
      <c r="C67" s="395" t="s">
        <v>1604</v>
      </c>
      <c r="D67" s="396">
        <v>171102296</v>
      </c>
      <c r="E67" s="401" t="str">
        <f t="shared" ref="E67:E130" si="2">Code128(D67)</f>
        <v>Í1+"=È6jÎ</v>
      </c>
      <c r="F67" s="399" t="str">
        <f t="shared" ref="F67:F130" si="3">LEFT(C67,2)</f>
        <v>13</v>
      </c>
    </row>
    <row r="68" spans="1:6" customFormat="1" ht="14.7" hidden="1">
      <c r="A68" s="393" t="s">
        <v>1605</v>
      </c>
      <c r="B68">
        <v>15200</v>
      </c>
      <c r="C68" t="s">
        <v>1606</v>
      </c>
      <c r="E68" s="394" t="e">
        <f t="shared" si="2"/>
        <v>#VALUE!</v>
      </c>
      <c r="F68" t="str">
        <f t="shared" si="3"/>
        <v>13</v>
      </c>
    </row>
    <row r="69" spans="1:6" ht="26.1">
      <c r="A69" s="397" t="s">
        <v>1607</v>
      </c>
      <c r="B69" s="395">
        <v>45600</v>
      </c>
      <c r="C69" s="395" t="s">
        <v>1608</v>
      </c>
      <c r="D69" s="396">
        <v>171103331</v>
      </c>
      <c r="E69" s="401" t="str">
        <f t="shared" si="2"/>
        <v>Í1+#AÈ1_Î</v>
      </c>
      <c r="F69" s="399" t="str">
        <f t="shared" si="3"/>
        <v>19</v>
      </c>
    </row>
    <row r="70" spans="1:6" ht="26.1">
      <c r="A70" s="397" t="s">
        <v>1609</v>
      </c>
      <c r="B70" s="395">
        <v>3400</v>
      </c>
      <c r="C70" s="395" t="s">
        <v>1610</v>
      </c>
      <c r="D70" s="396">
        <v>171103436</v>
      </c>
      <c r="E70" s="401" t="str">
        <f t="shared" si="2"/>
        <v>Í1+#KÈ6&gt;Î</v>
      </c>
      <c r="F70" s="399" t="str">
        <f t="shared" si="3"/>
        <v>19</v>
      </c>
    </row>
    <row r="71" spans="1:6" ht="26.1">
      <c r="A71" s="397" t="s">
        <v>1611</v>
      </c>
      <c r="B71" s="395">
        <v>10400</v>
      </c>
      <c r="C71" s="395" t="s">
        <v>1612</v>
      </c>
      <c r="D71" s="396">
        <v>171100509</v>
      </c>
      <c r="E71" s="401" t="str">
        <f t="shared" si="2"/>
        <v>Í1+ÂRÈ9cÎ</v>
      </c>
      <c r="F71" s="399" t="str">
        <f t="shared" si="3"/>
        <v>07</v>
      </c>
    </row>
    <row r="72" spans="1:6" ht="26.1">
      <c r="A72" s="397" t="s">
        <v>1613</v>
      </c>
      <c r="B72" s="395">
        <v>15200</v>
      </c>
      <c r="C72" s="395" t="s">
        <v>1614</v>
      </c>
      <c r="D72" s="396">
        <v>171100508</v>
      </c>
      <c r="E72" s="401" t="str">
        <f t="shared" si="2"/>
        <v>Í1+ÂRÈ8]Î</v>
      </c>
      <c r="F72" s="399" t="str">
        <f t="shared" si="3"/>
        <v>07</v>
      </c>
    </row>
    <row r="73" spans="1:6" ht="26.1">
      <c r="A73" s="397" t="s">
        <v>1615</v>
      </c>
      <c r="B73" s="395">
        <v>52000</v>
      </c>
      <c r="C73" s="395" t="s">
        <v>1616</v>
      </c>
      <c r="D73" s="396">
        <v>171100507</v>
      </c>
      <c r="E73" s="401" t="str">
        <f t="shared" si="2"/>
        <v>Í1+ÂRÈ7WÎ</v>
      </c>
      <c r="F73" s="399" t="str">
        <f t="shared" si="3"/>
        <v>07</v>
      </c>
    </row>
    <row r="74" spans="1:6" ht="26.1">
      <c r="A74" s="397" t="s">
        <v>1617</v>
      </c>
      <c r="B74" s="395">
        <v>3400</v>
      </c>
      <c r="C74" s="395" t="s">
        <v>1618</v>
      </c>
      <c r="D74" s="396">
        <v>171100506</v>
      </c>
      <c r="E74" s="401" t="str">
        <f t="shared" si="2"/>
        <v>Í1+ÂRÈ6QÎ</v>
      </c>
      <c r="F74" s="399" t="str">
        <f t="shared" si="3"/>
        <v>07</v>
      </c>
    </row>
    <row r="75" spans="1:6" ht="26.1">
      <c r="A75" s="397" t="s">
        <v>1619</v>
      </c>
      <c r="B75" s="395">
        <v>31200</v>
      </c>
      <c r="C75" s="395" t="s">
        <v>1620</v>
      </c>
      <c r="D75" s="396">
        <v>171100612</v>
      </c>
      <c r="E75" s="401" t="str">
        <f t="shared" si="2"/>
        <v>Í1+Â]È2eÎ</v>
      </c>
      <c r="F75" s="399" t="str">
        <f t="shared" si="3"/>
        <v>07</v>
      </c>
    </row>
    <row r="76" spans="1:6" customFormat="1" ht="14.7" hidden="1">
      <c r="A76" s="393" t="s">
        <v>1621</v>
      </c>
      <c r="B76">
        <v>7200</v>
      </c>
      <c r="C76" t="s">
        <v>1622</v>
      </c>
      <c r="E76" s="394" t="e">
        <f t="shared" si="2"/>
        <v>#VALUE!</v>
      </c>
      <c r="F76" t="str">
        <f t="shared" si="3"/>
        <v>07</v>
      </c>
    </row>
    <row r="77" spans="1:6" customFormat="1" ht="14.7" hidden="1">
      <c r="A77" s="393" t="s">
        <v>1623</v>
      </c>
      <c r="B77">
        <v>16800</v>
      </c>
      <c r="C77" t="s">
        <v>1624</v>
      </c>
      <c r="E77" s="394" t="e">
        <f t="shared" si="2"/>
        <v>#VALUE!</v>
      </c>
      <c r="F77" t="str">
        <f t="shared" si="3"/>
        <v>07</v>
      </c>
    </row>
    <row r="78" spans="1:6" customFormat="1" ht="14.7" hidden="1">
      <c r="A78" s="393" t="s">
        <v>1625</v>
      </c>
      <c r="B78">
        <v>23200</v>
      </c>
      <c r="C78" t="s">
        <v>1626</v>
      </c>
      <c r="E78" s="394" t="e">
        <f t="shared" si="2"/>
        <v>#VALUE!</v>
      </c>
      <c r="F78" t="str">
        <f t="shared" si="3"/>
        <v>07</v>
      </c>
    </row>
    <row r="79" spans="1:6" customFormat="1" ht="14.7" hidden="1">
      <c r="A79" s="393" t="s">
        <v>1627</v>
      </c>
      <c r="B79">
        <v>34400</v>
      </c>
      <c r="C79" t="s">
        <v>1628</v>
      </c>
      <c r="E79" s="394" t="e">
        <f t="shared" si="2"/>
        <v>#VALUE!</v>
      </c>
      <c r="F79" t="str">
        <f t="shared" si="3"/>
        <v>07</v>
      </c>
    </row>
    <row r="80" spans="1:6" ht="26.1">
      <c r="A80" s="397" t="s">
        <v>1629</v>
      </c>
      <c r="B80" s="395">
        <v>18400</v>
      </c>
      <c r="C80" s="395" t="s">
        <v>1630</v>
      </c>
      <c r="D80" s="396">
        <v>171100142</v>
      </c>
      <c r="E80" s="401" t="str">
        <f t="shared" si="2"/>
        <v>Í1+Â.È2wÎ</v>
      </c>
      <c r="F80" s="399" t="str">
        <f t="shared" si="3"/>
        <v>01</v>
      </c>
    </row>
    <row r="81" spans="1:6" ht="26.1">
      <c r="A81" s="397" t="s">
        <v>1631</v>
      </c>
      <c r="B81" s="395">
        <v>34400</v>
      </c>
      <c r="C81" s="395" t="s">
        <v>1632</v>
      </c>
      <c r="D81" s="396">
        <v>171100143</v>
      </c>
      <c r="E81" s="401" t="str">
        <f t="shared" si="2"/>
        <v>Í1+Â.È3}Î</v>
      </c>
      <c r="F81" s="399" t="str">
        <f t="shared" si="3"/>
        <v>01</v>
      </c>
    </row>
    <row r="82" spans="1:6" ht="26.1">
      <c r="A82" s="397" t="s">
        <v>1633</v>
      </c>
      <c r="B82" s="395">
        <v>116000</v>
      </c>
      <c r="C82" s="395" t="s">
        <v>1634</v>
      </c>
      <c r="D82" s="396">
        <v>171100150</v>
      </c>
      <c r="E82" s="401" t="str">
        <f t="shared" si="2"/>
        <v>Í1+Â/È0oÎ</v>
      </c>
      <c r="F82" s="399" t="str">
        <f t="shared" si="3"/>
        <v>01</v>
      </c>
    </row>
    <row r="83" spans="1:6" ht="26.1">
      <c r="A83" s="397" t="s">
        <v>1635</v>
      </c>
      <c r="B83" s="395">
        <v>12000</v>
      </c>
      <c r="C83" s="395" t="s">
        <v>1636</v>
      </c>
      <c r="D83" s="396">
        <v>171100151</v>
      </c>
      <c r="E83" s="401" t="str">
        <f t="shared" si="2"/>
        <v>Í1+Â/È1uÎ</v>
      </c>
      <c r="F83" s="399" t="str">
        <f t="shared" si="3"/>
        <v>01</v>
      </c>
    </row>
    <row r="84" spans="1:6" ht="26.1">
      <c r="A84" s="397" t="s">
        <v>1637</v>
      </c>
      <c r="B84" s="395">
        <v>56800</v>
      </c>
      <c r="C84" s="395" t="s">
        <v>1638</v>
      </c>
      <c r="D84" s="396">
        <v>171100377</v>
      </c>
      <c r="E84" s="401" t="str">
        <f t="shared" si="2"/>
        <v>Í1+ÂEÈ7#Î</v>
      </c>
      <c r="F84" s="399" t="str">
        <f t="shared" si="3"/>
        <v>01</v>
      </c>
    </row>
    <row r="85" spans="1:6" ht="26.1">
      <c r="A85" s="397" t="s">
        <v>1639</v>
      </c>
      <c r="B85" s="395">
        <v>24800</v>
      </c>
      <c r="C85" s="395" t="s">
        <v>1640</v>
      </c>
      <c r="D85" s="396">
        <v>171100171</v>
      </c>
      <c r="E85" s="401" t="str">
        <f t="shared" si="2"/>
        <v>Í1+Â1È1}Î</v>
      </c>
      <c r="F85" s="399" t="str">
        <f t="shared" si="3"/>
        <v>01</v>
      </c>
    </row>
    <row r="86" spans="1:6" ht="26.1">
      <c r="A86" s="397" t="s">
        <v>1641</v>
      </c>
      <c r="B86" s="395">
        <v>18400</v>
      </c>
      <c r="C86" s="395" t="s">
        <v>1642</v>
      </c>
      <c r="D86" s="396">
        <v>171100218</v>
      </c>
      <c r="E86" s="401" t="str">
        <f t="shared" si="2"/>
        <v>Í1+Â5È8PÎ</v>
      </c>
      <c r="F86" s="399" t="str">
        <f t="shared" si="3"/>
        <v>01</v>
      </c>
    </row>
    <row r="87" spans="1:6" ht="26.1">
      <c r="A87" s="397" t="s">
        <v>1643</v>
      </c>
      <c r="B87" s="395">
        <v>16800</v>
      </c>
      <c r="C87" s="395" t="s">
        <v>1644</v>
      </c>
      <c r="D87" s="396">
        <v>171102369</v>
      </c>
      <c r="E87" s="401" t="str">
        <f t="shared" si="2"/>
        <v>Í1+"DÈ91Î</v>
      </c>
      <c r="F87" s="399" t="str">
        <f t="shared" si="3"/>
        <v>13</v>
      </c>
    </row>
    <row r="88" spans="1:6" ht="26.1">
      <c r="A88" s="397" t="s">
        <v>1645</v>
      </c>
      <c r="B88" s="395">
        <v>12000</v>
      </c>
      <c r="C88" s="395" t="s">
        <v>1646</v>
      </c>
      <c r="D88" s="396">
        <v>171102370</v>
      </c>
      <c r="E88" s="401" t="str">
        <f t="shared" si="2"/>
        <v>Í1+"EÈ0fÎ</v>
      </c>
      <c r="F88" s="399" t="str">
        <f t="shared" si="3"/>
        <v>13</v>
      </c>
    </row>
    <row r="89" spans="1:6" ht="26.1">
      <c r="A89" s="397" t="s">
        <v>1647</v>
      </c>
      <c r="B89" s="395">
        <v>29600</v>
      </c>
      <c r="C89" s="395" t="s">
        <v>1648</v>
      </c>
      <c r="D89" s="396">
        <v>171100816</v>
      </c>
      <c r="E89" s="401" t="str">
        <f t="shared" si="2"/>
        <v>Í1+ÂqÈ6fÎ</v>
      </c>
      <c r="F89" s="399" t="str">
        <f t="shared" si="3"/>
        <v>07</v>
      </c>
    </row>
    <row r="90" spans="1:6" ht="26.1">
      <c r="A90" s="397" t="s">
        <v>2284</v>
      </c>
      <c r="B90" s="395">
        <v>53600</v>
      </c>
      <c r="C90" s="395" t="s">
        <v>1649</v>
      </c>
      <c r="D90" s="396">
        <v>171100583</v>
      </c>
      <c r="E90" s="401" t="str">
        <f t="shared" si="2"/>
        <v>Í1+ÂZÈ3_Î</v>
      </c>
      <c r="F90" s="399" t="str">
        <f t="shared" si="3"/>
        <v>07</v>
      </c>
    </row>
    <row r="91" spans="1:6" ht="26.1">
      <c r="A91" s="397" t="s">
        <v>1650</v>
      </c>
      <c r="B91" s="395">
        <v>26400</v>
      </c>
      <c r="C91" s="395" t="s">
        <v>1651</v>
      </c>
      <c r="D91" s="396">
        <v>171100570</v>
      </c>
      <c r="E91" s="401" t="str">
        <f t="shared" si="2"/>
        <v>Í1+ÂYÈ0IÎ</v>
      </c>
      <c r="F91" s="399" t="str">
        <f t="shared" si="3"/>
        <v>07</v>
      </c>
    </row>
    <row r="92" spans="1:6" ht="26.1">
      <c r="A92" s="397" t="s">
        <v>1652</v>
      </c>
      <c r="B92" s="395">
        <v>12000</v>
      </c>
      <c r="C92" s="395" t="s">
        <v>1653</v>
      </c>
      <c r="D92" s="396">
        <v>171100562</v>
      </c>
      <c r="E92" s="401" t="str">
        <f t="shared" si="2"/>
        <v>Í1+ÂXÈ2QÎ</v>
      </c>
      <c r="F92" s="399" t="str">
        <f t="shared" si="3"/>
        <v>07</v>
      </c>
    </row>
    <row r="93" spans="1:6" ht="26.1">
      <c r="A93" s="397" t="s">
        <v>1654</v>
      </c>
      <c r="B93" s="395">
        <v>50400</v>
      </c>
      <c r="C93" s="395" t="s">
        <v>1655</v>
      </c>
      <c r="D93" s="396">
        <v>171100559</v>
      </c>
      <c r="E93" s="401" t="str">
        <f t="shared" si="2"/>
        <v>Í1+ÂWÈ9wÎ</v>
      </c>
      <c r="F93" s="399" t="str">
        <f t="shared" si="3"/>
        <v>07</v>
      </c>
    </row>
    <row r="94" spans="1:6" ht="26.1">
      <c r="A94" s="397" t="s">
        <v>1656</v>
      </c>
      <c r="B94" s="395">
        <v>34400</v>
      </c>
      <c r="C94" s="395" t="s">
        <v>1657</v>
      </c>
      <c r="D94" s="396">
        <v>171100504</v>
      </c>
      <c r="E94" s="401" t="str">
        <f t="shared" si="2"/>
        <v>Í1+ÂRÈ4EÎ</v>
      </c>
      <c r="F94" s="399" t="str">
        <f t="shared" si="3"/>
        <v>07</v>
      </c>
    </row>
    <row r="95" spans="1:6" ht="26.1">
      <c r="A95" s="397" t="s">
        <v>1658</v>
      </c>
      <c r="B95" s="395">
        <v>39200</v>
      </c>
      <c r="C95" s="395" t="s">
        <v>1659</v>
      </c>
      <c r="D95" s="396">
        <v>171100591</v>
      </c>
      <c r="E95" s="401" t="str">
        <f t="shared" si="2"/>
        <v>Í1+Â[È1WÎ</v>
      </c>
      <c r="F95" s="399" t="str">
        <f t="shared" si="3"/>
        <v>07</v>
      </c>
    </row>
    <row r="96" spans="1:6" ht="26.1">
      <c r="A96" s="397" t="s">
        <v>1660</v>
      </c>
      <c r="B96" s="395">
        <v>10400</v>
      </c>
      <c r="C96" s="395" t="s">
        <v>1661</v>
      </c>
      <c r="D96" s="396">
        <v>171100664</v>
      </c>
      <c r="E96" s="401" t="str">
        <f t="shared" si="2"/>
        <v>Í1+ÂbÈ4ÉÎ</v>
      </c>
      <c r="F96" s="399" t="str">
        <f t="shared" si="3"/>
        <v>07</v>
      </c>
    </row>
    <row r="97" spans="1:6" ht="26.1">
      <c r="A97" s="397" t="s">
        <v>1662</v>
      </c>
      <c r="B97" s="395">
        <v>18400</v>
      </c>
      <c r="C97" s="395" t="s">
        <v>1663</v>
      </c>
      <c r="D97" s="396">
        <v>171100745</v>
      </c>
      <c r="E97" s="401" t="str">
        <f t="shared" si="2"/>
        <v>Í1+ÂjÈ5DÎ</v>
      </c>
      <c r="F97" s="399" t="str">
        <f t="shared" si="3"/>
        <v>07</v>
      </c>
    </row>
    <row r="98" spans="1:6" ht="26.1">
      <c r="A98" s="397" t="s">
        <v>1664</v>
      </c>
      <c r="B98" s="395">
        <v>76000</v>
      </c>
      <c r="C98" s="395" t="s">
        <v>1665</v>
      </c>
      <c r="D98" s="396">
        <v>171100719</v>
      </c>
      <c r="E98" s="401" t="str">
        <f t="shared" si="2"/>
        <v>Í1+ÂgÈ9PÎ</v>
      </c>
      <c r="F98" s="399" t="str">
        <f t="shared" si="3"/>
        <v>07</v>
      </c>
    </row>
    <row r="99" spans="1:6" customFormat="1" ht="14.7" hidden="1">
      <c r="A99" s="393" t="s">
        <v>1666</v>
      </c>
      <c r="B99">
        <v>4700</v>
      </c>
      <c r="C99" t="s">
        <v>1667</v>
      </c>
      <c r="E99" s="394" t="e">
        <f t="shared" si="2"/>
        <v>#VALUE!</v>
      </c>
      <c r="F99" t="str">
        <f t="shared" si="3"/>
        <v>07</v>
      </c>
    </row>
    <row r="100" spans="1:6" customFormat="1" ht="14.7" hidden="1">
      <c r="A100" s="393" t="s">
        <v>1668</v>
      </c>
      <c r="B100">
        <v>7200</v>
      </c>
      <c r="C100" t="s">
        <v>1669</v>
      </c>
      <c r="E100" s="394" t="e">
        <f t="shared" si="2"/>
        <v>#VALUE!</v>
      </c>
      <c r="F100" t="str">
        <f t="shared" si="3"/>
        <v>07</v>
      </c>
    </row>
    <row r="101" spans="1:6" ht="26.1">
      <c r="A101" s="397" t="s">
        <v>1670</v>
      </c>
      <c r="B101" s="395">
        <v>45600</v>
      </c>
      <c r="C101" s="395" t="s">
        <v>1671</v>
      </c>
      <c r="D101" s="396">
        <v>171100296</v>
      </c>
      <c r="E101" s="401" t="str">
        <f t="shared" si="2"/>
        <v>Í1+Â=È6dÎ</v>
      </c>
      <c r="F101" s="399" t="str">
        <f t="shared" si="3"/>
        <v>01</v>
      </c>
    </row>
    <row r="102" spans="1:6" ht="26.1">
      <c r="A102" s="397" t="s">
        <v>1672</v>
      </c>
      <c r="B102" s="395">
        <v>29600</v>
      </c>
      <c r="C102" s="395" t="s">
        <v>1673</v>
      </c>
      <c r="D102" s="396">
        <v>171100309</v>
      </c>
      <c r="E102" s="401" t="str">
        <f t="shared" si="2"/>
        <v>Í1+Â&gt;È9zÎ</v>
      </c>
      <c r="F102" s="399" t="str">
        <f t="shared" si="3"/>
        <v>01</v>
      </c>
    </row>
    <row r="103" spans="1:6" ht="26.1">
      <c r="A103" s="397" t="s">
        <v>1674</v>
      </c>
      <c r="B103" s="395">
        <v>39200</v>
      </c>
      <c r="C103" s="395" t="s">
        <v>1675</v>
      </c>
      <c r="D103" s="396">
        <v>171100311</v>
      </c>
      <c r="E103" s="401" t="str">
        <f t="shared" si="2"/>
        <v>Í1+Â?È1NÎ</v>
      </c>
      <c r="F103" s="399" t="str">
        <f t="shared" si="3"/>
        <v>01</v>
      </c>
    </row>
    <row r="104" spans="1:6" ht="26.1">
      <c r="A104" s="397" t="s">
        <v>1676</v>
      </c>
      <c r="B104" s="395">
        <v>45600</v>
      </c>
      <c r="C104" s="395" t="s">
        <v>1677</v>
      </c>
      <c r="D104" s="396">
        <v>171100320</v>
      </c>
      <c r="E104" s="401" t="str">
        <f t="shared" si="2"/>
        <v>Í1+Â@È0LÎ</v>
      </c>
      <c r="F104" s="399" t="str">
        <f t="shared" si="3"/>
        <v>01</v>
      </c>
    </row>
    <row r="105" spans="1:6" ht="26.1">
      <c r="A105" s="397" t="s">
        <v>1678</v>
      </c>
      <c r="B105" s="395">
        <v>8800</v>
      </c>
      <c r="C105" s="395" t="s">
        <v>1679</v>
      </c>
      <c r="D105" s="396">
        <v>171100321</v>
      </c>
      <c r="E105" s="401" t="str">
        <f t="shared" si="2"/>
        <v>Í1+Â@È1RÎ</v>
      </c>
      <c r="F105" s="399" t="str">
        <f t="shared" si="3"/>
        <v>01</v>
      </c>
    </row>
    <row r="106" spans="1:6" ht="26.1">
      <c r="A106" s="397" t="s">
        <v>1680</v>
      </c>
      <c r="B106" s="395">
        <v>53600</v>
      </c>
      <c r="C106" s="395" t="s">
        <v>1681</v>
      </c>
      <c r="D106" s="396">
        <v>171100340</v>
      </c>
      <c r="E106" s="401" t="str">
        <f t="shared" si="2"/>
        <v>Í1+ÂBÈ0TÎ</v>
      </c>
      <c r="F106" s="399" t="str">
        <f t="shared" si="3"/>
        <v>01</v>
      </c>
    </row>
    <row r="107" spans="1:6" ht="26.1">
      <c r="A107" s="397" t="s">
        <v>1682</v>
      </c>
      <c r="B107" s="395">
        <v>64800</v>
      </c>
      <c r="C107" s="395" t="s">
        <v>1683</v>
      </c>
      <c r="D107" s="396">
        <v>171100346</v>
      </c>
      <c r="E107" s="401" t="str">
        <f t="shared" si="2"/>
        <v>Í1+ÂBÈ6xÎ</v>
      </c>
      <c r="F107" s="399" t="str">
        <f t="shared" si="3"/>
        <v>01</v>
      </c>
    </row>
    <row r="108" spans="1:6" ht="26.1">
      <c r="A108" s="397" t="s">
        <v>1684</v>
      </c>
      <c r="B108" s="395">
        <v>44000</v>
      </c>
      <c r="C108" s="395" t="s">
        <v>1685</v>
      </c>
      <c r="D108" s="396">
        <v>171100130</v>
      </c>
      <c r="E108" s="401" t="str">
        <f t="shared" si="2"/>
        <v>Í1+Â-È0gÎ</v>
      </c>
      <c r="F108" s="399" t="str">
        <f t="shared" si="3"/>
        <v>01</v>
      </c>
    </row>
    <row r="109" spans="1:6" ht="26.1">
      <c r="A109" s="397" t="s">
        <v>1686</v>
      </c>
      <c r="B109" s="395">
        <v>12000</v>
      </c>
      <c r="C109" s="395" t="s">
        <v>1687</v>
      </c>
      <c r="D109" s="396">
        <v>171100133</v>
      </c>
      <c r="E109" s="401" t="str">
        <f t="shared" si="2"/>
        <v>Í1+Â-È3yÎ</v>
      </c>
      <c r="F109" s="399" t="str">
        <f t="shared" si="3"/>
        <v>01</v>
      </c>
    </row>
    <row r="110" spans="1:6" ht="26.1">
      <c r="A110" s="397" t="s">
        <v>1688</v>
      </c>
      <c r="B110" s="395">
        <v>15200</v>
      </c>
      <c r="C110" s="395" t="s">
        <v>1689</v>
      </c>
      <c r="D110" s="396">
        <v>171100147</v>
      </c>
      <c r="E110" s="401" t="str">
        <f t="shared" si="2"/>
        <v>Í1+Â.È7.Î</v>
      </c>
      <c r="F110" s="399" t="str">
        <f t="shared" si="3"/>
        <v>01</v>
      </c>
    </row>
    <row r="111" spans="1:6" ht="26.1">
      <c r="A111" s="397" t="s">
        <v>1690</v>
      </c>
      <c r="B111" s="395">
        <v>40800</v>
      </c>
      <c r="C111" s="395" t="s">
        <v>1691</v>
      </c>
      <c r="D111" s="396">
        <v>171100351</v>
      </c>
      <c r="E111" s="401" t="str">
        <f t="shared" si="2"/>
        <v>Í1+ÂCÈ1^Î</v>
      </c>
      <c r="F111" s="399" t="str">
        <f t="shared" si="3"/>
        <v>01</v>
      </c>
    </row>
    <row r="112" spans="1:6" ht="26.1">
      <c r="A112" s="397" t="s">
        <v>1692</v>
      </c>
      <c r="B112" s="395">
        <v>64800</v>
      </c>
      <c r="C112" s="395" t="s">
        <v>1693</v>
      </c>
      <c r="D112" s="396">
        <v>171100373</v>
      </c>
      <c r="E112" s="401" t="str">
        <f t="shared" si="2"/>
        <v>Í1+ÂEÈ3rÎ</v>
      </c>
      <c r="F112" s="399" t="str">
        <f t="shared" si="3"/>
        <v>01</v>
      </c>
    </row>
    <row r="113" spans="1:6" ht="26.1">
      <c r="A113" s="397" t="s">
        <v>1694</v>
      </c>
      <c r="B113" s="395">
        <v>28000</v>
      </c>
      <c r="C113" s="395" t="s">
        <v>1695</v>
      </c>
      <c r="D113" s="396">
        <v>171100117</v>
      </c>
      <c r="E113" s="401" t="str">
        <f t="shared" si="2"/>
        <v>Í1+Â+È7"Î</v>
      </c>
      <c r="F113" s="399" t="str">
        <f t="shared" si="3"/>
        <v>01</v>
      </c>
    </row>
    <row r="114" spans="1:6" ht="26.1">
      <c r="A114" s="397" t="s">
        <v>1696</v>
      </c>
      <c r="B114" s="395">
        <v>47200</v>
      </c>
      <c r="C114" s="395" t="s">
        <v>1697</v>
      </c>
      <c r="D114" s="396">
        <v>171100123</v>
      </c>
      <c r="E114" s="401" t="str">
        <f t="shared" si="2"/>
        <v>Í1+Â,È3uÎ</v>
      </c>
      <c r="F114" s="399" t="str">
        <f t="shared" si="3"/>
        <v>01</v>
      </c>
    </row>
    <row r="115" spans="1:6" ht="26.1">
      <c r="A115" s="397" t="s">
        <v>1698</v>
      </c>
      <c r="B115" s="395">
        <v>56800</v>
      </c>
      <c r="C115" s="395" t="s">
        <v>1699</v>
      </c>
      <c r="D115" s="396">
        <v>171100388</v>
      </c>
      <c r="E115" s="401" t="str">
        <f t="shared" si="2"/>
        <v>Í1+ÂFÈ8-Î</v>
      </c>
      <c r="F115" s="399" t="str">
        <f t="shared" si="3"/>
        <v>01</v>
      </c>
    </row>
    <row r="116" spans="1:6" ht="26.1">
      <c r="A116" s="397" t="s">
        <v>1700</v>
      </c>
      <c r="B116" s="395">
        <v>21600</v>
      </c>
      <c r="C116" s="395" t="s">
        <v>1701</v>
      </c>
      <c r="D116" s="396">
        <v>171100224</v>
      </c>
      <c r="E116" s="401" t="str">
        <f t="shared" si="2"/>
        <v>Í1+Â6È4&lt;Î</v>
      </c>
      <c r="F116" s="399" t="str">
        <f t="shared" si="3"/>
        <v>01</v>
      </c>
    </row>
    <row r="117" spans="1:6" ht="26.1">
      <c r="A117" s="397" t="s">
        <v>1702</v>
      </c>
      <c r="B117" s="395">
        <v>37600</v>
      </c>
      <c r="C117" s="395" t="s">
        <v>1703</v>
      </c>
      <c r="D117" s="396">
        <v>171100225</v>
      </c>
      <c r="E117" s="401" t="str">
        <f t="shared" si="2"/>
        <v>Í1+Â6È5BÎ</v>
      </c>
      <c r="F117" s="399" t="str">
        <f t="shared" si="3"/>
        <v>01</v>
      </c>
    </row>
    <row r="118" spans="1:6" ht="26.1">
      <c r="A118" s="397" t="s">
        <v>1704</v>
      </c>
      <c r="B118" s="395">
        <v>74400</v>
      </c>
      <c r="C118" s="395" t="s">
        <v>1705</v>
      </c>
      <c r="D118" s="396">
        <v>171100229</v>
      </c>
      <c r="E118" s="401" t="str">
        <f t="shared" si="2"/>
        <v>Í1+Â6È9ZÎ</v>
      </c>
      <c r="F118" s="399" t="str">
        <f t="shared" si="3"/>
        <v>01</v>
      </c>
    </row>
    <row r="119" spans="1:6" ht="26.1">
      <c r="A119" s="397" t="s">
        <v>1706</v>
      </c>
      <c r="B119" s="395">
        <v>68000</v>
      </c>
      <c r="C119" s="395" t="s">
        <v>1707</v>
      </c>
      <c r="D119" s="396">
        <v>171100158</v>
      </c>
      <c r="E119" s="401" t="str">
        <f t="shared" si="2"/>
        <v>Í1+Â/È88Î</v>
      </c>
      <c r="F119" s="399" t="str">
        <f t="shared" si="3"/>
        <v>01</v>
      </c>
    </row>
    <row r="120" spans="1:6" ht="26.1">
      <c r="A120" s="397" t="s">
        <v>1708</v>
      </c>
      <c r="B120" s="395">
        <v>7200</v>
      </c>
      <c r="C120" s="395" t="s">
        <v>1709</v>
      </c>
      <c r="D120" s="396">
        <v>171100161</v>
      </c>
      <c r="E120" s="401" t="str">
        <f t="shared" si="2"/>
        <v>Í1+Â0È1yÎ</v>
      </c>
      <c r="F120" s="399" t="str">
        <f t="shared" si="3"/>
        <v>01</v>
      </c>
    </row>
    <row r="121" spans="1:6" ht="26.1">
      <c r="A121" s="397" t="s">
        <v>1710</v>
      </c>
      <c r="B121" s="395">
        <v>8800</v>
      </c>
      <c r="C121" s="395" t="s">
        <v>1711</v>
      </c>
      <c r="D121" s="396">
        <v>171100185</v>
      </c>
      <c r="E121" s="401" t="str">
        <f t="shared" si="2"/>
        <v>Í1+Â2È52Î</v>
      </c>
      <c r="F121" s="399" t="str">
        <f t="shared" si="3"/>
        <v>01</v>
      </c>
    </row>
    <row r="122" spans="1:6" ht="26.1">
      <c r="A122" s="397" t="s">
        <v>1712</v>
      </c>
      <c r="B122" s="395">
        <v>16800</v>
      </c>
      <c r="C122" s="395" t="s">
        <v>1713</v>
      </c>
      <c r="D122" s="396">
        <v>171100195</v>
      </c>
      <c r="E122" s="401" t="str">
        <f t="shared" si="2"/>
        <v>Í1+Â3È56Î</v>
      </c>
      <c r="F122" s="399" t="str">
        <f t="shared" si="3"/>
        <v>01</v>
      </c>
    </row>
    <row r="123" spans="1:6" ht="26.1">
      <c r="A123" s="397" t="s">
        <v>1714</v>
      </c>
      <c r="B123" s="395">
        <v>16800</v>
      </c>
      <c r="C123" s="395" t="s">
        <v>1715</v>
      </c>
      <c r="D123" s="396">
        <v>171100199</v>
      </c>
      <c r="E123" s="401" t="str">
        <f t="shared" si="2"/>
        <v>Í1+Â3È9NÎ</v>
      </c>
      <c r="F123" s="399" t="str">
        <f t="shared" si="3"/>
        <v>01</v>
      </c>
    </row>
    <row r="124" spans="1:6" ht="26.1">
      <c r="A124" s="397" t="s">
        <v>1716</v>
      </c>
      <c r="B124" s="395">
        <v>16800</v>
      </c>
      <c r="C124" s="395" t="s">
        <v>1717</v>
      </c>
      <c r="D124" s="396">
        <v>171100233</v>
      </c>
      <c r="E124" s="401" t="str">
        <f t="shared" si="2"/>
        <v>Í1+Â7È3:Î</v>
      </c>
      <c r="F124" s="399" t="str">
        <f t="shared" si="3"/>
        <v>01</v>
      </c>
    </row>
    <row r="125" spans="1:6" ht="26.1">
      <c r="A125" s="397" t="s">
        <v>1718</v>
      </c>
      <c r="B125" s="395">
        <v>10400</v>
      </c>
      <c r="C125" s="395" t="s">
        <v>1719</v>
      </c>
      <c r="D125" s="396">
        <v>171100242</v>
      </c>
      <c r="E125" s="401" t="str">
        <f t="shared" si="2"/>
        <v>Í1+Â8È28Î</v>
      </c>
      <c r="F125" s="399" t="str">
        <f t="shared" si="3"/>
        <v>01</v>
      </c>
    </row>
    <row r="126" spans="1:6" ht="26.1">
      <c r="A126" s="397" t="s">
        <v>1720</v>
      </c>
      <c r="B126" s="395">
        <v>13600</v>
      </c>
      <c r="C126" s="395" t="s">
        <v>1721</v>
      </c>
      <c r="D126" s="396">
        <v>171100253</v>
      </c>
      <c r="E126" s="401" t="str">
        <f t="shared" si="2"/>
        <v>Í1+Â9È3BÎ</v>
      </c>
      <c r="F126" s="399" t="str">
        <f t="shared" si="3"/>
        <v>01</v>
      </c>
    </row>
    <row r="127" spans="1:6" ht="26.1">
      <c r="A127" s="397" t="s">
        <v>1722</v>
      </c>
      <c r="B127" s="395">
        <v>8800</v>
      </c>
      <c r="C127" s="395" t="s">
        <v>1723</v>
      </c>
      <c r="D127" s="396">
        <v>171100272</v>
      </c>
      <c r="E127" s="401" t="str">
        <f t="shared" si="2"/>
        <v>Í1+Â;È2DÎ</v>
      </c>
      <c r="F127" s="399" t="str">
        <f t="shared" si="3"/>
        <v>01</v>
      </c>
    </row>
    <row r="128" spans="1:6" ht="26.1">
      <c r="A128" s="397" t="s">
        <v>1724</v>
      </c>
      <c r="B128" s="395">
        <v>15200</v>
      </c>
      <c r="C128" s="395" t="s">
        <v>1725</v>
      </c>
      <c r="D128" s="396">
        <v>171100274</v>
      </c>
      <c r="E128" s="401" t="str">
        <f t="shared" si="2"/>
        <v>Í1+Â;È4PÎ</v>
      </c>
      <c r="F128" s="399" t="str">
        <f t="shared" si="3"/>
        <v>01</v>
      </c>
    </row>
    <row r="129" spans="1:6" ht="26.1">
      <c r="A129" s="397" t="s">
        <v>1726</v>
      </c>
      <c r="B129" s="395">
        <v>36000</v>
      </c>
      <c r="C129" s="395" t="s">
        <v>1727</v>
      </c>
      <c r="D129" s="396">
        <v>171100275</v>
      </c>
      <c r="E129" s="401" t="str">
        <f t="shared" si="2"/>
        <v>Í1+Â;È5VÎ</v>
      </c>
      <c r="F129" s="399" t="str">
        <f t="shared" si="3"/>
        <v>01</v>
      </c>
    </row>
    <row r="130" spans="1:6" ht="26.1">
      <c r="A130" s="397" t="s">
        <v>1728</v>
      </c>
      <c r="B130" s="395">
        <v>2100</v>
      </c>
      <c r="C130" s="395" t="s">
        <v>1729</v>
      </c>
      <c r="D130" s="396">
        <v>171100106</v>
      </c>
      <c r="E130" s="401" t="str">
        <f t="shared" si="2"/>
        <v>Í1+Â*È6ÃÎ</v>
      </c>
      <c r="F130" s="399" t="str">
        <f t="shared" si="3"/>
        <v>01</v>
      </c>
    </row>
    <row r="131" spans="1:6" ht="26.1">
      <c r="A131" s="397" t="s">
        <v>1730</v>
      </c>
      <c r="B131" s="395">
        <v>29600</v>
      </c>
      <c r="C131" s="395" t="s">
        <v>1731</v>
      </c>
      <c r="D131" s="396">
        <v>171100076</v>
      </c>
      <c r="E131" s="401" t="str">
        <f t="shared" ref="E131:E194" si="4">Code128(D131)</f>
        <v>Í1+Â'È6sÎ</v>
      </c>
      <c r="F131" s="399" t="str">
        <f t="shared" ref="F131:F194" si="5">LEFT(C131,2)</f>
        <v>01</v>
      </c>
    </row>
    <row r="132" spans="1:6" ht="26.1">
      <c r="A132" s="397" t="s">
        <v>1732</v>
      </c>
      <c r="B132" s="395">
        <v>7200</v>
      </c>
      <c r="C132" s="395" t="s">
        <v>1733</v>
      </c>
      <c r="D132" s="396">
        <v>171100009</v>
      </c>
      <c r="E132" s="401" t="str">
        <f t="shared" si="4"/>
        <v>Í1+ÂÂÈ9iÎ</v>
      </c>
      <c r="F132" s="399" t="str">
        <f t="shared" si="5"/>
        <v>01</v>
      </c>
    </row>
    <row r="133" spans="1:6" ht="26.1">
      <c r="A133" s="397" t="s">
        <v>1734</v>
      </c>
      <c r="B133" s="395">
        <v>18400</v>
      </c>
      <c r="C133" s="395" t="s">
        <v>1735</v>
      </c>
      <c r="D133" s="396">
        <v>171100021</v>
      </c>
      <c r="E133" s="401" t="str">
        <f t="shared" si="4"/>
        <v>Í1+Â"È1AÎ</v>
      </c>
      <c r="F133" s="399" t="str">
        <f t="shared" si="5"/>
        <v>01</v>
      </c>
    </row>
    <row r="134" spans="1:6" ht="26.1">
      <c r="A134" s="397" t="s">
        <v>1736</v>
      </c>
      <c r="B134" s="395">
        <v>10400</v>
      </c>
      <c r="C134" s="395" t="s">
        <v>1737</v>
      </c>
      <c r="D134" s="396">
        <v>171100043</v>
      </c>
      <c r="E134" s="401" t="str">
        <f t="shared" si="4"/>
        <v>Í1+Â$È3UÎ</v>
      </c>
      <c r="F134" s="399" t="str">
        <f t="shared" si="5"/>
        <v>01</v>
      </c>
    </row>
    <row r="135" spans="1:6" ht="26.1">
      <c r="A135" s="397" t="s">
        <v>1738</v>
      </c>
      <c r="B135" s="395">
        <v>39200</v>
      </c>
      <c r="C135" s="395" t="s">
        <v>1739</v>
      </c>
      <c r="D135" s="396">
        <v>171100053</v>
      </c>
      <c r="E135" s="401" t="str">
        <f t="shared" si="4"/>
        <v>Í1+Â%È3YÎ</v>
      </c>
      <c r="F135" s="399" t="str">
        <f t="shared" si="5"/>
        <v>01</v>
      </c>
    </row>
    <row r="136" spans="1:6" ht="26.1">
      <c r="A136" s="397" t="s">
        <v>1740</v>
      </c>
      <c r="B136" s="395">
        <v>10400</v>
      </c>
      <c r="C136" s="395" t="s">
        <v>1741</v>
      </c>
      <c r="D136" s="396">
        <v>171100056</v>
      </c>
      <c r="E136" s="401" t="str">
        <f t="shared" si="4"/>
        <v>Í1+Â%È6kÎ</v>
      </c>
      <c r="F136" s="399" t="str">
        <f t="shared" si="5"/>
        <v>01</v>
      </c>
    </row>
    <row r="137" spans="1:6" customFormat="1" ht="14.7" hidden="1">
      <c r="A137" s="393" t="s">
        <v>1742</v>
      </c>
      <c r="B137">
        <v>13600</v>
      </c>
      <c r="C137" t="s">
        <v>1743</v>
      </c>
      <c r="E137" s="394" t="e">
        <f t="shared" si="4"/>
        <v>#VALUE!</v>
      </c>
      <c r="F137" t="str">
        <f t="shared" si="5"/>
        <v>01</v>
      </c>
    </row>
    <row r="138" spans="1:6" customFormat="1" ht="14.7" hidden="1">
      <c r="A138" s="393" t="s">
        <v>1744</v>
      </c>
      <c r="B138">
        <v>60000</v>
      </c>
      <c r="C138" t="s">
        <v>1745</v>
      </c>
      <c r="E138" s="394" t="e">
        <f t="shared" si="4"/>
        <v>#VALUE!</v>
      </c>
      <c r="F138" t="str">
        <f t="shared" si="5"/>
        <v>01</v>
      </c>
    </row>
    <row r="139" spans="1:6" customFormat="1" ht="14.7" hidden="1">
      <c r="A139" s="393" t="s">
        <v>1746</v>
      </c>
      <c r="B139">
        <v>16800</v>
      </c>
      <c r="C139" t="s">
        <v>1747</v>
      </c>
      <c r="E139" s="394" t="e">
        <f t="shared" si="4"/>
        <v>#VALUE!</v>
      </c>
      <c r="F139" t="str">
        <f t="shared" si="5"/>
        <v>01</v>
      </c>
    </row>
    <row r="140" spans="1:6" customFormat="1" ht="14.7" hidden="1">
      <c r="A140" s="393" t="s">
        <v>1748</v>
      </c>
      <c r="B140">
        <v>186400</v>
      </c>
      <c r="C140" t="s">
        <v>1749</v>
      </c>
      <c r="E140" s="394" t="e">
        <f t="shared" si="4"/>
        <v>#VALUE!</v>
      </c>
      <c r="F140" t="str">
        <f t="shared" si="5"/>
        <v>01</v>
      </c>
    </row>
    <row r="141" spans="1:6" ht="26.1">
      <c r="A141" s="397" t="s">
        <v>314</v>
      </c>
      <c r="B141" s="395">
        <v>2100</v>
      </c>
      <c r="C141" s="395" t="s">
        <v>1750</v>
      </c>
      <c r="D141" s="396">
        <v>171102150</v>
      </c>
      <c r="E141" s="401" t="str">
        <f t="shared" si="4"/>
        <v>Í1+"/È0uÎ</v>
      </c>
      <c r="F141" s="399" t="str">
        <f t="shared" si="5"/>
        <v>13</v>
      </c>
    </row>
    <row r="142" spans="1:6" ht="26.1">
      <c r="A142" s="397" t="s">
        <v>1751</v>
      </c>
      <c r="B142" s="395">
        <v>101600</v>
      </c>
      <c r="C142" s="395" t="s">
        <v>1752</v>
      </c>
      <c r="D142" s="396">
        <v>171102151</v>
      </c>
      <c r="E142" s="401" t="str">
        <f t="shared" si="4"/>
        <v>Í1+"/È1{Î</v>
      </c>
      <c r="F142" s="399" t="str">
        <f t="shared" si="5"/>
        <v>13</v>
      </c>
    </row>
    <row r="143" spans="1:6" ht="26.1">
      <c r="A143" s="397" t="s">
        <v>1753</v>
      </c>
      <c r="B143" s="395">
        <v>21600</v>
      </c>
      <c r="C143" s="395" t="s">
        <v>1754</v>
      </c>
      <c r="D143" s="396">
        <v>171102362</v>
      </c>
      <c r="E143" s="401" t="str">
        <f t="shared" si="4"/>
        <v>Í1+"DÈ2nÎ</v>
      </c>
      <c r="F143" s="399" t="str">
        <f t="shared" si="5"/>
        <v>13</v>
      </c>
    </row>
    <row r="144" spans="1:6" ht="26.1">
      <c r="A144" s="397" t="s">
        <v>1755</v>
      </c>
      <c r="B144" s="395">
        <v>2100</v>
      </c>
      <c r="C144" s="395" t="s">
        <v>1756</v>
      </c>
      <c r="D144" s="396">
        <v>171102372</v>
      </c>
      <c r="E144" s="401" t="str">
        <f t="shared" si="4"/>
        <v>Í1+"EÈ2rÎ</v>
      </c>
      <c r="F144" s="399" t="str">
        <f t="shared" si="5"/>
        <v>13</v>
      </c>
    </row>
    <row r="145" spans="1:6" ht="26.1">
      <c r="A145" s="397" t="s">
        <v>1757</v>
      </c>
      <c r="B145" s="395">
        <v>13600</v>
      </c>
      <c r="C145" s="395" t="s">
        <v>1758</v>
      </c>
      <c r="D145" s="396">
        <v>171102378</v>
      </c>
      <c r="E145" s="401" t="str">
        <f t="shared" si="4"/>
        <v>Í1+"EÈ8/Î</v>
      </c>
      <c r="F145" s="399" t="str">
        <f t="shared" si="5"/>
        <v>13</v>
      </c>
    </row>
    <row r="146" spans="1:6" ht="26.1">
      <c r="A146" s="397" t="s">
        <v>1759</v>
      </c>
      <c r="B146" s="395">
        <v>15200</v>
      </c>
      <c r="C146" s="395" t="s">
        <v>1760</v>
      </c>
      <c r="D146" s="396">
        <v>171102410</v>
      </c>
      <c r="E146" s="401" t="str">
        <f t="shared" si="4"/>
        <v>Í1+"IÈ0vÎ</v>
      </c>
      <c r="F146" s="399" t="str">
        <f t="shared" si="5"/>
        <v>13</v>
      </c>
    </row>
    <row r="147" spans="1:6" ht="26.1">
      <c r="A147" s="397" t="s">
        <v>1761</v>
      </c>
      <c r="B147" s="395">
        <v>21600</v>
      </c>
      <c r="C147" s="395" t="s">
        <v>1762</v>
      </c>
      <c r="D147" s="396">
        <v>171102246</v>
      </c>
      <c r="E147" s="401" t="str">
        <f t="shared" si="4"/>
        <v>Í1+"8È6VÎ</v>
      </c>
      <c r="F147" s="399" t="str">
        <f t="shared" si="5"/>
        <v>13</v>
      </c>
    </row>
    <row r="148" spans="1:6" ht="26.1">
      <c r="A148" s="397" t="s">
        <v>1763</v>
      </c>
      <c r="B148" s="395">
        <v>4700</v>
      </c>
      <c r="C148" s="395" t="s">
        <v>1764</v>
      </c>
      <c r="D148" s="396">
        <v>171102429</v>
      </c>
      <c r="E148" s="401" t="str">
        <f t="shared" si="4"/>
        <v>Í1+"JÈ9IÎ</v>
      </c>
      <c r="F148" s="399" t="str">
        <f t="shared" si="5"/>
        <v>13</v>
      </c>
    </row>
    <row r="149" spans="1:6" ht="26.1">
      <c r="A149" s="397" t="s">
        <v>1765</v>
      </c>
      <c r="B149" s="395">
        <v>31200</v>
      </c>
      <c r="C149" s="395" t="s">
        <v>1766</v>
      </c>
      <c r="D149" s="396">
        <v>171102441</v>
      </c>
      <c r="E149" s="401" t="str">
        <f t="shared" si="4"/>
        <v>Í1+"LÈ1!Î</v>
      </c>
      <c r="F149" s="399" t="str">
        <f t="shared" si="5"/>
        <v>13</v>
      </c>
    </row>
    <row r="150" spans="1:6" ht="26.1">
      <c r="A150" s="397" t="s">
        <v>1767</v>
      </c>
      <c r="B150" s="395">
        <v>26400</v>
      </c>
      <c r="C150" s="395" t="s">
        <v>1768</v>
      </c>
      <c r="D150" s="396">
        <v>171102546</v>
      </c>
      <c r="E150" s="401" t="str">
        <f t="shared" si="4"/>
        <v>Í1+"VÈ6gÎ</v>
      </c>
      <c r="F150" s="399" t="str">
        <f t="shared" si="5"/>
        <v>13</v>
      </c>
    </row>
    <row r="151" spans="1:6" ht="26.1">
      <c r="A151" s="397" t="s">
        <v>1769</v>
      </c>
      <c r="B151" s="395">
        <v>7200</v>
      </c>
      <c r="C151" s="395" t="s">
        <v>1770</v>
      </c>
      <c r="D151" s="396">
        <v>171102483</v>
      </c>
      <c r="E151" s="401" t="str">
        <f t="shared" si="4"/>
        <v>Í1+"PÈ3=Î</v>
      </c>
      <c r="F151" s="399" t="str">
        <f t="shared" si="5"/>
        <v>13</v>
      </c>
    </row>
    <row r="152" spans="1:6" customFormat="1" ht="14.7" hidden="1">
      <c r="A152" s="393" t="s">
        <v>1771</v>
      </c>
      <c r="B152">
        <v>28000</v>
      </c>
      <c r="C152" t="s">
        <v>1772</v>
      </c>
      <c r="E152" s="394" t="e">
        <f t="shared" si="4"/>
        <v>#VALUE!</v>
      </c>
      <c r="F152" t="str">
        <f t="shared" si="5"/>
        <v>13</v>
      </c>
    </row>
    <row r="153" spans="1:6" customFormat="1" ht="14.7" hidden="1">
      <c r="A153" s="393" t="s">
        <v>1540</v>
      </c>
      <c r="B153">
        <v>21600</v>
      </c>
      <c r="C153" t="s">
        <v>1773</v>
      </c>
      <c r="E153" s="394" t="e">
        <f t="shared" si="4"/>
        <v>#VALUE!</v>
      </c>
      <c r="F153" t="str">
        <f t="shared" si="5"/>
        <v>13</v>
      </c>
    </row>
    <row r="154" spans="1:6" customFormat="1" ht="14.7" hidden="1">
      <c r="A154" s="393" t="s">
        <v>1774</v>
      </c>
      <c r="B154">
        <v>32800</v>
      </c>
      <c r="C154" t="s">
        <v>1775</v>
      </c>
      <c r="E154" s="394" t="e">
        <f t="shared" si="4"/>
        <v>#VALUE!</v>
      </c>
      <c r="F154" t="str">
        <f t="shared" si="5"/>
        <v>13</v>
      </c>
    </row>
    <row r="155" spans="1:6" ht="26.1">
      <c r="A155" s="397" t="s">
        <v>1776</v>
      </c>
      <c r="B155" s="395">
        <v>34400</v>
      </c>
      <c r="C155" s="395" t="s">
        <v>1777</v>
      </c>
      <c r="D155" s="396">
        <v>171103099</v>
      </c>
      <c r="E155" s="401" t="str">
        <f t="shared" si="4"/>
        <v>Í1+#)È9/Î</v>
      </c>
      <c r="F155" s="399" t="str">
        <f t="shared" si="5"/>
        <v>19</v>
      </c>
    </row>
    <row r="156" spans="1:6" ht="26.1">
      <c r="A156" s="397" t="s">
        <v>1778</v>
      </c>
      <c r="B156" s="395">
        <v>3400</v>
      </c>
      <c r="C156" s="395" t="s">
        <v>1779</v>
      </c>
      <c r="D156" s="396">
        <v>171103203</v>
      </c>
      <c r="E156" s="401" t="str">
        <f t="shared" si="4"/>
        <v>Í1+#4È37Î</v>
      </c>
      <c r="F156" s="399" t="str">
        <f t="shared" si="5"/>
        <v>19</v>
      </c>
    </row>
    <row r="157" spans="1:6" ht="26.1">
      <c r="A157" s="397" t="s">
        <v>1780</v>
      </c>
      <c r="B157" s="395">
        <v>23200</v>
      </c>
      <c r="C157" s="395" t="s">
        <v>1781</v>
      </c>
      <c r="D157" s="396">
        <v>171103023</v>
      </c>
      <c r="E157" s="401" t="str">
        <f t="shared" si="4"/>
        <v>Í1+#"È3VÎ</v>
      </c>
      <c r="F157" s="399" t="str">
        <f t="shared" si="5"/>
        <v>19</v>
      </c>
    </row>
    <row r="158" spans="1:6" ht="26.1">
      <c r="A158" s="397" t="s">
        <v>1782</v>
      </c>
      <c r="B158" s="395">
        <v>3400</v>
      </c>
      <c r="C158" s="395" t="s">
        <v>1783</v>
      </c>
      <c r="D158" s="396">
        <v>171103066</v>
      </c>
      <c r="E158" s="401" t="str">
        <f t="shared" si="4"/>
        <v>Í1+#&amp;È6xÎ</v>
      </c>
      <c r="F158" s="399" t="str">
        <f t="shared" si="5"/>
        <v>19</v>
      </c>
    </row>
    <row r="159" spans="1:6" ht="26.1">
      <c r="A159" s="397" t="s">
        <v>1784</v>
      </c>
      <c r="B159" s="395">
        <v>18400</v>
      </c>
      <c r="C159" s="395" t="s">
        <v>1785</v>
      </c>
      <c r="D159" s="396">
        <v>171103067</v>
      </c>
      <c r="E159" s="401" t="str">
        <f t="shared" si="4"/>
        <v>Í1+#&amp;È7~Î</v>
      </c>
      <c r="F159" s="399" t="str">
        <f t="shared" si="5"/>
        <v>19</v>
      </c>
    </row>
    <row r="160" spans="1:6" ht="26.1">
      <c r="A160" s="397" t="s">
        <v>1786</v>
      </c>
      <c r="B160" s="395">
        <v>28000</v>
      </c>
      <c r="C160" s="395" t="s">
        <v>1787</v>
      </c>
      <c r="D160" s="396">
        <v>171103338</v>
      </c>
      <c r="E160" s="401" t="str">
        <f t="shared" si="4"/>
        <v>Í1+#AÈ8"Î</v>
      </c>
      <c r="F160" s="399" t="str">
        <f t="shared" si="5"/>
        <v>19</v>
      </c>
    </row>
    <row r="161" spans="1:6" ht="26.1">
      <c r="A161" s="397" t="s">
        <v>1788</v>
      </c>
      <c r="B161" s="395">
        <v>16800</v>
      </c>
      <c r="C161" s="395" t="s">
        <v>1789</v>
      </c>
      <c r="D161" s="396">
        <v>171103316</v>
      </c>
      <c r="E161" s="401" t="str">
        <f t="shared" si="4"/>
        <v>Í1+#?È6uÎ</v>
      </c>
      <c r="F161" s="399" t="str">
        <f t="shared" si="5"/>
        <v>19</v>
      </c>
    </row>
    <row r="162" spans="1:6" ht="26.1">
      <c r="A162" s="397" t="s">
        <v>1790</v>
      </c>
      <c r="B162" s="395">
        <v>26400</v>
      </c>
      <c r="C162" s="395" t="s">
        <v>1791</v>
      </c>
      <c r="D162" s="396">
        <v>171103249</v>
      </c>
      <c r="E162" s="401" t="str">
        <f t="shared" si="4"/>
        <v>Í1+#8È9kÎ</v>
      </c>
      <c r="F162" s="399" t="str">
        <f t="shared" si="5"/>
        <v>19</v>
      </c>
    </row>
    <row r="163" spans="1:6" ht="26.1">
      <c r="A163" s="397" t="s">
        <v>1792</v>
      </c>
      <c r="B163" s="395">
        <v>8800</v>
      </c>
      <c r="C163" s="395" t="s">
        <v>1793</v>
      </c>
      <c r="D163" s="396">
        <v>171103270</v>
      </c>
      <c r="E163" s="401" t="str">
        <f t="shared" si="4"/>
        <v>Í1+#;È0AÎ</v>
      </c>
      <c r="F163" s="399" t="str">
        <f t="shared" si="5"/>
        <v>19</v>
      </c>
    </row>
    <row r="164" spans="1:6" ht="26.1">
      <c r="A164" s="397" t="s">
        <v>1794</v>
      </c>
      <c r="B164" s="395">
        <v>58400</v>
      </c>
      <c r="C164" s="395" t="s">
        <v>1795</v>
      </c>
      <c r="D164" s="396">
        <v>171103273</v>
      </c>
      <c r="E164" s="401" t="str">
        <f t="shared" si="4"/>
        <v>Í1+#;È3SÎ</v>
      </c>
      <c r="F164" s="399" t="str">
        <f t="shared" si="5"/>
        <v>19</v>
      </c>
    </row>
    <row r="165" spans="1:6" ht="26.1">
      <c r="A165" s="397" t="s">
        <v>1796</v>
      </c>
      <c r="B165" s="395">
        <v>36000</v>
      </c>
      <c r="C165" s="395" t="s">
        <v>1797</v>
      </c>
      <c r="D165" s="396">
        <v>171103430</v>
      </c>
      <c r="E165" s="401" t="str">
        <f t="shared" si="4"/>
        <v>Í1+#KÈ0ÅÎ</v>
      </c>
      <c r="F165" s="399" t="str">
        <f t="shared" si="5"/>
        <v>19</v>
      </c>
    </row>
    <row r="166" spans="1:6" ht="26.1">
      <c r="A166" s="397" t="s">
        <v>1798</v>
      </c>
      <c r="B166" s="395">
        <v>32800</v>
      </c>
      <c r="C166" s="395" t="s">
        <v>1799</v>
      </c>
      <c r="D166" s="396">
        <v>171103376</v>
      </c>
      <c r="E166" s="401" t="str">
        <f t="shared" si="4"/>
        <v>Í1+#EÈ6&amp;Î</v>
      </c>
      <c r="F166" s="399" t="str">
        <f t="shared" si="5"/>
        <v>19</v>
      </c>
    </row>
    <row r="167" spans="1:6" ht="26.1">
      <c r="A167" s="397" t="s">
        <v>1800</v>
      </c>
      <c r="B167" s="395">
        <v>13600</v>
      </c>
      <c r="C167" s="395" t="s">
        <v>1801</v>
      </c>
      <c r="D167" s="396">
        <v>171103390</v>
      </c>
      <c r="E167" s="401" t="str">
        <f t="shared" si="4"/>
        <v>Í1+#GÈ0qÎ</v>
      </c>
      <c r="F167" s="399" t="str">
        <f t="shared" si="5"/>
        <v>19</v>
      </c>
    </row>
    <row r="168" spans="1:6" ht="26.1">
      <c r="A168" s="397" t="s">
        <v>1802</v>
      </c>
      <c r="B168" s="395">
        <v>37600</v>
      </c>
      <c r="C168" s="395" t="s">
        <v>1803</v>
      </c>
      <c r="D168" s="396">
        <v>171103392</v>
      </c>
      <c r="E168" s="401" t="str">
        <f t="shared" si="4"/>
        <v>Í1+#GÈ2}Î</v>
      </c>
      <c r="F168" s="399" t="str">
        <f t="shared" si="5"/>
        <v>19</v>
      </c>
    </row>
    <row r="169" spans="1:6" customFormat="1" ht="14.7" hidden="1">
      <c r="A169" s="393" t="s">
        <v>1804</v>
      </c>
      <c r="B169">
        <v>15200</v>
      </c>
      <c r="C169" t="s">
        <v>1805</v>
      </c>
      <c r="E169" s="394" t="e">
        <f t="shared" si="4"/>
        <v>#VALUE!</v>
      </c>
      <c r="F169" t="str">
        <f t="shared" si="5"/>
        <v>19</v>
      </c>
    </row>
    <row r="170" spans="1:6" customFormat="1" ht="14.7" hidden="1">
      <c r="A170" s="393" t="s">
        <v>1806</v>
      </c>
      <c r="B170">
        <v>13600</v>
      </c>
      <c r="C170" t="s">
        <v>1807</v>
      </c>
      <c r="E170" s="394" t="e">
        <f t="shared" si="4"/>
        <v>#VALUE!</v>
      </c>
      <c r="F170" t="str">
        <f t="shared" si="5"/>
        <v>19</v>
      </c>
    </row>
    <row r="171" spans="1:6" customFormat="1" ht="14.7" hidden="1">
      <c r="A171" s="393" t="s">
        <v>1808</v>
      </c>
      <c r="B171">
        <v>71200</v>
      </c>
      <c r="C171" t="s">
        <v>1809</v>
      </c>
      <c r="E171" s="394" t="e">
        <f t="shared" si="4"/>
        <v>#VALUE!</v>
      </c>
      <c r="F171" t="str">
        <f t="shared" si="5"/>
        <v>19</v>
      </c>
    </row>
    <row r="172" spans="1:6" customFormat="1" ht="14.7" hidden="1">
      <c r="A172" s="393" t="s">
        <v>1810</v>
      </c>
      <c r="B172">
        <v>21600</v>
      </c>
      <c r="C172" t="s">
        <v>1811</v>
      </c>
      <c r="E172" s="394" t="e">
        <f t="shared" si="4"/>
        <v>#VALUE!</v>
      </c>
      <c r="F172" t="str">
        <f t="shared" si="5"/>
        <v>19</v>
      </c>
    </row>
    <row r="173" spans="1:6" customFormat="1" ht="14.7" hidden="1">
      <c r="A173" s="393" t="s">
        <v>1812</v>
      </c>
      <c r="B173">
        <v>16800</v>
      </c>
      <c r="C173" t="s">
        <v>1813</v>
      </c>
      <c r="E173" s="394" t="e">
        <f t="shared" si="4"/>
        <v>#VALUE!</v>
      </c>
      <c r="F173" t="str">
        <f t="shared" si="5"/>
        <v>19</v>
      </c>
    </row>
    <row r="174" spans="1:6" customFormat="1" ht="14.7" hidden="1">
      <c r="A174" s="393" t="s">
        <v>1814</v>
      </c>
      <c r="B174">
        <v>23200</v>
      </c>
      <c r="C174" t="s">
        <v>1815</v>
      </c>
      <c r="E174" s="394" t="e">
        <f t="shared" si="4"/>
        <v>#VALUE!</v>
      </c>
      <c r="F174" t="str">
        <f t="shared" si="5"/>
        <v>19</v>
      </c>
    </row>
    <row r="175" spans="1:6" ht="26.1">
      <c r="A175" s="397" t="s">
        <v>1816</v>
      </c>
      <c r="B175" s="395">
        <v>15200</v>
      </c>
      <c r="C175" s="395" t="s">
        <v>1817</v>
      </c>
      <c r="D175" s="396">
        <v>171100464</v>
      </c>
      <c r="E175" s="401" t="str">
        <f t="shared" si="4"/>
        <v>Í1+ÂNÈ45Î</v>
      </c>
      <c r="F175" s="399" t="str">
        <f t="shared" si="5"/>
        <v>07</v>
      </c>
    </row>
    <row r="176" spans="1:6" ht="26.1">
      <c r="A176" s="397" t="s">
        <v>1818</v>
      </c>
      <c r="B176" s="395">
        <v>36000</v>
      </c>
      <c r="C176" s="395" t="s">
        <v>1819</v>
      </c>
      <c r="D176" s="396">
        <v>171100577</v>
      </c>
      <c r="E176" s="401" t="str">
        <f t="shared" si="4"/>
        <v>Í1+ÂYÈ7sÎ</v>
      </c>
      <c r="F176" s="399" t="str">
        <f t="shared" si="5"/>
        <v>07</v>
      </c>
    </row>
    <row r="177" spans="1:6" ht="26.1">
      <c r="A177" s="397" t="s">
        <v>1820</v>
      </c>
      <c r="B177" s="395">
        <v>18400</v>
      </c>
      <c r="C177" s="395" t="s">
        <v>1821</v>
      </c>
      <c r="D177" s="396">
        <v>171100547</v>
      </c>
      <c r="E177" s="401" t="str">
        <f t="shared" si="4"/>
        <v>Í1+ÂVÈ7gÎ</v>
      </c>
      <c r="F177" s="399" t="str">
        <f t="shared" si="5"/>
        <v>07</v>
      </c>
    </row>
    <row r="178" spans="1:6" ht="26.1">
      <c r="A178" s="397" t="s">
        <v>1822</v>
      </c>
      <c r="B178" s="395">
        <v>7200</v>
      </c>
      <c r="C178" s="395" t="s">
        <v>1823</v>
      </c>
      <c r="D178" s="396">
        <v>171100614</v>
      </c>
      <c r="E178" s="401" t="str">
        <f t="shared" si="4"/>
        <v>Í1+Â]È4qÎ</v>
      </c>
      <c r="F178" s="399" t="str">
        <f t="shared" si="5"/>
        <v>07</v>
      </c>
    </row>
    <row r="179" spans="1:6" ht="26.1">
      <c r="A179" s="397" t="s">
        <v>1824</v>
      </c>
      <c r="B179" s="395">
        <v>48800</v>
      </c>
      <c r="C179" s="395" t="s">
        <v>1825</v>
      </c>
      <c r="D179" s="396">
        <v>171100708</v>
      </c>
      <c r="E179" s="401" t="str">
        <f t="shared" si="4"/>
        <v>Í1+ÂfÈ8FÎ</v>
      </c>
      <c r="F179" s="399" t="str">
        <f t="shared" si="5"/>
        <v>07</v>
      </c>
    </row>
    <row r="180" spans="1:6" ht="26.1">
      <c r="A180" s="397" t="s">
        <v>1826</v>
      </c>
      <c r="B180" s="395">
        <v>20000</v>
      </c>
      <c r="C180" s="395" t="s">
        <v>1827</v>
      </c>
      <c r="D180" s="396">
        <v>171100672</v>
      </c>
      <c r="E180" s="401" t="str">
        <f t="shared" si="4"/>
        <v>Í1+ÂcÈ2}Î</v>
      </c>
      <c r="F180" s="399" t="str">
        <f t="shared" si="5"/>
        <v>07</v>
      </c>
    </row>
    <row r="181" spans="1:6" ht="26.1">
      <c r="A181" s="397" t="s">
        <v>1828</v>
      </c>
      <c r="B181" s="395">
        <v>10400</v>
      </c>
      <c r="C181" s="395" t="s">
        <v>1829</v>
      </c>
      <c r="D181" s="396">
        <v>171100771</v>
      </c>
      <c r="E181" s="401" t="str">
        <f t="shared" si="4"/>
        <v>Í1+ÂmÈ18Î</v>
      </c>
      <c r="F181" s="399" t="str">
        <f t="shared" si="5"/>
        <v>07</v>
      </c>
    </row>
    <row r="182" spans="1:6" ht="26.1">
      <c r="A182" s="397" t="s">
        <v>1830</v>
      </c>
      <c r="B182" s="395">
        <v>96800</v>
      </c>
      <c r="C182" s="395" t="s">
        <v>1831</v>
      </c>
      <c r="D182" s="396">
        <v>171100313</v>
      </c>
      <c r="E182" s="401" t="str">
        <f t="shared" si="4"/>
        <v>Í1+Â?È3ZÎ</v>
      </c>
      <c r="F182" s="399" t="str">
        <f t="shared" si="5"/>
        <v>01</v>
      </c>
    </row>
    <row r="183" spans="1:6" ht="26.1">
      <c r="A183" s="397" t="s">
        <v>1832</v>
      </c>
      <c r="B183" s="395">
        <v>18400</v>
      </c>
      <c r="C183" s="395" t="s">
        <v>1833</v>
      </c>
      <c r="D183" s="396">
        <v>171100157</v>
      </c>
      <c r="E183" s="401" t="str">
        <f t="shared" si="4"/>
        <v>Í1+Â/È72Î</v>
      </c>
      <c r="F183" s="399" t="str">
        <f t="shared" si="5"/>
        <v>01</v>
      </c>
    </row>
    <row r="184" spans="1:6" ht="26.1">
      <c r="A184" s="397" t="s">
        <v>1834</v>
      </c>
      <c r="B184" s="395">
        <v>24800</v>
      </c>
      <c r="C184" s="395" t="s">
        <v>1835</v>
      </c>
      <c r="D184" s="396">
        <v>171100163</v>
      </c>
      <c r="E184" s="401" t="str">
        <f t="shared" si="4"/>
        <v>Í1+Â0È3ÉÎ</v>
      </c>
      <c r="F184" s="399" t="str">
        <f t="shared" si="5"/>
        <v>01</v>
      </c>
    </row>
    <row r="185" spans="1:6" ht="26.1">
      <c r="A185" s="397" t="s">
        <v>1836</v>
      </c>
      <c r="B185" s="395">
        <v>32800</v>
      </c>
      <c r="C185" s="395" t="s">
        <v>1837</v>
      </c>
      <c r="D185" s="396">
        <v>171100159</v>
      </c>
      <c r="E185" s="401" t="str">
        <f t="shared" si="4"/>
        <v>Í1+Â/È9&gt;Î</v>
      </c>
      <c r="F185" s="399" t="str">
        <f t="shared" si="5"/>
        <v>01</v>
      </c>
    </row>
    <row r="186" spans="1:6" ht="26.1">
      <c r="A186" s="397" t="s">
        <v>1838</v>
      </c>
      <c r="B186" s="395">
        <v>34400</v>
      </c>
      <c r="C186" s="395" t="s">
        <v>1839</v>
      </c>
      <c r="D186" s="396">
        <v>171100169</v>
      </c>
      <c r="E186" s="401" t="str">
        <f t="shared" si="4"/>
        <v>Í1+Â0È9BÎ</v>
      </c>
      <c r="F186" s="399" t="str">
        <f t="shared" si="5"/>
        <v>01</v>
      </c>
    </row>
    <row r="187" spans="1:6" ht="26.1">
      <c r="A187" s="397" t="s">
        <v>1840</v>
      </c>
      <c r="B187" s="395">
        <v>44000</v>
      </c>
      <c r="C187" s="395" t="s">
        <v>1841</v>
      </c>
      <c r="D187" s="396">
        <v>171100186</v>
      </c>
      <c r="E187" s="401" t="str">
        <f t="shared" si="4"/>
        <v>Í1+Â2È68Î</v>
      </c>
      <c r="F187" s="399" t="str">
        <f t="shared" si="5"/>
        <v>01</v>
      </c>
    </row>
    <row r="188" spans="1:6" ht="26.1">
      <c r="A188" s="397" t="s">
        <v>1842</v>
      </c>
      <c r="B188" s="395">
        <v>20000</v>
      </c>
      <c r="C188" s="395" t="s">
        <v>1843</v>
      </c>
      <c r="D188" s="396">
        <v>171100200</v>
      </c>
      <c r="E188" s="401" t="str">
        <f t="shared" si="4"/>
        <v>Í1+Â4È0ÇÎ</v>
      </c>
      <c r="F188" s="399" t="str">
        <f t="shared" si="5"/>
        <v>01</v>
      </c>
    </row>
    <row r="189" spans="1:6" ht="26.1">
      <c r="A189" s="397" t="s">
        <v>1844</v>
      </c>
      <c r="B189" s="395">
        <v>40800</v>
      </c>
      <c r="C189" s="395" t="s">
        <v>1845</v>
      </c>
      <c r="D189" s="396">
        <v>171100204</v>
      </c>
      <c r="E189" s="401" t="str">
        <f t="shared" si="4"/>
        <v>Í1+Â4È44Î</v>
      </c>
      <c r="F189" s="399" t="str">
        <f t="shared" si="5"/>
        <v>01</v>
      </c>
    </row>
    <row r="190" spans="1:6" ht="26.1">
      <c r="A190" s="397" t="s">
        <v>1846</v>
      </c>
      <c r="B190" s="395">
        <v>12000</v>
      </c>
      <c r="C190" s="395" t="s">
        <v>1847</v>
      </c>
      <c r="D190" s="396">
        <v>171100211</v>
      </c>
      <c r="E190" s="401" t="str">
        <f t="shared" si="4"/>
        <v>Í1+Â5È1&amp;Î</v>
      </c>
      <c r="F190" s="399" t="str">
        <f t="shared" si="5"/>
        <v>01</v>
      </c>
    </row>
    <row r="191" spans="1:6" ht="26.1">
      <c r="A191" s="397" t="s">
        <v>1848</v>
      </c>
      <c r="B191" s="395">
        <v>85600</v>
      </c>
      <c r="C191" s="395" t="s">
        <v>1849</v>
      </c>
      <c r="D191" s="396">
        <v>171100254</v>
      </c>
      <c r="E191" s="401" t="str">
        <f t="shared" si="4"/>
        <v>Í1+Â9È4HÎ</v>
      </c>
      <c r="F191" s="399" t="str">
        <f t="shared" si="5"/>
        <v>01</v>
      </c>
    </row>
    <row r="192" spans="1:6" ht="26.1">
      <c r="A192" s="397" t="s">
        <v>1850</v>
      </c>
      <c r="B192" s="395">
        <v>52000</v>
      </c>
      <c r="C192" s="395" t="s">
        <v>1851</v>
      </c>
      <c r="D192" s="396">
        <v>171100256</v>
      </c>
      <c r="E192" s="401" t="str">
        <f t="shared" si="4"/>
        <v>Í1+Â9È6TÎ</v>
      </c>
      <c r="F192" s="399" t="str">
        <f t="shared" si="5"/>
        <v>01</v>
      </c>
    </row>
    <row r="193" spans="1:6" ht="26.1">
      <c r="A193" s="397" t="s">
        <v>1852</v>
      </c>
      <c r="B193" s="395">
        <v>2100</v>
      </c>
      <c r="C193" s="395" t="s">
        <v>1853</v>
      </c>
      <c r="D193" s="396">
        <v>171100271</v>
      </c>
      <c r="E193" s="401" t="str">
        <f t="shared" si="4"/>
        <v>Í1+Â;È1&gt;Î</v>
      </c>
      <c r="F193" s="399" t="str">
        <f t="shared" si="5"/>
        <v>01</v>
      </c>
    </row>
    <row r="194" spans="1:6" ht="26.1">
      <c r="A194" s="397" t="s">
        <v>1854</v>
      </c>
      <c r="B194" s="395">
        <v>2100</v>
      </c>
      <c r="C194" s="395" t="s">
        <v>1855</v>
      </c>
      <c r="D194" s="396">
        <v>171100283</v>
      </c>
      <c r="E194" s="401" t="str">
        <f t="shared" si="4"/>
        <v>Í1+Â&lt;È3NÎ</v>
      </c>
      <c r="F194" s="399" t="str">
        <f t="shared" si="5"/>
        <v>01</v>
      </c>
    </row>
    <row r="195" spans="1:6" ht="26.1">
      <c r="A195" s="397" t="s">
        <v>1856</v>
      </c>
      <c r="B195" s="395">
        <v>3400</v>
      </c>
      <c r="C195" s="395" t="s">
        <v>1857</v>
      </c>
      <c r="D195" s="396">
        <v>171100287</v>
      </c>
      <c r="E195" s="401" t="str">
        <f t="shared" ref="E195:E258" si="6">Code128(D195)</f>
        <v>Í1+Â&lt;È7fÎ</v>
      </c>
      <c r="F195" s="399" t="str">
        <f t="shared" ref="F195:F258" si="7">LEFT(C195,2)</f>
        <v>01</v>
      </c>
    </row>
    <row r="196" spans="1:6" ht="26.1">
      <c r="A196" s="397" t="s">
        <v>1858</v>
      </c>
      <c r="B196" s="395">
        <v>2100</v>
      </c>
      <c r="C196" s="395" t="s">
        <v>1859</v>
      </c>
      <c r="D196" s="396">
        <v>171100100</v>
      </c>
      <c r="E196" s="401" t="str">
        <f t="shared" si="6"/>
        <v>Í1+Â*È0[Î</v>
      </c>
      <c r="F196" s="399" t="str">
        <f t="shared" si="7"/>
        <v>01</v>
      </c>
    </row>
    <row r="197" spans="1:6" ht="26.1">
      <c r="A197" s="397" t="s">
        <v>1860</v>
      </c>
      <c r="B197" s="395">
        <v>13600</v>
      </c>
      <c r="C197" s="395" t="s">
        <v>1861</v>
      </c>
      <c r="D197" s="396">
        <v>171100071</v>
      </c>
      <c r="E197" s="401" t="str">
        <f t="shared" si="6"/>
        <v>Í1+Â'È1UÎ</v>
      </c>
      <c r="F197" s="399" t="str">
        <f t="shared" si="7"/>
        <v>01</v>
      </c>
    </row>
    <row r="198" spans="1:6" ht="26.1">
      <c r="A198" s="397" t="s">
        <v>1862</v>
      </c>
      <c r="B198" s="395">
        <v>20000</v>
      </c>
      <c r="C198" s="395" t="s">
        <v>1863</v>
      </c>
      <c r="D198" s="396">
        <v>171100033</v>
      </c>
      <c r="E198" s="401" t="str">
        <f t="shared" si="6"/>
        <v>Í1+Â#È3QÎ</v>
      </c>
      <c r="F198" s="399" t="str">
        <f t="shared" si="7"/>
        <v>01</v>
      </c>
    </row>
    <row r="199" spans="1:6" ht="26.1">
      <c r="A199" s="397" t="s">
        <v>1864</v>
      </c>
      <c r="B199" s="395">
        <v>16800</v>
      </c>
      <c r="C199" s="395" t="s">
        <v>1865</v>
      </c>
      <c r="D199" s="396">
        <v>171100035</v>
      </c>
      <c r="E199" s="401" t="str">
        <f t="shared" si="6"/>
        <v>Í1+Â#È5]Î</v>
      </c>
      <c r="F199" s="399" t="str">
        <f t="shared" si="7"/>
        <v>01</v>
      </c>
    </row>
    <row r="200" spans="1:6" customFormat="1" ht="14.7" hidden="1">
      <c r="A200" s="393" t="s">
        <v>1866</v>
      </c>
      <c r="B200">
        <v>42400</v>
      </c>
      <c r="C200" t="s">
        <v>1867</v>
      </c>
      <c r="E200" s="394" t="e">
        <f t="shared" si="6"/>
        <v>#VALUE!</v>
      </c>
      <c r="F200" t="str">
        <f t="shared" si="7"/>
        <v>01</v>
      </c>
    </row>
    <row r="201" spans="1:6" customFormat="1" ht="14.7" hidden="1">
      <c r="A201" s="393" t="s">
        <v>1868</v>
      </c>
      <c r="B201">
        <v>87200</v>
      </c>
      <c r="C201" t="s">
        <v>1869</v>
      </c>
      <c r="E201" s="394" t="e">
        <f t="shared" si="6"/>
        <v>#VALUE!</v>
      </c>
      <c r="F201" t="str">
        <f t="shared" si="7"/>
        <v>01</v>
      </c>
    </row>
    <row r="202" spans="1:6" customFormat="1" ht="14.7" hidden="1">
      <c r="A202" s="393" t="s">
        <v>1870</v>
      </c>
      <c r="B202">
        <v>3400</v>
      </c>
      <c r="C202" t="s">
        <v>1871</v>
      </c>
      <c r="E202" s="394" t="e">
        <f t="shared" si="6"/>
        <v>#VALUE!</v>
      </c>
      <c r="F202" t="str">
        <f t="shared" si="7"/>
        <v>01</v>
      </c>
    </row>
    <row r="203" spans="1:6" customFormat="1" ht="14.7" hidden="1">
      <c r="A203" s="393" t="s">
        <v>1872</v>
      </c>
      <c r="B203">
        <v>36000</v>
      </c>
      <c r="C203" t="s">
        <v>1873</v>
      </c>
      <c r="E203" s="394" t="e">
        <f t="shared" si="6"/>
        <v>#VALUE!</v>
      </c>
      <c r="F203" t="str">
        <f t="shared" si="7"/>
        <v>01</v>
      </c>
    </row>
    <row r="204" spans="1:6" customFormat="1" ht="14.7" hidden="1">
      <c r="A204" s="393" t="s">
        <v>1874</v>
      </c>
      <c r="B204">
        <v>23200</v>
      </c>
      <c r="C204" t="s">
        <v>1875</v>
      </c>
      <c r="E204" s="394" t="e">
        <f t="shared" si="6"/>
        <v>#VALUE!</v>
      </c>
      <c r="F204" t="str">
        <f t="shared" si="7"/>
        <v>01</v>
      </c>
    </row>
    <row r="205" spans="1:6" customFormat="1" ht="14.7" hidden="1">
      <c r="A205" s="393" t="s">
        <v>1876</v>
      </c>
      <c r="B205">
        <v>192800</v>
      </c>
      <c r="C205" t="s">
        <v>1877</v>
      </c>
      <c r="E205" s="394" t="e">
        <f t="shared" si="6"/>
        <v>#VALUE!</v>
      </c>
      <c r="F205" t="str">
        <f t="shared" si="7"/>
        <v>01</v>
      </c>
    </row>
    <row r="206" spans="1:6" customFormat="1" ht="14.7" hidden="1">
      <c r="A206" s="393" t="s">
        <v>1878</v>
      </c>
      <c r="B206">
        <v>194400</v>
      </c>
      <c r="C206" t="s">
        <v>1879</v>
      </c>
      <c r="E206" s="394" t="e">
        <f t="shared" si="6"/>
        <v>#VALUE!</v>
      </c>
      <c r="F206" t="str">
        <f t="shared" si="7"/>
        <v>01</v>
      </c>
    </row>
    <row r="207" spans="1:6" customFormat="1" ht="14.7" hidden="1">
      <c r="A207" s="393" t="s">
        <v>1880</v>
      </c>
      <c r="B207">
        <v>16800</v>
      </c>
      <c r="C207" t="s">
        <v>1881</v>
      </c>
      <c r="E207" s="394" t="e">
        <f t="shared" si="6"/>
        <v>#VALUE!</v>
      </c>
      <c r="F207" t="str">
        <f t="shared" si="7"/>
        <v>01</v>
      </c>
    </row>
    <row r="208" spans="1:6" customFormat="1" ht="14.7" hidden="1">
      <c r="A208" s="393" t="s">
        <v>1882</v>
      </c>
      <c r="B208">
        <v>32800</v>
      </c>
      <c r="C208" t="s">
        <v>1883</v>
      </c>
      <c r="E208" s="394" t="e">
        <f t="shared" si="6"/>
        <v>#VALUE!</v>
      </c>
      <c r="F208" t="str">
        <f t="shared" si="7"/>
        <v>01</v>
      </c>
    </row>
    <row r="209" spans="1:6" ht="26.1">
      <c r="A209" s="397" t="s">
        <v>1884</v>
      </c>
      <c r="B209" s="395">
        <v>15200</v>
      </c>
      <c r="C209" s="395" t="s">
        <v>1885</v>
      </c>
      <c r="D209" s="396">
        <v>171102212</v>
      </c>
      <c r="E209" s="401" t="str">
        <f t="shared" si="6"/>
        <v>Í1+"5È22Î</v>
      </c>
      <c r="F209" s="399" t="str">
        <f t="shared" si="7"/>
        <v>13</v>
      </c>
    </row>
    <row r="210" spans="1:6" ht="26.1">
      <c r="A210" s="397" t="s">
        <v>379</v>
      </c>
      <c r="B210" s="395">
        <v>37600</v>
      </c>
      <c r="C210" s="395" t="s">
        <v>1886</v>
      </c>
      <c r="D210" s="396">
        <v>171102214</v>
      </c>
      <c r="E210" s="401" t="str">
        <f t="shared" si="6"/>
        <v>Í1+"5È4&gt;Î</v>
      </c>
      <c r="F210" s="399" t="str">
        <f t="shared" si="7"/>
        <v>13</v>
      </c>
    </row>
    <row r="211" spans="1:6" ht="26.1">
      <c r="A211" s="397" t="s">
        <v>1887</v>
      </c>
      <c r="B211" s="395">
        <v>20000</v>
      </c>
      <c r="C211" s="395" t="s">
        <v>1888</v>
      </c>
      <c r="D211" s="396">
        <v>171102146</v>
      </c>
      <c r="E211" s="401" t="str">
        <f t="shared" si="6"/>
        <v>Í1+".È6.Î</v>
      </c>
      <c r="F211" s="399" t="str">
        <f t="shared" si="7"/>
        <v>13</v>
      </c>
    </row>
    <row r="212" spans="1:6" ht="26.1">
      <c r="A212" s="397" t="s">
        <v>1889</v>
      </c>
      <c r="B212" s="395">
        <v>26400</v>
      </c>
      <c r="C212" s="395" t="s">
        <v>1890</v>
      </c>
      <c r="D212" s="396">
        <v>171102426</v>
      </c>
      <c r="E212" s="401" t="str">
        <f t="shared" si="6"/>
        <v>Í1+"JÈ67Î</v>
      </c>
      <c r="F212" s="399" t="str">
        <f t="shared" si="7"/>
        <v>13</v>
      </c>
    </row>
    <row r="213" spans="1:6" ht="26.1">
      <c r="A213" s="397" t="s">
        <v>1891</v>
      </c>
      <c r="B213" s="395">
        <v>16800</v>
      </c>
      <c r="C213" s="395" t="s">
        <v>1892</v>
      </c>
      <c r="D213" s="396">
        <v>171102319</v>
      </c>
      <c r="E213" s="401" t="str">
        <f t="shared" si="6"/>
        <v>Í1+"?È9ÈÎ</v>
      </c>
      <c r="F213" s="399" t="str">
        <f t="shared" si="7"/>
        <v>13</v>
      </c>
    </row>
    <row r="214" spans="1:6" ht="26.1">
      <c r="A214" s="397" t="s">
        <v>1893</v>
      </c>
      <c r="B214" s="395">
        <v>4700</v>
      </c>
      <c r="C214" s="395" t="s">
        <v>1894</v>
      </c>
      <c r="D214" s="396">
        <v>171102253</v>
      </c>
      <c r="E214" s="401" t="str">
        <f t="shared" si="6"/>
        <v>Í1+"9È3HÎ</v>
      </c>
      <c r="F214" s="399" t="str">
        <f t="shared" si="7"/>
        <v>13</v>
      </c>
    </row>
    <row r="215" spans="1:6" ht="26.1">
      <c r="A215" s="397" t="s">
        <v>1895</v>
      </c>
      <c r="B215" s="395">
        <v>16800</v>
      </c>
      <c r="C215" s="395" t="s">
        <v>1896</v>
      </c>
      <c r="D215" s="396">
        <v>171102436</v>
      </c>
      <c r="E215" s="401" t="str">
        <f t="shared" si="6"/>
        <v>Í1+"KÈ6;Î</v>
      </c>
      <c r="F215" s="399" t="str">
        <f t="shared" si="7"/>
        <v>13</v>
      </c>
    </row>
    <row r="216" spans="1:6" ht="26.1">
      <c r="A216" s="397" t="s">
        <v>1897</v>
      </c>
      <c r="B216" s="395">
        <v>16800</v>
      </c>
      <c r="C216" s="395" t="s">
        <v>1898</v>
      </c>
      <c r="D216" s="396">
        <v>171102437</v>
      </c>
      <c r="E216" s="401" t="str">
        <f t="shared" si="6"/>
        <v>Í1+"KÈ7AÎ</v>
      </c>
      <c r="F216" s="399" t="str">
        <f t="shared" si="7"/>
        <v>13</v>
      </c>
    </row>
    <row r="217" spans="1:6" ht="26.1">
      <c r="A217" s="397" t="s">
        <v>1899</v>
      </c>
      <c r="B217" s="395">
        <v>15200</v>
      </c>
      <c r="C217" s="395" t="s">
        <v>1900</v>
      </c>
      <c r="D217" s="396">
        <v>171102446</v>
      </c>
      <c r="E217" s="401" t="str">
        <f t="shared" si="6"/>
        <v>Í1+"LÈ6?Î</v>
      </c>
      <c r="F217" s="399" t="str">
        <f t="shared" si="7"/>
        <v>13</v>
      </c>
    </row>
    <row r="218" spans="1:6" ht="26.1">
      <c r="A218" s="397" t="s">
        <v>1901</v>
      </c>
      <c r="B218" s="395">
        <v>3400</v>
      </c>
      <c r="C218" s="395" t="s">
        <v>1902</v>
      </c>
      <c r="D218" s="396">
        <v>171102552</v>
      </c>
      <c r="E218" s="401" t="str">
        <f t="shared" si="6"/>
        <v>Í1+"WÈ2SÎ</v>
      </c>
      <c r="F218" s="399" t="str">
        <f t="shared" si="7"/>
        <v>13</v>
      </c>
    </row>
    <row r="219" spans="1:6" ht="26.1">
      <c r="A219" s="397" t="s">
        <v>1903</v>
      </c>
      <c r="B219" s="395">
        <v>104800</v>
      </c>
      <c r="C219" s="395" t="s">
        <v>1904</v>
      </c>
      <c r="D219" s="396">
        <v>171102474</v>
      </c>
      <c r="E219" s="401" t="str">
        <f t="shared" si="6"/>
        <v>Í1+"OÈ4?Î</v>
      </c>
      <c r="F219" s="399" t="str">
        <f t="shared" si="7"/>
        <v>13</v>
      </c>
    </row>
    <row r="220" spans="1:6" ht="26.1">
      <c r="A220" s="397" t="s">
        <v>1905</v>
      </c>
      <c r="B220" s="395">
        <v>39200</v>
      </c>
      <c r="C220" s="395" t="s">
        <v>1906</v>
      </c>
      <c r="D220" s="396">
        <v>171102298</v>
      </c>
      <c r="E220" s="401" t="str">
        <f t="shared" si="6"/>
        <v>Í1+"=È8vÎ</v>
      </c>
      <c r="F220" s="399" t="str">
        <f t="shared" si="7"/>
        <v>13</v>
      </c>
    </row>
    <row r="221" spans="1:6" ht="26.1">
      <c r="A221" s="397" t="s">
        <v>1907</v>
      </c>
      <c r="B221" s="395">
        <v>21600</v>
      </c>
      <c r="C221" s="395" t="s">
        <v>1908</v>
      </c>
      <c r="D221" s="396">
        <v>171102283</v>
      </c>
      <c r="E221" s="401" t="str">
        <f t="shared" si="6"/>
        <v>Í1+"&lt;È3TÎ</v>
      </c>
      <c r="F221" s="399" t="str">
        <f t="shared" si="7"/>
        <v>13</v>
      </c>
    </row>
    <row r="222" spans="1:6" customFormat="1" ht="14.7" hidden="1">
      <c r="A222" s="393" t="s">
        <v>1909</v>
      </c>
      <c r="B222">
        <v>16800</v>
      </c>
      <c r="C222" t="s">
        <v>1910</v>
      </c>
      <c r="E222" s="394" t="e">
        <f t="shared" si="6"/>
        <v>#VALUE!</v>
      </c>
      <c r="F222" t="str">
        <f t="shared" si="7"/>
        <v>13</v>
      </c>
    </row>
    <row r="223" spans="1:6" ht="26.1">
      <c r="A223" s="397" t="s">
        <v>1911</v>
      </c>
      <c r="B223" s="395">
        <v>26400</v>
      </c>
      <c r="C223" s="395" t="s">
        <v>1912</v>
      </c>
      <c r="D223" s="396">
        <v>171103147</v>
      </c>
      <c r="E223" s="401" t="str">
        <f t="shared" si="6"/>
        <v>Í1+#.È77Î</v>
      </c>
      <c r="F223" s="399" t="str">
        <f t="shared" si="7"/>
        <v>19</v>
      </c>
    </row>
    <row r="224" spans="1:6" ht="26.1">
      <c r="A224" s="397" t="s">
        <v>1913</v>
      </c>
      <c r="B224" s="395">
        <v>50400</v>
      </c>
      <c r="C224" s="395" t="s">
        <v>1914</v>
      </c>
      <c r="D224" s="396">
        <v>171103194</v>
      </c>
      <c r="E224" s="401" t="str">
        <f t="shared" si="6"/>
        <v>Í1+#3È49Î</v>
      </c>
      <c r="F224" s="399" t="str">
        <f t="shared" si="7"/>
        <v>19</v>
      </c>
    </row>
    <row r="225" spans="1:6" ht="26.1">
      <c r="A225" s="397" t="s">
        <v>1915</v>
      </c>
      <c r="B225" s="395">
        <v>29600</v>
      </c>
      <c r="C225" s="395" t="s">
        <v>1916</v>
      </c>
      <c r="D225" s="396">
        <v>171103065</v>
      </c>
      <c r="E225" s="401" t="str">
        <f t="shared" si="6"/>
        <v>Í1+#&amp;È5rÎ</v>
      </c>
      <c r="F225" s="399" t="str">
        <f t="shared" si="7"/>
        <v>19</v>
      </c>
    </row>
    <row r="226" spans="1:6" ht="26.1">
      <c r="A226" s="397" t="s">
        <v>1917</v>
      </c>
      <c r="B226" s="395">
        <v>20000</v>
      </c>
      <c r="C226" s="395" t="s">
        <v>1918</v>
      </c>
      <c r="D226" s="396">
        <v>171103081</v>
      </c>
      <c r="E226" s="401" t="str">
        <f t="shared" si="6"/>
        <v>Í1+#(È1bÎ</v>
      </c>
      <c r="F226" s="399" t="str">
        <f t="shared" si="7"/>
        <v>19</v>
      </c>
    </row>
    <row r="227" spans="1:6" ht="26.1">
      <c r="A227" s="397" t="s">
        <v>1919</v>
      </c>
      <c r="B227" s="395">
        <v>40800</v>
      </c>
      <c r="C227" s="395" t="s">
        <v>1920</v>
      </c>
      <c r="D227" s="396">
        <v>171103288</v>
      </c>
      <c r="E227" s="401" t="str">
        <f t="shared" si="6"/>
        <v>Í1+#&lt;È8uÎ</v>
      </c>
      <c r="F227" s="399" t="str">
        <f t="shared" si="7"/>
        <v>19</v>
      </c>
    </row>
    <row r="228" spans="1:6" ht="26.1">
      <c r="A228" s="397" t="s">
        <v>1921</v>
      </c>
      <c r="B228" s="395">
        <v>21600</v>
      </c>
      <c r="C228" s="395" t="s">
        <v>1922</v>
      </c>
      <c r="D228" s="396">
        <v>171103284</v>
      </c>
      <c r="E228" s="401" t="str">
        <f t="shared" si="6"/>
        <v>Í1+#&lt;È4]Î</v>
      </c>
      <c r="F228" s="399" t="str">
        <f t="shared" si="7"/>
        <v>19</v>
      </c>
    </row>
    <row r="229" spans="1:6" ht="26.1">
      <c r="A229" s="397" t="s">
        <v>1923</v>
      </c>
      <c r="B229" s="395">
        <v>58400</v>
      </c>
      <c r="C229" s="395" t="s">
        <v>1924</v>
      </c>
      <c r="D229" s="396">
        <v>171103320</v>
      </c>
      <c r="E229" s="401" t="str">
        <f t="shared" si="6"/>
        <v>Í1+#@È0UÎ</v>
      </c>
      <c r="F229" s="399" t="str">
        <f t="shared" si="7"/>
        <v>19</v>
      </c>
    </row>
    <row r="230" spans="1:6" ht="26.1">
      <c r="A230" s="397" t="s">
        <v>1925</v>
      </c>
      <c r="B230" s="395">
        <v>18400</v>
      </c>
      <c r="C230" s="395" t="s">
        <v>1926</v>
      </c>
      <c r="D230" s="396">
        <v>171103227</v>
      </c>
      <c r="E230" s="401" t="str">
        <f t="shared" si="6"/>
        <v>Í1+#6È7WÎ</v>
      </c>
      <c r="F230" s="399" t="str">
        <f t="shared" si="7"/>
        <v>19</v>
      </c>
    </row>
    <row r="231" spans="1:6" ht="26.1">
      <c r="A231" s="397" t="s">
        <v>1927</v>
      </c>
      <c r="B231" s="395">
        <v>7200</v>
      </c>
      <c r="C231" s="395" t="s">
        <v>1928</v>
      </c>
      <c r="D231" s="396">
        <v>171103244</v>
      </c>
      <c r="E231" s="401" t="str">
        <f t="shared" si="6"/>
        <v>Í1+#8È4MÎ</v>
      </c>
      <c r="F231" s="399" t="str">
        <f t="shared" si="7"/>
        <v>19</v>
      </c>
    </row>
    <row r="232" spans="1:6" customFormat="1" ht="14.7" hidden="1">
      <c r="A232" s="393" t="s">
        <v>1929</v>
      </c>
      <c r="B232">
        <v>48800</v>
      </c>
      <c r="C232" t="s">
        <v>1930</v>
      </c>
      <c r="E232" s="394" t="e">
        <f t="shared" si="6"/>
        <v>#VALUE!</v>
      </c>
      <c r="F232" t="str">
        <f t="shared" si="7"/>
        <v>19</v>
      </c>
    </row>
    <row r="233" spans="1:6" customFormat="1" ht="14.7" hidden="1">
      <c r="A233" s="393" t="s">
        <v>1931</v>
      </c>
      <c r="B233">
        <v>68000</v>
      </c>
      <c r="C233" t="s">
        <v>1932</v>
      </c>
      <c r="E233" s="394" t="e">
        <f t="shared" si="6"/>
        <v>#VALUE!</v>
      </c>
      <c r="F233" t="str">
        <f t="shared" si="7"/>
        <v>19</v>
      </c>
    </row>
    <row r="234" spans="1:6" ht="26.1">
      <c r="A234" s="397" t="s">
        <v>1933</v>
      </c>
      <c r="B234" s="395">
        <v>20000</v>
      </c>
      <c r="C234" s="395" t="s">
        <v>1934</v>
      </c>
      <c r="D234" s="396">
        <v>171100820</v>
      </c>
      <c r="E234" s="401" t="str">
        <f t="shared" si="6"/>
        <v>Í1+ÂrÈ0FÎ</v>
      </c>
      <c r="F234" s="399" t="str">
        <f t="shared" si="7"/>
        <v>07</v>
      </c>
    </row>
    <row r="235" spans="1:6" ht="26.1">
      <c r="A235" s="397" t="s">
        <v>1935</v>
      </c>
      <c r="B235" s="395">
        <v>45600</v>
      </c>
      <c r="C235" s="395" t="s">
        <v>1936</v>
      </c>
      <c r="D235" s="396">
        <v>171100826</v>
      </c>
      <c r="E235" s="401" t="str">
        <f t="shared" si="6"/>
        <v>Í1+ÂrÈ6jÎ</v>
      </c>
      <c r="F235" s="399" t="str">
        <f t="shared" si="7"/>
        <v>07</v>
      </c>
    </row>
    <row r="236" spans="1:6" ht="26.1">
      <c r="A236" s="397" t="s">
        <v>1937</v>
      </c>
      <c r="B236" s="395">
        <v>34400</v>
      </c>
      <c r="C236" s="395" t="s">
        <v>1938</v>
      </c>
      <c r="D236" s="396">
        <v>171100536</v>
      </c>
      <c r="E236" s="401" t="str">
        <f t="shared" si="6"/>
        <v>Í1+ÂUÈ6]Î</v>
      </c>
      <c r="F236" s="399" t="str">
        <f t="shared" si="7"/>
        <v>07</v>
      </c>
    </row>
    <row r="237" spans="1:6" ht="26.1">
      <c r="A237" s="397" t="s">
        <v>1939</v>
      </c>
      <c r="B237" s="395">
        <v>31200</v>
      </c>
      <c r="C237" s="395" t="s">
        <v>1940</v>
      </c>
      <c r="D237" s="396">
        <v>171100523</v>
      </c>
      <c r="E237" s="401" t="str">
        <f t="shared" si="6"/>
        <v>Í1+ÂTÈ3GÎ</v>
      </c>
      <c r="F237" s="399" t="str">
        <f t="shared" si="7"/>
        <v>07</v>
      </c>
    </row>
    <row r="238" spans="1:6" ht="26.1">
      <c r="A238" s="397" t="s">
        <v>1941</v>
      </c>
      <c r="B238" s="395">
        <v>8800</v>
      </c>
      <c r="C238" s="395" t="s">
        <v>1942</v>
      </c>
      <c r="D238" s="396">
        <v>171100571</v>
      </c>
      <c r="E238" s="401" t="str">
        <f t="shared" si="6"/>
        <v>Í1+ÂYÈ1OÎ</v>
      </c>
      <c r="F238" s="399" t="str">
        <f t="shared" si="7"/>
        <v>07</v>
      </c>
    </row>
    <row r="239" spans="1:6" ht="26.1">
      <c r="A239" s="397" t="s">
        <v>1943</v>
      </c>
      <c r="B239" s="395">
        <v>16800</v>
      </c>
      <c r="C239" s="395" t="s">
        <v>1944</v>
      </c>
      <c r="D239" s="396">
        <v>171100545</v>
      </c>
      <c r="E239" s="401" t="str">
        <f t="shared" si="6"/>
        <v>Í1+ÂVÈ5[Î</v>
      </c>
      <c r="F239" s="399" t="str">
        <f t="shared" si="7"/>
        <v>07</v>
      </c>
    </row>
    <row r="240" spans="1:6" ht="26.1">
      <c r="A240" s="397" t="s">
        <v>1945</v>
      </c>
      <c r="B240" s="395">
        <v>8800</v>
      </c>
      <c r="C240" s="395" t="s">
        <v>1946</v>
      </c>
      <c r="D240" s="396">
        <v>171100667</v>
      </c>
      <c r="E240" s="401" t="str">
        <f t="shared" si="6"/>
        <v>Í1+ÂbÈ70Î</v>
      </c>
      <c r="F240" s="399" t="str">
        <f t="shared" si="7"/>
        <v>07</v>
      </c>
    </row>
    <row r="241" spans="1:6" ht="26.1">
      <c r="A241" s="397" t="s">
        <v>1947</v>
      </c>
      <c r="B241" s="395">
        <v>45600</v>
      </c>
      <c r="C241" s="395" t="s">
        <v>1948</v>
      </c>
      <c r="D241" s="396">
        <v>171100727</v>
      </c>
      <c r="E241" s="401" t="str">
        <f t="shared" si="6"/>
        <v>Í1+ÂhÈ7HÎ</v>
      </c>
      <c r="F241" s="399" t="str">
        <f t="shared" si="7"/>
        <v>07</v>
      </c>
    </row>
    <row r="242" spans="1:6" ht="26.1">
      <c r="A242" s="397" t="s">
        <v>1949</v>
      </c>
      <c r="B242" s="395">
        <v>7200</v>
      </c>
      <c r="C242" s="395" t="s">
        <v>1950</v>
      </c>
      <c r="D242" s="396">
        <v>171100784</v>
      </c>
      <c r="E242" s="401" t="str">
        <f t="shared" si="6"/>
        <v>Í1+ÂnÈ4NÎ</v>
      </c>
      <c r="F242" s="399" t="str">
        <f t="shared" si="7"/>
        <v>07</v>
      </c>
    </row>
    <row r="243" spans="1:6" customFormat="1" ht="14.7" hidden="1">
      <c r="A243" s="393" t="s">
        <v>1951</v>
      </c>
      <c r="B243">
        <v>28000</v>
      </c>
      <c r="C243" t="s">
        <v>1952</v>
      </c>
      <c r="E243" s="394" t="e">
        <f t="shared" si="6"/>
        <v>#VALUE!</v>
      </c>
      <c r="F243" t="str">
        <f t="shared" si="7"/>
        <v>07</v>
      </c>
    </row>
    <row r="244" spans="1:6" ht="26.1">
      <c r="A244" s="397" t="s">
        <v>1953</v>
      </c>
      <c r="B244" s="395">
        <v>28000</v>
      </c>
      <c r="C244" s="395" t="s">
        <v>1954</v>
      </c>
      <c r="D244" s="396">
        <v>171100308</v>
      </c>
      <c r="E244" s="401" t="str">
        <f t="shared" si="6"/>
        <v>Í1+Â&gt;È8tÎ</v>
      </c>
      <c r="F244" s="399" t="str">
        <f t="shared" si="7"/>
        <v>01</v>
      </c>
    </row>
    <row r="245" spans="1:6" ht="26.1">
      <c r="A245" s="397" t="s">
        <v>1955</v>
      </c>
      <c r="B245" s="395">
        <v>34400</v>
      </c>
      <c r="C245" s="395" t="s">
        <v>1956</v>
      </c>
      <c r="D245" s="396">
        <v>171100334</v>
      </c>
      <c r="E245" s="401" t="str">
        <f t="shared" si="6"/>
        <v>Í1+ÂAÈ4hÎ</v>
      </c>
      <c r="F245" s="399" t="str">
        <f t="shared" si="7"/>
        <v>01</v>
      </c>
    </row>
    <row r="246" spans="1:6" ht="26.1">
      <c r="A246" s="397" t="s">
        <v>1957</v>
      </c>
      <c r="B246" s="395">
        <v>80800</v>
      </c>
      <c r="C246" s="395" t="s">
        <v>1958</v>
      </c>
      <c r="D246" s="396">
        <v>171100390</v>
      </c>
      <c r="E246" s="401" t="str">
        <f t="shared" si="6"/>
        <v>Í1+ÂGÈ0hÎ</v>
      </c>
      <c r="F246" s="399" t="str">
        <f t="shared" si="7"/>
        <v>01</v>
      </c>
    </row>
    <row r="247" spans="1:6" ht="26.1">
      <c r="A247" s="397" t="s">
        <v>1959</v>
      </c>
      <c r="B247" s="395">
        <v>29600</v>
      </c>
      <c r="C247" s="395" t="s">
        <v>1960</v>
      </c>
      <c r="D247" s="396">
        <v>171100399</v>
      </c>
      <c r="E247" s="401" t="str">
        <f t="shared" si="6"/>
        <v>Í1+ÂGÈ97Î</v>
      </c>
      <c r="F247" s="399" t="str">
        <f t="shared" si="7"/>
        <v>01</v>
      </c>
    </row>
    <row r="248" spans="1:6" ht="26.1">
      <c r="A248" s="397" t="s">
        <v>1961</v>
      </c>
      <c r="B248" s="395">
        <v>10400</v>
      </c>
      <c r="C248" s="395" t="s">
        <v>1962</v>
      </c>
      <c r="D248" s="396">
        <v>171100155</v>
      </c>
      <c r="E248" s="401" t="str">
        <f t="shared" si="6"/>
        <v>Í1+Â/È5&amp;Î</v>
      </c>
      <c r="F248" s="399" t="str">
        <f t="shared" si="7"/>
        <v>01</v>
      </c>
    </row>
    <row r="249" spans="1:6" ht="26.1">
      <c r="A249" s="397" t="s">
        <v>1963</v>
      </c>
      <c r="B249" s="395">
        <v>24800</v>
      </c>
      <c r="C249" s="395" t="s">
        <v>1964</v>
      </c>
      <c r="D249" s="396">
        <v>171100196</v>
      </c>
      <c r="E249" s="401" t="str">
        <f t="shared" si="6"/>
        <v>Í1+Â3È6&lt;Î</v>
      </c>
      <c r="F249" s="399" t="str">
        <f t="shared" si="7"/>
        <v>01</v>
      </c>
    </row>
    <row r="250" spans="1:6" ht="26.1">
      <c r="A250" s="397" t="s">
        <v>1965</v>
      </c>
      <c r="B250" s="395">
        <v>12000</v>
      </c>
      <c r="C250" s="395" t="s">
        <v>1966</v>
      </c>
      <c r="D250" s="396">
        <v>171100205</v>
      </c>
      <c r="E250" s="401" t="str">
        <f t="shared" si="6"/>
        <v>Í1+Â4È5:Î</v>
      </c>
      <c r="F250" s="399" t="str">
        <f t="shared" si="7"/>
        <v>01</v>
      </c>
    </row>
    <row r="251" spans="1:6" ht="26.1">
      <c r="A251" s="397" t="s">
        <v>1967</v>
      </c>
      <c r="B251" s="395">
        <v>82400</v>
      </c>
      <c r="C251" s="395" t="s">
        <v>1968</v>
      </c>
      <c r="D251" s="396">
        <v>171100212</v>
      </c>
      <c r="E251" s="401" t="str">
        <f t="shared" si="6"/>
        <v>Í1+Â5È2,Î</v>
      </c>
      <c r="F251" s="399" t="str">
        <f t="shared" si="7"/>
        <v>01</v>
      </c>
    </row>
    <row r="252" spans="1:6" ht="26.1">
      <c r="A252" s="397" t="s">
        <v>1969</v>
      </c>
      <c r="B252" s="395">
        <v>32800</v>
      </c>
      <c r="C252" s="395" t="s">
        <v>1970</v>
      </c>
      <c r="D252" s="396">
        <v>171100216</v>
      </c>
      <c r="E252" s="401" t="str">
        <f t="shared" si="6"/>
        <v>Í1+Â5È6DÎ</v>
      </c>
      <c r="F252" s="399" t="str">
        <f t="shared" si="7"/>
        <v>01</v>
      </c>
    </row>
    <row r="253" spans="1:6" ht="26.1">
      <c r="A253" s="397" t="s">
        <v>1971</v>
      </c>
      <c r="B253" s="395">
        <v>18400</v>
      </c>
      <c r="C253" s="395" t="s">
        <v>1972</v>
      </c>
      <c r="D253" s="396">
        <v>171100262</v>
      </c>
      <c r="E253" s="401" t="str">
        <f t="shared" si="6"/>
        <v>Í1+Â:È2@Î</v>
      </c>
      <c r="F253" s="399" t="str">
        <f t="shared" si="7"/>
        <v>01</v>
      </c>
    </row>
    <row r="254" spans="1:6" ht="26.1">
      <c r="A254" s="397" t="s">
        <v>1973</v>
      </c>
      <c r="B254" s="395">
        <v>15200</v>
      </c>
      <c r="C254" s="395" t="s">
        <v>1974</v>
      </c>
      <c r="D254" s="396">
        <v>171100263</v>
      </c>
      <c r="E254" s="401" t="str">
        <f t="shared" si="6"/>
        <v>Í1+Â:È3FÎ</v>
      </c>
      <c r="F254" s="399" t="str">
        <f t="shared" si="7"/>
        <v>01</v>
      </c>
    </row>
    <row r="255" spans="1:6" ht="26.1">
      <c r="A255" s="397" t="s">
        <v>1975</v>
      </c>
      <c r="B255" s="395">
        <v>24800</v>
      </c>
      <c r="C255" s="395" t="s">
        <v>1976</v>
      </c>
      <c r="D255" s="396">
        <v>171100264</v>
      </c>
      <c r="E255" s="401" t="str">
        <f t="shared" si="6"/>
        <v>Í1+Â:È4LÎ</v>
      </c>
      <c r="F255" s="399" t="str">
        <f t="shared" si="7"/>
        <v>01</v>
      </c>
    </row>
    <row r="256" spans="1:6" ht="26.1">
      <c r="A256" s="397" t="s">
        <v>1977</v>
      </c>
      <c r="B256" s="395">
        <v>61600</v>
      </c>
      <c r="C256" s="395" t="s">
        <v>1978</v>
      </c>
      <c r="D256" s="396">
        <v>171100080</v>
      </c>
      <c r="E256" s="401" t="str">
        <f t="shared" si="6"/>
        <v>Í1+Â(È0SÎ</v>
      </c>
      <c r="F256" s="399" t="str">
        <f t="shared" si="7"/>
        <v>01</v>
      </c>
    </row>
    <row r="257" spans="1:6" ht="26.1">
      <c r="A257" s="397" t="s">
        <v>1979</v>
      </c>
      <c r="B257" s="395">
        <v>16800</v>
      </c>
      <c r="C257" s="395" t="s">
        <v>1980</v>
      </c>
      <c r="D257" s="396">
        <v>171100067</v>
      </c>
      <c r="E257" s="401" t="str">
        <f t="shared" si="6"/>
        <v>Í1+Â&amp;È7uÎ</v>
      </c>
      <c r="F257" s="399" t="str">
        <f t="shared" si="7"/>
        <v>01</v>
      </c>
    </row>
    <row r="258" spans="1:6" ht="26.1">
      <c r="A258" s="397" t="s">
        <v>1981</v>
      </c>
      <c r="B258" s="395">
        <v>55200</v>
      </c>
      <c r="C258" s="395" t="s">
        <v>1982</v>
      </c>
      <c r="D258" s="396">
        <v>171100038</v>
      </c>
      <c r="E258" s="401" t="str">
        <f t="shared" si="6"/>
        <v>Í1+Â#È8oÎ</v>
      </c>
      <c r="F258" s="399" t="str">
        <f t="shared" si="7"/>
        <v>01</v>
      </c>
    </row>
    <row r="259" spans="1:6" ht="26.1">
      <c r="A259" s="397" t="s">
        <v>1983</v>
      </c>
      <c r="B259" s="395">
        <v>12000</v>
      </c>
      <c r="C259" s="395" t="s">
        <v>1984</v>
      </c>
      <c r="D259" s="396">
        <v>171100052</v>
      </c>
      <c r="E259" s="401" t="str">
        <f t="shared" ref="E259:E322" si="8">Code128(D259)</f>
        <v>Í1+Â%È2SÎ</v>
      </c>
      <c r="F259" s="399" t="str">
        <f t="shared" ref="F259:F322" si="9">LEFT(C259,2)</f>
        <v>01</v>
      </c>
    </row>
    <row r="260" spans="1:6" customFormat="1" ht="14.7" hidden="1">
      <c r="A260" s="393" t="s">
        <v>1985</v>
      </c>
      <c r="B260">
        <v>26400</v>
      </c>
      <c r="C260" t="s">
        <v>1986</v>
      </c>
      <c r="E260" s="394" t="e">
        <f t="shared" si="8"/>
        <v>#VALUE!</v>
      </c>
      <c r="F260" t="str">
        <f t="shared" si="9"/>
        <v>01</v>
      </c>
    </row>
    <row r="261" spans="1:6" customFormat="1" ht="14.7" hidden="1">
      <c r="A261" s="393" t="s">
        <v>1987</v>
      </c>
      <c r="B261">
        <v>20000</v>
      </c>
      <c r="C261" t="s">
        <v>1988</v>
      </c>
      <c r="E261" s="394" t="e">
        <f t="shared" si="8"/>
        <v>#VALUE!</v>
      </c>
      <c r="F261" t="str">
        <f t="shared" si="9"/>
        <v>01</v>
      </c>
    </row>
    <row r="262" spans="1:6" customFormat="1" ht="14.7" hidden="1">
      <c r="A262" s="393" t="s">
        <v>1989</v>
      </c>
      <c r="B262">
        <v>16800</v>
      </c>
      <c r="C262" t="s">
        <v>1990</v>
      </c>
      <c r="E262" s="394" t="e">
        <f t="shared" si="8"/>
        <v>#VALUE!</v>
      </c>
      <c r="F262" t="str">
        <f t="shared" si="9"/>
        <v>01</v>
      </c>
    </row>
    <row r="263" spans="1:6" ht="26.1">
      <c r="A263" s="397" t="s">
        <v>1991</v>
      </c>
      <c r="B263" s="395">
        <v>4700</v>
      </c>
      <c r="C263" s="395" t="s">
        <v>1992</v>
      </c>
      <c r="D263" s="396">
        <v>171102200</v>
      </c>
      <c r="E263" s="401" t="str">
        <f t="shared" si="8"/>
        <v>Í1+"4È0"Î</v>
      </c>
      <c r="F263" s="399" t="str">
        <f t="shared" si="9"/>
        <v>13</v>
      </c>
    </row>
    <row r="264" spans="1:6" ht="26.1">
      <c r="A264" s="397" t="s">
        <v>1993</v>
      </c>
      <c r="B264" s="395">
        <v>10400</v>
      </c>
      <c r="C264" s="395" t="s">
        <v>1994</v>
      </c>
      <c r="D264" s="396">
        <v>171102232</v>
      </c>
      <c r="E264" s="401" t="str">
        <f t="shared" si="8"/>
        <v>Í1+"7È2:Î</v>
      </c>
      <c r="F264" s="399" t="str">
        <f t="shared" si="9"/>
        <v>13</v>
      </c>
    </row>
    <row r="265" spans="1:6" ht="26.1">
      <c r="A265" s="397" t="s">
        <v>1995</v>
      </c>
      <c r="B265" s="395">
        <v>197600</v>
      </c>
      <c r="C265" s="395" t="s">
        <v>1996</v>
      </c>
      <c r="D265" s="396">
        <v>171102349</v>
      </c>
      <c r="E265" s="401" t="str">
        <f t="shared" si="8"/>
        <v>Í1+"BÈ9)Î</v>
      </c>
      <c r="F265" s="399" t="str">
        <f t="shared" si="9"/>
        <v>13</v>
      </c>
    </row>
    <row r="266" spans="1:6" ht="26.1">
      <c r="A266" s="397" t="s">
        <v>1997</v>
      </c>
      <c r="B266" s="395">
        <v>12000</v>
      </c>
      <c r="C266" s="395" t="s">
        <v>1998</v>
      </c>
      <c r="D266" s="396">
        <v>171102350</v>
      </c>
      <c r="E266" s="401" t="str">
        <f t="shared" si="8"/>
        <v>Í1+"CÈ0^Î</v>
      </c>
      <c r="F266" s="399" t="str">
        <f t="shared" si="9"/>
        <v>13</v>
      </c>
    </row>
    <row r="267" spans="1:6" ht="26.1">
      <c r="A267" s="397" t="s">
        <v>1999</v>
      </c>
      <c r="B267" s="395">
        <v>13600</v>
      </c>
      <c r="C267" s="395" t="s">
        <v>2000</v>
      </c>
      <c r="D267" s="396">
        <v>171102377</v>
      </c>
      <c r="E267" s="401" t="str">
        <f t="shared" si="8"/>
        <v>Í1+"EÈ7)Î</v>
      </c>
      <c r="F267" s="399" t="str">
        <f t="shared" si="9"/>
        <v>13</v>
      </c>
    </row>
    <row r="268" spans="1:6" ht="26.1">
      <c r="A268" s="397" t="s">
        <v>2001</v>
      </c>
      <c r="B268" s="395">
        <v>2100</v>
      </c>
      <c r="C268" s="395" t="s">
        <v>2002</v>
      </c>
      <c r="D268" s="396">
        <v>171102379</v>
      </c>
      <c r="E268" s="401" t="str">
        <f t="shared" si="8"/>
        <v>Í1+"EÈ95Î</v>
      </c>
      <c r="F268" s="399" t="str">
        <f t="shared" si="9"/>
        <v>13</v>
      </c>
    </row>
    <row r="269" spans="1:6" ht="26.1">
      <c r="A269" s="397" t="s">
        <v>2003</v>
      </c>
      <c r="B269" s="395">
        <v>10400</v>
      </c>
      <c r="C269" s="395" t="s">
        <v>2004</v>
      </c>
      <c r="D269" s="396">
        <v>171102419</v>
      </c>
      <c r="E269" s="401" t="str">
        <f t="shared" si="8"/>
        <v>Í1+"IÈ9EÎ</v>
      </c>
      <c r="F269" s="399" t="str">
        <f t="shared" si="9"/>
        <v>13</v>
      </c>
    </row>
    <row r="270" spans="1:6" ht="26.1">
      <c r="A270" s="397" t="s">
        <v>2005</v>
      </c>
      <c r="B270" s="395">
        <v>23200</v>
      </c>
      <c r="C270" s="395" t="s">
        <v>2006</v>
      </c>
      <c r="D270" s="396">
        <v>171102267</v>
      </c>
      <c r="E270" s="401" t="str">
        <f t="shared" si="8"/>
        <v>Í1+":È7dÎ</v>
      </c>
      <c r="F270" s="399" t="str">
        <f t="shared" si="9"/>
        <v>13</v>
      </c>
    </row>
    <row r="271" spans="1:6" ht="26.1">
      <c r="A271" s="397" t="s">
        <v>2007</v>
      </c>
      <c r="B271" s="395">
        <v>26400</v>
      </c>
      <c r="C271" s="395" t="s">
        <v>2008</v>
      </c>
      <c r="D271" s="396">
        <v>171102269</v>
      </c>
      <c r="E271" s="401" t="str">
        <f t="shared" si="8"/>
        <v>Í1+":È9pÎ</v>
      </c>
      <c r="F271" s="399" t="str">
        <f t="shared" si="9"/>
        <v>13</v>
      </c>
    </row>
    <row r="272" spans="1:6" ht="26.1">
      <c r="A272" s="397" t="s">
        <v>2009</v>
      </c>
      <c r="B272" s="395">
        <v>23200</v>
      </c>
      <c r="C272" s="395" t="s">
        <v>2010</v>
      </c>
      <c r="D272" s="396">
        <v>171102304</v>
      </c>
      <c r="E272" s="401" t="str">
        <f t="shared" si="8"/>
        <v>Í1+"&gt;È4bÎ</v>
      </c>
      <c r="F272" s="399" t="str">
        <f t="shared" si="9"/>
        <v>13</v>
      </c>
    </row>
    <row r="273" spans="1:6" ht="26.1">
      <c r="A273" s="397" t="s">
        <v>2011</v>
      </c>
      <c r="B273" s="395">
        <v>28000</v>
      </c>
      <c r="C273" s="395" t="s">
        <v>2012</v>
      </c>
      <c r="D273" s="396">
        <v>171102312</v>
      </c>
      <c r="E273" s="401" t="str">
        <f t="shared" si="8"/>
        <v>Í1+"?È2ZÎ</v>
      </c>
      <c r="F273" s="399" t="str">
        <f t="shared" si="9"/>
        <v>13</v>
      </c>
    </row>
    <row r="274" spans="1:6" ht="26.1">
      <c r="A274" s="397" t="s">
        <v>2013</v>
      </c>
      <c r="B274" s="395">
        <v>2100</v>
      </c>
      <c r="C274" s="395" t="s">
        <v>2014</v>
      </c>
      <c r="D274" s="396">
        <v>171102313</v>
      </c>
      <c r="E274" s="401" t="str">
        <f t="shared" si="8"/>
        <v>Í1+"?È3`Î</v>
      </c>
      <c r="F274" s="399" t="str">
        <f t="shared" si="9"/>
        <v>13</v>
      </c>
    </row>
    <row r="275" spans="1:6" ht="26.1">
      <c r="A275" s="397" t="s">
        <v>2015</v>
      </c>
      <c r="B275" s="395">
        <v>4700</v>
      </c>
      <c r="C275" s="395" t="s">
        <v>2016</v>
      </c>
      <c r="D275" s="396">
        <v>171102314</v>
      </c>
      <c r="E275" s="401" t="str">
        <f t="shared" si="8"/>
        <v>Í1+"?È4fÎ</v>
      </c>
      <c r="F275" s="399" t="str">
        <f t="shared" si="9"/>
        <v>13</v>
      </c>
    </row>
    <row r="276" spans="1:6" ht="26.1">
      <c r="A276" s="397" t="s">
        <v>2017</v>
      </c>
      <c r="B276" s="395">
        <v>7200</v>
      </c>
      <c r="C276" s="395" t="s">
        <v>2018</v>
      </c>
      <c r="D276" s="396">
        <v>171102268</v>
      </c>
      <c r="E276" s="401" t="str">
        <f t="shared" si="8"/>
        <v>Í1+":È8jÎ</v>
      </c>
      <c r="F276" s="399" t="str">
        <f t="shared" si="9"/>
        <v>13</v>
      </c>
    </row>
    <row r="277" spans="1:6" customFormat="1" ht="14.7" hidden="1">
      <c r="A277" s="393" t="s">
        <v>2019</v>
      </c>
      <c r="B277">
        <v>13600</v>
      </c>
      <c r="C277" t="s">
        <v>2020</v>
      </c>
      <c r="E277" s="394" t="e">
        <f t="shared" si="8"/>
        <v>#VALUE!</v>
      </c>
      <c r="F277" t="str">
        <f t="shared" si="9"/>
        <v>13</v>
      </c>
    </row>
    <row r="278" spans="1:6" customFormat="1" ht="14.7" hidden="1">
      <c r="A278" s="393" t="s">
        <v>2021</v>
      </c>
      <c r="B278">
        <v>101600</v>
      </c>
      <c r="C278" t="s">
        <v>2022</v>
      </c>
      <c r="E278" s="394" t="e">
        <f t="shared" si="8"/>
        <v>#VALUE!</v>
      </c>
      <c r="F278" t="str">
        <f t="shared" si="9"/>
        <v>13</v>
      </c>
    </row>
    <row r="279" spans="1:6" customFormat="1" ht="14.7" hidden="1">
      <c r="A279" s="393" t="s">
        <v>2023</v>
      </c>
      <c r="B279">
        <v>26400</v>
      </c>
      <c r="C279" t="s">
        <v>2024</v>
      </c>
      <c r="E279" s="394" t="e">
        <f t="shared" si="8"/>
        <v>#VALUE!</v>
      </c>
      <c r="F279" t="str">
        <f t="shared" si="9"/>
        <v>13</v>
      </c>
    </row>
    <row r="280" spans="1:6" ht="26.1">
      <c r="A280" s="397" t="s">
        <v>2025</v>
      </c>
      <c r="B280" s="395">
        <v>20000</v>
      </c>
      <c r="C280" s="395" t="s">
        <v>2026</v>
      </c>
      <c r="D280" s="396">
        <v>171103374</v>
      </c>
      <c r="E280" s="401" t="str">
        <f t="shared" si="8"/>
        <v>Í1+#EÈ4ÅÎ</v>
      </c>
      <c r="F280" s="399" t="str">
        <f t="shared" si="9"/>
        <v>19</v>
      </c>
    </row>
    <row r="281" spans="1:6" ht="26.1">
      <c r="A281" s="397" t="s">
        <v>2027</v>
      </c>
      <c r="B281" s="395">
        <v>4700</v>
      </c>
      <c r="C281" s="395" t="s">
        <v>2028</v>
      </c>
      <c r="D281" s="396">
        <v>171103329</v>
      </c>
      <c r="E281" s="401" t="str">
        <f t="shared" si="8"/>
        <v>Í1+#@È9$Î</v>
      </c>
      <c r="F281" s="399" t="str">
        <f t="shared" si="9"/>
        <v>19</v>
      </c>
    </row>
    <row r="282" spans="1:6" ht="26.1">
      <c r="A282" s="397" t="s">
        <v>2029</v>
      </c>
      <c r="B282" s="395">
        <v>4700</v>
      </c>
      <c r="C282" s="395" t="s">
        <v>2030</v>
      </c>
      <c r="D282" s="396">
        <v>171103309</v>
      </c>
      <c r="E282" s="401" t="str">
        <f t="shared" si="8"/>
        <v>Í1+#&gt;È9ÇÎ</v>
      </c>
      <c r="F282" s="399" t="str">
        <f t="shared" si="9"/>
        <v>19</v>
      </c>
    </row>
    <row r="283" spans="1:6" ht="26.1">
      <c r="A283" s="397" t="s">
        <v>660</v>
      </c>
      <c r="B283" s="395">
        <v>50400</v>
      </c>
      <c r="C283" s="395" t="s">
        <v>2031</v>
      </c>
      <c r="D283" s="396">
        <v>171103251</v>
      </c>
      <c r="E283" s="401" t="str">
        <f t="shared" si="8"/>
        <v>Í1+#9È1?Î</v>
      </c>
      <c r="F283" s="399" t="str">
        <f t="shared" si="9"/>
        <v>19</v>
      </c>
    </row>
    <row r="284" spans="1:6" ht="26.1">
      <c r="A284" s="397" t="s">
        <v>2032</v>
      </c>
      <c r="B284" s="395">
        <v>8800</v>
      </c>
      <c r="C284" s="395" t="s">
        <v>2033</v>
      </c>
      <c r="D284" s="396">
        <v>171103401</v>
      </c>
      <c r="E284" s="401" t="str">
        <f t="shared" si="8"/>
        <v>Í1+#HÈ1{Î</v>
      </c>
      <c r="F284" s="399" t="str">
        <f t="shared" si="9"/>
        <v>19</v>
      </c>
    </row>
    <row r="285" spans="1:6" customFormat="1" ht="14.7" hidden="1">
      <c r="A285" s="393" t="s">
        <v>2034</v>
      </c>
      <c r="B285">
        <v>26400</v>
      </c>
      <c r="C285" t="s">
        <v>2035</v>
      </c>
      <c r="E285" s="394" t="e">
        <f t="shared" si="8"/>
        <v>#VALUE!</v>
      </c>
      <c r="F285" t="str">
        <f t="shared" si="9"/>
        <v>19</v>
      </c>
    </row>
    <row r="286" spans="1:6" ht="26.1">
      <c r="A286" s="397" t="s">
        <v>2285</v>
      </c>
      <c r="B286" s="395">
        <v>12000</v>
      </c>
      <c r="C286" s="395" t="s">
        <v>2036</v>
      </c>
      <c r="D286" s="396">
        <v>171100527</v>
      </c>
      <c r="E286" s="401" t="str">
        <f t="shared" si="8"/>
        <v>Í1+ÂTÈ7_Î</v>
      </c>
      <c r="F286" s="399" t="str">
        <f t="shared" si="9"/>
        <v>07</v>
      </c>
    </row>
    <row r="287" spans="1:6" ht="26.1">
      <c r="A287" s="397" t="s">
        <v>2037</v>
      </c>
      <c r="B287" s="395">
        <v>40800</v>
      </c>
      <c r="C287" s="395" t="s">
        <v>2038</v>
      </c>
      <c r="D287" s="396">
        <v>171100586</v>
      </c>
      <c r="E287" s="401" t="str">
        <f t="shared" si="8"/>
        <v>Í1+ÂZÈ6qÎ</v>
      </c>
      <c r="F287" s="399" t="str">
        <f t="shared" si="9"/>
        <v>07</v>
      </c>
    </row>
    <row r="288" spans="1:6" ht="26.1">
      <c r="A288" s="397" t="s">
        <v>2039</v>
      </c>
      <c r="B288" s="395">
        <v>31200</v>
      </c>
      <c r="C288" s="395" t="s">
        <v>2040</v>
      </c>
      <c r="D288" s="396">
        <v>171100585</v>
      </c>
      <c r="E288" s="401" t="str">
        <f t="shared" si="8"/>
        <v>Í1+ÂZÈ5kÎ</v>
      </c>
      <c r="F288" s="399" t="str">
        <f t="shared" si="9"/>
        <v>07</v>
      </c>
    </row>
    <row r="289" spans="1:6" ht="26.1">
      <c r="A289" s="397" t="s">
        <v>2041</v>
      </c>
      <c r="B289" s="395">
        <v>82400</v>
      </c>
      <c r="C289" s="395" t="s">
        <v>2042</v>
      </c>
      <c r="D289" s="396">
        <v>171100584</v>
      </c>
      <c r="E289" s="401" t="str">
        <f t="shared" si="8"/>
        <v>Í1+ÂZÈ4eÎ</v>
      </c>
      <c r="F289" s="399" t="str">
        <f t="shared" si="9"/>
        <v>07</v>
      </c>
    </row>
    <row r="290" spans="1:6" ht="26.1">
      <c r="A290" s="397" t="s">
        <v>2043</v>
      </c>
      <c r="B290" s="395">
        <v>4700</v>
      </c>
      <c r="C290" s="395" t="s">
        <v>2044</v>
      </c>
      <c r="D290" s="396">
        <v>171100678</v>
      </c>
      <c r="E290" s="401" t="str">
        <f t="shared" si="8"/>
        <v>Í1+ÂcÈ8:Î</v>
      </c>
      <c r="F290" s="399" t="str">
        <f t="shared" si="9"/>
        <v>07</v>
      </c>
    </row>
    <row r="291" spans="1:6" ht="26.1">
      <c r="A291" s="397" t="s">
        <v>2045</v>
      </c>
      <c r="B291" s="395">
        <v>7200</v>
      </c>
      <c r="C291" s="395" t="s">
        <v>2046</v>
      </c>
      <c r="D291" s="396">
        <v>171100368</v>
      </c>
      <c r="E291" s="401" t="str">
        <f t="shared" si="8"/>
        <v>Í1+ÂDÈ8%Î</v>
      </c>
      <c r="F291" s="399" t="str">
        <f t="shared" si="9"/>
        <v>01</v>
      </c>
    </row>
    <row r="292" spans="1:6" ht="26.1">
      <c r="A292" s="397" t="s">
        <v>2047</v>
      </c>
      <c r="B292" s="395">
        <v>42400</v>
      </c>
      <c r="C292" s="395" t="s">
        <v>2048</v>
      </c>
      <c r="D292" s="396">
        <v>171100367</v>
      </c>
      <c r="E292" s="401" t="str">
        <f t="shared" si="8"/>
        <v>Í1+ÂDÈ7ÊÎ</v>
      </c>
      <c r="F292" s="399" t="str">
        <f t="shared" si="9"/>
        <v>01</v>
      </c>
    </row>
    <row r="293" spans="1:6" ht="26.1">
      <c r="A293" s="397" t="s">
        <v>2049</v>
      </c>
      <c r="B293" s="395">
        <v>32800</v>
      </c>
      <c r="C293" s="395" t="s">
        <v>2050</v>
      </c>
      <c r="D293" s="396">
        <v>171100214</v>
      </c>
      <c r="E293" s="401" t="str">
        <f t="shared" si="8"/>
        <v>Í1+Â5È48Î</v>
      </c>
      <c r="F293" s="399" t="str">
        <f t="shared" si="9"/>
        <v>01</v>
      </c>
    </row>
    <row r="294" spans="1:6" ht="26.1">
      <c r="A294" s="397" t="s">
        <v>2051</v>
      </c>
      <c r="B294" s="395">
        <v>8800</v>
      </c>
      <c r="C294" s="395" t="s">
        <v>2052</v>
      </c>
      <c r="D294" s="396">
        <v>171100217</v>
      </c>
      <c r="E294" s="401" t="str">
        <f t="shared" si="8"/>
        <v>Í1+Â5È7JÎ</v>
      </c>
      <c r="F294" s="399" t="str">
        <f t="shared" si="9"/>
        <v>01</v>
      </c>
    </row>
    <row r="295" spans="1:6" ht="26.1">
      <c r="A295" s="397" t="s">
        <v>2053</v>
      </c>
      <c r="B295" s="395">
        <v>24800</v>
      </c>
      <c r="C295" s="395" t="s">
        <v>2054</v>
      </c>
      <c r="D295" s="396">
        <v>171100094</v>
      </c>
      <c r="E295" s="401" t="str">
        <f t="shared" si="8"/>
        <v>Í1+Â)È4oÎ</v>
      </c>
      <c r="F295" s="399" t="str">
        <f t="shared" si="9"/>
        <v>01</v>
      </c>
    </row>
    <row r="296" spans="1:6" ht="26.1">
      <c r="A296" s="397" t="s">
        <v>2055</v>
      </c>
      <c r="B296" s="395">
        <v>55200</v>
      </c>
      <c r="C296" s="395" t="s">
        <v>2056</v>
      </c>
      <c r="D296" s="396">
        <v>171100095</v>
      </c>
      <c r="E296" s="401" t="str">
        <f t="shared" si="8"/>
        <v>Í1+Â)È5uÎ</v>
      </c>
      <c r="F296" s="399" t="str">
        <f t="shared" si="9"/>
        <v>01</v>
      </c>
    </row>
    <row r="297" spans="1:6" ht="26.1">
      <c r="A297" s="397" t="s">
        <v>2057</v>
      </c>
      <c r="B297" s="395">
        <v>13600</v>
      </c>
      <c r="C297" s="395" t="s">
        <v>2058</v>
      </c>
      <c r="D297" s="396">
        <v>171100046</v>
      </c>
      <c r="E297" s="401" t="str">
        <f t="shared" si="8"/>
        <v>Í1+Â$È6gÎ</v>
      </c>
      <c r="F297" s="399" t="str">
        <f t="shared" si="9"/>
        <v>01</v>
      </c>
    </row>
    <row r="298" spans="1:6" ht="26.1">
      <c r="A298" s="397" t="s">
        <v>2059</v>
      </c>
      <c r="B298" s="395">
        <v>56800</v>
      </c>
      <c r="C298" s="395" t="s">
        <v>2060</v>
      </c>
      <c r="D298" s="396">
        <v>171100047</v>
      </c>
      <c r="E298" s="401" t="str">
        <f t="shared" si="8"/>
        <v>Í1+Â$È7mÎ</v>
      </c>
      <c r="F298" s="399" t="str">
        <f t="shared" si="9"/>
        <v>01</v>
      </c>
    </row>
    <row r="299" spans="1:6" ht="26.1">
      <c r="A299" s="397" t="s">
        <v>2061</v>
      </c>
      <c r="B299" s="395">
        <v>61600</v>
      </c>
      <c r="C299" s="395" t="s">
        <v>2062</v>
      </c>
      <c r="D299" s="396">
        <v>171100049</v>
      </c>
      <c r="E299" s="401" t="str">
        <f t="shared" si="8"/>
        <v>Í1+Â$È9yÎ</v>
      </c>
      <c r="F299" s="399" t="str">
        <f t="shared" si="9"/>
        <v>01</v>
      </c>
    </row>
    <row r="300" spans="1:6" customFormat="1" ht="14.7" hidden="1">
      <c r="A300" s="393" t="s">
        <v>2063</v>
      </c>
      <c r="B300">
        <v>44000</v>
      </c>
      <c r="C300" t="s">
        <v>2064</v>
      </c>
      <c r="E300" s="394" t="e">
        <f t="shared" si="8"/>
        <v>#VALUE!</v>
      </c>
      <c r="F300" t="str">
        <f t="shared" si="9"/>
        <v>01</v>
      </c>
    </row>
    <row r="301" spans="1:6" ht="26.1">
      <c r="A301" s="397" t="s">
        <v>2065</v>
      </c>
      <c r="B301" s="395">
        <v>7200</v>
      </c>
      <c r="C301" s="395" t="s">
        <v>2066</v>
      </c>
      <c r="D301" s="396">
        <v>171102233</v>
      </c>
      <c r="E301" s="401" t="str">
        <f t="shared" si="8"/>
        <v>Í1+"7È3@Î</v>
      </c>
      <c r="F301" s="399" t="str">
        <f t="shared" si="9"/>
        <v>13</v>
      </c>
    </row>
    <row r="302" spans="1:6" ht="26.1">
      <c r="A302" s="397" t="s">
        <v>2067</v>
      </c>
      <c r="B302" s="395">
        <v>45600</v>
      </c>
      <c r="C302" s="395" t="s">
        <v>2068</v>
      </c>
      <c r="D302" s="396">
        <v>171102354</v>
      </c>
      <c r="E302" s="401" t="str">
        <f t="shared" si="8"/>
        <v>Í1+"CÈ4vÎ</v>
      </c>
      <c r="F302" s="399" t="str">
        <f t="shared" si="9"/>
        <v>13</v>
      </c>
    </row>
    <row r="303" spans="1:6" ht="26.1">
      <c r="A303" s="397" t="s">
        <v>2069</v>
      </c>
      <c r="B303" s="395">
        <v>23200</v>
      </c>
      <c r="C303" s="395" t="s">
        <v>2070</v>
      </c>
      <c r="D303" s="396">
        <v>171102472</v>
      </c>
      <c r="E303" s="401" t="str">
        <f t="shared" si="8"/>
        <v>Í1+"OÈ23Î</v>
      </c>
      <c r="F303" s="399" t="str">
        <f t="shared" si="9"/>
        <v>13</v>
      </c>
    </row>
    <row r="304" spans="1:6" ht="26.1">
      <c r="A304" s="397" t="s">
        <v>2071</v>
      </c>
      <c r="B304" s="395">
        <v>10400</v>
      </c>
      <c r="C304" s="395" t="s">
        <v>2072</v>
      </c>
      <c r="D304" s="396">
        <v>171102464</v>
      </c>
      <c r="E304" s="401" t="str">
        <f t="shared" si="8"/>
        <v>Í1+"NÈ4;Î</v>
      </c>
      <c r="F304" s="399" t="str">
        <f t="shared" si="9"/>
        <v>13</v>
      </c>
    </row>
    <row r="305" spans="1:6" ht="26.1">
      <c r="A305" s="397" t="s">
        <v>2073</v>
      </c>
      <c r="B305" s="395">
        <v>13600</v>
      </c>
      <c r="C305" s="395" t="s">
        <v>2074</v>
      </c>
      <c r="D305" s="396">
        <v>171102282</v>
      </c>
      <c r="E305" s="401" t="str">
        <f t="shared" si="8"/>
        <v>Í1+"&lt;È2NÎ</v>
      </c>
      <c r="F305" s="399" t="str">
        <f t="shared" si="9"/>
        <v>13</v>
      </c>
    </row>
    <row r="306" spans="1:6" customFormat="1" ht="14.7" hidden="1">
      <c r="A306" s="393" t="s">
        <v>2075</v>
      </c>
      <c r="B306">
        <v>2100</v>
      </c>
      <c r="C306" t="s">
        <v>2076</v>
      </c>
      <c r="E306" s="394" t="e">
        <f t="shared" si="8"/>
        <v>#VALUE!</v>
      </c>
      <c r="F306" t="str">
        <f t="shared" si="9"/>
        <v>13</v>
      </c>
    </row>
    <row r="307" spans="1:6" ht="26.1">
      <c r="A307" s="397" t="s">
        <v>2077</v>
      </c>
      <c r="B307" s="395">
        <v>52000</v>
      </c>
      <c r="C307" s="395" t="s">
        <v>2078</v>
      </c>
      <c r="D307" s="396">
        <v>171100488</v>
      </c>
      <c r="E307" s="401" t="str">
        <f t="shared" si="8"/>
        <v>Í1+ÂPÈ8UÎ</v>
      </c>
      <c r="F307" s="399" t="str">
        <f t="shared" si="9"/>
        <v>07</v>
      </c>
    </row>
    <row r="308" spans="1:6" ht="26.1">
      <c r="A308" s="397" t="s">
        <v>2079</v>
      </c>
      <c r="B308" s="395">
        <v>4700</v>
      </c>
      <c r="C308" s="395" t="s">
        <v>2080</v>
      </c>
      <c r="D308" s="396">
        <v>171100485</v>
      </c>
      <c r="E308" s="401" t="str">
        <f t="shared" si="8"/>
        <v>Í1+ÂPÈ5CÎ</v>
      </c>
      <c r="F308" s="399" t="str">
        <f t="shared" si="9"/>
        <v>07</v>
      </c>
    </row>
    <row r="309" spans="1:6" ht="26.1">
      <c r="A309" s="397" t="s">
        <v>2081</v>
      </c>
      <c r="B309" s="395">
        <v>7200</v>
      </c>
      <c r="C309" s="395" t="s">
        <v>2082</v>
      </c>
      <c r="D309" s="396">
        <v>171100475</v>
      </c>
      <c r="E309" s="401" t="str">
        <f t="shared" si="8"/>
        <v>Í1+ÂOÈ5?Î</v>
      </c>
      <c r="F309" s="399" t="str">
        <f t="shared" si="9"/>
        <v>07</v>
      </c>
    </row>
    <row r="310" spans="1:6" ht="26.1">
      <c r="A310" s="397" t="s">
        <v>2083</v>
      </c>
      <c r="B310" s="395">
        <v>4700</v>
      </c>
      <c r="C310" s="395" t="s">
        <v>2084</v>
      </c>
      <c r="D310" s="396">
        <v>171100474</v>
      </c>
      <c r="E310" s="401" t="str">
        <f t="shared" si="8"/>
        <v>Í1+ÂOÈ49Î</v>
      </c>
      <c r="F310" s="399" t="str">
        <f t="shared" si="9"/>
        <v>07</v>
      </c>
    </row>
    <row r="311" spans="1:6" ht="26.1">
      <c r="A311" s="397" t="s">
        <v>2085</v>
      </c>
      <c r="B311" s="395">
        <v>10400</v>
      </c>
      <c r="C311" s="395" t="s">
        <v>2086</v>
      </c>
      <c r="D311" s="396">
        <v>171100470</v>
      </c>
      <c r="E311" s="401" t="str">
        <f t="shared" si="8"/>
        <v>Í1+ÂOÈ0!Î</v>
      </c>
      <c r="F311" s="399" t="str">
        <f t="shared" si="9"/>
        <v>07</v>
      </c>
    </row>
    <row r="312" spans="1:6" ht="26.1">
      <c r="A312" s="397" t="s">
        <v>2087</v>
      </c>
      <c r="B312" s="395">
        <v>3400</v>
      </c>
      <c r="C312" s="395" t="s">
        <v>2088</v>
      </c>
      <c r="D312" s="396">
        <v>171100467</v>
      </c>
      <c r="E312" s="401" t="str">
        <f t="shared" si="8"/>
        <v>Í1+ÂNÈ7GÎ</v>
      </c>
      <c r="F312" s="399" t="str">
        <f t="shared" si="9"/>
        <v>07</v>
      </c>
    </row>
    <row r="313" spans="1:6" ht="26.1">
      <c r="A313" s="397" t="s">
        <v>2089</v>
      </c>
      <c r="B313" s="395">
        <v>29600</v>
      </c>
      <c r="C313" s="395" t="s">
        <v>2090</v>
      </c>
      <c r="D313" s="396">
        <v>171100459</v>
      </c>
      <c r="E313" s="401" t="str">
        <f t="shared" si="8"/>
        <v>Í1+ÂMÈ9OÎ</v>
      </c>
      <c r="F313" s="399" t="str">
        <f t="shared" si="9"/>
        <v>07</v>
      </c>
    </row>
    <row r="314" spans="1:6" ht="26.1">
      <c r="A314" s="397" t="s">
        <v>2091</v>
      </c>
      <c r="B314" s="395">
        <v>20000</v>
      </c>
      <c r="C314" s="395" t="s">
        <v>2092</v>
      </c>
      <c r="D314" s="396">
        <v>171100457</v>
      </c>
      <c r="E314" s="401" t="str">
        <f t="shared" si="8"/>
        <v>Í1+ÂMÈ7CÎ</v>
      </c>
      <c r="F314" s="399" t="str">
        <f t="shared" si="9"/>
        <v>07</v>
      </c>
    </row>
    <row r="315" spans="1:6" ht="26.1">
      <c r="A315" s="397" t="s">
        <v>2093</v>
      </c>
      <c r="B315" s="395">
        <v>88800</v>
      </c>
      <c r="C315" s="395" t="s">
        <v>2094</v>
      </c>
      <c r="D315" s="396">
        <v>171100526</v>
      </c>
      <c r="E315" s="401" t="str">
        <f t="shared" si="8"/>
        <v>Í1+ÂTÈ6YÎ</v>
      </c>
      <c r="F315" s="399" t="str">
        <f t="shared" si="9"/>
        <v>07</v>
      </c>
    </row>
    <row r="316" spans="1:6" ht="26.1">
      <c r="A316" s="397" t="s">
        <v>2095</v>
      </c>
      <c r="B316" s="395">
        <v>16800</v>
      </c>
      <c r="C316" s="395" t="s">
        <v>2096</v>
      </c>
      <c r="D316" s="396">
        <v>171100524</v>
      </c>
      <c r="E316" s="401" t="str">
        <f t="shared" si="8"/>
        <v>Í1+ÂTÈ4MÎ</v>
      </c>
      <c r="F316" s="399" t="str">
        <f t="shared" si="9"/>
        <v>07</v>
      </c>
    </row>
    <row r="317" spans="1:6" ht="26.1">
      <c r="A317" s="397" t="s">
        <v>2097</v>
      </c>
      <c r="B317" s="395">
        <v>28000</v>
      </c>
      <c r="C317" s="395" t="s">
        <v>2098</v>
      </c>
      <c r="D317" s="396">
        <v>171100553</v>
      </c>
      <c r="E317" s="401" t="str">
        <f t="shared" si="8"/>
        <v>Í1+ÂWÈ3SÎ</v>
      </c>
      <c r="F317" s="399" t="str">
        <f t="shared" si="9"/>
        <v>07</v>
      </c>
    </row>
    <row r="318" spans="1:6" ht="26.1">
      <c r="A318" s="397" t="s">
        <v>2099</v>
      </c>
      <c r="B318" s="395">
        <v>12000</v>
      </c>
      <c r="C318" s="395" t="s">
        <v>2100</v>
      </c>
      <c r="D318" s="396">
        <v>171100546</v>
      </c>
      <c r="E318" s="401" t="str">
        <f t="shared" si="8"/>
        <v>Í1+ÂVÈ6aÎ</v>
      </c>
      <c r="F318" s="399" t="str">
        <f t="shared" si="9"/>
        <v>07</v>
      </c>
    </row>
    <row r="319" spans="1:6" ht="26.1">
      <c r="A319" s="397" t="s">
        <v>2101</v>
      </c>
      <c r="B319" s="395">
        <v>55200</v>
      </c>
      <c r="C319" s="395" t="s">
        <v>2102</v>
      </c>
      <c r="D319" s="396">
        <v>171100514</v>
      </c>
      <c r="E319" s="401" t="str">
        <f t="shared" si="8"/>
        <v>Í1+ÂSÈ4IÎ</v>
      </c>
      <c r="F319" s="399" t="str">
        <f t="shared" si="9"/>
        <v>07</v>
      </c>
    </row>
    <row r="320" spans="1:6" ht="26.1">
      <c r="A320" s="397" t="s">
        <v>2103</v>
      </c>
      <c r="B320" s="395">
        <v>12000</v>
      </c>
      <c r="C320" s="395" t="s">
        <v>2104</v>
      </c>
      <c r="D320" s="396">
        <v>171100503</v>
      </c>
      <c r="E320" s="401" t="str">
        <f t="shared" si="8"/>
        <v>Í1+ÂRÈ3?Î</v>
      </c>
      <c r="F320" s="399" t="str">
        <f t="shared" si="9"/>
        <v>07</v>
      </c>
    </row>
    <row r="321" spans="1:6" ht="26.1">
      <c r="A321" s="397" t="s">
        <v>2105</v>
      </c>
      <c r="B321" s="395">
        <v>20000</v>
      </c>
      <c r="C321" s="395" t="s">
        <v>2106</v>
      </c>
      <c r="D321" s="396">
        <v>171100495</v>
      </c>
      <c r="E321" s="401" t="str">
        <f t="shared" si="8"/>
        <v>Í1+ÂQÈ5GÎ</v>
      </c>
      <c r="F321" s="399" t="str">
        <f t="shared" si="9"/>
        <v>07</v>
      </c>
    </row>
    <row r="322" spans="1:6" ht="26.1">
      <c r="A322" s="397" t="s">
        <v>2107</v>
      </c>
      <c r="B322" s="395">
        <v>24800</v>
      </c>
      <c r="C322" s="395" t="s">
        <v>2108</v>
      </c>
      <c r="D322" s="396">
        <v>171100621</v>
      </c>
      <c r="E322" s="401" t="str">
        <f t="shared" si="8"/>
        <v>Í1+Â^È1cÎ</v>
      </c>
      <c r="F322" s="399" t="str">
        <f t="shared" si="9"/>
        <v>07</v>
      </c>
    </row>
    <row r="323" spans="1:6" ht="26.1">
      <c r="A323" s="397" t="s">
        <v>2109</v>
      </c>
      <c r="B323" s="395">
        <v>29600</v>
      </c>
      <c r="C323" s="395" t="s">
        <v>2110</v>
      </c>
      <c r="D323" s="396">
        <v>171100619</v>
      </c>
      <c r="E323" s="401" t="str">
        <f t="shared" ref="E323:E386" si="10">Code128(D323)</f>
        <v>Í1+Â]È9(Î</v>
      </c>
      <c r="F323" s="399" t="str">
        <f t="shared" ref="F323:F386" si="11">LEFT(C323,2)</f>
        <v>07</v>
      </c>
    </row>
    <row r="324" spans="1:6" ht="26.1">
      <c r="A324" s="397" t="s">
        <v>2111</v>
      </c>
      <c r="B324" s="395">
        <v>16800</v>
      </c>
      <c r="C324" s="395" t="s">
        <v>2112</v>
      </c>
      <c r="D324" s="396">
        <v>171100593</v>
      </c>
      <c r="E324" s="401" t="str">
        <f t="shared" si="10"/>
        <v>Í1+Â[È3cÎ</v>
      </c>
      <c r="F324" s="399" t="str">
        <f t="shared" si="11"/>
        <v>07</v>
      </c>
    </row>
    <row r="325" spans="1:6" ht="26.1">
      <c r="A325" s="397" t="s">
        <v>2113</v>
      </c>
      <c r="B325" s="395">
        <v>7200</v>
      </c>
      <c r="C325" s="395" t="s">
        <v>2114</v>
      </c>
      <c r="D325" s="396">
        <v>171100707</v>
      </c>
      <c r="E325" s="401" t="str">
        <f t="shared" si="10"/>
        <v>Í1+ÂfÈ7@Î</v>
      </c>
      <c r="F325" s="399" t="str">
        <f t="shared" si="11"/>
        <v>07</v>
      </c>
    </row>
    <row r="326" spans="1:6" ht="26.1">
      <c r="A326" s="397" t="s">
        <v>2115</v>
      </c>
      <c r="B326" s="395">
        <v>32800</v>
      </c>
      <c r="C326" s="395" t="s">
        <v>2116</v>
      </c>
      <c r="D326" s="396">
        <v>171100653</v>
      </c>
      <c r="E326" s="401" t="str">
        <f t="shared" si="10"/>
        <v>Í1+ÂaÈ3{Î</v>
      </c>
      <c r="F326" s="399" t="str">
        <f t="shared" si="11"/>
        <v>07</v>
      </c>
    </row>
    <row r="327" spans="1:6" ht="26.1">
      <c r="A327" s="397" t="s">
        <v>2117</v>
      </c>
      <c r="B327" s="395">
        <v>31200</v>
      </c>
      <c r="C327" s="395" t="s">
        <v>2118</v>
      </c>
      <c r="D327" s="396">
        <v>171100411</v>
      </c>
      <c r="E327" s="401" t="str">
        <f t="shared" si="10"/>
        <v>Í1+ÂIÈ1vÎ</v>
      </c>
      <c r="F327" s="399" t="str">
        <f t="shared" si="11"/>
        <v>07</v>
      </c>
    </row>
    <row r="328" spans="1:6" ht="26.1">
      <c r="A328" s="397" t="s">
        <v>2119</v>
      </c>
      <c r="B328" s="395">
        <v>4700</v>
      </c>
      <c r="C328" s="395" t="s">
        <v>2120</v>
      </c>
      <c r="D328" s="396">
        <v>171100789</v>
      </c>
      <c r="E328" s="401" t="str">
        <f t="shared" si="10"/>
        <v>Í1+ÂnÈ9lÎ</v>
      </c>
      <c r="F328" s="399" t="str">
        <f t="shared" si="11"/>
        <v>07</v>
      </c>
    </row>
    <row r="329" spans="1:6" ht="26.1">
      <c r="A329" s="397" t="s">
        <v>2121</v>
      </c>
      <c r="B329" s="395">
        <v>31200</v>
      </c>
      <c r="C329" s="395" t="s">
        <v>2122</v>
      </c>
      <c r="D329" s="396">
        <v>171100769</v>
      </c>
      <c r="E329" s="401" t="str">
        <f t="shared" si="10"/>
        <v>Í1+ÂlÈ9dÎ</v>
      </c>
      <c r="F329" s="399" t="str">
        <f t="shared" si="11"/>
        <v>07</v>
      </c>
    </row>
    <row r="330" spans="1:6" ht="26.1">
      <c r="A330" s="397" t="s">
        <v>2123</v>
      </c>
      <c r="B330" s="395">
        <v>31200</v>
      </c>
      <c r="C330" s="395" t="s">
        <v>2124</v>
      </c>
      <c r="D330" s="396">
        <v>171100754</v>
      </c>
      <c r="E330" s="401" t="str">
        <f t="shared" si="10"/>
        <v>Í1+ÂkÈ4BÎ</v>
      </c>
      <c r="F330" s="399" t="str">
        <f t="shared" si="11"/>
        <v>07</v>
      </c>
    </row>
    <row r="331" spans="1:6" customFormat="1" ht="14.7" hidden="1">
      <c r="A331" s="393" t="s">
        <v>2125</v>
      </c>
      <c r="B331">
        <v>7200</v>
      </c>
      <c r="C331" t="s">
        <v>2126</v>
      </c>
      <c r="E331" s="394" t="e">
        <f t="shared" si="10"/>
        <v>#VALUE!</v>
      </c>
      <c r="F331" t="str">
        <f t="shared" si="11"/>
        <v>07</v>
      </c>
    </row>
    <row r="332" spans="1:6" customFormat="1" ht="14.7" hidden="1">
      <c r="A332" s="393" t="s">
        <v>2127</v>
      </c>
      <c r="B332">
        <v>32800</v>
      </c>
      <c r="C332" t="s">
        <v>2128</v>
      </c>
      <c r="E332" s="394" t="e">
        <f t="shared" si="10"/>
        <v>#VALUE!</v>
      </c>
      <c r="F332" t="str">
        <f t="shared" si="11"/>
        <v>07</v>
      </c>
    </row>
    <row r="333" spans="1:6" customFormat="1" ht="14.7" hidden="1">
      <c r="A333" s="393" t="s">
        <v>2129</v>
      </c>
      <c r="B333">
        <v>31200</v>
      </c>
      <c r="C333" t="s">
        <v>2130</v>
      </c>
      <c r="E333" s="394" t="e">
        <f t="shared" si="10"/>
        <v>#VALUE!</v>
      </c>
      <c r="F333" t="str">
        <f t="shared" si="11"/>
        <v>07</v>
      </c>
    </row>
    <row r="334" spans="1:6" ht="26.1">
      <c r="A334" s="397" t="s">
        <v>2131</v>
      </c>
      <c r="B334" s="395">
        <v>56800</v>
      </c>
      <c r="C334" s="395" t="s">
        <v>2132</v>
      </c>
      <c r="D334" s="396">
        <v>171100302</v>
      </c>
      <c r="E334" s="401" t="str">
        <f t="shared" si="10"/>
        <v>Í1+Â&gt;È2PÎ</v>
      </c>
      <c r="F334" s="399" t="str">
        <f t="shared" si="11"/>
        <v>01</v>
      </c>
    </row>
    <row r="335" spans="1:6" ht="26.1">
      <c r="A335" s="397" t="s">
        <v>2133</v>
      </c>
      <c r="B335" s="395">
        <v>20000</v>
      </c>
      <c r="C335" s="395" t="s">
        <v>2134</v>
      </c>
      <c r="D335" s="396">
        <v>171100303</v>
      </c>
      <c r="E335" s="401" t="str">
        <f t="shared" si="10"/>
        <v>Í1+Â&gt;È3VÎ</v>
      </c>
      <c r="F335" s="399" t="str">
        <f t="shared" si="11"/>
        <v>01</v>
      </c>
    </row>
    <row r="336" spans="1:6" ht="26.1">
      <c r="A336" s="397" t="s">
        <v>2135</v>
      </c>
      <c r="B336" s="395">
        <v>31200</v>
      </c>
      <c r="C336" s="395" t="s">
        <v>2136</v>
      </c>
      <c r="D336" s="396">
        <v>171100330</v>
      </c>
      <c r="E336" s="401" t="str">
        <f t="shared" si="10"/>
        <v>Í1+ÂAÈ0PÎ</v>
      </c>
      <c r="F336" s="399" t="str">
        <f t="shared" si="11"/>
        <v>01</v>
      </c>
    </row>
    <row r="337" spans="1:6" ht="26.1">
      <c r="A337" s="397" t="s">
        <v>2137</v>
      </c>
      <c r="B337" s="395">
        <v>4700</v>
      </c>
      <c r="C337" s="395" t="s">
        <v>2138</v>
      </c>
      <c r="D337" s="396">
        <v>171100335</v>
      </c>
      <c r="E337" s="401" t="str">
        <f t="shared" si="10"/>
        <v>Í1+ÂAÈ5nÎ</v>
      </c>
      <c r="F337" s="399" t="str">
        <f t="shared" si="11"/>
        <v>01</v>
      </c>
    </row>
    <row r="338" spans="1:6" ht="26.1">
      <c r="A338" s="397" t="s">
        <v>2139</v>
      </c>
      <c r="B338" s="395">
        <v>10400</v>
      </c>
      <c r="C338" s="395" t="s">
        <v>2140</v>
      </c>
      <c r="D338" s="396">
        <v>171100366</v>
      </c>
      <c r="E338" s="401" t="str">
        <f t="shared" si="10"/>
        <v>Í1+ÂDÈ6ÄÎ</v>
      </c>
      <c r="F338" s="399" t="str">
        <f t="shared" si="11"/>
        <v>01</v>
      </c>
    </row>
    <row r="339" spans="1:6" ht="26.1">
      <c r="A339" s="397" t="s">
        <v>2141</v>
      </c>
      <c r="B339" s="395">
        <v>16800</v>
      </c>
      <c r="C339" s="395" t="s">
        <v>2142</v>
      </c>
      <c r="D339" s="396">
        <v>171100396</v>
      </c>
      <c r="E339" s="401" t="str">
        <f t="shared" si="10"/>
        <v>Í1+ÂGÈ6%Î</v>
      </c>
      <c r="F339" s="399" t="str">
        <f t="shared" si="11"/>
        <v>01</v>
      </c>
    </row>
    <row r="340" spans="1:6" ht="26.1">
      <c r="A340" s="397" t="s">
        <v>2143</v>
      </c>
      <c r="B340" s="395">
        <v>16800</v>
      </c>
      <c r="C340" s="395" t="s">
        <v>2144</v>
      </c>
      <c r="D340" s="396">
        <v>171100402</v>
      </c>
      <c r="E340" s="401" t="str">
        <f t="shared" si="10"/>
        <v>Í1+ÂHÈ2xÎ</v>
      </c>
      <c r="F340" s="399" t="str">
        <f t="shared" si="11"/>
        <v>01</v>
      </c>
    </row>
    <row r="341" spans="1:6" ht="26.1">
      <c r="A341" s="397" t="s">
        <v>2145</v>
      </c>
      <c r="B341" s="395">
        <v>2100</v>
      </c>
      <c r="C341" s="395" t="s">
        <v>2146</v>
      </c>
      <c r="D341" s="396">
        <v>171100404</v>
      </c>
      <c r="E341" s="401" t="str">
        <f t="shared" si="10"/>
        <v>Í1+ÂHÈ4ÈÎ</v>
      </c>
      <c r="F341" s="399" t="str">
        <f t="shared" si="11"/>
        <v>01</v>
      </c>
    </row>
    <row r="342" spans="1:6" ht="26.1">
      <c r="A342" s="397" t="s">
        <v>2147</v>
      </c>
      <c r="B342" s="395">
        <v>53600</v>
      </c>
      <c r="C342" s="395" t="s">
        <v>2148</v>
      </c>
      <c r="D342" s="396">
        <v>171100192</v>
      </c>
      <c r="E342" s="401" t="str">
        <f t="shared" si="10"/>
        <v>Í1+Â3È2$Î</v>
      </c>
      <c r="F342" s="399" t="str">
        <f t="shared" si="11"/>
        <v>01</v>
      </c>
    </row>
    <row r="343" spans="1:6" ht="26.1">
      <c r="A343" s="397" t="s">
        <v>2149</v>
      </c>
      <c r="B343" s="395">
        <v>23200</v>
      </c>
      <c r="C343" s="395" t="s">
        <v>2150</v>
      </c>
      <c r="D343" s="396">
        <v>171100234</v>
      </c>
      <c r="E343" s="401" t="str">
        <f t="shared" si="10"/>
        <v>Í1+Â7È4@Î</v>
      </c>
      <c r="F343" s="399" t="str">
        <f t="shared" si="11"/>
        <v>01</v>
      </c>
    </row>
    <row r="344" spans="1:6" ht="26.1">
      <c r="A344" s="397" t="s">
        <v>2151</v>
      </c>
      <c r="B344" s="395">
        <v>4700</v>
      </c>
      <c r="C344" s="395" t="s">
        <v>2152</v>
      </c>
      <c r="D344" s="396">
        <v>171100235</v>
      </c>
      <c r="E344" s="401" t="str">
        <f t="shared" si="10"/>
        <v>Í1+Â7È5FÎ</v>
      </c>
      <c r="F344" s="399" t="str">
        <f t="shared" si="11"/>
        <v>01</v>
      </c>
    </row>
    <row r="345" spans="1:6" ht="26.1">
      <c r="A345" s="397" t="s">
        <v>2153</v>
      </c>
      <c r="B345" s="395">
        <v>8800</v>
      </c>
      <c r="C345" s="395" t="s">
        <v>2154</v>
      </c>
      <c r="D345" s="396">
        <v>171100236</v>
      </c>
      <c r="E345" s="401" t="str">
        <f t="shared" si="10"/>
        <v>Í1+Â7È6LÎ</v>
      </c>
      <c r="F345" s="399" t="str">
        <f t="shared" si="11"/>
        <v>01</v>
      </c>
    </row>
    <row r="346" spans="1:6" ht="26.1">
      <c r="A346" s="397" t="s">
        <v>2155</v>
      </c>
      <c r="B346" s="395">
        <v>2100</v>
      </c>
      <c r="C346" s="395" t="s">
        <v>2156</v>
      </c>
      <c r="D346" s="396">
        <v>171100250</v>
      </c>
      <c r="E346" s="401" t="str">
        <f t="shared" si="10"/>
        <v>Í1+Â9È00Î</v>
      </c>
      <c r="F346" s="399" t="str">
        <f t="shared" si="11"/>
        <v>01</v>
      </c>
    </row>
    <row r="347" spans="1:6" ht="26.1">
      <c r="A347" s="397" t="s">
        <v>2157</v>
      </c>
      <c r="B347" s="395">
        <v>7200</v>
      </c>
      <c r="C347" s="395" t="s">
        <v>2158</v>
      </c>
      <c r="D347" s="396">
        <v>171100092</v>
      </c>
      <c r="E347" s="401" t="str">
        <f t="shared" si="10"/>
        <v>Í1+Â)È2cÎ</v>
      </c>
      <c r="F347" s="399" t="str">
        <f t="shared" si="11"/>
        <v>01</v>
      </c>
    </row>
    <row r="348" spans="1:6" ht="26.1">
      <c r="A348" s="397" t="s">
        <v>2159</v>
      </c>
      <c r="B348" s="395">
        <v>10400</v>
      </c>
      <c r="C348" s="395" t="s">
        <v>2160</v>
      </c>
      <c r="D348" s="396">
        <v>171100081</v>
      </c>
      <c r="E348" s="401" t="str">
        <f t="shared" si="10"/>
        <v>Í1+Â(È1YÎ</v>
      </c>
      <c r="F348" s="399" t="str">
        <f t="shared" si="11"/>
        <v>01</v>
      </c>
    </row>
    <row r="349" spans="1:6" ht="26.1">
      <c r="A349" s="397" t="s">
        <v>2161</v>
      </c>
      <c r="B349" s="395">
        <v>16800</v>
      </c>
      <c r="C349" s="395" t="s">
        <v>2162</v>
      </c>
      <c r="D349" s="396">
        <v>171100008</v>
      </c>
      <c r="E349" s="401" t="str">
        <f t="shared" si="10"/>
        <v>Í1+ÂÂÈ8cÎ</v>
      </c>
      <c r="F349" s="399" t="str">
        <f t="shared" si="11"/>
        <v>01</v>
      </c>
    </row>
    <row r="350" spans="1:6" ht="26.1">
      <c r="A350" s="397" t="s">
        <v>2163</v>
      </c>
      <c r="B350" s="395">
        <v>4700</v>
      </c>
      <c r="C350" s="395" t="s">
        <v>2164</v>
      </c>
      <c r="D350" s="396">
        <v>171100012</v>
      </c>
      <c r="E350" s="401" t="str">
        <f t="shared" si="10"/>
        <v>Í1+Â!È2CÎ</v>
      </c>
      <c r="F350" s="399" t="str">
        <f t="shared" si="11"/>
        <v>01</v>
      </c>
    </row>
    <row r="351" spans="1:6" ht="26.1">
      <c r="A351" s="397" t="s">
        <v>2165</v>
      </c>
      <c r="B351" s="395">
        <v>16800</v>
      </c>
      <c r="C351" s="395" t="s">
        <v>2166</v>
      </c>
      <c r="D351" s="396">
        <v>171100017</v>
      </c>
      <c r="E351" s="401" t="str">
        <f t="shared" si="10"/>
        <v>Í1+Â!È7aÎ</v>
      </c>
      <c r="F351" s="399" t="str">
        <f t="shared" si="11"/>
        <v>01</v>
      </c>
    </row>
    <row r="352" spans="1:6" ht="26.1">
      <c r="A352" s="397" t="s">
        <v>2167</v>
      </c>
      <c r="B352" s="395">
        <v>21600</v>
      </c>
      <c r="C352" s="395" t="s">
        <v>2168</v>
      </c>
      <c r="D352" s="396">
        <v>171100020</v>
      </c>
      <c r="E352" s="401" t="str">
        <f t="shared" si="10"/>
        <v>Í1+Â"È0;Î</v>
      </c>
      <c r="F352" s="399" t="str">
        <f t="shared" si="11"/>
        <v>01</v>
      </c>
    </row>
    <row r="353" spans="1:6" ht="26.1">
      <c r="A353" s="397" t="s">
        <v>2169</v>
      </c>
      <c r="B353" s="395">
        <v>13600</v>
      </c>
      <c r="C353" s="395" t="s">
        <v>2170</v>
      </c>
      <c r="D353" s="396">
        <v>171100023</v>
      </c>
      <c r="E353" s="401" t="str">
        <f t="shared" si="10"/>
        <v>Í1+Â"È3MÎ</v>
      </c>
      <c r="F353" s="399" t="str">
        <f t="shared" si="11"/>
        <v>01</v>
      </c>
    </row>
    <row r="354" spans="1:6" ht="26.1">
      <c r="A354" s="397" t="s">
        <v>2171</v>
      </c>
      <c r="B354" s="395">
        <v>29600</v>
      </c>
      <c r="C354" s="395" t="s">
        <v>2172</v>
      </c>
      <c r="D354" s="396">
        <v>171100031</v>
      </c>
      <c r="E354" s="401" t="str">
        <f t="shared" si="10"/>
        <v>Í1+Â#È1EÎ</v>
      </c>
      <c r="F354" s="399" t="str">
        <f t="shared" si="11"/>
        <v>01</v>
      </c>
    </row>
    <row r="355" spans="1:6" ht="26.1">
      <c r="A355" s="397" t="s">
        <v>2173</v>
      </c>
      <c r="B355" s="395">
        <v>15200</v>
      </c>
      <c r="C355" s="395" t="s">
        <v>2174</v>
      </c>
      <c r="D355" s="396">
        <v>171100036</v>
      </c>
      <c r="E355" s="401" t="str">
        <f t="shared" si="10"/>
        <v>Í1+Â#È6cÎ</v>
      </c>
      <c r="F355" s="399" t="str">
        <f t="shared" si="11"/>
        <v>01</v>
      </c>
    </row>
    <row r="356" spans="1:6" ht="26.1">
      <c r="A356" s="397" t="s">
        <v>2175</v>
      </c>
      <c r="B356" s="395">
        <v>34400</v>
      </c>
      <c r="C356" s="395" t="s">
        <v>2176</v>
      </c>
      <c r="D356" s="396">
        <v>171100045</v>
      </c>
      <c r="E356" s="401" t="str">
        <f t="shared" si="10"/>
        <v>Í1+Â$È5aÎ</v>
      </c>
      <c r="F356" s="399" t="str">
        <f t="shared" si="11"/>
        <v>01</v>
      </c>
    </row>
    <row r="357" spans="1:6" customFormat="1" ht="14.7" hidden="1">
      <c r="A357" s="393" t="s">
        <v>2177</v>
      </c>
      <c r="B357">
        <v>4700</v>
      </c>
      <c r="C357" t="s">
        <v>2178</v>
      </c>
      <c r="E357" s="394" t="e">
        <f t="shared" si="10"/>
        <v>#VALUE!</v>
      </c>
      <c r="F357" t="str">
        <f t="shared" si="11"/>
        <v>01</v>
      </c>
    </row>
    <row r="358" spans="1:6" customFormat="1" ht="14.7" hidden="1">
      <c r="A358" s="393" t="s">
        <v>2179</v>
      </c>
      <c r="B358">
        <v>3400</v>
      </c>
      <c r="C358" t="s">
        <v>2180</v>
      </c>
      <c r="E358" s="394" t="e">
        <f t="shared" si="10"/>
        <v>#VALUE!</v>
      </c>
      <c r="F358" t="str">
        <f t="shared" si="11"/>
        <v>01</v>
      </c>
    </row>
    <row r="359" spans="1:6" customFormat="1" ht="14.7" hidden="1">
      <c r="A359" s="393" t="s">
        <v>2181</v>
      </c>
      <c r="B359">
        <v>12000</v>
      </c>
      <c r="C359" t="s">
        <v>2182</v>
      </c>
      <c r="E359" s="394" t="e">
        <f t="shared" si="10"/>
        <v>#VALUE!</v>
      </c>
      <c r="F359" t="str">
        <f t="shared" si="11"/>
        <v>01</v>
      </c>
    </row>
    <row r="360" spans="1:6" customFormat="1" ht="14.7" hidden="1">
      <c r="A360" s="393" t="s">
        <v>2183</v>
      </c>
      <c r="B360">
        <v>37600</v>
      </c>
      <c r="C360" t="s">
        <v>2184</v>
      </c>
      <c r="E360" s="394" t="e">
        <f t="shared" si="10"/>
        <v>#VALUE!</v>
      </c>
      <c r="F360" t="str">
        <f t="shared" si="11"/>
        <v>01</v>
      </c>
    </row>
    <row r="361" spans="1:6" customFormat="1" ht="14.7" hidden="1">
      <c r="A361" s="393" t="s">
        <v>2185</v>
      </c>
      <c r="B361">
        <v>71200</v>
      </c>
      <c r="C361" t="s">
        <v>2186</v>
      </c>
      <c r="E361" s="394" t="e">
        <f t="shared" si="10"/>
        <v>#VALUE!</v>
      </c>
      <c r="F361" t="str">
        <f t="shared" si="11"/>
        <v>01</v>
      </c>
    </row>
    <row r="362" spans="1:6" customFormat="1" ht="14.7" hidden="1">
      <c r="A362" s="393" t="s">
        <v>2187</v>
      </c>
      <c r="B362">
        <v>95200</v>
      </c>
      <c r="C362" t="s">
        <v>2188</v>
      </c>
      <c r="E362" s="394" t="e">
        <f t="shared" si="10"/>
        <v>#VALUE!</v>
      </c>
      <c r="F362" t="str">
        <f t="shared" si="11"/>
        <v>01</v>
      </c>
    </row>
    <row r="363" spans="1:6" ht="26.1">
      <c r="A363" s="397" t="s">
        <v>2189</v>
      </c>
      <c r="B363" s="395">
        <v>71200</v>
      </c>
      <c r="C363" s="395" t="s">
        <v>2190</v>
      </c>
      <c r="D363" s="396">
        <v>171102223</v>
      </c>
      <c r="E363" s="401" t="str">
        <f t="shared" si="10"/>
        <v>Í1+"6È3&lt;Î</v>
      </c>
      <c r="F363" s="399" t="str">
        <f t="shared" si="11"/>
        <v>13</v>
      </c>
    </row>
    <row r="364" spans="1:6" ht="26.1">
      <c r="A364" s="397" t="s">
        <v>2191</v>
      </c>
      <c r="B364" s="395">
        <v>13600</v>
      </c>
      <c r="C364" s="395" t="s">
        <v>2192</v>
      </c>
      <c r="D364" s="396">
        <v>171102228</v>
      </c>
      <c r="E364" s="401" t="str">
        <f t="shared" si="10"/>
        <v>Í1+"6È8ZÎ</v>
      </c>
      <c r="F364" s="399" t="str">
        <f t="shared" si="11"/>
        <v>13</v>
      </c>
    </row>
    <row r="365" spans="1:6" ht="26.1">
      <c r="A365" s="397" t="s">
        <v>2193</v>
      </c>
      <c r="B365" s="395">
        <v>23200</v>
      </c>
      <c r="C365" s="395" t="s">
        <v>2194</v>
      </c>
      <c r="D365" s="396">
        <v>171102231</v>
      </c>
      <c r="E365" s="401" t="str">
        <f t="shared" si="10"/>
        <v>Í1+"7È14Î</v>
      </c>
      <c r="F365" s="399" t="str">
        <f t="shared" si="11"/>
        <v>13</v>
      </c>
    </row>
    <row r="366" spans="1:6" ht="26.1">
      <c r="A366" s="397" t="s">
        <v>2195</v>
      </c>
      <c r="B366" s="395">
        <v>18400</v>
      </c>
      <c r="C366" s="395" t="s">
        <v>2196</v>
      </c>
      <c r="D366" s="396">
        <v>171102234</v>
      </c>
      <c r="E366" s="401" t="str">
        <f t="shared" si="10"/>
        <v>Í1+"7È4FÎ</v>
      </c>
      <c r="F366" s="399" t="str">
        <f t="shared" si="11"/>
        <v>13</v>
      </c>
    </row>
    <row r="367" spans="1:6" ht="26.1">
      <c r="A367" s="397" t="s">
        <v>2197</v>
      </c>
      <c r="B367" s="395">
        <v>23200</v>
      </c>
      <c r="C367" s="395" t="s">
        <v>2198</v>
      </c>
      <c r="D367" s="396">
        <v>171102143</v>
      </c>
      <c r="E367" s="401" t="str">
        <f t="shared" si="10"/>
        <v>Í1+".È3ÇÎ</v>
      </c>
      <c r="F367" s="399" t="str">
        <f t="shared" si="11"/>
        <v>13</v>
      </c>
    </row>
    <row r="368" spans="1:6" ht="26.1">
      <c r="A368" s="397" t="s">
        <v>2199</v>
      </c>
      <c r="B368" s="395">
        <v>37600</v>
      </c>
      <c r="C368" s="395" t="s">
        <v>2200</v>
      </c>
      <c r="D368" s="396">
        <v>171102147</v>
      </c>
      <c r="E368" s="401" t="str">
        <f t="shared" si="10"/>
        <v>Í1+".È74Î</v>
      </c>
      <c r="F368" s="399" t="str">
        <f t="shared" si="11"/>
        <v>13</v>
      </c>
    </row>
    <row r="369" spans="1:6" ht="26.1">
      <c r="A369" s="397" t="s">
        <v>2201</v>
      </c>
      <c r="B369" s="395">
        <v>34400</v>
      </c>
      <c r="C369" s="395" t="s">
        <v>2202</v>
      </c>
      <c r="D369" s="396">
        <v>171102160</v>
      </c>
      <c r="E369" s="401" t="str">
        <f t="shared" si="10"/>
        <v>Í1+"0È0yÎ</v>
      </c>
      <c r="F369" s="399" t="str">
        <f t="shared" si="11"/>
        <v>13</v>
      </c>
    </row>
    <row r="370" spans="1:6" ht="26.1">
      <c r="A370" s="397" t="s">
        <v>2203</v>
      </c>
      <c r="B370" s="395">
        <v>31200</v>
      </c>
      <c r="C370" s="395" t="s">
        <v>2204</v>
      </c>
      <c r="D370" s="396">
        <v>171102168</v>
      </c>
      <c r="E370" s="401" t="str">
        <f t="shared" si="10"/>
        <v>Í1+"0È8BÎ</v>
      </c>
      <c r="F370" s="399" t="str">
        <f t="shared" si="11"/>
        <v>13</v>
      </c>
    </row>
    <row r="371" spans="1:6" ht="26.1">
      <c r="A371" s="397" t="s">
        <v>2205</v>
      </c>
      <c r="B371" s="395">
        <v>7200</v>
      </c>
      <c r="C371" s="395" t="s">
        <v>2206</v>
      </c>
      <c r="D371" s="396">
        <v>171102177</v>
      </c>
      <c r="E371" s="401" t="str">
        <f t="shared" si="10"/>
        <v>Í1+"1È7@Î</v>
      </c>
      <c r="F371" s="399" t="str">
        <f t="shared" si="11"/>
        <v>13</v>
      </c>
    </row>
    <row r="372" spans="1:6" ht="26.1">
      <c r="A372" s="397" t="s">
        <v>2207</v>
      </c>
      <c r="B372" s="395">
        <v>76000</v>
      </c>
      <c r="C372" s="395" t="s">
        <v>2208</v>
      </c>
      <c r="D372" s="396">
        <v>171102537</v>
      </c>
      <c r="E372" s="401" t="str">
        <f t="shared" si="10"/>
        <v>Í1+"UÈ7iÎ</v>
      </c>
      <c r="F372" s="399" t="str">
        <f t="shared" si="11"/>
        <v>13</v>
      </c>
    </row>
    <row r="373" spans="1:6" ht="26.1">
      <c r="A373" s="397" t="s">
        <v>2209</v>
      </c>
      <c r="B373" s="395">
        <v>13600</v>
      </c>
      <c r="C373" s="395" t="s">
        <v>2210</v>
      </c>
      <c r="D373" s="396">
        <v>171102344</v>
      </c>
      <c r="E373" s="401" t="str">
        <f t="shared" si="10"/>
        <v>Í1+"BÈ4rÎ</v>
      </c>
      <c r="F373" s="399" t="str">
        <f t="shared" si="11"/>
        <v>13</v>
      </c>
    </row>
    <row r="374" spans="1:6" ht="26.1">
      <c r="A374" s="397" t="s">
        <v>2211</v>
      </c>
      <c r="B374" s="395">
        <v>154400</v>
      </c>
      <c r="C374" s="395" t="s">
        <v>2212</v>
      </c>
      <c r="D374" s="396">
        <v>171102345</v>
      </c>
      <c r="E374" s="401" t="str">
        <f t="shared" si="10"/>
        <v>Í1+"BÈ5xÎ</v>
      </c>
      <c r="F374" s="399" t="str">
        <f t="shared" si="11"/>
        <v>13</v>
      </c>
    </row>
    <row r="375" spans="1:6" ht="26.1">
      <c r="A375" s="397" t="s">
        <v>2213</v>
      </c>
      <c r="B375" s="395">
        <v>2100</v>
      </c>
      <c r="C375" s="395" t="s">
        <v>2214</v>
      </c>
      <c r="D375" s="396">
        <v>171102392</v>
      </c>
      <c r="E375" s="401" t="str">
        <f t="shared" si="10"/>
        <v>Í1+"GÈ2zÎ</v>
      </c>
      <c r="F375" s="399" t="str">
        <f t="shared" si="11"/>
        <v>13</v>
      </c>
    </row>
    <row r="376" spans="1:6" ht="26.1">
      <c r="A376" s="397" t="s">
        <v>2215</v>
      </c>
      <c r="B376" s="395">
        <v>2100</v>
      </c>
      <c r="C376" s="395" t="s">
        <v>2216</v>
      </c>
      <c r="D376" s="396">
        <v>171102423</v>
      </c>
      <c r="E376" s="401" t="str">
        <f t="shared" si="10"/>
        <v>Í1+"JÈ3%Î</v>
      </c>
      <c r="F376" s="399" t="str">
        <f t="shared" si="11"/>
        <v>13</v>
      </c>
    </row>
    <row r="377" spans="1:6" ht="26.1">
      <c r="A377" s="397" t="s">
        <v>2217</v>
      </c>
      <c r="B377" s="395">
        <v>29600</v>
      </c>
      <c r="C377" s="395" t="s">
        <v>2218</v>
      </c>
      <c r="D377" s="396">
        <v>171102262</v>
      </c>
      <c r="E377" s="401" t="str">
        <f t="shared" si="10"/>
        <v>Í1+":È2FÎ</v>
      </c>
      <c r="F377" s="399" t="str">
        <f t="shared" si="11"/>
        <v>13</v>
      </c>
    </row>
    <row r="378" spans="1:6" ht="26.1">
      <c r="A378" s="397" t="s">
        <v>2219</v>
      </c>
      <c r="B378" s="395">
        <v>20000</v>
      </c>
      <c r="C378" s="395" t="s">
        <v>2220</v>
      </c>
      <c r="D378" s="396">
        <v>171102428</v>
      </c>
      <c r="E378" s="401" t="str">
        <f t="shared" si="10"/>
        <v>Í1+"JÈ8CÎ</v>
      </c>
      <c r="F378" s="399" t="str">
        <f t="shared" si="11"/>
        <v>13</v>
      </c>
    </row>
    <row r="379" spans="1:6" ht="26.1">
      <c r="A379" s="397" t="s">
        <v>2221</v>
      </c>
      <c r="B379" s="395">
        <v>13600</v>
      </c>
      <c r="C379" s="395" t="s">
        <v>2222</v>
      </c>
      <c r="D379" s="396">
        <v>171102448</v>
      </c>
      <c r="E379" s="401" t="str">
        <f t="shared" si="10"/>
        <v>Í1+"LÈ8KÎ</v>
      </c>
      <c r="F379" s="399" t="str">
        <f t="shared" si="11"/>
        <v>13</v>
      </c>
    </row>
    <row r="380" spans="1:6" ht="26.1">
      <c r="A380" s="397" t="s">
        <v>2223</v>
      </c>
      <c r="B380" s="395">
        <v>7200</v>
      </c>
      <c r="C380" s="395" t="s">
        <v>2224</v>
      </c>
      <c r="D380" s="396">
        <v>171102452</v>
      </c>
      <c r="E380" s="401" t="str">
        <f t="shared" si="10"/>
        <v>Í1+"MÈ2+Î</v>
      </c>
      <c r="F380" s="399" t="str">
        <f t="shared" si="11"/>
        <v>13</v>
      </c>
    </row>
    <row r="381" spans="1:6" ht="26.1">
      <c r="A381" s="397" t="s">
        <v>2225</v>
      </c>
      <c r="B381" s="395">
        <v>3400</v>
      </c>
      <c r="C381" s="395" t="s">
        <v>2226</v>
      </c>
      <c r="D381" s="396">
        <v>171102520</v>
      </c>
      <c r="E381" s="401" t="str">
        <f t="shared" si="10"/>
        <v>Í1+"TÈ0;Î</v>
      </c>
      <c r="F381" s="399" t="str">
        <f t="shared" si="11"/>
        <v>13</v>
      </c>
    </row>
    <row r="382" spans="1:6" ht="26.1">
      <c r="A382" s="397" t="s">
        <v>2227</v>
      </c>
      <c r="B382" s="395">
        <v>8800</v>
      </c>
      <c r="C382" s="395" t="s">
        <v>2228</v>
      </c>
      <c r="D382" s="396">
        <v>171102516</v>
      </c>
      <c r="E382" s="401" t="str">
        <f t="shared" si="10"/>
        <v>Í1+"SÈ6[Î</v>
      </c>
      <c r="F382" s="399" t="str">
        <f t="shared" si="11"/>
        <v>13</v>
      </c>
    </row>
    <row r="383" spans="1:6" ht="26.1">
      <c r="A383" s="397" t="s">
        <v>2229</v>
      </c>
      <c r="B383" s="395">
        <v>4700</v>
      </c>
      <c r="C383" s="395" t="s">
        <v>2230</v>
      </c>
      <c r="D383" s="396">
        <v>171102515</v>
      </c>
      <c r="E383" s="401" t="str">
        <f t="shared" si="10"/>
        <v>Í1+"SÈ5UÎ</v>
      </c>
      <c r="F383" s="399" t="str">
        <f t="shared" si="11"/>
        <v>13</v>
      </c>
    </row>
    <row r="384" spans="1:6" customFormat="1" ht="14.7" hidden="1">
      <c r="A384" s="393" t="s">
        <v>2231</v>
      </c>
      <c r="B384">
        <v>29600</v>
      </c>
      <c r="C384" t="s">
        <v>2232</v>
      </c>
      <c r="E384" s="394" t="e">
        <f t="shared" si="10"/>
        <v>#VALUE!</v>
      </c>
      <c r="F384" t="str">
        <f t="shared" si="11"/>
        <v>13</v>
      </c>
    </row>
    <row r="385" spans="1:6" customFormat="1" ht="14.7" hidden="1">
      <c r="A385" s="393" t="s">
        <v>2233</v>
      </c>
      <c r="B385">
        <v>18400</v>
      </c>
      <c r="C385" t="s">
        <v>2234</v>
      </c>
      <c r="E385" s="394" t="e">
        <f t="shared" si="10"/>
        <v>#VALUE!</v>
      </c>
      <c r="F385" t="str">
        <f t="shared" si="11"/>
        <v>13</v>
      </c>
    </row>
    <row r="386" spans="1:6" customFormat="1" ht="14.7" hidden="1">
      <c r="A386" s="393" t="s">
        <v>2235</v>
      </c>
      <c r="B386">
        <v>44000</v>
      </c>
      <c r="C386" t="s">
        <v>2236</v>
      </c>
      <c r="E386" s="394" t="e">
        <f t="shared" si="10"/>
        <v>#VALUE!</v>
      </c>
      <c r="F386" t="str">
        <f t="shared" si="11"/>
        <v>13</v>
      </c>
    </row>
    <row r="387" spans="1:6" ht="26.1">
      <c r="A387" s="397" t="s">
        <v>2237</v>
      </c>
      <c r="B387" s="395">
        <v>4700</v>
      </c>
      <c r="C387" s="395" t="s">
        <v>2238</v>
      </c>
      <c r="D387" s="396">
        <v>171103100</v>
      </c>
      <c r="E387" s="401" t="str">
        <f t="shared" ref="E387:E407" si="12">Code128(D387)</f>
        <v>Í1+#*È0dÎ</v>
      </c>
      <c r="F387" s="399" t="str">
        <f t="shared" ref="F387:F407" si="13">LEFT(C387,2)</f>
        <v>19</v>
      </c>
    </row>
    <row r="388" spans="1:6" ht="26.1">
      <c r="A388" s="397" t="s">
        <v>2239</v>
      </c>
      <c r="B388" s="395">
        <v>16800</v>
      </c>
      <c r="C388" s="395" t="s">
        <v>2240</v>
      </c>
      <c r="D388" s="396">
        <v>171103198</v>
      </c>
      <c r="E388" s="401" t="str">
        <f t="shared" si="12"/>
        <v>Í1+#3È8QÎ</v>
      </c>
      <c r="F388" s="399" t="str">
        <f t="shared" si="13"/>
        <v>19</v>
      </c>
    </row>
    <row r="389" spans="1:6" ht="26.1">
      <c r="A389" s="397" t="s">
        <v>2241</v>
      </c>
      <c r="B389" s="395">
        <v>15200</v>
      </c>
      <c r="C389" s="395" t="s">
        <v>2242</v>
      </c>
      <c r="D389" s="396">
        <v>171103199</v>
      </c>
      <c r="E389" s="401" t="str">
        <f t="shared" si="12"/>
        <v>Í1+#3È9WÎ</v>
      </c>
      <c r="F389" s="399" t="str">
        <f t="shared" si="13"/>
        <v>19</v>
      </c>
    </row>
    <row r="390" spans="1:6" ht="26.1">
      <c r="A390" s="397" t="s">
        <v>2243</v>
      </c>
      <c r="B390" s="395">
        <v>53600</v>
      </c>
      <c r="C390" s="395" t="s">
        <v>2244</v>
      </c>
      <c r="D390" s="396">
        <v>171103318</v>
      </c>
      <c r="E390" s="401" t="str">
        <f t="shared" si="12"/>
        <v>Í1+#?È8ÅÎ</v>
      </c>
      <c r="F390" s="399" t="str">
        <f t="shared" si="13"/>
        <v>19</v>
      </c>
    </row>
    <row r="391" spans="1:6" ht="26.1">
      <c r="A391" s="397" t="s">
        <v>2245</v>
      </c>
      <c r="B391" s="395">
        <v>13600</v>
      </c>
      <c r="C391" s="395" t="s">
        <v>2246</v>
      </c>
      <c r="D391" s="396">
        <v>171103231</v>
      </c>
      <c r="E391" s="401" t="str">
        <f t="shared" si="12"/>
        <v>Í1+#7È17Î</v>
      </c>
      <c r="F391" s="399" t="str">
        <f t="shared" si="13"/>
        <v>19</v>
      </c>
    </row>
    <row r="392" spans="1:6" ht="26.1">
      <c r="A392" s="397" t="s">
        <v>2247</v>
      </c>
      <c r="B392" s="395">
        <v>88800</v>
      </c>
      <c r="C392" s="395" t="s">
        <v>2248</v>
      </c>
      <c r="D392" s="396">
        <v>171103236</v>
      </c>
      <c r="E392" s="401" t="str">
        <f t="shared" si="12"/>
        <v>Í1+#7È6UÎ</v>
      </c>
      <c r="F392" s="399" t="str">
        <f t="shared" si="13"/>
        <v>19</v>
      </c>
    </row>
    <row r="393" spans="1:6" ht="26.1">
      <c r="A393" s="397" t="s">
        <v>2249</v>
      </c>
      <c r="B393" s="395">
        <v>28000</v>
      </c>
      <c r="C393" s="395" t="s">
        <v>2250</v>
      </c>
      <c r="D393" s="396">
        <v>171103246</v>
      </c>
      <c r="E393" s="401" t="str">
        <f t="shared" si="12"/>
        <v>Í1+#8È6YÎ</v>
      </c>
      <c r="F393" s="399" t="str">
        <f t="shared" si="13"/>
        <v>19</v>
      </c>
    </row>
    <row r="394" spans="1:6" ht="26.1">
      <c r="A394" s="397" t="s">
        <v>2251</v>
      </c>
      <c r="B394" s="395">
        <v>13600</v>
      </c>
      <c r="C394" s="395" t="s">
        <v>2252</v>
      </c>
      <c r="D394" s="396">
        <v>171103269</v>
      </c>
      <c r="E394" s="401" t="str">
        <f t="shared" si="12"/>
        <v>Í1+#:È9sÎ</v>
      </c>
      <c r="F394" s="399" t="str">
        <f t="shared" si="13"/>
        <v>19</v>
      </c>
    </row>
    <row r="395" spans="1:6" ht="26.1">
      <c r="A395" s="397" t="s">
        <v>2253</v>
      </c>
      <c r="B395" s="395">
        <v>20000</v>
      </c>
      <c r="C395" s="395" t="s">
        <v>2254</v>
      </c>
      <c r="D395" s="396">
        <v>171103396</v>
      </c>
      <c r="E395" s="401" t="str">
        <f t="shared" si="12"/>
        <v>Í1+#GÈ6.Î</v>
      </c>
      <c r="F395" s="399" t="str">
        <f t="shared" si="13"/>
        <v>19</v>
      </c>
    </row>
    <row r="396" spans="1:6" customFormat="1" ht="14.7" hidden="1">
      <c r="A396" s="393" t="s">
        <v>2255</v>
      </c>
      <c r="B396">
        <v>40800</v>
      </c>
      <c r="C396" t="s">
        <v>2256</v>
      </c>
      <c r="E396" s="394" t="e">
        <f t="shared" si="12"/>
        <v>#VALUE!</v>
      </c>
      <c r="F396" t="str">
        <f t="shared" si="13"/>
        <v>19</v>
      </c>
    </row>
    <row r="397" spans="1:6" customFormat="1" ht="14.7" hidden="1">
      <c r="A397" s="393" t="s">
        <v>2257</v>
      </c>
      <c r="B397">
        <v>23200</v>
      </c>
      <c r="C397" t="s">
        <v>2258</v>
      </c>
      <c r="E397" s="394" t="e">
        <f t="shared" si="12"/>
        <v>#VALUE!</v>
      </c>
      <c r="F397" t="str">
        <f t="shared" si="13"/>
        <v>19</v>
      </c>
    </row>
    <row r="398" spans="1:6" customFormat="1" ht="14.7" hidden="1">
      <c r="A398" s="393" t="s">
        <v>2259</v>
      </c>
      <c r="B398">
        <v>20000</v>
      </c>
      <c r="C398" t="s">
        <v>2260</v>
      </c>
      <c r="E398" s="394" t="e">
        <f t="shared" si="12"/>
        <v>#VALUE!</v>
      </c>
      <c r="F398" t="str">
        <f t="shared" si="13"/>
        <v>19</v>
      </c>
    </row>
    <row r="399" spans="1:6" customFormat="1" ht="14.7" hidden="1">
      <c r="A399" s="393" t="s">
        <v>2261</v>
      </c>
      <c r="B399">
        <v>7200</v>
      </c>
      <c r="C399" t="s">
        <v>2262</v>
      </c>
      <c r="E399" s="394" t="e">
        <f t="shared" si="12"/>
        <v>#VALUE!</v>
      </c>
      <c r="F399" t="str">
        <f t="shared" si="13"/>
        <v>19</v>
      </c>
    </row>
    <row r="400" spans="1:6" ht="26.1">
      <c r="A400" s="397" t="s">
        <v>2263</v>
      </c>
      <c r="B400" s="395">
        <v>20000</v>
      </c>
      <c r="C400" s="395" t="s">
        <v>2264</v>
      </c>
      <c r="D400" s="396">
        <v>171105478</v>
      </c>
      <c r="E400" s="401" t="str">
        <f t="shared" si="12"/>
        <v>Í1+%OÈ8`Î</v>
      </c>
      <c r="F400" s="399" t="str">
        <f t="shared" si="13"/>
        <v>03</v>
      </c>
    </row>
    <row r="401" spans="1:6" ht="26.1">
      <c r="A401" s="397" t="s">
        <v>2265</v>
      </c>
      <c r="B401" s="395">
        <v>12000</v>
      </c>
      <c r="C401" s="395" t="s">
        <v>2266</v>
      </c>
      <c r="D401" s="396">
        <v>171105332</v>
      </c>
      <c r="E401" s="401" t="str">
        <f t="shared" si="12"/>
        <v>Í1+%AÈ2kÎ</v>
      </c>
      <c r="F401" s="399" t="str">
        <f t="shared" si="13"/>
        <v>03</v>
      </c>
    </row>
    <row r="402" spans="1:6" ht="26.1">
      <c r="A402" s="397" t="s">
        <v>2267</v>
      </c>
      <c r="B402" s="395">
        <v>2100</v>
      </c>
      <c r="C402" s="395" t="s">
        <v>2268</v>
      </c>
      <c r="D402" s="396">
        <v>171105333</v>
      </c>
      <c r="E402" s="401" t="str">
        <f t="shared" si="12"/>
        <v>Í1+%AÈ3qÎ</v>
      </c>
      <c r="F402" s="399" t="str">
        <f t="shared" si="13"/>
        <v>03</v>
      </c>
    </row>
    <row r="403" spans="1:6" ht="26.1">
      <c r="A403" s="397" t="s">
        <v>2269</v>
      </c>
      <c r="B403" s="395">
        <v>8800</v>
      </c>
      <c r="C403" s="395" t="s">
        <v>2270</v>
      </c>
      <c r="D403" s="396">
        <v>171105436</v>
      </c>
      <c r="E403" s="401" t="str">
        <f t="shared" si="12"/>
        <v>Í1+%KÈ6DÎ</v>
      </c>
      <c r="F403" s="399" t="str">
        <f t="shared" si="13"/>
        <v>03</v>
      </c>
    </row>
    <row r="404" spans="1:6" ht="26.1">
      <c r="A404" s="397" t="s">
        <v>2271</v>
      </c>
      <c r="B404" s="395">
        <v>37600</v>
      </c>
      <c r="C404" s="395" t="s">
        <v>2272</v>
      </c>
      <c r="D404" s="396">
        <v>171105096</v>
      </c>
      <c r="E404" s="401" t="str">
        <f t="shared" si="12"/>
        <v>Í1+%)È6#Î</v>
      </c>
      <c r="F404" s="399" t="str">
        <f t="shared" si="13"/>
        <v>09</v>
      </c>
    </row>
    <row r="405" spans="1:6" ht="26.1">
      <c r="A405" s="397" t="s">
        <v>2273</v>
      </c>
      <c r="B405" s="395">
        <v>7200</v>
      </c>
      <c r="C405" s="395" t="s">
        <v>2274</v>
      </c>
      <c r="D405" s="396">
        <v>171105202</v>
      </c>
      <c r="E405" s="401" t="str">
        <f t="shared" si="12"/>
        <v>Í1+%4È27Î</v>
      </c>
      <c r="F405" s="399" t="str">
        <f t="shared" si="13"/>
        <v>09</v>
      </c>
    </row>
    <row r="406" spans="1:6" ht="26.1">
      <c r="A406" s="397" t="s">
        <v>2275</v>
      </c>
      <c r="B406" s="395">
        <v>45600</v>
      </c>
      <c r="C406" s="395" t="s">
        <v>2276</v>
      </c>
      <c r="D406" s="396">
        <v>171105016</v>
      </c>
      <c r="E406" s="401" t="str">
        <f t="shared" si="12"/>
        <v>Í1+%!È6jÎ</v>
      </c>
      <c r="F406" s="399" t="str">
        <f t="shared" si="13"/>
        <v>09</v>
      </c>
    </row>
    <row r="407" spans="1:6" ht="26.1">
      <c r="A407" s="397" t="s">
        <v>2277</v>
      </c>
      <c r="B407" s="395">
        <v>20000</v>
      </c>
      <c r="C407" s="395" t="s">
        <v>2278</v>
      </c>
      <c r="D407" s="396">
        <v>171105074</v>
      </c>
      <c r="E407" s="401" t="str">
        <f t="shared" si="12"/>
        <v>Í1+%'È4vÎ</v>
      </c>
      <c r="F407" s="399" t="str">
        <f t="shared" si="13"/>
        <v>09</v>
      </c>
    </row>
  </sheetData>
  <autoFilter ref="A1:F407">
    <filterColumn colId="3">
      <customFilters>
        <customFilter operator="notEqual" val=" "/>
      </customFilters>
    </filterColumn>
  </autoFilter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9"/>
  <sheetViews>
    <sheetView topLeftCell="A145" workbookViewId="0">
      <selection activeCell="F145" sqref="F144:F145"/>
    </sheetView>
  </sheetViews>
  <sheetFormatPr defaultRowHeight="29.1" customHeight="1"/>
  <cols>
    <col min="2" max="2" width="22.3671875" bestFit="1" customWidth="1"/>
    <col min="3" max="3" width="10.41796875" bestFit="1" customWidth="1"/>
    <col min="4" max="4" width="6.26171875" bestFit="1" customWidth="1"/>
    <col min="5" max="5" width="11.578125" style="404" customWidth="1"/>
    <col min="6" max="6" width="24.26171875" bestFit="1" customWidth="1"/>
  </cols>
  <sheetData>
    <row r="1" spans="1:6" ht="29.1" customHeight="1">
      <c r="B1" t="s">
        <v>517</v>
      </c>
      <c r="C1" t="s">
        <v>518</v>
      </c>
      <c r="D1" t="s">
        <v>519</v>
      </c>
      <c r="E1" s="404" t="s">
        <v>520</v>
      </c>
      <c r="F1" t="s">
        <v>2758</v>
      </c>
    </row>
    <row r="2" spans="1:6" ht="29.1" customHeight="1">
      <c r="A2">
        <v>1</v>
      </c>
      <c r="B2" s="403" t="s">
        <v>2286</v>
      </c>
      <c r="C2">
        <v>13600</v>
      </c>
      <c r="D2" t="s">
        <v>2287</v>
      </c>
      <c r="E2" s="404">
        <v>171105314</v>
      </c>
      <c r="F2" s="401" t="str">
        <f t="shared" ref="F2:F65" si="0">Code128(E2)</f>
        <v>Í1+%?È4oÎ</v>
      </c>
    </row>
    <row r="3" spans="1:6" ht="29.1" customHeight="1">
      <c r="A3">
        <v>2</v>
      </c>
      <c r="B3" s="403" t="s">
        <v>2288</v>
      </c>
      <c r="C3">
        <v>28000</v>
      </c>
      <c r="D3" t="s">
        <v>2289</v>
      </c>
      <c r="E3" s="404">
        <v>171105175</v>
      </c>
      <c r="F3" s="401" t="str">
        <f t="shared" si="0"/>
        <v>Í1+%1È5=Î</v>
      </c>
    </row>
    <row r="4" spans="1:6" ht="29.1" customHeight="1">
      <c r="A4">
        <v>3</v>
      </c>
      <c r="B4" s="403" t="s">
        <v>2290</v>
      </c>
      <c r="C4">
        <v>23200</v>
      </c>
      <c r="D4" t="s">
        <v>2291</v>
      </c>
      <c r="E4" s="404">
        <v>171104989</v>
      </c>
      <c r="F4" s="401" t="str">
        <f t="shared" si="0"/>
        <v>Í1+$ÆÈ9aÎ</v>
      </c>
    </row>
    <row r="5" spans="1:6" ht="29.1" customHeight="1">
      <c r="A5">
        <v>4</v>
      </c>
      <c r="B5" s="403" t="s">
        <v>2292</v>
      </c>
      <c r="C5">
        <v>12000</v>
      </c>
      <c r="D5" t="s">
        <v>2293</v>
      </c>
      <c r="E5" s="404">
        <v>171102367</v>
      </c>
      <c r="F5" s="401" t="str">
        <f t="shared" si="0"/>
        <v>Í1+"DÈ7%Î</v>
      </c>
    </row>
    <row r="6" spans="1:6" ht="29.1" customHeight="1">
      <c r="A6">
        <v>5</v>
      </c>
      <c r="B6" s="403" t="s">
        <v>2294</v>
      </c>
      <c r="C6">
        <v>26400</v>
      </c>
      <c r="D6" t="s">
        <v>2295</v>
      </c>
      <c r="E6" s="404">
        <v>171103342</v>
      </c>
      <c r="F6" s="401" t="str">
        <f t="shared" si="0"/>
        <v>Í1+#BÈ2iÎ</v>
      </c>
    </row>
    <row r="7" spans="1:6" ht="29.1" customHeight="1">
      <c r="A7">
        <v>6</v>
      </c>
      <c r="B7" s="403" t="s">
        <v>2296</v>
      </c>
      <c r="C7">
        <v>8800</v>
      </c>
      <c r="D7" t="s">
        <v>2297</v>
      </c>
      <c r="E7" s="404">
        <v>171105326</v>
      </c>
      <c r="F7" s="401" t="str">
        <f t="shared" si="0"/>
        <v>Í1+%@È6ÃÎ</v>
      </c>
    </row>
    <row r="8" spans="1:6" ht="29.1" customHeight="1">
      <c r="A8">
        <v>7</v>
      </c>
      <c r="B8" s="403" t="s">
        <v>2298</v>
      </c>
      <c r="C8">
        <v>8800</v>
      </c>
      <c r="D8" t="s">
        <v>2299</v>
      </c>
      <c r="E8" s="404">
        <v>171105124</v>
      </c>
      <c r="F8" s="401" t="str">
        <f t="shared" si="0"/>
        <v>Í1+%,È4#Î</v>
      </c>
    </row>
    <row r="9" spans="1:6" ht="29.1" customHeight="1">
      <c r="A9">
        <v>8</v>
      </c>
      <c r="B9" s="403" t="s">
        <v>2300</v>
      </c>
      <c r="C9">
        <v>45600</v>
      </c>
      <c r="D9" t="s">
        <v>2301</v>
      </c>
      <c r="E9" s="404">
        <v>171105121</v>
      </c>
      <c r="F9" s="401" t="str">
        <f t="shared" si="0"/>
        <v>Í1+%,È1xÎ</v>
      </c>
    </row>
    <row r="10" spans="1:6" ht="29.1" customHeight="1">
      <c r="A10">
        <v>9</v>
      </c>
      <c r="B10" s="403" t="s">
        <v>2302</v>
      </c>
      <c r="C10">
        <v>8800</v>
      </c>
      <c r="D10" t="s">
        <v>2303</v>
      </c>
      <c r="E10" s="404">
        <v>171105123</v>
      </c>
      <c r="F10" s="401" t="str">
        <f t="shared" si="0"/>
        <v>Í1+%,È3ÈÎ</v>
      </c>
    </row>
    <row r="11" spans="1:6" ht="29.1" customHeight="1">
      <c r="A11">
        <v>10</v>
      </c>
      <c r="B11" s="403" t="s">
        <v>2304</v>
      </c>
      <c r="C11">
        <v>32800</v>
      </c>
      <c r="D11" t="s">
        <v>2305</v>
      </c>
      <c r="E11" s="404">
        <v>171102257</v>
      </c>
      <c r="F11" s="401" t="str">
        <f t="shared" si="0"/>
        <v>Í1+"9È7`Î</v>
      </c>
    </row>
    <row r="12" spans="1:6" ht="29.1" customHeight="1">
      <c r="A12">
        <v>11</v>
      </c>
      <c r="B12" s="403" t="s">
        <v>2306</v>
      </c>
      <c r="C12">
        <v>2100</v>
      </c>
      <c r="D12" t="s">
        <v>2307</v>
      </c>
      <c r="E12" s="404">
        <v>171102256</v>
      </c>
      <c r="F12" s="401" t="str">
        <f t="shared" si="0"/>
        <v>Í1+"9È6ZÎ</v>
      </c>
    </row>
    <row r="13" spans="1:6" ht="29.1" customHeight="1">
      <c r="A13">
        <v>12</v>
      </c>
      <c r="B13" s="403" t="s">
        <v>2308</v>
      </c>
      <c r="C13">
        <v>29600</v>
      </c>
      <c r="D13" t="s">
        <v>2309</v>
      </c>
      <c r="E13" s="404">
        <v>171102459</v>
      </c>
      <c r="F13" s="401" t="str">
        <f t="shared" si="0"/>
        <v>Í1+"MÈ9UÎ</v>
      </c>
    </row>
    <row r="14" spans="1:6" ht="29.1" customHeight="1">
      <c r="A14">
        <v>13</v>
      </c>
      <c r="B14" s="403" t="s">
        <v>2310</v>
      </c>
      <c r="C14">
        <v>68000</v>
      </c>
      <c r="D14" t="s">
        <v>2311</v>
      </c>
      <c r="E14" s="404">
        <v>171103334</v>
      </c>
      <c r="F14" s="401" t="str">
        <f t="shared" si="0"/>
        <v>Í1+#AÈ4qÎ</v>
      </c>
    </row>
    <row r="15" spans="1:6" ht="29.1" customHeight="1">
      <c r="A15">
        <v>14</v>
      </c>
      <c r="B15" s="403" t="s">
        <v>2312</v>
      </c>
      <c r="C15">
        <v>23200</v>
      </c>
      <c r="D15" t="s">
        <v>2313</v>
      </c>
      <c r="E15" s="404">
        <v>171103333</v>
      </c>
      <c r="F15" s="401" t="str">
        <f t="shared" si="0"/>
        <v>Í1+#AÈ3kÎ</v>
      </c>
    </row>
    <row r="16" spans="1:6" ht="29.1" customHeight="1">
      <c r="A16">
        <v>15</v>
      </c>
      <c r="B16" s="403" t="s">
        <v>2314</v>
      </c>
      <c r="C16">
        <v>18400</v>
      </c>
      <c r="D16" t="s">
        <v>2315</v>
      </c>
      <c r="E16" s="404">
        <v>171100639</v>
      </c>
      <c r="F16" s="401" t="str">
        <f t="shared" si="0"/>
        <v>Í1+Â_È90Î</v>
      </c>
    </row>
    <row r="17" spans="1:6" ht="29.1" customHeight="1">
      <c r="A17">
        <v>16</v>
      </c>
      <c r="B17" s="403" t="s">
        <v>2316</v>
      </c>
      <c r="C17">
        <v>7200</v>
      </c>
      <c r="D17" t="s">
        <v>2317</v>
      </c>
      <c r="E17" s="404">
        <v>171100581</v>
      </c>
      <c r="F17" s="401" t="str">
        <f t="shared" si="0"/>
        <v>Í1+ÂZÈ1SÎ</v>
      </c>
    </row>
    <row r="18" spans="1:6" ht="29.1" customHeight="1">
      <c r="A18">
        <v>17</v>
      </c>
      <c r="B18" s="403" t="s">
        <v>2318</v>
      </c>
      <c r="C18">
        <v>23200</v>
      </c>
      <c r="D18" t="s">
        <v>2319</v>
      </c>
      <c r="E18" s="404">
        <v>171100578</v>
      </c>
      <c r="F18" s="401" t="str">
        <f t="shared" si="0"/>
        <v>Í1+ÂYÈ8yÎ</v>
      </c>
    </row>
    <row r="19" spans="1:6" ht="29.1" customHeight="1">
      <c r="A19">
        <v>18</v>
      </c>
      <c r="B19" s="403" t="s">
        <v>2320</v>
      </c>
      <c r="C19">
        <v>3400</v>
      </c>
      <c r="D19" t="s">
        <v>2321</v>
      </c>
      <c r="E19" s="404">
        <v>171100701</v>
      </c>
      <c r="F19" s="401" t="str">
        <f t="shared" si="0"/>
        <v>Í1+ÂfÈ1ÇÎ</v>
      </c>
    </row>
    <row r="20" spans="1:6" ht="29.1" customHeight="1">
      <c r="A20">
        <v>19</v>
      </c>
      <c r="B20" s="403" t="s">
        <v>2322</v>
      </c>
      <c r="C20">
        <v>128800</v>
      </c>
      <c r="D20" t="s">
        <v>2323</v>
      </c>
      <c r="E20" s="404">
        <v>171100686</v>
      </c>
      <c r="F20" s="401" t="str">
        <f t="shared" si="0"/>
        <v>Í1+ÂdÈ62Î</v>
      </c>
    </row>
    <row r="21" spans="1:6" ht="29.1" customHeight="1">
      <c r="A21">
        <v>20</v>
      </c>
      <c r="B21" s="403" t="s">
        <v>2324</v>
      </c>
      <c r="C21">
        <v>8800</v>
      </c>
      <c r="D21" t="s">
        <v>2325</v>
      </c>
      <c r="E21" s="404">
        <v>171100782</v>
      </c>
      <c r="F21" s="401" t="str">
        <f t="shared" si="0"/>
        <v>Í1+ÂnÈ2BÎ</v>
      </c>
    </row>
    <row r="22" spans="1:6" ht="29.1" customHeight="1">
      <c r="A22">
        <v>21</v>
      </c>
      <c r="B22" s="403" t="s">
        <v>2326</v>
      </c>
      <c r="C22">
        <v>18400</v>
      </c>
      <c r="D22" t="s">
        <v>2327</v>
      </c>
      <c r="E22" s="404">
        <v>171100781</v>
      </c>
      <c r="F22" s="401" t="str">
        <f t="shared" si="0"/>
        <v>Í1+ÂnÈ1&lt;Î</v>
      </c>
    </row>
    <row r="23" spans="1:6" ht="29.1" customHeight="1">
      <c r="A23">
        <v>22</v>
      </c>
      <c r="B23" s="403" t="s">
        <v>2328</v>
      </c>
      <c r="C23">
        <v>37600</v>
      </c>
      <c r="D23" t="s">
        <v>2329</v>
      </c>
      <c r="E23" s="404">
        <v>171100797</v>
      </c>
      <c r="F23" s="401" t="str">
        <f t="shared" si="0"/>
        <v>Í1+ÂoÈ7dÎ</v>
      </c>
    </row>
    <row r="24" spans="1:6" ht="29.1" customHeight="1">
      <c r="A24">
        <v>23</v>
      </c>
      <c r="B24" s="403" t="s">
        <v>2330</v>
      </c>
      <c r="C24">
        <v>47200</v>
      </c>
      <c r="D24" t="s">
        <v>2331</v>
      </c>
      <c r="E24" s="404">
        <v>171100103</v>
      </c>
      <c r="F24" s="401" t="str">
        <f t="shared" si="0"/>
        <v>Í1+Â*È3mÎ</v>
      </c>
    </row>
    <row r="25" spans="1:6" ht="29.1" customHeight="1">
      <c r="A25">
        <v>24</v>
      </c>
      <c r="B25" s="403" t="s">
        <v>2332</v>
      </c>
      <c r="C25">
        <v>16800</v>
      </c>
      <c r="D25" t="s">
        <v>2333</v>
      </c>
      <c r="E25" s="404">
        <v>171100104</v>
      </c>
      <c r="F25" s="401" t="str">
        <f t="shared" si="0"/>
        <v>Í1+Â*È4sÎ</v>
      </c>
    </row>
    <row r="26" spans="1:6" ht="29.1" customHeight="1">
      <c r="A26">
        <v>25</v>
      </c>
      <c r="B26" s="403" t="s">
        <v>2334</v>
      </c>
      <c r="C26">
        <v>3400</v>
      </c>
      <c r="D26" t="s">
        <v>2335</v>
      </c>
      <c r="E26" s="404">
        <v>171102327</v>
      </c>
      <c r="F26" s="401" t="str">
        <f t="shared" si="0"/>
        <v>Í1+"@È7|Î</v>
      </c>
    </row>
    <row r="27" spans="1:6" ht="29.1" customHeight="1">
      <c r="A27">
        <v>26</v>
      </c>
      <c r="B27" s="403" t="s">
        <v>2336</v>
      </c>
      <c r="C27">
        <v>39200</v>
      </c>
      <c r="D27" t="s">
        <v>2337</v>
      </c>
      <c r="E27" s="404">
        <v>171102328</v>
      </c>
      <c r="F27" s="401" t="str">
        <f t="shared" si="0"/>
        <v>Í1+"@È8ÆÎ</v>
      </c>
    </row>
    <row r="28" spans="1:6" ht="29.1" customHeight="1">
      <c r="A28">
        <v>27</v>
      </c>
      <c r="B28" s="403" t="s">
        <v>2334</v>
      </c>
      <c r="C28">
        <v>63200</v>
      </c>
      <c r="D28" t="s">
        <v>2338</v>
      </c>
      <c r="E28" s="404">
        <v>171102384</v>
      </c>
      <c r="F28" s="401" t="str">
        <f t="shared" si="0"/>
        <v>Í1+"FÈ4ÆÎ</v>
      </c>
    </row>
    <row r="29" spans="1:6" ht="29.1" customHeight="1">
      <c r="A29">
        <v>28</v>
      </c>
      <c r="B29" s="403" t="s">
        <v>2339</v>
      </c>
      <c r="C29">
        <v>76000</v>
      </c>
      <c r="D29" t="s">
        <v>2340</v>
      </c>
      <c r="E29" s="404">
        <v>171102535</v>
      </c>
      <c r="F29" s="401" t="str">
        <f t="shared" si="0"/>
        <v>Í1+"UÈ5]Î</v>
      </c>
    </row>
    <row r="30" spans="1:6" ht="29.1" customHeight="1">
      <c r="A30">
        <v>29</v>
      </c>
      <c r="B30" s="403" t="s">
        <v>2341</v>
      </c>
      <c r="C30">
        <v>48800</v>
      </c>
      <c r="D30" t="s">
        <v>2342</v>
      </c>
      <c r="E30" s="404">
        <v>171102534</v>
      </c>
      <c r="F30" s="401" t="str">
        <f t="shared" si="0"/>
        <v>Í1+"UÈ4WÎ</v>
      </c>
    </row>
    <row r="31" spans="1:6" ht="29.1" customHeight="1">
      <c r="A31">
        <v>30</v>
      </c>
      <c r="B31" s="403" t="s">
        <v>2343</v>
      </c>
      <c r="C31">
        <v>32800</v>
      </c>
      <c r="D31" t="s">
        <v>2344</v>
      </c>
      <c r="E31" s="404">
        <v>171102497</v>
      </c>
      <c r="F31" s="401" t="str">
        <f t="shared" si="0"/>
        <v>Í1+"QÈ7YÎ</v>
      </c>
    </row>
    <row r="32" spans="1:6" ht="29.1" customHeight="1">
      <c r="A32">
        <v>31</v>
      </c>
      <c r="B32" s="403" t="s">
        <v>2345</v>
      </c>
      <c r="C32">
        <v>13600</v>
      </c>
      <c r="D32" t="s">
        <v>2346</v>
      </c>
      <c r="E32" s="404">
        <v>171104796</v>
      </c>
      <c r="F32" s="401" t="str">
        <f t="shared" si="0"/>
        <v>Í1+$oÈ6jÎ</v>
      </c>
    </row>
    <row r="33" spans="1:6" ht="29.1" customHeight="1">
      <c r="A33">
        <v>32</v>
      </c>
      <c r="B33" s="403" t="s">
        <v>2347</v>
      </c>
      <c r="C33">
        <v>10400</v>
      </c>
      <c r="D33" t="s">
        <v>2348</v>
      </c>
      <c r="E33" s="404">
        <v>171104797</v>
      </c>
      <c r="F33" s="401" t="str">
        <f t="shared" si="0"/>
        <v>Í1+$oÈ7pÎ</v>
      </c>
    </row>
    <row r="34" spans="1:6" ht="29.1" customHeight="1">
      <c r="A34">
        <v>33</v>
      </c>
      <c r="B34" s="403" t="s">
        <v>2349</v>
      </c>
      <c r="C34">
        <v>21600</v>
      </c>
      <c r="D34" t="s">
        <v>2350</v>
      </c>
      <c r="E34" s="404">
        <v>171104916</v>
      </c>
      <c r="F34" s="401" t="str">
        <f t="shared" si="0"/>
        <v>Í1+${È63Î</v>
      </c>
    </row>
    <row r="35" spans="1:6" ht="29.1" customHeight="1">
      <c r="A35">
        <v>34</v>
      </c>
      <c r="B35" s="403" t="s">
        <v>2351</v>
      </c>
      <c r="C35">
        <v>3400</v>
      </c>
      <c r="D35" t="s">
        <v>2352</v>
      </c>
      <c r="E35" s="404">
        <v>171104930</v>
      </c>
      <c r="F35" s="401" t="str">
        <f t="shared" si="0"/>
        <v>Í1+$}È0~Î</v>
      </c>
    </row>
    <row r="36" spans="1:6" ht="29.1" customHeight="1">
      <c r="A36">
        <v>35</v>
      </c>
      <c r="B36" s="403" t="s">
        <v>2353</v>
      </c>
      <c r="C36">
        <v>10400</v>
      </c>
      <c r="D36" t="s">
        <v>2354</v>
      </c>
      <c r="E36" s="404">
        <v>171105001</v>
      </c>
      <c r="F36" s="401" t="str">
        <f t="shared" si="0"/>
        <v>Í1+%ÂÈ1HÎ</v>
      </c>
    </row>
    <row r="37" spans="1:6" ht="29.1" customHeight="1">
      <c r="A37">
        <v>36</v>
      </c>
      <c r="B37" s="403" t="s">
        <v>2355</v>
      </c>
      <c r="C37">
        <v>4700</v>
      </c>
      <c r="D37" t="s">
        <v>2356</v>
      </c>
      <c r="E37" s="404">
        <v>171105003</v>
      </c>
      <c r="F37" s="401" t="str">
        <f t="shared" si="0"/>
        <v>Í1+%ÂÈ3TÎ</v>
      </c>
    </row>
    <row r="38" spans="1:6" ht="29.1" customHeight="1">
      <c r="A38">
        <v>37</v>
      </c>
      <c r="B38" s="403" t="s">
        <v>2357</v>
      </c>
      <c r="C38">
        <v>10400</v>
      </c>
      <c r="D38" t="s">
        <v>2358</v>
      </c>
      <c r="E38" s="404">
        <v>171105004</v>
      </c>
      <c r="F38" s="401" t="str">
        <f t="shared" si="0"/>
        <v>Í1+%ÂÈ4ZÎ</v>
      </c>
    </row>
    <row r="39" spans="1:6" ht="29.1" customHeight="1">
      <c r="A39">
        <v>38</v>
      </c>
      <c r="B39" s="403" t="s">
        <v>2359</v>
      </c>
      <c r="C39">
        <v>16800</v>
      </c>
      <c r="D39" t="s">
        <v>2360</v>
      </c>
      <c r="E39" s="404">
        <v>171100427</v>
      </c>
      <c r="F39" s="401" t="str">
        <f t="shared" si="0"/>
        <v>Í1+ÂJÈ77Î</v>
      </c>
    </row>
    <row r="40" spans="1:6" ht="29.1" customHeight="1">
      <c r="A40">
        <v>39</v>
      </c>
      <c r="B40" s="403" t="s">
        <v>2361</v>
      </c>
      <c r="C40">
        <v>55200</v>
      </c>
      <c r="D40" t="s">
        <v>2362</v>
      </c>
      <c r="E40" s="404">
        <v>171100645</v>
      </c>
      <c r="F40" s="401" t="str">
        <f t="shared" si="0"/>
        <v>Í1+Â`È5ÇÎ</v>
      </c>
    </row>
    <row r="41" spans="1:6" ht="29.1" customHeight="1">
      <c r="A41">
        <v>40</v>
      </c>
      <c r="B41" s="403" t="s">
        <v>2363</v>
      </c>
      <c r="C41">
        <v>4700</v>
      </c>
      <c r="D41" t="s">
        <v>2364</v>
      </c>
      <c r="E41" s="404">
        <v>171100511</v>
      </c>
      <c r="F41" s="401" t="str">
        <f t="shared" si="0"/>
        <v>Í1+ÂSÈ17Î</v>
      </c>
    </row>
    <row r="42" spans="1:6" ht="29.1" customHeight="1">
      <c r="A42">
        <v>41</v>
      </c>
      <c r="B42" s="403" t="s">
        <v>2365</v>
      </c>
      <c r="C42">
        <v>42400</v>
      </c>
      <c r="D42" t="s">
        <v>2366</v>
      </c>
      <c r="E42" s="404">
        <v>171100800</v>
      </c>
      <c r="F42" s="401" t="str">
        <f t="shared" si="0"/>
        <v>Í1+ÂpÈ0&gt;Î</v>
      </c>
    </row>
    <row r="43" spans="1:6" ht="29.1" customHeight="1">
      <c r="A43">
        <v>42</v>
      </c>
      <c r="B43" s="403" t="s">
        <v>2367</v>
      </c>
      <c r="C43">
        <v>47200</v>
      </c>
      <c r="D43" t="s">
        <v>2368</v>
      </c>
      <c r="E43" s="404">
        <v>171100616</v>
      </c>
      <c r="F43" s="401" t="str">
        <f t="shared" si="0"/>
        <v>Í1+Â]È6}Î</v>
      </c>
    </row>
    <row r="44" spans="1:6" ht="29.1" customHeight="1">
      <c r="A44">
        <v>43</v>
      </c>
      <c r="B44" s="403" t="s">
        <v>2369</v>
      </c>
      <c r="C44">
        <v>15200</v>
      </c>
      <c r="D44" t="s">
        <v>2370</v>
      </c>
      <c r="E44" s="404">
        <v>171100598</v>
      </c>
      <c r="F44" s="401" t="str">
        <f t="shared" si="0"/>
        <v>Í1+Â[È8ÅÎ</v>
      </c>
    </row>
    <row r="45" spans="1:6" ht="29.1" customHeight="1">
      <c r="A45">
        <v>44</v>
      </c>
      <c r="B45" s="403" t="s">
        <v>2371</v>
      </c>
      <c r="C45">
        <v>13600</v>
      </c>
      <c r="D45" t="s">
        <v>2372</v>
      </c>
      <c r="E45" s="404">
        <v>171100588</v>
      </c>
      <c r="F45" s="401" t="str">
        <f t="shared" si="0"/>
        <v>Í1+ÂZÈ8}Î</v>
      </c>
    </row>
    <row r="46" spans="1:6" ht="29.1" customHeight="1">
      <c r="A46">
        <v>45</v>
      </c>
      <c r="B46" s="403" t="s">
        <v>2373</v>
      </c>
      <c r="C46">
        <v>28000</v>
      </c>
      <c r="D46" t="s">
        <v>2374</v>
      </c>
      <c r="E46" s="404">
        <v>171100665</v>
      </c>
      <c r="F46" s="401" t="str">
        <f t="shared" si="0"/>
        <v>Í1+ÂbÈ5$Î</v>
      </c>
    </row>
    <row r="47" spans="1:6" ht="29.1" customHeight="1">
      <c r="A47">
        <v>46</v>
      </c>
      <c r="B47" s="403" t="s">
        <v>2375</v>
      </c>
      <c r="C47">
        <v>36000</v>
      </c>
      <c r="D47" t="s">
        <v>2376</v>
      </c>
      <c r="E47" s="404">
        <v>171100416</v>
      </c>
      <c r="F47" s="401" t="str">
        <f t="shared" si="0"/>
        <v>Í1+ÂIÈ6-Î</v>
      </c>
    </row>
    <row r="48" spans="1:6" ht="29.1" customHeight="1">
      <c r="A48">
        <v>47</v>
      </c>
      <c r="B48" s="403" t="s">
        <v>2377</v>
      </c>
      <c r="C48">
        <v>20000</v>
      </c>
      <c r="D48" t="s">
        <v>2378</v>
      </c>
      <c r="E48" s="404">
        <v>171100788</v>
      </c>
      <c r="F48" s="401" t="str">
        <f t="shared" si="0"/>
        <v>Í1+ÂnÈ8fÎ</v>
      </c>
    </row>
    <row r="49" spans="1:6" ht="29.1" customHeight="1">
      <c r="A49">
        <v>48</v>
      </c>
      <c r="B49" s="403" t="s">
        <v>2379</v>
      </c>
      <c r="C49">
        <v>26400</v>
      </c>
      <c r="D49" t="s">
        <v>2380</v>
      </c>
      <c r="E49" s="404">
        <v>171100337</v>
      </c>
      <c r="F49" s="401" t="str">
        <f t="shared" si="0"/>
        <v>Í1+ÂAÈ7zÎ</v>
      </c>
    </row>
    <row r="50" spans="1:6" ht="29.1" customHeight="1">
      <c r="A50">
        <v>49</v>
      </c>
      <c r="B50" s="403" t="s">
        <v>2381</v>
      </c>
      <c r="C50">
        <v>106400</v>
      </c>
      <c r="D50" t="s">
        <v>2382</v>
      </c>
      <c r="E50" s="404">
        <v>171100139</v>
      </c>
      <c r="F50" s="401" t="str">
        <f t="shared" si="0"/>
        <v>Í1+Â-È96Î</v>
      </c>
    </row>
    <row r="51" spans="1:6" ht="29.1" customHeight="1">
      <c r="A51">
        <v>50</v>
      </c>
      <c r="B51" s="403" t="s">
        <v>2383</v>
      </c>
      <c r="C51">
        <v>13600</v>
      </c>
      <c r="D51" t="s">
        <v>2384</v>
      </c>
      <c r="E51" s="404">
        <v>171100148</v>
      </c>
      <c r="F51" s="401" t="str">
        <f t="shared" si="0"/>
        <v>Í1+Â.È84Î</v>
      </c>
    </row>
    <row r="52" spans="1:6" ht="29.1" customHeight="1">
      <c r="A52">
        <v>51</v>
      </c>
      <c r="B52" s="403" t="s">
        <v>2385</v>
      </c>
      <c r="C52">
        <v>15200</v>
      </c>
      <c r="D52" t="s">
        <v>2386</v>
      </c>
      <c r="E52" s="404">
        <v>171100122</v>
      </c>
      <c r="F52" s="401" t="str">
        <f t="shared" si="0"/>
        <v>Í1+Â,È2oÎ</v>
      </c>
    </row>
    <row r="53" spans="1:6" ht="29.1" customHeight="1">
      <c r="A53">
        <v>52</v>
      </c>
      <c r="B53" s="403" t="s">
        <v>2387</v>
      </c>
      <c r="C53">
        <v>18400</v>
      </c>
      <c r="D53" t="s">
        <v>2388</v>
      </c>
      <c r="E53" s="404">
        <v>171100181</v>
      </c>
      <c r="F53" s="401" t="str">
        <f t="shared" si="0"/>
        <v>Í1+Â2È1ÅÎ</v>
      </c>
    </row>
    <row r="54" spans="1:6" ht="29.1" customHeight="1">
      <c r="A54">
        <v>53</v>
      </c>
      <c r="B54" s="403" t="s">
        <v>2389</v>
      </c>
      <c r="C54">
        <v>40800</v>
      </c>
      <c r="D54" t="s">
        <v>2390</v>
      </c>
      <c r="E54" s="404">
        <v>171100166</v>
      </c>
      <c r="F54" s="401" t="str">
        <f t="shared" si="0"/>
        <v>Í1+Â0È60Î</v>
      </c>
    </row>
    <row r="55" spans="1:6" ht="29.1" customHeight="1">
      <c r="A55">
        <v>54</v>
      </c>
      <c r="B55" s="403" t="s">
        <v>2391</v>
      </c>
      <c r="C55">
        <v>24800</v>
      </c>
      <c r="D55" t="s">
        <v>2392</v>
      </c>
      <c r="E55" s="404">
        <v>171100237</v>
      </c>
      <c r="F55" s="401" t="str">
        <f t="shared" si="0"/>
        <v>Í1+Â7È7RÎ</v>
      </c>
    </row>
    <row r="56" spans="1:6" ht="29.1" customHeight="1">
      <c r="A56">
        <v>55</v>
      </c>
      <c r="B56" s="403" t="s">
        <v>2393</v>
      </c>
      <c r="C56">
        <v>7200</v>
      </c>
      <c r="D56" t="s">
        <v>2394</v>
      </c>
      <c r="E56" s="404">
        <v>171100285</v>
      </c>
      <c r="F56" s="401" t="str">
        <f t="shared" si="0"/>
        <v>Í1+Â&lt;È5ZÎ</v>
      </c>
    </row>
    <row r="57" spans="1:6" ht="29.1" customHeight="1">
      <c r="A57">
        <v>56</v>
      </c>
      <c r="B57" s="403" t="s">
        <v>2395</v>
      </c>
      <c r="C57">
        <v>2100</v>
      </c>
      <c r="D57" t="s">
        <v>2396</v>
      </c>
      <c r="E57" s="404">
        <v>171100018</v>
      </c>
      <c r="F57" s="401" t="str">
        <f t="shared" si="0"/>
        <v>Í1+Â!È8gÎ</v>
      </c>
    </row>
    <row r="58" spans="1:6" ht="29.1" customHeight="1">
      <c r="A58">
        <v>57</v>
      </c>
      <c r="B58" s="403" t="s">
        <v>2397</v>
      </c>
      <c r="C58">
        <v>40800</v>
      </c>
      <c r="D58" t="s">
        <v>2398</v>
      </c>
      <c r="E58" s="404">
        <v>171100063</v>
      </c>
      <c r="F58" s="401" t="str">
        <f t="shared" si="0"/>
        <v>Í1+Â&amp;È3]Î</v>
      </c>
    </row>
    <row r="59" spans="1:6" ht="29.1" customHeight="1">
      <c r="A59">
        <v>58</v>
      </c>
      <c r="B59" s="403" t="s">
        <v>2399</v>
      </c>
      <c r="C59">
        <v>10400</v>
      </c>
      <c r="D59" t="s">
        <v>2400</v>
      </c>
      <c r="E59" s="404">
        <v>171102132</v>
      </c>
      <c r="F59" s="401" t="str">
        <f t="shared" si="0"/>
        <v>Í1+"-È2yÎ</v>
      </c>
    </row>
    <row r="60" spans="1:6" ht="29.1" customHeight="1">
      <c r="A60">
        <v>59</v>
      </c>
      <c r="B60" s="403" t="s">
        <v>2401</v>
      </c>
      <c r="C60">
        <v>42400</v>
      </c>
      <c r="D60" t="s">
        <v>2402</v>
      </c>
      <c r="E60" s="404">
        <v>171102163</v>
      </c>
      <c r="F60" s="401" t="str">
        <f t="shared" si="0"/>
        <v>Í1+"0È3$Î</v>
      </c>
    </row>
    <row r="61" spans="1:6" ht="29.1" customHeight="1">
      <c r="A61">
        <v>60</v>
      </c>
      <c r="B61" s="403" t="s">
        <v>2403</v>
      </c>
      <c r="C61">
        <v>26400</v>
      </c>
      <c r="D61" t="s">
        <v>2404</v>
      </c>
      <c r="E61" s="404">
        <v>171102170</v>
      </c>
      <c r="F61" s="401" t="str">
        <f t="shared" si="0"/>
        <v>Í1+"1È0}Î</v>
      </c>
    </row>
    <row r="62" spans="1:6" ht="29.1" customHeight="1">
      <c r="A62">
        <v>61</v>
      </c>
      <c r="B62" s="403" t="s">
        <v>2405</v>
      </c>
      <c r="C62">
        <v>71200</v>
      </c>
      <c r="D62" t="s">
        <v>2406</v>
      </c>
      <c r="E62" s="404">
        <v>171102543</v>
      </c>
      <c r="F62" s="401" t="str">
        <f t="shared" si="0"/>
        <v>Í1+"VÈ3UÎ</v>
      </c>
    </row>
    <row r="63" spans="1:6" ht="29.1" customHeight="1">
      <c r="A63">
        <v>62</v>
      </c>
      <c r="B63" s="403" t="s">
        <v>2407</v>
      </c>
      <c r="C63">
        <v>12000</v>
      </c>
      <c r="D63" t="s">
        <v>2408</v>
      </c>
      <c r="E63" s="404">
        <v>171102458</v>
      </c>
      <c r="F63" s="401" t="str">
        <f t="shared" si="0"/>
        <v>Í1+"MÈ8OÎ</v>
      </c>
    </row>
    <row r="64" spans="1:6" ht="29.1" customHeight="1">
      <c r="A64">
        <v>63</v>
      </c>
      <c r="B64" s="403" t="s">
        <v>2409</v>
      </c>
      <c r="C64">
        <v>3400</v>
      </c>
      <c r="D64" t="s">
        <v>2410</v>
      </c>
      <c r="E64" s="404">
        <v>171102430</v>
      </c>
      <c r="F64" s="401" t="str">
        <f t="shared" si="0"/>
        <v>Í1+"KÈ0~Î</v>
      </c>
    </row>
    <row r="65" spans="1:6" ht="29.1" customHeight="1">
      <c r="A65">
        <v>64</v>
      </c>
      <c r="B65" s="403" t="s">
        <v>2411</v>
      </c>
      <c r="C65">
        <v>8800</v>
      </c>
      <c r="D65" t="s">
        <v>2412</v>
      </c>
      <c r="E65" s="404">
        <v>171102431</v>
      </c>
      <c r="F65" s="401" t="str">
        <f t="shared" si="0"/>
        <v>Í1+"KÈ1ÈÎ</v>
      </c>
    </row>
    <row r="66" spans="1:6" ht="29.1" customHeight="1">
      <c r="A66">
        <v>65</v>
      </c>
      <c r="B66" s="403" t="s">
        <v>2413</v>
      </c>
      <c r="C66">
        <v>21600</v>
      </c>
      <c r="D66" t="s">
        <v>2414</v>
      </c>
      <c r="E66" s="404">
        <v>171102432</v>
      </c>
      <c r="F66" s="401" t="str">
        <f t="shared" ref="F66:F129" si="1">Code128(E66)</f>
        <v>Í1+"KÈ2#Î</v>
      </c>
    </row>
    <row r="67" spans="1:6" ht="29.1" customHeight="1">
      <c r="A67">
        <v>66</v>
      </c>
      <c r="B67" s="403" t="s">
        <v>2415</v>
      </c>
      <c r="C67">
        <v>16800</v>
      </c>
      <c r="D67" t="s">
        <v>2416</v>
      </c>
      <c r="E67" s="404">
        <v>171102433</v>
      </c>
      <c r="F67" s="401" t="str">
        <f t="shared" si="1"/>
        <v>Í1+"KÈ3)Î</v>
      </c>
    </row>
    <row r="68" spans="1:6" ht="29.1" customHeight="1">
      <c r="A68">
        <v>67</v>
      </c>
      <c r="B68" s="403" t="s">
        <v>2409</v>
      </c>
      <c r="C68">
        <v>13600</v>
      </c>
      <c r="D68" t="s">
        <v>2417</v>
      </c>
      <c r="E68" s="404">
        <v>171102473</v>
      </c>
      <c r="F68" s="401" t="str">
        <f t="shared" si="1"/>
        <v>Í1+"OÈ39Î</v>
      </c>
    </row>
    <row r="69" spans="1:6" ht="29.1" customHeight="1">
      <c r="A69">
        <v>68</v>
      </c>
      <c r="B69" s="403" t="s">
        <v>2418</v>
      </c>
      <c r="C69">
        <v>23200</v>
      </c>
      <c r="D69" t="s">
        <v>2419</v>
      </c>
      <c r="E69" s="404">
        <v>171102276</v>
      </c>
      <c r="F69" s="401" t="str">
        <f t="shared" si="1"/>
        <v>Í1+";È6bÎ</v>
      </c>
    </row>
    <row r="70" spans="1:6" ht="29.1" customHeight="1">
      <c r="A70">
        <v>69</v>
      </c>
      <c r="B70" s="403" t="s">
        <v>2420</v>
      </c>
      <c r="C70">
        <v>104800</v>
      </c>
      <c r="D70" t="s">
        <v>2421</v>
      </c>
      <c r="E70" s="404">
        <v>171103159</v>
      </c>
      <c r="F70" s="401" t="str">
        <f t="shared" si="1"/>
        <v>Í1+#/È9GÎ</v>
      </c>
    </row>
    <row r="71" spans="1:6" ht="29.1" customHeight="1">
      <c r="A71">
        <v>70</v>
      </c>
      <c r="B71" s="403" t="s">
        <v>2422</v>
      </c>
      <c r="C71">
        <v>47200</v>
      </c>
      <c r="D71" t="s">
        <v>2423</v>
      </c>
      <c r="E71" s="404">
        <v>171103161</v>
      </c>
      <c r="F71" s="401" t="str">
        <f t="shared" si="1"/>
        <v>Í1+#0È1ÆÎ</v>
      </c>
    </row>
    <row r="72" spans="1:6" ht="29.1" customHeight="1">
      <c r="A72">
        <v>71</v>
      </c>
      <c r="B72" s="403" t="s">
        <v>2424</v>
      </c>
      <c r="C72">
        <v>18400</v>
      </c>
      <c r="D72" t="s">
        <v>2425</v>
      </c>
      <c r="E72" s="404">
        <v>171103162</v>
      </c>
      <c r="F72" s="401" t="str">
        <f t="shared" si="1"/>
        <v>Í1+#0È2!Î</v>
      </c>
    </row>
    <row r="73" spans="1:6" ht="29.1" customHeight="1">
      <c r="A73">
        <v>72</v>
      </c>
      <c r="B73" s="403" t="s">
        <v>2426</v>
      </c>
      <c r="C73">
        <v>16800</v>
      </c>
      <c r="D73" t="s">
        <v>2427</v>
      </c>
      <c r="E73" s="404">
        <v>171103051</v>
      </c>
      <c r="F73" s="401" t="str">
        <f t="shared" si="1"/>
        <v>Í1+#%È1VÎ</v>
      </c>
    </row>
    <row r="74" spans="1:6" ht="29.1" customHeight="1">
      <c r="A74">
        <v>73</v>
      </c>
      <c r="B74" s="403" t="s">
        <v>2428</v>
      </c>
      <c r="C74">
        <v>16800</v>
      </c>
      <c r="D74" t="s">
        <v>2429</v>
      </c>
      <c r="E74" s="404">
        <v>171103055</v>
      </c>
      <c r="F74" s="401" t="str">
        <f t="shared" si="1"/>
        <v>Í1+#%È5nÎ</v>
      </c>
    </row>
    <row r="75" spans="1:6" ht="29.1" customHeight="1">
      <c r="A75">
        <v>74</v>
      </c>
      <c r="B75" s="403" t="s">
        <v>2430</v>
      </c>
      <c r="C75">
        <v>13600</v>
      </c>
      <c r="D75" t="s">
        <v>2431</v>
      </c>
      <c r="E75" s="404">
        <v>171103282</v>
      </c>
      <c r="F75" s="401" t="str">
        <f t="shared" si="1"/>
        <v>Í1+#&lt;È2QÎ</v>
      </c>
    </row>
    <row r="76" spans="1:6" ht="29.1" customHeight="1">
      <c r="A76">
        <v>75</v>
      </c>
      <c r="B76" s="403" t="s">
        <v>2432</v>
      </c>
      <c r="C76">
        <v>44000</v>
      </c>
      <c r="D76" t="s">
        <v>2433</v>
      </c>
      <c r="E76" s="404">
        <v>171103352</v>
      </c>
      <c r="F76" s="401" t="str">
        <f t="shared" si="1"/>
        <v>Í1+#CÈ2mÎ</v>
      </c>
    </row>
    <row r="77" spans="1:6" ht="29.1" customHeight="1">
      <c r="A77">
        <v>76</v>
      </c>
      <c r="B77" s="403" t="s">
        <v>2434</v>
      </c>
      <c r="C77">
        <v>12000</v>
      </c>
      <c r="D77" t="s">
        <v>2435</v>
      </c>
      <c r="E77" s="404">
        <v>171103322</v>
      </c>
      <c r="F77" s="401" t="str">
        <f t="shared" si="1"/>
        <v>Í1+#@È2aÎ</v>
      </c>
    </row>
    <row r="78" spans="1:6" ht="29.1" customHeight="1">
      <c r="A78">
        <v>77</v>
      </c>
      <c r="B78" s="403" t="s">
        <v>2436</v>
      </c>
      <c r="C78">
        <v>29600</v>
      </c>
      <c r="D78" t="s">
        <v>2437</v>
      </c>
      <c r="E78" s="404">
        <v>171103250</v>
      </c>
      <c r="F78" s="401" t="str">
        <f t="shared" si="1"/>
        <v>Í1+#9È09Î</v>
      </c>
    </row>
    <row r="79" spans="1:6" ht="29.1" customHeight="1">
      <c r="A79">
        <v>78</v>
      </c>
      <c r="B79" s="403" t="s">
        <v>2438</v>
      </c>
      <c r="C79">
        <v>34400</v>
      </c>
      <c r="D79" t="s">
        <v>2439</v>
      </c>
      <c r="E79" s="404">
        <v>171105221</v>
      </c>
      <c r="F79" s="401" t="str">
        <f t="shared" si="1"/>
        <v>Í1+%6È19Î</v>
      </c>
    </row>
    <row r="80" spans="1:6" ht="29.1" customHeight="1">
      <c r="A80">
        <v>79</v>
      </c>
      <c r="B80" s="403" t="s">
        <v>2440</v>
      </c>
      <c r="C80">
        <v>32800</v>
      </c>
      <c r="D80" t="s">
        <v>2441</v>
      </c>
      <c r="E80" s="404">
        <v>171105454</v>
      </c>
      <c r="F80" s="401" t="str">
        <f t="shared" si="1"/>
        <v>Í1+%MÈ4@Î</v>
      </c>
    </row>
    <row r="81" spans="1:6" ht="29.1" customHeight="1">
      <c r="A81">
        <v>80</v>
      </c>
      <c r="B81" s="403" t="s">
        <v>2442</v>
      </c>
      <c r="C81">
        <v>16800</v>
      </c>
      <c r="D81" t="s">
        <v>2443</v>
      </c>
      <c r="E81" s="404">
        <v>171105450</v>
      </c>
      <c r="F81" s="401" t="str">
        <f t="shared" si="1"/>
        <v>Í1+%MÈ0(Î</v>
      </c>
    </row>
    <row r="82" spans="1:6" ht="29.1" customHeight="1">
      <c r="A82">
        <v>81</v>
      </c>
      <c r="B82" s="403" t="s">
        <v>2444</v>
      </c>
      <c r="C82">
        <v>32800</v>
      </c>
      <c r="D82" t="s">
        <v>2445</v>
      </c>
      <c r="E82" s="404">
        <v>171105413</v>
      </c>
      <c r="F82" s="401" t="str">
        <f t="shared" si="1"/>
        <v>Í1+%IÈ3*Î</v>
      </c>
    </row>
    <row r="83" spans="1:6" ht="29.1" customHeight="1">
      <c r="A83">
        <v>82</v>
      </c>
      <c r="B83" s="403" t="s">
        <v>2446</v>
      </c>
      <c r="C83">
        <v>58400</v>
      </c>
      <c r="D83" t="s">
        <v>2447</v>
      </c>
      <c r="E83" s="404">
        <v>171105277</v>
      </c>
      <c r="F83" s="401" t="str">
        <f t="shared" si="1"/>
        <v>Í1+%;È7qÎ</v>
      </c>
    </row>
    <row r="84" spans="1:6" ht="29.1" customHeight="1">
      <c r="A84">
        <v>83</v>
      </c>
      <c r="B84" s="403" t="s">
        <v>2448</v>
      </c>
      <c r="C84">
        <v>16800</v>
      </c>
      <c r="D84" t="s">
        <v>2449</v>
      </c>
      <c r="E84" s="404">
        <v>171105147</v>
      </c>
      <c r="F84" s="401" t="str">
        <f t="shared" si="1"/>
        <v>Í1+%.È7=Î</v>
      </c>
    </row>
    <row r="85" spans="1:6" ht="29.1" customHeight="1">
      <c r="A85">
        <v>84</v>
      </c>
      <c r="B85" s="403" t="s">
        <v>2450</v>
      </c>
      <c r="C85">
        <v>15200</v>
      </c>
      <c r="D85" t="s">
        <v>2451</v>
      </c>
      <c r="E85" s="404">
        <v>171105162</v>
      </c>
      <c r="F85" s="401" t="str">
        <f t="shared" si="1"/>
        <v>Í1+%0È2'Î</v>
      </c>
    </row>
    <row r="86" spans="1:6" ht="29.1" customHeight="1">
      <c r="A86">
        <v>85</v>
      </c>
      <c r="B86" s="403" t="s">
        <v>2452</v>
      </c>
      <c r="C86">
        <v>12000</v>
      </c>
      <c r="D86" t="s">
        <v>2453</v>
      </c>
      <c r="E86" s="404">
        <v>171105141</v>
      </c>
      <c r="F86" s="401" t="str">
        <f t="shared" si="1"/>
        <v>Í1+%.È1ÄÎ</v>
      </c>
    </row>
    <row r="87" spans="1:6" ht="29.1" customHeight="1">
      <c r="A87">
        <v>86</v>
      </c>
      <c r="B87" s="403" t="s">
        <v>2454</v>
      </c>
      <c r="C87">
        <v>42400</v>
      </c>
      <c r="D87" t="s">
        <v>2455</v>
      </c>
      <c r="E87" s="404">
        <v>171105101</v>
      </c>
      <c r="F87" s="401" t="str">
        <f t="shared" si="1"/>
        <v>Í1+%*È1pÎ</v>
      </c>
    </row>
    <row r="88" spans="1:6" ht="29.1" customHeight="1">
      <c r="A88">
        <v>87</v>
      </c>
      <c r="B88" s="403" t="s">
        <v>2456</v>
      </c>
      <c r="C88">
        <v>8800</v>
      </c>
      <c r="D88" t="s">
        <v>2457</v>
      </c>
      <c r="E88" s="404">
        <v>171105100</v>
      </c>
      <c r="F88" s="401" t="str">
        <f t="shared" si="1"/>
        <v>Í1+%*È0jÎ</v>
      </c>
    </row>
    <row r="89" spans="1:6" ht="29.1" customHeight="1">
      <c r="A89">
        <v>88</v>
      </c>
      <c r="B89" s="403" t="s">
        <v>978</v>
      </c>
      <c r="C89">
        <v>4700</v>
      </c>
      <c r="D89" t="s">
        <v>2458</v>
      </c>
      <c r="E89" s="404">
        <v>171105099</v>
      </c>
      <c r="F89" s="401" t="str">
        <f t="shared" si="1"/>
        <v>Í1+%)È95Î</v>
      </c>
    </row>
    <row r="90" spans="1:6" ht="29.1" customHeight="1">
      <c r="A90">
        <v>89</v>
      </c>
      <c r="B90" s="403" t="s">
        <v>2459</v>
      </c>
      <c r="C90">
        <v>10400</v>
      </c>
      <c r="D90" t="s">
        <v>2460</v>
      </c>
      <c r="E90" s="404">
        <v>171105093</v>
      </c>
      <c r="F90" s="401" t="str">
        <f t="shared" si="1"/>
        <v>Í1+%)È3xÎ</v>
      </c>
    </row>
    <row r="91" spans="1:6" ht="29.1" customHeight="1">
      <c r="A91">
        <v>90</v>
      </c>
      <c r="B91" s="403" t="s">
        <v>2461</v>
      </c>
      <c r="C91">
        <v>4700</v>
      </c>
      <c r="D91" t="s">
        <v>2462</v>
      </c>
      <c r="E91" s="404">
        <v>171105086</v>
      </c>
      <c r="F91" s="401" t="str">
        <f t="shared" si="1"/>
        <v>Í1+%(È6ÊÎ</v>
      </c>
    </row>
    <row r="92" spans="1:6" ht="29.1" customHeight="1">
      <c r="A92">
        <v>91</v>
      </c>
      <c r="B92" s="403" t="s">
        <v>2463</v>
      </c>
      <c r="C92">
        <v>15200</v>
      </c>
      <c r="D92" t="s">
        <v>2464</v>
      </c>
      <c r="E92" s="404">
        <v>171104827</v>
      </c>
      <c r="F92" s="401" t="str">
        <f t="shared" si="1"/>
        <v>Í1+$rÈ7|Î</v>
      </c>
    </row>
    <row r="93" spans="1:6" ht="29.1" customHeight="1">
      <c r="A93">
        <v>92</v>
      </c>
      <c r="B93" s="403" t="s">
        <v>2465</v>
      </c>
      <c r="C93">
        <v>20000</v>
      </c>
      <c r="D93" t="s">
        <v>2466</v>
      </c>
      <c r="E93" s="404">
        <v>171104815</v>
      </c>
      <c r="F93" s="401" t="str">
        <f t="shared" si="1"/>
        <v>Í1+$qÈ5lÎ</v>
      </c>
    </row>
    <row r="94" spans="1:6" ht="29.1" customHeight="1">
      <c r="A94">
        <v>93</v>
      </c>
      <c r="B94" s="403" t="s">
        <v>2467</v>
      </c>
      <c r="C94">
        <v>13600</v>
      </c>
      <c r="D94" t="s">
        <v>2468</v>
      </c>
      <c r="E94" s="404">
        <v>171104779</v>
      </c>
      <c r="F94" s="401" t="str">
        <f t="shared" si="1"/>
        <v>Í1+$mÈ9tÎ</v>
      </c>
    </row>
    <row r="95" spans="1:6" ht="29.1" customHeight="1">
      <c r="A95">
        <v>94</v>
      </c>
      <c r="B95" s="403" t="s">
        <v>2469</v>
      </c>
      <c r="C95">
        <v>44000</v>
      </c>
      <c r="D95" t="s">
        <v>2470</v>
      </c>
      <c r="E95" s="404">
        <v>171104892</v>
      </c>
      <c r="F95" s="401" t="str">
        <f t="shared" si="1"/>
        <v>Í1+$yÈ2zÎ</v>
      </c>
    </row>
    <row r="96" spans="1:6" ht="29.1" customHeight="1">
      <c r="A96">
        <v>95</v>
      </c>
      <c r="B96" s="403" t="s">
        <v>2471</v>
      </c>
      <c r="C96">
        <v>10400</v>
      </c>
      <c r="D96" t="s">
        <v>2472</v>
      </c>
      <c r="E96" s="404">
        <v>171104920</v>
      </c>
      <c r="F96" s="401" t="str">
        <f t="shared" si="1"/>
        <v>Í1+$|È0zÎ</v>
      </c>
    </row>
    <row r="97" spans="1:6" ht="29.1" customHeight="1">
      <c r="A97">
        <v>96</v>
      </c>
      <c r="B97" s="403" t="s">
        <v>2473</v>
      </c>
      <c r="C97">
        <v>18400</v>
      </c>
      <c r="D97" t="s">
        <v>2474</v>
      </c>
      <c r="E97" s="404">
        <v>171104976</v>
      </c>
      <c r="F97" s="401" t="str">
        <f t="shared" si="1"/>
        <v>Í1+$ÅÈ6KÎ</v>
      </c>
    </row>
    <row r="98" spans="1:6" ht="29.1" customHeight="1">
      <c r="A98">
        <v>97</v>
      </c>
      <c r="B98" s="403" t="s">
        <v>2475</v>
      </c>
      <c r="C98">
        <v>44000</v>
      </c>
      <c r="D98" t="s">
        <v>2476</v>
      </c>
      <c r="E98" s="404">
        <v>171104958</v>
      </c>
      <c r="F98" s="401" t="str">
        <f t="shared" si="1"/>
        <v>Í1+$ÃÈ8OÎ</v>
      </c>
    </row>
    <row r="99" spans="1:6" ht="29.1" customHeight="1">
      <c r="A99">
        <v>98</v>
      </c>
      <c r="B99" s="403" t="s">
        <v>2477</v>
      </c>
      <c r="C99">
        <v>7200</v>
      </c>
      <c r="D99" t="s">
        <v>2478</v>
      </c>
      <c r="E99" s="404">
        <v>171105020</v>
      </c>
      <c r="F99" s="401" t="str">
        <f t="shared" si="1"/>
        <v>Í1+%"È0JÎ</v>
      </c>
    </row>
    <row r="100" spans="1:6" ht="29.1" customHeight="1">
      <c r="A100">
        <v>99</v>
      </c>
      <c r="B100" s="403" t="s">
        <v>2479</v>
      </c>
      <c r="C100">
        <v>48800</v>
      </c>
      <c r="D100" t="s">
        <v>2480</v>
      </c>
      <c r="E100" s="404">
        <v>171105028</v>
      </c>
      <c r="F100" s="401" t="str">
        <f t="shared" si="1"/>
        <v>Í1+%"È8zÎ</v>
      </c>
    </row>
    <row r="101" spans="1:6" ht="29.1" customHeight="1">
      <c r="A101">
        <v>100</v>
      </c>
      <c r="B101" s="403" t="s">
        <v>2481</v>
      </c>
      <c r="C101">
        <v>26400</v>
      </c>
      <c r="D101" t="s">
        <v>2482</v>
      </c>
      <c r="E101" s="404">
        <v>171105031</v>
      </c>
      <c r="F101" s="401" t="str">
        <f t="shared" si="1"/>
        <v>Í1+%#È1TÎ</v>
      </c>
    </row>
    <row r="102" spans="1:6" ht="29.1" customHeight="1">
      <c r="A102">
        <v>101</v>
      </c>
      <c r="B102" s="403" t="s">
        <v>2483</v>
      </c>
      <c r="C102">
        <v>47200</v>
      </c>
      <c r="D102" t="s">
        <v>2484</v>
      </c>
      <c r="E102" s="404">
        <v>171104999</v>
      </c>
      <c r="F102" s="401" t="str">
        <f t="shared" si="1"/>
        <v>Í1+$ÇÈ9eÎ</v>
      </c>
    </row>
    <row r="103" spans="1:6" ht="29.1" customHeight="1">
      <c r="A103">
        <v>102</v>
      </c>
      <c r="B103" s="403" t="s">
        <v>2485</v>
      </c>
      <c r="C103">
        <v>8800</v>
      </c>
      <c r="D103" t="s">
        <v>2486</v>
      </c>
      <c r="E103" s="404">
        <v>171105005</v>
      </c>
      <c r="F103" s="401" t="str">
        <f t="shared" si="1"/>
        <v>Í1+%ÂÈ5`Î</v>
      </c>
    </row>
    <row r="104" spans="1:6" ht="29.1" customHeight="1">
      <c r="A104">
        <v>103</v>
      </c>
      <c r="B104" s="403" t="s">
        <v>2487</v>
      </c>
      <c r="C104">
        <v>29600</v>
      </c>
      <c r="D104" t="s">
        <v>2488</v>
      </c>
      <c r="E104" s="404">
        <v>171107733</v>
      </c>
      <c r="F104" s="401" t="str">
        <f t="shared" si="1"/>
        <v>Í1+'iÈ3IÎ</v>
      </c>
    </row>
    <row r="105" spans="1:6" ht="29.1" customHeight="1">
      <c r="A105">
        <v>104</v>
      </c>
      <c r="B105" s="403" t="s">
        <v>2489</v>
      </c>
      <c r="C105">
        <v>13600</v>
      </c>
      <c r="D105" t="s">
        <v>2490</v>
      </c>
      <c r="E105" s="404">
        <v>171107737</v>
      </c>
      <c r="F105" s="401" t="str">
        <f t="shared" si="1"/>
        <v>Í1+'iÈ7aÎ</v>
      </c>
    </row>
    <row r="106" spans="1:6" ht="29.1" customHeight="1">
      <c r="A106">
        <v>105</v>
      </c>
      <c r="B106" s="403" t="s">
        <v>2491</v>
      </c>
      <c r="C106">
        <v>63200</v>
      </c>
      <c r="D106" t="s">
        <v>2492</v>
      </c>
      <c r="E106" s="404">
        <v>171107742</v>
      </c>
      <c r="F106" s="401" t="str">
        <f t="shared" si="1"/>
        <v>Í1+'jÈ2GÎ</v>
      </c>
    </row>
    <row r="107" spans="1:6" ht="29.1" customHeight="1">
      <c r="A107">
        <v>106</v>
      </c>
      <c r="B107" s="403" t="s">
        <v>2493</v>
      </c>
      <c r="C107">
        <v>37600</v>
      </c>
      <c r="D107" t="s">
        <v>2494</v>
      </c>
      <c r="E107" s="404">
        <v>171107350</v>
      </c>
      <c r="F107" s="401" t="str">
        <f t="shared" si="1"/>
        <v>Í1+'CÈ0mÎ</v>
      </c>
    </row>
    <row r="108" spans="1:6" ht="29.1" customHeight="1">
      <c r="A108">
        <v>107</v>
      </c>
      <c r="B108" s="403" t="s">
        <v>2495</v>
      </c>
      <c r="C108">
        <v>24800</v>
      </c>
      <c r="D108" t="s">
        <v>2496</v>
      </c>
      <c r="E108" s="404">
        <v>171107345</v>
      </c>
      <c r="F108" s="401" t="str">
        <f t="shared" si="1"/>
        <v>Í1+'BÈ5ÂÎ</v>
      </c>
    </row>
    <row r="109" spans="1:6" ht="29.1" customHeight="1">
      <c r="A109">
        <v>108</v>
      </c>
      <c r="B109" s="403" t="s">
        <v>2497</v>
      </c>
      <c r="C109">
        <v>12000</v>
      </c>
      <c r="D109" t="s">
        <v>2498</v>
      </c>
      <c r="E109" s="404">
        <v>171107341</v>
      </c>
      <c r="F109" s="401" t="str">
        <f t="shared" si="1"/>
        <v>Í1+'BÈ1oÎ</v>
      </c>
    </row>
    <row r="110" spans="1:6" ht="29.1" customHeight="1">
      <c r="A110">
        <v>109</v>
      </c>
      <c r="B110" s="403" t="s">
        <v>2499</v>
      </c>
      <c r="C110">
        <v>52000</v>
      </c>
      <c r="D110" t="s">
        <v>2500</v>
      </c>
      <c r="E110" s="404">
        <v>171107443</v>
      </c>
      <c r="F110" s="401" t="str">
        <f t="shared" si="1"/>
        <v>Í1+'LÈ3&lt;Î</v>
      </c>
    </row>
    <row r="111" spans="1:6" ht="29.1" customHeight="1">
      <c r="A111">
        <v>110</v>
      </c>
      <c r="B111" s="403" t="s">
        <v>2501</v>
      </c>
      <c r="C111">
        <v>61600</v>
      </c>
      <c r="D111" t="s">
        <v>2502</v>
      </c>
      <c r="E111" s="404">
        <v>171107457</v>
      </c>
      <c r="F111" s="401" t="str">
        <f t="shared" si="1"/>
        <v>Í1+'MÈ7XÎ</v>
      </c>
    </row>
    <row r="112" spans="1:6" ht="29.1" customHeight="1">
      <c r="A112">
        <v>111</v>
      </c>
      <c r="B112" s="403" t="s">
        <v>2503</v>
      </c>
      <c r="C112">
        <v>50400</v>
      </c>
      <c r="D112" t="s">
        <v>2504</v>
      </c>
      <c r="E112" s="404">
        <v>171107624</v>
      </c>
      <c r="F112" s="401" t="str">
        <f t="shared" si="1"/>
        <v>Í1+'^È4#Î</v>
      </c>
    </row>
    <row r="113" spans="1:6" ht="29.1" customHeight="1">
      <c r="A113">
        <v>112</v>
      </c>
      <c r="B113" s="403" t="s">
        <v>2505</v>
      </c>
      <c r="C113">
        <v>16800</v>
      </c>
      <c r="D113" t="s">
        <v>2506</v>
      </c>
      <c r="E113" s="404">
        <v>171107556</v>
      </c>
      <c r="F113" s="401" t="str">
        <f t="shared" si="1"/>
        <v>Í1+'WÈ6zÎ</v>
      </c>
    </row>
    <row r="114" spans="1:6" ht="29.1" customHeight="1">
      <c r="A114">
        <v>113</v>
      </c>
      <c r="B114" s="403" t="s">
        <v>2507</v>
      </c>
      <c r="C114">
        <v>16800</v>
      </c>
      <c r="D114" t="s">
        <v>2508</v>
      </c>
      <c r="E114" s="404">
        <v>171100600</v>
      </c>
      <c r="F114" s="401" t="str">
        <f t="shared" si="1"/>
        <v>Í1+Â\È0UÎ</v>
      </c>
    </row>
    <row r="115" spans="1:6" ht="29.1" customHeight="1">
      <c r="A115">
        <v>114</v>
      </c>
      <c r="B115" s="403" t="s">
        <v>2509</v>
      </c>
      <c r="C115">
        <v>39200</v>
      </c>
      <c r="D115" t="s">
        <v>2510</v>
      </c>
      <c r="E115" s="404">
        <v>171105334</v>
      </c>
      <c r="F115" s="401" t="str">
        <f t="shared" si="1"/>
        <v>Í1+%AÈ4wÎ</v>
      </c>
    </row>
    <row r="116" spans="1:6" ht="29.1" customHeight="1">
      <c r="A116">
        <v>115</v>
      </c>
      <c r="B116" s="403" t="s">
        <v>2511</v>
      </c>
      <c r="C116">
        <v>8800</v>
      </c>
      <c r="D116" t="s">
        <v>2512</v>
      </c>
      <c r="E116" s="404">
        <v>171105335</v>
      </c>
      <c r="F116" s="401" t="str">
        <f t="shared" si="1"/>
        <v>Í1+%AÈ5}Î</v>
      </c>
    </row>
    <row r="117" spans="1:6" ht="29.1" customHeight="1">
      <c r="A117">
        <v>116</v>
      </c>
      <c r="B117" s="403" t="s">
        <v>2513</v>
      </c>
      <c r="C117">
        <v>16800</v>
      </c>
      <c r="D117" t="s">
        <v>2514</v>
      </c>
      <c r="E117" s="404">
        <v>171105246</v>
      </c>
      <c r="F117" s="401" t="str">
        <f t="shared" si="1"/>
        <v>Í1+%8È6_Î</v>
      </c>
    </row>
    <row r="118" spans="1:6" ht="29.1" customHeight="1">
      <c r="A118">
        <v>117</v>
      </c>
      <c r="B118" s="403" t="s">
        <v>2515</v>
      </c>
      <c r="C118">
        <v>13600</v>
      </c>
      <c r="D118" t="s">
        <v>2516</v>
      </c>
      <c r="E118" s="404">
        <v>171105248</v>
      </c>
      <c r="F118" s="401" t="str">
        <f t="shared" si="1"/>
        <v>Í1+%8È8kÎ</v>
      </c>
    </row>
    <row r="119" spans="1:6" ht="29.1" customHeight="1">
      <c r="A119">
        <v>118</v>
      </c>
      <c r="B119" s="403" t="s">
        <v>2517</v>
      </c>
      <c r="C119">
        <v>28000</v>
      </c>
      <c r="D119" t="s">
        <v>2518</v>
      </c>
      <c r="E119" s="404">
        <v>171104888</v>
      </c>
      <c r="F119" s="401" t="str">
        <f t="shared" si="1"/>
        <v>Í1+$xÈ83Î</v>
      </c>
    </row>
    <row r="120" spans="1:6" ht="29.1" customHeight="1">
      <c r="A120">
        <v>119</v>
      </c>
      <c r="B120" s="403" t="s">
        <v>2519</v>
      </c>
      <c r="C120">
        <v>68000</v>
      </c>
      <c r="D120" t="s">
        <v>2520</v>
      </c>
      <c r="E120" s="404">
        <v>171107665</v>
      </c>
      <c r="F120" s="401" t="str">
        <f t="shared" si="1"/>
        <v>Í1+'bÈ59Î</v>
      </c>
    </row>
    <row r="121" spans="1:6" ht="29.1" customHeight="1">
      <c r="A121">
        <v>120</v>
      </c>
      <c r="B121" s="403" t="s">
        <v>2521</v>
      </c>
      <c r="C121">
        <v>24800</v>
      </c>
      <c r="D121" t="s">
        <v>2522</v>
      </c>
      <c r="E121" s="404">
        <v>171107568</v>
      </c>
      <c r="F121" s="401" t="str">
        <f t="shared" si="1"/>
        <v>Í1+'XÈ8#Î</v>
      </c>
    </row>
    <row r="122" spans="1:6" ht="29.1" customHeight="1">
      <c r="A122">
        <v>121</v>
      </c>
      <c r="B122" s="403" t="s">
        <v>2523</v>
      </c>
      <c r="C122">
        <v>47200</v>
      </c>
      <c r="D122" t="s">
        <v>2524</v>
      </c>
      <c r="E122" s="404">
        <v>171107547</v>
      </c>
      <c r="F122" s="401" t="str">
        <f t="shared" si="1"/>
        <v>Í1+'VÈ7|Î</v>
      </c>
    </row>
    <row r="123" spans="1:6" ht="29.1" customHeight="1">
      <c r="A123">
        <v>122</v>
      </c>
      <c r="B123" s="403" t="s">
        <v>2525</v>
      </c>
      <c r="C123">
        <v>40800</v>
      </c>
      <c r="D123" t="s">
        <v>2526</v>
      </c>
      <c r="E123" s="404">
        <v>171100818</v>
      </c>
      <c r="F123" s="401" t="str">
        <f t="shared" si="1"/>
        <v>Í1+ÂqÈ8rÎ</v>
      </c>
    </row>
    <row r="124" spans="1:6" ht="29.1" customHeight="1">
      <c r="A124">
        <v>123</v>
      </c>
      <c r="B124" s="403" t="s">
        <v>2527</v>
      </c>
      <c r="C124">
        <v>20000</v>
      </c>
      <c r="D124" t="s">
        <v>2528</v>
      </c>
      <c r="E124" s="404">
        <v>171100434</v>
      </c>
      <c r="F124" s="401" t="str">
        <f t="shared" si="1"/>
        <v>Í1+ÂKÈ4)Î</v>
      </c>
    </row>
    <row r="125" spans="1:6" ht="29.1" customHeight="1">
      <c r="A125">
        <v>124</v>
      </c>
      <c r="B125" s="403" t="s">
        <v>2529</v>
      </c>
      <c r="C125">
        <v>10400</v>
      </c>
      <c r="D125" t="s">
        <v>2530</v>
      </c>
      <c r="E125" s="404">
        <v>171100458</v>
      </c>
      <c r="F125" s="401" t="str">
        <f t="shared" si="1"/>
        <v>Í1+ÂMÈ8IÎ</v>
      </c>
    </row>
    <row r="126" spans="1:6" ht="29.1" customHeight="1">
      <c r="A126">
        <v>125</v>
      </c>
      <c r="B126" s="403" t="s">
        <v>2531</v>
      </c>
      <c r="C126">
        <v>10400</v>
      </c>
      <c r="D126" t="s">
        <v>2532</v>
      </c>
      <c r="E126" s="404">
        <v>171100521</v>
      </c>
      <c r="F126" s="401" t="str">
        <f t="shared" si="1"/>
        <v>Í1+ÂTÈ1;Î</v>
      </c>
    </row>
    <row r="127" spans="1:6" ht="29.1" customHeight="1">
      <c r="A127">
        <v>126</v>
      </c>
      <c r="B127" s="403" t="s">
        <v>2533</v>
      </c>
      <c r="C127">
        <v>10400</v>
      </c>
      <c r="D127" t="s">
        <v>2534</v>
      </c>
      <c r="E127" s="404">
        <v>171100646</v>
      </c>
      <c r="F127" s="401" t="str">
        <f t="shared" si="1"/>
        <v>Í1+Â`È6"Î</v>
      </c>
    </row>
    <row r="128" spans="1:6" ht="29.1" customHeight="1">
      <c r="A128">
        <v>127</v>
      </c>
      <c r="B128" s="403" t="s">
        <v>2535</v>
      </c>
      <c r="C128">
        <v>16800</v>
      </c>
      <c r="D128" t="s">
        <v>2536</v>
      </c>
      <c r="E128" s="404">
        <v>171100679</v>
      </c>
      <c r="F128" s="401" t="str">
        <f t="shared" si="1"/>
        <v>Í1+ÂcÈ9@Î</v>
      </c>
    </row>
    <row r="129" spans="1:6" ht="29.1" customHeight="1">
      <c r="A129">
        <v>128</v>
      </c>
      <c r="B129" s="403" t="s">
        <v>2537</v>
      </c>
      <c r="C129">
        <v>10400</v>
      </c>
      <c r="D129" t="s">
        <v>2538</v>
      </c>
      <c r="E129" s="404">
        <v>171100657</v>
      </c>
      <c r="F129" s="401" t="str">
        <f t="shared" si="1"/>
        <v>Í1+ÂaÈ7,Î</v>
      </c>
    </row>
    <row r="130" spans="1:6" ht="29.1" customHeight="1">
      <c r="A130">
        <v>129</v>
      </c>
      <c r="B130" s="403" t="s">
        <v>2539</v>
      </c>
      <c r="C130">
        <v>7200</v>
      </c>
      <c r="D130" t="s">
        <v>2540</v>
      </c>
      <c r="E130" s="404">
        <v>171100742</v>
      </c>
      <c r="F130" s="401" t="str">
        <f t="shared" ref="F130:F193" si="2">Code128(E130)</f>
        <v>Í1+ÂjÈ22Î</v>
      </c>
    </row>
    <row r="131" spans="1:6" ht="29.1" customHeight="1">
      <c r="A131">
        <v>130</v>
      </c>
      <c r="B131" s="403" t="s">
        <v>2541</v>
      </c>
      <c r="C131">
        <v>26400</v>
      </c>
      <c r="D131" t="s">
        <v>2542</v>
      </c>
      <c r="E131" s="404">
        <v>171100731</v>
      </c>
      <c r="F131" s="401" t="str">
        <f t="shared" si="2"/>
        <v>Í1+ÂiÈ1(Î</v>
      </c>
    </row>
    <row r="132" spans="1:6" ht="29.1" customHeight="1">
      <c r="A132">
        <v>131</v>
      </c>
      <c r="B132" s="403" t="s">
        <v>2543</v>
      </c>
      <c r="C132">
        <v>37600</v>
      </c>
      <c r="D132" t="s">
        <v>2544</v>
      </c>
      <c r="E132" s="404">
        <v>171100728</v>
      </c>
      <c r="F132" s="401" t="str">
        <f t="shared" si="2"/>
        <v>Í1+ÂhÈ8NÎ</v>
      </c>
    </row>
    <row r="133" spans="1:6" ht="29.1" customHeight="1">
      <c r="A133">
        <v>132</v>
      </c>
      <c r="B133" s="403" t="s">
        <v>2545</v>
      </c>
      <c r="C133">
        <v>10400</v>
      </c>
      <c r="D133" t="s">
        <v>2546</v>
      </c>
      <c r="E133" s="404">
        <v>171100722</v>
      </c>
      <c r="F133" s="401" t="str">
        <f t="shared" si="2"/>
        <v>Í1+ÂhÈ2*Î</v>
      </c>
    </row>
    <row r="134" spans="1:6" ht="29.1" customHeight="1">
      <c r="A134">
        <v>133</v>
      </c>
      <c r="B134" s="403" t="s">
        <v>2547</v>
      </c>
      <c r="C134">
        <v>23200</v>
      </c>
      <c r="D134" t="s">
        <v>2548</v>
      </c>
      <c r="E134" s="404">
        <v>171100650</v>
      </c>
      <c r="F134" s="401" t="str">
        <f t="shared" si="2"/>
        <v>Í1+ÂaÈ0iÎ</v>
      </c>
    </row>
    <row r="135" spans="1:6" ht="29.1" customHeight="1">
      <c r="A135">
        <v>134</v>
      </c>
      <c r="B135" s="403" t="s">
        <v>2549</v>
      </c>
      <c r="C135">
        <v>56800</v>
      </c>
      <c r="D135" t="s">
        <v>2550</v>
      </c>
      <c r="E135" s="404">
        <v>171100783</v>
      </c>
      <c r="F135" s="401" t="str">
        <f t="shared" si="2"/>
        <v>Í1+ÂnÈ3HÎ</v>
      </c>
    </row>
    <row r="136" spans="1:6" ht="29.1" customHeight="1">
      <c r="A136">
        <v>135</v>
      </c>
      <c r="B136" s="403" t="s">
        <v>2551</v>
      </c>
      <c r="C136">
        <v>16800</v>
      </c>
      <c r="D136" t="s">
        <v>2552</v>
      </c>
      <c r="E136" s="404">
        <v>171100764</v>
      </c>
      <c r="F136" s="401" t="str">
        <f t="shared" si="2"/>
        <v>Í1+ÂlÈ4FÎ</v>
      </c>
    </row>
    <row r="137" spans="1:6" ht="29.1" customHeight="1">
      <c r="A137">
        <v>136</v>
      </c>
      <c r="B137" s="403" t="s">
        <v>2553</v>
      </c>
      <c r="C137">
        <v>32800</v>
      </c>
      <c r="D137" t="s">
        <v>2554</v>
      </c>
      <c r="E137" s="404">
        <v>171100762</v>
      </c>
      <c r="F137" s="401" t="str">
        <f t="shared" si="2"/>
        <v>Í1+ÂlÈ2:Î</v>
      </c>
    </row>
    <row r="138" spans="1:6" ht="29.1" customHeight="1">
      <c r="A138">
        <v>137</v>
      </c>
      <c r="B138" s="403" t="s">
        <v>2555</v>
      </c>
      <c r="C138">
        <v>20000</v>
      </c>
      <c r="D138" t="s">
        <v>2556</v>
      </c>
      <c r="E138" s="404">
        <v>171109505</v>
      </c>
      <c r="F138" s="401" t="str">
        <f t="shared" si="2"/>
        <v>Í1+)RÈ5fÎ</v>
      </c>
    </row>
    <row r="139" spans="1:6" ht="29.1" customHeight="1">
      <c r="A139">
        <v>138</v>
      </c>
      <c r="B139" s="403" t="s">
        <v>2557</v>
      </c>
      <c r="C139">
        <v>7200</v>
      </c>
      <c r="D139" t="s">
        <v>2558</v>
      </c>
      <c r="E139" s="404">
        <v>171100383</v>
      </c>
      <c r="F139" s="401" t="str">
        <f t="shared" si="2"/>
        <v>Í1+ÂFÈ3vÎ</v>
      </c>
    </row>
    <row r="140" spans="1:6" ht="29.1" customHeight="1">
      <c r="A140">
        <v>139</v>
      </c>
      <c r="B140" s="403" t="s">
        <v>2559</v>
      </c>
      <c r="C140">
        <v>16800</v>
      </c>
      <c r="D140" t="s">
        <v>2560</v>
      </c>
      <c r="E140" s="404">
        <v>171100113</v>
      </c>
      <c r="F140" s="401" t="str">
        <f t="shared" si="2"/>
        <v>Í1+Â+È3qÎ</v>
      </c>
    </row>
    <row r="141" spans="1:6" ht="29.1" customHeight="1">
      <c r="A141">
        <v>140</v>
      </c>
      <c r="B141" s="403" t="s">
        <v>2561</v>
      </c>
      <c r="C141">
        <v>18400</v>
      </c>
      <c r="D141" t="s">
        <v>2562</v>
      </c>
      <c r="E141" s="404">
        <v>171100176</v>
      </c>
      <c r="F141" s="401" t="str">
        <f t="shared" si="2"/>
        <v>Í1+Â1È64Î</v>
      </c>
    </row>
    <row r="142" spans="1:6" ht="29.1" customHeight="1">
      <c r="A142">
        <v>141</v>
      </c>
      <c r="B142" s="403" t="s">
        <v>2563</v>
      </c>
      <c r="C142">
        <v>10400</v>
      </c>
      <c r="D142" t="s">
        <v>2564</v>
      </c>
      <c r="E142" s="404">
        <v>171100201</v>
      </c>
      <c r="F142" s="401" t="str">
        <f t="shared" si="2"/>
        <v>Í1+Â4È1"Î</v>
      </c>
    </row>
    <row r="143" spans="1:6" ht="29.1" customHeight="1">
      <c r="A143">
        <v>142</v>
      </c>
      <c r="B143" s="403" t="s">
        <v>2565</v>
      </c>
      <c r="C143">
        <v>2100</v>
      </c>
      <c r="D143" t="s">
        <v>2566</v>
      </c>
      <c r="E143" s="404">
        <v>171100203</v>
      </c>
      <c r="F143" s="401" t="str">
        <f t="shared" si="2"/>
        <v>Í1+Â4È3.Î</v>
      </c>
    </row>
    <row r="144" spans="1:6" ht="29.1" customHeight="1">
      <c r="A144">
        <v>143</v>
      </c>
      <c r="B144" s="403" t="s">
        <v>2567</v>
      </c>
      <c r="C144">
        <v>32800</v>
      </c>
      <c r="D144" t="s">
        <v>2568</v>
      </c>
      <c r="E144" s="404">
        <v>171100206</v>
      </c>
      <c r="F144" s="401" t="str">
        <f t="shared" si="2"/>
        <v>Í1+Â4È6@Î</v>
      </c>
    </row>
    <row r="145" spans="1:6" ht="29.1" customHeight="1">
      <c r="A145">
        <v>144</v>
      </c>
      <c r="B145" s="403" t="s">
        <v>2569</v>
      </c>
      <c r="C145">
        <v>55200</v>
      </c>
      <c r="D145" t="s">
        <v>2570</v>
      </c>
      <c r="E145" s="404">
        <v>171100238</v>
      </c>
      <c r="F145" s="401" t="str">
        <f t="shared" si="2"/>
        <v>Í1+Â7È8XÎ</v>
      </c>
    </row>
    <row r="146" spans="1:6" ht="29.1" customHeight="1">
      <c r="A146">
        <v>145</v>
      </c>
      <c r="B146" s="403" t="s">
        <v>2571</v>
      </c>
      <c r="C146">
        <v>61600</v>
      </c>
      <c r="D146" t="s">
        <v>2572</v>
      </c>
      <c r="E146" s="404">
        <v>171100260</v>
      </c>
      <c r="F146" s="401" t="str">
        <f t="shared" si="2"/>
        <v>Í1+Â:È04Î</v>
      </c>
    </row>
    <row r="147" spans="1:6" ht="29.1" customHeight="1">
      <c r="A147">
        <v>146</v>
      </c>
      <c r="B147" s="403" t="s">
        <v>2573</v>
      </c>
      <c r="C147">
        <v>4700</v>
      </c>
      <c r="D147" t="s">
        <v>2574</v>
      </c>
      <c r="E147" s="404">
        <v>171100408</v>
      </c>
      <c r="F147" s="401" t="str">
        <f t="shared" si="2"/>
        <v>Í1+ÂHÈ85Î</v>
      </c>
    </row>
    <row r="148" spans="1:6" ht="29.1" customHeight="1">
      <c r="A148">
        <v>147</v>
      </c>
      <c r="B148" s="403" t="s">
        <v>2575</v>
      </c>
      <c r="C148">
        <v>13600</v>
      </c>
      <c r="D148" t="s">
        <v>2576</v>
      </c>
      <c r="E148" s="404">
        <v>171100068</v>
      </c>
      <c r="F148" s="401" t="str">
        <f t="shared" si="2"/>
        <v>Í1+Â&amp;È8{Î</v>
      </c>
    </row>
    <row r="149" spans="1:6" ht="29.1" customHeight="1">
      <c r="A149">
        <v>148</v>
      </c>
      <c r="B149" s="403" t="s">
        <v>2577</v>
      </c>
      <c r="C149">
        <v>21600</v>
      </c>
      <c r="D149" t="s">
        <v>2578</v>
      </c>
      <c r="E149" s="404">
        <v>171100074</v>
      </c>
      <c r="F149" s="401" t="str">
        <f t="shared" si="2"/>
        <v>Í1+Â'È4gÎ</v>
      </c>
    </row>
    <row r="150" spans="1:6" ht="29.1" customHeight="1">
      <c r="A150">
        <v>149</v>
      </c>
      <c r="B150" s="403" t="s">
        <v>2579</v>
      </c>
      <c r="C150">
        <v>18400</v>
      </c>
      <c r="D150" t="s">
        <v>2580</v>
      </c>
      <c r="E150" s="404">
        <v>171100001</v>
      </c>
      <c r="F150" s="401" t="str">
        <f t="shared" si="2"/>
        <v>Í1+ÂÂÈ19Î</v>
      </c>
    </row>
    <row r="151" spans="1:6" ht="29.1" customHeight="1">
      <c r="A151">
        <v>150</v>
      </c>
      <c r="B151" s="403" t="s">
        <v>2581</v>
      </c>
      <c r="C151">
        <v>29600</v>
      </c>
      <c r="D151" t="s">
        <v>2582</v>
      </c>
      <c r="E151" s="404">
        <v>171100002</v>
      </c>
      <c r="F151" s="401" t="str">
        <f t="shared" si="2"/>
        <v>Í1+ÂÂÈ2?Î</v>
      </c>
    </row>
    <row r="152" spans="1:6" ht="29.1" customHeight="1">
      <c r="A152">
        <v>151</v>
      </c>
      <c r="B152" s="403" t="s">
        <v>2583</v>
      </c>
      <c r="C152">
        <v>146400</v>
      </c>
      <c r="D152" t="s">
        <v>2584</v>
      </c>
      <c r="E152" s="404">
        <v>171100011</v>
      </c>
      <c r="F152" s="401" t="str">
        <f t="shared" si="2"/>
        <v>Í1+Â!È1=Î</v>
      </c>
    </row>
    <row r="153" spans="1:6" ht="29.1" customHeight="1">
      <c r="A153">
        <v>152</v>
      </c>
      <c r="B153" s="403" t="s">
        <v>2585</v>
      </c>
      <c r="C153">
        <v>3400</v>
      </c>
      <c r="D153" t="s">
        <v>2586</v>
      </c>
      <c r="E153" s="404">
        <v>171100027</v>
      </c>
      <c r="F153" s="401" t="str">
        <f t="shared" si="2"/>
        <v>Í1+Â"È7eÎ</v>
      </c>
    </row>
    <row r="154" spans="1:6" ht="29.1" customHeight="1">
      <c r="A154">
        <v>153</v>
      </c>
      <c r="B154" s="403" t="s">
        <v>2587</v>
      </c>
      <c r="C154">
        <v>23200</v>
      </c>
      <c r="D154" t="s">
        <v>2588</v>
      </c>
      <c r="E154" s="404">
        <v>171100028</v>
      </c>
      <c r="F154" s="401" t="str">
        <f t="shared" si="2"/>
        <v>Í1+Â"È8kÎ</v>
      </c>
    </row>
    <row r="155" spans="1:6" ht="29.1" customHeight="1">
      <c r="A155">
        <v>154</v>
      </c>
      <c r="B155" s="403" t="s">
        <v>2589</v>
      </c>
      <c r="C155">
        <v>23200</v>
      </c>
      <c r="D155" t="s">
        <v>2590</v>
      </c>
      <c r="E155" s="404">
        <v>171100029</v>
      </c>
      <c r="F155" s="401" t="str">
        <f t="shared" si="2"/>
        <v>Í1+Â"È9qÎ</v>
      </c>
    </row>
    <row r="156" spans="1:6" ht="29.1" customHeight="1">
      <c r="A156">
        <v>155</v>
      </c>
      <c r="B156" s="403" t="s">
        <v>2591</v>
      </c>
      <c r="C156">
        <v>8800</v>
      </c>
      <c r="D156" t="s">
        <v>2592</v>
      </c>
      <c r="E156" s="404">
        <v>171100032</v>
      </c>
      <c r="F156" s="401" t="str">
        <f t="shared" si="2"/>
        <v>Í1+Â#È2KÎ</v>
      </c>
    </row>
    <row r="157" spans="1:6" ht="29.1" customHeight="1">
      <c r="A157">
        <v>156</v>
      </c>
      <c r="B157" s="403" t="s">
        <v>2593</v>
      </c>
      <c r="C157">
        <v>53600</v>
      </c>
      <c r="D157" t="s">
        <v>2594</v>
      </c>
      <c r="E157" s="404">
        <v>171100041</v>
      </c>
      <c r="F157" s="401" t="str">
        <f t="shared" si="2"/>
        <v>Í1+Â$È1IÎ</v>
      </c>
    </row>
    <row r="158" spans="1:6" ht="29.1" customHeight="1">
      <c r="A158">
        <v>157</v>
      </c>
      <c r="B158" s="403" t="s">
        <v>2595</v>
      </c>
      <c r="C158">
        <v>23200</v>
      </c>
      <c r="D158" t="s">
        <v>2596</v>
      </c>
      <c r="E158" s="404">
        <v>171100059</v>
      </c>
      <c r="F158" s="401" t="str">
        <f t="shared" si="2"/>
        <v>Í1+Â%È9}Î</v>
      </c>
    </row>
    <row r="159" spans="1:6" ht="29.1" customHeight="1">
      <c r="A159">
        <v>158</v>
      </c>
      <c r="B159" s="403" t="s">
        <v>2597</v>
      </c>
      <c r="C159">
        <v>24800</v>
      </c>
      <c r="D159" t="s">
        <v>2598</v>
      </c>
      <c r="E159" s="404">
        <v>171100079</v>
      </c>
      <c r="F159" s="401" t="str">
        <f t="shared" si="2"/>
        <v>Í1+Â'È9ÉÎ</v>
      </c>
    </row>
    <row r="160" spans="1:6" ht="29.1" customHeight="1">
      <c r="A160">
        <v>159</v>
      </c>
      <c r="B160" s="403" t="s">
        <v>2599</v>
      </c>
      <c r="C160">
        <v>34400</v>
      </c>
      <c r="D160" t="s">
        <v>2600</v>
      </c>
      <c r="E160" s="404">
        <v>171102191</v>
      </c>
      <c r="F160" s="401" t="str">
        <f t="shared" si="2"/>
        <v>Í1+"3È1$Î</v>
      </c>
    </row>
    <row r="161" spans="1:6" ht="29.1" customHeight="1">
      <c r="A161">
        <v>160</v>
      </c>
      <c r="B161" s="403" t="s">
        <v>2601</v>
      </c>
      <c r="C161">
        <v>32800</v>
      </c>
      <c r="D161" t="s">
        <v>2602</v>
      </c>
      <c r="E161" s="404">
        <v>171102202</v>
      </c>
      <c r="F161" s="401" t="str">
        <f t="shared" si="2"/>
        <v>Í1+"4È2.Î</v>
      </c>
    </row>
    <row r="162" spans="1:6" ht="29.1" customHeight="1">
      <c r="A162">
        <v>161</v>
      </c>
      <c r="B162" s="403" t="s">
        <v>2603</v>
      </c>
      <c r="C162">
        <v>23200</v>
      </c>
      <c r="D162" t="s">
        <v>2604</v>
      </c>
      <c r="E162" s="404">
        <v>171102222</v>
      </c>
      <c r="F162" s="401" t="str">
        <f t="shared" si="2"/>
        <v>Í1+"6È26Î</v>
      </c>
    </row>
    <row r="163" spans="1:6" ht="29.1" customHeight="1">
      <c r="A163">
        <v>162</v>
      </c>
      <c r="B163" s="403" t="s">
        <v>2605</v>
      </c>
      <c r="C163">
        <v>32800</v>
      </c>
      <c r="D163" t="s">
        <v>2606</v>
      </c>
      <c r="E163" s="404">
        <v>171102227</v>
      </c>
      <c r="F163" s="401" t="str">
        <f t="shared" si="2"/>
        <v>Í1+"6È7TÎ</v>
      </c>
    </row>
    <row r="164" spans="1:6" ht="29.1" customHeight="1">
      <c r="A164">
        <v>163</v>
      </c>
      <c r="B164" s="403" t="s">
        <v>2607</v>
      </c>
      <c r="C164">
        <v>24800</v>
      </c>
      <c r="D164" t="s">
        <v>2608</v>
      </c>
      <c r="E164" s="404">
        <v>171102141</v>
      </c>
      <c r="F164" s="401" t="str">
        <f t="shared" si="2"/>
        <v>Í1+".È1wÎ</v>
      </c>
    </row>
    <row r="165" spans="1:6" ht="29.1" customHeight="1">
      <c r="A165">
        <v>164</v>
      </c>
      <c r="B165" s="403" t="s">
        <v>2609</v>
      </c>
      <c r="C165">
        <v>66400</v>
      </c>
      <c r="D165" t="s">
        <v>2610</v>
      </c>
      <c r="E165" s="404">
        <v>171102164</v>
      </c>
      <c r="F165" s="401" t="str">
        <f t="shared" si="2"/>
        <v>Í1+"0È4*Î</v>
      </c>
    </row>
    <row r="166" spans="1:6" ht="29.1" customHeight="1">
      <c r="A166">
        <v>165</v>
      </c>
      <c r="B166" s="403" t="s">
        <v>2611</v>
      </c>
      <c r="C166">
        <v>31200</v>
      </c>
      <c r="D166" t="s">
        <v>2612</v>
      </c>
      <c r="E166" s="404">
        <v>171102165</v>
      </c>
      <c r="F166" s="401" t="str">
        <f t="shared" si="2"/>
        <v>Í1+"0È50Î</v>
      </c>
    </row>
    <row r="167" spans="1:6" ht="29.1" customHeight="1">
      <c r="A167">
        <v>166</v>
      </c>
      <c r="B167" s="403" t="s">
        <v>2613</v>
      </c>
      <c r="C167">
        <v>36000</v>
      </c>
      <c r="D167" t="s">
        <v>2614</v>
      </c>
      <c r="E167" s="404">
        <v>171102538</v>
      </c>
      <c r="F167" s="401" t="str">
        <f t="shared" si="2"/>
        <v>Í1+"UÈ8oÎ</v>
      </c>
    </row>
    <row r="168" spans="1:6" ht="29.1" customHeight="1">
      <c r="A168">
        <v>167</v>
      </c>
      <c r="B168" s="403" t="s">
        <v>2615</v>
      </c>
      <c r="C168">
        <v>12000</v>
      </c>
      <c r="D168" t="s">
        <v>2616</v>
      </c>
      <c r="E168" s="404">
        <v>171102385</v>
      </c>
      <c r="F168" s="401" t="str">
        <f t="shared" si="2"/>
        <v>Í1+"FÈ5!Î</v>
      </c>
    </row>
    <row r="169" spans="1:6" ht="29.1" customHeight="1">
      <c r="A169">
        <v>168</v>
      </c>
      <c r="B169" s="403" t="s">
        <v>2617</v>
      </c>
      <c r="C169">
        <v>28000</v>
      </c>
      <c r="D169" t="s">
        <v>2618</v>
      </c>
      <c r="E169" s="404">
        <v>171102339</v>
      </c>
      <c r="F169" s="401" t="str">
        <f t="shared" si="2"/>
        <v>Í1+"AÈ9%Î</v>
      </c>
    </row>
    <row r="170" spans="1:6" ht="29.1" customHeight="1">
      <c r="A170">
        <v>169</v>
      </c>
      <c r="B170" s="403" t="s">
        <v>2619</v>
      </c>
      <c r="C170">
        <v>28000</v>
      </c>
      <c r="D170" t="s">
        <v>2620</v>
      </c>
      <c r="E170" s="404">
        <v>171102340</v>
      </c>
      <c r="F170" s="401" t="str">
        <f t="shared" si="2"/>
        <v>Í1+"BÈ0ZÎ</v>
      </c>
    </row>
    <row r="171" spans="1:6" ht="29.1" customHeight="1">
      <c r="A171">
        <v>170</v>
      </c>
      <c r="B171" s="403" t="s">
        <v>2621</v>
      </c>
      <c r="C171">
        <v>31200</v>
      </c>
      <c r="D171" t="s">
        <v>2622</v>
      </c>
      <c r="E171" s="404">
        <v>171102513</v>
      </c>
      <c r="F171" s="401" t="str">
        <f t="shared" si="2"/>
        <v>Í1+"SÈ3IÎ</v>
      </c>
    </row>
    <row r="172" spans="1:6" ht="29.1" customHeight="1">
      <c r="A172">
        <v>171</v>
      </c>
      <c r="B172" s="403" t="s">
        <v>2623</v>
      </c>
      <c r="C172">
        <v>13600</v>
      </c>
      <c r="D172" t="s">
        <v>2624</v>
      </c>
      <c r="E172" s="404">
        <v>171102505</v>
      </c>
      <c r="F172" s="401" t="str">
        <f t="shared" si="2"/>
        <v>Í1+"RÈ5QÎ</v>
      </c>
    </row>
    <row r="173" spans="1:6" ht="29.1" customHeight="1">
      <c r="A173">
        <v>172</v>
      </c>
      <c r="B173" s="403" t="s">
        <v>2625</v>
      </c>
      <c r="C173">
        <v>3400</v>
      </c>
      <c r="D173" t="s">
        <v>2626</v>
      </c>
      <c r="E173" s="404">
        <v>171102500</v>
      </c>
      <c r="F173" s="401" t="str">
        <f t="shared" si="2"/>
        <v>Í1+"RÈ03Î</v>
      </c>
    </row>
    <row r="174" spans="1:6" ht="29.1" customHeight="1">
      <c r="A174">
        <v>173</v>
      </c>
      <c r="B174" s="403" t="s">
        <v>2627</v>
      </c>
      <c r="C174">
        <v>20000</v>
      </c>
      <c r="D174" t="s">
        <v>2628</v>
      </c>
      <c r="E174" s="404">
        <v>171102554</v>
      </c>
      <c r="F174" s="401" t="str">
        <f t="shared" si="2"/>
        <v>Í1+"WÈ4_Î</v>
      </c>
    </row>
    <row r="175" spans="1:6" ht="29.1" customHeight="1">
      <c r="A175">
        <v>174</v>
      </c>
      <c r="B175" s="403" t="s">
        <v>2629</v>
      </c>
      <c r="C175">
        <v>18400</v>
      </c>
      <c r="D175" t="s">
        <v>2630</v>
      </c>
      <c r="E175" s="404">
        <v>171103452</v>
      </c>
      <c r="F175" s="401" t="str">
        <f t="shared" si="2"/>
        <v>Í1+#MÈ2.Î</v>
      </c>
    </row>
    <row r="176" spans="1:6" ht="29.1" customHeight="1">
      <c r="A176">
        <v>175</v>
      </c>
      <c r="B176" s="403" t="s">
        <v>2631</v>
      </c>
      <c r="C176">
        <v>3400</v>
      </c>
      <c r="D176" t="s">
        <v>2632</v>
      </c>
      <c r="E176" s="404">
        <v>171102980</v>
      </c>
      <c r="F176" s="401" t="str">
        <f t="shared" si="2"/>
        <v>Í1+"ÆÈ0%Î</v>
      </c>
    </row>
    <row r="177" spans="1:6" ht="29.1" customHeight="1">
      <c r="A177">
        <v>176</v>
      </c>
      <c r="B177" s="403" t="s">
        <v>2633</v>
      </c>
      <c r="C177">
        <v>7200</v>
      </c>
      <c r="D177" t="s">
        <v>2634</v>
      </c>
      <c r="E177" s="404">
        <v>171103171</v>
      </c>
      <c r="F177" s="401" t="str">
        <f t="shared" si="2"/>
        <v>Í1+#1È1ÊÎ</v>
      </c>
    </row>
    <row r="178" spans="1:6" ht="29.1" customHeight="1">
      <c r="A178">
        <v>177</v>
      </c>
      <c r="B178" s="403" t="s">
        <v>2635</v>
      </c>
      <c r="C178">
        <v>55200</v>
      </c>
      <c r="D178" t="s">
        <v>2636</v>
      </c>
      <c r="E178" s="404">
        <v>171103190</v>
      </c>
      <c r="F178" s="401" t="str">
        <f t="shared" si="2"/>
        <v>Í1+#3È0!Î</v>
      </c>
    </row>
    <row r="179" spans="1:6" ht="29.1" customHeight="1">
      <c r="A179">
        <v>178</v>
      </c>
      <c r="B179" s="403" t="s">
        <v>2637</v>
      </c>
      <c r="C179">
        <v>4700</v>
      </c>
      <c r="D179" t="s">
        <v>2638</v>
      </c>
      <c r="E179" s="404">
        <v>171102987</v>
      </c>
      <c r="F179" s="401" t="str">
        <f t="shared" si="2"/>
        <v>Í1+"ÆÈ7OÎ</v>
      </c>
    </row>
    <row r="180" spans="1:6" ht="29.1" customHeight="1">
      <c r="A180">
        <v>179</v>
      </c>
      <c r="B180" s="403" t="s">
        <v>2639</v>
      </c>
      <c r="C180">
        <v>3400</v>
      </c>
      <c r="D180" t="s">
        <v>2640</v>
      </c>
      <c r="E180" s="404">
        <v>171102995</v>
      </c>
      <c r="F180" s="401" t="str">
        <f t="shared" si="2"/>
        <v>Í1+"ÇÈ5GÎ</v>
      </c>
    </row>
    <row r="181" spans="1:6" ht="29.1" customHeight="1">
      <c r="A181">
        <v>180</v>
      </c>
      <c r="B181" s="403" t="s">
        <v>2641</v>
      </c>
      <c r="C181">
        <v>34400</v>
      </c>
      <c r="D181" t="s">
        <v>2642</v>
      </c>
      <c r="E181" s="404">
        <v>171103044</v>
      </c>
      <c r="F181" s="401" t="str">
        <f t="shared" si="2"/>
        <v>Í1+#$È4dÎ</v>
      </c>
    </row>
    <row r="182" spans="1:6" ht="29.1" customHeight="1">
      <c r="A182">
        <v>181</v>
      </c>
      <c r="B182" s="403" t="s">
        <v>2643</v>
      </c>
      <c r="C182">
        <v>7200</v>
      </c>
      <c r="D182" t="s">
        <v>2644</v>
      </c>
      <c r="E182" s="404">
        <v>171103062</v>
      </c>
      <c r="F182" s="401" t="str">
        <f t="shared" si="2"/>
        <v>Í1+#&amp;È2`Î</v>
      </c>
    </row>
    <row r="183" spans="1:6" ht="29.1" customHeight="1">
      <c r="A183">
        <v>182</v>
      </c>
      <c r="B183" s="403" t="s">
        <v>2645</v>
      </c>
      <c r="C183">
        <v>12000</v>
      </c>
      <c r="D183" t="s">
        <v>2646</v>
      </c>
      <c r="E183" s="404">
        <v>171103092</v>
      </c>
      <c r="F183" s="401" t="str">
        <f t="shared" si="2"/>
        <v>Í1+#)È2lÎ</v>
      </c>
    </row>
    <row r="184" spans="1:6" ht="29.1" customHeight="1">
      <c r="A184">
        <v>183</v>
      </c>
      <c r="B184" s="403" t="s">
        <v>2647</v>
      </c>
      <c r="C184">
        <v>10400</v>
      </c>
      <c r="D184" t="s">
        <v>2648</v>
      </c>
      <c r="E184" s="404">
        <v>171103291</v>
      </c>
      <c r="F184" s="401" t="str">
        <f t="shared" si="2"/>
        <v>Í1+#=È1OÎ</v>
      </c>
    </row>
    <row r="185" spans="1:6" ht="29.1" customHeight="1">
      <c r="A185">
        <v>184</v>
      </c>
      <c r="B185" s="403" t="s">
        <v>2649</v>
      </c>
      <c r="C185">
        <v>42400</v>
      </c>
      <c r="D185" t="s">
        <v>2650</v>
      </c>
      <c r="E185" s="404">
        <v>171103280</v>
      </c>
      <c r="F185" s="401" t="str">
        <f t="shared" si="2"/>
        <v>Í1+#&lt;È0EÎ</v>
      </c>
    </row>
    <row r="186" spans="1:6" ht="29.1" customHeight="1">
      <c r="A186">
        <v>185</v>
      </c>
      <c r="B186" s="403" t="s">
        <v>2651</v>
      </c>
      <c r="C186">
        <v>28000</v>
      </c>
      <c r="D186" t="s">
        <v>2652</v>
      </c>
      <c r="E186" s="404">
        <v>171103368</v>
      </c>
      <c r="F186" s="401" t="str">
        <f t="shared" si="2"/>
        <v>Í1+#DÈ8.Î</v>
      </c>
    </row>
    <row r="187" spans="1:6" ht="29.1" customHeight="1">
      <c r="A187">
        <v>186</v>
      </c>
      <c r="B187" s="403" t="s">
        <v>2653</v>
      </c>
      <c r="C187">
        <v>4700</v>
      </c>
      <c r="D187" t="s">
        <v>2654</v>
      </c>
      <c r="E187" s="404">
        <v>171103359</v>
      </c>
      <c r="F187" s="401" t="str">
        <f t="shared" si="2"/>
        <v>Í1+#CÈ90Î</v>
      </c>
    </row>
    <row r="188" spans="1:6" ht="29.1" customHeight="1">
      <c r="A188">
        <v>187</v>
      </c>
      <c r="B188" s="403" t="s">
        <v>2655</v>
      </c>
      <c r="C188">
        <v>13600</v>
      </c>
      <c r="D188" t="s">
        <v>2656</v>
      </c>
      <c r="E188" s="404">
        <v>171103237</v>
      </c>
      <c r="F188" s="401" t="str">
        <f t="shared" si="2"/>
        <v>Í1+#7È7[Î</v>
      </c>
    </row>
    <row r="189" spans="1:6" ht="29.1" customHeight="1">
      <c r="A189">
        <v>188</v>
      </c>
      <c r="B189" s="403" t="s">
        <v>2657</v>
      </c>
      <c r="C189">
        <v>4700</v>
      </c>
      <c r="D189" t="s">
        <v>2658</v>
      </c>
      <c r="E189" s="404">
        <v>171103379</v>
      </c>
      <c r="F189" s="401" t="str">
        <f t="shared" si="2"/>
        <v>Í1+#EÈ98Î</v>
      </c>
    </row>
    <row r="190" spans="1:6" ht="29.1" customHeight="1">
      <c r="A190">
        <v>189</v>
      </c>
      <c r="B190" s="403" t="s">
        <v>2659</v>
      </c>
      <c r="C190">
        <v>50400</v>
      </c>
      <c r="D190" t="s">
        <v>2660</v>
      </c>
      <c r="E190" s="404">
        <v>171103398</v>
      </c>
      <c r="F190" s="401" t="str">
        <f t="shared" si="2"/>
        <v>Í1+#GÈ8:Î</v>
      </c>
    </row>
    <row r="191" spans="1:6" ht="29.1" customHeight="1">
      <c r="A191">
        <v>190</v>
      </c>
      <c r="B191" s="403" t="s">
        <v>2661</v>
      </c>
      <c r="C191">
        <v>21600</v>
      </c>
      <c r="D191" t="s">
        <v>2662</v>
      </c>
      <c r="E191" s="404">
        <v>171105294</v>
      </c>
      <c r="F191" s="401" t="str">
        <f t="shared" si="2"/>
        <v>Í1+%=È4gÎ</v>
      </c>
    </row>
    <row r="192" spans="1:6" ht="29.1" customHeight="1">
      <c r="A192">
        <v>191</v>
      </c>
      <c r="B192" s="403" t="s">
        <v>2663</v>
      </c>
      <c r="C192">
        <v>122400</v>
      </c>
      <c r="D192" t="s">
        <v>2664</v>
      </c>
      <c r="E192" s="404">
        <v>171105304</v>
      </c>
      <c r="F192" s="401" t="str">
        <f t="shared" si="2"/>
        <v>Í1+%&gt;È4kÎ</v>
      </c>
    </row>
    <row r="193" spans="1:6" ht="29.1" customHeight="1">
      <c r="A193">
        <v>192</v>
      </c>
      <c r="B193" s="403" t="s">
        <v>2665</v>
      </c>
      <c r="C193">
        <v>7200</v>
      </c>
      <c r="D193" t="s">
        <v>2666</v>
      </c>
      <c r="E193" s="404">
        <v>171105343</v>
      </c>
      <c r="F193" s="401" t="str">
        <f t="shared" si="2"/>
        <v>Í1+%BÈ3uÎ</v>
      </c>
    </row>
    <row r="194" spans="1:6" ht="29.1" customHeight="1">
      <c r="A194">
        <v>193</v>
      </c>
      <c r="B194" s="403" t="s">
        <v>2667</v>
      </c>
      <c r="C194">
        <v>32800</v>
      </c>
      <c r="D194" t="s">
        <v>2668</v>
      </c>
      <c r="E194" s="404">
        <v>171105358</v>
      </c>
      <c r="F194" s="401" t="str">
        <f t="shared" ref="F194:F239" si="3">Code128(E194)</f>
        <v>Í1+%CÈ80Î</v>
      </c>
    </row>
    <row r="195" spans="1:6" ht="29.1" customHeight="1">
      <c r="A195">
        <v>194</v>
      </c>
      <c r="B195" s="403" t="s">
        <v>2669</v>
      </c>
      <c r="C195">
        <v>3400</v>
      </c>
      <c r="D195" t="s">
        <v>2670</v>
      </c>
      <c r="E195" s="404">
        <v>171105438</v>
      </c>
      <c r="F195" s="401" t="str">
        <f t="shared" si="3"/>
        <v>Í1+%KÈ8PÎ</v>
      </c>
    </row>
    <row r="196" spans="1:6" ht="29.1" customHeight="1">
      <c r="A196">
        <v>195</v>
      </c>
      <c r="B196" s="403" t="s">
        <v>2671</v>
      </c>
      <c r="C196">
        <v>23200</v>
      </c>
      <c r="D196" t="s">
        <v>2672</v>
      </c>
      <c r="E196" s="404">
        <v>171105444</v>
      </c>
      <c r="F196" s="401" t="str">
        <f t="shared" si="3"/>
        <v>Í1+%LÈ4&lt;Î</v>
      </c>
    </row>
    <row r="197" spans="1:6" ht="29.1" customHeight="1">
      <c r="A197">
        <v>196</v>
      </c>
      <c r="B197" s="403" t="s">
        <v>2673</v>
      </c>
      <c r="C197">
        <v>21600</v>
      </c>
      <c r="D197" t="s">
        <v>2674</v>
      </c>
      <c r="E197" s="404">
        <v>171105471</v>
      </c>
      <c r="F197" s="401" t="str">
        <f t="shared" si="3"/>
        <v>Í1+%OÈ16Î</v>
      </c>
    </row>
    <row r="198" spans="1:6" ht="29.1" customHeight="1">
      <c r="A198">
        <v>197</v>
      </c>
      <c r="B198" s="403" t="s">
        <v>2675</v>
      </c>
      <c r="C198">
        <v>60000</v>
      </c>
      <c r="D198" t="s">
        <v>2676</v>
      </c>
      <c r="E198" s="404">
        <v>171105475</v>
      </c>
      <c r="F198" s="401" t="str">
        <f t="shared" si="3"/>
        <v>Í1+%OÈ5NÎ</v>
      </c>
    </row>
    <row r="199" spans="1:6" ht="29.1" customHeight="1">
      <c r="A199">
        <v>198</v>
      </c>
      <c r="B199" s="403" t="s">
        <v>2677</v>
      </c>
      <c r="C199">
        <v>4700</v>
      </c>
      <c r="D199" t="s">
        <v>2678</v>
      </c>
      <c r="E199" s="404">
        <v>171105495</v>
      </c>
      <c r="F199" s="401" t="str">
        <f t="shared" si="3"/>
        <v>Í1+%QÈ5VÎ</v>
      </c>
    </row>
    <row r="200" spans="1:6" ht="29.1" customHeight="1">
      <c r="A200">
        <v>199</v>
      </c>
      <c r="B200" s="403" t="s">
        <v>2679</v>
      </c>
      <c r="C200">
        <v>2100</v>
      </c>
      <c r="D200" t="s">
        <v>2680</v>
      </c>
      <c r="E200" s="404">
        <v>171105418</v>
      </c>
      <c r="F200" s="401" t="str">
        <f t="shared" si="3"/>
        <v>Í1+%IÈ8HÎ</v>
      </c>
    </row>
    <row r="201" spans="1:6" ht="29.1" customHeight="1">
      <c r="A201">
        <v>200</v>
      </c>
      <c r="B201" s="403" t="s">
        <v>2681</v>
      </c>
      <c r="C201">
        <v>12000</v>
      </c>
      <c r="D201" t="s">
        <v>2682</v>
      </c>
      <c r="E201" s="404">
        <v>171105517</v>
      </c>
      <c r="F201" s="401" t="str">
        <f t="shared" si="3"/>
        <v>Í1+%SÈ7jÎ</v>
      </c>
    </row>
    <row r="202" spans="1:6" ht="29.1" customHeight="1">
      <c r="A202">
        <v>201</v>
      </c>
      <c r="B202" s="403" t="s">
        <v>2683</v>
      </c>
      <c r="C202">
        <v>47200</v>
      </c>
      <c r="D202" t="s">
        <v>2684</v>
      </c>
      <c r="E202" s="404">
        <v>171105515</v>
      </c>
      <c r="F202" s="401" t="str">
        <f t="shared" si="3"/>
        <v>Í1+%SÈ5^Î</v>
      </c>
    </row>
    <row r="203" spans="1:6" ht="29.1" customHeight="1">
      <c r="A203">
        <v>202</v>
      </c>
      <c r="B203" s="403" t="s">
        <v>2685</v>
      </c>
      <c r="C203">
        <v>15200</v>
      </c>
      <c r="D203" t="s">
        <v>2686</v>
      </c>
      <c r="E203" s="404">
        <v>171105368</v>
      </c>
      <c r="F203" s="401" t="str">
        <f t="shared" si="3"/>
        <v>Í1+%DÈ84Î</v>
      </c>
    </row>
    <row r="204" spans="1:6" ht="29.1" customHeight="1">
      <c r="A204">
        <v>203</v>
      </c>
      <c r="B204" s="403" t="s">
        <v>2687</v>
      </c>
      <c r="C204">
        <v>29600</v>
      </c>
      <c r="D204" t="s">
        <v>2688</v>
      </c>
      <c r="E204" s="404">
        <v>171105485</v>
      </c>
      <c r="F204" s="401" t="str">
        <f t="shared" si="3"/>
        <v>Í1+%PÈ5RÎ</v>
      </c>
    </row>
    <row r="205" spans="1:6" ht="29.1" customHeight="1">
      <c r="A205">
        <v>204</v>
      </c>
      <c r="B205" s="403" t="s">
        <v>2689</v>
      </c>
      <c r="C205">
        <v>26400</v>
      </c>
      <c r="D205" t="s">
        <v>2690</v>
      </c>
      <c r="E205" s="404">
        <v>171105146</v>
      </c>
      <c r="F205" s="401" t="str">
        <f t="shared" si="3"/>
        <v>Í1+%.È67Î</v>
      </c>
    </row>
    <row r="206" spans="1:6" ht="29.1" customHeight="1">
      <c r="A206">
        <v>205</v>
      </c>
      <c r="B206" s="403" t="s">
        <v>2691</v>
      </c>
      <c r="C206">
        <v>15200</v>
      </c>
      <c r="D206" t="s">
        <v>2692</v>
      </c>
      <c r="E206" s="404">
        <v>171105142</v>
      </c>
      <c r="F206" s="401" t="str">
        <f t="shared" si="3"/>
        <v>Í1+%.È2ÊÎ</v>
      </c>
    </row>
    <row r="207" spans="1:6" ht="29.1" customHeight="1">
      <c r="A207">
        <v>206</v>
      </c>
      <c r="B207" s="403" t="s">
        <v>2693</v>
      </c>
      <c r="C207">
        <v>20000</v>
      </c>
      <c r="D207" t="s">
        <v>2694</v>
      </c>
      <c r="E207" s="404">
        <v>171105126</v>
      </c>
      <c r="F207" s="401" t="str">
        <f t="shared" si="3"/>
        <v>Í1+%,È6/Î</v>
      </c>
    </row>
    <row r="208" spans="1:6" ht="29.1" customHeight="1">
      <c r="A208">
        <v>207</v>
      </c>
      <c r="B208" s="403" t="s">
        <v>2695</v>
      </c>
      <c r="C208">
        <v>42400</v>
      </c>
      <c r="D208" t="s">
        <v>2696</v>
      </c>
      <c r="E208" s="404">
        <v>171105103</v>
      </c>
      <c r="F208" s="401" t="str">
        <f t="shared" si="3"/>
        <v>Í1+%*È3|Î</v>
      </c>
    </row>
    <row r="209" spans="1:6" ht="29.1" customHeight="1">
      <c r="A209">
        <v>208</v>
      </c>
      <c r="B209" s="403" t="s">
        <v>2697</v>
      </c>
      <c r="C209">
        <v>68000</v>
      </c>
      <c r="D209" t="s">
        <v>2698</v>
      </c>
      <c r="E209" s="404">
        <v>171105089</v>
      </c>
      <c r="F209" s="401" t="str">
        <f t="shared" si="3"/>
        <v>Í1+%(È91Î</v>
      </c>
    </row>
    <row r="210" spans="1:6" ht="29.1" customHeight="1">
      <c r="A210">
        <v>209</v>
      </c>
      <c r="B210" s="403" t="s">
        <v>2699</v>
      </c>
      <c r="C210">
        <v>127200</v>
      </c>
      <c r="D210" t="s">
        <v>2700</v>
      </c>
      <c r="E210" s="404">
        <v>171105168</v>
      </c>
      <c r="F210" s="401" t="str">
        <f t="shared" si="3"/>
        <v>Í1+%0È8KÎ</v>
      </c>
    </row>
    <row r="211" spans="1:6" ht="29.1" customHeight="1">
      <c r="A211">
        <v>210</v>
      </c>
      <c r="B211" s="403" t="s">
        <v>2701</v>
      </c>
      <c r="C211">
        <v>7200</v>
      </c>
      <c r="D211" t="s">
        <v>2702</v>
      </c>
      <c r="E211" s="404">
        <v>171105176</v>
      </c>
      <c r="F211" s="401" t="str">
        <f t="shared" si="3"/>
        <v>Í1+%1È6CÎ</v>
      </c>
    </row>
    <row r="212" spans="1:6" ht="29.1" customHeight="1">
      <c r="A212">
        <v>211</v>
      </c>
      <c r="B212" s="403" t="s">
        <v>2703</v>
      </c>
      <c r="C212">
        <v>64800</v>
      </c>
      <c r="D212" t="s">
        <v>2704</v>
      </c>
      <c r="E212" s="404">
        <v>171105190</v>
      </c>
      <c r="F212" s="401" t="str">
        <f t="shared" si="3"/>
        <v>Í1+%3È0'Î</v>
      </c>
    </row>
    <row r="213" spans="1:6" ht="29.1" customHeight="1">
      <c r="A213">
        <v>212</v>
      </c>
      <c r="B213" s="403" t="s">
        <v>2705</v>
      </c>
      <c r="C213">
        <v>50400</v>
      </c>
      <c r="D213" t="s">
        <v>2706</v>
      </c>
      <c r="E213" s="404">
        <v>171105203</v>
      </c>
      <c r="F213" s="401" t="str">
        <f t="shared" si="3"/>
        <v>Í1+%4È3=Î</v>
      </c>
    </row>
    <row r="214" spans="1:6" ht="29.1" customHeight="1">
      <c r="A214">
        <v>213</v>
      </c>
      <c r="B214" s="403" t="s">
        <v>2707</v>
      </c>
      <c r="C214">
        <v>16800</v>
      </c>
      <c r="D214" t="s">
        <v>2708</v>
      </c>
      <c r="E214" s="404">
        <v>171104819</v>
      </c>
      <c r="F214" s="401" t="str">
        <f t="shared" si="3"/>
        <v>Í1+$qÈ9ÈÎ</v>
      </c>
    </row>
    <row r="215" spans="1:6" ht="29.1" customHeight="1">
      <c r="A215">
        <v>214</v>
      </c>
      <c r="B215" s="403" t="s">
        <v>2709</v>
      </c>
      <c r="C215">
        <v>74400</v>
      </c>
      <c r="D215" t="s">
        <v>2710</v>
      </c>
      <c r="E215" s="404">
        <v>171104818</v>
      </c>
      <c r="F215" s="401" t="str">
        <f t="shared" si="3"/>
        <v>Í1+$qÈ8~Î</v>
      </c>
    </row>
    <row r="216" spans="1:6" ht="29.1" customHeight="1">
      <c r="A216">
        <v>215</v>
      </c>
      <c r="B216" s="403" t="s">
        <v>2711</v>
      </c>
      <c r="C216">
        <v>34400</v>
      </c>
      <c r="D216" t="s">
        <v>2712</v>
      </c>
      <c r="E216" s="404">
        <v>171104802</v>
      </c>
      <c r="F216" s="401" t="str">
        <f t="shared" si="3"/>
        <v>Í1+$pÈ2VÎ</v>
      </c>
    </row>
    <row r="217" spans="1:6" ht="29.1" customHeight="1">
      <c r="A217">
        <v>216</v>
      </c>
      <c r="B217" s="403" t="s">
        <v>2713</v>
      </c>
      <c r="C217">
        <v>3400</v>
      </c>
      <c r="D217" t="s">
        <v>2714</v>
      </c>
      <c r="E217" s="404">
        <v>171104812</v>
      </c>
      <c r="F217" s="401" t="str">
        <f t="shared" si="3"/>
        <v>Í1+$qÈ2ZÎ</v>
      </c>
    </row>
    <row r="218" spans="1:6" ht="29.1" customHeight="1">
      <c r="A218">
        <v>217</v>
      </c>
      <c r="B218" s="403" t="s">
        <v>2715</v>
      </c>
      <c r="C218">
        <v>122400</v>
      </c>
      <c r="D218" t="s">
        <v>2716</v>
      </c>
      <c r="E218" s="404">
        <v>171104783</v>
      </c>
      <c r="F218" s="401" t="str">
        <f t="shared" si="3"/>
        <v>Í1+$nÈ3TÎ</v>
      </c>
    </row>
    <row r="219" spans="1:6" ht="29.1" customHeight="1">
      <c r="A219">
        <v>218</v>
      </c>
      <c r="B219" s="403" t="s">
        <v>2717</v>
      </c>
      <c r="C219">
        <v>79200</v>
      </c>
      <c r="D219" t="s">
        <v>2718</v>
      </c>
      <c r="E219" s="404">
        <v>171104775</v>
      </c>
      <c r="F219" s="401" t="str">
        <f t="shared" si="3"/>
        <v>Í1+$mÈ5\Î</v>
      </c>
    </row>
    <row r="220" spans="1:6" ht="29.1" customHeight="1">
      <c r="A220">
        <v>219</v>
      </c>
      <c r="B220" s="403" t="s">
        <v>2719</v>
      </c>
      <c r="C220">
        <v>24800</v>
      </c>
      <c r="D220" t="s">
        <v>2720</v>
      </c>
      <c r="E220" s="404">
        <v>171104889</v>
      </c>
      <c r="F220" s="401" t="str">
        <f t="shared" si="3"/>
        <v>Í1+$xÈ99Î</v>
      </c>
    </row>
    <row r="221" spans="1:6" ht="29.1" customHeight="1">
      <c r="A221">
        <v>220</v>
      </c>
      <c r="B221" s="403" t="s">
        <v>2721</v>
      </c>
      <c r="C221">
        <v>31200</v>
      </c>
      <c r="D221" t="s">
        <v>2722</v>
      </c>
      <c r="E221" s="404">
        <v>171104894</v>
      </c>
      <c r="F221" s="401" t="str">
        <f t="shared" si="3"/>
        <v>Í1+$yÈ4ÊÎ</v>
      </c>
    </row>
    <row r="222" spans="1:6" ht="29.1" customHeight="1">
      <c r="A222">
        <v>221</v>
      </c>
      <c r="B222" s="403" t="s">
        <v>2723</v>
      </c>
      <c r="C222">
        <v>20000</v>
      </c>
      <c r="D222" t="s">
        <v>2724</v>
      </c>
      <c r="E222" s="404">
        <v>171104900</v>
      </c>
      <c r="F222" s="401" t="str">
        <f t="shared" si="3"/>
        <v>Í1+$zÈ0rÎ</v>
      </c>
    </row>
    <row r="223" spans="1:6" ht="29.1" customHeight="1">
      <c r="A223">
        <v>222</v>
      </c>
      <c r="B223" s="403" t="s">
        <v>2725</v>
      </c>
      <c r="C223">
        <v>66400</v>
      </c>
      <c r="D223" t="s">
        <v>2726</v>
      </c>
      <c r="E223" s="404">
        <v>171104915</v>
      </c>
      <c r="F223" s="401" t="str">
        <f t="shared" si="3"/>
        <v>Í1+${È5-Î</v>
      </c>
    </row>
    <row r="224" spans="1:6" ht="29.1" customHeight="1">
      <c r="A224">
        <v>223</v>
      </c>
      <c r="B224" s="403" t="s">
        <v>2727</v>
      </c>
      <c r="C224">
        <v>8800</v>
      </c>
      <c r="D224" t="s">
        <v>2728</v>
      </c>
      <c r="E224" s="404">
        <v>171104932</v>
      </c>
      <c r="F224" s="401" t="str">
        <f t="shared" si="3"/>
        <v>Í1+$}È2#Î</v>
      </c>
    </row>
    <row r="225" spans="1:6" ht="29.1" customHeight="1">
      <c r="A225">
        <v>224</v>
      </c>
      <c r="B225" s="403" t="s">
        <v>2729</v>
      </c>
      <c r="C225">
        <v>16800</v>
      </c>
      <c r="D225" t="s">
        <v>2730</v>
      </c>
      <c r="E225" s="404">
        <v>171104933</v>
      </c>
      <c r="F225" s="401" t="str">
        <f t="shared" si="3"/>
        <v>Í1+$}È3)Î</v>
      </c>
    </row>
    <row r="226" spans="1:6" ht="29.1" customHeight="1">
      <c r="A226">
        <v>225</v>
      </c>
      <c r="B226" s="403" t="s">
        <v>2731</v>
      </c>
      <c r="C226">
        <v>15200</v>
      </c>
      <c r="D226" t="s">
        <v>2732</v>
      </c>
      <c r="E226" s="404">
        <v>171104850</v>
      </c>
      <c r="F226" s="401" t="str">
        <f t="shared" si="3"/>
        <v>Í1+$uÈ0^Î</v>
      </c>
    </row>
    <row r="227" spans="1:6" ht="29.1" customHeight="1">
      <c r="A227">
        <v>226</v>
      </c>
      <c r="B227" s="403" t="s">
        <v>2733</v>
      </c>
      <c r="C227">
        <v>26400</v>
      </c>
      <c r="D227" t="s">
        <v>2734</v>
      </c>
      <c r="E227" s="404">
        <v>171104849</v>
      </c>
      <c r="F227" s="401" t="str">
        <f t="shared" si="3"/>
        <v>Í1+$tÈ9)Î</v>
      </c>
    </row>
    <row r="228" spans="1:6" ht="29.1" customHeight="1">
      <c r="A228">
        <v>227</v>
      </c>
      <c r="B228" s="403" t="s">
        <v>2735</v>
      </c>
      <c r="C228">
        <v>34400</v>
      </c>
      <c r="D228" t="s">
        <v>2736</v>
      </c>
      <c r="E228" s="404">
        <v>171104953</v>
      </c>
      <c r="F228" s="401" t="str">
        <f t="shared" si="3"/>
        <v>Í1+$ÃÈ31Î</v>
      </c>
    </row>
    <row r="229" spans="1:6" ht="29.1" customHeight="1">
      <c r="A229">
        <v>228</v>
      </c>
      <c r="B229" s="403" t="s">
        <v>2737</v>
      </c>
      <c r="C229">
        <v>39200</v>
      </c>
      <c r="D229" t="s">
        <v>2738</v>
      </c>
      <c r="E229" s="404">
        <v>171105027</v>
      </c>
      <c r="F229" s="401" t="str">
        <f t="shared" si="3"/>
        <v>Í1+%"È7tÎ</v>
      </c>
    </row>
    <row r="230" spans="1:6" ht="29.1" customHeight="1">
      <c r="A230">
        <v>229</v>
      </c>
      <c r="B230" s="403" t="s">
        <v>2739</v>
      </c>
      <c r="C230">
        <v>28000</v>
      </c>
      <c r="D230" t="s">
        <v>2740</v>
      </c>
      <c r="E230" s="404">
        <v>171105011</v>
      </c>
      <c r="F230" s="401" t="str">
        <f t="shared" si="3"/>
        <v>Í1+%!È1LÎ</v>
      </c>
    </row>
    <row r="231" spans="1:6" ht="29.1" customHeight="1">
      <c r="A231">
        <v>230</v>
      </c>
      <c r="B231" s="403" t="s">
        <v>2741</v>
      </c>
      <c r="C231">
        <v>29600</v>
      </c>
      <c r="D231" t="s">
        <v>2742</v>
      </c>
      <c r="E231" s="404">
        <v>171107751</v>
      </c>
      <c r="F231" s="401" t="str">
        <f t="shared" si="3"/>
        <v>Í1+'kÈ1EÎ</v>
      </c>
    </row>
    <row r="232" spans="1:6" ht="29.1" customHeight="1">
      <c r="A232">
        <v>231</v>
      </c>
      <c r="B232" s="403" t="s">
        <v>2743</v>
      </c>
      <c r="C232">
        <v>29600</v>
      </c>
      <c r="D232" t="s">
        <v>2744</v>
      </c>
      <c r="E232" s="404">
        <v>171107764</v>
      </c>
      <c r="F232" s="401" t="str">
        <f t="shared" si="3"/>
        <v>Í1+'lÈ4[Î</v>
      </c>
    </row>
    <row r="233" spans="1:6" ht="29.1" customHeight="1">
      <c r="A233">
        <v>232</v>
      </c>
      <c r="B233" s="403" t="s">
        <v>2745</v>
      </c>
      <c r="C233">
        <v>135200</v>
      </c>
      <c r="D233" t="s">
        <v>2746</v>
      </c>
      <c r="E233" s="404">
        <v>171107328</v>
      </c>
      <c r="F233" s="401" t="str">
        <f t="shared" si="3"/>
        <v>Í1+'@È8*Î</v>
      </c>
    </row>
    <row r="234" spans="1:6" ht="29.1" customHeight="1">
      <c r="A234">
        <v>233</v>
      </c>
      <c r="B234" s="403" t="s">
        <v>2747</v>
      </c>
      <c r="C234">
        <v>96800</v>
      </c>
      <c r="D234" t="s">
        <v>2748</v>
      </c>
      <c r="E234" s="404">
        <v>171107483</v>
      </c>
      <c r="F234" s="401" t="str">
        <f t="shared" si="3"/>
        <v>Í1+'PÈ3LÎ</v>
      </c>
    </row>
    <row r="235" spans="1:6" ht="29.1" customHeight="1">
      <c r="A235">
        <v>234</v>
      </c>
      <c r="B235" s="403" t="s">
        <v>1993</v>
      </c>
      <c r="C235">
        <v>40800</v>
      </c>
      <c r="D235" t="s">
        <v>2749</v>
      </c>
      <c r="E235" s="404">
        <v>171107527</v>
      </c>
      <c r="F235" s="401" t="str">
        <f t="shared" si="3"/>
        <v>Í1+'TÈ7tÎ</v>
      </c>
    </row>
    <row r="236" spans="1:6" ht="29.1" customHeight="1">
      <c r="A236">
        <v>235</v>
      </c>
      <c r="B236" s="403" t="s">
        <v>2750</v>
      </c>
      <c r="C236">
        <v>87200</v>
      </c>
      <c r="D236" t="s">
        <v>2751</v>
      </c>
      <c r="E236" s="404">
        <v>171107637</v>
      </c>
      <c r="F236" s="401" t="str">
        <f t="shared" si="3"/>
        <v>Í1+'_È79Î</v>
      </c>
    </row>
    <row r="237" spans="1:6" ht="29.1" customHeight="1">
      <c r="A237">
        <v>236</v>
      </c>
      <c r="B237" s="403" t="s">
        <v>2752</v>
      </c>
      <c r="C237">
        <v>3400</v>
      </c>
      <c r="D237" t="s">
        <v>2753</v>
      </c>
      <c r="E237" s="404">
        <v>171107638</v>
      </c>
      <c r="F237" s="401" t="str">
        <f t="shared" si="3"/>
        <v>Í1+'_È8?Î</v>
      </c>
    </row>
    <row r="238" spans="1:6" ht="29.1" customHeight="1">
      <c r="A238">
        <v>237</v>
      </c>
      <c r="B238" s="403" t="s">
        <v>2754</v>
      </c>
      <c r="C238">
        <v>8800</v>
      </c>
      <c r="D238" t="s">
        <v>2755</v>
      </c>
      <c r="E238" s="404">
        <v>171107639</v>
      </c>
      <c r="F238" s="401" t="str">
        <f t="shared" si="3"/>
        <v>Í1+'_È9EÎ</v>
      </c>
    </row>
    <row r="239" spans="1:6" ht="29.1" customHeight="1">
      <c r="A239">
        <v>238</v>
      </c>
      <c r="B239" s="403" t="s">
        <v>2756</v>
      </c>
      <c r="C239">
        <v>8800</v>
      </c>
      <c r="D239" t="s">
        <v>2757</v>
      </c>
      <c r="E239" s="404">
        <v>171107557</v>
      </c>
      <c r="F239" s="401" t="str">
        <f t="shared" si="3"/>
        <v>Í1+'WÈ7ÄÎ</v>
      </c>
    </row>
  </sheetData>
  <autoFilter ref="B1:I239"/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30"/>
  <sheetViews>
    <sheetView topLeftCell="A511" workbookViewId="0">
      <selection activeCell="A511" sqref="A511"/>
    </sheetView>
  </sheetViews>
  <sheetFormatPr defaultRowHeight="14.4"/>
  <cols>
    <col min="1" max="1" width="8.83984375" style="404"/>
    <col min="2" max="2" width="17.26171875" bestFit="1" customWidth="1"/>
    <col min="3" max="3" width="12.9453125" customWidth="1"/>
    <col min="4" max="4" width="6.26171875" bestFit="1" customWidth="1"/>
    <col min="5" max="5" width="13.62890625" style="404" customWidth="1"/>
    <col min="6" max="6" width="24.26171875" bestFit="1" customWidth="1"/>
  </cols>
  <sheetData>
    <row r="1" spans="1:6">
      <c r="B1" t="s">
        <v>517</v>
      </c>
      <c r="C1" t="s">
        <v>518</v>
      </c>
      <c r="D1" t="s">
        <v>519</v>
      </c>
      <c r="E1" s="404" t="s">
        <v>520</v>
      </c>
      <c r="F1" t="s">
        <v>2758</v>
      </c>
    </row>
    <row r="2" spans="1:6" ht="30" customHeight="1">
      <c r="A2" s="404">
        <v>1</v>
      </c>
      <c r="B2" s="403" t="s">
        <v>2759</v>
      </c>
      <c r="C2">
        <v>7200</v>
      </c>
      <c r="D2" t="s">
        <v>2760</v>
      </c>
      <c r="E2" s="404">
        <v>171102038</v>
      </c>
      <c r="F2" s="401" t="str">
        <f t="shared" ref="F2:F51" si="0">Code128(E2)</f>
        <v>Í1+"#È8uÎ</v>
      </c>
    </row>
    <row r="3" spans="1:6" ht="28.5" customHeight="1">
      <c r="A3" s="404">
        <v>2</v>
      </c>
      <c r="B3" s="403" t="s">
        <v>2761</v>
      </c>
      <c r="C3">
        <v>7200</v>
      </c>
      <c r="D3" t="s">
        <v>2762</v>
      </c>
      <c r="E3" s="404">
        <v>171102597</v>
      </c>
      <c r="F3" s="401" t="str">
        <f t="shared" si="0"/>
        <v>Í1+"[È7ÅÎ</v>
      </c>
    </row>
    <row r="4" spans="1:6" ht="32.4" customHeight="1">
      <c r="A4" s="404">
        <v>3</v>
      </c>
      <c r="B4" s="403" t="s">
        <v>2763</v>
      </c>
      <c r="C4">
        <v>8800</v>
      </c>
      <c r="D4" t="s">
        <v>2764</v>
      </c>
      <c r="E4" s="404">
        <v>171102963</v>
      </c>
      <c r="F4" s="401" t="str">
        <f t="shared" si="0"/>
        <v>Í1+"ÄÈ3/Î</v>
      </c>
    </row>
    <row r="5" spans="1:6" ht="32.4" customHeight="1">
      <c r="A5" s="404">
        <v>4</v>
      </c>
      <c r="B5" s="403" t="s">
        <v>2765</v>
      </c>
      <c r="C5">
        <v>12000</v>
      </c>
      <c r="D5" t="s">
        <v>2766</v>
      </c>
      <c r="E5" s="404">
        <v>171102636</v>
      </c>
      <c r="F5" s="401" t="str">
        <f t="shared" si="0"/>
        <v>Í1+"_È6$Î</v>
      </c>
    </row>
    <row r="6" spans="1:6" ht="32.4" customHeight="1">
      <c r="A6" s="404">
        <v>5</v>
      </c>
      <c r="B6" s="403" t="s">
        <v>2767</v>
      </c>
      <c r="C6">
        <v>8800</v>
      </c>
      <c r="D6" t="s">
        <v>2768</v>
      </c>
      <c r="E6" s="404">
        <v>171103607</v>
      </c>
      <c r="F6" s="401" t="str">
        <f t="shared" si="0"/>
        <v>Í1+#\È7!Î</v>
      </c>
    </row>
    <row r="7" spans="1:6" ht="32.4" customHeight="1">
      <c r="A7" s="404">
        <v>6</v>
      </c>
      <c r="B7" s="403" t="s">
        <v>2769</v>
      </c>
      <c r="C7">
        <v>7200</v>
      </c>
      <c r="D7" t="s">
        <v>2770</v>
      </c>
      <c r="E7" s="404">
        <v>171101361</v>
      </c>
      <c r="F7" s="401" t="str">
        <f t="shared" si="0"/>
        <v>Í1+!DÈ1eÎ</v>
      </c>
    </row>
    <row r="8" spans="1:6" ht="32.4" customHeight="1">
      <c r="A8" s="404">
        <v>7</v>
      </c>
      <c r="B8" s="403" t="s">
        <v>2771</v>
      </c>
      <c r="C8">
        <v>18400</v>
      </c>
      <c r="D8" t="s">
        <v>2772</v>
      </c>
      <c r="E8" s="404">
        <v>171101315</v>
      </c>
      <c r="F8" s="401" t="str">
        <f t="shared" si="0"/>
        <v>Í1+!?È5iÎ</v>
      </c>
    </row>
    <row r="9" spans="1:6" ht="32.4" customHeight="1">
      <c r="A9" s="404">
        <v>8</v>
      </c>
      <c r="B9" s="403" t="s">
        <v>2773</v>
      </c>
      <c r="C9">
        <v>3400</v>
      </c>
      <c r="D9" t="s">
        <v>2774</v>
      </c>
      <c r="E9" s="404">
        <v>171101648</v>
      </c>
      <c r="F9" s="401" t="str">
        <f t="shared" si="0"/>
        <v>Í1+!`È81Î</v>
      </c>
    </row>
    <row r="10" spans="1:6" ht="32.4" customHeight="1">
      <c r="A10" s="404">
        <v>9</v>
      </c>
      <c r="B10" s="403" t="s">
        <v>2775</v>
      </c>
      <c r="C10">
        <v>10400</v>
      </c>
      <c r="D10" t="s">
        <v>2776</v>
      </c>
      <c r="E10" s="404">
        <v>171101647</v>
      </c>
      <c r="F10" s="401" t="str">
        <f t="shared" si="0"/>
        <v>Í1+!`È7+Î</v>
      </c>
    </row>
    <row r="11" spans="1:6" ht="32.4" customHeight="1">
      <c r="A11" s="404">
        <v>10</v>
      </c>
      <c r="B11" s="403" t="s">
        <v>2777</v>
      </c>
      <c r="C11">
        <v>8800</v>
      </c>
      <c r="D11" t="s">
        <v>2778</v>
      </c>
      <c r="E11" s="404">
        <v>171101636</v>
      </c>
      <c r="F11" s="401" t="str">
        <f t="shared" si="0"/>
        <v>Í1+!_È6!Î</v>
      </c>
    </row>
    <row r="12" spans="1:6" ht="32.4" customHeight="1">
      <c r="A12" s="404">
        <v>11</v>
      </c>
      <c r="B12" s="403" t="s">
        <v>2779</v>
      </c>
      <c r="C12">
        <v>20000</v>
      </c>
      <c r="D12" t="s">
        <v>2780</v>
      </c>
      <c r="E12" s="404">
        <v>171101433</v>
      </c>
      <c r="F12" s="401" t="str">
        <f t="shared" si="0"/>
        <v>Í1+!KÈ3&amp;Î</v>
      </c>
    </row>
    <row r="13" spans="1:6" ht="32.4" customHeight="1">
      <c r="A13" s="404">
        <v>12</v>
      </c>
      <c r="B13" s="403" t="s">
        <v>2781</v>
      </c>
      <c r="C13">
        <v>40800</v>
      </c>
      <c r="D13" t="s">
        <v>2782</v>
      </c>
      <c r="E13" s="404">
        <v>171102955</v>
      </c>
      <c r="F13" s="401" t="str">
        <f t="shared" si="0"/>
        <v>Í1+"ÃÈ57Î</v>
      </c>
    </row>
    <row r="14" spans="1:6" ht="32.4" customHeight="1">
      <c r="A14" s="404">
        <v>13</v>
      </c>
      <c r="B14" s="403" t="s">
        <v>2783</v>
      </c>
      <c r="C14">
        <v>28000</v>
      </c>
      <c r="D14" t="s">
        <v>2784</v>
      </c>
      <c r="E14" s="404">
        <v>171102970</v>
      </c>
      <c r="F14" s="401" t="str">
        <f t="shared" si="0"/>
        <v>Í1+"ÅÈ0!Î</v>
      </c>
    </row>
    <row r="15" spans="1:6" ht="32.4" customHeight="1">
      <c r="A15" s="404">
        <v>14</v>
      </c>
      <c r="B15" s="403" t="s">
        <v>2785</v>
      </c>
      <c r="C15">
        <v>29600</v>
      </c>
      <c r="D15" t="s">
        <v>2786</v>
      </c>
      <c r="E15" s="404">
        <v>171102773</v>
      </c>
      <c r="F15" s="401" t="str">
        <f t="shared" si="0"/>
        <v>Í1+"mÈ3JÎ</v>
      </c>
    </row>
    <row r="16" spans="1:6" ht="32.4" customHeight="1">
      <c r="A16" s="404">
        <v>15</v>
      </c>
      <c r="B16" s="403" t="s">
        <v>2787</v>
      </c>
      <c r="C16">
        <v>40800</v>
      </c>
      <c r="D16" t="s">
        <v>2788</v>
      </c>
      <c r="E16" s="404">
        <v>171102747</v>
      </c>
      <c r="F16" s="401" t="str">
        <f t="shared" si="0"/>
        <v>Í1+"jÈ7VÎ</v>
      </c>
    </row>
    <row r="17" spans="1:6" ht="32.4" customHeight="1">
      <c r="A17" s="404">
        <v>16</v>
      </c>
      <c r="B17" s="403" t="s">
        <v>2789</v>
      </c>
      <c r="C17">
        <v>21600</v>
      </c>
      <c r="D17" t="s">
        <v>2790</v>
      </c>
      <c r="E17" s="404">
        <v>171102730</v>
      </c>
      <c r="F17" s="401" t="str">
        <f t="shared" si="0"/>
        <v>Í1+"iÈ0(Î</v>
      </c>
    </row>
    <row r="18" spans="1:6" ht="32.4" customHeight="1">
      <c r="A18" s="404">
        <v>17</v>
      </c>
      <c r="B18" s="403" t="s">
        <v>2791</v>
      </c>
      <c r="C18">
        <v>92000</v>
      </c>
      <c r="D18" t="s">
        <v>2792</v>
      </c>
      <c r="E18" s="404">
        <v>171102710</v>
      </c>
      <c r="F18" s="401" t="str">
        <f t="shared" si="0"/>
        <v>Í1+"gÈ0ÂÎ</v>
      </c>
    </row>
    <row r="19" spans="1:6" ht="32.4" customHeight="1">
      <c r="A19" s="404">
        <v>18</v>
      </c>
      <c r="B19" s="403" t="s">
        <v>2793</v>
      </c>
      <c r="C19">
        <v>15200</v>
      </c>
      <c r="D19" t="s">
        <v>2794</v>
      </c>
      <c r="E19" s="404">
        <v>171102657</v>
      </c>
      <c r="F19" s="401" t="str">
        <f t="shared" si="0"/>
        <v>Í1+"aÈ72Î</v>
      </c>
    </row>
    <row r="20" spans="1:6" ht="32.4" customHeight="1">
      <c r="A20" s="404">
        <v>19</v>
      </c>
      <c r="B20" s="403" t="s">
        <v>2795</v>
      </c>
      <c r="C20">
        <v>50400</v>
      </c>
      <c r="D20" t="s">
        <v>2796</v>
      </c>
      <c r="E20" s="404">
        <v>171102561</v>
      </c>
      <c r="F20" s="401" t="str">
        <f t="shared" si="0"/>
        <v>Í1+"XÈ1QÎ</v>
      </c>
    </row>
    <row r="21" spans="1:6" ht="32.4" customHeight="1">
      <c r="A21" s="404">
        <v>20</v>
      </c>
      <c r="B21" s="403" t="s">
        <v>2797</v>
      </c>
      <c r="C21">
        <v>100000</v>
      </c>
      <c r="D21" t="s">
        <v>2798</v>
      </c>
      <c r="E21" s="404">
        <v>171101738</v>
      </c>
      <c r="F21" s="401" t="str">
        <f t="shared" si="0"/>
        <v>Í1+!iÈ8UÎ</v>
      </c>
    </row>
    <row r="22" spans="1:6" ht="32.4" customHeight="1">
      <c r="A22" s="404">
        <v>21</v>
      </c>
      <c r="B22" s="403" t="s">
        <v>2799</v>
      </c>
      <c r="C22">
        <v>10400</v>
      </c>
      <c r="D22" t="s">
        <v>2800</v>
      </c>
      <c r="E22" s="404">
        <v>171101770</v>
      </c>
      <c r="F22" s="401" t="str">
        <f t="shared" si="0"/>
        <v>Í1+!mÈ05Î</v>
      </c>
    </row>
    <row r="23" spans="1:6" ht="32.4" customHeight="1">
      <c r="A23" s="404">
        <v>22</v>
      </c>
      <c r="B23" s="403" t="s">
        <v>2801</v>
      </c>
      <c r="C23">
        <v>18400</v>
      </c>
      <c r="D23" t="s">
        <v>2802</v>
      </c>
      <c r="E23" s="404">
        <v>171101846</v>
      </c>
      <c r="F23" s="401" t="str">
        <f t="shared" si="0"/>
        <v>Í1+!tÈ6uÎ</v>
      </c>
    </row>
    <row r="24" spans="1:6" ht="32.4" customHeight="1">
      <c r="A24" s="404">
        <v>23</v>
      </c>
      <c r="B24" s="403" t="s">
        <v>2803</v>
      </c>
      <c r="C24">
        <v>8800</v>
      </c>
      <c r="D24" t="s">
        <v>2804</v>
      </c>
      <c r="E24" s="404">
        <v>171104669</v>
      </c>
      <c r="F24" s="401" t="str">
        <f t="shared" si="0"/>
        <v>Í1+$bÈ9HÎ</v>
      </c>
    </row>
    <row r="25" spans="1:6" ht="32.4" customHeight="1">
      <c r="A25" s="404">
        <v>24</v>
      </c>
      <c r="B25" s="403" t="s">
        <v>2805</v>
      </c>
      <c r="C25">
        <v>21600</v>
      </c>
      <c r="D25" t="s">
        <v>2806</v>
      </c>
      <c r="E25" s="404">
        <v>171104667</v>
      </c>
      <c r="F25" s="401" t="str">
        <f t="shared" si="0"/>
        <v>Í1+$bÈ7&lt;Î</v>
      </c>
    </row>
    <row r="26" spans="1:6" ht="32.4" customHeight="1">
      <c r="A26" s="404">
        <v>25</v>
      </c>
      <c r="B26" s="403" t="s">
        <v>2807</v>
      </c>
      <c r="C26">
        <v>36000</v>
      </c>
      <c r="D26" t="s">
        <v>2808</v>
      </c>
      <c r="E26" s="404">
        <v>171103869</v>
      </c>
      <c r="F26" s="401" t="str">
        <f t="shared" si="0"/>
        <v>Í1+#vÈ9.Î</v>
      </c>
    </row>
    <row r="27" spans="1:6" ht="32.4" customHeight="1">
      <c r="A27" s="404">
        <v>26</v>
      </c>
      <c r="B27" s="403" t="s">
        <v>2809</v>
      </c>
      <c r="C27">
        <v>44000</v>
      </c>
      <c r="D27" t="s">
        <v>2810</v>
      </c>
      <c r="E27" s="404">
        <v>171103870</v>
      </c>
      <c r="F27" s="401" t="str">
        <f t="shared" si="0"/>
        <v>Í1+#wÈ0cÎ</v>
      </c>
    </row>
    <row r="28" spans="1:6" ht="32.4" customHeight="1">
      <c r="A28" s="404">
        <v>27</v>
      </c>
      <c r="B28" s="403" t="s">
        <v>2811</v>
      </c>
      <c r="C28">
        <v>2100</v>
      </c>
      <c r="D28" t="s">
        <v>2812</v>
      </c>
      <c r="E28" s="404">
        <v>171103882</v>
      </c>
      <c r="F28" s="401" t="str">
        <f t="shared" si="0"/>
        <v>Í1+#xÈ2sÎ</v>
      </c>
    </row>
    <row r="29" spans="1:6" ht="32.4" customHeight="1">
      <c r="A29" s="404">
        <v>28</v>
      </c>
      <c r="B29" s="403" t="s">
        <v>2813</v>
      </c>
      <c r="C29">
        <v>15200</v>
      </c>
      <c r="D29" t="s">
        <v>2814</v>
      </c>
      <c r="E29" s="404">
        <v>171101423</v>
      </c>
      <c r="F29" s="401" t="str">
        <f t="shared" si="0"/>
        <v>Í1+!JÈ3"Î</v>
      </c>
    </row>
    <row r="30" spans="1:6" ht="32.4" customHeight="1">
      <c r="A30" s="404">
        <v>29</v>
      </c>
      <c r="B30" s="403" t="s">
        <v>2815</v>
      </c>
      <c r="C30">
        <v>3400</v>
      </c>
      <c r="D30" t="s">
        <v>2816</v>
      </c>
      <c r="E30" s="404">
        <v>171102796</v>
      </c>
      <c r="F30" s="401" t="str">
        <f t="shared" si="0"/>
        <v>Í1+"oÈ6dÎ</v>
      </c>
    </row>
    <row r="31" spans="1:6" ht="32.4" customHeight="1">
      <c r="A31" s="404">
        <v>30</v>
      </c>
      <c r="B31" s="403" t="s">
        <v>2817</v>
      </c>
      <c r="C31">
        <v>26400</v>
      </c>
      <c r="D31" t="s">
        <v>2818</v>
      </c>
      <c r="E31" s="404">
        <v>171102795</v>
      </c>
      <c r="F31" s="401" t="str">
        <f t="shared" si="0"/>
        <v>Í1+"oÈ5^Î</v>
      </c>
    </row>
    <row r="32" spans="1:6" ht="32.4" customHeight="1">
      <c r="A32" s="404">
        <v>31</v>
      </c>
      <c r="B32" s="403" t="s">
        <v>2819</v>
      </c>
      <c r="C32">
        <v>44000</v>
      </c>
      <c r="D32" t="s">
        <v>2820</v>
      </c>
      <c r="E32" s="404">
        <v>171102794</v>
      </c>
      <c r="F32" s="401" t="str">
        <f t="shared" si="0"/>
        <v>Í1+"oÈ4XÎ</v>
      </c>
    </row>
    <row r="33" spans="1:6" ht="32.4" customHeight="1">
      <c r="A33" s="404">
        <v>32</v>
      </c>
      <c r="B33" s="403" t="s">
        <v>2821</v>
      </c>
      <c r="C33">
        <v>23200</v>
      </c>
      <c r="D33" t="s">
        <v>2822</v>
      </c>
      <c r="E33" s="404">
        <v>171102697</v>
      </c>
      <c r="F33" s="401" t="str">
        <f t="shared" si="0"/>
        <v>Í1+"eÈ7BÎ</v>
      </c>
    </row>
    <row r="34" spans="1:6" ht="32.4" customHeight="1">
      <c r="A34" s="404">
        <v>33</v>
      </c>
      <c r="B34" s="403" t="s">
        <v>2823</v>
      </c>
      <c r="C34">
        <v>7200</v>
      </c>
      <c r="D34" t="s">
        <v>2824</v>
      </c>
      <c r="E34" s="404">
        <v>171102653</v>
      </c>
      <c r="F34" s="401" t="str">
        <f t="shared" si="0"/>
        <v>Í1+"aÈ3ÅÎ</v>
      </c>
    </row>
    <row r="35" spans="1:6" ht="32.4" customHeight="1">
      <c r="A35" s="404">
        <v>34</v>
      </c>
      <c r="B35" s="403" t="s">
        <v>2825</v>
      </c>
      <c r="C35">
        <v>39200</v>
      </c>
      <c r="D35" t="s">
        <v>2826</v>
      </c>
      <c r="E35" s="404">
        <v>171102043</v>
      </c>
      <c r="F35" s="401" t="str">
        <f t="shared" si="0"/>
        <v>Í1+"$È3[Î</v>
      </c>
    </row>
    <row r="36" spans="1:6" ht="32.4" customHeight="1">
      <c r="A36" s="404">
        <v>35</v>
      </c>
      <c r="B36" s="403" t="s">
        <v>2827</v>
      </c>
      <c r="C36">
        <v>12000</v>
      </c>
      <c r="D36" t="s">
        <v>2828</v>
      </c>
      <c r="E36" s="404">
        <v>171102025</v>
      </c>
      <c r="F36" s="401" t="str">
        <f t="shared" si="0"/>
        <v>Í1+""È5_Î</v>
      </c>
    </row>
    <row r="37" spans="1:6" ht="32.4" customHeight="1">
      <c r="A37" s="404">
        <v>36</v>
      </c>
      <c r="B37" s="403" t="s">
        <v>2829</v>
      </c>
      <c r="C37">
        <v>42400</v>
      </c>
      <c r="D37" t="s">
        <v>2830</v>
      </c>
      <c r="E37" s="404">
        <v>171101915</v>
      </c>
      <c r="F37" s="401" t="str">
        <f t="shared" si="0"/>
        <v>Í1+!{È5$Î</v>
      </c>
    </row>
    <row r="38" spans="1:6" ht="32.4" customHeight="1">
      <c r="A38" s="404">
        <v>37</v>
      </c>
      <c r="B38" s="403" t="s">
        <v>2831</v>
      </c>
      <c r="C38">
        <v>3400</v>
      </c>
      <c r="D38" t="s">
        <v>2832</v>
      </c>
      <c r="E38" s="404">
        <v>171104171</v>
      </c>
      <c r="F38" s="401" t="str">
        <f t="shared" si="0"/>
        <v>Í1+$1È1"Î</v>
      </c>
    </row>
    <row r="39" spans="1:6" ht="32.4" customHeight="1">
      <c r="A39" s="404">
        <v>38</v>
      </c>
      <c r="B39" s="403" t="s">
        <v>2833</v>
      </c>
      <c r="C39">
        <v>40800</v>
      </c>
      <c r="D39" t="s">
        <v>2834</v>
      </c>
      <c r="E39" s="404">
        <v>171104172</v>
      </c>
      <c r="F39" s="401" t="str">
        <f t="shared" si="0"/>
        <v>Í1+$1È2(Î</v>
      </c>
    </row>
    <row r="40" spans="1:6" ht="32.4" customHeight="1">
      <c r="A40" s="404">
        <v>39</v>
      </c>
      <c r="B40" s="403" t="s">
        <v>2835</v>
      </c>
      <c r="C40">
        <v>26400</v>
      </c>
      <c r="D40" t="s">
        <v>2836</v>
      </c>
      <c r="E40" s="404">
        <v>171104596</v>
      </c>
      <c r="F40" s="401" t="str">
        <f t="shared" si="0"/>
        <v>Í1+$[È6ÅÎ</v>
      </c>
    </row>
    <row r="41" spans="1:6" ht="32.4" customHeight="1">
      <c r="A41" s="404">
        <v>40</v>
      </c>
      <c r="B41" s="403" t="s">
        <v>2837</v>
      </c>
      <c r="C41">
        <v>39200</v>
      </c>
      <c r="D41" t="s">
        <v>2838</v>
      </c>
      <c r="E41" s="404">
        <v>171103646</v>
      </c>
      <c r="F41" s="401" t="str">
        <f t="shared" si="0"/>
        <v>Í1+#`È6+Î</v>
      </c>
    </row>
    <row r="42" spans="1:6" ht="32.4" customHeight="1">
      <c r="A42" s="404">
        <v>41</v>
      </c>
      <c r="B42" s="403" t="s">
        <v>2839</v>
      </c>
      <c r="C42">
        <v>12000</v>
      </c>
      <c r="D42" t="s">
        <v>2840</v>
      </c>
      <c r="E42" s="404">
        <v>171103546</v>
      </c>
      <c r="F42" s="401" t="str">
        <f t="shared" si="0"/>
        <v>Í1+#VÈ6jÎ</v>
      </c>
    </row>
    <row r="43" spans="1:6" ht="32.4" customHeight="1">
      <c r="A43" s="404">
        <v>42</v>
      </c>
      <c r="B43" s="403" t="s">
        <v>2841</v>
      </c>
      <c r="C43">
        <v>23200</v>
      </c>
      <c r="D43" t="s">
        <v>2842</v>
      </c>
      <c r="E43" s="404">
        <v>171101340</v>
      </c>
      <c r="F43" s="401" t="str">
        <f t="shared" si="0"/>
        <v>Í1+!BÈ0WÎ</v>
      </c>
    </row>
    <row r="44" spans="1:6" ht="32.4" customHeight="1">
      <c r="A44" s="404">
        <v>43</v>
      </c>
      <c r="B44" s="403" t="s">
        <v>2843</v>
      </c>
      <c r="C44">
        <v>21600</v>
      </c>
      <c r="D44" t="s">
        <v>2844</v>
      </c>
      <c r="E44" s="404">
        <v>171101337</v>
      </c>
      <c r="F44" s="401" t="str">
        <f t="shared" si="0"/>
        <v>Í1+!AÈ7}Î</v>
      </c>
    </row>
    <row r="45" spans="1:6" ht="32.4" customHeight="1">
      <c r="A45" s="404">
        <v>44</v>
      </c>
      <c r="B45" s="403" t="s">
        <v>2845</v>
      </c>
      <c r="C45">
        <v>64800</v>
      </c>
      <c r="D45" t="s">
        <v>2846</v>
      </c>
      <c r="E45" s="404">
        <v>171101574</v>
      </c>
      <c r="F45" s="401" t="str">
        <f t="shared" si="0"/>
        <v>Í1+!YÈ4dÎ</v>
      </c>
    </row>
    <row r="46" spans="1:6" ht="32.4" customHeight="1">
      <c r="A46" s="404">
        <v>45</v>
      </c>
      <c r="B46" s="403" t="s">
        <v>2847</v>
      </c>
      <c r="C46">
        <v>76000</v>
      </c>
      <c r="D46" t="s">
        <v>2848</v>
      </c>
      <c r="E46" s="404">
        <v>171101578</v>
      </c>
      <c r="F46" s="401" t="str">
        <f t="shared" si="0"/>
        <v>Í1+!YÈ8|Î</v>
      </c>
    </row>
    <row r="47" spans="1:6" ht="32.4" customHeight="1">
      <c r="A47" s="404">
        <v>46</v>
      </c>
      <c r="B47" s="403" t="s">
        <v>2849</v>
      </c>
      <c r="C47">
        <v>29600</v>
      </c>
      <c r="D47" t="s">
        <v>2850</v>
      </c>
      <c r="E47" s="404">
        <v>171101377</v>
      </c>
      <c r="F47" s="401" t="str">
        <f t="shared" si="0"/>
        <v>Í1+!EÈ7&amp;Î</v>
      </c>
    </row>
    <row r="48" spans="1:6" ht="32.4" customHeight="1">
      <c r="A48" s="404">
        <v>47</v>
      </c>
      <c r="B48" s="403" t="s">
        <v>2851</v>
      </c>
      <c r="C48">
        <v>68000</v>
      </c>
      <c r="D48" t="s">
        <v>2852</v>
      </c>
      <c r="E48" s="404">
        <v>171102831</v>
      </c>
      <c r="F48" s="401" t="str">
        <f t="shared" si="0"/>
        <v>Í1+"sÈ1VÎ</v>
      </c>
    </row>
    <row r="49" spans="1:6" ht="32.4" customHeight="1">
      <c r="A49" s="404">
        <v>48</v>
      </c>
      <c r="B49" s="403" t="s">
        <v>2853</v>
      </c>
      <c r="C49">
        <v>15200</v>
      </c>
      <c r="D49" t="s">
        <v>2854</v>
      </c>
      <c r="E49" s="404">
        <v>171102902</v>
      </c>
      <c r="F49" s="401" t="str">
        <f t="shared" si="0"/>
        <v>Í1+"zÈ2xÎ</v>
      </c>
    </row>
    <row r="50" spans="1:6" ht="32.4" customHeight="1">
      <c r="A50" s="404">
        <v>49</v>
      </c>
      <c r="B50" s="403" t="s">
        <v>2855</v>
      </c>
      <c r="C50">
        <v>15200</v>
      </c>
      <c r="D50" t="s">
        <v>2856</v>
      </c>
      <c r="E50" s="404">
        <v>171101871</v>
      </c>
      <c r="F50" s="401" t="str">
        <f t="shared" si="0"/>
        <v>Í1+!wÈ1cÎ</v>
      </c>
    </row>
    <row r="51" spans="1:6" ht="32.4" customHeight="1">
      <c r="A51" s="404">
        <v>50</v>
      </c>
      <c r="B51" s="403" t="s">
        <v>2857</v>
      </c>
      <c r="C51">
        <v>42400</v>
      </c>
      <c r="D51" t="s">
        <v>2858</v>
      </c>
      <c r="E51" s="404">
        <v>171104287</v>
      </c>
      <c r="F51" s="401" t="str">
        <f t="shared" si="0"/>
        <v>Í1+$&lt;È7rÎ</v>
      </c>
    </row>
    <row r="52" spans="1:6" ht="32.4" customHeight="1">
      <c r="A52" s="404">
        <v>51</v>
      </c>
      <c r="B52" s="403" t="s">
        <v>2859</v>
      </c>
      <c r="C52">
        <v>20000</v>
      </c>
      <c r="D52" t="s">
        <v>2860</v>
      </c>
      <c r="E52" s="404">
        <v>171104351</v>
      </c>
      <c r="F52" s="401" t="str">
        <f t="shared" ref="F52:F108" si="1">Code128(E52)</f>
        <v>Í1+$CÈ1jÎ</v>
      </c>
    </row>
    <row r="53" spans="1:6" ht="32.4" customHeight="1">
      <c r="A53" s="404">
        <v>52</v>
      </c>
      <c r="B53" s="403" t="s">
        <v>2861</v>
      </c>
      <c r="C53">
        <v>20000</v>
      </c>
      <c r="D53" t="s">
        <v>2862</v>
      </c>
      <c r="E53" s="404">
        <v>171101656</v>
      </c>
      <c r="F53" s="401" t="str">
        <f t="shared" si="1"/>
        <v>Í1+!aÈ6)Î</v>
      </c>
    </row>
    <row r="54" spans="1:6" ht="32.4" customHeight="1">
      <c r="A54" s="404">
        <v>53</v>
      </c>
      <c r="B54" s="403" t="s">
        <v>2863</v>
      </c>
      <c r="C54">
        <v>4700</v>
      </c>
      <c r="D54" t="s">
        <v>2864</v>
      </c>
      <c r="E54" s="404">
        <v>171101926</v>
      </c>
      <c r="F54" s="401" t="str">
        <f t="shared" si="1"/>
        <v>Í1+!|È6.Î</v>
      </c>
    </row>
    <row r="55" spans="1:6" ht="32.4" customHeight="1">
      <c r="A55" s="404">
        <v>54</v>
      </c>
      <c r="B55" s="403" t="s">
        <v>2865</v>
      </c>
      <c r="C55">
        <v>12000</v>
      </c>
      <c r="D55" t="s">
        <v>2866</v>
      </c>
      <c r="E55" s="404">
        <v>171101925</v>
      </c>
      <c r="F55" s="401" t="str">
        <f t="shared" si="1"/>
        <v>Í1+!|È5(Î</v>
      </c>
    </row>
    <row r="56" spans="1:6" ht="32.4" customHeight="1">
      <c r="A56" s="404">
        <v>55</v>
      </c>
      <c r="B56" s="403" t="s">
        <v>2867</v>
      </c>
      <c r="C56">
        <v>15200</v>
      </c>
      <c r="D56" t="s">
        <v>2868</v>
      </c>
      <c r="E56" s="404">
        <v>171101977</v>
      </c>
      <c r="F56" s="401" t="str">
        <f t="shared" si="1"/>
        <v>Í1+!ÅÈ7HÎ</v>
      </c>
    </row>
    <row r="57" spans="1:6" ht="32.4" customHeight="1">
      <c r="A57" s="404">
        <v>56</v>
      </c>
      <c r="B57" s="403" t="s">
        <v>2869</v>
      </c>
      <c r="C57">
        <v>4700</v>
      </c>
      <c r="D57" t="s">
        <v>2870</v>
      </c>
      <c r="E57" s="404">
        <v>171101496</v>
      </c>
      <c r="F57" s="401" t="str">
        <f t="shared" si="1"/>
        <v>Í1+!QÈ6PÎ</v>
      </c>
    </row>
    <row r="58" spans="1:6" ht="32.4" customHeight="1">
      <c r="A58" s="404">
        <v>57</v>
      </c>
      <c r="B58" s="403" t="s">
        <v>2871</v>
      </c>
      <c r="C58">
        <v>69600</v>
      </c>
      <c r="D58" t="s">
        <v>2872</v>
      </c>
      <c r="E58" s="404">
        <v>171101453</v>
      </c>
      <c r="F58" s="401" t="str">
        <f t="shared" si="1"/>
        <v>Í1+!MÈ3.Î</v>
      </c>
    </row>
    <row r="59" spans="1:6" ht="32.4" customHeight="1">
      <c r="A59" s="404">
        <v>58</v>
      </c>
      <c r="B59" s="403" t="s">
        <v>2873</v>
      </c>
      <c r="C59">
        <v>10400</v>
      </c>
      <c r="D59" t="s">
        <v>2874</v>
      </c>
      <c r="E59" s="404">
        <v>171101381</v>
      </c>
      <c r="F59" s="401" t="str">
        <f t="shared" si="1"/>
        <v>Í1+!FÈ1mÎ</v>
      </c>
    </row>
    <row r="60" spans="1:6" ht="32.4" customHeight="1">
      <c r="A60" s="404">
        <v>59</v>
      </c>
      <c r="B60" s="403" t="s">
        <v>2875</v>
      </c>
      <c r="C60">
        <v>16800</v>
      </c>
      <c r="D60" t="s">
        <v>2876</v>
      </c>
      <c r="E60" s="404">
        <v>171101382</v>
      </c>
      <c r="F60" s="401" t="str">
        <f t="shared" si="1"/>
        <v>Í1+!FÈ2sÎ</v>
      </c>
    </row>
    <row r="61" spans="1:6" ht="32.4" customHeight="1">
      <c r="A61" s="404">
        <v>60</v>
      </c>
      <c r="B61" s="403" t="s">
        <v>2877</v>
      </c>
      <c r="C61">
        <v>13600</v>
      </c>
      <c r="D61" t="s">
        <v>2878</v>
      </c>
      <c r="E61" s="404">
        <v>171101383</v>
      </c>
      <c r="F61" s="401" t="str">
        <f t="shared" si="1"/>
        <v>Í1+!FÈ3yÎ</v>
      </c>
    </row>
    <row r="62" spans="1:6" ht="32.4" customHeight="1">
      <c r="A62" s="404">
        <v>61</v>
      </c>
      <c r="B62" s="403" t="s">
        <v>2879</v>
      </c>
      <c r="C62">
        <v>16800</v>
      </c>
      <c r="D62" t="s">
        <v>2880</v>
      </c>
      <c r="E62" s="404">
        <v>171102616</v>
      </c>
      <c r="F62" s="401" t="str">
        <f t="shared" si="1"/>
        <v>Í1+"]È6ÇÎ</v>
      </c>
    </row>
    <row r="63" spans="1:6" ht="32.4" customHeight="1">
      <c r="A63" s="404">
        <v>62</v>
      </c>
      <c r="B63" s="403" t="s">
        <v>2881</v>
      </c>
      <c r="C63">
        <v>29600</v>
      </c>
      <c r="D63" t="s">
        <v>2882</v>
      </c>
      <c r="E63" s="404">
        <v>171102585</v>
      </c>
      <c r="F63" s="401" t="str">
        <f t="shared" si="1"/>
        <v>Í1+"ZÈ5qÎ</v>
      </c>
    </row>
    <row r="64" spans="1:6" ht="32.4" customHeight="1">
      <c r="A64" s="404">
        <v>63</v>
      </c>
      <c r="B64" s="403" t="s">
        <v>2883</v>
      </c>
      <c r="C64">
        <v>16800</v>
      </c>
      <c r="D64" t="s">
        <v>2884</v>
      </c>
      <c r="E64" s="404">
        <v>171102578</v>
      </c>
      <c r="F64" s="401" t="str">
        <f t="shared" si="1"/>
        <v>Í1+"YÈ8ÃÎ</v>
      </c>
    </row>
    <row r="65" spans="1:6" ht="32.4" customHeight="1">
      <c r="A65" s="404">
        <v>64</v>
      </c>
      <c r="B65" s="403" t="s">
        <v>2885</v>
      </c>
      <c r="C65">
        <v>50400</v>
      </c>
      <c r="D65" t="s">
        <v>2886</v>
      </c>
      <c r="E65" s="404">
        <v>171102931</v>
      </c>
      <c r="F65" s="401" t="str">
        <f t="shared" si="1"/>
        <v>Í1+"}È1~Î</v>
      </c>
    </row>
    <row r="66" spans="1:6" ht="32.4" customHeight="1">
      <c r="A66" s="404">
        <v>65</v>
      </c>
      <c r="B66" s="403" t="s">
        <v>2887</v>
      </c>
      <c r="C66">
        <v>28000</v>
      </c>
      <c r="D66" t="s">
        <v>2888</v>
      </c>
      <c r="E66" s="404">
        <v>171102840</v>
      </c>
      <c r="F66" s="401" t="str">
        <f t="shared" si="1"/>
        <v>Í1+"tÈ0TÎ</v>
      </c>
    </row>
    <row r="67" spans="1:6" ht="32.4" customHeight="1">
      <c r="A67" s="404">
        <v>66</v>
      </c>
      <c r="B67" s="403" t="s">
        <v>2889</v>
      </c>
      <c r="C67">
        <v>3400</v>
      </c>
      <c r="D67" t="s">
        <v>2890</v>
      </c>
      <c r="E67" s="404">
        <v>171102709</v>
      </c>
      <c r="F67" s="401" t="str">
        <f t="shared" si="1"/>
        <v>Í1+"fÈ9RÎ</v>
      </c>
    </row>
    <row r="68" spans="1:6" ht="32.4" customHeight="1">
      <c r="A68" s="404">
        <v>67</v>
      </c>
      <c r="B68" s="403" t="s">
        <v>2891</v>
      </c>
      <c r="C68">
        <v>24800</v>
      </c>
      <c r="D68" t="s">
        <v>2892</v>
      </c>
      <c r="E68" s="404">
        <v>171102708</v>
      </c>
      <c r="F68" s="401" t="str">
        <f t="shared" si="1"/>
        <v>Í1+"fÈ8LÎ</v>
      </c>
    </row>
    <row r="69" spans="1:6" ht="32.4" customHeight="1">
      <c r="A69" s="404">
        <v>68</v>
      </c>
      <c r="B69" s="403" t="s">
        <v>2893</v>
      </c>
      <c r="C69">
        <v>16800</v>
      </c>
      <c r="D69" t="s">
        <v>2894</v>
      </c>
      <c r="E69" s="404">
        <v>171104186</v>
      </c>
      <c r="F69" s="401" t="str">
        <f t="shared" si="1"/>
        <v>Í1+$2È6DÎ</v>
      </c>
    </row>
    <row r="70" spans="1:6" ht="32.4" customHeight="1">
      <c r="A70" s="404">
        <v>69</v>
      </c>
      <c r="B70" s="403" t="s">
        <v>2895</v>
      </c>
      <c r="C70">
        <v>53600</v>
      </c>
      <c r="D70" t="s">
        <v>2896</v>
      </c>
      <c r="E70" s="404">
        <v>171103794</v>
      </c>
      <c r="F70" s="401" t="str">
        <f t="shared" si="1"/>
        <v>Í1+#oÈ4[Î</v>
      </c>
    </row>
    <row r="71" spans="1:6" ht="32.4" customHeight="1">
      <c r="A71" s="404">
        <v>70</v>
      </c>
      <c r="B71" s="403" t="s">
        <v>2897</v>
      </c>
      <c r="C71">
        <v>3400</v>
      </c>
      <c r="D71" t="s">
        <v>2898</v>
      </c>
      <c r="E71" s="404">
        <v>171101284</v>
      </c>
      <c r="F71" s="401" t="str">
        <f t="shared" si="1"/>
        <v>Í1+!&lt;È4WÎ</v>
      </c>
    </row>
    <row r="72" spans="1:6" ht="32.4" customHeight="1">
      <c r="A72" s="404">
        <v>71</v>
      </c>
      <c r="B72" s="403" t="s">
        <v>2899</v>
      </c>
      <c r="C72">
        <v>53600</v>
      </c>
      <c r="D72" t="s">
        <v>2900</v>
      </c>
      <c r="E72" s="404">
        <v>171102842</v>
      </c>
      <c r="F72" s="401" t="str">
        <f t="shared" si="1"/>
        <v>Í1+"tÈ2`Î</v>
      </c>
    </row>
    <row r="73" spans="1:6" ht="32.4" customHeight="1">
      <c r="A73" s="404">
        <v>72</v>
      </c>
      <c r="B73" s="403" t="s">
        <v>2901</v>
      </c>
      <c r="C73">
        <v>10400</v>
      </c>
      <c r="D73" t="s">
        <v>2902</v>
      </c>
      <c r="E73" s="404">
        <v>171102093</v>
      </c>
      <c r="F73" s="401" t="str">
        <f t="shared" si="1"/>
        <v>Í1+")È3oÎ</v>
      </c>
    </row>
    <row r="74" spans="1:6" ht="32.4" customHeight="1">
      <c r="A74" s="404">
        <v>73</v>
      </c>
      <c r="B74" s="403" t="s">
        <v>2903</v>
      </c>
      <c r="C74">
        <v>53600</v>
      </c>
      <c r="D74" t="s">
        <v>2904</v>
      </c>
      <c r="E74" s="404">
        <v>171102683</v>
      </c>
      <c r="F74" s="401" t="str">
        <f t="shared" si="1"/>
        <v>Í1+"dÈ3&amp;Î</v>
      </c>
    </row>
    <row r="75" spans="1:6" ht="32.4" customHeight="1">
      <c r="A75" s="404">
        <v>74</v>
      </c>
      <c r="B75" s="403" t="s">
        <v>2905</v>
      </c>
      <c r="C75">
        <v>31200</v>
      </c>
      <c r="D75" t="s">
        <v>2906</v>
      </c>
      <c r="E75" s="404">
        <v>171101884</v>
      </c>
      <c r="F75" s="401" t="str">
        <f t="shared" si="1"/>
        <v>Í1+!xÈ4yÎ</v>
      </c>
    </row>
    <row r="76" spans="1:6" ht="32.4" customHeight="1">
      <c r="A76" s="404">
        <v>75</v>
      </c>
      <c r="B76" s="403" t="s">
        <v>2907</v>
      </c>
      <c r="C76">
        <v>7200</v>
      </c>
      <c r="D76" t="s">
        <v>2908</v>
      </c>
      <c r="E76" s="404">
        <v>171103637</v>
      </c>
      <c r="F76" s="401" t="str">
        <f t="shared" si="1"/>
        <v>Í1+#_È7-Î</v>
      </c>
    </row>
    <row r="77" spans="1:6" ht="32.4" customHeight="1">
      <c r="A77" s="404">
        <v>76</v>
      </c>
      <c r="B77" s="403" t="s">
        <v>2909</v>
      </c>
      <c r="C77">
        <v>20000</v>
      </c>
      <c r="D77" t="s">
        <v>2910</v>
      </c>
      <c r="E77" s="404">
        <v>171103641</v>
      </c>
      <c r="F77" s="401" t="str">
        <f t="shared" si="1"/>
        <v>Í1+#`È1tÎ</v>
      </c>
    </row>
    <row r="78" spans="1:6" ht="32.4" customHeight="1">
      <c r="A78" s="404">
        <v>77</v>
      </c>
      <c r="B78" s="403" t="s">
        <v>2911</v>
      </c>
      <c r="C78">
        <v>15200</v>
      </c>
      <c r="D78" t="s">
        <v>2912</v>
      </c>
      <c r="E78" s="404">
        <v>171101509</v>
      </c>
      <c r="F78" s="401" t="str">
        <f t="shared" si="1"/>
        <v>Í1+!RÈ9fÎ</v>
      </c>
    </row>
    <row r="79" spans="1:6" ht="32.4" customHeight="1">
      <c r="A79" s="404">
        <v>78</v>
      </c>
      <c r="B79" s="403" t="s">
        <v>2913</v>
      </c>
      <c r="C79">
        <v>44000</v>
      </c>
      <c r="D79" t="s">
        <v>2914</v>
      </c>
      <c r="E79" s="404">
        <v>171104131</v>
      </c>
      <c r="F79" s="401" t="str">
        <f t="shared" si="1"/>
        <v>Í1+$-È1yÎ</v>
      </c>
    </row>
    <row r="80" spans="1:6" ht="32.4" customHeight="1">
      <c r="A80" s="404">
        <v>79</v>
      </c>
      <c r="B80" s="403" t="s">
        <v>2915</v>
      </c>
      <c r="C80">
        <v>47200</v>
      </c>
      <c r="D80" t="s">
        <v>2916</v>
      </c>
      <c r="E80" s="404">
        <v>171104457</v>
      </c>
      <c r="F80" s="401" t="str">
        <f t="shared" si="1"/>
        <v>Í1+$MÈ7OÎ</v>
      </c>
    </row>
    <row r="81" spans="1:6" ht="32.4" customHeight="1">
      <c r="A81" s="404">
        <v>80</v>
      </c>
      <c r="B81" s="403" t="s">
        <v>2917</v>
      </c>
      <c r="C81">
        <v>23200</v>
      </c>
      <c r="D81" t="s">
        <v>2918</v>
      </c>
      <c r="E81" s="404">
        <v>171103669</v>
      </c>
      <c r="F81" s="401" t="str">
        <f t="shared" si="1"/>
        <v>Í1+#bÈ9EÎ</v>
      </c>
    </row>
    <row r="82" spans="1:6" ht="32.4" customHeight="1">
      <c r="A82" s="404">
        <v>81</v>
      </c>
      <c r="B82" s="403" t="s">
        <v>2919</v>
      </c>
      <c r="C82">
        <v>40800</v>
      </c>
      <c r="D82" t="s">
        <v>2920</v>
      </c>
      <c r="E82" s="404">
        <v>171103707</v>
      </c>
      <c r="F82" s="401" t="str">
        <f t="shared" si="1"/>
        <v>Í1+#fÈ7IÎ</v>
      </c>
    </row>
    <row r="83" spans="1:6" ht="32.4" customHeight="1">
      <c r="A83" s="404">
        <v>82</v>
      </c>
      <c r="B83" s="403" t="s">
        <v>2921</v>
      </c>
      <c r="C83">
        <v>16800</v>
      </c>
      <c r="D83" t="s">
        <v>2922</v>
      </c>
      <c r="E83" s="404">
        <v>171104040</v>
      </c>
      <c r="F83" s="401" t="str">
        <f t="shared" si="1"/>
        <v>Í1+$$È0OÎ</v>
      </c>
    </row>
    <row r="84" spans="1:6" ht="32.4" customHeight="1">
      <c r="A84" s="404">
        <v>83</v>
      </c>
      <c r="B84" s="403" t="s">
        <v>2923</v>
      </c>
      <c r="C84">
        <v>157600</v>
      </c>
      <c r="D84" t="s">
        <v>2924</v>
      </c>
      <c r="E84" s="404">
        <v>171102690</v>
      </c>
      <c r="F84" s="401" t="str">
        <f t="shared" si="1"/>
        <v>Í1+"eÈ0ÃÎ</v>
      </c>
    </row>
    <row r="85" spans="1:6" ht="32.4" customHeight="1">
      <c r="A85" s="404">
        <v>84</v>
      </c>
      <c r="B85" s="403" t="s">
        <v>2925</v>
      </c>
      <c r="C85">
        <v>8800</v>
      </c>
      <c r="D85" t="s">
        <v>2926</v>
      </c>
      <c r="E85" s="404">
        <v>171102048</v>
      </c>
      <c r="F85" s="401" t="str">
        <f t="shared" si="1"/>
        <v>Í1+"$È8yÎ</v>
      </c>
    </row>
    <row r="86" spans="1:6" ht="32.4" customHeight="1">
      <c r="A86" s="404">
        <v>85</v>
      </c>
      <c r="B86" s="403" t="s">
        <v>2927</v>
      </c>
      <c r="C86">
        <v>32800</v>
      </c>
      <c r="D86" t="s">
        <v>2928</v>
      </c>
      <c r="E86" s="404">
        <v>171104551</v>
      </c>
      <c r="F86" s="401" t="str">
        <f t="shared" si="1"/>
        <v>Í1+$WÈ1SÎ</v>
      </c>
    </row>
    <row r="87" spans="1:6" ht="32.4" customHeight="1">
      <c r="A87" s="404">
        <v>86</v>
      </c>
      <c r="B87" s="403" t="s">
        <v>2929</v>
      </c>
      <c r="C87">
        <v>15200</v>
      </c>
      <c r="D87" t="s">
        <v>2930</v>
      </c>
      <c r="E87" s="404">
        <v>171104397</v>
      </c>
      <c r="F87" s="401" t="str">
        <f t="shared" si="1"/>
        <v>Í1+$GÈ77Î</v>
      </c>
    </row>
    <row r="88" spans="1:6" ht="32.4" customHeight="1">
      <c r="A88" s="404">
        <v>87</v>
      </c>
      <c r="B88" s="403" t="s">
        <v>2931</v>
      </c>
      <c r="C88">
        <v>16800</v>
      </c>
      <c r="D88" t="s">
        <v>2932</v>
      </c>
      <c r="E88" s="404">
        <v>171103476</v>
      </c>
      <c r="F88" s="401" t="str">
        <f t="shared" si="1"/>
        <v>Í1+#OÈ6NÎ</v>
      </c>
    </row>
    <row r="89" spans="1:6" ht="32.4" customHeight="1">
      <c r="A89" s="404">
        <v>88</v>
      </c>
      <c r="B89" s="403" t="s">
        <v>2933</v>
      </c>
      <c r="C89">
        <v>2100</v>
      </c>
      <c r="D89" t="s">
        <v>2934</v>
      </c>
      <c r="E89" s="404">
        <v>171103490</v>
      </c>
      <c r="F89" s="401" t="str">
        <f t="shared" si="1"/>
        <v>Í1+#QÈ02Î</v>
      </c>
    </row>
    <row r="90" spans="1:6" ht="32.4" customHeight="1">
      <c r="A90" s="404">
        <v>89</v>
      </c>
      <c r="B90" s="403" t="s">
        <v>2935</v>
      </c>
      <c r="C90">
        <v>10400</v>
      </c>
      <c r="D90" t="s">
        <v>2936</v>
      </c>
      <c r="E90" s="404">
        <v>171103581</v>
      </c>
      <c r="F90" s="401" t="str">
        <f t="shared" si="1"/>
        <v>Í1+#ZÈ1\Î</v>
      </c>
    </row>
    <row r="91" spans="1:6" ht="32.4" customHeight="1">
      <c r="A91" s="404">
        <v>90</v>
      </c>
      <c r="B91" s="403" t="s">
        <v>2937</v>
      </c>
      <c r="C91">
        <v>144800</v>
      </c>
      <c r="D91" t="s">
        <v>2938</v>
      </c>
      <c r="E91" s="404">
        <v>171103878</v>
      </c>
      <c r="F91" s="401" t="str">
        <f t="shared" si="1"/>
        <v>Í1+#wÈ8,Î</v>
      </c>
    </row>
    <row r="92" spans="1:6" ht="32.4" customHeight="1">
      <c r="A92" s="404">
        <v>91</v>
      </c>
      <c r="B92" s="403" t="s">
        <v>2939</v>
      </c>
      <c r="C92">
        <v>28000</v>
      </c>
      <c r="D92" t="s">
        <v>2940</v>
      </c>
      <c r="E92" s="404">
        <v>171103708</v>
      </c>
      <c r="F92" s="401" t="str">
        <f t="shared" si="1"/>
        <v>Í1+#fÈ8OÎ</v>
      </c>
    </row>
    <row r="93" spans="1:6" ht="32.4" customHeight="1">
      <c r="A93" s="404">
        <v>92</v>
      </c>
      <c r="B93" s="403" t="s">
        <v>2941</v>
      </c>
      <c r="C93">
        <v>2100</v>
      </c>
      <c r="D93" t="s">
        <v>2942</v>
      </c>
      <c r="E93" s="404">
        <v>171103710</v>
      </c>
      <c r="F93" s="401" t="str">
        <f t="shared" si="1"/>
        <v>Í1+#gÈ0#Î</v>
      </c>
    </row>
    <row r="94" spans="1:6" ht="32.4" customHeight="1">
      <c r="A94" s="404">
        <v>93</v>
      </c>
      <c r="B94" s="403" t="s">
        <v>2943</v>
      </c>
      <c r="C94">
        <v>21600</v>
      </c>
      <c r="D94" t="s">
        <v>2944</v>
      </c>
      <c r="E94" s="404">
        <v>171101532</v>
      </c>
      <c r="F94" s="401" t="str">
        <f t="shared" si="1"/>
        <v>Í1+!UÈ2HÎ</v>
      </c>
    </row>
    <row r="95" spans="1:6" ht="32.4" customHeight="1">
      <c r="A95" s="404">
        <v>94</v>
      </c>
      <c r="B95" s="403" t="s">
        <v>2945</v>
      </c>
      <c r="C95">
        <v>12000</v>
      </c>
      <c r="D95" t="s">
        <v>2946</v>
      </c>
      <c r="E95" s="404">
        <v>171101534</v>
      </c>
      <c r="F95" s="401" t="str">
        <f t="shared" si="1"/>
        <v>Í1+!UÈ4TÎ</v>
      </c>
    </row>
    <row r="96" spans="1:6" ht="32.4" customHeight="1">
      <c r="A96" s="404">
        <v>95</v>
      </c>
      <c r="B96" s="403" t="s">
        <v>2947</v>
      </c>
      <c r="C96">
        <v>24800</v>
      </c>
      <c r="D96" t="s">
        <v>2948</v>
      </c>
      <c r="E96" s="404">
        <v>171101643</v>
      </c>
      <c r="F96" s="401" t="str">
        <f t="shared" si="1"/>
        <v>Í1+!`È3zÎ</v>
      </c>
    </row>
    <row r="97" spans="1:6" ht="32.4" customHeight="1">
      <c r="A97" s="404">
        <v>96</v>
      </c>
      <c r="B97" s="403" t="s">
        <v>2949</v>
      </c>
      <c r="C97">
        <v>28000</v>
      </c>
      <c r="D97" t="s">
        <v>2950</v>
      </c>
      <c r="E97" s="404">
        <v>171101642</v>
      </c>
      <c r="F97" s="401" t="str">
        <f t="shared" si="1"/>
        <v>Í1+!`È2tÎ</v>
      </c>
    </row>
    <row r="98" spans="1:6" ht="32.4" customHeight="1">
      <c r="A98" s="404">
        <v>97</v>
      </c>
      <c r="B98" s="403" t="s">
        <v>2951</v>
      </c>
      <c r="C98">
        <v>3400</v>
      </c>
      <c r="D98" t="s">
        <v>2952</v>
      </c>
      <c r="E98" s="404">
        <v>171101640</v>
      </c>
      <c r="F98" s="401" t="str">
        <f t="shared" si="1"/>
        <v>Í1+!`È0hÎ</v>
      </c>
    </row>
    <row r="99" spans="1:6" ht="32.4" customHeight="1">
      <c r="A99" s="404">
        <v>98</v>
      </c>
      <c r="B99" s="403" t="s">
        <v>2953</v>
      </c>
      <c r="C99">
        <v>16800</v>
      </c>
      <c r="D99" t="s">
        <v>2954</v>
      </c>
      <c r="E99" s="404">
        <v>171101415</v>
      </c>
      <c r="F99" s="401" t="str">
        <f t="shared" si="1"/>
        <v>Í1+!IÈ5*Î</v>
      </c>
    </row>
    <row r="100" spans="1:6" ht="32.4" customHeight="1">
      <c r="A100" s="404">
        <v>99</v>
      </c>
      <c r="B100" s="403" t="s">
        <v>2955</v>
      </c>
      <c r="C100">
        <v>90400</v>
      </c>
      <c r="D100" t="s">
        <v>2956</v>
      </c>
      <c r="E100" s="404">
        <v>171102959</v>
      </c>
      <c r="F100" s="401" t="str">
        <f t="shared" si="1"/>
        <v>Í1+"ÃÈ9OÎ</v>
      </c>
    </row>
    <row r="101" spans="1:6" ht="32.4" customHeight="1">
      <c r="A101" s="404">
        <v>100</v>
      </c>
      <c r="B101" s="403" t="s">
        <v>2957</v>
      </c>
      <c r="C101">
        <v>31200</v>
      </c>
      <c r="D101" t="s">
        <v>2958</v>
      </c>
      <c r="E101" s="404">
        <v>171102845</v>
      </c>
      <c r="F101" s="401" t="str">
        <f t="shared" si="1"/>
        <v>Í1+"tÈ5rÎ</v>
      </c>
    </row>
    <row r="102" spans="1:6" ht="32.4" customHeight="1">
      <c r="A102" s="404">
        <v>101</v>
      </c>
      <c r="B102" s="403" t="s">
        <v>2959</v>
      </c>
      <c r="C102">
        <v>4700</v>
      </c>
      <c r="D102" t="s">
        <v>2960</v>
      </c>
      <c r="E102" s="404">
        <v>171102846</v>
      </c>
      <c r="F102" s="401" t="str">
        <f t="shared" si="1"/>
        <v>Í1+"tÈ6xÎ</v>
      </c>
    </row>
    <row r="103" spans="1:6" ht="32.4" customHeight="1">
      <c r="A103" s="404">
        <v>102</v>
      </c>
      <c r="B103" s="403" t="s">
        <v>2961</v>
      </c>
      <c r="C103">
        <v>12000</v>
      </c>
      <c r="D103" t="s">
        <v>2962</v>
      </c>
      <c r="E103" s="404">
        <v>171102852</v>
      </c>
      <c r="F103" s="401" t="str">
        <f t="shared" si="1"/>
        <v>Í1+"uÈ2dÎ</v>
      </c>
    </row>
    <row r="104" spans="1:6" ht="32.4" customHeight="1">
      <c r="A104" s="404">
        <v>103</v>
      </c>
      <c r="B104" s="403" t="s">
        <v>2963</v>
      </c>
      <c r="C104">
        <v>125600</v>
      </c>
      <c r="D104" t="s">
        <v>2964</v>
      </c>
      <c r="E104" s="404">
        <v>171102714</v>
      </c>
      <c r="F104" s="401" t="str">
        <f t="shared" si="1"/>
        <v>Í1+"gÈ48Î</v>
      </c>
    </row>
    <row r="105" spans="1:6" ht="32.4" customHeight="1">
      <c r="A105" s="404">
        <v>104</v>
      </c>
      <c r="B105" s="403" t="s">
        <v>2965</v>
      </c>
      <c r="C105">
        <v>56800</v>
      </c>
      <c r="D105" t="s">
        <v>2966</v>
      </c>
      <c r="E105" s="404">
        <v>171102558</v>
      </c>
      <c r="F105" s="401" t="str">
        <f t="shared" si="1"/>
        <v>Í1+"WÈ8wÎ</v>
      </c>
    </row>
    <row r="106" spans="1:6" ht="32.4" customHeight="1">
      <c r="A106" s="404">
        <v>105</v>
      </c>
      <c r="B106" s="403" t="s">
        <v>2967</v>
      </c>
      <c r="C106">
        <v>13600</v>
      </c>
      <c r="D106" t="s">
        <v>2968</v>
      </c>
      <c r="E106" s="404">
        <v>171101702</v>
      </c>
      <c r="F106" s="401" t="str">
        <f t="shared" si="1"/>
        <v>Í1+!fÈ2%Î</v>
      </c>
    </row>
    <row r="107" spans="1:6" ht="32.4" customHeight="1">
      <c r="A107" s="404">
        <v>106</v>
      </c>
      <c r="B107" s="403" t="s">
        <v>375</v>
      </c>
      <c r="C107">
        <v>26400</v>
      </c>
      <c r="D107" t="s">
        <v>2969</v>
      </c>
      <c r="E107" s="404">
        <v>171101733</v>
      </c>
      <c r="F107" s="401" t="str">
        <f t="shared" si="1"/>
        <v>Í1+!iÈ37Î</v>
      </c>
    </row>
    <row r="108" spans="1:6" ht="32.4" customHeight="1">
      <c r="A108" s="404">
        <v>107</v>
      </c>
      <c r="B108" s="403" t="s">
        <v>2970</v>
      </c>
      <c r="C108">
        <v>29600</v>
      </c>
      <c r="D108" t="s">
        <v>2971</v>
      </c>
      <c r="E108" s="404">
        <v>171101757</v>
      </c>
      <c r="F108" s="401" t="str">
        <f t="shared" si="1"/>
        <v>Í1+!kÈ7WÎ</v>
      </c>
    </row>
    <row r="109" spans="1:6" ht="32.4" customHeight="1">
      <c r="A109" s="404">
        <v>108</v>
      </c>
      <c r="B109" s="403" t="s">
        <v>2759</v>
      </c>
      <c r="C109">
        <v>8800</v>
      </c>
      <c r="D109" t="s">
        <v>2972</v>
      </c>
      <c r="E109" s="404">
        <v>171101827</v>
      </c>
      <c r="F109" s="401" t="str">
        <f t="shared" ref="F109:F157" si="2">Code128(E109)</f>
        <v>Í1+!rÈ7sÎ</v>
      </c>
    </row>
    <row r="110" spans="1:6" ht="32.4" customHeight="1">
      <c r="A110" s="404">
        <v>109</v>
      </c>
      <c r="B110" s="403" t="s">
        <v>2973</v>
      </c>
      <c r="C110">
        <v>26400</v>
      </c>
      <c r="D110" t="s">
        <v>2974</v>
      </c>
      <c r="E110" s="404">
        <v>171101869</v>
      </c>
      <c r="F110" s="401" t="str">
        <f t="shared" si="2"/>
        <v>Í1+!vÈ9(Î</v>
      </c>
    </row>
    <row r="111" spans="1:6" ht="32.4" customHeight="1">
      <c r="A111" s="404">
        <v>110</v>
      </c>
      <c r="B111" s="403" t="s">
        <v>2975</v>
      </c>
      <c r="C111">
        <v>15200</v>
      </c>
      <c r="D111" t="s">
        <v>2976</v>
      </c>
      <c r="E111" s="404">
        <v>171102095</v>
      </c>
      <c r="F111" s="401" t="str">
        <f t="shared" si="2"/>
        <v>Í1+")È5{Î</v>
      </c>
    </row>
    <row r="112" spans="1:6" ht="32.4" customHeight="1">
      <c r="A112" s="404">
        <v>111</v>
      </c>
      <c r="B112" s="403" t="s">
        <v>2977</v>
      </c>
      <c r="C112">
        <v>13600</v>
      </c>
      <c r="D112" t="s">
        <v>2978</v>
      </c>
      <c r="E112" s="404">
        <v>171102070</v>
      </c>
      <c r="F112" s="401" t="str">
        <f t="shared" si="2"/>
        <v>Í1+"'È0UÎ</v>
      </c>
    </row>
    <row r="113" spans="1:6" ht="32.4" customHeight="1">
      <c r="A113" s="404">
        <v>112</v>
      </c>
      <c r="B113" s="403" t="s">
        <v>2979</v>
      </c>
      <c r="C113">
        <v>8800</v>
      </c>
      <c r="D113" t="s">
        <v>2980</v>
      </c>
      <c r="E113" s="404">
        <v>171101995</v>
      </c>
      <c r="F113" s="401" t="str">
        <f t="shared" si="2"/>
        <v>Í1+!ÇÈ5DÎ</v>
      </c>
    </row>
    <row r="114" spans="1:6" ht="32.4" customHeight="1">
      <c r="A114" s="404">
        <v>113</v>
      </c>
      <c r="B114" s="403" t="s">
        <v>2981</v>
      </c>
      <c r="C114">
        <v>10400</v>
      </c>
      <c r="D114" t="s">
        <v>2982</v>
      </c>
      <c r="E114" s="404">
        <v>171102058</v>
      </c>
      <c r="F114" s="401" t="str">
        <f t="shared" si="2"/>
        <v>Í1+"%È8}Î</v>
      </c>
    </row>
    <row r="115" spans="1:6" ht="32.4" customHeight="1">
      <c r="A115" s="404">
        <v>114</v>
      </c>
      <c r="B115" s="403" t="s">
        <v>2983</v>
      </c>
      <c r="C115">
        <v>31200</v>
      </c>
      <c r="D115" t="s">
        <v>2984</v>
      </c>
      <c r="E115" s="404">
        <v>171101880</v>
      </c>
      <c r="F115" s="401" t="str">
        <f t="shared" si="2"/>
        <v>Í1+!xÈ0aÎ</v>
      </c>
    </row>
    <row r="116" spans="1:6" ht="32.4" customHeight="1">
      <c r="A116" s="404">
        <v>115</v>
      </c>
      <c r="B116" s="403" t="s">
        <v>2985</v>
      </c>
      <c r="C116">
        <v>72800</v>
      </c>
      <c r="D116" t="s">
        <v>2986</v>
      </c>
      <c r="E116" s="404">
        <v>171101881</v>
      </c>
      <c r="F116" s="401" t="str">
        <f t="shared" si="2"/>
        <v>Í1+!xÈ1gÎ</v>
      </c>
    </row>
    <row r="117" spans="1:6" ht="32.4" customHeight="1">
      <c r="A117" s="404">
        <v>116</v>
      </c>
      <c r="B117" s="403" t="s">
        <v>2987</v>
      </c>
      <c r="C117">
        <v>18400</v>
      </c>
      <c r="D117" t="s">
        <v>2988</v>
      </c>
      <c r="E117" s="404">
        <v>171101913</v>
      </c>
      <c r="F117" s="401" t="str">
        <f t="shared" si="2"/>
        <v>Í1+!{È3ÃÎ</v>
      </c>
    </row>
    <row r="118" spans="1:6" ht="32.4" customHeight="1">
      <c r="A118" s="404">
        <v>117</v>
      </c>
      <c r="B118" s="403" t="s">
        <v>2989</v>
      </c>
      <c r="C118">
        <v>13600</v>
      </c>
      <c r="D118" t="s">
        <v>2990</v>
      </c>
      <c r="E118" s="404">
        <v>171101778</v>
      </c>
      <c r="F118" s="401" t="str">
        <f t="shared" si="2"/>
        <v>Í1+!mÈ8eÎ</v>
      </c>
    </row>
    <row r="119" spans="1:6" ht="32.4" customHeight="1">
      <c r="A119" s="404">
        <v>118</v>
      </c>
      <c r="B119" s="403" t="s">
        <v>2991</v>
      </c>
      <c r="C119">
        <v>37600</v>
      </c>
      <c r="D119" t="s">
        <v>2992</v>
      </c>
      <c r="E119" s="404">
        <v>171101787</v>
      </c>
      <c r="F119" s="401" t="str">
        <f t="shared" si="2"/>
        <v>Í1+!nÈ7cÎ</v>
      </c>
    </row>
    <row r="120" spans="1:6" ht="32.4" customHeight="1">
      <c r="A120" s="404">
        <v>119</v>
      </c>
      <c r="B120" s="403" t="s">
        <v>2993</v>
      </c>
      <c r="C120">
        <v>28000</v>
      </c>
      <c r="D120" t="s">
        <v>2994</v>
      </c>
      <c r="E120" s="404">
        <v>171101808</v>
      </c>
      <c r="F120" s="401" t="str">
        <f t="shared" si="2"/>
        <v>Í1+!pÈ8qÎ</v>
      </c>
    </row>
    <row r="121" spans="1:6" ht="32.4" customHeight="1">
      <c r="A121" s="404">
        <v>120</v>
      </c>
      <c r="B121" s="403" t="s">
        <v>2995</v>
      </c>
      <c r="C121">
        <v>63200</v>
      </c>
      <c r="D121" t="s">
        <v>2996</v>
      </c>
      <c r="E121" s="404">
        <v>171101710</v>
      </c>
      <c r="F121" s="401" t="str">
        <f t="shared" si="2"/>
        <v>Í1+!gÈ0ÈÎ</v>
      </c>
    </row>
    <row r="122" spans="1:6" ht="32.4" customHeight="1">
      <c r="A122" s="404">
        <v>121</v>
      </c>
      <c r="B122" s="403" t="s">
        <v>2997</v>
      </c>
      <c r="C122">
        <v>26400</v>
      </c>
      <c r="D122" t="s">
        <v>2998</v>
      </c>
      <c r="E122" s="404">
        <v>171101713</v>
      </c>
      <c r="F122" s="401" t="str">
        <f t="shared" si="2"/>
        <v>Í1+!gÈ3/Î</v>
      </c>
    </row>
    <row r="123" spans="1:6" ht="32.4" customHeight="1">
      <c r="A123" s="404">
        <v>122</v>
      </c>
      <c r="B123" s="403" t="s">
        <v>2999</v>
      </c>
      <c r="C123">
        <v>34400</v>
      </c>
      <c r="D123" t="s">
        <v>3000</v>
      </c>
      <c r="E123" s="404">
        <v>171101717</v>
      </c>
      <c r="F123" s="401" t="str">
        <f t="shared" si="2"/>
        <v>Í1+!gÈ7GÎ</v>
      </c>
    </row>
    <row r="124" spans="1:6" ht="32.4" customHeight="1">
      <c r="A124" s="404">
        <v>123</v>
      </c>
      <c r="B124" s="403" t="s">
        <v>3001</v>
      </c>
      <c r="C124">
        <v>18400</v>
      </c>
      <c r="D124" t="s">
        <v>3002</v>
      </c>
      <c r="E124" s="404">
        <v>171101968</v>
      </c>
      <c r="F124" s="401" t="str">
        <f t="shared" si="2"/>
        <v>Í1+!ÄÈ8JÎ</v>
      </c>
    </row>
    <row r="125" spans="1:6" ht="32.4" customHeight="1">
      <c r="A125" s="404">
        <v>124</v>
      </c>
      <c r="B125" s="403" t="s">
        <v>3003</v>
      </c>
      <c r="C125">
        <v>3400</v>
      </c>
      <c r="D125" t="s">
        <v>3004</v>
      </c>
      <c r="E125" s="404">
        <v>171101978</v>
      </c>
      <c r="F125" s="401" t="str">
        <f t="shared" si="2"/>
        <v>Í1+!ÅÈ8NÎ</v>
      </c>
    </row>
    <row r="126" spans="1:6" ht="32.4" customHeight="1">
      <c r="A126" s="404">
        <v>125</v>
      </c>
      <c r="B126" s="403" t="s">
        <v>3005</v>
      </c>
      <c r="C126">
        <v>52000</v>
      </c>
      <c r="D126" t="s">
        <v>3006</v>
      </c>
      <c r="E126" s="404">
        <v>171103964</v>
      </c>
      <c r="F126" s="401" t="str">
        <f t="shared" si="2"/>
        <v>Í1+#ÄÈ48Î</v>
      </c>
    </row>
    <row r="127" spans="1:6" ht="32.4" customHeight="1">
      <c r="A127" s="404">
        <v>126</v>
      </c>
      <c r="B127" s="403" t="s">
        <v>3007</v>
      </c>
      <c r="C127">
        <v>45600</v>
      </c>
      <c r="D127" t="s">
        <v>3008</v>
      </c>
      <c r="E127" s="404">
        <v>171103974</v>
      </c>
      <c r="F127" s="401" t="str">
        <f t="shared" si="2"/>
        <v>Í1+#ÅÈ4&lt;Î</v>
      </c>
    </row>
    <row r="128" spans="1:6" ht="32.4" customHeight="1">
      <c r="A128" s="404">
        <v>127</v>
      </c>
      <c r="B128" s="403" t="s">
        <v>3009</v>
      </c>
      <c r="C128">
        <v>24800</v>
      </c>
      <c r="D128" t="s">
        <v>3010</v>
      </c>
      <c r="E128" s="404">
        <v>171104002</v>
      </c>
      <c r="F128" s="401" t="str">
        <f t="shared" si="2"/>
        <v>Í1+$ÂÈ2KÎ</v>
      </c>
    </row>
    <row r="129" spans="1:6" ht="32.4" customHeight="1">
      <c r="A129" s="404">
        <v>128</v>
      </c>
      <c r="B129" s="403" t="s">
        <v>3011</v>
      </c>
      <c r="C129">
        <v>26400</v>
      </c>
      <c r="D129" t="s">
        <v>3012</v>
      </c>
      <c r="E129" s="404">
        <v>171104058</v>
      </c>
      <c r="F129" s="401" t="str">
        <f t="shared" si="2"/>
        <v>Í1+$%È8ÇÎ</v>
      </c>
    </row>
    <row r="130" spans="1:6" ht="32.4" customHeight="1">
      <c r="A130" s="404">
        <v>129</v>
      </c>
      <c r="B130" s="403" t="s">
        <v>3013</v>
      </c>
      <c r="C130">
        <v>12000</v>
      </c>
      <c r="D130" t="s">
        <v>3014</v>
      </c>
      <c r="E130" s="404">
        <v>171104190</v>
      </c>
      <c r="F130" s="401" t="str">
        <f t="shared" si="2"/>
        <v>Í1+$3È0$Î</v>
      </c>
    </row>
    <row r="131" spans="1:6" ht="32.4" customHeight="1">
      <c r="A131" s="404">
        <v>130</v>
      </c>
      <c r="B131" s="403" t="s">
        <v>3015</v>
      </c>
      <c r="C131">
        <v>40800</v>
      </c>
      <c r="D131" t="s">
        <v>3016</v>
      </c>
      <c r="E131" s="404">
        <v>171104243</v>
      </c>
      <c r="F131" s="401" t="str">
        <f t="shared" si="2"/>
        <v>Í1+$8È3JÎ</v>
      </c>
    </row>
    <row r="132" spans="1:6" ht="32.4" customHeight="1">
      <c r="A132" s="404">
        <v>131</v>
      </c>
      <c r="B132" s="403" t="s">
        <v>3015</v>
      </c>
      <c r="C132">
        <v>2100</v>
      </c>
      <c r="D132" t="s">
        <v>3017</v>
      </c>
      <c r="E132" s="404">
        <v>171104227</v>
      </c>
      <c r="F132" s="401" t="str">
        <f t="shared" si="2"/>
        <v>Í1+$6È7ZÎ</v>
      </c>
    </row>
    <row r="133" spans="1:6" ht="32.4" customHeight="1">
      <c r="A133" s="404">
        <v>132</v>
      </c>
      <c r="B133" s="403" t="s">
        <v>3018</v>
      </c>
      <c r="C133">
        <v>24800</v>
      </c>
      <c r="D133" t="s">
        <v>3019</v>
      </c>
      <c r="E133" s="404">
        <v>171104222</v>
      </c>
      <c r="F133" s="401" t="str">
        <f t="shared" si="2"/>
        <v>Í1+$6È2&lt;Î</v>
      </c>
    </row>
    <row r="134" spans="1:6" ht="32.4" customHeight="1">
      <c r="A134" s="404">
        <v>133</v>
      </c>
      <c r="B134" s="403" t="s">
        <v>3020</v>
      </c>
      <c r="C134">
        <v>7200</v>
      </c>
      <c r="D134" t="s">
        <v>3021</v>
      </c>
      <c r="E134" s="404">
        <v>171104335</v>
      </c>
      <c r="F134" s="401" t="str">
        <f t="shared" si="2"/>
        <v>Í1+$AÈ5zÎ</v>
      </c>
    </row>
    <row r="135" spans="1:6" ht="32.4" customHeight="1">
      <c r="A135" s="404">
        <v>134</v>
      </c>
      <c r="B135" s="403" t="s">
        <v>3022</v>
      </c>
      <c r="C135">
        <v>87200</v>
      </c>
      <c r="D135" t="s">
        <v>3023</v>
      </c>
      <c r="E135" s="404">
        <v>171104260</v>
      </c>
      <c r="F135" s="401" t="str">
        <f t="shared" si="2"/>
        <v>Í1+$:È0@Î</v>
      </c>
    </row>
    <row r="136" spans="1:6" ht="32.4" customHeight="1">
      <c r="A136" s="404">
        <v>135</v>
      </c>
      <c r="B136" s="403" t="s">
        <v>3024</v>
      </c>
      <c r="C136">
        <v>56800</v>
      </c>
      <c r="D136" t="s">
        <v>3025</v>
      </c>
      <c r="E136" s="404">
        <v>171104261</v>
      </c>
      <c r="F136" s="401" t="str">
        <f t="shared" si="2"/>
        <v>Í1+$:È1FÎ</v>
      </c>
    </row>
    <row r="137" spans="1:6" ht="32.4" customHeight="1">
      <c r="A137" s="404">
        <v>136</v>
      </c>
      <c r="B137" s="403" t="s">
        <v>3026</v>
      </c>
      <c r="C137">
        <v>21600</v>
      </c>
      <c r="D137" t="s">
        <v>3027</v>
      </c>
      <c r="E137" s="404">
        <v>171104291</v>
      </c>
      <c r="F137" s="401" t="str">
        <f t="shared" si="2"/>
        <v>Í1+$=È1RÎ</v>
      </c>
    </row>
    <row r="138" spans="1:6" ht="32.4" customHeight="1">
      <c r="A138" s="404">
        <v>137</v>
      </c>
      <c r="B138" s="403" t="s">
        <v>3028</v>
      </c>
      <c r="C138">
        <v>40800</v>
      </c>
      <c r="D138" t="s">
        <v>3029</v>
      </c>
      <c r="E138" s="404">
        <v>171104298</v>
      </c>
      <c r="F138" s="401" t="str">
        <f t="shared" si="2"/>
        <v>Í1+$=È8|Î</v>
      </c>
    </row>
    <row r="139" spans="1:6" ht="32.4" customHeight="1">
      <c r="A139" s="404">
        <v>138</v>
      </c>
      <c r="B139" s="403" t="s">
        <v>3030</v>
      </c>
      <c r="C139">
        <v>8800</v>
      </c>
      <c r="D139" t="s">
        <v>3031</v>
      </c>
      <c r="E139" s="404">
        <v>171104445</v>
      </c>
      <c r="F139" s="401" t="str">
        <f t="shared" si="2"/>
        <v>Í1+$LÈ5?Î</v>
      </c>
    </row>
    <row r="140" spans="1:6" ht="32.4" customHeight="1">
      <c r="A140" s="404">
        <v>139</v>
      </c>
      <c r="B140" s="403" t="s">
        <v>3032</v>
      </c>
      <c r="C140">
        <v>20000</v>
      </c>
      <c r="D140" t="s">
        <v>3033</v>
      </c>
      <c r="E140" s="404">
        <v>171104365</v>
      </c>
      <c r="F140" s="401" t="str">
        <f t="shared" si="2"/>
        <v>Í1+$DÈ5ÊÎ</v>
      </c>
    </row>
    <row r="141" spans="1:6" ht="32.4" customHeight="1">
      <c r="A141" s="404">
        <v>140</v>
      </c>
      <c r="B141" s="403" t="s">
        <v>3034</v>
      </c>
      <c r="C141">
        <v>24800</v>
      </c>
      <c r="D141" t="s">
        <v>3035</v>
      </c>
      <c r="E141" s="404">
        <v>171104401</v>
      </c>
      <c r="F141" s="401" t="str">
        <f t="shared" si="2"/>
        <v>Í1+$HÈ1~Î</v>
      </c>
    </row>
    <row r="142" spans="1:6" ht="32.4" customHeight="1">
      <c r="A142" s="404">
        <v>141</v>
      </c>
      <c r="B142" s="403" t="s">
        <v>3036</v>
      </c>
      <c r="C142">
        <v>191200</v>
      </c>
      <c r="D142" t="s">
        <v>3037</v>
      </c>
      <c r="E142" s="404">
        <v>171104346</v>
      </c>
      <c r="F142" s="401" t="str">
        <f t="shared" si="2"/>
        <v>Í1+$BÈ6ÈÎ</v>
      </c>
    </row>
    <row r="143" spans="1:6" ht="32.4" customHeight="1">
      <c r="A143" s="404">
        <v>142</v>
      </c>
      <c r="B143" s="403" t="s">
        <v>3038</v>
      </c>
      <c r="C143">
        <v>34400</v>
      </c>
      <c r="D143" t="s">
        <v>3039</v>
      </c>
      <c r="E143" s="404">
        <v>171103487</v>
      </c>
      <c r="F143" s="401" t="str">
        <f t="shared" si="2"/>
        <v>Í1+#PÈ7XÎ</v>
      </c>
    </row>
    <row r="144" spans="1:6" ht="32.4" customHeight="1">
      <c r="A144" s="404">
        <v>143</v>
      </c>
      <c r="B144" s="403" t="s">
        <v>3040</v>
      </c>
      <c r="C144">
        <v>18400</v>
      </c>
      <c r="D144" t="s">
        <v>3041</v>
      </c>
      <c r="E144" s="404">
        <v>171101535</v>
      </c>
      <c r="F144" s="401" t="str">
        <f t="shared" si="2"/>
        <v>Í1+!UÈ5ZÎ</v>
      </c>
    </row>
    <row r="145" spans="1:6" ht="32.4" customHeight="1">
      <c r="A145" s="404">
        <v>144</v>
      </c>
      <c r="B145" s="403" t="s">
        <v>3042</v>
      </c>
      <c r="C145">
        <v>2100</v>
      </c>
      <c r="D145" t="s">
        <v>3043</v>
      </c>
      <c r="E145" s="404">
        <v>171102606</v>
      </c>
      <c r="F145" s="401" t="str">
        <f t="shared" si="2"/>
        <v>Í1+"\È6ÃÎ</v>
      </c>
    </row>
    <row r="146" spans="1:6" ht="32.4" customHeight="1">
      <c r="A146" s="404">
        <v>145</v>
      </c>
      <c r="B146" s="403" t="s">
        <v>3044</v>
      </c>
      <c r="C146">
        <v>10400</v>
      </c>
      <c r="D146" t="s">
        <v>3045</v>
      </c>
      <c r="E146" s="404">
        <v>171102935</v>
      </c>
      <c r="F146" s="401" t="str">
        <f t="shared" si="2"/>
        <v>Í1+"}È5/Î</v>
      </c>
    </row>
    <row r="147" spans="1:6" ht="32.4" customHeight="1">
      <c r="A147" s="404">
        <v>146</v>
      </c>
      <c r="B147" s="403" t="s">
        <v>3046</v>
      </c>
      <c r="C147">
        <v>15200</v>
      </c>
      <c r="D147" t="s">
        <v>3047</v>
      </c>
      <c r="E147" s="404">
        <v>171102877</v>
      </c>
      <c r="F147" s="401" t="str">
        <f t="shared" si="2"/>
        <v>Í1+"wÈ7#Î</v>
      </c>
    </row>
    <row r="148" spans="1:6" ht="32.4" customHeight="1">
      <c r="A148" s="404">
        <v>147</v>
      </c>
      <c r="B148" s="403" t="s">
        <v>3048</v>
      </c>
      <c r="C148">
        <v>15200</v>
      </c>
      <c r="D148" t="s">
        <v>3049</v>
      </c>
      <c r="E148" s="404">
        <v>171102885</v>
      </c>
      <c r="F148" s="401" t="str">
        <f t="shared" si="2"/>
        <v>Í1+"xÈ5ÆÎ</v>
      </c>
    </row>
    <row r="149" spans="1:6" ht="32.4" customHeight="1">
      <c r="A149" s="404">
        <v>148</v>
      </c>
      <c r="B149" s="403" t="s">
        <v>3050</v>
      </c>
      <c r="C149">
        <v>4700</v>
      </c>
      <c r="D149" t="s">
        <v>3051</v>
      </c>
      <c r="E149" s="404">
        <v>171104037</v>
      </c>
      <c r="F149" s="401" t="str">
        <f t="shared" si="2"/>
        <v>Í1+$#È7uÎ</v>
      </c>
    </row>
    <row r="150" spans="1:6" ht="32.4" customHeight="1">
      <c r="A150" s="404">
        <v>149</v>
      </c>
      <c r="B150" s="403" t="s">
        <v>3052</v>
      </c>
      <c r="C150">
        <v>12000</v>
      </c>
      <c r="D150" t="s">
        <v>3053</v>
      </c>
      <c r="E150" s="404">
        <v>171104318</v>
      </c>
      <c r="F150" s="401" t="str">
        <f t="shared" si="2"/>
        <v>Í1+$?È8ÈÎ</v>
      </c>
    </row>
    <row r="151" spans="1:6" ht="32.4" customHeight="1">
      <c r="A151" s="404">
        <v>150</v>
      </c>
      <c r="B151" s="403" t="s">
        <v>3054</v>
      </c>
      <c r="C151">
        <v>15200</v>
      </c>
      <c r="D151" t="s">
        <v>3055</v>
      </c>
      <c r="E151" s="404">
        <v>171103500</v>
      </c>
      <c r="F151" s="401" t="str">
        <f t="shared" si="2"/>
        <v>Í1+#RÈ06Î</v>
      </c>
    </row>
    <row r="152" spans="1:6" ht="32.4" customHeight="1">
      <c r="A152" s="404">
        <v>151</v>
      </c>
      <c r="B152" s="403" t="s">
        <v>3056</v>
      </c>
      <c r="C152">
        <v>3400</v>
      </c>
      <c r="D152" t="s">
        <v>3057</v>
      </c>
      <c r="E152" s="404">
        <v>171103547</v>
      </c>
      <c r="F152" s="401" t="str">
        <f t="shared" si="2"/>
        <v>Í1+#VÈ7pÎ</v>
      </c>
    </row>
    <row r="153" spans="1:6" ht="32.4" customHeight="1">
      <c r="A153" s="404">
        <v>152</v>
      </c>
      <c r="B153" s="403" t="s">
        <v>3058</v>
      </c>
      <c r="C153">
        <v>7200</v>
      </c>
      <c r="D153" t="s">
        <v>3059</v>
      </c>
      <c r="E153" s="404">
        <v>171103704</v>
      </c>
      <c r="F153" s="401" t="str">
        <f t="shared" si="2"/>
        <v>Í1+#fÈ47Î</v>
      </c>
    </row>
    <row r="154" spans="1:6" ht="32.4" customHeight="1">
      <c r="A154" s="404">
        <v>153</v>
      </c>
      <c r="B154" s="403" t="s">
        <v>3060</v>
      </c>
      <c r="C154">
        <v>10400</v>
      </c>
      <c r="D154" t="s">
        <v>3061</v>
      </c>
      <c r="E154" s="404">
        <v>171103733</v>
      </c>
      <c r="F154" s="401" t="str">
        <f t="shared" si="2"/>
        <v>Í1+#iÈ3=Î</v>
      </c>
    </row>
    <row r="155" spans="1:6" ht="32.4" customHeight="1">
      <c r="A155" s="404">
        <v>154</v>
      </c>
      <c r="B155" s="403" t="s">
        <v>3062</v>
      </c>
      <c r="C155">
        <v>26400</v>
      </c>
      <c r="D155" t="s">
        <v>3063</v>
      </c>
      <c r="E155" s="404">
        <v>171103591</v>
      </c>
      <c r="F155" s="401" t="str">
        <f t="shared" si="2"/>
        <v>Í1+#[È1`Î</v>
      </c>
    </row>
    <row r="156" spans="1:6" ht="32.4" customHeight="1">
      <c r="A156" s="404">
        <v>155</v>
      </c>
      <c r="B156" s="403" t="s">
        <v>3064</v>
      </c>
      <c r="C156">
        <v>50400</v>
      </c>
      <c r="D156" t="s">
        <v>3065</v>
      </c>
      <c r="E156" s="404">
        <v>171101351</v>
      </c>
      <c r="F156" s="401" t="str">
        <f t="shared" si="2"/>
        <v>Í1+!CÈ1aÎ</v>
      </c>
    </row>
    <row r="157" spans="1:6" ht="32.4" customHeight="1">
      <c r="A157" s="404">
        <v>156</v>
      </c>
      <c r="B157" s="403" t="s">
        <v>3066</v>
      </c>
      <c r="C157">
        <v>32800</v>
      </c>
      <c r="D157" t="s">
        <v>3067</v>
      </c>
      <c r="E157" s="404">
        <v>171101353</v>
      </c>
      <c r="F157" s="401" t="str">
        <f t="shared" si="2"/>
        <v>Í1+!CÈ3mÎ</v>
      </c>
    </row>
    <row r="158" spans="1:6" ht="32.4" customHeight="1">
      <c r="A158" s="404">
        <v>157</v>
      </c>
      <c r="B158" s="403" t="s">
        <v>3068</v>
      </c>
      <c r="C158">
        <v>21600</v>
      </c>
      <c r="D158" t="s">
        <v>3069</v>
      </c>
      <c r="E158" s="404">
        <v>171101334</v>
      </c>
      <c r="F158" s="401" t="str">
        <f t="shared" ref="F158:F204" si="3">Code128(E158)</f>
        <v>Í1+!AÈ4kÎ</v>
      </c>
    </row>
    <row r="159" spans="1:6" ht="32.4" customHeight="1">
      <c r="A159" s="404">
        <v>158</v>
      </c>
      <c r="B159" s="403" t="s">
        <v>3070</v>
      </c>
      <c r="C159">
        <v>8800</v>
      </c>
      <c r="D159" t="s">
        <v>3071</v>
      </c>
      <c r="E159" s="404">
        <v>171101650</v>
      </c>
      <c r="F159" s="401" t="str">
        <f t="shared" si="3"/>
        <v>Í1+!aÈ0lÎ</v>
      </c>
    </row>
    <row r="160" spans="1:6" ht="32.4" customHeight="1">
      <c r="A160" s="404">
        <v>159</v>
      </c>
      <c r="B160" s="403" t="s">
        <v>3072</v>
      </c>
      <c r="C160">
        <v>29600</v>
      </c>
      <c r="D160" t="s">
        <v>3073</v>
      </c>
      <c r="E160" s="404">
        <v>171101395</v>
      </c>
      <c r="F160" s="401" t="str">
        <f t="shared" si="3"/>
        <v>Í1+!GÈ5"Î</v>
      </c>
    </row>
    <row r="161" spans="1:6" ht="32.4" customHeight="1">
      <c r="A161" s="404">
        <v>160</v>
      </c>
      <c r="B161" s="403" t="s">
        <v>3074</v>
      </c>
      <c r="C161">
        <v>28000</v>
      </c>
      <c r="D161" t="s">
        <v>3075</v>
      </c>
      <c r="E161" s="404">
        <v>171102948</v>
      </c>
      <c r="F161" s="401" t="str">
        <f t="shared" si="3"/>
        <v>Í1+"~È8EÎ</v>
      </c>
    </row>
    <row r="162" spans="1:6" ht="32.4" customHeight="1">
      <c r="A162" s="404">
        <v>161</v>
      </c>
      <c r="B162" s="403" t="s">
        <v>3076</v>
      </c>
      <c r="C162">
        <v>12000</v>
      </c>
      <c r="D162" t="s">
        <v>3077</v>
      </c>
      <c r="E162" s="404">
        <v>171102966</v>
      </c>
      <c r="F162" s="401" t="str">
        <f t="shared" si="3"/>
        <v>Í1+"ÄÈ6AÎ</v>
      </c>
    </row>
    <row r="163" spans="1:6" ht="32.4" customHeight="1">
      <c r="A163" s="404">
        <v>162</v>
      </c>
      <c r="B163" s="403" t="s">
        <v>3078</v>
      </c>
      <c r="C163">
        <v>56800</v>
      </c>
      <c r="D163" t="s">
        <v>3079</v>
      </c>
      <c r="E163" s="404">
        <v>171102843</v>
      </c>
      <c r="F163" s="401" t="str">
        <f t="shared" si="3"/>
        <v>Í1+"tÈ3fÎ</v>
      </c>
    </row>
    <row r="164" spans="1:6" ht="32.4" customHeight="1">
      <c r="A164" s="404">
        <v>163</v>
      </c>
      <c r="B164" s="403" t="s">
        <v>3080</v>
      </c>
      <c r="C164">
        <v>69600</v>
      </c>
      <c r="D164" t="s">
        <v>3081</v>
      </c>
      <c r="E164" s="404">
        <v>171102824</v>
      </c>
      <c r="F164" s="401" t="str">
        <f t="shared" si="3"/>
        <v>Í1+"rÈ4dÎ</v>
      </c>
    </row>
    <row r="165" spans="1:6" ht="32.4" customHeight="1">
      <c r="A165" s="404">
        <v>164</v>
      </c>
      <c r="B165" s="403" t="s">
        <v>3082</v>
      </c>
      <c r="C165">
        <v>15200</v>
      </c>
      <c r="D165" t="s">
        <v>3083</v>
      </c>
      <c r="E165" s="404">
        <v>171101736</v>
      </c>
      <c r="F165" s="401" t="str">
        <f t="shared" si="3"/>
        <v>Í1+!iÈ6IÎ</v>
      </c>
    </row>
    <row r="166" spans="1:6" ht="32.4" customHeight="1">
      <c r="A166" s="404">
        <v>165</v>
      </c>
      <c r="B166" s="403" t="s">
        <v>3084</v>
      </c>
      <c r="C166">
        <v>16800</v>
      </c>
      <c r="D166" t="s">
        <v>3085</v>
      </c>
      <c r="E166" s="404">
        <v>171102026</v>
      </c>
      <c r="F166" s="401" t="str">
        <f t="shared" si="3"/>
        <v>Í1+""È6eÎ</v>
      </c>
    </row>
    <row r="167" spans="1:6" ht="32.4" customHeight="1">
      <c r="A167" s="404">
        <v>166</v>
      </c>
      <c r="B167" s="403" t="s">
        <v>3086</v>
      </c>
      <c r="C167">
        <v>23200</v>
      </c>
      <c r="D167" t="s">
        <v>3087</v>
      </c>
      <c r="E167" s="404">
        <v>171102040</v>
      </c>
      <c r="F167" s="401" t="str">
        <f t="shared" si="3"/>
        <v>Í1+"$È0IÎ</v>
      </c>
    </row>
    <row r="168" spans="1:6" ht="32.4" customHeight="1">
      <c r="A168" s="404">
        <v>167</v>
      </c>
      <c r="B168" s="403" t="s">
        <v>3088</v>
      </c>
      <c r="C168">
        <v>64800</v>
      </c>
      <c r="D168" t="s">
        <v>3089</v>
      </c>
      <c r="E168" s="404">
        <v>171102034</v>
      </c>
      <c r="F168" s="401" t="str">
        <f t="shared" si="3"/>
        <v>Í1+"#È4]Î</v>
      </c>
    </row>
    <row r="169" spans="1:6" ht="32.4" customHeight="1">
      <c r="A169" s="404">
        <v>168</v>
      </c>
      <c r="B169" s="403" t="s">
        <v>3090</v>
      </c>
      <c r="C169">
        <v>26400</v>
      </c>
      <c r="D169" t="s">
        <v>3091</v>
      </c>
      <c r="E169" s="404">
        <v>171104228</v>
      </c>
      <c r="F169" s="401" t="str">
        <f t="shared" si="3"/>
        <v>Í1+$6È8`Î</v>
      </c>
    </row>
    <row r="170" spans="1:6" ht="32.4" customHeight="1">
      <c r="A170" s="404">
        <v>169</v>
      </c>
      <c r="B170" s="403" t="s">
        <v>3092</v>
      </c>
      <c r="C170">
        <v>103200</v>
      </c>
      <c r="D170" t="s">
        <v>3093</v>
      </c>
      <c r="E170" s="404">
        <v>171104223</v>
      </c>
      <c r="F170" s="401" t="str">
        <f t="shared" si="3"/>
        <v>Í1+$6È3BÎ</v>
      </c>
    </row>
    <row r="171" spans="1:6" ht="32.4" customHeight="1">
      <c r="A171" s="404">
        <v>170</v>
      </c>
      <c r="B171" s="403" t="s">
        <v>3094</v>
      </c>
      <c r="C171">
        <v>34400</v>
      </c>
      <c r="D171" t="s">
        <v>3095</v>
      </c>
      <c r="E171" s="404">
        <v>171104215</v>
      </c>
      <c r="F171" s="401" t="str">
        <f t="shared" si="3"/>
        <v>Í1+$5È5JÎ</v>
      </c>
    </row>
    <row r="172" spans="1:6" ht="32.4" customHeight="1">
      <c r="A172" s="404">
        <v>171</v>
      </c>
      <c r="B172" s="403" t="s">
        <v>3096</v>
      </c>
      <c r="C172">
        <v>18400</v>
      </c>
      <c r="D172" t="s">
        <v>3097</v>
      </c>
      <c r="E172" s="404">
        <v>171104306</v>
      </c>
      <c r="F172" s="401" t="str">
        <f t="shared" si="3"/>
        <v>Í1+$&gt;È6tÎ</v>
      </c>
    </row>
    <row r="173" spans="1:6" ht="32.4" customHeight="1">
      <c r="A173" s="404">
        <v>172</v>
      </c>
      <c r="B173" s="403" t="s">
        <v>3098</v>
      </c>
      <c r="C173">
        <v>39200</v>
      </c>
      <c r="D173" t="s">
        <v>3099</v>
      </c>
      <c r="E173" s="404">
        <v>171104672</v>
      </c>
      <c r="F173" s="401" t="str">
        <f t="shared" si="3"/>
        <v>Í1+$cÈ2"Î</v>
      </c>
    </row>
    <row r="174" spans="1:6" ht="32.4" customHeight="1">
      <c r="A174" s="404">
        <v>173</v>
      </c>
      <c r="B174" s="403" t="s">
        <v>3100</v>
      </c>
      <c r="C174">
        <v>31200</v>
      </c>
      <c r="D174" t="s">
        <v>3101</v>
      </c>
      <c r="E174" s="404">
        <v>171104683</v>
      </c>
      <c r="F174" s="401" t="str">
        <f t="shared" si="3"/>
        <v>Í1+$dÈ3,Î</v>
      </c>
    </row>
    <row r="175" spans="1:6" ht="32.4" customHeight="1">
      <c r="A175" s="404">
        <v>174</v>
      </c>
      <c r="B175" s="403" t="s">
        <v>3102</v>
      </c>
      <c r="C175">
        <v>44000</v>
      </c>
      <c r="D175" t="s">
        <v>3103</v>
      </c>
      <c r="E175" s="404">
        <v>171104604</v>
      </c>
      <c r="F175" s="401" t="str">
        <f t="shared" si="3"/>
        <v>Í1+$\È4yÎ</v>
      </c>
    </row>
    <row r="176" spans="1:6" ht="32.4" customHeight="1">
      <c r="A176" s="404">
        <v>175</v>
      </c>
      <c r="B176" s="403" t="s">
        <v>3104</v>
      </c>
      <c r="C176">
        <v>7200</v>
      </c>
      <c r="D176" t="s">
        <v>3105</v>
      </c>
      <c r="E176" s="404">
        <v>171104594</v>
      </c>
      <c r="F176" s="401" t="str">
        <f t="shared" si="3"/>
        <v>Í1+$[È4uÎ</v>
      </c>
    </row>
    <row r="177" spans="1:6" ht="32.4" customHeight="1">
      <c r="A177" s="404">
        <v>176</v>
      </c>
      <c r="B177" s="403" t="s">
        <v>3106</v>
      </c>
      <c r="C177">
        <v>95200</v>
      </c>
      <c r="D177" t="s">
        <v>3107</v>
      </c>
      <c r="E177" s="404">
        <v>171104543</v>
      </c>
      <c r="F177" s="401" t="str">
        <f t="shared" si="3"/>
        <v>Í1+$VÈ3[Î</v>
      </c>
    </row>
    <row r="178" spans="1:6" ht="32.4" customHeight="1">
      <c r="A178" s="404">
        <v>177</v>
      </c>
      <c r="B178" s="403" t="s">
        <v>3108</v>
      </c>
      <c r="C178">
        <v>24800</v>
      </c>
      <c r="D178" t="s">
        <v>3109</v>
      </c>
      <c r="E178" s="404">
        <v>171104727</v>
      </c>
      <c r="F178" s="401" t="str">
        <f t="shared" si="3"/>
        <v>Í1+$hÈ7TÎ</v>
      </c>
    </row>
    <row r="179" spans="1:6" ht="32.4" customHeight="1">
      <c r="A179" s="404">
        <v>178</v>
      </c>
      <c r="B179" s="403" t="s">
        <v>3110</v>
      </c>
      <c r="C179">
        <v>24800</v>
      </c>
      <c r="D179" t="s">
        <v>3111</v>
      </c>
      <c r="E179" s="404">
        <v>171104463</v>
      </c>
      <c r="F179" s="401" t="str">
        <f t="shared" si="3"/>
        <v>Í1+$NÈ3;Î</v>
      </c>
    </row>
    <row r="180" spans="1:6" ht="32.4" customHeight="1">
      <c r="A180" s="404">
        <v>179</v>
      </c>
      <c r="B180" s="403" t="s">
        <v>3112</v>
      </c>
      <c r="C180">
        <v>48800</v>
      </c>
      <c r="D180" t="s">
        <v>3113</v>
      </c>
      <c r="E180" s="404">
        <v>171104386</v>
      </c>
      <c r="F180" s="401" t="str">
        <f t="shared" si="3"/>
        <v>Í1+$FÈ6-Î</v>
      </c>
    </row>
    <row r="181" spans="1:6" ht="32.4" customHeight="1">
      <c r="A181" s="404">
        <v>180</v>
      </c>
      <c r="B181" s="403" t="s">
        <v>3114</v>
      </c>
      <c r="C181">
        <v>13600</v>
      </c>
      <c r="D181" t="s">
        <v>3115</v>
      </c>
      <c r="E181" s="404">
        <v>171104364</v>
      </c>
      <c r="F181" s="401" t="str">
        <f t="shared" si="3"/>
        <v>Í1+$DÈ4ÄÎ</v>
      </c>
    </row>
    <row r="182" spans="1:6" ht="32.4" customHeight="1">
      <c r="A182" s="404">
        <v>181</v>
      </c>
      <c r="B182" s="403" t="s">
        <v>3116</v>
      </c>
      <c r="C182">
        <v>28000</v>
      </c>
      <c r="D182" t="s">
        <v>3117</v>
      </c>
      <c r="E182" s="404">
        <v>171103855</v>
      </c>
      <c r="F182" s="401" t="str">
        <f t="shared" si="3"/>
        <v>Í1+#uÈ5yÎ</v>
      </c>
    </row>
    <row r="183" spans="1:6" ht="32.4" customHeight="1">
      <c r="A183" s="404">
        <v>182</v>
      </c>
      <c r="B183" s="403" t="s">
        <v>3118</v>
      </c>
      <c r="C183">
        <v>32800</v>
      </c>
      <c r="D183" t="s">
        <v>3119</v>
      </c>
      <c r="E183" s="404">
        <v>171102596</v>
      </c>
      <c r="F183" s="401" t="str">
        <f t="shared" si="3"/>
        <v>Í1+"[È6{Î</v>
      </c>
    </row>
    <row r="184" spans="1:6" ht="32.4" customHeight="1">
      <c r="A184" s="404">
        <v>183</v>
      </c>
      <c r="B184" s="403" t="s">
        <v>3120</v>
      </c>
      <c r="C184">
        <v>50400</v>
      </c>
      <c r="D184" t="s">
        <v>3121</v>
      </c>
      <c r="E184" s="404">
        <v>171101734</v>
      </c>
      <c r="F184" s="401" t="str">
        <f t="shared" si="3"/>
        <v>Í1+!iÈ4=Î</v>
      </c>
    </row>
    <row r="185" spans="1:6" ht="32.4" customHeight="1">
      <c r="A185" s="404">
        <v>184</v>
      </c>
      <c r="B185" s="403" t="s">
        <v>3122</v>
      </c>
      <c r="C185">
        <v>23200</v>
      </c>
      <c r="D185" t="s">
        <v>3123</v>
      </c>
      <c r="E185" s="404">
        <v>171102067</v>
      </c>
      <c r="F185" s="401" t="str">
        <f t="shared" si="3"/>
        <v>Í1+"&amp;È7{Î</v>
      </c>
    </row>
    <row r="186" spans="1:6" ht="32.4" customHeight="1">
      <c r="A186" s="404">
        <v>185</v>
      </c>
      <c r="B186" s="403" t="s">
        <v>3124</v>
      </c>
      <c r="C186">
        <v>15200</v>
      </c>
      <c r="D186" t="s">
        <v>3125</v>
      </c>
      <c r="E186" s="404">
        <v>171101959</v>
      </c>
      <c r="F186" s="401" t="str">
        <f t="shared" si="3"/>
        <v>Í1+!ÃÈ9LÎ</v>
      </c>
    </row>
    <row r="187" spans="1:6" ht="32.4" customHeight="1">
      <c r="A187" s="404">
        <v>186</v>
      </c>
      <c r="B187" s="403" t="s">
        <v>3126</v>
      </c>
      <c r="C187">
        <v>3400</v>
      </c>
      <c r="D187" t="s">
        <v>3127</v>
      </c>
      <c r="E187" s="404">
        <v>171101952</v>
      </c>
      <c r="F187" s="401" t="str">
        <f t="shared" si="3"/>
        <v>Í1+!ÃÈ2"Î</v>
      </c>
    </row>
    <row r="188" spans="1:6" ht="32.4" customHeight="1">
      <c r="A188" s="404">
        <v>187</v>
      </c>
      <c r="B188" s="403" t="s">
        <v>3128</v>
      </c>
      <c r="C188">
        <v>15200</v>
      </c>
      <c r="D188" t="s">
        <v>3129</v>
      </c>
      <c r="E188" s="404">
        <v>171103953</v>
      </c>
      <c r="F188" s="401" t="str">
        <f t="shared" si="3"/>
        <v>Í1+#ÃÈ3.Î</v>
      </c>
    </row>
    <row r="189" spans="1:6" ht="32.4" customHeight="1">
      <c r="A189" s="404">
        <v>188</v>
      </c>
      <c r="B189" s="403" t="s">
        <v>3130</v>
      </c>
      <c r="C189">
        <v>4700</v>
      </c>
      <c r="D189" t="s">
        <v>3131</v>
      </c>
      <c r="E189" s="404">
        <v>171104176</v>
      </c>
      <c r="F189" s="401" t="str">
        <f t="shared" si="3"/>
        <v>Í1+$1È6@Î</v>
      </c>
    </row>
    <row r="190" spans="1:6" ht="32.4" customHeight="1">
      <c r="A190" s="404">
        <v>189</v>
      </c>
      <c r="B190" s="403" t="s">
        <v>3132</v>
      </c>
      <c r="C190">
        <v>13600</v>
      </c>
      <c r="D190" t="s">
        <v>3133</v>
      </c>
      <c r="E190" s="404">
        <v>171103484</v>
      </c>
      <c r="F190" s="401" t="str">
        <f t="shared" si="3"/>
        <v>Í1+#PÈ4FÎ</v>
      </c>
    </row>
    <row r="191" spans="1:6" ht="32.4" customHeight="1">
      <c r="A191" s="404">
        <v>190</v>
      </c>
      <c r="B191" s="403" t="s">
        <v>3134</v>
      </c>
      <c r="C191">
        <v>24800</v>
      </c>
      <c r="D191" t="s">
        <v>3135</v>
      </c>
      <c r="E191" s="404">
        <v>171103881</v>
      </c>
      <c r="F191" s="401" t="str">
        <f t="shared" si="3"/>
        <v>Í1+#xÈ1mÎ</v>
      </c>
    </row>
    <row r="192" spans="1:6" ht="32.4" customHeight="1">
      <c r="A192" s="404">
        <v>191</v>
      </c>
      <c r="B192" s="403" t="s">
        <v>3136</v>
      </c>
      <c r="C192">
        <v>8800</v>
      </c>
      <c r="D192" t="s">
        <v>3137</v>
      </c>
      <c r="E192" s="404">
        <v>171101598</v>
      </c>
      <c r="F192" s="401" t="str">
        <f t="shared" si="3"/>
        <v>Í1+![È8ÈÎ</v>
      </c>
    </row>
    <row r="193" spans="1:6" ht="32.4" customHeight="1">
      <c r="A193" s="404">
        <v>192</v>
      </c>
      <c r="B193" s="403" t="s">
        <v>3138</v>
      </c>
      <c r="C193">
        <v>36000</v>
      </c>
      <c r="D193" t="s">
        <v>3139</v>
      </c>
      <c r="E193" s="404">
        <v>171102928</v>
      </c>
      <c r="F193" s="401" t="str">
        <f t="shared" si="3"/>
        <v>Í1+"|È8=Î</v>
      </c>
    </row>
    <row r="194" spans="1:6" ht="32.4" customHeight="1">
      <c r="A194" s="404">
        <v>193</v>
      </c>
      <c r="B194" s="403" t="s">
        <v>3140</v>
      </c>
      <c r="C194">
        <v>16800</v>
      </c>
      <c r="D194" t="s">
        <v>3141</v>
      </c>
      <c r="E194" s="404">
        <v>171102696</v>
      </c>
      <c r="F194" s="401" t="str">
        <f t="shared" si="3"/>
        <v>Í1+"eÈ6&lt;Î</v>
      </c>
    </row>
    <row r="195" spans="1:6" ht="32.4" customHeight="1">
      <c r="A195" s="404">
        <v>194</v>
      </c>
      <c r="B195" s="403" t="s">
        <v>3142</v>
      </c>
      <c r="C195">
        <v>55200</v>
      </c>
      <c r="D195" t="s">
        <v>3143</v>
      </c>
      <c r="E195" s="404">
        <v>171101729</v>
      </c>
      <c r="F195" s="401" t="str">
        <f t="shared" si="3"/>
        <v>Í1+!hÈ9WÎ</v>
      </c>
    </row>
    <row r="196" spans="1:6" ht="32.4" customHeight="1">
      <c r="A196" s="404">
        <v>195</v>
      </c>
      <c r="B196" s="403" t="s">
        <v>3144</v>
      </c>
      <c r="C196">
        <v>911200</v>
      </c>
      <c r="D196" t="s">
        <v>3145</v>
      </c>
      <c r="E196" s="404">
        <v>171102004</v>
      </c>
      <c r="F196" s="401" t="str">
        <f t="shared" si="3"/>
        <v>Í1+"ÂÈ4QÎ</v>
      </c>
    </row>
    <row r="197" spans="1:6" ht="32.4" customHeight="1">
      <c r="A197" s="404">
        <v>196</v>
      </c>
      <c r="B197" s="403" t="s">
        <v>3146</v>
      </c>
      <c r="C197">
        <v>3400</v>
      </c>
      <c r="D197" t="s">
        <v>3147</v>
      </c>
      <c r="E197" s="404">
        <v>171104264</v>
      </c>
      <c r="F197" s="401" t="str">
        <f t="shared" si="3"/>
        <v>Í1+$:È4XÎ</v>
      </c>
    </row>
    <row r="198" spans="1:6" ht="32.4" customHeight="1">
      <c r="A198" s="404">
        <v>197</v>
      </c>
      <c r="B198" s="403" t="s">
        <v>3148</v>
      </c>
      <c r="C198">
        <v>76000</v>
      </c>
      <c r="D198" t="s">
        <v>3149</v>
      </c>
      <c r="E198" s="404">
        <v>171103678</v>
      </c>
      <c r="F198" s="401" t="str">
        <f t="shared" si="3"/>
        <v>Í1+#cÈ8CÎ</v>
      </c>
    </row>
    <row r="199" spans="1:6" ht="32.4" customHeight="1">
      <c r="A199" s="404">
        <v>198</v>
      </c>
      <c r="B199" s="403" t="s">
        <v>3150</v>
      </c>
      <c r="C199">
        <v>21600</v>
      </c>
      <c r="D199" t="s">
        <v>3151</v>
      </c>
      <c r="E199" s="404">
        <v>171103635</v>
      </c>
      <c r="F199" s="401" t="str">
        <f t="shared" si="3"/>
        <v>Í1+#_È5!Î</v>
      </c>
    </row>
    <row r="200" spans="1:6" ht="32.4" customHeight="1">
      <c r="A200" s="404">
        <v>199</v>
      </c>
      <c r="B200" s="403" t="s">
        <v>3152</v>
      </c>
      <c r="C200">
        <v>122400</v>
      </c>
      <c r="D200" t="s">
        <v>3153</v>
      </c>
      <c r="E200" s="404">
        <v>171101610</v>
      </c>
      <c r="F200" s="401" t="str">
        <f t="shared" si="3"/>
        <v>Í1+!]È0\Î</v>
      </c>
    </row>
    <row r="201" spans="1:6" ht="32.4" customHeight="1">
      <c r="A201" s="404">
        <v>200</v>
      </c>
      <c r="B201" s="403" t="s">
        <v>3154</v>
      </c>
      <c r="C201">
        <v>16800</v>
      </c>
      <c r="D201" t="s">
        <v>3155</v>
      </c>
      <c r="E201" s="404">
        <v>171102950</v>
      </c>
      <c r="F201" s="401" t="str">
        <f t="shared" si="3"/>
        <v>Í1+"ÃÈ0ÄÎ</v>
      </c>
    </row>
    <row r="202" spans="1:6" ht="32.4" customHeight="1">
      <c r="A202" s="404">
        <v>201</v>
      </c>
      <c r="B202" s="403" t="s">
        <v>3156</v>
      </c>
      <c r="C202">
        <v>2100</v>
      </c>
      <c r="D202" t="s">
        <v>3157</v>
      </c>
      <c r="E202" s="404">
        <v>171102894</v>
      </c>
      <c r="F202" s="401" t="str">
        <f t="shared" si="3"/>
        <v>Í1+"yÈ4ÄÎ</v>
      </c>
    </row>
    <row r="203" spans="1:6" ht="32.4" customHeight="1">
      <c r="A203" s="404">
        <v>202</v>
      </c>
      <c r="B203" s="403" t="s">
        <v>3158</v>
      </c>
      <c r="C203">
        <v>16800</v>
      </c>
      <c r="D203" t="s">
        <v>3159</v>
      </c>
      <c r="E203" s="404">
        <v>171102897</v>
      </c>
      <c r="F203" s="401" t="str">
        <f t="shared" si="3"/>
        <v>Í1+"yÈ7+Î</v>
      </c>
    </row>
    <row r="204" spans="1:6" ht="32.4" customHeight="1">
      <c r="A204" s="404">
        <v>203</v>
      </c>
      <c r="B204" s="403" t="s">
        <v>3160</v>
      </c>
      <c r="C204">
        <v>146400</v>
      </c>
      <c r="D204" t="s">
        <v>3161</v>
      </c>
      <c r="E204" s="404">
        <v>171102813</v>
      </c>
      <c r="F204" s="401" t="str">
        <f t="shared" si="3"/>
        <v>Í1+"qÈ3ZÎ</v>
      </c>
    </row>
    <row r="205" spans="1:6" ht="32.4" customHeight="1">
      <c r="A205" s="404">
        <v>204</v>
      </c>
      <c r="B205" s="403" t="s">
        <v>3162</v>
      </c>
      <c r="C205">
        <v>37600</v>
      </c>
      <c r="D205" t="s">
        <v>3163</v>
      </c>
      <c r="E205" s="404">
        <v>171102656</v>
      </c>
      <c r="F205" s="401" t="str">
        <f t="shared" ref="F205:F259" si="4">Code128(E205)</f>
        <v>Í1+"aÈ6,Î</v>
      </c>
    </row>
    <row r="206" spans="1:6" ht="32.4" customHeight="1">
      <c r="A206" s="404">
        <v>205</v>
      </c>
      <c r="B206" s="403" t="s">
        <v>3164</v>
      </c>
      <c r="C206">
        <v>7200</v>
      </c>
      <c r="D206" t="s">
        <v>3165</v>
      </c>
      <c r="E206" s="404">
        <v>171102045</v>
      </c>
      <c r="F206" s="401" t="str">
        <f t="shared" si="4"/>
        <v>Í1+"$È5gÎ</v>
      </c>
    </row>
    <row r="207" spans="1:6" ht="32.4" customHeight="1">
      <c r="A207" s="404">
        <v>206</v>
      </c>
      <c r="B207" s="403" t="s">
        <v>3166</v>
      </c>
      <c r="C207">
        <v>68000</v>
      </c>
      <c r="D207" t="s">
        <v>3167</v>
      </c>
      <c r="E207" s="404">
        <v>171104092</v>
      </c>
      <c r="F207" s="401" t="str">
        <f t="shared" si="4"/>
        <v>Í1+$)È2oÎ</v>
      </c>
    </row>
    <row r="208" spans="1:6" ht="32.4" customHeight="1">
      <c r="A208" s="404">
        <v>207</v>
      </c>
      <c r="B208" s="403" t="s">
        <v>3168</v>
      </c>
      <c r="C208">
        <v>36000</v>
      </c>
      <c r="D208" t="s">
        <v>3169</v>
      </c>
      <c r="E208" s="404">
        <v>171104354</v>
      </c>
      <c r="F208" s="401" t="str">
        <f t="shared" si="4"/>
        <v>Í1+$CÈ4|Î</v>
      </c>
    </row>
    <row r="209" spans="1:6" ht="32.4" customHeight="1">
      <c r="A209" s="404">
        <v>208</v>
      </c>
      <c r="B209" s="403" t="s">
        <v>3170</v>
      </c>
      <c r="C209">
        <v>8800</v>
      </c>
      <c r="D209" t="s">
        <v>3171</v>
      </c>
      <c r="E209" s="404">
        <v>171104376</v>
      </c>
      <c r="F209" s="401" t="str">
        <f t="shared" si="4"/>
        <v>Í1+$EÈ6)Î</v>
      </c>
    </row>
    <row r="210" spans="1:6" ht="32.4" customHeight="1">
      <c r="A210" s="404">
        <v>209</v>
      </c>
      <c r="B210" s="403" t="s">
        <v>3172</v>
      </c>
      <c r="C210">
        <v>68000</v>
      </c>
      <c r="D210" t="s">
        <v>3173</v>
      </c>
      <c r="E210" s="404">
        <v>171104372</v>
      </c>
      <c r="F210" s="401" t="str">
        <f t="shared" si="4"/>
        <v>Í1+$EÈ2xÎ</v>
      </c>
    </row>
    <row r="211" spans="1:6" ht="32.4" customHeight="1">
      <c r="A211" s="404">
        <v>210</v>
      </c>
      <c r="B211" s="403" t="s">
        <v>3174</v>
      </c>
      <c r="C211">
        <v>101600</v>
      </c>
      <c r="D211" t="s">
        <v>3175</v>
      </c>
      <c r="E211" s="404">
        <v>171103507</v>
      </c>
      <c r="F211" s="401" t="str">
        <f t="shared" si="4"/>
        <v>Í1+#RÈ7`Î</v>
      </c>
    </row>
    <row r="212" spans="1:6" ht="32.4" customHeight="1">
      <c r="A212" s="404">
        <v>211</v>
      </c>
      <c r="B212" s="403" t="s">
        <v>3176</v>
      </c>
      <c r="C212">
        <v>2100</v>
      </c>
      <c r="D212" t="s">
        <v>3177</v>
      </c>
      <c r="E212" s="404">
        <v>171103660</v>
      </c>
      <c r="F212" s="401" t="str">
        <f t="shared" si="4"/>
        <v>Í1+#bÈ0vÎ</v>
      </c>
    </row>
    <row r="213" spans="1:6" ht="32.4" customHeight="1">
      <c r="A213" s="404">
        <v>212</v>
      </c>
      <c r="B213" s="403" t="s">
        <v>3178</v>
      </c>
      <c r="C213">
        <v>8800</v>
      </c>
      <c r="D213" t="s">
        <v>3179</v>
      </c>
      <c r="E213" s="404">
        <v>171103671</v>
      </c>
      <c r="F213" s="401" t="str">
        <f t="shared" si="4"/>
        <v>Í1+#cÈ1ÄÎ</v>
      </c>
    </row>
    <row r="214" spans="1:6" ht="32.4" customHeight="1">
      <c r="A214" s="404">
        <v>213</v>
      </c>
      <c r="B214" s="403" t="s">
        <v>3180</v>
      </c>
      <c r="C214">
        <v>48800</v>
      </c>
      <c r="D214" t="s">
        <v>3181</v>
      </c>
      <c r="E214" s="404">
        <v>171103674</v>
      </c>
      <c r="F214" s="401" t="str">
        <f t="shared" si="4"/>
        <v>Í1+#cÈ4+Î</v>
      </c>
    </row>
    <row r="215" spans="1:6" ht="32.4" customHeight="1">
      <c r="A215" s="404">
        <v>214</v>
      </c>
      <c r="B215" s="403" t="s">
        <v>3182</v>
      </c>
      <c r="C215">
        <v>7200</v>
      </c>
      <c r="D215" t="s">
        <v>3183</v>
      </c>
      <c r="E215" s="404">
        <v>171103757</v>
      </c>
      <c r="F215" s="401" t="str">
        <f t="shared" si="4"/>
        <v>Í1+#kÈ7]Î</v>
      </c>
    </row>
    <row r="216" spans="1:6" ht="32.4" customHeight="1">
      <c r="A216" s="404">
        <v>215</v>
      </c>
      <c r="B216" s="403" t="s">
        <v>3184</v>
      </c>
      <c r="C216">
        <v>20000</v>
      </c>
      <c r="D216" t="s">
        <v>3185</v>
      </c>
      <c r="E216" s="404">
        <v>171103798</v>
      </c>
      <c r="F216" s="401" t="str">
        <f t="shared" si="4"/>
        <v>Í1+#oÈ8sÎ</v>
      </c>
    </row>
    <row r="217" spans="1:6" ht="32.4" customHeight="1">
      <c r="A217" s="404">
        <v>216</v>
      </c>
      <c r="B217" s="403" t="s">
        <v>3186</v>
      </c>
      <c r="C217">
        <v>8800</v>
      </c>
      <c r="D217" t="s">
        <v>3187</v>
      </c>
      <c r="E217" s="404">
        <v>171103799</v>
      </c>
      <c r="F217" s="401" t="str">
        <f t="shared" si="4"/>
        <v>Í1+#oÈ9yÎ</v>
      </c>
    </row>
    <row r="218" spans="1:6" ht="32.4" customHeight="1">
      <c r="A218" s="404">
        <v>217</v>
      </c>
      <c r="B218" s="403" t="s">
        <v>3188</v>
      </c>
      <c r="C218">
        <v>4700</v>
      </c>
      <c r="D218" t="s">
        <v>3189</v>
      </c>
      <c r="E218" s="404">
        <v>171103803</v>
      </c>
      <c r="F218" s="401" t="str">
        <f t="shared" si="4"/>
        <v>Í1+#pÈ3YÎ</v>
      </c>
    </row>
    <row r="219" spans="1:6" ht="32.4" customHeight="1">
      <c r="A219" s="404">
        <v>218</v>
      </c>
      <c r="B219" s="403" t="s">
        <v>3190</v>
      </c>
      <c r="C219">
        <v>24800</v>
      </c>
      <c r="D219" t="s">
        <v>3191</v>
      </c>
      <c r="E219" s="404">
        <v>171103857</v>
      </c>
      <c r="F219" s="401" t="str">
        <f t="shared" si="4"/>
        <v>Í1+#uÈ7ÉÎ</v>
      </c>
    </row>
    <row r="220" spans="1:6" ht="32.4" customHeight="1">
      <c r="A220" s="404">
        <v>219</v>
      </c>
      <c r="B220" s="403" t="s">
        <v>3192</v>
      </c>
      <c r="C220">
        <v>4700</v>
      </c>
      <c r="D220" t="s">
        <v>3193</v>
      </c>
      <c r="E220" s="404">
        <v>171103839</v>
      </c>
      <c r="F220" s="401" t="str">
        <f t="shared" si="4"/>
        <v>Í1+#sÈ9"Î</v>
      </c>
    </row>
    <row r="221" spans="1:6" ht="32.4" customHeight="1">
      <c r="A221" s="404">
        <v>220</v>
      </c>
      <c r="B221" s="403" t="s">
        <v>3194</v>
      </c>
      <c r="C221">
        <v>143200</v>
      </c>
      <c r="D221" t="s">
        <v>3195</v>
      </c>
      <c r="E221" s="404">
        <v>171103541</v>
      </c>
      <c r="F221" s="401" t="str">
        <f t="shared" si="4"/>
        <v>Í1+#VÈ1LÎ</v>
      </c>
    </row>
    <row r="222" spans="1:6" ht="32.4" customHeight="1">
      <c r="A222" s="404">
        <v>221</v>
      </c>
      <c r="B222" s="403" t="s">
        <v>3196</v>
      </c>
      <c r="C222">
        <v>26400</v>
      </c>
      <c r="D222" t="s">
        <v>3197</v>
      </c>
      <c r="E222" s="404">
        <v>171103584</v>
      </c>
      <c r="F222" s="401" t="str">
        <f t="shared" si="4"/>
        <v>Í1+#ZÈ4nÎ</v>
      </c>
    </row>
    <row r="223" spans="1:6" ht="32.4" customHeight="1">
      <c r="A223" s="404">
        <v>222</v>
      </c>
      <c r="B223" s="403" t="s">
        <v>3198</v>
      </c>
      <c r="C223">
        <v>34400</v>
      </c>
      <c r="D223" t="s">
        <v>3199</v>
      </c>
      <c r="E223" s="404">
        <v>171103597</v>
      </c>
      <c r="F223" s="401" t="str">
        <f t="shared" si="4"/>
        <v>Í1+#[È7ÈÎ</v>
      </c>
    </row>
    <row r="224" spans="1:6" ht="32.4" customHeight="1">
      <c r="A224" s="404">
        <v>223</v>
      </c>
      <c r="B224" s="403" t="s">
        <v>3200</v>
      </c>
      <c r="C224">
        <v>63200</v>
      </c>
      <c r="D224" t="s">
        <v>3201</v>
      </c>
      <c r="E224" s="404">
        <v>171103717</v>
      </c>
      <c r="F224" s="401" t="str">
        <f t="shared" si="4"/>
        <v>Í1+#gÈ7MÎ</v>
      </c>
    </row>
    <row r="225" spans="1:6" ht="32.4" customHeight="1">
      <c r="A225" s="404">
        <v>224</v>
      </c>
      <c r="B225" s="403" t="s">
        <v>3202</v>
      </c>
      <c r="C225">
        <v>84000</v>
      </c>
      <c r="D225" t="s">
        <v>3203</v>
      </c>
      <c r="E225" s="404">
        <v>171101355</v>
      </c>
      <c r="F225" s="401" t="str">
        <f t="shared" si="4"/>
        <v>Í1+!CÈ5yÎ</v>
      </c>
    </row>
    <row r="226" spans="1:6" ht="32.4" customHeight="1">
      <c r="A226" s="404">
        <v>225</v>
      </c>
      <c r="B226" s="403" t="s">
        <v>3204</v>
      </c>
      <c r="C226">
        <v>58400</v>
      </c>
      <c r="D226" t="s">
        <v>3205</v>
      </c>
      <c r="E226" s="404">
        <v>171101333</v>
      </c>
      <c r="F226" s="401" t="str">
        <f t="shared" si="4"/>
        <v>Í1+!AÈ3eÎ</v>
      </c>
    </row>
    <row r="227" spans="1:6" ht="32.4" customHeight="1">
      <c r="A227" s="404">
        <v>226</v>
      </c>
      <c r="B227" s="403" t="s">
        <v>3206</v>
      </c>
      <c r="C227">
        <v>3400</v>
      </c>
      <c r="D227" t="s">
        <v>3207</v>
      </c>
      <c r="E227" s="404">
        <v>171101621</v>
      </c>
      <c r="F227" s="401" t="str">
        <f t="shared" si="4"/>
        <v>Í1+!^È1fÎ</v>
      </c>
    </row>
    <row r="228" spans="1:6" ht="32.4" customHeight="1">
      <c r="A228" s="404">
        <v>227</v>
      </c>
      <c r="B228" s="403" t="s">
        <v>3208</v>
      </c>
      <c r="C228">
        <v>15200</v>
      </c>
      <c r="D228" t="s">
        <v>3209</v>
      </c>
      <c r="E228" s="404">
        <v>171101413</v>
      </c>
      <c r="F228" s="401" t="str">
        <f t="shared" si="4"/>
        <v>Í1+!IÈ3ÉÎ</v>
      </c>
    </row>
    <row r="229" spans="1:6" ht="32.4" customHeight="1">
      <c r="A229" s="404">
        <v>228</v>
      </c>
      <c r="B229" s="403" t="s">
        <v>3210</v>
      </c>
      <c r="C229">
        <v>31200</v>
      </c>
      <c r="D229" t="s">
        <v>3211</v>
      </c>
      <c r="E229" s="404">
        <v>171101454</v>
      </c>
      <c r="F229" s="401" t="str">
        <f t="shared" si="4"/>
        <v>Í1+!MÈ44Î</v>
      </c>
    </row>
    <row r="230" spans="1:6" ht="32.4" customHeight="1">
      <c r="A230" s="404">
        <v>229</v>
      </c>
      <c r="B230" s="403" t="s">
        <v>3212</v>
      </c>
      <c r="C230">
        <v>18400</v>
      </c>
      <c r="D230" t="s">
        <v>3213</v>
      </c>
      <c r="E230" s="404">
        <v>171102923</v>
      </c>
      <c r="F230" s="401" t="str">
        <f t="shared" si="4"/>
        <v>Í1+"|È3ÊÎ</v>
      </c>
    </row>
    <row r="231" spans="1:6" ht="32.4" customHeight="1">
      <c r="A231" s="404">
        <v>230</v>
      </c>
      <c r="B231" s="403" t="s">
        <v>3214</v>
      </c>
      <c r="C231">
        <v>32800</v>
      </c>
      <c r="D231" t="s">
        <v>3215</v>
      </c>
      <c r="E231" s="404">
        <v>171102921</v>
      </c>
      <c r="F231" s="401" t="str">
        <f t="shared" si="4"/>
        <v>Í1+"|È1zÎ</v>
      </c>
    </row>
    <row r="232" spans="1:6" ht="32.4" customHeight="1">
      <c r="A232" s="404">
        <v>231</v>
      </c>
      <c r="B232" s="403" t="s">
        <v>3216</v>
      </c>
      <c r="C232">
        <v>8800</v>
      </c>
      <c r="D232" t="s">
        <v>3217</v>
      </c>
      <c r="E232" s="404">
        <v>171102946</v>
      </c>
      <c r="F232" s="401" t="str">
        <f t="shared" si="4"/>
        <v>Í1+"~È69Î</v>
      </c>
    </row>
    <row r="233" spans="1:6" ht="32.4" customHeight="1">
      <c r="A233" s="404">
        <v>232</v>
      </c>
      <c r="B233" s="403" t="s">
        <v>3218</v>
      </c>
      <c r="C233">
        <v>26400</v>
      </c>
      <c r="D233" t="s">
        <v>3219</v>
      </c>
      <c r="E233" s="404">
        <v>171102957</v>
      </c>
      <c r="F233" s="401" t="str">
        <f t="shared" si="4"/>
        <v>Í1+"ÃÈ7CÎ</v>
      </c>
    </row>
    <row r="234" spans="1:6" ht="32.4" customHeight="1">
      <c r="A234" s="404">
        <v>233</v>
      </c>
      <c r="B234" s="403" t="s">
        <v>3220</v>
      </c>
      <c r="C234">
        <v>18400</v>
      </c>
      <c r="D234" t="s">
        <v>3221</v>
      </c>
      <c r="E234" s="404">
        <v>171102806</v>
      </c>
      <c r="F234" s="401" t="str">
        <f t="shared" si="4"/>
        <v>Í1+"pÈ6hÎ</v>
      </c>
    </row>
    <row r="235" spans="1:6" ht="32.4" customHeight="1">
      <c r="A235" s="404">
        <v>234</v>
      </c>
      <c r="B235" s="403" t="s">
        <v>3222</v>
      </c>
      <c r="C235">
        <v>288800</v>
      </c>
      <c r="D235" t="s">
        <v>3223</v>
      </c>
      <c r="E235" s="404">
        <v>171102571</v>
      </c>
      <c r="F235" s="401" t="str">
        <f t="shared" si="4"/>
        <v>Í1+"YÈ1UÎ</v>
      </c>
    </row>
    <row r="236" spans="1:6" ht="32.4" customHeight="1">
      <c r="A236" s="404">
        <v>235</v>
      </c>
      <c r="B236" s="403" t="s">
        <v>3224</v>
      </c>
      <c r="C236">
        <v>45600</v>
      </c>
      <c r="D236" t="s">
        <v>3225</v>
      </c>
      <c r="E236" s="404">
        <v>171102758</v>
      </c>
      <c r="F236" s="401" t="str">
        <f t="shared" si="4"/>
        <v>Í1+"kÈ8`Î</v>
      </c>
    </row>
    <row r="237" spans="1:6" ht="32.4" customHeight="1">
      <c r="A237" s="404">
        <v>236</v>
      </c>
      <c r="B237" s="403" t="s">
        <v>3226</v>
      </c>
      <c r="C237">
        <v>360800</v>
      </c>
      <c r="D237" t="s">
        <v>3227</v>
      </c>
      <c r="E237" s="404">
        <v>171102901</v>
      </c>
      <c r="F237" s="401" t="str">
        <f t="shared" si="4"/>
        <v>Í1+"zÈ1rÎ</v>
      </c>
    </row>
    <row r="238" spans="1:6" ht="32.4" customHeight="1">
      <c r="A238" s="404">
        <v>237</v>
      </c>
      <c r="B238" s="403" t="s">
        <v>3228</v>
      </c>
      <c r="C238">
        <v>55200</v>
      </c>
      <c r="D238" t="s">
        <v>3229</v>
      </c>
      <c r="E238" s="404">
        <v>171102739</v>
      </c>
      <c r="F238" s="401" t="str">
        <f t="shared" si="4"/>
        <v>Í1+"iÈ9^Î</v>
      </c>
    </row>
    <row r="239" spans="1:6" ht="32.4" customHeight="1">
      <c r="A239" s="404">
        <v>238</v>
      </c>
      <c r="B239" s="403" t="s">
        <v>3230</v>
      </c>
      <c r="C239">
        <v>402400</v>
      </c>
      <c r="D239" t="s">
        <v>3231</v>
      </c>
      <c r="E239" s="404">
        <v>171102715</v>
      </c>
      <c r="F239" s="401" t="str">
        <f t="shared" si="4"/>
        <v>Í1+"gÈ5&gt;Î</v>
      </c>
    </row>
    <row r="240" spans="1:6" ht="32.4" customHeight="1">
      <c r="A240" s="404">
        <v>239</v>
      </c>
      <c r="B240" s="403" t="s">
        <v>3232</v>
      </c>
      <c r="C240">
        <v>2100</v>
      </c>
      <c r="D240" t="s">
        <v>3233</v>
      </c>
      <c r="E240" s="404">
        <v>171102737</v>
      </c>
      <c r="F240" s="401" t="str">
        <f t="shared" si="4"/>
        <v>Í1+"iÈ7RÎ</v>
      </c>
    </row>
    <row r="241" spans="1:6" ht="32.4" customHeight="1">
      <c r="A241" s="404">
        <v>240</v>
      </c>
      <c r="B241" s="403" t="s">
        <v>3234</v>
      </c>
      <c r="C241">
        <v>95200</v>
      </c>
      <c r="D241" t="s">
        <v>3235</v>
      </c>
      <c r="E241" s="404">
        <v>171102691</v>
      </c>
      <c r="F241" s="401" t="str">
        <f t="shared" si="4"/>
        <v>Í1+"eÈ1ÉÎ</v>
      </c>
    </row>
    <row r="242" spans="1:6" ht="32.4" customHeight="1">
      <c r="A242" s="404">
        <v>241</v>
      </c>
      <c r="B242" s="403" t="s">
        <v>3236</v>
      </c>
      <c r="C242">
        <v>290400</v>
      </c>
      <c r="D242" t="s">
        <v>3237</v>
      </c>
      <c r="E242" s="404">
        <v>171102676</v>
      </c>
      <c r="F242" s="401" t="str">
        <f t="shared" si="4"/>
        <v>Í1+"cÈ64Î</v>
      </c>
    </row>
    <row r="243" spans="1:6" ht="32.4" customHeight="1">
      <c r="A243" s="404">
        <v>242</v>
      </c>
      <c r="B243" s="403" t="s">
        <v>3238</v>
      </c>
      <c r="C243">
        <v>37600</v>
      </c>
      <c r="D243" t="s">
        <v>3239</v>
      </c>
      <c r="E243" s="404">
        <v>171102619</v>
      </c>
      <c r="F243" s="401" t="str">
        <f t="shared" si="4"/>
        <v>Í1+"]È9.Î</v>
      </c>
    </row>
    <row r="244" spans="1:6" ht="32.4" customHeight="1">
      <c r="A244" s="404">
        <v>243</v>
      </c>
      <c r="B244" s="403" t="s">
        <v>3240</v>
      </c>
      <c r="C244">
        <v>72800</v>
      </c>
      <c r="D244" t="s">
        <v>3241</v>
      </c>
      <c r="E244" s="404">
        <v>171102623</v>
      </c>
      <c r="F244" s="401" t="str">
        <f t="shared" si="4"/>
        <v>Í1+"^È3uÎ</v>
      </c>
    </row>
    <row r="245" spans="1:6" ht="32.4" customHeight="1">
      <c r="A245" s="404">
        <v>244</v>
      </c>
      <c r="B245" s="403" t="s">
        <v>3242</v>
      </c>
      <c r="C245">
        <v>68000</v>
      </c>
      <c r="D245" t="s">
        <v>3243</v>
      </c>
      <c r="E245" s="404">
        <v>171102650</v>
      </c>
      <c r="F245" s="401" t="str">
        <f t="shared" si="4"/>
        <v>Í1+"aÈ0oÎ</v>
      </c>
    </row>
    <row r="246" spans="1:6" ht="32.4" customHeight="1">
      <c r="A246" s="404">
        <v>245</v>
      </c>
      <c r="B246" s="403" t="s">
        <v>3244</v>
      </c>
      <c r="C246">
        <v>39200</v>
      </c>
      <c r="D246" t="s">
        <v>3245</v>
      </c>
      <c r="E246" s="404">
        <v>171102557</v>
      </c>
      <c r="F246" s="401" t="str">
        <f t="shared" si="4"/>
        <v>Í1+"WÈ7qÎ</v>
      </c>
    </row>
    <row r="247" spans="1:6" ht="32.4" customHeight="1">
      <c r="A247" s="404">
        <v>246</v>
      </c>
      <c r="B247" s="403" t="s">
        <v>3246</v>
      </c>
      <c r="C247">
        <v>39200</v>
      </c>
      <c r="D247" t="s">
        <v>3247</v>
      </c>
      <c r="E247" s="404">
        <v>171102587</v>
      </c>
      <c r="F247" s="401" t="str">
        <f t="shared" si="4"/>
        <v>Í1+"ZÈ7}Î</v>
      </c>
    </row>
    <row r="248" spans="1:6" ht="32.4" customHeight="1">
      <c r="A248" s="404">
        <v>247</v>
      </c>
      <c r="B248" s="403" t="s">
        <v>3248</v>
      </c>
      <c r="C248">
        <v>37600</v>
      </c>
      <c r="D248" t="s">
        <v>3249</v>
      </c>
      <c r="E248" s="404">
        <v>171101752</v>
      </c>
      <c r="F248" s="401" t="str">
        <f t="shared" si="4"/>
        <v>Í1+!kÈ29Î</v>
      </c>
    </row>
    <row r="249" spans="1:6" ht="32.4" customHeight="1">
      <c r="A249" s="404">
        <v>248</v>
      </c>
      <c r="B249" s="403" t="s">
        <v>3250</v>
      </c>
      <c r="C249">
        <v>50400</v>
      </c>
      <c r="D249" t="s">
        <v>3251</v>
      </c>
      <c r="E249" s="404">
        <v>171102103</v>
      </c>
      <c r="F249" s="401" t="str">
        <f t="shared" si="4"/>
        <v>Í1+"*È3sÎ</v>
      </c>
    </row>
    <row r="250" spans="1:6" ht="32.4" customHeight="1">
      <c r="A250" s="404">
        <v>249</v>
      </c>
      <c r="B250" s="403" t="s">
        <v>3252</v>
      </c>
      <c r="C250">
        <v>72800</v>
      </c>
      <c r="D250" t="s">
        <v>3253</v>
      </c>
      <c r="E250" s="404">
        <v>171102085</v>
      </c>
      <c r="F250" s="401" t="str">
        <f t="shared" si="4"/>
        <v>Í1+"(È5wÎ</v>
      </c>
    </row>
    <row r="251" spans="1:6" ht="32.4" customHeight="1">
      <c r="A251" s="404">
        <v>250</v>
      </c>
      <c r="B251" s="403" t="s">
        <v>3254</v>
      </c>
      <c r="C251">
        <v>52000</v>
      </c>
      <c r="D251" t="s">
        <v>3255</v>
      </c>
      <c r="E251" s="404">
        <v>171102071</v>
      </c>
      <c r="F251" s="401" t="str">
        <f t="shared" si="4"/>
        <v>Í1+"'È1[Î</v>
      </c>
    </row>
    <row r="252" spans="1:6" ht="32.4" customHeight="1">
      <c r="A252" s="404">
        <v>251</v>
      </c>
      <c r="B252" s="403" t="s">
        <v>3256</v>
      </c>
      <c r="C252">
        <v>13600</v>
      </c>
      <c r="D252" t="s">
        <v>3257</v>
      </c>
      <c r="E252" s="404">
        <v>171102108</v>
      </c>
      <c r="F252" s="401" t="str">
        <f t="shared" si="4"/>
        <v>Í1+"*È8*Î</v>
      </c>
    </row>
    <row r="253" spans="1:6" ht="32.4" customHeight="1">
      <c r="A253" s="404">
        <v>252</v>
      </c>
      <c r="B253" s="403" t="s">
        <v>3258</v>
      </c>
      <c r="C253">
        <v>24800</v>
      </c>
      <c r="D253" t="s">
        <v>3259</v>
      </c>
      <c r="E253" s="404">
        <v>171101999</v>
      </c>
      <c r="F253" s="401" t="str">
        <f t="shared" si="4"/>
        <v>Í1+!ÇÈ9\Î</v>
      </c>
    </row>
    <row r="254" spans="1:6" ht="32.4" customHeight="1">
      <c r="A254" s="404">
        <v>253</v>
      </c>
      <c r="B254" s="403" t="s">
        <v>3260</v>
      </c>
      <c r="C254">
        <v>55200</v>
      </c>
      <c r="D254" t="s">
        <v>3261</v>
      </c>
      <c r="E254" s="404">
        <v>171102010</v>
      </c>
      <c r="F254" s="401" t="str">
        <f t="shared" si="4"/>
        <v>Í1+"!È0=Î</v>
      </c>
    </row>
    <row r="255" spans="1:6" ht="32.4" customHeight="1">
      <c r="A255" s="404">
        <v>254</v>
      </c>
      <c r="B255" s="403" t="s">
        <v>3262</v>
      </c>
      <c r="C255">
        <v>4700</v>
      </c>
      <c r="D255" t="s">
        <v>3263</v>
      </c>
      <c r="E255" s="404">
        <v>171102049</v>
      </c>
      <c r="F255" s="401" t="str">
        <f t="shared" si="4"/>
        <v>Í1+"$È9ÃÎ</v>
      </c>
    </row>
    <row r="256" spans="1:6" ht="32.4" customHeight="1">
      <c r="A256" s="404">
        <v>255</v>
      </c>
      <c r="B256" s="403" t="s">
        <v>3264</v>
      </c>
      <c r="C256">
        <v>44000</v>
      </c>
      <c r="D256" t="s">
        <v>3265</v>
      </c>
      <c r="E256" s="404">
        <v>171101895</v>
      </c>
      <c r="F256" s="401" t="str">
        <f t="shared" si="4"/>
        <v>Í1+!yÈ5ÇÎ</v>
      </c>
    </row>
    <row r="257" spans="1:6" ht="32.4" customHeight="1">
      <c r="A257" s="404">
        <v>256</v>
      </c>
      <c r="B257" s="403" t="s">
        <v>3266</v>
      </c>
      <c r="C257">
        <v>98400</v>
      </c>
      <c r="D257" t="s">
        <v>3267</v>
      </c>
      <c r="E257" s="404">
        <v>171101747</v>
      </c>
      <c r="F257" s="401" t="str">
        <f t="shared" si="4"/>
        <v>Í1+!jÈ7SÎ</v>
      </c>
    </row>
    <row r="258" spans="1:6" ht="32.4" customHeight="1">
      <c r="A258" s="404">
        <v>257</v>
      </c>
      <c r="B258" s="403" t="s">
        <v>380</v>
      </c>
      <c r="C258">
        <v>85600</v>
      </c>
      <c r="D258" t="s">
        <v>3268</v>
      </c>
      <c r="E258" s="404">
        <v>171101726</v>
      </c>
      <c r="F258" s="401" t="str">
        <f t="shared" si="4"/>
        <v>Í1+!hÈ6EÎ</v>
      </c>
    </row>
    <row r="259" spans="1:6" ht="32.4" customHeight="1">
      <c r="A259" s="404">
        <v>258</v>
      </c>
      <c r="B259" s="403" t="s">
        <v>3269</v>
      </c>
      <c r="C259">
        <v>20000</v>
      </c>
      <c r="D259" t="s">
        <v>3270</v>
      </c>
      <c r="E259" s="404">
        <v>171101967</v>
      </c>
      <c r="F259" s="401" t="str">
        <f t="shared" si="4"/>
        <v>Í1+!ÄÈ7DÎ</v>
      </c>
    </row>
    <row r="260" spans="1:6" ht="32.4" customHeight="1">
      <c r="A260" s="404">
        <v>259</v>
      </c>
      <c r="B260" s="403" t="s">
        <v>3271</v>
      </c>
      <c r="C260">
        <v>36000</v>
      </c>
      <c r="D260" t="s">
        <v>3272</v>
      </c>
      <c r="E260" s="404">
        <v>171101969</v>
      </c>
      <c r="F260" s="401" t="str">
        <f t="shared" ref="F260:F308" si="5">Code128(E260)</f>
        <v>Í1+!ÄÈ9PÎ</v>
      </c>
    </row>
    <row r="261" spans="1:6" ht="32.4" customHeight="1">
      <c r="A261" s="404">
        <v>260</v>
      </c>
      <c r="B261" s="403" t="s">
        <v>1425</v>
      </c>
      <c r="C261">
        <v>74400</v>
      </c>
      <c r="D261" t="s">
        <v>3273</v>
      </c>
      <c r="E261" s="404">
        <v>171101975</v>
      </c>
      <c r="F261" s="401" t="str">
        <f t="shared" si="5"/>
        <v>Í1+!ÅÈ5&lt;Î</v>
      </c>
    </row>
    <row r="262" spans="1:6" ht="32.4" customHeight="1">
      <c r="A262" s="404">
        <v>261</v>
      </c>
      <c r="B262" s="403" t="s">
        <v>1040</v>
      </c>
      <c r="C262">
        <v>64800</v>
      </c>
      <c r="D262" t="s">
        <v>3275</v>
      </c>
      <c r="E262" s="404">
        <v>171104154</v>
      </c>
      <c r="F262" s="401" t="str">
        <f t="shared" si="5"/>
        <v>Í1+$/È4,Î</v>
      </c>
    </row>
    <row r="263" spans="1:6" ht="32.4" customHeight="1">
      <c r="A263" s="404">
        <v>262</v>
      </c>
      <c r="B263" s="403" t="s">
        <v>3276</v>
      </c>
      <c r="C263">
        <v>16800</v>
      </c>
      <c r="D263" t="s">
        <v>3277</v>
      </c>
      <c r="E263" s="404">
        <v>171104307</v>
      </c>
      <c r="F263" s="401" t="str">
        <f t="shared" si="5"/>
        <v>Í1+$&gt;È7zÎ</v>
      </c>
    </row>
    <row r="264" spans="1:6" ht="32.4" customHeight="1">
      <c r="A264" s="404">
        <v>263</v>
      </c>
      <c r="B264" s="403" t="s">
        <v>3278</v>
      </c>
      <c r="C264">
        <v>40800</v>
      </c>
      <c r="D264" t="s">
        <v>3279</v>
      </c>
      <c r="E264" s="404">
        <v>171104308</v>
      </c>
      <c r="F264" s="401" t="str">
        <f t="shared" si="5"/>
        <v>Í1+$&gt;È8ÄÎ</v>
      </c>
    </row>
    <row r="265" spans="1:6" ht="32.4" customHeight="1">
      <c r="A265" s="404">
        <v>264</v>
      </c>
      <c r="B265" s="403" t="s">
        <v>3280</v>
      </c>
      <c r="C265">
        <v>229600</v>
      </c>
      <c r="D265" t="s">
        <v>3281</v>
      </c>
      <c r="E265" s="404">
        <v>171104766</v>
      </c>
      <c r="F265" s="401" t="str">
        <f t="shared" si="5"/>
        <v>Í1+$lÈ6^Î</v>
      </c>
    </row>
    <row r="266" spans="1:6" ht="32.4" customHeight="1">
      <c r="A266" s="404">
        <v>265</v>
      </c>
      <c r="B266" s="403" t="s">
        <v>3282</v>
      </c>
      <c r="C266">
        <v>61600</v>
      </c>
      <c r="D266" t="s">
        <v>3283</v>
      </c>
      <c r="E266" s="404">
        <v>171104656</v>
      </c>
      <c r="F266" s="401" t="str">
        <f t="shared" si="5"/>
        <v>Í1+$aÈ62Î</v>
      </c>
    </row>
    <row r="267" spans="1:6" ht="32.4" customHeight="1">
      <c r="A267" s="404">
        <v>266</v>
      </c>
      <c r="B267" s="403" t="s">
        <v>3284</v>
      </c>
      <c r="C267">
        <v>32800</v>
      </c>
      <c r="D267" t="s">
        <v>3285</v>
      </c>
      <c r="E267" s="404">
        <v>171104441</v>
      </c>
      <c r="F267" s="401" t="str">
        <f t="shared" si="5"/>
        <v>Í1+$LÈ1'Î</v>
      </c>
    </row>
    <row r="268" spans="1:6" ht="32.4" customHeight="1">
      <c r="A268" s="404">
        <v>267</v>
      </c>
      <c r="B268" s="403" t="s">
        <v>3286</v>
      </c>
      <c r="C268">
        <v>32800</v>
      </c>
      <c r="D268" t="s">
        <v>3287</v>
      </c>
      <c r="E268" s="404">
        <v>171104424</v>
      </c>
      <c r="F268" s="401" t="str">
        <f t="shared" si="5"/>
        <v>Í1+$JÈ41Î</v>
      </c>
    </row>
    <row r="269" spans="1:6" ht="32.4" customHeight="1">
      <c r="A269" s="404">
        <v>268</v>
      </c>
      <c r="B269" s="403" t="s">
        <v>3288</v>
      </c>
      <c r="C269">
        <v>13600</v>
      </c>
      <c r="D269" t="s">
        <v>3289</v>
      </c>
      <c r="E269" s="404">
        <v>171104423</v>
      </c>
      <c r="F269" s="401" t="str">
        <f t="shared" si="5"/>
        <v>Í1+$JÈ3+Î</v>
      </c>
    </row>
    <row r="270" spans="1:6" ht="32.4" customHeight="1">
      <c r="A270" s="404">
        <v>269</v>
      </c>
      <c r="B270" s="403" t="s">
        <v>3290</v>
      </c>
      <c r="C270">
        <v>23200</v>
      </c>
      <c r="D270" t="s">
        <v>3291</v>
      </c>
      <c r="E270" s="404">
        <v>171104349</v>
      </c>
      <c r="F270" s="401" t="str">
        <f t="shared" si="5"/>
        <v>Í1+$BÈ9/Î</v>
      </c>
    </row>
    <row r="271" spans="1:6" ht="32.4" customHeight="1">
      <c r="A271" s="404">
        <v>270</v>
      </c>
      <c r="B271" s="403" t="s">
        <v>3292</v>
      </c>
      <c r="C271">
        <v>4700</v>
      </c>
      <c r="D271" t="s">
        <v>3293</v>
      </c>
      <c r="E271" s="404">
        <v>171104347</v>
      </c>
      <c r="F271" s="401" t="str">
        <f t="shared" si="5"/>
        <v>Í1+$BÈ7#Î</v>
      </c>
    </row>
    <row r="272" spans="1:6" ht="32.4" customHeight="1">
      <c r="A272" s="404">
        <v>271</v>
      </c>
      <c r="B272" s="403" t="s">
        <v>3294</v>
      </c>
      <c r="C272">
        <v>52000</v>
      </c>
      <c r="D272" t="s">
        <v>3295</v>
      </c>
      <c r="E272" s="404">
        <v>171104390</v>
      </c>
      <c r="F272" s="401" t="str">
        <f t="shared" si="5"/>
        <v>Í1+$GÈ0tÎ</v>
      </c>
    </row>
    <row r="273" spans="1:6" ht="32.4" customHeight="1">
      <c r="A273" s="404">
        <v>272</v>
      </c>
      <c r="B273" s="403" t="s">
        <v>3296</v>
      </c>
      <c r="C273">
        <v>162400</v>
      </c>
      <c r="D273" t="s">
        <v>3297</v>
      </c>
      <c r="E273" s="404">
        <v>171104389</v>
      </c>
      <c r="F273" s="401" t="str">
        <f t="shared" si="5"/>
        <v>Í1+$FÈ9?Î</v>
      </c>
    </row>
    <row r="274" spans="1:6" ht="32.4" customHeight="1">
      <c r="A274" s="404">
        <v>273</v>
      </c>
      <c r="B274" s="403" t="s">
        <v>3298</v>
      </c>
      <c r="C274">
        <v>32800</v>
      </c>
      <c r="D274" t="s">
        <v>3299</v>
      </c>
      <c r="E274" s="404">
        <v>171103520</v>
      </c>
      <c r="F274" s="401" t="str">
        <f t="shared" si="5"/>
        <v>Í1+#TÈ0&gt;Î</v>
      </c>
    </row>
    <row r="275" spans="1:6" ht="32.4" customHeight="1">
      <c r="A275" s="404">
        <v>274</v>
      </c>
      <c r="B275" s="403" t="s">
        <v>3300</v>
      </c>
      <c r="C275">
        <v>72800</v>
      </c>
      <c r="D275" t="s">
        <v>3301</v>
      </c>
      <c r="E275" s="404">
        <v>171103668</v>
      </c>
      <c r="F275" s="401" t="str">
        <f t="shared" si="5"/>
        <v>Í1+#bÈ8?Î</v>
      </c>
    </row>
    <row r="276" spans="1:6" ht="32.4" customHeight="1">
      <c r="A276" s="404">
        <v>275</v>
      </c>
      <c r="B276" s="403" t="s">
        <v>3302</v>
      </c>
      <c r="C276">
        <v>48800</v>
      </c>
      <c r="D276" t="s">
        <v>3303</v>
      </c>
      <c r="E276" s="404">
        <v>171103843</v>
      </c>
      <c r="F276" s="401" t="str">
        <f t="shared" si="5"/>
        <v>Í1+#tÈ3iÎ</v>
      </c>
    </row>
    <row r="277" spans="1:6" ht="32.4" customHeight="1">
      <c r="A277" s="404">
        <v>276</v>
      </c>
      <c r="B277" s="403" t="s">
        <v>3304</v>
      </c>
      <c r="C277">
        <v>16800</v>
      </c>
      <c r="D277" t="s">
        <v>3305</v>
      </c>
      <c r="E277" s="404">
        <v>171103626</v>
      </c>
      <c r="F277" s="401" t="str">
        <f t="shared" si="5"/>
        <v>Í1+#^È6#Î</v>
      </c>
    </row>
    <row r="278" spans="1:6" ht="32.4" customHeight="1">
      <c r="A278" s="404">
        <v>277</v>
      </c>
      <c r="B278" s="403" t="s">
        <v>3306</v>
      </c>
      <c r="C278">
        <v>87200</v>
      </c>
      <c r="D278" t="s">
        <v>3307</v>
      </c>
      <c r="E278" s="404">
        <v>171103628</v>
      </c>
      <c r="F278" s="401" t="str">
        <f t="shared" si="5"/>
        <v>Í1+#^È8/Î</v>
      </c>
    </row>
    <row r="279" spans="1:6" ht="32.4" customHeight="1">
      <c r="A279" s="404">
        <v>278</v>
      </c>
      <c r="B279" s="403" t="s">
        <v>3308</v>
      </c>
      <c r="C279">
        <v>31200</v>
      </c>
      <c r="D279" t="s">
        <v>3309</v>
      </c>
      <c r="E279" s="404">
        <v>171101470</v>
      </c>
      <c r="F279" s="401" t="str">
        <f t="shared" si="5"/>
        <v>Í1+!OÈ0$Î</v>
      </c>
    </row>
    <row r="280" spans="1:6" ht="32.4" customHeight="1">
      <c r="A280" s="404">
        <v>279</v>
      </c>
      <c r="B280" s="403" t="s">
        <v>3310</v>
      </c>
      <c r="C280">
        <v>20000</v>
      </c>
      <c r="D280" t="s">
        <v>3311</v>
      </c>
      <c r="E280" s="404">
        <v>171101484</v>
      </c>
      <c r="F280" s="401" t="str">
        <f t="shared" si="5"/>
        <v>Í1+!PÈ4@Î</v>
      </c>
    </row>
    <row r="281" spans="1:6" ht="32.4" customHeight="1">
      <c r="A281" s="404">
        <v>280</v>
      </c>
      <c r="B281" s="403" t="s">
        <v>3312</v>
      </c>
      <c r="C281">
        <v>31200</v>
      </c>
      <c r="D281" t="s">
        <v>3313</v>
      </c>
      <c r="E281" s="404">
        <v>171101487</v>
      </c>
      <c r="F281" s="401" t="str">
        <f t="shared" si="5"/>
        <v>Í1+!PÈ7RÎ</v>
      </c>
    </row>
    <row r="282" spans="1:6" ht="32.4" customHeight="1">
      <c r="A282" s="404">
        <v>281</v>
      </c>
      <c r="B282" s="403" t="s">
        <v>3314</v>
      </c>
      <c r="C282">
        <v>32800</v>
      </c>
      <c r="D282" t="s">
        <v>3315</v>
      </c>
      <c r="E282" s="404">
        <v>171101328</v>
      </c>
      <c r="F282" s="401" t="str">
        <f t="shared" si="5"/>
        <v>Í1+!@È8ÃÎ</v>
      </c>
    </row>
    <row r="283" spans="1:6" ht="32.4" customHeight="1">
      <c r="A283" s="404">
        <v>282</v>
      </c>
      <c r="B283" s="403" t="s">
        <v>3316</v>
      </c>
      <c r="C283">
        <v>21600</v>
      </c>
      <c r="D283" t="s">
        <v>3317</v>
      </c>
      <c r="E283" s="404">
        <v>171101304</v>
      </c>
      <c r="F283" s="401" t="str">
        <f t="shared" si="5"/>
        <v>Í1+!&gt;È4_Î</v>
      </c>
    </row>
    <row r="284" spans="1:6" ht="32.4" customHeight="1">
      <c r="A284" s="404">
        <v>283</v>
      </c>
      <c r="B284" s="403" t="s">
        <v>3318</v>
      </c>
      <c r="C284">
        <v>3400</v>
      </c>
      <c r="D284" t="s">
        <v>3319</v>
      </c>
      <c r="E284" s="404">
        <v>171101588</v>
      </c>
      <c r="F284" s="401" t="str">
        <f t="shared" si="5"/>
        <v>Í1+!ZÈ8ÄÎ</v>
      </c>
    </row>
    <row r="285" spans="1:6" ht="32.4" customHeight="1">
      <c r="A285" s="404">
        <v>284</v>
      </c>
      <c r="B285" s="403" t="s">
        <v>3320</v>
      </c>
      <c r="C285">
        <v>26400</v>
      </c>
      <c r="D285" t="s">
        <v>3321</v>
      </c>
      <c r="E285" s="404">
        <v>171102576</v>
      </c>
      <c r="F285" s="401" t="str">
        <f t="shared" si="5"/>
        <v>Í1+"YÈ6sÎ</v>
      </c>
    </row>
    <row r="286" spans="1:6" ht="32.4" customHeight="1">
      <c r="A286" s="404">
        <v>285</v>
      </c>
      <c r="B286" s="403" t="s">
        <v>1977</v>
      </c>
      <c r="C286">
        <v>26400</v>
      </c>
      <c r="D286" t="s">
        <v>3322</v>
      </c>
      <c r="E286" s="404">
        <v>171102865</v>
      </c>
      <c r="F286" s="401" t="str">
        <f t="shared" si="5"/>
        <v>Í1+"vÈ5zÎ</v>
      </c>
    </row>
    <row r="287" spans="1:6" ht="32.4" customHeight="1">
      <c r="A287" s="404">
        <v>286</v>
      </c>
      <c r="B287" s="403" t="s">
        <v>3323</v>
      </c>
      <c r="C287">
        <v>4700</v>
      </c>
      <c r="D287" t="s">
        <v>3324</v>
      </c>
      <c r="E287" s="404">
        <v>171102574</v>
      </c>
      <c r="F287" s="401" t="str">
        <f t="shared" si="5"/>
        <v>Í1+"YÈ4gÎ</v>
      </c>
    </row>
    <row r="288" spans="1:6" ht="32.4" customHeight="1">
      <c r="A288" s="404">
        <v>287</v>
      </c>
      <c r="B288" s="403" t="s">
        <v>3325</v>
      </c>
      <c r="C288">
        <v>21600</v>
      </c>
      <c r="D288" t="s">
        <v>3326</v>
      </c>
      <c r="E288" s="404">
        <v>171102886</v>
      </c>
      <c r="F288" s="401" t="str">
        <f t="shared" si="5"/>
        <v>Í1+"xÈ6!Î</v>
      </c>
    </row>
    <row r="289" spans="1:6" ht="32.4" customHeight="1">
      <c r="A289" s="404">
        <v>288</v>
      </c>
      <c r="B289" s="403" t="s">
        <v>3327</v>
      </c>
      <c r="C289">
        <v>15200</v>
      </c>
      <c r="D289" t="s">
        <v>3328</v>
      </c>
      <c r="E289" s="404">
        <v>171102821</v>
      </c>
      <c r="F289" s="401" t="str">
        <f t="shared" si="5"/>
        <v>Í1+"rÈ1RÎ</v>
      </c>
    </row>
    <row r="290" spans="1:6" ht="32.4" customHeight="1">
      <c r="A290" s="404">
        <v>289</v>
      </c>
      <c r="B290" s="403" t="s">
        <v>3329</v>
      </c>
      <c r="C290">
        <v>82400</v>
      </c>
      <c r="D290" t="s">
        <v>3330</v>
      </c>
      <c r="E290" s="404">
        <v>171102744</v>
      </c>
      <c r="F290" s="401" t="str">
        <f t="shared" si="5"/>
        <v>Í1+"jÈ4DÎ</v>
      </c>
    </row>
    <row r="291" spans="1:6" ht="32.4" customHeight="1">
      <c r="A291" s="404">
        <v>290</v>
      </c>
      <c r="B291" s="403" t="s">
        <v>3331</v>
      </c>
      <c r="C291">
        <v>48800</v>
      </c>
      <c r="D291" t="s">
        <v>3332</v>
      </c>
      <c r="E291" s="404">
        <v>171102687</v>
      </c>
      <c r="F291" s="401" t="str">
        <f t="shared" si="5"/>
        <v>Í1+"dÈ7&gt;Î</v>
      </c>
    </row>
    <row r="292" spans="1:6" ht="32.4" customHeight="1">
      <c r="A292" s="404">
        <v>291</v>
      </c>
      <c r="B292" s="403" t="s">
        <v>3333</v>
      </c>
      <c r="C292">
        <v>12000</v>
      </c>
      <c r="D292" t="s">
        <v>3334</v>
      </c>
      <c r="E292" s="404">
        <v>171102979</v>
      </c>
      <c r="F292" s="401" t="str">
        <f t="shared" si="5"/>
        <v>Í1+"ÅÈ9WÎ</v>
      </c>
    </row>
    <row r="293" spans="1:6" ht="32.4" customHeight="1">
      <c r="A293" s="404">
        <v>292</v>
      </c>
      <c r="B293" s="403" t="s">
        <v>3335</v>
      </c>
      <c r="C293">
        <v>31200</v>
      </c>
      <c r="D293" t="s">
        <v>3336</v>
      </c>
      <c r="E293" s="404">
        <v>171102032</v>
      </c>
      <c r="F293" s="401" t="str">
        <f t="shared" si="5"/>
        <v>Í1+"#È2QÎ</v>
      </c>
    </row>
    <row r="294" spans="1:6" ht="32.4" customHeight="1">
      <c r="A294" s="404">
        <v>293</v>
      </c>
      <c r="B294" s="403" t="s">
        <v>1088</v>
      </c>
      <c r="C294">
        <v>13600</v>
      </c>
      <c r="D294" t="s">
        <v>3337</v>
      </c>
      <c r="E294" s="404">
        <v>171102079</v>
      </c>
      <c r="F294" s="401" t="str">
        <f t="shared" si="5"/>
        <v>Í1+"'È9$Î</v>
      </c>
    </row>
    <row r="295" spans="1:6" ht="32.4" customHeight="1">
      <c r="A295" s="404">
        <v>294</v>
      </c>
      <c r="B295" s="403" t="s">
        <v>3338</v>
      </c>
      <c r="C295">
        <v>4700</v>
      </c>
      <c r="D295" t="s">
        <v>3339</v>
      </c>
      <c r="E295" s="404">
        <v>171101859</v>
      </c>
      <c r="F295" s="401" t="str">
        <f t="shared" si="5"/>
        <v>Í1+!uÈ9$Î</v>
      </c>
    </row>
    <row r="296" spans="1:6" ht="32.4" customHeight="1">
      <c r="A296" s="404">
        <v>295</v>
      </c>
      <c r="B296" s="403" t="s">
        <v>3340</v>
      </c>
      <c r="C296">
        <v>4700</v>
      </c>
      <c r="D296" t="s">
        <v>3341</v>
      </c>
      <c r="E296" s="404">
        <v>171101956</v>
      </c>
      <c r="F296" s="401" t="str">
        <f t="shared" si="5"/>
        <v>Í1+!ÃÈ6:Î</v>
      </c>
    </row>
    <row r="297" spans="1:6" ht="32.4" customHeight="1">
      <c r="A297" s="404">
        <v>296</v>
      </c>
      <c r="B297" s="403" t="s">
        <v>3342</v>
      </c>
      <c r="C297">
        <v>8800</v>
      </c>
      <c r="D297" t="s">
        <v>3343</v>
      </c>
      <c r="E297" s="404">
        <v>171101746</v>
      </c>
      <c r="F297" s="401" t="str">
        <f t="shared" si="5"/>
        <v>Í1+!jÈ6MÎ</v>
      </c>
    </row>
    <row r="298" spans="1:6" ht="32.4" customHeight="1">
      <c r="A298" s="404">
        <v>297</v>
      </c>
      <c r="B298" s="403" t="s">
        <v>3344</v>
      </c>
      <c r="C298">
        <v>8800</v>
      </c>
      <c r="D298" t="s">
        <v>3345</v>
      </c>
      <c r="E298" s="404">
        <v>171103912</v>
      </c>
      <c r="F298" s="401" t="str">
        <f t="shared" si="5"/>
        <v>Í1+#{È2ÃÎ</v>
      </c>
    </row>
    <row r="299" spans="1:6" ht="32.4" customHeight="1">
      <c r="A299" s="404">
        <v>298</v>
      </c>
      <c r="B299" s="403" t="s">
        <v>3346</v>
      </c>
      <c r="C299">
        <v>10400</v>
      </c>
      <c r="D299" t="s">
        <v>3347</v>
      </c>
      <c r="E299" s="404">
        <v>171104024</v>
      </c>
      <c r="F299" s="401" t="str">
        <f t="shared" si="5"/>
        <v>Í1+$"È4_Î</v>
      </c>
    </row>
    <row r="300" spans="1:6" ht="32.4" customHeight="1">
      <c r="A300" s="404">
        <v>299</v>
      </c>
      <c r="B300" s="403" t="s">
        <v>3348</v>
      </c>
      <c r="C300">
        <v>12000</v>
      </c>
      <c r="D300" t="s">
        <v>3349</v>
      </c>
      <c r="E300" s="404">
        <v>171104286</v>
      </c>
      <c r="F300" s="401" t="str">
        <f t="shared" si="5"/>
        <v>Í1+$&lt;È6lÎ</v>
      </c>
    </row>
    <row r="301" spans="1:6" ht="32.4" customHeight="1">
      <c r="A301" s="404">
        <v>300</v>
      </c>
      <c r="B301" s="403" t="s">
        <v>3350</v>
      </c>
      <c r="C301">
        <v>32800</v>
      </c>
      <c r="D301" t="s">
        <v>3351</v>
      </c>
      <c r="E301" s="404">
        <v>171104759</v>
      </c>
      <c r="F301" s="401" t="str">
        <f t="shared" si="5"/>
        <v>Í1+$kÈ9lÎ</v>
      </c>
    </row>
    <row r="302" spans="1:6" ht="32.4" customHeight="1">
      <c r="A302" s="404">
        <v>301</v>
      </c>
      <c r="B302" s="403" t="s">
        <v>3352</v>
      </c>
      <c r="C302">
        <v>37600</v>
      </c>
      <c r="D302" t="s">
        <v>3353</v>
      </c>
      <c r="E302" s="404">
        <v>171104721</v>
      </c>
      <c r="F302" s="401" t="str">
        <f t="shared" si="5"/>
        <v>Í1+$hÈ10Î</v>
      </c>
    </row>
    <row r="303" spans="1:6" ht="32.4" customHeight="1">
      <c r="A303" s="404">
        <v>302</v>
      </c>
      <c r="B303" s="403" t="s">
        <v>3354</v>
      </c>
      <c r="C303">
        <v>40800</v>
      </c>
      <c r="D303" t="s">
        <v>3355</v>
      </c>
      <c r="E303" s="404">
        <v>171106909</v>
      </c>
      <c r="F303" s="401" t="str">
        <f t="shared" si="5"/>
        <v>Í1+&amp;zÈ9GÎ</v>
      </c>
    </row>
    <row r="304" spans="1:6" ht="32.4" customHeight="1">
      <c r="A304" s="404">
        <v>303</v>
      </c>
      <c r="B304" s="403" t="s">
        <v>3356</v>
      </c>
      <c r="C304">
        <v>15200</v>
      </c>
      <c r="D304" t="s">
        <v>3357</v>
      </c>
      <c r="E304" s="404">
        <v>171103519</v>
      </c>
      <c r="F304" s="401" t="str">
        <f t="shared" si="5"/>
        <v>Í1+#SÈ9pÎ</v>
      </c>
    </row>
    <row r="305" spans="1:6" ht="32.4" customHeight="1">
      <c r="A305" s="404">
        <v>304</v>
      </c>
      <c r="B305" s="403" t="s">
        <v>3358</v>
      </c>
      <c r="C305">
        <v>2100</v>
      </c>
      <c r="D305" t="s">
        <v>3359</v>
      </c>
      <c r="E305" s="404">
        <v>171103654</v>
      </c>
      <c r="F305" s="401" t="str">
        <f t="shared" si="5"/>
        <v>Í1+#aÈ4#Î</v>
      </c>
    </row>
    <row r="306" spans="1:6" ht="32.4" customHeight="1">
      <c r="A306" s="404">
        <v>305</v>
      </c>
      <c r="B306" s="403" t="s">
        <v>3360</v>
      </c>
      <c r="C306">
        <v>85600</v>
      </c>
      <c r="D306" t="s">
        <v>3361</v>
      </c>
      <c r="E306" s="404">
        <v>171103763</v>
      </c>
      <c r="F306" s="401" t="str">
        <f t="shared" si="5"/>
        <v>Í1+#lÈ3IÎ</v>
      </c>
    </row>
    <row r="307" spans="1:6" ht="32.4" customHeight="1">
      <c r="A307" s="404">
        <v>306</v>
      </c>
      <c r="B307" s="403" t="s">
        <v>3362</v>
      </c>
      <c r="C307">
        <v>7200</v>
      </c>
      <c r="D307" t="s">
        <v>3363</v>
      </c>
      <c r="E307" s="404">
        <v>171103790</v>
      </c>
      <c r="F307" s="401" t="str">
        <f t="shared" si="5"/>
        <v>Í1+#oÈ0CÎ</v>
      </c>
    </row>
    <row r="308" spans="1:6" ht="32.4" customHeight="1">
      <c r="A308" s="404">
        <v>307</v>
      </c>
      <c r="B308" s="403" t="s">
        <v>3364</v>
      </c>
      <c r="C308">
        <v>50400</v>
      </c>
      <c r="D308" t="s">
        <v>3365</v>
      </c>
      <c r="E308" s="404">
        <v>171103565</v>
      </c>
      <c r="F308" s="401" t="str">
        <f t="shared" si="5"/>
        <v>Í1+#XÈ5lÎ</v>
      </c>
    </row>
    <row r="309" spans="1:6" ht="32.4" customHeight="1">
      <c r="A309" s="404">
        <v>308</v>
      </c>
      <c r="B309" s="403" t="s">
        <v>3366</v>
      </c>
      <c r="C309">
        <v>77600</v>
      </c>
      <c r="D309" t="s">
        <v>3367</v>
      </c>
      <c r="E309" s="404">
        <v>171103610</v>
      </c>
      <c r="F309" s="401" t="str">
        <f t="shared" ref="F309:F359" si="6">Code128(E309)</f>
        <v>Í1+#]È0bÎ</v>
      </c>
    </row>
    <row r="310" spans="1:6" ht="32.4" customHeight="1">
      <c r="A310" s="404">
        <v>309</v>
      </c>
      <c r="B310" s="403" t="s">
        <v>3368</v>
      </c>
      <c r="C310">
        <v>18400</v>
      </c>
      <c r="D310" t="s">
        <v>3369</v>
      </c>
      <c r="E310" s="404">
        <v>171103651</v>
      </c>
      <c r="F310" s="401" t="str">
        <f t="shared" si="6"/>
        <v>Í1+#aÈ1xÎ</v>
      </c>
    </row>
    <row r="311" spans="1:6" ht="32.4" customHeight="1">
      <c r="A311" s="404">
        <v>310</v>
      </c>
      <c r="B311" s="403" t="s">
        <v>3370</v>
      </c>
      <c r="C311">
        <v>445600</v>
      </c>
      <c r="D311" t="s">
        <v>3371</v>
      </c>
      <c r="E311" s="404">
        <v>171103735</v>
      </c>
      <c r="F311" s="401" t="str">
        <f t="shared" si="6"/>
        <v>Í1+#iÈ5IÎ</v>
      </c>
    </row>
    <row r="312" spans="1:6" ht="32.4" customHeight="1">
      <c r="A312" s="404">
        <v>311</v>
      </c>
      <c r="B312" s="403" t="s">
        <v>3190</v>
      </c>
      <c r="C312">
        <v>47200</v>
      </c>
      <c r="D312" t="s">
        <v>3372</v>
      </c>
      <c r="E312" s="404">
        <v>171101600</v>
      </c>
      <c r="F312" s="401" t="str">
        <f t="shared" si="6"/>
        <v>Í1+!\È0XÎ</v>
      </c>
    </row>
    <row r="313" spans="1:6" ht="32.4" customHeight="1">
      <c r="A313" s="404">
        <v>312</v>
      </c>
      <c r="B313" s="403" t="s">
        <v>3373</v>
      </c>
      <c r="C313">
        <v>53600</v>
      </c>
      <c r="D313" t="s">
        <v>3374</v>
      </c>
      <c r="E313" s="404">
        <v>171101350</v>
      </c>
      <c r="F313" s="401" t="str">
        <f t="shared" si="6"/>
        <v>Í1+!CÈ0[Î</v>
      </c>
    </row>
    <row r="314" spans="1:6" ht="32.4" customHeight="1">
      <c r="A314" s="404">
        <v>313</v>
      </c>
      <c r="B314" s="403" t="s">
        <v>3375</v>
      </c>
      <c r="C314">
        <v>28000</v>
      </c>
      <c r="D314" t="s">
        <v>3376</v>
      </c>
      <c r="E314" s="404">
        <v>171101287</v>
      </c>
      <c r="F314" s="401" t="str">
        <f t="shared" si="6"/>
        <v>Í1+!&lt;È7iÎ</v>
      </c>
    </row>
    <row r="315" spans="1:6" ht="32.4" customHeight="1">
      <c r="A315" s="404">
        <v>314</v>
      </c>
      <c r="B315" s="403" t="s">
        <v>3375</v>
      </c>
      <c r="C315">
        <v>21600</v>
      </c>
      <c r="D315" t="s">
        <v>3377</v>
      </c>
      <c r="E315" s="404">
        <v>171101290</v>
      </c>
      <c r="F315" s="401" t="str">
        <f t="shared" si="6"/>
        <v>Í1+!=È0CÎ</v>
      </c>
    </row>
    <row r="316" spans="1:6" ht="32.4" customHeight="1">
      <c r="A316" s="404">
        <v>315</v>
      </c>
      <c r="B316" s="403" t="s">
        <v>3378</v>
      </c>
      <c r="C316">
        <v>16800</v>
      </c>
      <c r="D316" t="s">
        <v>3379</v>
      </c>
      <c r="E316" s="404">
        <v>171101311</v>
      </c>
      <c r="F316" s="401" t="str">
        <f t="shared" si="6"/>
        <v>Í1+!?È1QÎ</v>
      </c>
    </row>
    <row r="317" spans="1:6" ht="32.4" customHeight="1">
      <c r="A317" s="404">
        <v>316</v>
      </c>
      <c r="B317" s="403" t="s">
        <v>3380</v>
      </c>
      <c r="C317">
        <v>23200</v>
      </c>
      <c r="D317" t="s">
        <v>3381</v>
      </c>
      <c r="E317" s="404">
        <v>171101539</v>
      </c>
      <c r="F317" s="401" t="str">
        <f t="shared" si="6"/>
        <v>Í1+!UÈ9rÎ</v>
      </c>
    </row>
    <row r="318" spans="1:6" ht="32.4" customHeight="1">
      <c r="A318" s="404">
        <v>317</v>
      </c>
      <c r="B318" s="403" t="s">
        <v>3382</v>
      </c>
      <c r="C318">
        <v>103200</v>
      </c>
      <c r="D318" t="s">
        <v>3383</v>
      </c>
      <c r="E318" s="404">
        <v>171101550</v>
      </c>
      <c r="F318" s="401" t="str">
        <f t="shared" si="6"/>
        <v>Í1+!WÈ0DÎ</v>
      </c>
    </row>
    <row r="319" spans="1:6" ht="32.4" customHeight="1">
      <c r="A319" s="404">
        <v>318</v>
      </c>
      <c r="B319" s="403" t="s">
        <v>3384</v>
      </c>
      <c r="C319">
        <v>12000</v>
      </c>
      <c r="D319" t="s">
        <v>3385</v>
      </c>
      <c r="E319" s="404">
        <v>171101599</v>
      </c>
      <c r="F319" s="401" t="str">
        <f t="shared" si="6"/>
        <v>Í1+![È9#Î</v>
      </c>
    </row>
    <row r="320" spans="1:6" ht="32.4" customHeight="1">
      <c r="A320" s="404">
        <v>319</v>
      </c>
      <c r="B320" s="403" t="s">
        <v>3386</v>
      </c>
      <c r="C320">
        <v>93600</v>
      </c>
      <c r="D320" t="s">
        <v>3387</v>
      </c>
      <c r="E320" s="404">
        <v>171101611</v>
      </c>
      <c r="F320" s="401" t="str">
        <f t="shared" si="6"/>
        <v>Í1+!]È1bÎ</v>
      </c>
    </row>
    <row r="321" spans="1:6" ht="32.4" customHeight="1">
      <c r="A321" s="404">
        <v>320</v>
      </c>
      <c r="B321" s="403" t="s">
        <v>3388</v>
      </c>
      <c r="C321">
        <v>18400</v>
      </c>
      <c r="D321" t="s">
        <v>3389</v>
      </c>
      <c r="E321" s="404">
        <v>171101622</v>
      </c>
      <c r="F321" s="401" t="str">
        <f t="shared" si="6"/>
        <v>Í1+!^È2lÎ</v>
      </c>
    </row>
    <row r="322" spans="1:6" ht="32.4" customHeight="1">
      <c r="A322" s="404">
        <v>321</v>
      </c>
      <c r="B322" s="403" t="s">
        <v>3390</v>
      </c>
      <c r="C322">
        <v>13600</v>
      </c>
      <c r="D322" t="s">
        <v>3391</v>
      </c>
      <c r="E322" s="404">
        <v>171101396</v>
      </c>
      <c r="F322" s="401" t="str">
        <f t="shared" si="6"/>
        <v>Í1+!GÈ6(Î</v>
      </c>
    </row>
    <row r="323" spans="1:6" ht="32.4" customHeight="1">
      <c r="A323" s="404">
        <v>322</v>
      </c>
      <c r="B323" s="403" t="s">
        <v>3392</v>
      </c>
      <c r="C323">
        <v>47200</v>
      </c>
      <c r="D323" t="s">
        <v>3393</v>
      </c>
      <c r="E323" s="404">
        <v>171101440</v>
      </c>
      <c r="F323" s="401" t="str">
        <f t="shared" si="6"/>
        <v>Í1+!LÈ0ÃÎ</v>
      </c>
    </row>
    <row r="324" spans="1:6" ht="32.4" customHeight="1">
      <c r="A324" s="404">
        <v>323</v>
      </c>
      <c r="B324" s="403" t="s">
        <v>3394</v>
      </c>
      <c r="C324">
        <v>88800</v>
      </c>
      <c r="D324" t="s">
        <v>3395</v>
      </c>
      <c r="E324" s="404">
        <v>171102602</v>
      </c>
      <c r="F324" s="401" t="str">
        <f t="shared" si="6"/>
        <v>Í1+"\È2gÎ</v>
      </c>
    </row>
    <row r="325" spans="1:6" ht="32.4" customHeight="1">
      <c r="A325" s="404">
        <v>324</v>
      </c>
      <c r="B325" s="403" t="s">
        <v>3396</v>
      </c>
      <c r="C325">
        <v>4700</v>
      </c>
      <c r="D325" t="s">
        <v>3397</v>
      </c>
      <c r="E325" s="404">
        <v>171102617</v>
      </c>
      <c r="F325" s="401" t="str">
        <f t="shared" si="6"/>
        <v>Í1+"]È7"Î</v>
      </c>
    </row>
    <row r="326" spans="1:6" ht="32.4" customHeight="1">
      <c r="A326" s="404">
        <v>325</v>
      </c>
      <c r="B326" s="403" t="s">
        <v>3398</v>
      </c>
      <c r="C326">
        <v>23200</v>
      </c>
      <c r="D326" t="s">
        <v>3399</v>
      </c>
      <c r="E326" s="404">
        <v>171102938</v>
      </c>
      <c r="F326" s="401" t="str">
        <f t="shared" si="6"/>
        <v>Í1+"}È8AÎ</v>
      </c>
    </row>
    <row r="327" spans="1:6" ht="32.4" customHeight="1">
      <c r="A327" s="404">
        <v>326</v>
      </c>
      <c r="B327" s="403" t="s">
        <v>3400</v>
      </c>
      <c r="C327">
        <v>7200</v>
      </c>
      <c r="D327" t="s">
        <v>3401</v>
      </c>
      <c r="E327" s="404">
        <v>171102933</v>
      </c>
      <c r="F327" s="401" t="str">
        <f t="shared" si="6"/>
        <v>Í1+"}È3#Î</v>
      </c>
    </row>
    <row r="328" spans="1:6" ht="32.4" customHeight="1">
      <c r="A328" s="404">
        <v>327</v>
      </c>
      <c r="B328" s="403" t="s">
        <v>3402</v>
      </c>
      <c r="C328">
        <v>21600</v>
      </c>
      <c r="D328" t="s">
        <v>3403</v>
      </c>
      <c r="E328" s="404">
        <v>171102932</v>
      </c>
      <c r="F328" s="401" t="str">
        <f t="shared" si="6"/>
        <v>Í1+"}È2ÈÎ</v>
      </c>
    </row>
    <row r="329" spans="1:6" ht="32.4" customHeight="1">
      <c r="A329" s="404">
        <v>328</v>
      </c>
      <c r="B329" s="403" t="s">
        <v>3404</v>
      </c>
      <c r="C329">
        <v>26400</v>
      </c>
      <c r="D329" t="s">
        <v>3405</v>
      </c>
      <c r="E329" s="404">
        <v>171102906</v>
      </c>
      <c r="F329" s="401" t="str">
        <f t="shared" si="6"/>
        <v>Í1+"zÈ6)Î</v>
      </c>
    </row>
    <row r="330" spans="1:6" ht="32.4" customHeight="1">
      <c r="A330" s="404">
        <v>329</v>
      </c>
      <c r="B330" s="403" t="s">
        <v>3406</v>
      </c>
      <c r="C330">
        <v>141600</v>
      </c>
      <c r="D330" t="s">
        <v>3407</v>
      </c>
      <c r="E330" s="404">
        <v>171102949</v>
      </c>
      <c r="F330" s="401" t="str">
        <f t="shared" si="6"/>
        <v>Í1+"~È9KÎ</v>
      </c>
    </row>
    <row r="331" spans="1:6" ht="32.4" customHeight="1">
      <c r="A331" s="404">
        <v>330</v>
      </c>
      <c r="B331" s="403" t="s">
        <v>3408</v>
      </c>
      <c r="C331">
        <v>15200</v>
      </c>
      <c r="D331" t="s">
        <v>3409</v>
      </c>
      <c r="E331" s="404">
        <v>171102977</v>
      </c>
      <c r="F331" s="401" t="str">
        <f t="shared" si="6"/>
        <v>Í1+"ÅÈ7KÎ</v>
      </c>
    </row>
    <row r="332" spans="1:6" ht="32.4" customHeight="1">
      <c r="A332" s="404">
        <v>331</v>
      </c>
      <c r="B332" s="403" t="s">
        <v>3410</v>
      </c>
      <c r="C332">
        <v>28000</v>
      </c>
      <c r="D332" t="s">
        <v>3411</v>
      </c>
      <c r="E332" s="404">
        <v>171102881</v>
      </c>
      <c r="F332" s="401" t="str">
        <f t="shared" si="6"/>
        <v>Í1+"xÈ1jÎ</v>
      </c>
    </row>
    <row r="333" spans="1:6" ht="32.4" customHeight="1">
      <c r="A333" s="404">
        <v>332</v>
      </c>
      <c r="B333" s="403" t="s">
        <v>3412</v>
      </c>
      <c r="C333">
        <v>12000</v>
      </c>
      <c r="D333" t="s">
        <v>3413</v>
      </c>
      <c r="E333" s="404">
        <v>171102829</v>
      </c>
      <c r="F333" s="401" t="str">
        <f t="shared" si="6"/>
        <v>Í1+"rÈ9ÆÎ</v>
      </c>
    </row>
    <row r="334" spans="1:6" ht="32.4" customHeight="1">
      <c r="A334" s="404">
        <v>333</v>
      </c>
      <c r="B334" s="403" t="s">
        <v>3414</v>
      </c>
      <c r="C334">
        <v>8800</v>
      </c>
      <c r="D334" t="s">
        <v>3415</v>
      </c>
      <c r="E334" s="404">
        <v>171102830</v>
      </c>
      <c r="F334" s="401" t="str">
        <f t="shared" si="6"/>
        <v>Í1+"sÈ0PÎ</v>
      </c>
    </row>
    <row r="335" spans="1:6" ht="32.4" customHeight="1">
      <c r="A335" s="404">
        <v>334</v>
      </c>
      <c r="B335" s="403" t="s">
        <v>3416</v>
      </c>
      <c r="C335">
        <v>167200</v>
      </c>
      <c r="D335" t="s">
        <v>3417</v>
      </c>
      <c r="E335" s="404">
        <v>171102751</v>
      </c>
      <c r="F335" s="401" t="str">
        <f t="shared" si="6"/>
        <v>Í1+"kÈ16Î</v>
      </c>
    </row>
    <row r="336" spans="1:6" ht="32.4" customHeight="1">
      <c r="A336" s="404">
        <v>335</v>
      </c>
      <c r="B336" s="403" t="s">
        <v>3418</v>
      </c>
      <c r="C336">
        <v>620000</v>
      </c>
      <c r="D336" t="s">
        <v>3419</v>
      </c>
      <c r="E336" s="404">
        <v>171102701</v>
      </c>
      <c r="F336" s="401" t="str">
        <f t="shared" si="6"/>
        <v>Í1+"fÈ1"Î</v>
      </c>
    </row>
    <row r="337" spans="1:6" ht="32.4" customHeight="1">
      <c r="A337" s="404">
        <v>336</v>
      </c>
      <c r="B337" s="403" t="s">
        <v>3420</v>
      </c>
      <c r="C337">
        <v>13600</v>
      </c>
      <c r="D337" t="s">
        <v>3421</v>
      </c>
      <c r="E337" s="404">
        <v>171101838</v>
      </c>
      <c r="F337" s="401" t="str">
        <f t="shared" si="6"/>
        <v>Í1+!sÈ8}Î</v>
      </c>
    </row>
    <row r="338" spans="1:6" ht="32.4" customHeight="1">
      <c r="A338" s="404">
        <v>337</v>
      </c>
      <c r="B338" s="403" t="s">
        <v>3422</v>
      </c>
      <c r="C338">
        <v>47200</v>
      </c>
      <c r="D338" t="s">
        <v>3423</v>
      </c>
      <c r="E338" s="404">
        <v>171102119</v>
      </c>
      <c r="F338" s="401" t="str">
        <f t="shared" si="6"/>
        <v>Í1+"+È94Î</v>
      </c>
    </row>
    <row r="339" spans="1:6" ht="32.4" customHeight="1">
      <c r="A339" s="404">
        <v>338</v>
      </c>
      <c r="B339" s="403" t="s">
        <v>3424</v>
      </c>
      <c r="C339">
        <v>55200</v>
      </c>
      <c r="D339" t="s">
        <v>3425</v>
      </c>
      <c r="E339" s="404">
        <v>171102110</v>
      </c>
      <c r="F339" s="401" t="str">
        <f t="shared" si="6"/>
        <v>Í1+"+È0eÎ</v>
      </c>
    </row>
    <row r="340" spans="1:6" ht="32.4" customHeight="1">
      <c r="A340" s="404">
        <v>339</v>
      </c>
      <c r="B340" s="403" t="s">
        <v>3426</v>
      </c>
      <c r="C340">
        <v>20000</v>
      </c>
      <c r="D340" t="s">
        <v>3427</v>
      </c>
      <c r="E340" s="404">
        <v>171102006</v>
      </c>
      <c r="F340" s="401" t="str">
        <f t="shared" si="6"/>
        <v>Í1+"ÂÈ6]Î</v>
      </c>
    </row>
    <row r="341" spans="1:6" ht="32.4" customHeight="1">
      <c r="A341" s="404">
        <v>340</v>
      </c>
      <c r="B341" s="403" t="s">
        <v>3428</v>
      </c>
      <c r="C341">
        <v>16800</v>
      </c>
      <c r="D341" t="s">
        <v>3429</v>
      </c>
      <c r="E341" s="404">
        <v>171101938</v>
      </c>
      <c r="F341" s="401" t="str">
        <f t="shared" si="6"/>
        <v>Í1+!}È8&gt;Î</v>
      </c>
    </row>
    <row r="342" spans="1:6" ht="32.4" customHeight="1">
      <c r="A342" s="404">
        <v>341</v>
      </c>
      <c r="B342" s="403" t="s">
        <v>3430</v>
      </c>
      <c r="C342">
        <v>37600</v>
      </c>
      <c r="D342" t="s">
        <v>3431</v>
      </c>
      <c r="E342" s="404">
        <v>171101934</v>
      </c>
      <c r="F342" s="401" t="str">
        <f t="shared" si="6"/>
        <v>Í1+!}È4&amp;Î</v>
      </c>
    </row>
    <row r="343" spans="1:6" ht="32.4" customHeight="1">
      <c r="A343" s="404">
        <v>342</v>
      </c>
      <c r="B343" s="403" t="s">
        <v>3432</v>
      </c>
      <c r="C343">
        <v>31200</v>
      </c>
      <c r="D343" t="s">
        <v>3433</v>
      </c>
      <c r="E343" s="404">
        <v>171102037</v>
      </c>
      <c r="F343" s="401" t="str">
        <f t="shared" si="6"/>
        <v>Í1+"#È7oÎ</v>
      </c>
    </row>
    <row r="344" spans="1:6" ht="32.4" customHeight="1">
      <c r="A344" s="404">
        <v>343</v>
      </c>
      <c r="B344" s="403" t="s">
        <v>3434</v>
      </c>
      <c r="C344">
        <v>31200</v>
      </c>
      <c r="D344" t="s">
        <v>3435</v>
      </c>
      <c r="E344" s="404">
        <v>171102029</v>
      </c>
      <c r="F344" s="401" t="str">
        <f t="shared" si="6"/>
        <v>Í1+""È9wÎ</v>
      </c>
    </row>
    <row r="345" spans="1:6" ht="32.4" customHeight="1">
      <c r="A345" s="404">
        <v>344</v>
      </c>
      <c r="B345" s="403" t="s">
        <v>3436</v>
      </c>
      <c r="C345">
        <v>7200</v>
      </c>
      <c r="D345" t="s">
        <v>3437</v>
      </c>
      <c r="E345" s="404">
        <v>171103926</v>
      </c>
      <c r="F345" s="401" t="str">
        <f t="shared" si="6"/>
        <v>Í1+#|È64Î</v>
      </c>
    </row>
    <row r="346" spans="1:6" ht="32.4" customHeight="1">
      <c r="A346" s="404">
        <v>345</v>
      </c>
      <c r="B346" s="403" t="s">
        <v>3438</v>
      </c>
      <c r="C346">
        <v>2100</v>
      </c>
      <c r="D346" t="s">
        <v>3439</v>
      </c>
      <c r="E346" s="404">
        <v>171103992</v>
      </c>
      <c r="F346" s="401" t="str">
        <f t="shared" si="6"/>
        <v>Í1+#ÇÈ28Î</v>
      </c>
    </row>
    <row r="347" spans="1:6" ht="32.4" customHeight="1">
      <c r="A347" s="404">
        <v>346</v>
      </c>
      <c r="B347" s="403" t="s">
        <v>3440</v>
      </c>
      <c r="C347">
        <v>212000</v>
      </c>
      <c r="D347" t="s">
        <v>3441</v>
      </c>
      <c r="E347" s="404">
        <v>171103960</v>
      </c>
      <c r="F347" s="401" t="str">
        <f t="shared" si="6"/>
        <v>Í1+#ÄÈ0ÂÎ</v>
      </c>
    </row>
    <row r="348" spans="1:6" ht="32.4" customHeight="1">
      <c r="A348" s="404">
        <v>347</v>
      </c>
      <c r="B348" s="403" t="s">
        <v>3442</v>
      </c>
      <c r="C348">
        <v>21600</v>
      </c>
      <c r="D348" t="s">
        <v>3443</v>
      </c>
      <c r="E348" s="404">
        <v>171103962</v>
      </c>
      <c r="F348" s="401" t="str">
        <f t="shared" si="6"/>
        <v>Í1+#ÄÈ2,Î</v>
      </c>
    </row>
    <row r="349" spans="1:6" ht="32.4" customHeight="1">
      <c r="A349" s="404">
        <v>348</v>
      </c>
      <c r="B349" s="403" t="s">
        <v>3444</v>
      </c>
      <c r="C349">
        <v>13600</v>
      </c>
      <c r="D349" t="s">
        <v>3445</v>
      </c>
      <c r="E349" s="404">
        <v>171103963</v>
      </c>
      <c r="F349" s="401" t="str">
        <f t="shared" si="6"/>
        <v>Í1+#ÄÈ32Î</v>
      </c>
    </row>
    <row r="350" spans="1:6" ht="32.4" customHeight="1">
      <c r="A350" s="404">
        <v>349</v>
      </c>
      <c r="B350" s="403" t="s">
        <v>3446</v>
      </c>
      <c r="C350">
        <v>3400</v>
      </c>
      <c r="D350" t="s">
        <v>3447</v>
      </c>
      <c r="E350" s="404">
        <v>171103948</v>
      </c>
      <c r="F350" s="401" t="str">
        <f t="shared" si="6"/>
        <v>Í1+#~È8HÎ</v>
      </c>
    </row>
    <row r="351" spans="1:6" ht="32.4" customHeight="1">
      <c r="A351" s="404">
        <v>350</v>
      </c>
      <c r="B351" s="403" t="s">
        <v>3448</v>
      </c>
      <c r="C351">
        <v>656800</v>
      </c>
      <c r="D351" t="s">
        <v>3449</v>
      </c>
      <c r="E351" s="404">
        <v>171103977</v>
      </c>
      <c r="F351" s="401" t="str">
        <f t="shared" si="6"/>
        <v>Í1+#ÅÈ7NÎ</v>
      </c>
    </row>
    <row r="352" spans="1:6" ht="32.4" customHeight="1">
      <c r="A352" s="404">
        <v>351</v>
      </c>
      <c r="B352" s="403" t="s">
        <v>3450</v>
      </c>
      <c r="C352">
        <v>74400</v>
      </c>
      <c r="D352" t="s">
        <v>3451</v>
      </c>
      <c r="E352" s="404">
        <v>171103968</v>
      </c>
      <c r="F352" s="401" t="str">
        <f t="shared" si="6"/>
        <v>Í1+#ÄÈ8PÎ</v>
      </c>
    </row>
    <row r="353" spans="1:6" ht="32.4" customHeight="1">
      <c r="A353" s="404">
        <v>352</v>
      </c>
      <c r="B353" s="403" t="s">
        <v>3452</v>
      </c>
      <c r="C353">
        <v>68000</v>
      </c>
      <c r="D353" t="s">
        <v>3453</v>
      </c>
      <c r="E353" s="404">
        <v>171104001</v>
      </c>
      <c r="F353" s="401" t="str">
        <f t="shared" si="6"/>
        <v>Í1+$ÂÈ1EÎ</v>
      </c>
    </row>
    <row r="354" spans="1:6" ht="32.4" customHeight="1">
      <c r="A354" s="404">
        <v>353</v>
      </c>
      <c r="B354" s="403" t="s">
        <v>3454</v>
      </c>
      <c r="C354">
        <v>45600</v>
      </c>
      <c r="D354" t="s">
        <v>3455</v>
      </c>
      <c r="E354" s="404">
        <v>171104027</v>
      </c>
      <c r="F354" s="401" t="str">
        <f t="shared" si="6"/>
        <v>Í1+$"È7qÎ</v>
      </c>
    </row>
    <row r="355" spans="1:6" ht="32.4" customHeight="1">
      <c r="A355" s="404">
        <v>354</v>
      </c>
      <c r="B355" s="403" t="s">
        <v>3456</v>
      </c>
      <c r="C355">
        <v>12000</v>
      </c>
      <c r="D355" t="s">
        <v>3457</v>
      </c>
      <c r="E355" s="404">
        <v>171104039</v>
      </c>
      <c r="F355" s="401" t="str">
        <f t="shared" si="6"/>
        <v>Í1+$#È9ÅÎ</v>
      </c>
    </row>
    <row r="356" spans="1:6" ht="32.4" customHeight="1">
      <c r="A356" s="404">
        <v>355</v>
      </c>
      <c r="B356" s="403" t="s">
        <v>3458</v>
      </c>
      <c r="C356">
        <v>39200</v>
      </c>
      <c r="D356" t="s">
        <v>3459</v>
      </c>
      <c r="E356" s="404">
        <v>171104048</v>
      </c>
      <c r="F356" s="401" t="str">
        <f t="shared" si="6"/>
        <v>Í1+$$È8ÃÎ</v>
      </c>
    </row>
    <row r="357" spans="1:6" ht="32.4" customHeight="1">
      <c r="A357" s="404">
        <v>356</v>
      </c>
      <c r="B357" s="403" t="s">
        <v>3460</v>
      </c>
      <c r="C357">
        <v>16800</v>
      </c>
      <c r="D357" t="s">
        <v>3461</v>
      </c>
      <c r="E357" s="404">
        <v>171104200</v>
      </c>
      <c r="F357" s="401" t="str">
        <f t="shared" si="6"/>
        <v>Í1+$4È0(Î</v>
      </c>
    </row>
    <row r="358" spans="1:6" ht="32.4" customHeight="1">
      <c r="A358" s="404">
        <v>357</v>
      </c>
      <c r="B358" s="403" t="s">
        <v>3462</v>
      </c>
      <c r="C358">
        <v>15200</v>
      </c>
      <c r="D358" t="s">
        <v>3463</v>
      </c>
      <c r="E358" s="404">
        <v>171104235</v>
      </c>
      <c r="F358" s="401" t="str">
        <f t="shared" si="6"/>
        <v>Í1+$7È5RÎ</v>
      </c>
    </row>
    <row r="359" spans="1:6" ht="32.4" customHeight="1">
      <c r="A359" s="404">
        <v>358</v>
      </c>
      <c r="B359" s="403" t="s">
        <v>3464</v>
      </c>
      <c r="C359">
        <v>10400</v>
      </c>
      <c r="D359" t="s">
        <v>3465</v>
      </c>
      <c r="E359" s="404">
        <v>171104332</v>
      </c>
      <c r="F359" s="401" t="str">
        <f t="shared" si="6"/>
        <v>Í1+$AÈ2hÎ</v>
      </c>
    </row>
    <row r="360" spans="1:6" ht="32.4" customHeight="1">
      <c r="A360" s="404">
        <v>359</v>
      </c>
      <c r="B360" s="403" t="s">
        <v>3466</v>
      </c>
      <c r="C360">
        <v>23200</v>
      </c>
      <c r="D360" t="s">
        <v>3467</v>
      </c>
      <c r="E360" s="404">
        <v>171104313</v>
      </c>
      <c r="F360" s="401" t="str">
        <f t="shared" ref="F360:F409" si="7">Code128(E360)</f>
        <v>Í1+$?È3fÎ</v>
      </c>
    </row>
    <row r="361" spans="1:6" ht="32.4" customHeight="1">
      <c r="A361" s="404">
        <v>360</v>
      </c>
      <c r="B361" s="403" t="s">
        <v>3468</v>
      </c>
      <c r="C361">
        <v>8800</v>
      </c>
      <c r="D361" t="s">
        <v>3469</v>
      </c>
      <c r="E361" s="404">
        <v>171104704</v>
      </c>
      <c r="F361" s="401" t="str">
        <f t="shared" si="7"/>
        <v>Í1+$fÈ4:Î</v>
      </c>
    </row>
    <row r="362" spans="1:6" ht="32.4" customHeight="1">
      <c r="A362" s="404">
        <v>361</v>
      </c>
      <c r="B362" s="403" t="s">
        <v>3470</v>
      </c>
      <c r="C362">
        <v>36000</v>
      </c>
      <c r="D362" t="s">
        <v>3471</v>
      </c>
      <c r="E362" s="404">
        <v>171104464</v>
      </c>
      <c r="F362" s="401" t="str">
        <f t="shared" si="7"/>
        <v>Í1+$NÈ4AÎ</v>
      </c>
    </row>
    <row r="363" spans="1:6" ht="32.4" customHeight="1">
      <c r="A363" s="404">
        <v>362</v>
      </c>
      <c r="B363" s="403" t="s">
        <v>3472</v>
      </c>
      <c r="C363">
        <v>16800</v>
      </c>
      <c r="D363" t="s">
        <v>3473</v>
      </c>
      <c r="E363" s="404">
        <v>171104458</v>
      </c>
      <c r="F363" s="401" t="str">
        <f t="shared" si="7"/>
        <v>Í1+$MÈ8UÎ</v>
      </c>
    </row>
    <row r="364" spans="1:6" ht="32.4" customHeight="1">
      <c r="A364" s="404">
        <v>363</v>
      </c>
      <c r="B364" s="403" t="s">
        <v>3474</v>
      </c>
      <c r="C364">
        <v>16800</v>
      </c>
      <c r="D364" t="s">
        <v>3475</v>
      </c>
      <c r="E364" s="404">
        <v>171104383</v>
      </c>
      <c r="F364" s="401" t="str">
        <f t="shared" si="7"/>
        <v>Í1+$FÈ3ÆÎ</v>
      </c>
    </row>
    <row r="365" spans="1:6" ht="32.4" customHeight="1">
      <c r="A365" s="404">
        <v>364</v>
      </c>
      <c r="B365" s="403" t="s">
        <v>3476</v>
      </c>
      <c r="C365">
        <v>7200</v>
      </c>
      <c r="D365" t="s">
        <v>3477</v>
      </c>
      <c r="E365" s="404">
        <v>171104382</v>
      </c>
      <c r="F365" s="401" t="str">
        <f t="shared" si="7"/>
        <v>Í1+$FÈ2|Î</v>
      </c>
    </row>
    <row r="366" spans="1:6" ht="32.4" customHeight="1">
      <c r="A366" s="404">
        <v>365</v>
      </c>
      <c r="B366" s="403" t="s">
        <v>3478</v>
      </c>
      <c r="C366">
        <v>34400</v>
      </c>
      <c r="D366" t="s">
        <v>3479</v>
      </c>
      <c r="E366" s="404">
        <v>171104361</v>
      </c>
      <c r="F366" s="401" t="str">
        <f t="shared" si="7"/>
        <v>Í1+$DÈ1nÎ</v>
      </c>
    </row>
    <row r="367" spans="1:6" ht="32.4" customHeight="1">
      <c r="A367" s="404">
        <v>366</v>
      </c>
      <c r="B367" s="403" t="s">
        <v>3480</v>
      </c>
      <c r="C367">
        <v>76000</v>
      </c>
      <c r="D367" t="s">
        <v>3481</v>
      </c>
      <c r="E367" s="404">
        <v>171106906</v>
      </c>
      <c r="F367" s="401" t="str">
        <f t="shared" si="7"/>
        <v>Í1+&amp;zÈ65Î</v>
      </c>
    </row>
    <row r="368" spans="1:6" ht="32.4" customHeight="1">
      <c r="A368" s="404">
        <v>367</v>
      </c>
      <c r="B368" s="403" t="s">
        <v>3482</v>
      </c>
      <c r="C368">
        <v>15200</v>
      </c>
      <c r="D368" t="s">
        <v>3483</v>
      </c>
      <c r="E368" s="404">
        <v>171106907</v>
      </c>
      <c r="F368" s="401" t="str">
        <f t="shared" si="7"/>
        <v>Í1+&amp;zÈ7;Î</v>
      </c>
    </row>
    <row r="369" spans="1:6" ht="32.4" customHeight="1">
      <c r="A369" s="404">
        <v>368</v>
      </c>
      <c r="B369" s="403" t="s">
        <v>3484</v>
      </c>
      <c r="C369">
        <v>24800</v>
      </c>
      <c r="D369" t="s">
        <v>3485</v>
      </c>
      <c r="E369" s="404">
        <v>171107108</v>
      </c>
      <c r="F369" s="401" t="str">
        <f t="shared" si="7"/>
        <v>Í1+'*È89Î</v>
      </c>
    </row>
    <row r="370" spans="1:6" ht="32.4" customHeight="1">
      <c r="A370" s="404">
        <v>369</v>
      </c>
      <c r="B370" s="403" t="s">
        <v>3486</v>
      </c>
      <c r="C370">
        <v>34400</v>
      </c>
      <c r="D370" t="s">
        <v>3487</v>
      </c>
      <c r="E370" s="404">
        <v>171107067</v>
      </c>
      <c r="F370" s="401" t="str">
        <f t="shared" si="7"/>
        <v>Í1+'&amp;È7#Î</v>
      </c>
    </row>
    <row r="371" spans="1:6" ht="32.4" customHeight="1">
      <c r="A371" s="404">
        <v>370</v>
      </c>
      <c r="B371" s="403" t="s">
        <v>3488</v>
      </c>
      <c r="C371">
        <v>15200</v>
      </c>
      <c r="D371" t="s">
        <v>3489</v>
      </c>
      <c r="E371" s="404">
        <v>171106791</v>
      </c>
      <c r="F371" s="401" t="str">
        <f t="shared" si="7"/>
        <v>Í1+&amp;oÈ1RÎ</v>
      </c>
    </row>
    <row r="372" spans="1:6" ht="32.4" customHeight="1">
      <c r="A372" s="404">
        <v>371</v>
      </c>
      <c r="B372" s="403" t="s">
        <v>3490</v>
      </c>
      <c r="C372">
        <v>8800</v>
      </c>
      <c r="D372" t="s">
        <v>3491</v>
      </c>
      <c r="E372" s="404">
        <v>171106818</v>
      </c>
      <c r="F372" s="401" t="str">
        <f t="shared" si="7"/>
        <v>Í1+&amp;qÈ8ÈÎ</v>
      </c>
    </row>
    <row r="373" spans="1:6" ht="32.4" customHeight="1">
      <c r="A373" s="404">
        <v>372</v>
      </c>
      <c r="B373" s="403" t="s">
        <v>3492</v>
      </c>
      <c r="C373">
        <v>16800</v>
      </c>
      <c r="D373" t="s">
        <v>3493</v>
      </c>
      <c r="E373" s="404">
        <v>171106819</v>
      </c>
      <c r="F373" s="401" t="str">
        <f t="shared" si="7"/>
        <v>Í1+&amp;qÈ9#Î</v>
      </c>
    </row>
    <row r="374" spans="1:6" ht="32.4" customHeight="1">
      <c r="A374" s="404">
        <v>373</v>
      </c>
      <c r="B374" s="403" t="s">
        <v>3494</v>
      </c>
      <c r="C374">
        <v>13600</v>
      </c>
      <c r="D374" t="s">
        <v>3495</v>
      </c>
      <c r="E374" s="404">
        <v>171106838</v>
      </c>
      <c r="F374" s="401" t="str">
        <f t="shared" si="7"/>
        <v>Í1+&amp;sÈ8%Î</v>
      </c>
    </row>
    <row r="375" spans="1:6" ht="32.4" customHeight="1">
      <c r="A375" s="404">
        <v>374</v>
      </c>
      <c r="B375" s="403" t="s">
        <v>3496</v>
      </c>
      <c r="C375">
        <v>28000</v>
      </c>
      <c r="D375" t="s">
        <v>3497</v>
      </c>
      <c r="E375" s="404">
        <v>171104606</v>
      </c>
      <c r="F375" s="401" t="str">
        <f t="shared" si="7"/>
        <v>Í1+$\È6ÉÎ</v>
      </c>
    </row>
    <row r="376" spans="1:6" ht="32.4" customHeight="1">
      <c r="A376" s="404">
        <v>375</v>
      </c>
      <c r="B376" s="403" t="s">
        <v>3498</v>
      </c>
      <c r="C376">
        <v>39200</v>
      </c>
      <c r="D376" t="s">
        <v>3499</v>
      </c>
      <c r="E376" s="404">
        <v>171104509</v>
      </c>
      <c r="F376" s="401" t="str">
        <f t="shared" si="7"/>
        <v>Í1+$RÈ9oÎ</v>
      </c>
    </row>
    <row r="377" spans="1:6" ht="32.4" customHeight="1">
      <c r="A377" s="404">
        <v>376</v>
      </c>
      <c r="B377" s="403" t="s">
        <v>3500</v>
      </c>
      <c r="C377">
        <v>18400</v>
      </c>
      <c r="D377" t="s">
        <v>3501</v>
      </c>
      <c r="E377" s="404">
        <v>171103652</v>
      </c>
      <c r="F377" s="401" t="str">
        <f t="shared" si="7"/>
        <v>Í1+#aÈ2~Î</v>
      </c>
    </row>
    <row r="378" spans="1:6" ht="32.4" customHeight="1">
      <c r="A378" s="404">
        <v>377</v>
      </c>
      <c r="B378" s="403" t="s">
        <v>3502</v>
      </c>
      <c r="C378">
        <v>39200</v>
      </c>
      <c r="D378" t="s">
        <v>3503</v>
      </c>
      <c r="E378" s="404">
        <v>171102620</v>
      </c>
      <c r="F378" s="401" t="str">
        <f t="shared" si="7"/>
        <v>Í1+"^È0cÎ</v>
      </c>
    </row>
    <row r="379" spans="1:6" ht="32.4" customHeight="1">
      <c r="A379" s="404">
        <v>378</v>
      </c>
      <c r="B379" s="403" t="s">
        <v>3504</v>
      </c>
      <c r="C379">
        <v>100000</v>
      </c>
      <c r="D379" t="s">
        <v>3505</v>
      </c>
      <c r="E379" s="404">
        <v>171102646</v>
      </c>
      <c r="F379" s="401" t="str">
        <f t="shared" si="7"/>
        <v>Í1+"`È6(Î</v>
      </c>
    </row>
    <row r="380" spans="1:6" ht="32.4" customHeight="1">
      <c r="A380" s="404">
        <v>379</v>
      </c>
      <c r="B380" s="403" t="s">
        <v>3506</v>
      </c>
      <c r="C380">
        <v>64800</v>
      </c>
      <c r="D380" t="s">
        <v>3507</v>
      </c>
      <c r="E380" s="404">
        <v>171102647</v>
      </c>
      <c r="F380" s="401" t="str">
        <f t="shared" si="7"/>
        <v>Í1+"`È7.Î</v>
      </c>
    </row>
    <row r="381" spans="1:6" ht="32.4" customHeight="1">
      <c r="A381" s="404">
        <v>380</v>
      </c>
      <c r="B381" s="403" t="s">
        <v>3508</v>
      </c>
      <c r="C381">
        <v>52000</v>
      </c>
      <c r="D381" t="s">
        <v>3509</v>
      </c>
      <c r="E381" s="404">
        <v>171102104</v>
      </c>
      <c r="F381" s="401" t="str">
        <f t="shared" si="7"/>
        <v>Í1+"*È4yÎ</v>
      </c>
    </row>
    <row r="382" spans="1:6" ht="32.4" customHeight="1">
      <c r="A382" s="404">
        <v>381</v>
      </c>
      <c r="B382" s="403" t="s">
        <v>3510</v>
      </c>
      <c r="C382">
        <v>31200</v>
      </c>
      <c r="D382" t="s">
        <v>3511</v>
      </c>
      <c r="E382" s="404">
        <v>171102031</v>
      </c>
      <c r="F382" s="401" t="str">
        <f t="shared" si="7"/>
        <v>Í1+"#È1KÎ</v>
      </c>
    </row>
    <row r="383" spans="1:6" ht="32.4" customHeight="1">
      <c r="A383" s="404">
        <v>382</v>
      </c>
      <c r="B383" s="403" t="s">
        <v>3512</v>
      </c>
      <c r="C383">
        <v>34400</v>
      </c>
      <c r="D383" t="s">
        <v>3513</v>
      </c>
      <c r="E383" s="404">
        <v>171101904</v>
      </c>
      <c r="F383" s="401" t="str">
        <f t="shared" si="7"/>
        <v>Í1+!zÈ4ÅÎ</v>
      </c>
    </row>
    <row r="384" spans="1:6" ht="32.4" customHeight="1">
      <c r="A384" s="404">
        <v>383</v>
      </c>
      <c r="B384" s="403" t="s">
        <v>3514</v>
      </c>
      <c r="C384">
        <v>16800</v>
      </c>
      <c r="D384" t="s">
        <v>3515</v>
      </c>
      <c r="E384" s="404">
        <v>171101901</v>
      </c>
      <c r="F384" s="401" t="str">
        <f t="shared" si="7"/>
        <v>Í1+!zÈ1oÎ</v>
      </c>
    </row>
    <row r="385" spans="1:6" ht="32.4" customHeight="1">
      <c r="A385" s="404">
        <v>384</v>
      </c>
      <c r="B385" s="403" t="s">
        <v>3516</v>
      </c>
      <c r="C385">
        <v>50400</v>
      </c>
      <c r="D385" t="s">
        <v>3517</v>
      </c>
      <c r="E385" s="404">
        <v>171101971</v>
      </c>
      <c r="F385" s="401" t="str">
        <f t="shared" si="7"/>
        <v>Í1+!ÅÈ1$Î</v>
      </c>
    </row>
    <row r="386" spans="1:6" ht="32.4" customHeight="1">
      <c r="A386" s="404">
        <v>385</v>
      </c>
      <c r="B386" s="403" t="s">
        <v>3518</v>
      </c>
      <c r="C386">
        <v>8800</v>
      </c>
      <c r="D386" t="s">
        <v>3519</v>
      </c>
      <c r="E386" s="404">
        <v>171104323</v>
      </c>
      <c r="F386" s="401" t="str">
        <f t="shared" si="7"/>
        <v>Í1+$@È3jÎ</v>
      </c>
    </row>
    <row r="387" spans="1:6" ht="32.4" customHeight="1">
      <c r="A387" s="404">
        <v>386</v>
      </c>
      <c r="B387" s="403" t="s">
        <v>3520</v>
      </c>
      <c r="C387">
        <v>12000</v>
      </c>
      <c r="D387" t="s">
        <v>3521</v>
      </c>
      <c r="E387" s="404">
        <v>171104583</v>
      </c>
      <c r="F387" s="401" t="str">
        <f t="shared" si="7"/>
        <v>Í1+$ZÈ3kÎ</v>
      </c>
    </row>
    <row r="388" spans="1:6" ht="32.4" customHeight="1">
      <c r="A388" s="404">
        <v>387</v>
      </c>
      <c r="B388" s="403" t="s">
        <v>3522</v>
      </c>
      <c r="C388">
        <v>12000</v>
      </c>
      <c r="D388" t="s">
        <v>3523</v>
      </c>
      <c r="E388" s="404">
        <v>171104425</v>
      </c>
      <c r="F388" s="401" t="str">
        <f t="shared" si="7"/>
        <v>Í1+$JÈ57Î</v>
      </c>
    </row>
    <row r="389" spans="1:6" ht="32.4" customHeight="1">
      <c r="A389" s="404">
        <v>388</v>
      </c>
      <c r="B389" s="403" t="s">
        <v>3524</v>
      </c>
      <c r="C389">
        <v>76000</v>
      </c>
      <c r="D389" t="s">
        <v>3525</v>
      </c>
      <c r="E389" s="404">
        <v>171104352</v>
      </c>
      <c r="F389" s="401" t="str">
        <f t="shared" si="7"/>
        <v>Í1+$CÈ2pÎ</v>
      </c>
    </row>
    <row r="390" spans="1:6" ht="32.4" customHeight="1">
      <c r="A390" s="404">
        <v>389</v>
      </c>
      <c r="B390" s="403" t="s">
        <v>3526</v>
      </c>
      <c r="C390">
        <v>23200</v>
      </c>
      <c r="D390" t="s">
        <v>3527</v>
      </c>
      <c r="E390" s="404">
        <v>171104366</v>
      </c>
      <c r="F390" s="401" t="str">
        <f t="shared" si="7"/>
        <v>Í1+$DÈ6%Î</v>
      </c>
    </row>
    <row r="391" spans="1:6" ht="32.4" customHeight="1">
      <c r="A391" s="404">
        <v>390</v>
      </c>
      <c r="B391" s="403" t="s">
        <v>3528</v>
      </c>
      <c r="C391">
        <v>15200</v>
      </c>
      <c r="D391" t="s">
        <v>3529</v>
      </c>
      <c r="E391" s="404">
        <v>171106840</v>
      </c>
      <c r="F391" s="401" t="str">
        <f t="shared" si="7"/>
        <v>Í1+&amp;tÈ0`Î</v>
      </c>
    </row>
    <row r="392" spans="1:6" ht="32.4" customHeight="1">
      <c r="A392" s="404">
        <v>391</v>
      </c>
      <c r="B392" s="403" t="s">
        <v>3530</v>
      </c>
      <c r="C392">
        <v>36000</v>
      </c>
      <c r="D392" t="s">
        <v>3531</v>
      </c>
      <c r="E392" s="404">
        <v>171104432</v>
      </c>
      <c r="F392" s="401" t="str">
        <f t="shared" si="7"/>
        <v>Í1+$KÈ2)Î</v>
      </c>
    </row>
    <row r="393" spans="1:6" ht="32.4" customHeight="1">
      <c r="A393" s="404">
        <v>392</v>
      </c>
      <c r="B393" s="403" t="s">
        <v>3532</v>
      </c>
      <c r="C393">
        <v>61600</v>
      </c>
      <c r="D393" t="s">
        <v>3533</v>
      </c>
      <c r="E393" s="404">
        <v>171106829</v>
      </c>
      <c r="F393" s="401" t="str">
        <f t="shared" si="7"/>
        <v>Í1+&amp;rÈ9'Î</v>
      </c>
    </row>
    <row r="394" spans="1:6" ht="32.4" customHeight="1">
      <c r="A394" s="404">
        <v>393</v>
      </c>
      <c r="B394" s="403" t="s">
        <v>3534</v>
      </c>
      <c r="C394">
        <v>20000</v>
      </c>
      <c r="D394" t="s">
        <v>3535</v>
      </c>
      <c r="E394" s="404">
        <v>171103806</v>
      </c>
      <c r="F394" s="401" t="str">
        <f t="shared" si="7"/>
        <v>Í1+#pÈ6kÎ</v>
      </c>
    </row>
    <row r="395" spans="1:6" ht="32.4" customHeight="1">
      <c r="A395" s="404">
        <v>394</v>
      </c>
      <c r="B395" s="403" t="s">
        <v>3536</v>
      </c>
      <c r="C395">
        <v>12000</v>
      </c>
      <c r="D395" t="s">
        <v>3537</v>
      </c>
      <c r="E395" s="404">
        <v>171101378</v>
      </c>
      <c r="F395" s="401" t="str">
        <f t="shared" si="7"/>
        <v>Í1+!EÈ8,Î</v>
      </c>
    </row>
    <row r="396" spans="1:6" ht="32.4" customHeight="1">
      <c r="A396" s="404">
        <v>395</v>
      </c>
      <c r="B396" s="403" t="s">
        <v>3538</v>
      </c>
      <c r="C396">
        <v>21600</v>
      </c>
      <c r="D396" t="s">
        <v>3539</v>
      </c>
      <c r="E396" s="404">
        <v>171101760</v>
      </c>
      <c r="F396" s="401" t="str">
        <f t="shared" si="7"/>
        <v>Í1+!lÈ01Î</v>
      </c>
    </row>
    <row r="397" spans="1:6" ht="32.4" customHeight="1">
      <c r="A397" s="404">
        <v>396</v>
      </c>
      <c r="B397" s="403" t="s">
        <v>3540</v>
      </c>
      <c r="C397">
        <v>24800</v>
      </c>
      <c r="D397" t="s">
        <v>3541</v>
      </c>
      <c r="E397" s="404">
        <v>171101714</v>
      </c>
      <c r="F397" s="401" t="str">
        <f t="shared" si="7"/>
        <v>Í1+!gÈ45Î</v>
      </c>
    </row>
    <row r="398" spans="1:6" ht="32.4" customHeight="1">
      <c r="A398" s="404">
        <v>397</v>
      </c>
      <c r="B398" s="403" t="s">
        <v>3542</v>
      </c>
      <c r="C398">
        <v>21600</v>
      </c>
      <c r="D398" t="s">
        <v>3543</v>
      </c>
      <c r="E398" s="404">
        <v>171104201</v>
      </c>
      <c r="F398" s="401" t="str">
        <f t="shared" si="7"/>
        <v>Í1+$4È1.Î</v>
      </c>
    </row>
    <row r="399" spans="1:6" ht="32.4" customHeight="1">
      <c r="A399" s="404">
        <v>398</v>
      </c>
      <c r="B399" s="403" t="s">
        <v>3544</v>
      </c>
      <c r="C399">
        <v>20000</v>
      </c>
      <c r="D399" t="s">
        <v>3545</v>
      </c>
      <c r="E399" s="404">
        <v>171104524</v>
      </c>
      <c r="F399" s="401" t="str">
        <f t="shared" si="7"/>
        <v>Í1+$TÈ4YÎ</v>
      </c>
    </row>
    <row r="400" spans="1:6" ht="32.4" customHeight="1">
      <c r="A400" s="404">
        <v>399</v>
      </c>
      <c r="B400" s="403" t="s">
        <v>3546</v>
      </c>
      <c r="C400">
        <v>40800</v>
      </c>
      <c r="D400" t="s">
        <v>3547</v>
      </c>
      <c r="E400" s="404">
        <v>171104343</v>
      </c>
      <c r="F400" s="401" t="str">
        <f t="shared" si="7"/>
        <v>Í1+$BÈ3rÎ</v>
      </c>
    </row>
    <row r="401" spans="1:6" ht="32.4" customHeight="1">
      <c r="A401" s="404">
        <v>400</v>
      </c>
      <c r="B401" s="403" t="s">
        <v>3548</v>
      </c>
      <c r="C401">
        <v>52000</v>
      </c>
      <c r="D401" t="s">
        <v>3549</v>
      </c>
      <c r="E401" s="404">
        <v>171103936</v>
      </c>
      <c r="F401" s="401" t="str">
        <f t="shared" si="7"/>
        <v>Í1+#}È68Î</v>
      </c>
    </row>
    <row r="402" spans="1:6" ht="32.4" customHeight="1">
      <c r="A402" s="404">
        <v>401</v>
      </c>
      <c r="B402" s="403" t="s">
        <v>3550</v>
      </c>
      <c r="C402">
        <v>15200</v>
      </c>
      <c r="D402" t="s">
        <v>3551</v>
      </c>
      <c r="E402" s="404">
        <v>171106705</v>
      </c>
      <c r="F402" s="401" t="str">
        <f t="shared" si="7"/>
        <v>Í1+&amp;fÈ5FÎ</v>
      </c>
    </row>
    <row r="403" spans="1:6" ht="32.4" customHeight="1">
      <c r="A403" s="404">
        <v>402</v>
      </c>
      <c r="B403" s="403" t="s">
        <v>3552</v>
      </c>
      <c r="C403">
        <v>37600</v>
      </c>
      <c r="D403" t="s">
        <v>3553</v>
      </c>
      <c r="E403" s="404">
        <v>171106748</v>
      </c>
      <c r="F403" s="401" t="str">
        <f t="shared" si="7"/>
        <v>Í1+&amp;jÈ8hÎ</v>
      </c>
    </row>
    <row r="404" spans="1:6" ht="32.4" customHeight="1">
      <c r="A404" s="404">
        <v>403</v>
      </c>
      <c r="B404" s="403" t="s">
        <v>3554</v>
      </c>
      <c r="C404">
        <v>50400</v>
      </c>
      <c r="D404" t="s">
        <v>3555</v>
      </c>
      <c r="E404" s="404">
        <v>171104337</v>
      </c>
      <c r="F404" s="401" t="str">
        <f t="shared" si="7"/>
        <v>Í1+$AÈ7ÊÎ</v>
      </c>
    </row>
    <row r="405" spans="1:6" ht="32.4" customHeight="1">
      <c r="A405" s="404">
        <v>404</v>
      </c>
      <c r="B405" s="403" t="s">
        <v>3556</v>
      </c>
      <c r="C405">
        <v>8800</v>
      </c>
      <c r="D405" t="s">
        <v>3557</v>
      </c>
      <c r="E405" s="404">
        <v>171104662</v>
      </c>
      <c r="F405" s="401" t="str">
        <f t="shared" si="7"/>
        <v>Í1+$bÈ2ÉÎ</v>
      </c>
    </row>
    <row r="406" spans="1:6" ht="32.4" customHeight="1">
      <c r="A406" s="404">
        <v>405</v>
      </c>
      <c r="B406" s="403" t="s">
        <v>3558</v>
      </c>
      <c r="C406">
        <v>18400</v>
      </c>
      <c r="D406" t="s">
        <v>3559</v>
      </c>
      <c r="E406" s="404">
        <v>171106574</v>
      </c>
      <c r="F406" s="401" t="str">
        <f t="shared" si="7"/>
        <v>Í1+&amp;YÈ4sÎ</v>
      </c>
    </row>
    <row r="407" spans="1:6" ht="32.4" customHeight="1">
      <c r="A407" s="404">
        <v>406</v>
      </c>
      <c r="B407" s="403" t="s">
        <v>3560</v>
      </c>
      <c r="C407">
        <v>7200</v>
      </c>
      <c r="D407" t="s">
        <v>3561</v>
      </c>
      <c r="E407" s="404">
        <v>171103464</v>
      </c>
      <c r="F407" s="401" t="str">
        <f t="shared" si="7"/>
        <v>Í1+#NÈ4&gt;Î</v>
      </c>
    </row>
    <row r="408" spans="1:6" ht="32.4" customHeight="1">
      <c r="A408" s="404">
        <v>407</v>
      </c>
      <c r="B408" s="403" t="s">
        <v>3562</v>
      </c>
      <c r="C408">
        <v>4700</v>
      </c>
      <c r="D408" t="s">
        <v>3563</v>
      </c>
      <c r="E408" s="404">
        <v>171103481</v>
      </c>
      <c r="F408" s="401" t="str">
        <f t="shared" si="7"/>
        <v>Í1+#PÈ14Î</v>
      </c>
    </row>
    <row r="409" spans="1:6" ht="32.4" customHeight="1">
      <c r="A409" s="404">
        <v>408</v>
      </c>
      <c r="B409" s="403" t="s">
        <v>3564</v>
      </c>
      <c r="C409">
        <v>61600</v>
      </c>
      <c r="D409" t="s">
        <v>3565</v>
      </c>
      <c r="E409" s="404">
        <v>171103518</v>
      </c>
      <c r="F409" s="401" t="str">
        <f t="shared" si="7"/>
        <v>Í1+#SÈ8jÎ</v>
      </c>
    </row>
    <row r="410" spans="1:6" ht="32.4" customHeight="1">
      <c r="A410" s="404">
        <v>409</v>
      </c>
      <c r="B410" s="403" t="s">
        <v>3566</v>
      </c>
      <c r="C410">
        <v>24800</v>
      </c>
      <c r="D410" t="s">
        <v>3567</v>
      </c>
      <c r="E410" s="404">
        <v>171103758</v>
      </c>
      <c r="F410" s="401" t="str">
        <f t="shared" ref="F410:F460" si="8">Code128(E410)</f>
        <v>Í1+#kÈ8cÎ</v>
      </c>
    </row>
    <row r="411" spans="1:6" ht="32.4" customHeight="1">
      <c r="A411" s="404">
        <v>410</v>
      </c>
      <c r="B411" s="403" t="s">
        <v>3568</v>
      </c>
      <c r="C411">
        <v>16800</v>
      </c>
      <c r="D411" t="s">
        <v>3569</v>
      </c>
      <c r="E411" s="404">
        <v>171103850</v>
      </c>
      <c r="F411" s="401" t="str">
        <f t="shared" si="8"/>
        <v>Í1+#uÈ0[Î</v>
      </c>
    </row>
    <row r="412" spans="1:6" ht="32.4" customHeight="1">
      <c r="A412" s="404">
        <v>411</v>
      </c>
      <c r="B412" s="403" t="s">
        <v>3570</v>
      </c>
      <c r="C412">
        <v>55200</v>
      </c>
      <c r="D412" t="s">
        <v>3571</v>
      </c>
      <c r="E412" s="404">
        <v>171103514</v>
      </c>
      <c r="F412" s="401" t="str">
        <f t="shared" si="8"/>
        <v>Í1+#SÈ4RÎ</v>
      </c>
    </row>
    <row r="413" spans="1:6" ht="32.4" customHeight="1">
      <c r="A413" s="404">
        <v>412</v>
      </c>
      <c r="B413" s="403" t="s">
        <v>3572</v>
      </c>
      <c r="C413">
        <v>18400</v>
      </c>
      <c r="D413" t="s">
        <v>3573</v>
      </c>
      <c r="E413" s="404">
        <v>171101638</v>
      </c>
      <c r="F413" s="401" t="str">
        <f t="shared" si="8"/>
        <v>Í1+!_È8-Î</v>
      </c>
    </row>
    <row r="414" spans="1:6" ht="32.4" customHeight="1">
      <c r="A414" s="404">
        <v>413</v>
      </c>
      <c r="B414" s="403" t="s">
        <v>3574</v>
      </c>
      <c r="C414">
        <v>10400</v>
      </c>
      <c r="D414" t="s">
        <v>3575</v>
      </c>
      <c r="E414" s="404">
        <v>171101391</v>
      </c>
      <c r="F414" s="401" t="str">
        <f t="shared" si="8"/>
        <v>Í1+!GÈ1qÎ</v>
      </c>
    </row>
    <row r="415" spans="1:6" ht="32.4" customHeight="1">
      <c r="A415" s="404">
        <v>414</v>
      </c>
      <c r="B415" s="403" t="s">
        <v>3576</v>
      </c>
      <c r="C415">
        <v>197600</v>
      </c>
      <c r="D415" t="s">
        <v>3577</v>
      </c>
      <c r="E415" s="404">
        <v>171102940</v>
      </c>
      <c r="F415" s="401" t="str">
        <f t="shared" si="8"/>
        <v>Í1+"~È0|Î</v>
      </c>
    </row>
    <row r="416" spans="1:6" ht="32.4" customHeight="1">
      <c r="A416" s="404">
        <v>415</v>
      </c>
      <c r="B416" s="403" t="s">
        <v>3578</v>
      </c>
      <c r="C416">
        <v>24800</v>
      </c>
      <c r="D416" t="s">
        <v>3579</v>
      </c>
      <c r="E416" s="404">
        <v>171102834</v>
      </c>
      <c r="F416" s="401" t="str">
        <f t="shared" si="8"/>
        <v>Í1+"sÈ4hÎ</v>
      </c>
    </row>
    <row r="417" spans="1:6" ht="32.4" customHeight="1">
      <c r="A417" s="404">
        <v>416</v>
      </c>
      <c r="B417" s="403" t="s">
        <v>3580</v>
      </c>
      <c r="C417">
        <v>4700</v>
      </c>
      <c r="D417" t="s">
        <v>3581</v>
      </c>
      <c r="E417" s="404">
        <v>171102833</v>
      </c>
      <c r="F417" s="401" t="str">
        <f t="shared" si="8"/>
        <v>Í1+"sÈ3bÎ</v>
      </c>
    </row>
    <row r="418" spans="1:6" ht="32.4" customHeight="1">
      <c r="A418" s="404">
        <v>417</v>
      </c>
      <c r="B418" s="403" t="s">
        <v>3582</v>
      </c>
      <c r="C418">
        <v>311200</v>
      </c>
      <c r="D418" t="s">
        <v>3583</v>
      </c>
      <c r="E418" s="404">
        <v>171102786</v>
      </c>
      <c r="F418" s="401" t="str">
        <f t="shared" si="8"/>
        <v>Í1+"nÈ6`Î</v>
      </c>
    </row>
    <row r="419" spans="1:6" ht="32.4" customHeight="1">
      <c r="A419" s="404">
        <v>418</v>
      </c>
      <c r="B419" s="403" t="s">
        <v>3584</v>
      </c>
      <c r="C419">
        <v>58400</v>
      </c>
      <c r="D419" t="s">
        <v>3585</v>
      </c>
      <c r="E419" s="404">
        <v>171102778</v>
      </c>
      <c r="F419" s="401" t="str">
        <f t="shared" si="8"/>
        <v>Í1+"mÈ8hÎ</v>
      </c>
    </row>
    <row r="420" spans="1:6" ht="32.4" customHeight="1">
      <c r="A420" s="404">
        <v>419</v>
      </c>
      <c r="B420" s="403" t="s">
        <v>3586</v>
      </c>
      <c r="C420">
        <v>800800</v>
      </c>
      <c r="D420" t="s">
        <v>3587</v>
      </c>
      <c r="E420" s="404">
        <v>171102682</v>
      </c>
      <c r="F420" s="401" t="str">
        <f t="shared" si="8"/>
        <v>Í1+"dÈ2ÂÎ</v>
      </c>
    </row>
    <row r="421" spans="1:6" ht="32.4" customHeight="1">
      <c r="A421" s="404">
        <v>420</v>
      </c>
      <c r="B421" s="403" t="s">
        <v>3588</v>
      </c>
      <c r="C421">
        <v>8800</v>
      </c>
      <c r="D421" t="s">
        <v>3589</v>
      </c>
      <c r="E421" s="404">
        <v>171102679</v>
      </c>
      <c r="F421" s="401" t="str">
        <f t="shared" si="8"/>
        <v>Í1+"cÈ9FÎ</v>
      </c>
    </row>
    <row r="422" spans="1:6" ht="32.4" customHeight="1">
      <c r="A422" s="404">
        <v>421</v>
      </c>
      <c r="B422" s="403" t="s">
        <v>3590</v>
      </c>
      <c r="C422">
        <v>12000</v>
      </c>
      <c r="D422" t="s">
        <v>3591</v>
      </c>
      <c r="E422" s="404">
        <v>171102668</v>
      </c>
      <c r="F422" s="401" t="str">
        <f t="shared" si="8"/>
        <v>Í1+"bÈ8&lt;Î</v>
      </c>
    </row>
    <row r="423" spans="1:6" ht="32.4" customHeight="1">
      <c r="A423" s="404">
        <v>422</v>
      </c>
      <c r="B423" s="403" t="s">
        <v>3592</v>
      </c>
      <c r="C423">
        <v>12000</v>
      </c>
      <c r="D423" t="s">
        <v>3593</v>
      </c>
      <c r="E423" s="404">
        <v>171101730</v>
      </c>
      <c r="F423" s="401" t="str">
        <f t="shared" si="8"/>
        <v>Í1+!iÈ0%Î</v>
      </c>
    </row>
    <row r="424" spans="1:6" ht="32.4" customHeight="1">
      <c r="A424" s="404">
        <v>423</v>
      </c>
      <c r="B424" s="403" t="s">
        <v>3594</v>
      </c>
      <c r="C424">
        <v>16800</v>
      </c>
      <c r="D424" t="s">
        <v>3595</v>
      </c>
      <c r="E424" s="404">
        <v>171101831</v>
      </c>
      <c r="F424" s="401" t="str">
        <f t="shared" si="8"/>
        <v>Í1+!sÈ1SÎ</v>
      </c>
    </row>
    <row r="425" spans="1:6" ht="32.4" customHeight="1">
      <c r="A425" s="404">
        <v>424</v>
      </c>
      <c r="B425" s="403" t="s">
        <v>3596</v>
      </c>
      <c r="C425">
        <v>32800</v>
      </c>
      <c r="D425" t="s">
        <v>3597</v>
      </c>
      <c r="E425" s="404">
        <v>171101768</v>
      </c>
      <c r="F425" s="401" t="str">
        <f t="shared" si="8"/>
        <v>Í1+!lÈ8aÎ</v>
      </c>
    </row>
    <row r="426" spans="1:6" ht="32.4" customHeight="1">
      <c r="A426" s="404">
        <v>425</v>
      </c>
      <c r="B426" s="403" t="s">
        <v>3598</v>
      </c>
      <c r="C426">
        <v>72800</v>
      </c>
      <c r="D426" t="s">
        <v>3599</v>
      </c>
      <c r="E426" s="404">
        <v>171101896</v>
      </c>
      <c r="F426" s="401" t="str">
        <f t="shared" si="8"/>
        <v>Í1+!yÈ6"Î</v>
      </c>
    </row>
    <row r="427" spans="1:6" ht="32.4" customHeight="1">
      <c r="A427" s="404">
        <v>426</v>
      </c>
      <c r="B427" s="403" t="s">
        <v>3600</v>
      </c>
      <c r="C427">
        <v>18400</v>
      </c>
      <c r="D427" t="s">
        <v>3601</v>
      </c>
      <c r="E427" s="404">
        <v>171101840</v>
      </c>
      <c r="F427" s="401" t="str">
        <f t="shared" si="8"/>
        <v>Í1+!tÈ0QÎ</v>
      </c>
    </row>
    <row r="428" spans="1:6" ht="32.4" customHeight="1">
      <c r="A428" s="404">
        <v>427</v>
      </c>
      <c r="B428" s="403" t="s">
        <v>3602</v>
      </c>
      <c r="C428">
        <v>53600</v>
      </c>
      <c r="D428" t="s">
        <v>3603</v>
      </c>
      <c r="E428" s="404">
        <v>171101695</v>
      </c>
      <c r="F428" s="401" t="str">
        <f t="shared" si="8"/>
        <v>Í1+!eÈ53Î</v>
      </c>
    </row>
    <row r="429" spans="1:6" ht="32.4" customHeight="1">
      <c r="A429" s="404">
        <v>428</v>
      </c>
      <c r="B429" s="403" t="s">
        <v>3604</v>
      </c>
      <c r="C429">
        <v>117600</v>
      </c>
      <c r="D429" t="s">
        <v>3605</v>
      </c>
      <c r="E429" s="404">
        <v>171101696</v>
      </c>
      <c r="F429" s="401" t="str">
        <f t="shared" si="8"/>
        <v>Í1+!eÈ69Î</v>
      </c>
    </row>
    <row r="430" spans="1:6" ht="32.4" customHeight="1">
      <c r="A430" s="404">
        <v>429</v>
      </c>
      <c r="B430" s="403" t="s">
        <v>3606</v>
      </c>
      <c r="C430">
        <v>32800</v>
      </c>
      <c r="D430" t="s">
        <v>3607</v>
      </c>
      <c r="E430" s="404">
        <v>171103930</v>
      </c>
      <c r="F430" s="401" t="str">
        <f t="shared" si="8"/>
        <v>Í1+#}È0{Î</v>
      </c>
    </row>
    <row r="431" spans="1:6" ht="32.4" customHeight="1">
      <c r="A431" s="404">
        <v>430</v>
      </c>
      <c r="B431" s="403" t="s">
        <v>3608</v>
      </c>
      <c r="C431">
        <v>31200</v>
      </c>
      <c r="D431" t="s">
        <v>3609</v>
      </c>
      <c r="E431" s="404">
        <v>171104005</v>
      </c>
      <c r="F431" s="401" t="str">
        <f t="shared" si="8"/>
        <v>Í1+$ÂÈ5]Î</v>
      </c>
    </row>
    <row r="432" spans="1:6" ht="32.4" customHeight="1">
      <c r="A432" s="404">
        <v>431</v>
      </c>
      <c r="B432" s="403" t="s">
        <v>3610</v>
      </c>
      <c r="C432">
        <v>3400</v>
      </c>
      <c r="D432" t="s">
        <v>3611</v>
      </c>
      <c r="E432" s="404">
        <v>171104028</v>
      </c>
      <c r="F432" s="401" t="str">
        <f t="shared" si="8"/>
        <v>Í1+$"È8wÎ</v>
      </c>
    </row>
    <row r="433" spans="1:6" ht="32.4" customHeight="1">
      <c r="A433" s="404">
        <v>432</v>
      </c>
      <c r="B433" s="403" t="s">
        <v>3612</v>
      </c>
      <c r="C433">
        <v>28000</v>
      </c>
      <c r="D433" t="s">
        <v>3613</v>
      </c>
      <c r="E433" s="404">
        <v>171104035</v>
      </c>
      <c r="F433" s="401" t="str">
        <f t="shared" si="8"/>
        <v>Í1+$#È5iÎ</v>
      </c>
    </row>
    <row r="434" spans="1:6" ht="32.4" customHeight="1">
      <c r="A434" s="404">
        <v>433</v>
      </c>
      <c r="B434" s="403" t="s">
        <v>3614</v>
      </c>
      <c r="C434">
        <v>37600</v>
      </c>
      <c r="D434" t="s">
        <v>3615</v>
      </c>
      <c r="E434" s="404">
        <v>171104059</v>
      </c>
      <c r="F434" s="401" t="str">
        <f t="shared" si="8"/>
        <v>Í1+$%È9"Î</v>
      </c>
    </row>
    <row r="435" spans="1:6" ht="32.4" customHeight="1">
      <c r="A435" s="404">
        <v>434</v>
      </c>
      <c r="B435" s="403" t="s">
        <v>3616</v>
      </c>
      <c r="C435">
        <v>76000</v>
      </c>
      <c r="D435" t="s">
        <v>3617</v>
      </c>
      <c r="E435" s="404">
        <v>171104060</v>
      </c>
      <c r="F435" s="401" t="str">
        <f t="shared" si="8"/>
        <v>Í1+$&amp;È0WÎ</v>
      </c>
    </row>
    <row r="436" spans="1:6" ht="32.4" customHeight="1">
      <c r="A436" s="404">
        <v>435</v>
      </c>
      <c r="B436" s="403" t="s">
        <v>3618</v>
      </c>
      <c r="C436">
        <v>10400</v>
      </c>
      <c r="D436" t="s">
        <v>3619</v>
      </c>
      <c r="E436" s="404">
        <v>171104761</v>
      </c>
      <c r="F436" s="401" t="str">
        <f t="shared" si="8"/>
        <v>Í1+$lÈ1@Î</v>
      </c>
    </row>
    <row r="437" spans="1:6" ht="32.4" customHeight="1">
      <c r="A437" s="404">
        <v>436</v>
      </c>
      <c r="B437" s="403" t="s">
        <v>3620</v>
      </c>
      <c r="C437">
        <v>13600</v>
      </c>
      <c r="D437" t="s">
        <v>3621</v>
      </c>
      <c r="E437" s="404">
        <v>171104760</v>
      </c>
      <c r="F437" s="401" t="str">
        <f t="shared" si="8"/>
        <v>Í1+$lÈ0:Î</v>
      </c>
    </row>
    <row r="438" spans="1:6" ht="32.4" customHeight="1">
      <c r="A438" s="404">
        <v>437</v>
      </c>
      <c r="B438" s="403" t="s">
        <v>3622</v>
      </c>
      <c r="C438">
        <v>23200</v>
      </c>
      <c r="D438" t="s">
        <v>3623</v>
      </c>
      <c r="E438" s="404">
        <v>171104649</v>
      </c>
      <c r="F438" s="401" t="str">
        <f t="shared" si="8"/>
        <v>Í1+$`È9@Î</v>
      </c>
    </row>
    <row r="439" spans="1:6" ht="32.4" customHeight="1">
      <c r="A439" s="404">
        <v>438</v>
      </c>
      <c r="B439" s="403" t="s">
        <v>3624</v>
      </c>
      <c r="C439">
        <v>36000</v>
      </c>
      <c r="D439" t="s">
        <v>3625</v>
      </c>
      <c r="E439" s="404">
        <v>171104679</v>
      </c>
      <c r="F439" s="401" t="str">
        <f t="shared" si="8"/>
        <v>Í1+$cÈ9LÎ</v>
      </c>
    </row>
    <row r="440" spans="1:6" ht="32.4" customHeight="1">
      <c r="A440" s="404">
        <v>439</v>
      </c>
      <c r="B440" s="403" t="s">
        <v>3626</v>
      </c>
      <c r="C440">
        <v>64800</v>
      </c>
      <c r="D440" t="s">
        <v>3627</v>
      </c>
      <c r="E440" s="404">
        <v>171104610</v>
      </c>
      <c r="F440" s="401" t="str">
        <f t="shared" si="8"/>
        <v>Í1+$]È0eÎ</v>
      </c>
    </row>
    <row r="441" spans="1:6" ht="32.4" customHeight="1">
      <c r="A441" s="404">
        <v>440</v>
      </c>
      <c r="B441" s="403" t="s">
        <v>3628</v>
      </c>
      <c r="C441">
        <v>16800</v>
      </c>
      <c r="D441" t="s">
        <v>3629</v>
      </c>
      <c r="E441" s="404">
        <v>171104600</v>
      </c>
      <c r="F441" s="401" t="str">
        <f t="shared" si="8"/>
        <v>Í1+$\È0aÎ</v>
      </c>
    </row>
    <row r="442" spans="1:6" ht="32.4" customHeight="1">
      <c r="A442" s="404">
        <v>441</v>
      </c>
      <c r="B442" s="403" t="s">
        <v>3630</v>
      </c>
      <c r="C442">
        <v>45600</v>
      </c>
      <c r="D442" t="s">
        <v>3631</v>
      </c>
      <c r="E442" s="404">
        <v>171104531</v>
      </c>
      <c r="F442" s="401" t="str">
        <f t="shared" si="8"/>
        <v>Í1+$UÈ1KÎ</v>
      </c>
    </row>
    <row r="443" spans="1:6" ht="32.4" customHeight="1">
      <c r="A443" s="404">
        <v>442</v>
      </c>
      <c r="B443" s="403" t="s">
        <v>3632</v>
      </c>
      <c r="C443">
        <v>34400</v>
      </c>
      <c r="D443" t="s">
        <v>3633</v>
      </c>
      <c r="E443" s="404">
        <v>171104514</v>
      </c>
      <c r="F443" s="401" t="str">
        <f t="shared" si="8"/>
        <v>Í1+$SÈ4UÎ</v>
      </c>
    </row>
    <row r="444" spans="1:6" ht="32.4" customHeight="1">
      <c r="A444" s="404">
        <v>443</v>
      </c>
      <c r="B444" s="403" t="s">
        <v>3634</v>
      </c>
      <c r="C444">
        <v>15200</v>
      </c>
      <c r="D444" t="s">
        <v>3635</v>
      </c>
      <c r="E444" s="404">
        <v>171104709</v>
      </c>
      <c r="F444" s="401" t="str">
        <f t="shared" si="8"/>
        <v>Í1+$fÈ9XÎ</v>
      </c>
    </row>
    <row r="445" spans="1:6" ht="32.4" customHeight="1">
      <c r="A445" s="404">
        <v>444</v>
      </c>
      <c r="B445" s="403" t="s">
        <v>3636</v>
      </c>
      <c r="C445">
        <v>45600</v>
      </c>
      <c r="D445" t="s">
        <v>3637</v>
      </c>
      <c r="E445" s="404">
        <v>171104469</v>
      </c>
      <c r="F445" s="401" t="str">
        <f t="shared" si="8"/>
        <v>Í1+$NÈ9_Î</v>
      </c>
    </row>
    <row r="446" spans="1:6" ht="32.4" customHeight="1">
      <c r="A446" s="404">
        <v>445</v>
      </c>
      <c r="B446" s="403" t="s">
        <v>3638</v>
      </c>
      <c r="C446">
        <v>44000</v>
      </c>
      <c r="D446" t="s">
        <v>3639</v>
      </c>
      <c r="E446" s="404">
        <v>171104453</v>
      </c>
      <c r="F446" s="401" t="str">
        <f t="shared" si="8"/>
        <v>Í1+$MÈ37Î</v>
      </c>
    </row>
    <row r="447" spans="1:6" ht="32.4" customHeight="1">
      <c r="A447" s="404">
        <v>446</v>
      </c>
      <c r="B447" s="403" t="s">
        <v>3640</v>
      </c>
      <c r="C447">
        <v>26400</v>
      </c>
      <c r="D447" t="s">
        <v>3641</v>
      </c>
      <c r="E447" s="404">
        <v>171104444</v>
      </c>
      <c r="F447" s="401" t="str">
        <f t="shared" si="8"/>
        <v>Í1+$LÈ49Î</v>
      </c>
    </row>
    <row r="448" spans="1:6" ht="32.4" customHeight="1">
      <c r="A448" s="404">
        <v>447</v>
      </c>
      <c r="B448" s="403" t="s">
        <v>3642</v>
      </c>
      <c r="C448">
        <v>23200</v>
      </c>
      <c r="D448" t="s">
        <v>3643</v>
      </c>
      <c r="E448" s="404">
        <v>171104387</v>
      </c>
      <c r="F448" s="401" t="str">
        <f t="shared" si="8"/>
        <v>Í1+$FÈ73Î</v>
      </c>
    </row>
    <row r="449" spans="1:6" ht="32.4" customHeight="1">
      <c r="A449" s="404">
        <v>448</v>
      </c>
      <c r="B449" s="403" t="s">
        <v>3644</v>
      </c>
      <c r="C449">
        <v>61600</v>
      </c>
      <c r="D449" t="s">
        <v>3645</v>
      </c>
      <c r="E449" s="404">
        <v>171104137</v>
      </c>
      <c r="F449" s="401" t="str">
        <f t="shared" si="8"/>
        <v>Í1+$-È76Î</v>
      </c>
    </row>
    <row r="450" spans="1:6" ht="32.4" customHeight="1">
      <c r="A450" s="404">
        <v>449</v>
      </c>
      <c r="B450" s="403" t="s">
        <v>3646</v>
      </c>
      <c r="C450">
        <v>10400</v>
      </c>
      <c r="D450" t="s">
        <v>3647</v>
      </c>
      <c r="E450" s="404">
        <v>171107109</v>
      </c>
      <c r="F450" s="401" t="str">
        <f t="shared" si="8"/>
        <v>Í1+'*È9?Î</v>
      </c>
    </row>
    <row r="451" spans="1:6" ht="32.4" customHeight="1">
      <c r="A451" s="404">
        <v>450</v>
      </c>
      <c r="B451" s="403" t="s">
        <v>3648</v>
      </c>
      <c r="C451">
        <v>47200</v>
      </c>
      <c r="D451" t="s">
        <v>3649</v>
      </c>
      <c r="E451" s="404">
        <v>171107056</v>
      </c>
      <c r="F451" s="401" t="str">
        <f t="shared" si="8"/>
        <v>Í1+'%È6ÄÎ</v>
      </c>
    </row>
    <row r="452" spans="1:6" ht="32.4" customHeight="1">
      <c r="A452" s="404">
        <v>451</v>
      </c>
      <c r="B452" s="403" t="s">
        <v>3650</v>
      </c>
      <c r="C452">
        <v>44000</v>
      </c>
      <c r="D452" t="s">
        <v>3651</v>
      </c>
      <c r="E452" s="404">
        <v>171106956</v>
      </c>
      <c r="F452" s="401" t="str">
        <f t="shared" si="8"/>
        <v>Í1+&amp;ÃÈ6IÎ</v>
      </c>
    </row>
    <row r="453" spans="1:6" ht="32.4" customHeight="1">
      <c r="A453" s="404">
        <v>452</v>
      </c>
      <c r="B453" s="403" t="s">
        <v>3652</v>
      </c>
      <c r="C453">
        <v>28000</v>
      </c>
      <c r="D453" t="s">
        <v>3653</v>
      </c>
      <c r="E453" s="404">
        <v>171106667</v>
      </c>
      <c r="F453" s="401" t="str">
        <f t="shared" si="8"/>
        <v>Í1+&amp;bÈ7BÎ</v>
      </c>
    </row>
    <row r="454" spans="1:6" ht="32.4" customHeight="1">
      <c r="A454" s="404">
        <v>453</v>
      </c>
      <c r="B454" s="403" t="s">
        <v>3654</v>
      </c>
      <c r="C454">
        <v>24800</v>
      </c>
      <c r="D454" t="s">
        <v>3655</v>
      </c>
      <c r="E454" s="404">
        <v>171103501</v>
      </c>
      <c r="F454" s="401" t="str">
        <f t="shared" si="8"/>
        <v>Í1+#RÈ1&lt;Î</v>
      </c>
    </row>
    <row r="455" spans="1:6" ht="32.4" customHeight="1">
      <c r="A455" s="404">
        <v>454</v>
      </c>
      <c r="B455" s="403" t="s">
        <v>3656</v>
      </c>
      <c r="C455">
        <v>40800</v>
      </c>
      <c r="D455" t="s">
        <v>3657</v>
      </c>
      <c r="E455" s="404">
        <v>171101597</v>
      </c>
      <c r="F455" s="401" t="str">
        <f t="shared" si="8"/>
        <v>Í1+![È7~Î</v>
      </c>
    </row>
    <row r="456" spans="1:6" ht="32.4" customHeight="1">
      <c r="A456" s="404">
        <v>455</v>
      </c>
      <c r="B456" s="403" t="s">
        <v>3658</v>
      </c>
      <c r="C456">
        <v>20000</v>
      </c>
      <c r="D456" t="s">
        <v>3659</v>
      </c>
      <c r="E456" s="404">
        <v>171101410</v>
      </c>
      <c r="F456" s="401" t="str">
        <f t="shared" si="8"/>
        <v>Í1+!IÈ0sÎ</v>
      </c>
    </row>
    <row r="457" spans="1:6" ht="32.4" customHeight="1">
      <c r="A457" s="404">
        <v>456</v>
      </c>
      <c r="B457" s="403" t="s">
        <v>3660</v>
      </c>
      <c r="C457">
        <v>24800</v>
      </c>
      <c r="D457" t="s">
        <v>3661</v>
      </c>
      <c r="E457" s="404">
        <v>171102113</v>
      </c>
      <c r="F457" s="401" t="str">
        <f t="shared" si="8"/>
        <v>Í1+"+È3wÎ</v>
      </c>
    </row>
    <row r="458" spans="1:6" ht="32.4" customHeight="1">
      <c r="A458" s="404">
        <v>457</v>
      </c>
      <c r="B458" s="403" t="s">
        <v>3662</v>
      </c>
      <c r="C458">
        <v>15200</v>
      </c>
      <c r="D458" t="s">
        <v>3663</v>
      </c>
      <c r="E458" s="404">
        <v>171101801</v>
      </c>
      <c r="F458" s="401" t="str">
        <f t="shared" si="8"/>
        <v>Í1+!pÈ1GÎ</v>
      </c>
    </row>
    <row r="459" spans="1:6" ht="32.4" customHeight="1">
      <c r="A459" s="404">
        <v>458</v>
      </c>
      <c r="B459" s="403" t="s">
        <v>3664</v>
      </c>
      <c r="C459">
        <v>44000</v>
      </c>
      <c r="D459" t="s">
        <v>3665</v>
      </c>
      <c r="E459" s="404">
        <v>171101719</v>
      </c>
      <c r="F459" s="401" t="str">
        <f t="shared" si="8"/>
        <v>Í1+!gÈ9SÎ</v>
      </c>
    </row>
    <row r="460" spans="1:6" ht="32.4" customHeight="1">
      <c r="A460" s="404">
        <v>459</v>
      </c>
      <c r="B460" s="403" t="s">
        <v>3666</v>
      </c>
      <c r="C460">
        <v>44000</v>
      </c>
      <c r="D460" t="s">
        <v>3667</v>
      </c>
      <c r="E460" s="404">
        <v>171104159</v>
      </c>
      <c r="F460" s="401" t="str">
        <f t="shared" si="8"/>
        <v>Í1+$/È9JÎ</v>
      </c>
    </row>
    <row r="461" spans="1:6" ht="32.4" customHeight="1">
      <c r="A461" s="404">
        <v>460</v>
      </c>
      <c r="B461" s="403" t="s">
        <v>3668</v>
      </c>
      <c r="C461">
        <v>23200</v>
      </c>
      <c r="D461" t="s">
        <v>3669</v>
      </c>
      <c r="E461" s="404">
        <v>171104629</v>
      </c>
      <c r="F461" s="401" t="str">
        <f t="shared" ref="F461:F515" si="9">Code128(E461)</f>
        <v>Í1+$^È98Î</v>
      </c>
    </row>
    <row r="462" spans="1:6" ht="32.4" customHeight="1">
      <c r="A462" s="404">
        <v>461</v>
      </c>
      <c r="B462" s="403" t="s">
        <v>3670</v>
      </c>
      <c r="C462">
        <v>29600</v>
      </c>
      <c r="D462" t="s">
        <v>3671</v>
      </c>
      <c r="E462" s="404">
        <v>171104430</v>
      </c>
      <c r="F462" s="401" t="str">
        <f t="shared" si="9"/>
        <v>Í1+$KÈ0ÈÎ</v>
      </c>
    </row>
    <row r="463" spans="1:6" ht="32.4" customHeight="1">
      <c r="A463" s="404">
        <v>462</v>
      </c>
      <c r="B463" s="403" t="s">
        <v>3672</v>
      </c>
      <c r="C463">
        <v>12000</v>
      </c>
      <c r="D463" t="s">
        <v>3673</v>
      </c>
      <c r="E463" s="404">
        <v>171104500</v>
      </c>
      <c r="F463" s="401" t="str">
        <f t="shared" si="9"/>
        <v>Í1+$RÈ09Î</v>
      </c>
    </row>
    <row r="464" spans="1:6" ht="32.4" customHeight="1">
      <c r="A464" s="404">
        <v>463</v>
      </c>
      <c r="B464" s="403" t="s">
        <v>3674</v>
      </c>
      <c r="C464">
        <v>29600</v>
      </c>
      <c r="D464" t="s">
        <v>3675</v>
      </c>
      <c r="E464" s="404">
        <v>171106931</v>
      </c>
      <c r="F464" s="401" t="str">
        <f t="shared" si="9"/>
        <v>Í1+&amp;}È1#Î</v>
      </c>
    </row>
    <row r="465" spans="1:6" ht="32.4" customHeight="1">
      <c r="A465" s="404">
        <v>464</v>
      </c>
      <c r="B465" s="403" t="s">
        <v>3676</v>
      </c>
      <c r="C465">
        <v>8800</v>
      </c>
      <c r="D465" t="s">
        <v>3677</v>
      </c>
      <c r="E465" s="404">
        <v>171103475</v>
      </c>
      <c r="F465" s="401" t="str">
        <f t="shared" si="9"/>
        <v>Í1+#OÈ5HÎ</v>
      </c>
    </row>
    <row r="466" spans="1:6" ht="32.4" customHeight="1">
      <c r="A466" s="404">
        <v>465</v>
      </c>
      <c r="B466" s="403" t="s">
        <v>3678</v>
      </c>
      <c r="C466">
        <v>21600</v>
      </c>
      <c r="D466" t="s">
        <v>3679</v>
      </c>
      <c r="E466" s="404">
        <v>171103698</v>
      </c>
      <c r="F466" s="401" t="str">
        <f t="shared" si="9"/>
        <v>Í1+#eÈ8KÎ</v>
      </c>
    </row>
    <row r="467" spans="1:6" ht="32.4" customHeight="1">
      <c r="A467" s="404">
        <v>466</v>
      </c>
      <c r="B467" s="403" t="s">
        <v>3680</v>
      </c>
      <c r="C467">
        <v>10400</v>
      </c>
      <c r="D467" t="s">
        <v>3681</v>
      </c>
      <c r="E467" s="404">
        <v>171103703</v>
      </c>
      <c r="F467" s="401" t="str">
        <f t="shared" si="9"/>
        <v>Í1+#fÈ31Î</v>
      </c>
    </row>
    <row r="468" spans="1:6" ht="32.4" customHeight="1">
      <c r="A468" s="404">
        <v>467</v>
      </c>
      <c r="B468" s="403" t="s">
        <v>3682</v>
      </c>
      <c r="C468">
        <v>34400</v>
      </c>
      <c r="D468" t="s">
        <v>3683</v>
      </c>
      <c r="E468" s="404">
        <v>171103721</v>
      </c>
      <c r="F468" s="401" t="str">
        <f t="shared" si="9"/>
        <v>Í1+#hÈ1-Î</v>
      </c>
    </row>
    <row r="469" spans="1:6" ht="32.4" customHeight="1">
      <c r="A469" s="404">
        <v>468</v>
      </c>
      <c r="B469" s="403" t="s">
        <v>3684</v>
      </c>
      <c r="C469">
        <v>12000</v>
      </c>
      <c r="D469" t="s">
        <v>3685</v>
      </c>
      <c r="E469" s="404">
        <v>171103723</v>
      </c>
      <c r="F469" s="401" t="str">
        <f t="shared" si="9"/>
        <v>Í1+#hÈ39Î</v>
      </c>
    </row>
    <row r="470" spans="1:6" ht="32.4" customHeight="1">
      <c r="A470" s="404">
        <v>469</v>
      </c>
      <c r="B470" s="403" t="s">
        <v>3686</v>
      </c>
      <c r="C470">
        <v>37600</v>
      </c>
      <c r="D470" t="s">
        <v>3687</v>
      </c>
      <c r="E470" s="404">
        <v>171103725</v>
      </c>
      <c r="F470" s="401" t="str">
        <f t="shared" si="9"/>
        <v>Í1+#hÈ5EÎ</v>
      </c>
    </row>
    <row r="471" spans="1:6" ht="32.4" customHeight="1">
      <c r="A471" s="404">
        <v>470</v>
      </c>
      <c r="B471" s="403" t="s">
        <v>3688</v>
      </c>
      <c r="C471">
        <v>13600</v>
      </c>
      <c r="D471" t="s">
        <v>3689</v>
      </c>
      <c r="E471" s="404">
        <v>171103727</v>
      </c>
      <c r="F471" s="401" t="str">
        <f t="shared" si="9"/>
        <v>Í1+#hÈ7QÎ</v>
      </c>
    </row>
    <row r="472" spans="1:6" ht="32.4" customHeight="1">
      <c r="A472" s="404">
        <v>471</v>
      </c>
      <c r="B472" s="403" t="s">
        <v>3690</v>
      </c>
      <c r="C472">
        <v>18400</v>
      </c>
      <c r="D472" t="s">
        <v>3691</v>
      </c>
      <c r="E472" s="404">
        <v>171103762</v>
      </c>
      <c r="F472" s="401" t="str">
        <f t="shared" si="9"/>
        <v>Í1+#lÈ2CÎ</v>
      </c>
    </row>
    <row r="473" spans="1:6" ht="32.4" customHeight="1">
      <c r="A473" s="404">
        <v>472</v>
      </c>
      <c r="B473" s="403" t="s">
        <v>3692</v>
      </c>
      <c r="C473">
        <v>64800</v>
      </c>
      <c r="D473" t="s">
        <v>3693</v>
      </c>
      <c r="E473" s="404">
        <v>171103835</v>
      </c>
      <c r="F473" s="401" t="str">
        <f t="shared" si="9"/>
        <v>Í1+#sÈ5qÎ</v>
      </c>
    </row>
    <row r="474" spans="1:6" ht="32.4" customHeight="1">
      <c r="A474" s="404">
        <v>473</v>
      </c>
      <c r="B474" s="403" t="s">
        <v>3694</v>
      </c>
      <c r="C474">
        <v>23200</v>
      </c>
      <c r="D474" t="s">
        <v>3695</v>
      </c>
      <c r="E474" s="404">
        <v>171101349</v>
      </c>
      <c r="F474" s="401" t="str">
        <f t="shared" si="9"/>
        <v>Í1+!BÈ9&amp;Î</v>
      </c>
    </row>
    <row r="475" spans="1:6" ht="32.4" customHeight="1">
      <c r="A475" s="404">
        <v>474</v>
      </c>
      <c r="B475" s="403" t="s">
        <v>3696</v>
      </c>
      <c r="C475">
        <v>29600</v>
      </c>
      <c r="D475" t="s">
        <v>3697</v>
      </c>
      <c r="E475" s="404">
        <v>171101561</v>
      </c>
      <c r="F475" s="401" t="str">
        <f t="shared" si="9"/>
        <v>Í1+!XÈ1NÎ</v>
      </c>
    </row>
    <row r="476" spans="1:6" ht="32.4" customHeight="1">
      <c r="A476" s="404">
        <v>475</v>
      </c>
      <c r="B476" s="403" t="s">
        <v>3698</v>
      </c>
      <c r="C476">
        <v>16800</v>
      </c>
      <c r="D476" t="s">
        <v>3699</v>
      </c>
      <c r="E476" s="404">
        <v>171101562</v>
      </c>
      <c r="F476" s="401" t="str">
        <f t="shared" si="9"/>
        <v>Í1+!XÈ2TÎ</v>
      </c>
    </row>
    <row r="477" spans="1:6" ht="32.4" customHeight="1">
      <c r="A477" s="404">
        <v>476</v>
      </c>
      <c r="B477" s="403" t="s">
        <v>3700</v>
      </c>
      <c r="C477">
        <v>4700</v>
      </c>
      <c r="D477" t="s">
        <v>3701</v>
      </c>
      <c r="E477" s="404">
        <v>171101563</v>
      </c>
      <c r="F477" s="401" t="str">
        <f t="shared" si="9"/>
        <v>Í1+!XÈ3ZÎ</v>
      </c>
    </row>
    <row r="478" spans="1:6" ht="32.4" customHeight="1">
      <c r="A478" s="404">
        <v>477</v>
      </c>
      <c r="B478" s="403" t="s">
        <v>3702</v>
      </c>
      <c r="C478">
        <v>244000</v>
      </c>
      <c r="D478" t="s">
        <v>3703</v>
      </c>
      <c r="E478" s="404">
        <v>171101667</v>
      </c>
      <c r="F478" s="401" t="str">
        <f t="shared" si="9"/>
        <v>Í1+!bÈ73Î</v>
      </c>
    </row>
    <row r="479" spans="1:6" ht="32.4" customHeight="1">
      <c r="A479" s="404">
        <v>478</v>
      </c>
      <c r="B479" s="403" t="s">
        <v>3704</v>
      </c>
      <c r="C479">
        <v>165600</v>
      </c>
      <c r="D479" t="s">
        <v>3705</v>
      </c>
      <c r="E479" s="404">
        <v>171101666</v>
      </c>
      <c r="F479" s="401" t="str">
        <f t="shared" si="9"/>
        <v>Í1+!bÈ6-Î</v>
      </c>
    </row>
    <row r="480" spans="1:6" ht="32.4" customHeight="1">
      <c r="A480" s="404">
        <v>479</v>
      </c>
      <c r="B480" s="403" t="s">
        <v>3706</v>
      </c>
      <c r="C480">
        <v>12000</v>
      </c>
      <c r="D480" t="s">
        <v>3707</v>
      </c>
      <c r="E480" s="404">
        <v>171101653</v>
      </c>
      <c r="F480" s="401" t="str">
        <f t="shared" si="9"/>
        <v>Í1+!aÈ3~Î</v>
      </c>
    </row>
    <row r="481" spans="1:6" ht="32.4" customHeight="1">
      <c r="A481" s="404">
        <v>480</v>
      </c>
      <c r="B481" s="403" t="s">
        <v>3708</v>
      </c>
      <c r="C481">
        <v>52000</v>
      </c>
      <c r="D481" t="s">
        <v>3709</v>
      </c>
      <c r="E481" s="404">
        <v>171102582</v>
      </c>
      <c r="F481" s="401" t="str">
        <f t="shared" si="9"/>
        <v>Í1+"ZÈ2_Î</v>
      </c>
    </row>
    <row r="482" spans="1:6" ht="32.4" customHeight="1">
      <c r="A482" s="404">
        <v>481</v>
      </c>
      <c r="B482" s="403" t="s">
        <v>3710</v>
      </c>
      <c r="C482">
        <v>29600</v>
      </c>
      <c r="D482" t="s">
        <v>3711</v>
      </c>
      <c r="E482" s="404">
        <v>171102956</v>
      </c>
      <c r="F482" s="401" t="str">
        <f t="shared" si="9"/>
        <v>Í1+"ÃÈ6=Î</v>
      </c>
    </row>
    <row r="483" spans="1:6" ht="32.4" customHeight="1">
      <c r="A483" s="404">
        <v>482</v>
      </c>
      <c r="B483" s="403" t="s">
        <v>3712</v>
      </c>
      <c r="C483">
        <v>20000</v>
      </c>
      <c r="D483" t="s">
        <v>3713</v>
      </c>
      <c r="E483" s="404">
        <v>171102875</v>
      </c>
      <c r="F483" s="401" t="str">
        <f t="shared" si="9"/>
        <v>Í1+"wÈ5~Î</v>
      </c>
    </row>
    <row r="484" spans="1:6" ht="32.4" customHeight="1">
      <c r="A484" s="404">
        <v>483</v>
      </c>
      <c r="B484" s="403" t="s">
        <v>3714</v>
      </c>
      <c r="C484">
        <v>28000</v>
      </c>
      <c r="D484" t="s">
        <v>3715</v>
      </c>
      <c r="E484" s="404">
        <v>171102882</v>
      </c>
      <c r="F484" s="401" t="str">
        <f t="shared" si="9"/>
        <v>Í1+"xÈ2pÎ</v>
      </c>
    </row>
    <row r="485" spans="1:6" ht="32.4" customHeight="1">
      <c r="A485" s="404">
        <v>484</v>
      </c>
      <c r="B485" s="403" t="s">
        <v>3716</v>
      </c>
      <c r="C485">
        <v>15200</v>
      </c>
      <c r="D485" t="s">
        <v>3717</v>
      </c>
      <c r="E485" s="404">
        <v>171102707</v>
      </c>
      <c r="F485" s="401" t="str">
        <f t="shared" si="9"/>
        <v>Í1+"fÈ7FÎ</v>
      </c>
    </row>
    <row r="486" spans="1:6" ht="32.4" customHeight="1">
      <c r="A486" s="404">
        <v>485</v>
      </c>
      <c r="B486" s="403" t="s">
        <v>3718</v>
      </c>
      <c r="C486">
        <v>412000</v>
      </c>
      <c r="D486" t="s">
        <v>3719</v>
      </c>
      <c r="E486" s="404">
        <v>171102674</v>
      </c>
      <c r="F486" s="401" t="str">
        <f t="shared" si="9"/>
        <v>Í1+"cÈ4(Î</v>
      </c>
    </row>
    <row r="487" spans="1:6" ht="32.4" customHeight="1">
      <c r="A487" s="404">
        <v>486</v>
      </c>
      <c r="B487" s="403" t="s">
        <v>3720</v>
      </c>
      <c r="C487">
        <v>20000</v>
      </c>
      <c r="D487" t="s">
        <v>3721</v>
      </c>
      <c r="E487" s="404">
        <v>171102677</v>
      </c>
      <c r="F487" s="401" t="str">
        <f t="shared" si="9"/>
        <v>Í1+"cÈ7:Î</v>
      </c>
    </row>
    <row r="488" spans="1:6" ht="32.4" customHeight="1">
      <c r="A488" s="404">
        <v>487</v>
      </c>
      <c r="B488" s="403" t="s">
        <v>3722</v>
      </c>
      <c r="C488">
        <v>7200</v>
      </c>
      <c r="D488" t="s">
        <v>3723</v>
      </c>
      <c r="E488" s="404">
        <v>171101706</v>
      </c>
      <c r="F488" s="401" t="str">
        <f t="shared" si="9"/>
        <v>Í1+!fÈ6=Î</v>
      </c>
    </row>
    <row r="489" spans="1:6" ht="32.4" customHeight="1">
      <c r="A489" s="404">
        <v>488</v>
      </c>
      <c r="B489" s="403" t="s">
        <v>3724</v>
      </c>
      <c r="C489">
        <v>40800</v>
      </c>
      <c r="D489" t="s">
        <v>3725</v>
      </c>
      <c r="E489" s="404">
        <v>171101837</v>
      </c>
      <c r="F489" s="401" t="str">
        <f t="shared" si="9"/>
        <v>Í1+!sÈ7wÎ</v>
      </c>
    </row>
    <row r="490" spans="1:6" ht="32.4" customHeight="1">
      <c r="A490" s="404">
        <v>489</v>
      </c>
      <c r="B490" s="403" t="s">
        <v>3726</v>
      </c>
      <c r="C490">
        <v>60000</v>
      </c>
      <c r="D490" t="s">
        <v>3727</v>
      </c>
      <c r="E490" s="404">
        <v>171101876</v>
      </c>
      <c r="F490" s="401" t="str">
        <f t="shared" si="9"/>
        <v>Í1+!wÈ6ÅÎ</v>
      </c>
    </row>
    <row r="491" spans="1:6" ht="32.4" customHeight="1">
      <c r="A491" s="404">
        <v>490</v>
      </c>
      <c r="B491" s="403" t="s">
        <v>3728</v>
      </c>
      <c r="C491">
        <v>74400</v>
      </c>
      <c r="D491" t="s">
        <v>3729</v>
      </c>
      <c r="E491" s="404">
        <v>171102102</v>
      </c>
      <c r="F491" s="401" t="str">
        <f t="shared" si="9"/>
        <v>Í1+"*È2mÎ</v>
      </c>
    </row>
    <row r="492" spans="1:6" ht="32.4" customHeight="1">
      <c r="A492" s="404">
        <v>491</v>
      </c>
      <c r="B492" s="403" t="s">
        <v>3730</v>
      </c>
      <c r="C492">
        <v>23200</v>
      </c>
      <c r="D492" t="s">
        <v>3731</v>
      </c>
      <c r="E492" s="404">
        <v>171102101</v>
      </c>
      <c r="F492" s="401" t="str">
        <f t="shared" si="9"/>
        <v>Í1+"*È1gÎ</v>
      </c>
    </row>
    <row r="493" spans="1:6" ht="32.4" customHeight="1">
      <c r="A493" s="404">
        <v>492</v>
      </c>
      <c r="B493" s="403" t="s">
        <v>3732</v>
      </c>
      <c r="C493">
        <v>26400</v>
      </c>
      <c r="D493" t="s">
        <v>3733</v>
      </c>
      <c r="E493" s="404">
        <v>171102023</v>
      </c>
      <c r="F493" s="401" t="str">
        <f t="shared" si="9"/>
        <v>Í1+""È3SÎ</v>
      </c>
    </row>
    <row r="494" spans="1:6" ht="32.4" customHeight="1">
      <c r="A494" s="404">
        <v>493</v>
      </c>
      <c r="B494" s="403" t="s">
        <v>3734</v>
      </c>
      <c r="C494">
        <v>92000</v>
      </c>
      <c r="D494" t="s">
        <v>3735</v>
      </c>
      <c r="E494" s="404">
        <v>171102021</v>
      </c>
      <c r="F494" s="401" t="str">
        <f t="shared" si="9"/>
        <v>Í1+""È1GÎ</v>
      </c>
    </row>
    <row r="495" spans="1:6" ht="32.4" customHeight="1">
      <c r="A495" s="404">
        <v>494</v>
      </c>
      <c r="B495" s="403" t="s">
        <v>3736</v>
      </c>
      <c r="C495">
        <v>31200</v>
      </c>
      <c r="D495" t="s">
        <v>3737</v>
      </c>
      <c r="E495" s="404">
        <v>171102017</v>
      </c>
      <c r="F495" s="401" t="str">
        <f t="shared" si="9"/>
        <v>Í1+"!È7gÎ</v>
      </c>
    </row>
    <row r="496" spans="1:6" ht="32.4" customHeight="1">
      <c r="A496" s="404">
        <v>495</v>
      </c>
      <c r="B496" s="403" t="s">
        <v>3738</v>
      </c>
      <c r="C496">
        <v>24800</v>
      </c>
      <c r="D496" t="s">
        <v>3739</v>
      </c>
      <c r="E496" s="404">
        <v>171102015</v>
      </c>
      <c r="F496" s="401" t="str">
        <f t="shared" si="9"/>
        <v>Í1+"!È5[Î</v>
      </c>
    </row>
    <row r="497" spans="1:6" ht="32.4" customHeight="1">
      <c r="A497" s="404">
        <v>496</v>
      </c>
      <c r="B497" s="403" t="s">
        <v>3740</v>
      </c>
      <c r="C497">
        <v>4700</v>
      </c>
      <c r="D497" t="s">
        <v>3741</v>
      </c>
      <c r="E497" s="404">
        <v>171102055</v>
      </c>
      <c r="F497" s="401" t="str">
        <f t="shared" si="9"/>
        <v>Í1+"%È5kÎ</v>
      </c>
    </row>
    <row r="498" spans="1:6" ht="32.4" customHeight="1">
      <c r="A498" s="404">
        <v>497</v>
      </c>
      <c r="B498" s="403" t="s">
        <v>3742</v>
      </c>
      <c r="C498">
        <v>28000</v>
      </c>
      <c r="D498" t="s">
        <v>3743</v>
      </c>
      <c r="E498" s="404">
        <v>171101795</v>
      </c>
      <c r="F498" s="401" t="str">
        <f t="shared" si="9"/>
        <v>Í1+!oÈ5[Î</v>
      </c>
    </row>
    <row r="499" spans="1:6" ht="32.4" customHeight="1">
      <c r="A499" s="404">
        <v>498</v>
      </c>
      <c r="B499" s="403" t="s">
        <v>3744</v>
      </c>
      <c r="C499">
        <v>61600</v>
      </c>
      <c r="D499" t="s">
        <v>3745</v>
      </c>
      <c r="E499" s="404">
        <v>171101796</v>
      </c>
      <c r="F499" s="401" t="str">
        <f t="shared" si="9"/>
        <v>Í1+!oÈ6aÎ</v>
      </c>
    </row>
    <row r="500" spans="1:6" ht="32.4" customHeight="1">
      <c r="A500" s="404">
        <v>499</v>
      </c>
      <c r="B500" s="403" t="s">
        <v>3746</v>
      </c>
      <c r="C500">
        <v>13600</v>
      </c>
      <c r="D500" t="s">
        <v>3747</v>
      </c>
      <c r="E500" s="404">
        <v>171101744</v>
      </c>
      <c r="F500" s="401" t="str">
        <f t="shared" si="9"/>
        <v>Í1+!jÈ4AÎ</v>
      </c>
    </row>
    <row r="501" spans="1:6" ht="32.4" customHeight="1">
      <c r="A501" s="404">
        <v>500</v>
      </c>
      <c r="B501" s="403" t="s">
        <v>3748</v>
      </c>
      <c r="C501">
        <v>31200</v>
      </c>
      <c r="D501" t="s">
        <v>3749</v>
      </c>
      <c r="E501" s="404">
        <v>171101745</v>
      </c>
      <c r="F501" s="401" t="str">
        <f t="shared" si="9"/>
        <v>Í1+!jÈ5GÎ</v>
      </c>
    </row>
    <row r="502" spans="1:6" ht="32.4" customHeight="1">
      <c r="A502" s="404">
        <v>501</v>
      </c>
      <c r="B502" s="403" t="s">
        <v>3750</v>
      </c>
      <c r="C502">
        <v>15200</v>
      </c>
      <c r="D502" t="s">
        <v>3751</v>
      </c>
      <c r="E502" s="404">
        <v>171101694</v>
      </c>
      <c r="F502" s="401" t="str">
        <f t="shared" si="9"/>
        <v>Í1+!eÈ4-Î</v>
      </c>
    </row>
    <row r="503" spans="1:6" ht="32.4" customHeight="1">
      <c r="A503" s="404">
        <v>502</v>
      </c>
      <c r="B503" s="403" t="s">
        <v>3752</v>
      </c>
      <c r="C503">
        <v>21600</v>
      </c>
      <c r="D503" t="s">
        <v>3753</v>
      </c>
      <c r="E503" s="404">
        <v>171103917</v>
      </c>
      <c r="F503" s="401" t="str">
        <f t="shared" si="9"/>
        <v>Í1+#{È76Î</v>
      </c>
    </row>
    <row r="504" spans="1:6" ht="32.4" customHeight="1">
      <c r="A504" s="404">
        <v>503</v>
      </c>
      <c r="B504" s="403" t="s">
        <v>3754</v>
      </c>
      <c r="C504">
        <v>47200</v>
      </c>
      <c r="D504" t="s">
        <v>3755</v>
      </c>
      <c r="E504" s="404">
        <v>171104003</v>
      </c>
      <c r="F504" s="401" t="str">
        <f t="shared" si="9"/>
        <v>Í1+$ÂÈ3QÎ</v>
      </c>
    </row>
    <row r="505" spans="1:6" ht="32.4" customHeight="1">
      <c r="A505" s="404">
        <v>504</v>
      </c>
      <c r="B505" s="403" t="s">
        <v>3756</v>
      </c>
      <c r="C505">
        <v>146400</v>
      </c>
      <c r="D505" t="s">
        <v>3757</v>
      </c>
      <c r="E505" s="404">
        <v>171104004</v>
      </c>
      <c r="F505" s="401" t="str">
        <f t="shared" si="9"/>
        <v>Í1+$ÂÈ4WÎ</v>
      </c>
    </row>
    <row r="506" spans="1:6" ht="32.4" customHeight="1">
      <c r="A506" s="404">
        <v>505</v>
      </c>
      <c r="B506" s="403" t="s">
        <v>3758</v>
      </c>
      <c r="C506">
        <v>64800</v>
      </c>
      <c r="D506" t="s">
        <v>3759</v>
      </c>
      <c r="E506" s="404">
        <v>171104010</v>
      </c>
      <c r="F506" s="401" t="str">
        <f t="shared" si="9"/>
        <v>Í1+$!È0CÎ</v>
      </c>
    </row>
    <row r="507" spans="1:6" ht="32.4" customHeight="1">
      <c r="A507" s="404">
        <v>506</v>
      </c>
      <c r="B507" s="403" t="s">
        <v>3760</v>
      </c>
      <c r="C507">
        <v>10400</v>
      </c>
      <c r="D507" t="s">
        <v>3761</v>
      </c>
      <c r="E507" s="404">
        <v>171104011</v>
      </c>
      <c r="F507" s="401" t="str">
        <f t="shared" si="9"/>
        <v>Í1+$!È1IÎ</v>
      </c>
    </row>
    <row r="508" spans="1:6" ht="32.4" customHeight="1">
      <c r="A508" s="404">
        <v>507</v>
      </c>
      <c r="B508" s="403" t="s">
        <v>3762</v>
      </c>
      <c r="C508">
        <v>125600</v>
      </c>
      <c r="D508" t="s">
        <v>3763</v>
      </c>
      <c r="E508" s="404">
        <v>171104021</v>
      </c>
      <c r="F508" s="401" t="str">
        <f t="shared" si="9"/>
        <v>Í1+$"È1MÎ</v>
      </c>
    </row>
    <row r="509" spans="1:6" ht="32.4" customHeight="1">
      <c r="A509" s="404">
        <v>508</v>
      </c>
      <c r="B509" s="403" t="s">
        <v>3764</v>
      </c>
      <c r="C509">
        <v>32800</v>
      </c>
      <c r="D509" t="s">
        <v>3765</v>
      </c>
      <c r="E509" s="404">
        <v>171104087</v>
      </c>
      <c r="F509" s="401" t="str">
        <f t="shared" si="9"/>
        <v>Í1+$(È7"Î</v>
      </c>
    </row>
    <row r="510" spans="1:6" ht="32.4" customHeight="1">
      <c r="A510" s="404">
        <v>509</v>
      </c>
      <c r="B510" s="403" t="s">
        <v>3766</v>
      </c>
      <c r="C510">
        <v>10400</v>
      </c>
      <c r="D510" t="s">
        <v>3767</v>
      </c>
      <c r="E510" s="404">
        <v>171104120</v>
      </c>
      <c r="F510" s="401" t="str">
        <f t="shared" si="9"/>
        <v>Í1+$,È0oÎ</v>
      </c>
    </row>
    <row r="511" spans="1:6" ht="32.4" customHeight="1">
      <c r="A511" s="404">
        <v>510</v>
      </c>
      <c r="B511" s="403" t="s">
        <v>3768</v>
      </c>
      <c r="C511">
        <v>50400</v>
      </c>
      <c r="D511" t="s">
        <v>3769</v>
      </c>
      <c r="E511" s="404">
        <v>171104302</v>
      </c>
      <c r="F511" s="401" t="str">
        <f t="shared" si="9"/>
        <v>Í1+$&gt;È2\Î</v>
      </c>
    </row>
    <row r="512" spans="1:6" ht="32.4" customHeight="1">
      <c r="A512" s="404">
        <v>511</v>
      </c>
      <c r="B512" s="403" t="s">
        <v>3770</v>
      </c>
      <c r="C512">
        <v>18400</v>
      </c>
      <c r="D512" t="s">
        <v>3771</v>
      </c>
      <c r="E512" s="404">
        <v>171104303</v>
      </c>
      <c r="F512" s="401" t="str">
        <f t="shared" si="9"/>
        <v>Í1+$&gt;È3bÎ</v>
      </c>
    </row>
    <row r="513" spans="1:6" ht="32.4" customHeight="1">
      <c r="A513" s="404">
        <v>512</v>
      </c>
      <c r="B513" s="403" t="s">
        <v>3772</v>
      </c>
      <c r="C513">
        <v>74400</v>
      </c>
      <c r="D513" t="s">
        <v>3773</v>
      </c>
      <c r="E513" s="404">
        <v>171104692</v>
      </c>
      <c r="F513" s="401" t="str">
        <f t="shared" si="9"/>
        <v>Í1+$eÈ2*Î</v>
      </c>
    </row>
    <row r="514" spans="1:6" ht="32.4" customHeight="1">
      <c r="A514" s="404">
        <v>513</v>
      </c>
      <c r="B514" s="403" t="s">
        <v>3774</v>
      </c>
      <c r="C514">
        <v>13600</v>
      </c>
      <c r="D514" t="s">
        <v>3775</v>
      </c>
      <c r="E514" s="404">
        <v>171104665</v>
      </c>
      <c r="F514" s="401" t="str">
        <f t="shared" si="9"/>
        <v>Í1+$bÈ50Î</v>
      </c>
    </row>
    <row r="515" spans="1:6" ht="32.4" customHeight="1">
      <c r="A515" s="404">
        <v>514</v>
      </c>
      <c r="B515" s="403" t="s">
        <v>3776</v>
      </c>
      <c r="C515">
        <v>20000</v>
      </c>
      <c r="D515" t="s">
        <v>3777</v>
      </c>
      <c r="E515" s="404">
        <v>171104682</v>
      </c>
      <c r="F515" s="401" t="str">
        <f t="shared" si="9"/>
        <v>Í1+$dÈ2&amp;Î</v>
      </c>
    </row>
    <row r="516" spans="1:6" ht="32.4" customHeight="1">
      <c r="A516" s="404">
        <v>515</v>
      </c>
      <c r="B516" s="403" t="s">
        <v>3778</v>
      </c>
      <c r="C516">
        <v>18400</v>
      </c>
      <c r="D516" t="s">
        <v>3779</v>
      </c>
      <c r="E516" s="404">
        <v>171104681</v>
      </c>
      <c r="F516" s="401" t="str">
        <f t="shared" ref="F516:F530" si="10">Code128(E516)</f>
        <v>Í1+$dÈ1ÂÎ</v>
      </c>
    </row>
    <row r="517" spans="1:6" ht="32.4" customHeight="1">
      <c r="A517" s="404">
        <v>516</v>
      </c>
      <c r="B517" s="403" t="s">
        <v>3780</v>
      </c>
      <c r="C517">
        <v>55200</v>
      </c>
      <c r="D517" t="s">
        <v>3781</v>
      </c>
      <c r="E517" s="404">
        <v>171104680</v>
      </c>
      <c r="F517" s="401" t="str">
        <f t="shared" si="10"/>
        <v>Í1+$dÈ0ÅÎ</v>
      </c>
    </row>
    <row r="518" spans="1:6" ht="32.4" customHeight="1">
      <c r="A518" s="404">
        <v>517</v>
      </c>
      <c r="B518" s="403" t="s">
        <v>3782</v>
      </c>
      <c r="C518">
        <v>36000</v>
      </c>
      <c r="D518" t="s">
        <v>3783</v>
      </c>
      <c r="E518" s="404">
        <v>171104532</v>
      </c>
      <c r="F518" s="401" t="str">
        <f t="shared" si="10"/>
        <v>Í1+$UÈ2QÎ</v>
      </c>
    </row>
    <row r="519" spans="1:6" ht="32.4" customHeight="1">
      <c r="A519" s="404">
        <v>518</v>
      </c>
      <c r="B519" s="403" t="s">
        <v>3784</v>
      </c>
      <c r="C519">
        <v>24800</v>
      </c>
      <c r="D519" t="s">
        <v>3785</v>
      </c>
      <c r="E519" s="404">
        <v>171104529</v>
      </c>
      <c r="F519" s="401" t="str">
        <f t="shared" si="10"/>
        <v>Í1+$TÈ9wÎ</v>
      </c>
    </row>
    <row r="520" spans="1:6" ht="32.4" customHeight="1">
      <c r="A520" s="404">
        <v>519</v>
      </c>
      <c r="B520" s="403" t="s">
        <v>3786</v>
      </c>
      <c r="C520">
        <v>21600</v>
      </c>
      <c r="D520" t="s">
        <v>3787</v>
      </c>
      <c r="E520" s="404">
        <v>171104580</v>
      </c>
      <c r="F520" s="401" t="str">
        <f t="shared" si="10"/>
        <v>Í1+$ZÈ0YÎ</v>
      </c>
    </row>
    <row r="521" spans="1:6" ht="32.4" customHeight="1">
      <c r="A521" s="404">
        <v>520</v>
      </c>
      <c r="B521" s="403" t="s">
        <v>3788</v>
      </c>
      <c r="C521">
        <v>16800</v>
      </c>
      <c r="D521" t="s">
        <v>3789</v>
      </c>
      <c r="E521" s="404">
        <v>171104548</v>
      </c>
      <c r="F521" s="401" t="str">
        <f t="shared" si="10"/>
        <v>Í1+$VÈ8yÎ</v>
      </c>
    </row>
    <row r="522" spans="1:6" ht="32.4" customHeight="1">
      <c r="A522" s="404">
        <v>521</v>
      </c>
      <c r="B522" s="403" t="s">
        <v>3790</v>
      </c>
      <c r="C522">
        <v>535200</v>
      </c>
      <c r="D522" t="s">
        <v>3791</v>
      </c>
      <c r="E522" s="404">
        <v>171104342</v>
      </c>
      <c r="F522" s="401" t="str">
        <f t="shared" si="10"/>
        <v>Í1+$BÈ2lÎ</v>
      </c>
    </row>
    <row r="523" spans="1:6" ht="32.4" customHeight="1">
      <c r="A523" s="404">
        <v>522</v>
      </c>
      <c r="B523" s="403" t="s">
        <v>3792</v>
      </c>
      <c r="C523">
        <v>7200</v>
      </c>
      <c r="D523" t="s">
        <v>3793</v>
      </c>
      <c r="E523" s="404">
        <v>171107029</v>
      </c>
      <c r="F523" s="401" t="str">
        <f t="shared" si="10"/>
        <v>Í1+'"È9ÊÎ</v>
      </c>
    </row>
    <row r="524" spans="1:6" ht="32.4" customHeight="1">
      <c r="A524" s="404">
        <v>523</v>
      </c>
      <c r="B524" s="403" t="s">
        <v>3794</v>
      </c>
      <c r="C524">
        <v>74400</v>
      </c>
      <c r="D524" t="s">
        <v>3795</v>
      </c>
      <c r="E524" s="404">
        <v>171107125</v>
      </c>
      <c r="F524" s="401" t="str">
        <f t="shared" si="10"/>
        <v>Í1+',È5/Î</v>
      </c>
    </row>
    <row r="525" spans="1:6" ht="32.4" customHeight="1">
      <c r="A525" s="404">
        <v>524</v>
      </c>
      <c r="B525" s="403" t="s">
        <v>3796</v>
      </c>
      <c r="C525">
        <v>12000</v>
      </c>
      <c r="D525" t="s">
        <v>3797</v>
      </c>
      <c r="E525" s="404">
        <v>171106753</v>
      </c>
      <c r="F525" s="401" t="str">
        <f t="shared" si="10"/>
        <v>Í1+&amp;kÈ3NÎ</v>
      </c>
    </row>
    <row r="526" spans="1:6" ht="32.4" customHeight="1">
      <c r="A526" s="404">
        <v>525</v>
      </c>
      <c r="B526" s="403" t="s">
        <v>3798</v>
      </c>
      <c r="C526">
        <v>10400</v>
      </c>
      <c r="D526" t="s">
        <v>3799</v>
      </c>
      <c r="E526" s="404">
        <v>171106754</v>
      </c>
      <c r="F526" s="401" t="str">
        <f t="shared" si="10"/>
        <v>Í1+&amp;kÈ4TÎ</v>
      </c>
    </row>
    <row r="527" spans="1:6" ht="32.4" customHeight="1">
      <c r="A527" s="404">
        <v>526</v>
      </c>
      <c r="B527" s="403" t="s">
        <v>3800</v>
      </c>
      <c r="C527">
        <v>136800</v>
      </c>
      <c r="D527" t="s">
        <v>3801</v>
      </c>
      <c r="E527" s="404">
        <v>171108773</v>
      </c>
      <c r="F527" s="401" t="str">
        <f t="shared" si="10"/>
        <v>Í1+(mÈ3\Î</v>
      </c>
    </row>
    <row r="528" spans="1:6" ht="32.4" customHeight="1">
      <c r="A528" s="404">
        <v>527</v>
      </c>
      <c r="B528" s="403" t="s">
        <v>3802</v>
      </c>
      <c r="C528">
        <v>3400</v>
      </c>
      <c r="D528" t="s">
        <v>3803</v>
      </c>
      <c r="E528" s="404">
        <v>171108761</v>
      </c>
      <c r="F528" s="401" t="str">
        <f t="shared" si="10"/>
        <v>Í1+(lÈ1LÎ</v>
      </c>
    </row>
    <row r="529" spans="1:6" ht="32.4" customHeight="1">
      <c r="A529" s="404">
        <v>528</v>
      </c>
      <c r="B529" s="403" t="s">
        <v>3804</v>
      </c>
      <c r="C529">
        <v>68000</v>
      </c>
      <c r="D529" t="s">
        <v>3805</v>
      </c>
      <c r="E529" s="404">
        <v>171109030</v>
      </c>
      <c r="F529" s="401" t="str">
        <f t="shared" si="10"/>
        <v>Í1+)#È0ZÎ</v>
      </c>
    </row>
    <row r="530" spans="1:6" ht="32.4" customHeight="1">
      <c r="A530" s="404">
        <v>529</v>
      </c>
      <c r="B530" s="403" t="s">
        <v>3806</v>
      </c>
      <c r="C530">
        <v>13600</v>
      </c>
      <c r="D530" t="s">
        <v>3807</v>
      </c>
      <c r="E530" s="404">
        <v>171102791</v>
      </c>
      <c r="F530" s="401" t="str">
        <f t="shared" si="10"/>
        <v>Í1+"oÈ1FÎ</v>
      </c>
    </row>
  </sheetData>
  <autoFilter ref="B1:H53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94"/>
  <sheetViews>
    <sheetView topLeftCell="A378" workbookViewId="0">
      <selection activeCell="F378" sqref="F378"/>
    </sheetView>
  </sheetViews>
  <sheetFormatPr defaultRowHeight="14.4"/>
  <cols>
    <col min="2" max="2" width="18.41796875" bestFit="1" customWidth="1"/>
    <col min="3" max="3" width="10.41796875" bestFit="1" customWidth="1"/>
    <col min="4" max="4" width="6.26171875" customWidth="1"/>
    <col min="5" max="5" width="13.68359375" style="404" customWidth="1"/>
    <col min="6" max="6" width="24.26171875" bestFit="1" customWidth="1"/>
  </cols>
  <sheetData>
    <row r="1" spans="1:6"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</v>
      </c>
      <c r="B2" s="403" t="s">
        <v>3808</v>
      </c>
      <c r="C2">
        <v>18400</v>
      </c>
      <c r="D2" t="s">
        <v>3809</v>
      </c>
      <c r="E2" s="404">
        <v>171100451</v>
      </c>
      <c r="F2" s="401" t="str">
        <f t="shared" ref="F2:F57" si="0">Code128(E2)</f>
        <v>Í1+ÂMÈ1ÊÎ</v>
      </c>
    </row>
    <row r="3" spans="1:6" ht="26.1">
      <c r="A3">
        <v>2</v>
      </c>
      <c r="B3" s="403" t="s">
        <v>3810</v>
      </c>
      <c r="C3">
        <v>18400</v>
      </c>
      <c r="D3" t="s">
        <v>3811</v>
      </c>
      <c r="E3" s="404">
        <v>171100446</v>
      </c>
      <c r="F3" s="401" t="str">
        <f t="shared" si="0"/>
        <v>Í1+ÂLÈ69Î</v>
      </c>
    </row>
    <row r="4" spans="1:6" ht="26.1">
      <c r="A4">
        <v>3</v>
      </c>
      <c r="B4" s="403" t="s">
        <v>3812</v>
      </c>
      <c r="C4">
        <v>10400</v>
      </c>
      <c r="D4" t="s">
        <v>3813</v>
      </c>
      <c r="E4" s="404">
        <v>171100425</v>
      </c>
      <c r="F4" s="401" t="str">
        <f t="shared" si="0"/>
        <v>Í1+ÂJÈ5+Î</v>
      </c>
    </row>
    <row r="5" spans="1:6" ht="26.1">
      <c r="A5">
        <v>4</v>
      </c>
      <c r="B5" s="403" t="s">
        <v>3814</v>
      </c>
      <c r="C5">
        <v>34400</v>
      </c>
      <c r="D5" t="s">
        <v>3815</v>
      </c>
      <c r="E5" s="404">
        <v>171100491</v>
      </c>
      <c r="F5" s="401" t="str">
        <f t="shared" si="0"/>
        <v>Í1+ÂQÈ1/Î</v>
      </c>
    </row>
    <row r="6" spans="1:6" ht="26.1">
      <c r="A6">
        <v>5</v>
      </c>
      <c r="B6" s="403" t="s">
        <v>3816</v>
      </c>
      <c r="C6">
        <v>4700</v>
      </c>
      <c r="D6" t="s">
        <v>3817</v>
      </c>
      <c r="E6" s="404">
        <v>171100487</v>
      </c>
      <c r="F6" s="401" t="str">
        <f t="shared" si="0"/>
        <v>Í1+ÂPÈ7OÎ</v>
      </c>
    </row>
    <row r="7" spans="1:6" ht="26.1">
      <c r="A7">
        <v>6</v>
      </c>
      <c r="B7" s="403" t="s">
        <v>3818</v>
      </c>
      <c r="C7">
        <v>12000</v>
      </c>
      <c r="D7" t="s">
        <v>3819</v>
      </c>
      <c r="E7" s="404">
        <v>171100473</v>
      </c>
      <c r="F7" s="401" t="str">
        <f t="shared" si="0"/>
        <v>Í1+ÂOÈ33Î</v>
      </c>
    </row>
    <row r="8" spans="1:6" ht="26.1">
      <c r="A8">
        <v>7</v>
      </c>
      <c r="B8" s="403" t="s">
        <v>3820</v>
      </c>
      <c r="C8">
        <v>18400</v>
      </c>
      <c r="D8" t="s">
        <v>3821</v>
      </c>
      <c r="E8" s="404">
        <v>171100468</v>
      </c>
      <c r="F8" s="401" t="str">
        <f t="shared" si="0"/>
        <v>Í1+ÂNÈ8MÎ</v>
      </c>
    </row>
    <row r="9" spans="1:6" ht="26.1">
      <c r="A9">
        <v>8</v>
      </c>
      <c r="B9" s="403" t="s">
        <v>3822</v>
      </c>
      <c r="C9">
        <v>42400</v>
      </c>
      <c r="D9" t="s">
        <v>3823</v>
      </c>
      <c r="E9" s="404">
        <v>171100532</v>
      </c>
      <c r="F9" s="401" t="str">
        <f t="shared" si="0"/>
        <v>Í1+ÂUÈ2EÎ</v>
      </c>
    </row>
    <row r="10" spans="1:6" ht="26.1">
      <c r="A10">
        <v>9</v>
      </c>
      <c r="B10" s="403" t="s">
        <v>3824</v>
      </c>
      <c r="C10">
        <v>20000</v>
      </c>
      <c r="D10" t="s">
        <v>3825</v>
      </c>
      <c r="E10" s="404">
        <v>171100647</v>
      </c>
      <c r="F10" s="401" t="str">
        <f t="shared" si="0"/>
        <v>Í1+Â`È7(Î</v>
      </c>
    </row>
    <row r="11" spans="1:6" ht="26.1">
      <c r="A11">
        <v>10</v>
      </c>
      <c r="B11" s="403" t="s">
        <v>3826</v>
      </c>
      <c r="C11">
        <v>3400</v>
      </c>
      <c r="D11" t="s">
        <v>3827</v>
      </c>
      <c r="E11" s="404">
        <v>171100558</v>
      </c>
      <c r="F11" s="401" t="str">
        <f t="shared" si="0"/>
        <v>Í1+ÂWÈ8qÎ</v>
      </c>
    </row>
    <row r="12" spans="1:6" ht="26.1">
      <c r="A12">
        <v>11</v>
      </c>
      <c r="B12" s="403" t="s">
        <v>3828</v>
      </c>
      <c r="C12">
        <v>20000</v>
      </c>
      <c r="D12" t="s">
        <v>3829</v>
      </c>
      <c r="E12" s="404">
        <v>171100512</v>
      </c>
      <c r="F12" s="401" t="str">
        <f t="shared" si="0"/>
        <v>Í1+ÂSÈ2=Î</v>
      </c>
    </row>
    <row r="13" spans="1:6" ht="26.1">
      <c r="A13">
        <v>12</v>
      </c>
      <c r="B13" s="403" t="s">
        <v>3830</v>
      </c>
      <c r="C13">
        <v>16800</v>
      </c>
      <c r="D13" t="s">
        <v>3831</v>
      </c>
      <c r="E13" s="404">
        <v>171100801</v>
      </c>
      <c r="F13" s="401" t="str">
        <f t="shared" si="0"/>
        <v>Í1+ÂpÈ1DÎ</v>
      </c>
    </row>
    <row r="14" spans="1:6" ht="26.1">
      <c r="A14">
        <v>13</v>
      </c>
      <c r="B14" s="403" t="s">
        <v>3832</v>
      </c>
      <c r="C14">
        <v>21600</v>
      </c>
      <c r="D14" t="s">
        <v>3833</v>
      </c>
      <c r="E14" s="404">
        <v>171100502</v>
      </c>
      <c r="F14" s="401" t="str">
        <f t="shared" si="0"/>
        <v>Í1+ÂRÈ29Î</v>
      </c>
    </row>
    <row r="15" spans="1:6" ht="26.1">
      <c r="A15">
        <v>14</v>
      </c>
      <c r="B15" s="403" t="s">
        <v>3834</v>
      </c>
      <c r="C15">
        <v>53600</v>
      </c>
      <c r="D15" t="s">
        <v>3835</v>
      </c>
      <c r="E15" s="404">
        <v>171100803</v>
      </c>
      <c r="F15" s="401" t="str">
        <f t="shared" si="0"/>
        <v>Í1+ÂpÈ3PÎ</v>
      </c>
    </row>
    <row r="16" spans="1:6" ht="26.1">
      <c r="A16">
        <v>15</v>
      </c>
      <c r="B16" s="403" t="s">
        <v>3836</v>
      </c>
      <c r="C16">
        <v>12000</v>
      </c>
      <c r="D16" t="s">
        <v>3837</v>
      </c>
      <c r="E16" s="404">
        <v>171100599</v>
      </c>
      <c r="F16" s="401" t="str">
        <f t="shared" si="0"/>
        <v>Í1+Â[È9ÂÎ</v>
      </c>
    </row>
    <row r="17" spans="1:6" ht="26.1">
      <c r="A17">
        <v>16</v>
      </c>
      <c r="B17" s="403" t="s">
        <v>3838</v>
      </c>
      <c r="C17">
        <v>21600</v>
      </c>
      <c r="D17" t="s">
        <v>3839</v>
      </c>
      <c r="E17" s="404">
        <v>171100587</v>
      </c>
      <c r="F17" s="401" t="str">
        <f t="shared" si="0"/>
        <v>Í1+ÂZÈ7wÎ</v>
      </c>
    </row>
    <row r="18" spans="1:6" ht="26.1">
      <c r="A18">
        <v>17</v>
      </c>
      <c r="B18" s="403" t="s">
        <v>3840</v>
      </c>
      <c r="C18">
        <v>23200</v>
      </c>
      <c r="D18" t="s">
        <v>3841</v>
      </c>
      <c r="E18" s="404">
        <v>171100663</v>
      </c>
      <c r="F18" s="401" t="str">
        <f t="shared" si="0"/>
        <v>Í1+ÂbÈ3ÃÎ</v>
      </c>
    </row>
    <row r="19" spans="1:6" ht="26.1">
      <c r="A19">
        <v>18</v>
      </c>
      <c r="B19" s="403" t="s">
        <v>3842</v>
      </c>
      <c r="C19">
        <v>16800</v>
      </c>
      <c r="D19" t="s">
        <v>3843</v>
      </c>
      <c r="E19" s="404">
        <v>171100415</v>
      </c>
      <c r="F19" s="401" t="str">
        <f t="shared" si="0"/>
        <v>Í1+ÂIÈ5'Î</v>
      </c>
    </row>
    <row r="20" spans="1:6" ht="26.1">
      <c r="A20">
        <v>19</v>
      </c>
      <c r="B20" s="403" t="s">
        <v>3844</v>
      </c>
      <c r="C20">
        <v>10400</v>
      </c>
      <c r="D20" t="s">
        <v>3845</v>
      </c>
      <c r="E20" s="404">
        <v>171100737</v>
      </c>
      <c r="F20" s="401" t="str">
        <f t="shared" si="0"/>
        <v>Í1+ÂiÈ7LÎ</v>
      </c>
    </row>
    <row r="21" spans="1:6" ht="26.1">
      <c r="A21">
        <v>20</v>
      </c>
      <c r="B21" s="403" t="s">
        <v>3846</v>
      </c>
      <c r="C21">
        <v>20000</v>
      </c>
      <c r="D21" t="s">
        <v>3847</v>
      </c>
      <c r="E21" s="404">
        <v>171100724</v>
      </c>
      <c r="F21" s="401" t="str">
        <f t="shared" si="0"/>
        <v>Í1+ÂhÈ46Î</v>
      </c>
    </row>
    <row r="22" spans="1:6" ht="26.1">
      <c r="A22">
        <v>21</v>
      </c>
      <c r="B22" s="403" t="s">
        <v>3848</v>
      </c>
      <c r="C22">
        <v>10400</v>
      </c>
      <c r="D22" t="s">
        <v>3849</v>
      </c>
      <c r="E22" s="404">
        <v>171100648</v>
      </c>
      <c r="F22" s="401" t="str">
        <f t="shared" si="0"/>
        <v>Í1+Â`È8.Î</v>
      </c>
    </row>
    <row r="23" spans="1:6" ht="26.1">
      <c r="A23">
        <v>22</v>
      </c>
      <c r="B23" s="403" t="s">
        <v>3850</v>
      </c>
      <c r="C23">
        <v>8800</v>
      </c>
      <c r="D23" t="s">
        <v>3851</v>
      </c>
      <c r="E23" s="404">
        <v>171100759</v>
      </c>
      <c r="F23" s="401" t="str">
        <f t="shared" si="0"/>
        <v>Í1+ÂkÈ9`Î</v>
      </c>
    </row>
    <row r="24" spans="1:6" ht="26.1">
      <c r="A24">
        <v>23</v>
      </c>
      <c r="B24" s="403" t="s">
        <v>3852</v>
      </c>
      <c r="C24">
        <v>47200</v>
      </c>
      <c r="D24" t="s">
        <v>3853</v>
      </c>
      <c r="E24" s="404">
        <v>171100756</v>
      </c>
      <c r="F24" s="401" t="str">
        <f t="shared" si="0"/>
        <v>Í1+ÂkÈ6NÎ</v>
      </c>
    </row>
    <row r="25" spans="1:6" ht="26.1">
      <c r="A25">
        <v>24</v>
      </c>
      <c r="B25" s="403" t="s">
        <v>3854</v>
      </c>
      <c r="C25">
        <v>4700</v>
      </c>
      <c r="D25" t="s">
        <v>3855</v>
      </c>
      <c r="E25" s="404">
        <v>171100755</v>
      </c>
      <c r="F25" s="401" t="str">
        <f t="shared" si="0"/>
        <v>Í1+ÂkÈ5HÎ</v>
      </c>
    </row>
    <row r="26" spans="1:6" ht="26.1">
      <c r="A26">
        <v>25</v>
      </c>
      <c r="B26" s="403" t="s">
        <v>3856</v>
      </c>
      <c r="C26">
        <v>124000</v>
      </c>
      <c r="D26" t="s">
        <v>3857</v>
      </c>
      <c r="E26" s="404">
        <v>171100304</v>
      </c>
      <c r="F26" s="401" t="str">
        <f t="shared" si="0"/>
        <v>Í1+Â&gt;È4\Î</v>
      </c>
    </row>
    <row r="27" spans="1:6" ht="26.1">
      <c r="A27">
        <v>26</v>
      </c>
      <c r="B27" s="403" t="s">
        <v>3858</v>
      </c>
      <c r="C27">
        <v>93600</v>
      </c>
      <c r="D27" t="s">
        <v>3859</v>
      </c>
      <c r="E27" s="404">
        <v>171100315</v>
      </c>
      <c r="F27" s="401" t="str">
        <f t="shared" si="0"/>
        <v>Í1+Â?È5fÎ</v>
      </c>
    </row>
    <row r="28" spans="1:6" ht="26.1">
      <c r="A28">
        <v>27</v>
      </c>
      <c r="B28" s="403" t="s">
        <v>998</v>
      </c>
      <c r="C28">
        <v>18400</v>
      </c>
      <c r="D28" t="s">
        <v>3860</v>
      </c>
      <c r="E28" s="404">
        <v>171100316</v>
      </c>
      <c r="F28" s="401" t="str">
        <f t="shared" si="0"/>
        <v>Í1+Â?È6lÎ</v>
      </c>
    </row>
    <row r="29" spans="1:6" ht="26.1">
      <c r="A29">
        <v>28</v>
      </c>
      <c r="B29" s="403" t="s">
        <v>3861</v>
      </c>
      <c r="C29">
        <v>44000</v>
      </c>
      <c r="D29" t="s">
        <v>3862</v>
      </c>
      <c r="E29" s="404">
        <v>171100317</v>
      </c>
      <c r="F29" s="401" t="str">
        <f t="shared" si="0"/>
        <v>Í1+Â?È7rÎ</v>
      </c>
    </row>
    <row r="30" spans="1:6" ht="26.1">
      <c r="A30">
        <v>29</v>
      </c>
      <c r="B30" s="403" t="s">
        <v>3863</v>
      </c>
      <c r="C30">
        <v>21600</v>
      </c>
      <c r="D30" t="s">
        <v>3864</v>
      </c>
      <c r="E30" s="404">
        <v>171100221</v>
      </c>
      <c r="F30" s="401" t="str">
        <f t="shared" si="0"/>
        <v>Í1+Â6È1*Î</v>
      </c>
    </row>
    <row r="31" spans="1:6" ht="26.1">
      <c r="A31">
        <v>30</v>
      </c>
      <c r="B31" s="403" t="s">
        <v>3865</v>
      </c>
      <c r="C31">
        <v>71200</v>
      </c>
      <c r="D31" t="s">
        <v>3866</v>
      </c>
      <c r="E31" s="404">
        <v>171100347</v>
      </c>
      <c r="F31" s="401" t="str">
        <f t="shared" si="0"/>
        <v>Í1+ÂBÈ7~Î</v>
      </c>
    </row>
    <row r="32" spans="1:6" ht="26.1">
      <c r="A32">
        <v>31</v>
      </c>
      <c r="B32" s="403" t="s">
        <v>3867</v>
      </c>
      <c r="C32">
        <v>85600</v>
      </c>
      <c r="D32" t="s">
        <v>3868</v>
      </c>
      <c r="E32" s="404">
        <v>171100136</v>
      </c>
      <c r="F32" s="401" t="str">
        <f t="shared" si="0"/>
        <v>Í1+Â-È6$Î</v>
      </c>
    </row>
    <row r="33" spans="1:6" ht="26.1">
      <c r="A33">
        <v>32</v>
      </c>
      <c r="B33" s="403" t="s">
        <v>3869</v>
      </c>
      <c r="C33">
        <v>37600</v>
      </c>
      <c r="D33" t="s">
        <v>3870</v>
      </c>
      <c r="E33" s="404">
        <v>171100125</v>
      </c>
      <c r="F33" s="401" t="str">
        <f t="shared" si="0"/>
        <v>Í1+Â,È5ÅÎ</v>
      </c>
    </row>
    <row r="34" spans="1:6" ht="26.1">
      <c r="A34">
        <v>33</v>
      </c>
      <c r="B34" s="403" t="s">
        <v>3871</v>
      </c>
      <c r="C34">
        <v>69600</v>
      </c>
      <c r="D34" t="s">
        <v>3872</v>
      </c>
      <c r="E34" s="404">
        <v>171100146</v>
      </c>
      <c r="F34" s="401" t="str">
        <f t="shared" si="0"/>
        <v>Í1+Â.È6(Î</v>
      </c>
    </row>
    <row r="35" spans="1:6" ht="26.1">
      <c r="A35">
        <v>34</v>
      </c>
      <c r="B35" s="403" t="s">
        <v>3873</v>
      </c>
      <c r="C35">
        <v>90400</v>
      </c>
      <c r="D35" t="s">
        <v>3874</v>
      </c>
      <c r="E35" s="404">
        <v>171100153</v>
      </c>
      <c r="F35" s="401" t="str">
        <f t="shared" si="0"/>
        <v>Í1+Â/È3ÅÎ</v>
      </c>
    </row>
    <row r="36" spans="1:6" ht="26.1">
      <c r="A36">
        <v>35</v>
      </c>
      <c r="B36" s="403" t="s">
        <v>3875</v>
      </c>
      <c r="C36">
        <v>108000</v>
      </c>
      <c r="D36" t="s">
        <v>3876</v>
      </c>
      <c r="E36" s="404">
        <v>171100154</v>
      </c>
      <c r="F36" s="401" t="str">
        <f t="shared" si="0"/>
        <v>Í1+Â/È4ÂÎ</v>
      </c>
    </row>
    <row r="37" spans="1:6" ht="26.1">
      <c r="A37">
        <v>36</v>
      </c>
      <c r="B37" s="403" t="s">
        <v>3877</v>
      </c>
      <c r="C37">
        <v>2100</v>
      </c>
      <c r="D37" t="s">
        <v>3878</v>
      </c>
      <c r="E37" s="404">
        <v>171100381</v>
      </c>
      <c r="F37" s="401" t="str">
        <f t="shared" si="0"/>
        <v>Í1+ÂFÈ1jÎ</v>
      </c>
    </row>
    <row r="38" spans="1:6" ht="26.1">
      <c r="A38">
        <v>37</v>
      </c>
      <c r="B38" s="403" t="s">
        <v>3879</v>
      </c>
      <c r="C38">
        <v>13600</v>
      </c>
      <c r="D38" t="s">
        <v>3880</v>
      </c>
      <c r="E38" s="404">
        <v>171100380</v>
      </c>
      <c r="F38" s="401" t="str">
        <f t="shared" si="0"/>
        <v>Í1+ÂFÈ0dÎ</v>
      </c>
    </row>
    <row r="39" spans="1:6" ht="26.1">
      <c r="A39">
        <v>38</v>
      </c>
      <c r="B39" s="403" t="s">
        <v>3881</v>
      </c>
      <c r="C39">
        <v>87200</v>
      </c>
      <c r="D39" t="s">
        <v>3882</v>
      </c>
      <c r="E39" s="404">
        <v>171100384</v>
      </c>
      <c r="F39" s="401" t="str">
        <f t="shared" si="0"/>
        <v>Í1+ÂFÈ4|Î</v>
      </c>
    </row>
    <row r="40" spans="1:6" ht="26.1">
      <c r="A40">
        <v>39</v>
      </c>
      <c r="B40" s="403" t="s">
        <v>3883</v>
      </c>
      <c r="C40">
        <v>56800</v>
      </c>
      <c r="D40" t="s">
        <v>3884</v>
      </c>
      <c r="E40" s="404">
        <v>171100356</v>
      </c>
      <c r="F40" s="401" t="str">
        <f t="shared" si="0"/>
        <v>Í1+ÂCÈ6|Î</v>
      </c>
    </row>
    <row r="41" spans="1:6" ht="26.1">
      <c r="A41">
        <v>40</v>
      </c>
      <c r="B41" s="403" t="s">
        <v>3885</v>
      </c>
      <c r="C41">
        <v>68000</v>
      </c>
      <c r="D41" t="s">
        <v>3886</v>
      </c>
      <c r="E41" s="404">
        <v>171100394</v>
      </c>
      <c r="F41" s="401" t="str">
        <f t="shared" si="0"/>
        <v>Í1+ÂGÈ4ÄÎ</v>
      </c>
    </row>
    <row r="42" spans="1:6" ht="26.1">
      <c r="A42">
        <v>41</v>
      </c>
      <c r="B42" s="403" t="s">
        <v>3887</v>
      </c>
      <c r="C42">
        <v>29600</v>
      </c>
      <c r="D42" t="s">
        <v>3888</v>
      </c>
      <c r="E42" s="404">
        <v>171100397</v>
      </c>
      <c r="F42" s="401" t="str">
        <f t="shared" si="0"/>
        <v>Í1+ÂGÈ7+Î</v>
      </c>
    </row>
    <row r="43" spans="1:6" ht="26.1">
      <c r="A43">
        <v>42</v>
      </c>
      <c r="B43" s="403" t="s">
        <v>3889</v>
      </c>
      <c r="C43">
        <v>26400</v>
      </c>
      <c r="D43" t="s">
        <v>3890</v>
      </c>
      <c r="E43" s="404">
        <v>171100109</v>
      </c>
      <c r="F43" s="401" t="str">
        <f t="shared" si="0"/>
        <v>Í1+Â*È9*Î</v>
      </c>
    </row>
    <row r="44" spans="1:6" ht="26.1">
      <c r="A44">
        <v>43</v>
      </c>
      <c r="B44" s="403" t="s">
        <v>3891</v>
      </c>
      <c r="C44">
        <v>61600</v>
      </c>
      <c r="D44" t="s">
        <v>3892</v>
      </c>
      <c r="E44" s="404">
        <v>171100222</v>
      </c>
      <c r="F44" s="401" t="str">
        <f t="shared" si="0"/>
        <v>Í1+Â6È20Î</v>
      </c>
    </row>
    <row r="45" spans="1:6" ht="26.1">
      <c r="A45">
        <v>44</v>
      </c>
      <c r="B45" s="403" t="s">
        <v>3893</v>
      </c>
      <c r="C45">
        <v>20000</v>
      </c>
      <c r="D45" t="s">
        <v>3894</v>
      </c>
      <c r="E45" s="404">
        <v>171100193</v>
      </c>
      <c r="F45" s="401" t="str">
        <f t="shared" si="0"/>
        <v>Í1+Â3È3*Î</v>
      </c>
    </row>
    <row r="46" spans="1:6" ht="26.1">
      <c r="A46">
        <v>45</v>
      </c>
      <c r="B46" s="403" t="s">
        <v>3895</v>
      </c>
      <c r="C46">
        <v>13600</v>
      </c>
      <c r="D46" t="s">
        <v>3896</v>
      </c>
      <c r="E46" s="404">
        <v>171100207</v>
      </c>
      <c r="F46" s="401" t="str">
        <f t="shared" si="0"/>
        <v>Í1+Â4È7FÎ</v>
      </c>
    </row>
    <row r="47" spans="1:6" ht="26.1">
      <c r="A47">
        <v>46</v>
      </c>
      <c r="B47" s="403" t="s">
        <v>3897</v>
      </c>
      <c r="C47">
        <v>45600</v>
      </c>
      <c r="D47" t="s">
        <v>3898</v>
      </c>
      <c r="E47" s="404">
        <v>171100208</v>
      </c>
      <c r="F47" s="401" t="str">
        <f t="shared" si="0"/>
        <v>Í1+Â4È8LÎ</v>
      </c>
    </row>
    <row r="48" spans="1:6" ht="26.1">
      <c r="A48">
        <v>47</v>
      </c>
      <c r="B48" s="403" t="s">
        <v>3899</v>
      </c>
      <c r="C48">
        <v>53600</v>
      </c>
      <c r="D48" t="s">
        <v>3900</v>
      </c>
      <c r="E48" s="404">
        <v>171100239</v>
      </c>
      <c r="F48" s="401" t="str">
        <f t="shared" si="0"/>
        <v>Í1+Â7È9^Î</v>
      </c>
    </row>
    <row r="49" spans="1:6" ht="26.1">
      <c r="A49">
        <v>48</v>
      </c>
      <c r="B49" s="403" t="s">
        <v>3901</v>
      </c>
      <c r="C49">
        <v>4700</v>
      </c>
      <c r="D49" t="s">
        <v>3902</v>
      </c>
      <c r="E49" s="404">
        <v>171100280</v>
      </c>
      <c r="F49" s="401" t="str">
        <f t="shared" si="0"/>
        <v>Í1+Â&lt;È0&lt;Î</v>
      </c>
    </row>
    <row r="50" spans="1:6" ht="26.1">
      <c r="A50">
        <v>49</v>
      </c>
      <c r="B50" s="403" t="s">
        <v>3903</v>
      </c>
      <c r="C50">
        <v>31200</v>
      </c>
      <c r="D50" t="s">
        <v>3904</v>
      </c>
      <c r="E50" s="404">
        <v>171100097</v>
      </c>
      <c r="F50" s="401" t="str">
        <f t="shared" si="0"/>
        <v>Í1+Â)È7ÅÎ</v>
      </c>
    </row>
    <row r="51" spans="1:6" ht="26.1">
      <c r="A51">
        <v>50</v>
      </c>
      <c r="B51" s="403" t="s">
        <v>3905</v>
      </c>
      <c r="C51">
        <v>15200</v>
      </c>
      <c r="D51" t="s">
        <v>3906</v>
      </c>
      <c r="E51" s="404">
        <v>171100016</v>
      </c>
      <c r="F51" s="401" t="str">
        <f t="shared" si="0"/>
        <v>Í1+Â!È6[Î</v>
      </c>
    </row>
    <row r="52" spans="1:6" ht="26.1">
      <c r="A52">
        <v>51</v>
      </c>
      <c r="B52" s="403" t="s">
        <v>3907</v>
      </c>
      <c r="C52">
        <v>40800</v>
      </c>
      <c r="D52" t="s">
        <v>3908</v>
      </c>
      <c r="E52" s="404">
        <v>171100037</v>
      </c>
      <c r="F52" s="401" t="str">
        <f t="shared" si="0"/>
        <v>Í1+Â#È7iÎ</v>
      </c>
    </row>
    <row r="53" spans="1:6" ht="26.1">
      <c r="A53">
        <v>52</v>
      </c>
      <c r="B53" s="403" t="s">
        <v>3909</v>
      </c>
      <c r="C53">
        <v>48800</v>
      </c>
      <c r="D53" t="s">
        <v>3910</v>
      </c>
      <c r="E53" s="404">
        <v>171100110</v>
      </c>
      <c r="F53" s="401" t="str">
        <f t="shared" si="0"/>
        <v>Í1+Â+È0_Î</v>
      </c>
    </row>
    <row r="54" spans="1:6" ht="26.1">
      <c r="A54">
        <v>53</v>
      </c>
      <c r="B54" s="403" t="s">
        <v>3911</v>
      </c>
      <c r="C54">
        <v>42400</v>
      </c>
      <c r="D54" t="s">
        <v>3912</v>
      </c>
      <c r="E54" s="404">
        <v>171100054</v>
      </c>
      <c r="F54" s="401" t="str">
        <f t="shared" si="0"/>
        <v>Í1+Â%È4_Î</v>
      </c>
    </row>
    <row r="55" spans="1:6" ht="26.1">
      <c r="A55">
        <v>54</v>
      </c>
      <c r="B55" s="403" t="s">
        <v>3913</v>
      </c>
      <c r="C55">
        <v>98400</v>
      </c>
      <c r="D55" t="s">
        <v>3914</v>
      </c>
      <c r="E55" s="404">
        <v>171100060</v>
      </c>
      <c r="F55" s="401" t="str">
        <f t="shared" si="0"/>
        <v>Í1+Â&amp;È0KÎ</v>
      </c>
    </row>
    <row r="56" spans="1:6" ht="26.1">
      <c r="A56">
        <v>55</v>
      </c>
      <c r="B56" s="403" t="s">
        <v>3915</v>
      </c>
      <c r="C56">
        <v>31200</v>
      </c>
      <c r="D56" t="s">
        <v>3916</v>
      </c>
      <c r="E56" s="404">
        <v>171100061</v>
      </c>
      <c r="F56" s="401" t="str">
        <f t="shared" si="0"/>
        <v>Í1+Â&amp;È1QÎ</v>
      </c>
    </row>
    <row r="57" spans="1:6" ht="26.1">
      <c r="A57">
        <v>56</v>
      </c>
      <c r="B57" s="403" t="s">
        <v>3917</v>
      </c>
      <c r="C57">
        <v>32800</v>
      </c>
      <c r="D57" t="s">
        <v>3918</v>
      </c>
      <c r="E57" s="404">
        <v>171102198</v>
      </c>
      <c r="F57" s="401" t="str">
        <f t="shared" si="0"/>
        <v>Í1+"3È8NÎ</v>
      </c>
    </row>
    <row r="58" spans="1:6" ht="26.1">
      <c r="A58">
        <v>57</v>
      </c>
      <c r="B58" s="403" t="s">
        <v>3919</v>
      </c>
      <c r="C58">
        <v>21600</v>
      </c>
      <c r="D58" t="s">
        <v>3920</v>
      </c>
      <c r="E58" s="404">
        <v>171102205</v>
      </c>
      <c r="F58" s="401" t="str">
        <f t="shared" ref="F58:F115" si="1">Code128(E58)</f>
        <v>Í1+"4È5@Î</v>
      </c>
    </row>
    <row r="59" spans="1:6" ht="26.1">
      <c r="A59">
        <v>58</v>
      </c>
      <c r="B59" s="403" t="s">
        <v>3921</v>
      </c>
      <c r="C59">
        <v>8800</v>
      </c>
      <c r="D59" t="s">
        <v>3922</v>
      </c>
      <c r="E59" s="404">
        <v>171102220</v>
      </c>
      <c r="F59" s="401" t="str">
        <f t="shared" si="1"/>
        <v>Í1+"6È0*Î</v>
      </c>
    </row>
    <row r="60" spans="1:6" ht="26.1">
      <c r="A60">
        <v>59</v>
      </c>
      <c r="B60" s="403" t="s">
        <v>3923</v>
      </c>
      <c r="C60">
        <v>40800</v>
      </c>
      <c r="D60" t="s">
        <v>3924</v>
      </c>
      <c r="E60" s="404">
        <v>171102127</v>
      </c>
      <c r="F60" s="401" t="str">
        <f t="shared" si="1"/>
        <v>Í1+",È7,Î</v>
      </c>
    </row>
    <row r="61" spans="1:6" ht="26.1">
      <c r="A61">
        <v>60</v>
      </c>
      <c r="B61" s="403" t="s">
        <v>3925</v>
      </c>
      <c r="C61">
        <v>50400</v>
      </c>
      <c r="D61" t="s">
        <v>3926</v>
      </c>
      <c r="E61" s="404">
        <v>171102129</v>
      </c>
      <c r="F61" s="401" t="str">
        <f t="shared" si="1"/>
        <v>Í1+",È98Î</v>
      </c>
    </row>
    <row r="62" spans="1:6" ht="26.1">
      <c r="A62">
        <v>61</v>
      </c>
      <c r="B62" s="403" t="s">
        <v>3927</v>
      </c>
      <c r="C62">
        <v>2100</v>
      </c>
      <c r="D62" t="s">
        <v>3928</v>
      </c>
      <c r="E62" s="404">
        <v>171102139</v>
      </c>
      <c r="F62" s="401" t="str">
        <f t="shared" si="1"/>
        <v>Í1+"-È9&lt;Î</v>
      </c>
    </row>
    <row r="63" spans="1:6" ht="26.1">
      <c r="A63">
        <v>62</v>
      </c>
      <c r="B63" s="403" t="s">
        <v>3929</v>
      </c>
      <c r="C63">
        <v>44000</v>
      </c>
      <c r="D63" t="s">
        <v>3930</v>
      </c>
      <c r="E63" s="404">
        <v>171102140</v>
      </c>
      <c r="F63" s="401" t="str">
        <f t="shared" si="1"/>
        <v>Í1+".È0qÎ</v>
      </c>
    </row>
    <row r="64" spans="1:6" ht="26.1">
      <c r="A64">
        <v>63</v>
      </c>
      <c r="B64" s="403" t="s">
        <v>3931</v>
      </c>
      <c r="C64">
        <v>37600</v>
      </c>
      <c r="D64" t="s">
        <v>3932</v>
      </c>
      <c r="E64" s="404">
        <v>171102149</v>
      </c>
      <c r="F64" s="401" t="str">
        <f t="shared" si="1"/>
        <v>Í1+".È9@Î</v>
      </c>
    </row>
    <row r="65" spans="1:6" ht="26.1">
      <c r="A65">
        <v>64</v>
      </c>
      <c r="B65" s="403" t="s">
        <v>3933</v>
      </c>
      <c r="C65">
        <v>64800</v>
      </c>
      <c r="D65" t="s">
        <v>3934</v>
      </c>
      <c r="E65" s="404">
        <v>171102368</v>
      </c>
      <c r="F65" s="401" t="str">
        <f t="shared" si="1"/>
        <v>Í1+"DÈ8+Î</v>
      </c>
    </row>
    <row r="66" spans="1:6" ht="26.1">
      <c r="A66">
        <v>65</v>
      </c>
      <c r="B66" s="403" t="s">
        <v>3935</v>
      </c>
      <c r="C66">
        <v>42400</v>
      </c>
      <c r="D66" t="s">
        <v>3936</v>
      </c>
      <c r="E66" s="404">
        <v>171102376</v>
      </c>
      <c r="F66" s="401" t="str">
        <f t="shared" si="1"/>
        <v>Í1+"EÈ6#Î</v>
      </c>
    </row>
    <row r="67" spans="1:6" ht="26.1">
      <c r="A67">
        <v>66</v>
      </c>
      <c r="B67" s="403" t="s">
        <v>3937</v>
      </c>
      <c r="C67">
        <v>26400</v>
      </c>
      <c r="D67" t="s">
        <v>3938</v>
      </c>
      <c r="E67" s="404">
        <v>171102542</v>
      </c>
      <c r="F67" s="401" t="str">
        <f t="shared" si="1"/>
        <v>Í1+"VÈ2OÎ</v>
      </c>
    </row>
    <row r="68" spans="1:6" ht="26.1">
      <c r="A68">
        <v>67</v>
      </c>
      <c r="B68" s="403" t="s">
        <v>3939</v>
      </c>
      <c r="C68">
        <v>23200</v>
      </c>
      <c r="D68" t="s">
        <v>3940</v>
      </c>
      <c r="E68" s="404">
        <v>171102411</v>
      </c>
      <c r="F68" s="401" t="str">
        <f t="shared" si="1"/>
        <v>Í1+"IÈ1|Î</v>
      </c>
    </row>
    <row r="69" spans="1:6" ht="26.1">
      <c r="A69">
        <v>68</v>
      </c>
      <c r="B69" s="403" t="s">
        <v>3941</v>
      </c>
      <c r="C69">
        <v>48800</v>
      </c>
      <c r="D69" t="s">
        <v>3942</v>
      </c>
      <c r="E69" s="404">
        <v>171102405</v>
      </c>
      <c r="F69" s="401" t="str">
        <f t="shared" si="1"/>
        <v>Í1+"HÈ5)Î</v>
      </c>
    </row>
    <row r="70" spans="1:6" ht="26.1">
      <c r="A70">
        <v>69</v>
      </c>
      <c r="B70" s="403" t="s">
        <v>3943</v>
      </c>
      <c r="C70">
        <v>128800</v>
      </c>
      <c r="D70" t="s">
        <v>3944</v>
      </c>
      <c r="E70" s="404">
        <v>171102242</v>
      </c>
      <c r="F70" s="401" t="str">
        <f t="shared" si="1"/>
        <v>Í1+"8È2&gt;Î</v>
      </c>
    </row>
    <row r="71" spans="1:6" ht="26.1">
      <c r="A71">
        <v>70</v>
      </c>
      <c r="B71" s="403" t="s">
        <v>3945</v>
      </c>
      <c r="C71">
        <v>42400</v>
      </c>
      <c r="D71" t="s">
        <v>3946</v>
      </c>
      <c r="E71" s="404">
        <v>171102307</v>
      </c>
      <c r="F71" s="401" t="str">
        <f t="shared" si="1"/>
        <v>Í1+"&gt;È7tÎ</v>
      </c>
    </row>
    <row r="72" spans="1:6" ht="26.1">
      <c r="A72">
        <v>71</v>
      </c>
      <c r="B72" s="403" t="s">
        <v>3947</v>
      </c>
      <c r="C72">
        <v>18400</v>
      </c>
      <c r="D72" t="s">
        <v>3948</v>
      </c>
      <c r="E72" s="404">
        <v>171102445</v>
      </c>
      <c r="F72" s="401" t="str">
        <f t="shared" si="1"/>
        <v>Í1+"LÈ59Î</v>
      </c>
    </row>
    <row r="73" spans="1:6" ht="26.1">
      <c r="A73">
        <v>72</v>
      </c>
      <c r="B73" s="403" t="s">
        <v>3949</v>
      </c>
      <c r="C73">
        <v>3400</v>
      </c>
      <c r="D73" t="s">
        <v>3950</v>
      </c>
      <c r="E73" s="404">
        <v>171102530</v>
      </c>
      <c r="F73" s="401" t="str">
        <f t="shared" si="1"/>
        <v>Í1+"UÈ0?Î</v>
      </c>
    </row>
    <row r="74" spans="1:6" ht="26.1">
      <c r="A74">
        <v>73</v>
      </c>
      <c r="B74" s="403" t="s">
        <v>3951</v>
      </c>
      <c r="C74">
        <v>24800</v>
      </c>
      <c r="D74" t="s">
        <v>3952</v>
      </c>
      <c r="E74" s="404">
        <v>171102528</v>
      </c>
      <c r="F74" s="401" t="str">
        <f t="shared" si="1"/>
        <v>Í1+"TÈ8kÎ</v>
      </c>
    </row>
    <row r="75" spans="1:6" ht="26.1">
      <c r="A75">
        <v>74</v>
      </c>
      <c r="B75" s="403" t="s">
        <v>3953</v>
      </c>
      <c r="C75">
        <v>60000</v>
      </c>
      <c r="D75" t="s">
        <v>3954</v>
      </c>
      <c r="E75" s="404">
        <v>171102525</v>
      </c>
      <c r="F75" s="401" t="str">
        <f t="shared" si="1"/>
        <v>Í1+"TÈ5YÎ</v>
      </c>
    </row>
    <row r="76" spans="1:6" ht="26.1">
      <c r="A76">
        <v>75</v>
      </c>
      <c r="B76" s="403" t="s">
        <v>3955</v>
      </c>
      <c r="C76">
        <v>8800</v>
      </c>
      <c r="D76" t="s">
        <v>3956</v>
      </c>
      <c r="E76" s="404">
        <v>171102518</v>
      </c>
      <c r="F76" s="401" t="str">
        <f t="shared" si="1"/>
        <v>Í1+"SÈ8gÎ</v>
      </c>
    </row>
    <row r="77" spans="1:6" ht="26.1">
      <c r="A77">
        <v>76</v>
      </c>
      <c r="B77" s="403" t="s">
        <v>3957</v>
      </c>
      <c r="C77">
        <v>2100</v>
      </c>
      <c r="D77" t="s">
        <v>3958</v>
      </c>
      <c r="E77" s="404">
        <v>171102509</v>
      </c>
      <c r="F77" s="401" t="str">
        <f t="shared" si="1"/>
        <v>Í1+"RÈ9iÎ</v>
      </c>
    </row>
    <row r="78" spans="1:6" ht="26.1">
      <c r="A78">
        <v>77</v>
      </c>
      <c r="B78" s="403" t="s">
        <v>3959</v>
      </c>
      <c r="C78">
        <v>36000</v>
      </c>
      <c r="D78" t="s">
        <v>3960</v>
      </c>
      <c r="E78" s="404">
        <v>171102493</v>
      </c>
      <c r="F78" s="401" t="str">
        <f t="shared" si="1"/>
        <v>Í1+"QÈ3AÎ</v>
      </c>
    </row>
    <row r="79" spans="1:6" ht="26.1">
      <c r="A79">
        <v>78</v>
      </c>
      <c r="B79" s="403" t="s">
        <v>3961</v>
      </c>
      <c r="C79">
        <v>296800</v>
      </c>
      <c r="D79" t="s">
        <v>3962</v>
      </c>
      <c r="E79" s="404">
        <v>171102290</v>
      </c>
      <c r="F79" s="401" t="str">
        <f t="shared" si="1"/>
        <v>Í1+"=È0FÎ</v>
      </c>
    </row>
    <row r="80" spans="1:6" ht="26.1">
      <c r="A80">
        <v>79</v>
      </c>
      <c r="B80" s="403" t="s">
        <v>3963</v>
      </c>
      <c r="C80">
        <v>13600</v>
      </c>
      <c r="D80" t="s">
        <v>3964</v>
      </c>
      <c r="E80" s="404">
        <v>171102271</v>
      </c>
      <c r="F80" s="401" t="str">
        <f t="shared" si="1"/>
        <v>Í1+";È1DÎ</v>
      </c>
    </row>
    <row r="81" spans="1:6" ht="26.1">
      <c r="A81">
        <v>80</v>
      </c>
      <c r="B81" s="403" t="s">
        <v>1767</v>
      </c>
      <c r="C81">
        <v>23200</v>
      </c>
      <c r="D81" t="s">
        <v>3965</v>
      </c>
      <c r="E81" s="404">
        <v>171102274</v>
      </c>
      <c r="F81" s="401" t="str">
        <f t="shared" si="1"/>
        <v>Í1+";È4VÎ</v>
      </c>
    </row>
    <row r="82" spans="1:6" ht="26.1">
      <c r="A82">
        <v>81</v>
      </c>
      <c r="B82" s="403" t="s">
        <v>3966</v>
      </c>
      <c r="C82">
        <v>140000</v>
      </c>
      <c r="D82" t="s">
        <v>3967</v>
      </c>
      <c r="E82" s="404">
        <v>171109510</v>
      </c>
      <c r="F82" s="401" t="str">
        <f t="shared" si="1"/>
        <v>Í1+)SÈ0LÎ</v>
      </c>
    </row>
    <row r="83" spans="1:6" ht="26.1">
      <c r="A83">
        <v>82</v>
      </c>
      <c r="B83" s="403" t="s">
        <v>3968</v>
      </c>
      <c r="C83">
        <v>23200</v>
      </c>
      <c r="D83" t="s">
        <v>3969</v>
      </c>
      <c r="E83" s="404">
        <v>171103447</v>
      </c>
      <c r="F83" s="401" t="str">
        <f t="shared" si="1"/>
        <v>Í1+#LÈ7HÎ</v>
      </c>
    </row>
    <row r="84" spans="1:6" ht="26.1">
      <c r="A84">
        <v>83</v>
      </c>
      <c r="B84" s="403" t="s">
        <v>3970</v>
      </c>
      <c r="C84">
        <v>188000</v>
      </c>
      <c r="D84" t="s">
        <v>3971</v>
      </c>
      <c r="E84" s="404">
        <v>171103403</v>
      </c>
      <c r="F84" s="401" t="str">
        <f t="shared" si="1"/>
        <v>Í1+#HÈ3ÂÎ</v>
      </c>
    </row>
    <row r="85" spans="1:6" ht="26.1">
      <c r="A85">
        <v>84</v>
      </c>
      <c r="B85" s="403" t="s">
        <v>3972</v>
      </c>
      <c r="C85">
        <v>39200</v>
      </c>
      <c r="D85" t="s">
        <v>3973</v>
      </c>
      <c r="E85" s="404">
        <v>171103111</v>
      </c>
      <c r="F85" s="401" t="str">
        <f t="shared" si="1"/>
        <v>Í1+#+È1nÎ</v>
      </c>
    </row>
    <row r="86" spans="1:6" ht="26.1">
      <c r="A86">
        <v>85</v>
      </c>
      <c r="B86" s="403" t="s">
        <v>3974</v>
      </c>
      <c r="C86">
        <v>8800</v>
      </c>
      <c r="D86" t="s">
        <v>3975</v>
      </c>
      <c r="E86" s="404">
        <v>171103120</v>
      </c>
      <c r="F86" s="401" t="str">
        <f t="shared" si="1"/>
        <v>Í1+#,È0lÎ</v>
      </c>
    </row>
    <row r="87" spans="1:6" ht="26.1">
      <c r="A87">
        <v>86</v>
      </c>
      <c r="B87" s="403" t="s">
        <v>3976</v>
      </c>
      <c r="C87">
        <v>4700</v>
      </c>
      <c r="D87" t="s">
        <v>3977</v>
      </c>
      <c r="E87" s="404">
        <v>171103128</v>
      </c>
      <c r="F87" s="401" t="str">
        <f t="shared" si="1"/>
        <v>Í1+#,È85Î</v>
      </c>
    </row>
    <row r="88" spans="1:6" ht="26.1">
      <c r="A88">
        <v>87</v>
      </c>
      <c r="B88" s="403" t="s">
        <v>3978</v>
      </c>
      <c r="C88">
        <v>4700</v>
      </c>
      <c r="D88" t="s">
        <v>3979</v>
      </c>
      <c r="E88" s="404">
        <v>171103174</v>
      </c>
      <c r="F88" s="401" t="str">
        <f t="shared" si="1"/>
        <v>Í1+#1È41Î</v>
      </c>
    </row>
    <row r="89" spans="1:6" ht="26.1">
      <c r="A89">
        <v>88</v>
      </c>
      <c r="B89" s="403" t="s">
        <v>3980</v>
      </c>
      <c r="C89">
        <v>13600</v>
      </c>
      <c r="D89" t="s">
        <v>3981</v>
      </c>
      <c r="E89" s="404">
        <v>171103176</v>
      </c>
      <c r="F89" s="401" t="str">
        <f t="shared" si="1"/>
        <v>Í1+#1È6=Î</v>
      </c>
    </row>
    <row r="90" spans="1:6" ht="26.1">
      <c r="A90">
        <v>89</v>
      </c>
      <c r="B90" s="403" t="s">
        <v>3982</v>
      </c>
      <c r="C90">
        <v>34400</v>
      </c>
      <c r="D90" t="s">
        <v>3983</v>
      </c>
      <c r="E90" s="404">
        <v>171103192</v>
      </c>
      <c r="F90" s="401" t="str">
        <f t="shared" si="1"/>
        <v>Í1+#3È2-Î</v>
      </c>
    </row>
    <row r="91" spans="1:6" ht="26.1">
      <c r="A91">
        <v>90</v>
      </c>
      <c r="B91" s="403" t="s">
        <v>3984</v>
      </c>
      <c r="C91">
        <v>44000</v>
      </c>
      <c r="D91" t="s">
        <v>3985</v>
      </c>
      <c r="E91" s="404">
        <v>171103193</v>
      </c>
      <c r="F91" s="401" t="str">
        <f t="shared" si="1"/>
        <v>Í1+#3È33Î</v>
      </c>
    </row>
    <row r="92" spans="1:6" ht="26.1">
      <c r="A92">
        <v>91</v>
      </c>
      <c r="B92" s="403" t="s">
        <v>375</v>
      </c>
      <c r="C92">
        <v>8800</v>
      </c>
      <c r="D92" t="s">
        <v>3986</v>
      </c>
      <c r="E92" s="404">
        <v>171103197</v>
      </c>
      <c r="F92" s="401" t="str">
        <f t="shared" si="1"/>
        <v>Í1+#3È7KÎ</v>
      </c>
    </row>
    <row r="93" spans="1:6" ht="26.1">
      <c r="A93">
        <v>92</v>
      </c>
      <c r="B93" s="403" t="s">
        <v>3987</v>
      </c>
      <c r="C93">
        <v>12000</v>
      </c>
      <c r="D93" t="s">
        <v>3988</v>
      </c>
      <c r="E93" s="404">
        <v>171103202</v>
      </c>
      <c r="F93" s="401" t="str">
        <f t="shared" si="1"/>
        <v>Í1+#4È21Î</v>
      </c>
    </row>
    <row r="94" spans="1:6" ht="26.1">
      <c r="A94">
        <v>93</v>
      </c>
      <c r="B94" s="403" t="s">
        <v>3989</v>
      </c>
      <c r="C94">
        <v>26400</v>
      </c>
      <c r="D94" t="s">
        <v>3990</v>
      </c>
      <c r="E94" s="404">
        <v>171102986</v>
      </c>
      <c r="F94" s="401" t="str">
        <f t="shared" si="1"/>
        <v>Í1+"ÆÈ6IÎ</v>
      </c>
    </row>
    <row r="95" spans="1:6" ht="26.1">
      <c r="A95">
        <v>94</v>
      </c>
      <c r="B95" s="403" t="s">
        <v>3991</v>
      </c>
      <c r="C95">
        <v>53600</v>
      </c>
      <c r="D95" t="s">
        <v>3992</v>
      </c>
      <c r="E95" s="404">
        <v>171103340</v>
      </c>
      <c r="F95" s="401" t="str">
        <f t="shared" si="1"/>
        <v>Í1+#BÈ0]Î</v>
      </c>
    </row>
    <row r="96" spans="1:6" ht="26.1">
      <c r="A96">
        <v>95</v>
      </c>
      <c r="B96" s="403" t="s">
        <v>3993</v>
      </c>
      <c r="C96">
        <v>26400</v>
      </c>
      <c r="D96" t="s">
        <v>3994</v>
      </c>
      <c r="E96" s="404">
        <v>171102996</v>
      </c>
      <c r="F96" s="401" t="str">
        <f t="shared" si="1"/>
        <v>Í1+"ÇÈ6MÎ</v>
      </c>
    </row>
    <row r="97" spans="1:6" ht="26.1">
      <c r="A97">
        <v>96</v>
      </c>
      <c r="B97" s="403" t="s">
        <v>3995</v>
      </c>
      <c r="C97">
        <v>8800</v>
      </c>
      <c r="D97" t="s">
        <v>3996</v>
      </c>
      <c r="E97" s="404">
        <v>171103029</v>
      </c>
      <c r="F97" s="401" t="str">
        <f t="shared" si="1"/>
        <v>Í1+#"È9zÎ</v>
      </c>
    </row>
    <row r="98" spans="1:6" ht="26.1">
      <c r="A98">
        <v>97</v>
      </c>
      <c r="B98" s="403" t="s">
        <v>3997</v>
      </c>
      <c r="C98">
        <v>45600</v>
      </c>
      <c r="D98" t="s">
        <v>3998</v>
      </c>
      <c r="E98" s="404">
        <v>171103049</v>
      </c>
      <c r="F98" s="401" t="str">
        <f t="shared" si="1"/>
        <v>Í1+#$È9ÆÎ</v>
      </c>
    </row>
    <row r="99" spans="1:6" ht="26.1">
      <c r="A99">
        <v>98</v>
      </c>
      <c r="B99" s="403" t="s">
        <v>3999</v>
      </c>
      <c r="C99">
        <v>18400</v>
      </c>
      <c r="D99" t="s">
        <v>4000</v>
      </c>
      <c r="E99" s="404">
        <v>171103076</v>
      </c>
      <c r="F99" s="401" t="str">
        <f t="shared" si="1"/>
        <v>Í1+#'È6|Î</v>
      </c>
    </row>
    <row r="100" spans="1:6" ht="26.1">
      <c r="A100">
        <v>99</v>
      </c>
      <c r="B100" s="403" t="s">
        <v>4001</v>
      </c>
      <c r="C100">
        <v>4700</v>
      </c>
      <c r="D100" t="s">
        <v>4002</v>
      </c>
      <c r="E100" s="404">
        <v>171103082</v>
      </c>
      <c r="F100" s="401" t="str">
        <f t="shared" si="1"/>
        <v>Í1+#(È2hÎ</v>
      </c>
    </row>
    <row r="101" spans="1:6" ht="26.1">
      <c r="A101">
        <v>100</v>
      </c>
      <c r="B101" s="403" t="s">
        <v>4003</v>
      </c>
      <c r="C101">
        <v>39200</v>
      </c>
      <c r="D101" t="s">
        <v>4004</v>
      </c>
      <c r="E101" s="404">
        <v>171103372</v>
      </c>
      <c r="F101" s="401" t="str">
        <f t="shared" si="1"/>
        <v>Í1+#EÈ2uÎ</v>
      </c>
    </row>
    <row r="102" spans="1:6" ht="26.1">
      <c r="A102">
        <v>101</v>
      </c>
      <c r="B102" s="403" t="s">
        <v>4005</v>
      </c>
      <c r="C102">
        <v>13600</v>
      </c>
      <c r="D102" t="s">
        <v>4006</v>
      </c>
      <c r="E102" s="404">
        <v>171103366</v>
      </c>
      <c r="F102" s="401" t="str">
        <f t="shared" si="1"/>
        <v>Í1+#DÈ6"Î</v>
      </c>
    </row>
    <row r="103" spans="1:6" ht="26.1">
      <c r="A103">
        <v>102</v>
      </c>
      <c r="B103" s="403" t="s">
        <v>4007</v>
      </c>
      <c r="C103">
        <v>28000</v>
      </c>
      <c r="D103" t="s">
        <v>4008</v>
      </c>
      <c r="E103" s="404">
        <v>171103330</v>
      </c>
      <c r="F103" s="401" t="str">
        <f t="shared" si="1"/>
        <v>Í1+#AÈ0YÎ</v>
      </c>
    </row>
    <row r="104" spans="1:6" ht="26.1">
      <c r="A104">
        <v>103</v>
      </c>
      <c r="B104" s="403" t="s">
        <v>4009</v>
      </c>
      <c r="C104">
        <v>24800</v>
      </c>
      <c r="D104" t="s">
        <v>4010</v>
      </c>
      <c r="E104" s="404">
        <v>171103319</v>
      </c>
      <c r="F104" s="401" t="str">
        <f t="shared" si="1"/>
        <v>Í1+#?È9ÂÎ</v>
      </c>
    </row>
    <row r="105" spans="1:6" ht="26.1">
      <c r="A105">
        <v>104</v>
      </c>
      <c r="B105" s="403" t="s">
        <v>4011</v>
      </c>
      <c r="C105">
        <v>8800</v>
      </c>
      <c r="D105" t="s">
        <v>4012</v>
      </c>
      <c r="E105" s="404">
        <v>171103208</v>
      </c>
      <c r="F105" s="401" t="str">
        <f t="shared" si="1"/>
        <v>Í1+#4È8UÎ</v>
      </c>
    </row>
    <row r="106" spans="1:6" ht="26.1">
      <c r="A106">
        <v>105</v>
      </c>
      <c r="B106" s="403" t="s">
        <v>4013</v>
      </c>
      <c r="C106">
        <v>16800</v>
      </c>
      <c r="D106" t="s">
        <v>4014</v>
      </c>
      <c r="E106" s="404">
        <v>171103247</v>
      </c>
      <c r="F106" s="401" t="str">
        <f t="shared" si="1"/>
        <v>Í1+#8È7_Î</v>
      </c>
    </row>
    <row r="107" spans="1:6" ht="26.1">
      <c r="A107">
        <v>106</v>
      </c>
      <c r="B107" s="403" t="s">
        <v>4015</v>
      </c>
      <c r="C107">
        <v>10400</v>
      </c>
      <c r="D107" t="s">
        <v>4016</v>
      </c>
      <c r="E107" s="404">
        <v>171103261</v>
      </c>
      <c r="F107" s="401" t="str">
        <f t="shared" si="1"/>
        <v>Í1+#:È1CÎ</v>
      </c>
    </row>
    <row r="108" spans="1:6" ht="26.1">
      <c r="A108">
        <v>107</v>
      </c>
      <c r="B108" s="403" t="s">
        <v>4017</v>
      </c>
      <c r="C108">
        <v>32800</v>
      </c>
      <c r="D108" t="s">
        <v>4018</v>
      </c>
      <c r="E108" s="404">
        <v>171103272</v>
      </c>
      <c r="F108" s="401" t="str">
        <f t="shared" si="1"/>
        <v>Í1+#;È2MÎ</v>
      </c>
    </row>
    <row r="109" spans="1:6" ht="26.1">
      <c r="A109">
        <v>108</v>
      </c>
      <c r="B109" s="403" t="s">
        <v>4019</v>
      </c>
      <c r="C109">
        <v>52000</v>
      </c>
      <c r="D109" t="s">
        <v>4020</v>
      </c>
      <c r="E109" s="404">
        <v>171103409</v>
      </c>
      <c r="F109" s="401" t="str">
        <f t="shared" si="1"/>
        <v>Í1+#HÈ9DÎ</v>
      </c>
    </row>
    <row r="110" spans="1:6" ht="26.1">
      <c r="A110">
        <v>109</v>
      </c>
      <c r="B110" s="403" t="s">
        <v>4021</v>
      </c>
      <c r="C110">
        <v>7200</v>
      </c>
      <c r="D110" t="s">
        <v>4022</v>
      </c>
      <c r="E110" s="404">
        <v>171103428</v>
      </c>
      <c r="F110" s="401" t="str">
        <f t="shared" si="1"/>
        <v>Í1+#JÈ8FÎ</v>
      </c>
    </row>
    <row r="111" spans="1:6" ht="26.1">
      <c r="A111">
        <v>110</v>
      </c>
      <c r="B111" s="403" t="s">
        <v>4023</v>
      </c>
      <c r="C111">
        <v>152800</v>
      </c>
      <c r="D111" t="s">
        <v>4024</v>
      </c>
      <c r="E111" s="404">
        <v>171103435</v>
      </c>
      <c r="F111" s="401" t="str">
        <f t="shared" si="1"/>
        <v>Í1+#KÈ58Î</v>
      </c>
    </row>
    <row r="112" spans="1:6" ht="26.1">
      <c r="A112">
        <v>111</v>
      </c>
      <c r="B112" s="403" t="s">
        <v>4025</v>
      </c>
      <c r="C112">
        <v>31200</v>
      </c>
      <c r="D112" t="s">
        <v>4026</v>
      </c>
      <c r="E112" s="404">
        <v>171103382</v>
      </c>
      <c r="F112" s="401" t="str">
        <f t="shared" si="1"/>
        <v>Í1+#FÈ2yÎ</v>
      </c>
    </row>
    <row r="113" spans="1:6" ht="26.1">
      <c r="A113">
        <v>112</v>
      </c>
      <c r="B113" s="403" t="s">
        <v>4027</v>
      </c>
      <c r="C113">
        <v>12000</v>
      </c>
      <c r="D113" t="s">
        <v>4028</v>
      </c>
      <c r="E113" s="404">
        <v>171103383</v>
      </c>
      <c r="F113" s="401" t="str">
        <f t="shared" si="1"/>
        <v>Í1+#FÈ3ÃÎ</v>
      </c>
    </row>
    <row r="114" spans="1:6" ht="26.1">
      <c r="A114">
        <v>113</v>
      </c>
      <c r="B114" s="403" t="s">
        <v>4029</v>
      </c>
      <c r="C114">
        <v>55200</v>
      </c>
      <c r="D114" t="s">
        <v>4030</v>
      </c>
      <c r="E114" s="404">
        <v>171103389</v>
      </c>
      <c r="F114" s="401" t="str">
        <f t="shared" si="1"/>
        <v>Í1+#FÈ9&lt;Î</v>
      </c>
    </row>
    <row r="115" spans="1:6" ht="26.1">
      <c r="A115">
        <v>114</v>
      </c>
      <c r="B115" s="403" t="s">
        <v>4031</v>
      </c>
      <c r="C115">
        <v>29600</v>
      </c>
      <c r="D115" t="s">
        <v>4032</v>
      </c>
      <c r="E115" s="404">
        <v>171103400</v>
      </c>
      <c r="F115" s="401" t="str">
        <f t="shared" si="1"/>
        <v>Í1+#HÈ0uÎ</v>
      </c>
    </row>
    <row r="116" spans="1:6" ht="26.1">
      <c r="A116">
        <v>115</v>
      </c>
      <c r="B116" s="403" t="s">
        <v>4033</v>
      </c>
      <c r="C116">
        <v>95200</v>
      </c>
      <c r="D116" t="s">
        <v>4034</v>
      </c>
      <c r="E116" s="404">
        <v>171105636</v>
      </c>
      <c r="F116" s="401" t="str">
        <f t="shared" ref="F116:F167" si="2">Code128(E116)</f>
        <v>Í1+%_È6-Î</v>
      </c>
    </row>
    <row r="117" spans="1:6" ht="26.1">
      <c r="A117">
        <v>116</v>
      </c>
      <c r="B117" s="403" t="s">
        <v>4035</v>
      </c>
      <c r="C117">
        <v>63200</v>
      </c>
      <c r="D117" t="s">
        <v>4036</v>
      </c>
      <c r="E117" s="404">
        <v>171105641</v>
      </c>
      <c r="F117" s="401" t="str">
        <f t="shared" si="2"/>
        <v>Í1+%`È1zÎ</v>
      </c>
    </row>
    <row r="118" spans="1:6" ht="26.1">
      <c r="A118">
        <v>117</v>
      </c>
      <c r="B118" s="403" t="s">
        <v>4037</v>
      </c>
      <c r="C118">
        <v>3400</v>
      </c>
      <c r="D118" t="s">
        <v>4038</v>
      </c>
      <c r="E118" s="404">
        <v>171105213</v>
      </c>
      <c r="F118" s="401" t="str">
        <f t="shared" si="2"/>
        <v>Í1+%5È3AÎ</v>
      </c>
    </row>
    <row r="119" spans="1:6" ht="26.1">
      <c r="A119">
        <v>118</v>
      </c>
      <c r="B119" s="403" t="s">
        <v>4039</v>
      </c>
      <c r="C119">
        <v>245600</v>
      </c>
      <c r="D119" t="s">
        <v>4040</v>
      </c>
      <c r="E119" s="404">
        <v>171105630</v>
      </c>
      <c r="F119" s="401" t="str">
        <f t="shared" si="2"/>
        <v>Í1+%_È0pÎ</v>
      </c>
    </row>
    <row r="120" spans="1:6" ht="26.1">
      <c r="A120">
        <v>119</v>
      </c>
      <c r="B120" s="403" t="s">
        <v>4041</v>
      </c>
      <c r="C120">
        <v>12000</v>
      </c>
      <c r="D120" t="s">
        <v>4042</v>
      </c>
      <c r="E120" s="404">
        <v>171105290</v>
      </c>
      <c r="F120" s="401" t="str">
        <f t="shared" si="2"/>
        <v>Í1+%=È0OÎ</v>
      </c>
    </row>
    <row r="121" spans="1:6" ht="26.1">
      <c r="A121">
        <v>120</v>
      </c>
      <c r="B121" s="403" t="s">
        <v>4043</v>
      </c>
      <c r="C121">
        <v>39200</v>
      </c>
      <c r="D121" t="s">
        <v>4044</v>
      </c>
      <c r="E121" s="404">
        <v>171105289</v>
      </c>
      <c r="F121" s="401" t="str">
        <f t="shared" si="2"/>
        <v>Í1+%&lt;È9ÅÎ</v>
      </c>
    </row>
    <row r="122" spans="1:6" ht="26.1">
      <c r="A122">
        <v>121</v>
      </c>
      <c r="B122" s="403" t="s">
        <v>4045</v>
      </c>
      <c r="C122">
        <v>44000</v>
      </c>
      <c r="D122" t="s">
        <v>4046</v>
      </c>
      <c r="E122" s="404">
        <v>171105308</v>
      </c>
      <c r="F122" s="401" t="str">
        <f t="shared" si="2"/>
        <v>Í1+%&gt;È8ÇÎ</v>
      </c>
    </row>
    <row r="123" spans="1:6" ht="26.1">
      <c r="A123">
        <v>122</v>
      </c>
      <c r="B123" s="403" t="s">
        <v>4047</v>
      </c>
      <c r="C123">
        <v>20000</v>
      </c>
      <c r="D123" t="s">
        <v>4048</v>
      </c>
      <c r="E123" s="404">
        <v>171105631</v>
      </c>
      <c r="F123" s="401" t="str">
        <f t="shared" si="2"/>
        <v>Í1+%_È1vÎ</v>
      </c>
    </row>
    <row r="124" spans="1:6" ht="26.1">
      <c r="A124">
        <v>123</v>
      </c>
      <c r="B124" s="403" t="s">
        <v>4049</v>
      </c>
      <c r="C124">
        <v>15200</v>
      </c>
      <c r="D124" t="s">
        <v>4050</v>
      </c>
      <c r="E124" s="404">
        <v>171105330</v>
      </c>
      <c r="F124" s="401" t="str">
        <f t="shared" si="2"/>
        <v>Í1+%AÈ0_Î</v>
      </c>
    </row>
    <row r="125" spans="1:6" ht="26.1">
      <c r="A125">
        <v>124</v>
      </c>
      <c r="B125" s="403" t="s">
        <v>4051</v>
      </c>
      <c r="C125">
        <v>42400</v>
      </c>
      <c r="D125" t="s">
        <v>4052</v>
      </c>
      <c r="E125" s="404">
        <v>171105341</v>
      </c>
      <c r="F125" s="401" t="str">
        <f t="shared" si="2"/>
        <v>Í1+%BÈ1iÎ</v>
      </c>
    </row>
    <row r="126" spans="1:6" ht="26.1">
      <c r="A126">
        <v>125</v>
      </c>
      <c r="B126" s="403" t="s">
        <v>4053</v>
      </c>
      <c r="C126">
        <v>31200</v>
      </c>
      <c r="D126" t="s">
        <v>4054</v>
      </c>
      <c r="E126" s="404">
        <v>171105347</v>
      </c>
      <c r="F126" s="401" t="str">
        <f t="shared" si="2"/>
        <v>Í1+%BÈ7&amp;Î</v>
      </c>
    </row>
    <row r="127" spans="1:6" ht="26.1">
      <c r="A127">
        <v>126</v>
      </c>
      <c r="B127" s="403" t="s">
        <v>4055</v>
      </c>
      <c r="C127">
        <v>32800</v>
      </c>
      <c r="D127" t="s">
        <v>4056</v>
      </c>
      <c r="E127" s="404">
        <v>171105356</v>
      </c>
      <c r="F127" s="401" t="str">
        <f t="shared" si="2"/>
        <v>Í1+%CÈ6$Î</v>
      </c>
    </row>
    <row r="128" spans="1:6" ht="26.1">
      <c r="A128">
        <v>127</v>
      </c>
      <c r="B128" s="403" t="s">
        <v>4057</v>
      </c>
      <c r="C128">
        <v>8800</v>
      </c>
      <c r="D128" t="s">
        <v>4058</v>
      </c>
      <c r="E128" s="404">
        <v>171105443</v>
      </c>
      <c r="F128" s="401" t="str">
        <f t="shared" si="2"/>
        <v>Í1+%LÈ36Î</v>
      </c>
    </row>
    <row r="129" spans="1:6" ht="26.1">
      <c r="A129">
        <v>128</v>
      </c>
      <c r="B129" s="403" t="s">
        <v>4059</v>
      </c>
      <c r="C129">
        <v>7200</v>
      </c>
      <c r="D129" t="s">
        <v>4060</v>
      </c>
      <c r="E129" s="404">
        <v>171105457</v>
      </c>
      <c r="F129" s="401" t="str">
        <f t="shared" si="2"/>
        <v>Í1+%MÈ7RÎ</v>
      </c>
    </row>
    <row r="130" spans="1:6" ht="26.1">
      <c r="A130">
        <v>129</v>
      </c>
      <c r="B130" s="403" t="s">
        <v>4061</v>
      </c>
      <c r="C130">
        <v>16800</v>
      </c>
      <c r="D130" t="s">
        <v>4062</v>
      </c>
      <c r="E130" s="404">
        <v>171105410</v>
      </c>
      <c r="F130" s="401" t="str">
        <f t="shared" si="2"/>
        <v>Í1+%IÈ0ÃÎ</v>
      </c>
    </row>
    <row r="131" spans="1:6" ht="26.1">
      <c r="A131">
        <v>130</v>
      </c>
      <c r="B131" s="403" t="s">
        <v>4063</v>
      </c>
      <c r="C131">
        <v>64800</v>
      </c>
      <c r="D131" t="s">
        <v>4064</v>
      </c>
      <c r="E131" s="404">
        <v>171105523</v>
      </c>
      <c r="F131" s="401" t="str">
        <f t="shared" si="2"/>
        <v>Í1+%TÈ3VÎ</v>
      </c>
    </row>
    <row r="132" spans="1:6" ht="26.1">
      <c r="A132">
        <v>131</v>
      </c>
      <c r="B132" s="403" t="s">
        <v>4065</v>
      </c>
      <c r="C132">
        <v>24800</v>
      </c>
      <c r="D132" t="s">
        <v>4066</v>
      </c>
      <c r="E132" s="404">
        <v>171105399</v>
      </c>
      <c r="F132" s="401" t="str">
        <f t="shared" si="2"/>
        <v>Í1+%GÈ9FÎ</v>
      </c>
    </row>
    <row r="133" spans="1:6" ht="26.1">
      <c r="A133">
        <v>132</v>
      </c>
      <c r="B133" s="403" t="s">
        <v>4067</v>
      </c>
      <c r="C133">
        <v>64800</v>
      </c>
      <c r="D133" t="s">
        <v>4068</v>
      </c>
      <c r="E133" s="404">
        <v>171105364</v>
      </c>
      <c r="F133" s="401" t="str">
        <f t="shared" si="2"/>
        <v>Í1+%DÈ4ÇÎ</v>
      </c>
    </row>
    <row r="134" spans="1:6" ht="26.1">
      <c r="A134">
        <v>133</v>
      </c>
      <c r="B134" s="403" t="s">
        <v>4069</v>
      </c>
      <c r="C134">
        <v>20000</v>
      </c>
      <c r="D134" t="s">
        <v>4070</v>
      </c>
      <c r="E134" s="404">
        <v>171105367</v>
      </c>
      <c r="F134" s="401" t="str">
        <f t="shared" si="2"/>
        <v>Í1+%DÈ7.Î</v>
      </c>
    </row>
    <row r="135" spans="1:6" ht="26.1">
      <c r="A135">
        <v>134</v>
      </c>
      <c r="B135" s="403" t="s">
        <v>4071</v>
      </c>
      <c r="C135">
        <v>4700</v>
      </c>
      <c r="D135" t="s">
        <v>4072</v>
      </c>
      <c r="E135" s="404">
        <v>171105370</v>
      </c>
      <c r="F135" s="401" t="str">
        <f t="shared" si="2"/>
        <v>Í1+%EÈ0oÎ</v>
      </c>
    </row>
    <row r="136" spans="1:6" ht="26.1">
      <c r="A136">
        <v>135</v>
      </c>
      <c r="B136" s="403" t="s">
        <v>4073</v>
      </c>
      <c r="C136">
        <v>69600</v>
      </c>
      <c r="D136" t="s">
        <v>4074</v>
      </c>
      <c r="E136" s="404">
        <v>171105373</v>
      </c>
      <c r="F136" s="401" t="str">
        <f t="shared" si="2"/>
        <v>Í1+%EÈ3ÅÎ</v>
      </c>
    </row>
    <row r="137" spans="1:6" ht="26.1">
      <c r="A137">
        <v>136</v>
      </c>
      <c r="B137" s="403" t="s">
        <v>4075</v>
      </c>
      <c r="C137">
        <v>18400</v>
      </c>
      <c r="D137" t="s">
        <v>4076</v>
      </c>
      <c r="E137" s="404">
        <v>171105251</v>
      </c>
      <c r="F137" s="401" t="str">
        <f t="shared" si="2"/>
        <v>Í1+%9È1EÎ</v>
      </c>
    </row>
    <row r="138" spans="1:6" ht="26.1">
      <c r="A138">
        <v>137</v>
      </c>
      <c r="B138" s="403" t="s">
        <v>4077</v>
      </c>
      <c r="C138">
        <v>26400</v>
      </c>
      <c r="D138" t="s">
        <v>4078</v>
      </c>
      <c r="E138" s="404">
        <v>171105266</v>
      </c>
      <c r="F138" s="401" t="str">
        <f t="shared" si="2"/>
        <v>Í1+%:È6gÎ</v>
      </c>
    </row>
    <row r="139" spans="1:6" ht="26.1">
      <c r="A139">
        <v>138</v>
      </c>
      <c r="B139" s="403" t="s">
        <v>4079</v>
      </c>
      <c r="C139">
        <v>47200</v>
      </c>
      <c r="D139" t="s">
        <v>4080</v>
      </c>
      <c r="E139" s="404">
        <v>171105276</v>
      </c>
      <c r="F139" s="401" t="str">
        <f t="shared" si="2"/>
        <v>Í1+%;È6kÎ</v>
      </c>
    </row>
    <row r="140" spans="1:6" ht="26.1">
      <c r="A140">
        <v>139</v>
      </c>
      <c r="B140" s="403" t="s">
        <v>4081</v>
      </c>
      <c r="C140">
        <v>16800</v>
      </c>
      <c r="D140" t="s">
        <v>4082</v>
      </c>
      <c r="E140" s="404">
        <v>171105596</v>
      </c>
      <c r="F140" s="401" t="str">
        <f t="shared" si="2"/>
        <v>Í1+%[È6ÈÎ</v>
      </c>
    </row>
    <row r="141" spans="1:6" ht="26.1">
      <c r="A141">
        <v>140</v>
      </c>
      <c r="B141" s="403" t="s">
        <v>4083</v>
      </c>
      <c r="C141">
        <v>39200</v>
      </c>
      <c r="D141" t="s">
        <v>4084</v>
      </c>
      <c r="E141" s="404">
        <v>171105600</v>
      </c>
      <c r="F141" s="401" t="str">
        <f t="shared" si="2"/>
        <v>Í1+%\È0dÎ</v>
      </c>
    </row>
    <row r="142" spans="1:6" ht="26.1">
      <c r="A142">
        <v>141</v>
      </c>
      <c r="B142" s="403" t="s">
        <v>4085</v>
      </c>
      <c r="C142">
        <v>3400</v>
      </c>
      <c r="D142" t="s">
        <v>4086</v>
      </c>
      <c r="E142" s="404">
        <v>171105607</v>
      </c>
      <c r="F142" s="401" t="str">
        <f t="shared" si="2"/>
        <v>Í1+%\È7'Î</v>
      </c>
    </row>
    <row r="143" spans="1:6" ht="26.1">
      <c r="A143">
        <v>142</v>
      </c>
      <c r="B143" s="403" t="s">
        <v>4087</v>
      </c>
      <c r="C143">
        <v>7200</v>
      </c>
      <c r="D143" t="s">
        <v>4088</v>
      </c>
      <c r="E143" s="404">
        <v>171105561</v>
      </c>
      <c r="F143" s="401" t="str">
        <f t="shared" si="2"/>
        <v>Í1+%XÈ1ZÎ</v>
      </c>
    </row>
    <row r="144" spans="1:6" ht="26.1">
      <c r="A144">
        <v>143</v>
      </c>
      <c r="B144" s="403" t="s">
        <v>4089</v>
      </c>
      <c r="C144">
        <v>45600</v>
      </c>
      <c r="D144" t="s">
        <v>4090</v>
      </c>
      <c r="E144" s="404">
        <v>171105567</v>
      </c>
      <c r="F144" s="401" t="str">
        <f t="shared" si="2"/>
        <v>Í1+%XÈ7~Î</v>
      </c>
    </row>
    <row r="145" spans="1:6" ht="26.1">
      <c r="A145">
        <v>144</v>
      </c>
      <c r="B145" s="403" t="s">
        <v>4091</v>
      </c>
      <c r="C145">
        <v>12000</v>
      </c>
      <c r="D145" t="s">
        <v>4092</v>
      </c>
      <c r="E145" s="404">
        <v>171105572</v>
      </c>
      <c r="F145" s="401" t="str">
        <f t="shared" si="2"/>
        <v>Í1+%YÈ2dÎ</v>
      </c>
    </row>
    <row r="146" spans="1:6" ht="26.1">
      <c r="A146">
        <v>145</v>
      </c>
      <c r="B146" s="403" t="s">
        <v>4093</v>
      </c>
      <c r="C146">
        <v>7200</v>
      </c>
      <c r="D146" t="s">
        <v>4094</v>
      </c>
      <c r="E146" s="404">
        <v>171105569</v>
      </c>
      <c r="F146" s="401" t="str">
        <f t="shared" si="2"/>
        <v>Í1+%XÈ9#Î</v>
      </c>
    </row>
    <row r="147" spans="1:6" ht="26.1">
      <c r="A147">
        <v>146</v>
      </c>
      <c r="B147" s="403" t="s">
        <v>4095</v>
      </c>
      <c r="C147">
        <v>18400</v>
      </c>
      <c r="D147" t="s">
        <v>4096</v>
      </c>
      <c r="E147" s="404">
        <v>171105585</v>
      </c>
      <c r="F147" s="401" t="str">
        <f t="shared" si="2"/>
        <v>Í1+%ZÈ5zÎ</v>
      </c>
    </row>
    <row r="148" spans="1:6" ht="26.1">
      <c r="A148">
        <v>147</v>
      </c>
      <c r="B148" s="403" t="s">
        <v>4097</v>
      </c>
      <c r="C148">
        <v>24800</v>
      </c>
      <c r="D148" t="s">
        <v>4098</v>
      </c>
      <c r="E148" s="404">
        <v>171105592</v>
      </c>
      <c r="F148" s="401" t="str">
        <f t="shared" si="2"/>
        <v>Í1+%[È2lÎ</v>
      </c>
    </row>
    <row r="149" spans="1:6" ht="26.1">
      <c r="A149">
        <v>148</v>
      </c>
      <c r="B149" s="403" t="s">
        <v>4099</v>
      </c>
      <c r="C149">
        <v>29600</v>
      </c>
      <c r="D149" t="s">
        <v>4100</v>
      </c>
      <c r="E149" s="404">
        <v>171105145</v>
      </c>
      <c r="F149" s="401" t="str">
        <f t="shared" si="2"/>
        <v>Í1+%.È51Î</v>
      </c>
    </row>
    <row r="150" spans="1:6" ht="26.1">
      <c r="A150">
        <v>149</v>
      </c>
      <c r="B150" s="403" t="s">
        <v>4065</v>
      </c>
      <c r="C150">
        <v>10400</v>
      </c>
      <c r="D150" t="s">
        <v>4101</v>
      </c>
      <c r="E150" s="404">
        <v>171105132</v>
      </c>
      <c r="F150" s="401" t="str">
        <f t="shared" si="2"/>
        <v>Í1+%-È2ÆÎ</v>
      </c>
    </row>
    <row r="151" spans="1:6" ht="26.1">
      <c r="A151">
        <v>150</v>
      </c>
      <c r="B151" s="403" t="s">
        <v>4102</v>
      </c>
      <c r="C151">
        <v>48800</v>
      </c>
      <c r="D151" t="s">
        <v>4103</v>
      </c>
      <c r="E151" s="404">
        <v>171105111</v>
      </c>
      <c r="F151" s="401" t="str">
        <f t="shared" si="2"/>
        <v>Í1+%+È1tÎ</v>
      </c>
    </row>
    <row r="152" spans="1:6" ht="26.1">
      <c r="A152">
        <v>151</v>
      </c>
      <c r="B152" s="403" t="s">
        <v>4104</v>
      </c>
      <c r="C152">
        <v>3400</v>
      </c>
      <c r="D152" t="s">
        <v>4105</v>
      </c>
      <c r="E152" s="404">
        <v>171105112</v>
      </c>
      <c r="F152" s="401" t="str">
        <f t="shared" si="2"/>
        <v>Í1+%+È2zÎ</v>
      </c>
    </row>
    <row r="153" spans="1:6" ht="26.1">
      <c r="A153">
        <v>152</v>
      </c>
      <c r="B153" s="403" t="s">
        <v>4106</v>
      </c>
      <c r="C153">
        <v>21600</v>
      </c>
      <c r="D153" t="s">
        <v>4107</v>
      </c>
      <c r="E153" s="404">
        <v>171105084</v>
      </c>
      <c r="F153" s="401" t="str">
        <f t="shared" si="2"/>
        <v>Í1+%(È4zÎ</v>
      </c>
    </row>
    <row r="154" spans="1:6" ht="26.1">
      <c r="A154">
        <v>153</v>
      </c>
      <c r="B154" s="403" t="s">
        <v>4108</v>
      </c>
      <c r="C154">
        <v>23200</v>
      </c>
      <c r="D154" t="s">
        <v>4109</v>
      </c>
      <c r="E154" s="404">
        <v>171105085</v>
      </c>
      <c r="F154" s="401" t="str">
        <f t="shared" si="2"/>
        <v>Í1+%(È5ÄÎ</v>
      </c>
    </row>
    <row r="155" spans="1:6" ht="26.1">
      <c r="A155">
        <v>154</v>
      </c>
      <c r="B155" s="403" t="s">
        <v>4110</v>
      </c>
      <c r="C155">
        <v>32800</v>
      </c>
      <c r="D155" t="s">
        <v>4111</v>
      </c>
      <c r="E155" s="404">
        <v>171105095</v>
      </c>
      <c r="F155" s="401" t="str">
        <f t="shared" si="2"/>
        <v>Í1+%)È5ÈÎ</v>
      </c>
    </row>
    <row r="156" spans="1:6" ht="26.1">
      <c r="A156">
        <v>155</v>
      </c>
      <c r="B156" s="403" t="s">
        <v>4112</v>
      </c>
      <c r="C156">
        <v>15200</v>
      </c>
      <c r="D156" t="s">
        <v>4113</v>
      </c>
      <c r="E156" s="404">
        <v>171105194</v>
      </c>
      <c r="F156" s="401" t="str">
        <f t="shared" si="2"/>
        <v>Í1+%3È4?Î</v>
      </c>
    </row>
    <row r="157" spans="1:6" ht="26.1">
      <c r="A157">
        <v>156</v>
      </c>
      <c r="B157" s="403" t="s">
        <v>4114</v>
      </c>
      <c r="C157">
        <v>23200</v>
      </c>
      <c r="D157" t="s">
        <v>4115</v>
      </c>
      <c r="E157" s="404">
        <v>171104822</v>
      </c>
      <c r="F157" s="401" t="str">
        <f t="shared" si="2"/>
        <v>Í1+$rÈ2^Î</v>
      </c>
    </row>
    <row r="158" spans="1:6" ht="26.1">
      <c r="A158">
        <v>157</v>
      </c>
      <c r="B158" s="403" t="s">
        <v>4116</v>
      </c>
      <c r="C158">
        <v>18400</v>
      </c>
      <c r="D158" t="s">
        <v>4117</v>
      </c>
      <c r="E158" s="404">
        <v>171104816</v>
      </c>
      <c r="F158" s="401" t="str">
        <f t="shared" si="2"/>
        <v>Í1+$qÈ6rÎ</v>
      </c>
    </row>
    <row r="159" spans="1:6" ht="26.1">
      <c r="A159">
        <v>158</v>
      </c>
      <c r="B159" s="403" t="s">
        <v>4118</v>
      </c>
      <c r="C159">
        <v>50400</v>
      </c>
      <c r="D159" t="s">
        <v>4119</v>
      </c>
      <c r="E159" s="404">
        <v>171104800</v>
      </c>
      <c r="F159" s="401" t="str">
        <f t="shared" si="2"/>
        <v>Í1+$pÈ0JÎ</v>
      </c>
    </row>
    <row r="160" spans="1:6" ht="26.1">
      <c r="A160">
        <v>159</v>
      </c>
      <c r="B160" s="403" t="s">
        <v>4120</v>
      </c>
      <c r="C160">
        <v>20000</v>
      </c>
      <c r="D160" t="s">
        <v>4121</v>
      </c>
      <c r="E160" s="404">
        <v>171104799</v>
      </c>
      <c r="F160" s="401" t="str">
        <f t="shared" si="2"/>
        <v>Í1+$oÈ9|Î</v>
      </c>
    </row>
    <row r="161" spans="1:6" ht="26.1">
      <c r="A161">
        <v>160</v>
      </c>
      <c r="B161" s="403" t="s">
        <v>4122</v>
      </c>
      <c r="C161">
        <v>124000</v>
      </c>
      <c r="D161" t="s">
        <v>4123</v>
      </c>
      <c r="E161" s="404">
        <v>171104804</v>
      </c>
      <c r="F161" s="401" t="str">
        <f t="shared" si="2"/>
        <v>Í1+$pÈ4bÎ</v>
      </c>
    </row>
    <row r="162" spans="1:6" ht="26.1">
      <c r="A162">
        <v>161</v>
      </c>
      <c r="B162" s="403" t="s">
        <v>4124</v>
      </c>
      <c r="C162">
        <v>36000</v>
      </c>
      <c r="D162" t="s">
        <v>4125</v>
      </c>
      <c r="E162" s="404">
        <v>171104788</v>
      </c>
      <c r="F162" s="401" t="str">
        <f t="shared" si="2"/>
        <v>Í1+$nÈ8rÎ</v>
      </c>
    </row>
    <row r="163" spans="1:6" ht="26.1">
      <c r="A163">
        <v>162</v>
      </c>
      <c r="B163" s="403" t="s">
        <v>4126</v>
      </c>
      <c r="C163">
        <v>85600</v>
      </c>
      <c r="D163" t="s">
        <v>4127</v>
      </c>
      <c r="E163" s="404">
        <v>171105071</v>
      </c>
      <c r="F163" s="401" t="str">
        <f t="shared" si="2"/>
        <v>Í1+%'È1dÎ</v>
      </c>
    </row>
    <row r="164" spans="1:6" ht="26.1">
      <c r="A164">
        <v>163</v>
      </c>
      <c r="B164" s="403" t="s">
        <v>4128</v>
      </c>
      <c r="C164">
        <v>56800</v>
      </c>
      <c r="D164" t="s">
        <v>4129</v>
      </c>
      <c r="E164" s="404">
        <v>171105072</v>
      </c>
      <c r="F164" s="401" t="str">
        <f t="shared" si="2"/>
        <v>Í1+%'È2jÎ</v>
      </c>
    </row>
    <row r="165" spans="1:6" ht="26.1">
      <c r="A165">
        <v>164</v>
      </c>
      <c r="B165" s="403" t="s">
        <v>4130</v>
      </c>
      <c r="C165">
        <v>24800</v>
      </c>
      <c r="D165" t="s">
        <v>4131</v>
      </c>
      <c r="E165" s="404">
        <v>171104830</v>
      </c>
      <c r="F165" s="401" t="str">
        <f t="shared" si="2"/>
        <v>Í1+$sÈ0VÎ</v>
      </c>
    </row>
    <row r="166" spans="1:6" ht="26.1">
      <c r="A166">
        <v>165</v>
      </c>
      <c r="B166" s="403" t="s">
        <v>4132</v>
      </c>
      <c r="C166">
        <v>13600</v>
      </c>
      <c r="D166" t="s">
        <v>4133</v>
      </c>
      <c r="E166" s="404">
        <v>171104829</v>
      </c>
      <c r="F166" s="401" t="str">
        <f t="shared" si="2"/>
        <v>Í1+$rÈ9!Î</v>
      </c>
    </row>
    <row r="167" spans="1:6" ht="26.1">
      <c r="A167">
        <v>166</v>
      </c>
      <c r="B167" s="403" t="s">
        <v>4134</v>
      </c>
      <c r="C167">
        <v>39200</v>
      </c>
      <c r="D167" t="s">
        <v>4135</v>
      </c>
      <c r="E167" s="404">
        <v>171104896</v>
      </c>
      <c r="F167" s="401" t="str">
        <f t="shared" si="2"/>
        <v>Í1+$yÈ6+Î</v>
      </c>
    </row>
    <row r="168" spans="1:6" ht="26.1">
      <c r="A168">
        <v>167</v>
      </c>
      <c r="B168" s="403" t="s">
        <v>4136</v>
      </c>
      <c r="C168">
        <v>18400</v>
      </c>
      <c r="D168" t="s">
        <v>4137</v>
      </c>
      <c r="E168" s="404">
        <v>171104909</v>
      </c>
      <c r="F168" s="401" t="str">
        <f t="shared" ref="F168:F226" si="3">Code128(E168)</f>
        <v>Í1+$zÈ9AÎ</v>
      </c>
    </row>
    <row r="169" spans="1:6" ht="26.1">
      <c r="A169">
        <v>168</v>
      </c>
      <c r="B169" s="403" t="s">
        <v>4138</v>
      </c>
      <c r="C169">
        <v>20000</v>
      </c>
      <c r="D169" t="s">
        <v>4139</v>
      </c>
      <c r="E169" s="404">
        <v>171104910</v>
      </c>
      <c r="F169" s="401" t="str">
        <f t="shared" si="3"/>
        <v>Í1+${È0vÎ</v>
      </c>
    </row>
    <row r="170" spans="1:6" ht="26.1">
      <c r="A170">
        <v>169</v>
      </c>
      <c r="B170" s="403" t="s">
        <v>4140</v>
      </c>
      <c r="C170">
        <v>45600</v>
      </c>
      <c r="D170" t="s">
        <v>4141</v>
      </c>
      <c r="E170" s="404">
        <v>171104925</v>
      </c>
      <c r="F170" s="401" t="str">
        <f t="shared" si="3"/>
        <v>Í1+$|È51Î</v>
      </c>
    </row>
    <row r="171" spans="1:6" ht="26.1">
      <c r="A171">
        <v>170</v>
      </c>
      <c r="B171" s="403" t="s">
        <v>4142</v>
      </c>
      <c r="C171">
        <v>23200</v>
      </c>
      <c r="D171" t="s">
        <v>4143</v>
      </c>
      <c r="E171" s="404">
        <v>171104926</v>
      </c>
      <c r="F171" s="401" t="str">
        <f t="shared" si="3"/>
        <v>Í1+$|È67Î</v>
      </c>
    </row>
    <row r="172" spans="1:6" ht="26.1">
      <c r="A172">
        <v>171</v>
      </c>
      <c r="B172" s="403" t="s">
        <v>4144</v>
      </c>
      <c r="C172">
        <v>3400</v>
      </c>
      <c r="D172" t="s">
        <v>4145</v>
      </c>
      <c r="E172" s="404">
        <v>171104934</v>
      </c>
      <c r="F172" s="401" t="str">
        <f t="shared" si="3"/>
        <v>Í1+$}È4/Î</v>
      </c>
    </row>
    <row r="173" spans="1:6" ht="26.1">
      <c r="A173">
        <v>172</v>
      </c>
      <c r="B173" s="403" t="s">
        <v>4146</v>
      </c>
      <c r="C173">
        <v>8800</v>
      </c>
      <c r="D173" t="s">
        <v>4147</v>
      </c>
      <c r="E173" s="404">
        <v>171104936</v>
      </c>
      <c r="F173" s="401" t="str">
        <f t="shared" si="3"/>
        <v>Í1+$}È6;Î</v>
      </c>
    </row>
    <row r="174" spans="1:6" ht="26.1">
      <c r="A174">
        <v>173</v>
      </c>
      <c r="B174" s="403" t="s">
        <v>4148</v>
      </c>
      <c r="C174">
        <v>7200</v>
      </c>
      <c r="D174" t="s">
        <v>4149</v>
      </c>
      <c r="E174" s="404">
        <v>171104937</v>
      </c>
      <c r="F174" s="401" t="str">
        <f t="shared" si="3"/>
        <v>Í1+$}È7AÎ</v>
      </c>
    </row>
    <row r="175" spans="1:6" ht="26.1">
      <c r="A175">
        <v>174</v>
      </c>
      <c r="B175" s="403" t="s">
        <v>4150</v>
      </c>
      <c r="C175">
        <v>16800</v>
      </c>
      <c r="D175" t="s">
        <v>4151</v>
      </c>
      <c r="E175" s="404">
        <v>171105054</v>
      </c>
      <c r="F175" s="401" t="str">
        <f t="shared" si="3"/>
        <v>Í1+%%È4nÎ</v>
      </c>
    </row>
    <row r="176" spans="1:6" ht="26.1">
      <c r="A176">
        <v>175</v>
      </c>
      <c r="B176" s="403" t="s">
        <v>4152</v>
      </c>
      <c r="C176">
        <v>10400</v>
      </c>
      <c r="D176" t="s">
        <v>4153</v>
      </c>
      <c r="E176" s="404">
        <v>171105057</v>
      </c>
      <c r="F176" s="401" t="str">
        <f t="shared" si="3"/>
        <v>Í1+%%È7ÄÎ</v>
      </c>
    </row>
    <row r="177" spans="1:6" ht="26.1">
      <c r="A177">
        <v>176</v>
      </c>
      <c r="B177" s="403" t="s">
        <v>4154</v>
      </c>
      <c r="C177">
        <v>16800</v>
      </c>
      <c r="D177" t="s">
        <v>4155</v>
      </c>
      <c r="E177" s="404">
        <v>171105058</v>
      </c>
      <c r="F177" s="401" t="str">
        <f t="shared" si="3"/>
        <v>Í1+%%È8ÊÎ</v>
      </c>
    </row>
    <row r="178" spans="1:6" ht="26.1">
      <c r="A178">
        <v>177</v>
      </c>
      <c r="B178" s="403" t="s">
        <v>4156</v>
      </c>
      <c r="C178">
        <v>80800</v>
      </c>
      <c r="D178" t="s">
        <v>4157</v>
      </c>
      <c r="E178" s="404">
        <v>171105061</v>
      </c>
      <c r="F178" s="401" t="str">
        <f t="shared" si="3"/>
        <v>Í1+%&amp;È1`Î</v>
      </c>
    </row>
    <row r="179" spans="1:6" ht="26.1">
      <c r="A179">
        <v>178</v>
      </c>
      <c r="B179" s="403" t="s">
        <v>4158</v>
      </c>
      <c r="C179">
        <v>18400</v>
      </c>
      <c r="D179" t="s">
        <v>4159</v>
      </c>
      <c r="E179" s="404">
        <v>171104832</v>
      </c>
      <c r="F179" s="401" t="str">
        <f t="shared" si="3"/>
        <v>Í1+$sÈ2bÎ</v>
      </c>
    </row>
    <row r="180" spans="1:6" ht="26.1">
      <c r="A180">
        <v>179</v>
      </c>
      <c r="B180" s="403" t="s">
        <v>4160</v>
      </c>
      <c r="C180">
        <v>85600</v>
      </c>
      <c r="D180" t="s">
        <v>4161</v>
      </c>
      <c r="E180" s="404">
        <v>171105068</v>
      </c>
      <c r="F180" s="401" t="str">
        <f t="shared" si="3"/>
        <v>Í1+%&amp;È8#Î</v>
      </c>
    </row>
    <row r="181" spans="1:6" ht="26.1">
      <c r="A181">
        <v>180</v>
      </c>
      <c r="B181" s="403" t="s">
        <v>4162</v>
      </c>
      <c r="C181">
        <v>21600</v>
      </c>
      <c r="D181" t="s">
        <v>4163</v>
      </c>
      <c r="E181" s="404">
        <v>171104837</v>
      </c>
      <c r="F181" s="401" t="str">
        <f t="shared" si="3"/>
        <v>Í1+$sÈ7ÄÎ</v>
      </c>
    </row>
    <row r="182" spans="1:6" ht="26.1">
      <c r="A182">
        <v>181</v>
      </c>
      <c r="B182" s="403" t="s">
        <v>4164</v>
      </c>
      <c r="C182">
        <v>32800</v>
      </c>
      <c r="D182" t="s">
        <v>4165</v>
      </c>
      <c r="E182" s="404">
        <v>171104862</v>
      </c>
      <c r="F182" s="401" t="str">
        <f t="shared" si="3"/>
        <v>Í1+$vÈ2nÎ</v>
      </c>
    </row>
    <row r="183" spans="1:6" ht="26.1">
      <c r="A183">
        <v>182</v>
      </c>
      <c r="B183" s="403" t="s">
        <v>4166</v>
      </c>
      <c r="C183">
        <v>12000</v>
      </c>
      <c r="D183" t="s">
        <v>4167</v>
      </c>
      <c r="E183" s="404">
        <v>171104866</v>
      </c>
      <c r="F183" s="401" t="str">
        <f t="shared" si="3"/>
        <v>Í1+$vÈ6ÊÎ</v>
      </c>
    </row>
    <row r="184" spans="1:6" ht="26.1">
      <c r="A184">
        <v>183</v>
      </c>
      <c r="B184" s="403" t="s">
        <v>4168</v>
      </c>
      <c r="C184">
        <v>23200</v>
      </c>
      <c r="D184" t="s">
        <v>4169</v>
      </c>
      <c r="E184" s="404">
        <v>171104981</v>
      </c>
      <c r="F184" s="401" t="str">
        <f t="shared" si="3"/>
        <v>Í1+$ÆÈ11Î</v>
      </c>
    </row>
    <row r="185" spans="1:6" ht="26.1">
      <c r="A185">
        <v>184</v>
      </c>
      <c r="B185" s="403" t="s">
        <v>4170</v>
      </c>
      <c r="C185">
        <v>12000</v>
      </c>
      <c r="D185" t="s">
        <v>4171</v>
      </c>
      <c r="E185" s="404">
        <v>171104957</v>
      </c>
      <c r="F185" s="401" t="str">
        <f t="shared" si="3"/>
        <v>Í1+$ÃÈ7IÎ</v>
      </c>
    </row>
    <row r="186" spans="1:6" ht="26.1">
      <c r="A186">
        <v>185</v>
      </c>
      <c r="B186" s="403" t="s">
        <v>4172</v>
      </c>
      <c r="C186">
        <v>98400</v>
      </c>
      <c r="D186" t="s">
        <v>4173</v>
      </c>
      <c r="E186" s="404">
        <v>171104949</v>
      </c>
      <c r="F186" s="401" t="str">
        <f t="shared" si="3"/>
        <v>Í1+$~È9QÎ</v>
      </c>
    </row>
    <row r="187" spans="1:6" ht="26.1">
      <c r="A187">
        <v>186</v>
      </c>
      <c r="B187" s="403" t="s">
        <v>4174</v>
      </c>
      <c r="C187">
        <v>12000</v>
      </c>
      <c r="D187" t="s">
        <v>4175</v>
      </c>
      <c r="E187" s="404">
        <v>171104950</v>
      </c>
      <c r="F187" s="401" t="str">
        <f t="shared" si="3"/>
        <v>Í1+$ÃÈ0ÊÎ</v>
      </c>
    </row>
    <row r="188" spans="1:6" ht="26.1">
      <c r="A188">
        <v>187</v>
      </c>
      <c r="B188" s="403" t="s">
        <v>4176</v>
      </c>
      <c r="C188">
        <v>48800</v>
      </c>
      <c r="D188" t="s">
        <v>4177</v>
      </c>
      <c r="E188" s="404">
        <v>171105024</v>
      </c>
      <c r="F188" s="401" t="str">
        <f t="shared" si="3"/>
        <v>Í1+%"È4bÎ</v>
      </c>
    </row>
    <row r="189" spans="1:6" ht="26.1">
      <c r="A189">
        <v>188</v>
      </c>
      <c r="B189" s="403" t="s">
        <v>4178</v>
      </c>
      <c r="C189">
        <v>16800</v>
      </c>
      <c r="D189" t="s">
        <v>4179</v>
      </c>
      <c r="E189" s="404">
        <v>171105029</v>
      </c>
      <c r="F189" s="401" t="str">
        <f t="shared" si="3"/>
        <v>Í1+%"È9ÄÎ</v>
      </c>
    </row>
    <row r="190" spans="1:6" ht="26.1">
      <c r="A190">
        <v>189</v>
      </c>
      <c r="B190" s="403" t="s">
        <v>4180</v>
      </c>
      <c r="C190">
        <v>37600</v>
      </c>
      <c r="D190" t="s">
        <v>4181</v>
      </c>
      <c r="E190" s="404">
        <v>171105030</v>
      </c>
      <c r="F190" s="401" t="str">
        <f t="shared" si="3"/>
        <v>Í1+%#È0NÎ</v>
      </c>
    </row>
    <row r="191" spans="1:6" ht="26.1">
      <c r="A191">
        <v>190</v>
      </c>
      <c r="B191" s="403" t="s">
        <v>4182</v>
      </c>
      <c r="C191">
        <v>61600</v>
      </c>
      <c r="D191" t="s">
        <v>4183</v>
      </c>
      <c r="E191" s="404">
        <v>171104997</v>
      </c>
      <c r="F191" s="401" t="str">
        <f t="shared" si="3"/>
        <v>Í1+$ÇÈ7YÎ</v>
      </c>
    </row>
    <row r="192" spans="1:6" ht="26.1">
      <c r="A192">
        <v>191</v>
      </c>
      <c r="B192" s="403" t="s">
        <v>4184</v>
      </c>
      <c r="C192">
        <v>24800</v>
      </c>
      <c r="D192" t="s">
        <v>4185</v>
      </c>
      <c r="E192" s="404">
        <v>171105006</v>
      </c>
      <c r="F192" s="401" t="str">
        <f t="shared" si="3"/>
        <v>Í1+%ÂÈ6fÎ</v>
      </c>
    </row>
    <row r="193" spans="1:6" ht="26.1">
      <c r="A193">
        <v>192</v>
      </c>
      <c r="B193" s="403" t="s">
        <v>4186</v>
      </c>
      <c r="C193">
        <v>66400</v>
      </c>
      <c r="D193" t="s">
        <v>4187</v>
      </c>
      <c r="E193" s="404">
        <v>171107738</v>
      </c>
      <c r="F193" s="401" t="str">
        <f t="shared" si="3"/>
        <v>Í1+'iÈ8gÎ</v>
      </c>
    </row>
    <row r="194" spans="1:6" ht="26.1">
      <c r="A194">
        <v>193</v>
      </c>
      <c r="B194" s="403" t="s">
        <v>363</v>
      </c>
      <c r="C194">
        <v>252000</v>
      </c>
      <c r="D194" t="s">
        <v>4188</v>
      </c>
      <c r="E194" s="404">
        <v>171107739</v>
      </c>
      <c r="F194" s="401" t="str">
        <f t="shared" si="3"/>
        <v>Í1+'iÈ9mÎ</v>
      </c>
    </row>
    <row r="195" spans="1:6" ht="26.1">
      <c r="A195">
        <v>194</v>
      </c>
      <c r="B195" s="403" t="s">
        <v>4189</v>
      </c>
      <c r="C195">
        <v>23200</v>
      </c>
      <c r="D195" t="s">
        <v>4190</v>
      </c>
      <c r="E195" s="404">
        <v>171107756</v>
      </c>
      <c r="F195" s="401" t="str">
        <f t="shared" si="3"/>
        <v>Í1+'kÈ6cÎ</v>
      </c>
    </row>
    <row r="196" spans="1:6" ht="26.1">
      <c r="A196">
        <v>195</v>
      </c>
      <c r="B196" s="403" t="s">
        <v>4191</v>
      </c>
      <c r="C196">
        <v>29600</v>
      </c>
      <c r="D196" t="s">
        <v>4192</v>
      </c>
      <c r="E196" s="404">
        <v>171107353</v>
      </c>
      <c r="F196" s="401" t="str">
        <f t="shared" si="3"/>
        <v>Í1+'CÈ3ÃÎ</v>
      </c>
    </row>
    <row r="197" spans="1:6" ht="26.1">
      <c r="A197">
        <v>196</v>
      </c>
      <c r="B197" s="403" t="s">
        <v>4193</v>
      </c>
      <c r="C197">
        <v>48800</v>
      </c>
      <c r="D197" t="s">
        <v>4194</v>
      </c>
      <c r="E197" s="404">
        <v>171107348</v>
      </c>
      <c r="F197" s="401" t="str">
        <f t="shared" si="3"/>
        <v>Í1+'BÈ82Î</v>
      </c>
    </row>
    <row r="198" spans="1:6" ht="26.1">
      <c r="A198">
        <v>197</v>
      </c>
      <c r="B198" s="403" t="s">
        <v>4195</v>
      </c>
      <c r="C198">
        <v>24800</v>
      </c>
      <c r="D198" t="s">
        <v>4196</v>
      </c>
      <c r="E198" s="404">
        <v>171107347</v>
      </c>
      <c r="F198" s="401" t="str">
        <f t="shared" si="3"/>
        <v>Í1+'BÈ7,Î</v>
      </c>
    </row>
    <row r="199" spans="1:6" ht="26.1">
      <c r="A199">
        <v>198</v>
      </c>
      <c r="B199" s="403" t="s">
        <v>4197</v>
      </c>
      <c r="C199">
        <v>71200</v>
      </c>
      <c r="D199" t="s">
        <v>4198</v>
      </c>
      <c r="E199" s="404">
        <v>171107333</v>
      </c>
      <c r="F199" s="401" t="str">
        <f t="shared" si="3"/>
        <v>Í1+'AÈ3wÎ</v>
      </c>
    </row>
    <row r="200" spans="1:6" ht="26.1">
      <c r="A200">
        <v>199</v>
      </c>
      <c r="B200" s="403" t="s">
        <v>4199</v>
      </c>
      <c r="C200">
        <v>2100</v>
      </c>
      <c r="D200" t="s">
        <v>4200</v>
      </c>
      <c r="E200" s="404">
        <v>171107438</v>
      </c>
      <c r="F200" s="401" t="str">
        <f t="shared" si="3"/>
        <v>Í1+'KÈ8VÎ</v>
      </c>
    </row>
    <row r="201" spans="1:6" ht="26.1">
      <c r="A201">
        <v>200</v>
      </c>
      <c r="B201" s="403" t="s">
        <v>4201</v>
      </c>
      <c r="C201">
        <v>12000</v>
      </c>
      <c r="D201" t="s">
        <v>4202</v>
      </c>
      <c r="E201" s="404">
        <v>171107451</v>
      </c>
      <c r="F201" s="401" t="str">
        <f t="shared" si="3"/>
        <v>Í1+'MÈ14Î</v>
      </c>
    </row>
    <row r="202" spans="1:6" ht="26.1">
      <c r="A202">
        <v>201</v>
      </c>
      <c r="B202" s="403" t="s">
        <v>4203</v>
      </c>
      <c r="C202">
        <v>50400</v>
      </c>
      <c r="D202" t="s">
        <v>4204</v>
      </c>
      <c r="E202" s="404">
        <v>171107458</v>
      </c>
      <c r="F202" s="401" t="str">
        <f t="shared" si="3"/>
        <v>Í1+'MÈ8^Î</v>
      </c>
    </row>
    <row r="203" spans="1:6" ht="26.1">
      <c r="A203">
        <v>202</v>
      </c>
      <c r="B203" s="403" t="s">
        <v>4205</v>
      </c>
      <c r="C203">
        <v>26400</v>
      </c>
      <c r="D203" t="s">
        <v>4206</v>
      </c>
      <c r="E203" s="404">
        <v>171107471</v>
      </c>
      <c r="F203" s="401" t="str">
        <f t="shared" si="3"/>
        <v>Í1+'OÈ1&lt;Î</v>
      </c>
    </row>
    <row r="204" spans="1:6" ht="26.1">
      <c r="A204">
        <v>203</v>
      </c>
      <c r="B204" s="403" t="s">
        <v>4207</v>
      </c>
      <c r="C204">
        <v>21600</v>
      </c>
      <c r="D204" t="s">
        <v>4208</v>
      </c>
      <c r="E204" s="404">
        <v>171107472</v>
      </c>
      <c r="F204" s="401" t="str">
        <f t="shared" si="3"/>
        <v>Í1+'OÈ2BÎ</v>
      </c>
    </row>
    <row r="205" spans="1:6" ht="26.1">
      <c r="A205">
        <v>204</v>
      </c>
      <c r="B205" s="403" t="s">
        <v>4209</v>
      </c>
      <c r="C205">
        <v>29600</v>
      </c>
      <c r="D205" t="s">
        <v>4210</v>
      </c>
      <c r="E205" s="404">
        <v>171107475</v>
      </c>
      <c r="F205" s="401" t="str">
        <f t="shared" si="3"/>
        <v>Í1+'OÈ5TÎ</v>
      </c>
    </row>
    <row r="206" spans="1:6" ht="26.1">
      <c r="A206">
        <v>205</v>
      </c>
      <c r="B206" s="403" t="s">
        <v>3254</v>
      </c>
      <c r="C206">
        <v>32800</v>
      </c>
      <c r="D206" t="s">
        <v>4211</v>
      </c>
      <c r="E206" s="404">
        <v>171107480</v>
      </c>
      <c r="F206" s="401" t="str">
        <f t="shared" si="3"/>
        <v>Í1+'PÈ0:Î</v>
      </c>
    </row>
    <row r="207" spans="1:6" ht="26.1">
      <c r="A207">
        <v>206</v>
      </c>
      <c r="B207" s="403" t="s">
        <v>3310</v>
      </c>
      <c r="C207">
        <v>63200</v>
      </c>
      <c r="D207" t="s">
        <v>4212</v>
      </c>
      <c r="E207" s="404">
        <v>171107481</v>
      </c>
      <c r="F207" s="401" t="str">
        <f t="shared" si="3"/>
        <v>Í1+'PÈ1@Î</v>
      </c>
    </row>
    <row r="208" spans="1:6" ht="26.1">
      <c r="A208">
        <v>207</v>
      </c>
      <c r="B208" s="403" t="s">
        <v>4213</v>
      </c>
      <c r="C208">
        <v>32800</v>
      </c>
      <c r="D208" t="s">
        <v>4214</v>
      </c>
      <c r="E208" s="404">
        <v>171107482</v>
      </c>
      <c r="F208" s="401" t="str">
        <f t="shared" si="3"/>
        <v>Í1+'PÈ2FÎ</v>
      </c>
    </row>
    <row r="209" spans="1:6" ht="26.1">
      <c r="A209">
        <v>208</v>
      </c>
      <c r="B209" s="403" t="s">
        <v>4215</v>
      </c>
      <c r="C209">
        <v>135200</v>
      </c>
      <c r="D209" t="s">
        <v>4216</v>
      </c>
      <c r="E209" s="404">
        <v>171107491</v>
      </c>
      <c r="F209" s="401" t="str">
        <f t="shared" si="3"/>
        <v>Í1+'QÈ1DÎ</v>
      </c>
    </row>
    <row r="210" spans="1:6" ht="26.1">
      <c r="A210">
        <v>209</v>
      </c>
      <c r="B210" s="403" t="s">
        <v>4217</v>
      </c>
      <c r="C210">
        <v>21600</v>
      </c>
      <c r="D210" t="s">
        <v>4218</v>
      </c>
      <c r="E210" s="404">
        <v>171107513</v>
      </c>
      <c r="F210" s="401" t="str">
        <f t="shared" si="3"/>
        <v>Í1+'SÈ3XÎ</v>
      </c>
    </row>
    <row r="211" spans="1:6" ht="26.1">
      <c r="A211">
        <v>210</v>
      </c>
      <c r="B211" s="403" t="s">
        <v>4219</v>
      </c>
      <c r="C211">
        <v>12000</v>
      </c>
      <c r="D211" t="s">
        <v>4220</v>
      </c>
      <c r="E211" s="404">
        <v>171107669</v>
      </c>
      <c r="F211" s="401" t="str">
        <f t="shared" si="3"/>
        <v>Í1+'bÈ9QÎ</v>
      </c>
    </row>
    <row r="212" spans="1:6" ht="26.1">
      <c r="A212">
        <v>211</v>
      </c>
      <c r="B212" s="403" t="s">
        <v>4221</v>
      </c>
      <c r="C212">
        <v>114400</v>
      </c>
      <c r="D212" t="s">
        <v>4222</v>
      </c>
      <c r="E212" s="404">
        <v>171107648</v>
      </c>
      <c r="F212" s="401" t="str">
        <f t="shared" si="3"/>
        <v>Í1+'`È8CÎ</v>
      </c>
    </row>
    <row r="213" spans="1:6" ht="26.1">
      <c r="A213">
        <v>212</v>
      </c>
      <c r="B213" s="403" t="s">
        <v>4223</v>
      </c>
      <c r="C213">
        <v>13600</v>
      </c>
      <c r="D213" t="s">
        <v>4224</v>
      </c>
      <c r="E213" s="404">
        <v>171107616</v>
      </c>
      <c r="F213" s="401" t="str">
        <f t="shared" si="3"/>
        <v>Í1+']È6+Î</v>
      </c>
    </row>
    <row r="214" spans="1:6" ht="26.1">
      <c r="A214">
        <v>213</v>
      </c>
      <c r="B214" s="403" t="s">
        <v>4225</v>
      </c>
      <c r="C214">
        <v>15200</v>
      </c>
      <c r="D214" t="s">
        <v>4226</v>
      </c>
      <c r="E214" s="404">
        <v>171107640</v>
      </c>
      <c r="F214" s="401" t="str">
        <f t="shared" si="3"/>
        <v>Í1+'`È0zÎ</v>
      </c>
    </row>
    <row r="215" spans="1:6" ht="26.1">
      <c r="A215">
        <v>214</v>
      </c>
      <c r="B215" s="403" t="s">
        <v>4227</v>
      </c>
      <c r="C215">
        <v>29600</v>
      </c>
      <c r="D215" t="s">
        <v>4228</v>
      </c>
      <c r="E215" s="404">
        <v>171107611</v>
      </c>
      <c r="F215" s="401" t="str">
        <f t="shared" si="3"/>
        <v>Í1+']È1tÎ</v>
      </c>
    </row>
    <row r="216" spans="1:6" ht="26.1">
      <c r="A216">
        <v>215</v>
      </c>
      <c r="B216" s="403" t="s">
        <v>4229</v>
      </c>
      <c r="C216">
        <v>15200</v>
      </c>
      <c r="D216" t="s">
        <v>4230</v>
      </c>
      <c r="E216" s="404">
        <v>171107601</v>
      </c>
      <c r="F216" s="401" t="str">
        <f t="shared" si="3"/>
        <v>Í1+'\È1pÎ</v>
      </c>
    </row>
    <row r="217" spans="1:6" ht="26.1">
      <c r="A217">
        <v>216</v>
      </c>
      <c r="B217" s="403" t="s">
        <v>4231</v>
      </c>
      <c r="C217">
        <v>44000</v>
      </c>
      <c r="D217" t="s">
        <v>4232</v>
      </c>
      <c r="E217" s="404">
        <v>171107569</v>
      </c>
      <c r="F217" s="401" t="str">
        <f t="shared" si="3"/>
        <v>Í1+'XÈ9)Î</v>
      </c>
    </row>
    <row r="218" spans="1:6" ht="26.1">
      <c r="A218">
        <v>217</v>
      </c>
      <c r="B218" s="403" t="s">
        <v>4233</v>
      </c>
      <c r="C218">
        <v>4700</v>
      </c>
      <c r="D218" t="s">
        <v>4234</v>
      </c>
      <c r="E218" s="404">
        <v>171107566</v>
      </c>
      <c r="F218" s="401" t="str">
        <f t="shared" si="3"/>
        <v>Í1+'XÈ6~Î</v>
      </c>
    </row>
    <row r="219" spans="1:6" ht="26.1">
      <c r="A219">
        <v>218</v>
      </c>
      <c r="B219" s="403" t="s">
        <v>4235</v>
      </c>
      <c r="C219">
        <v>12000</v>
      </c>
      <c r="D219" t="s">
        <v>4236</v>
      </c>
      <c r="E219" s="404">
        <v>171107564</v>
      </c>
      <c r="F219" s="401" t="str">
        <f t="shared" si="3"/>
        <v>Í1+'XÈ4rÎ</v>
      </c>
    </row>
    <row r="220" spans="1:6" ht="26.1">
      <c r="A220">
        <v>219</v>
      </c>
      <c r="B220" s="403" t="s">
        <v>4237</v>
      </c>
      <c r="C220">
        <v>16800</v>
      </c>
      <c r="D220" t="s">
        <v>4238</v>
      </c>
      <c r="E220" s="404">
        <v>171107554</v>
      </c>
      <c r="F220" s="401" t="str">
        <f t="shared" si="3"/>
        <v>Í1+'WÈ4nÎ</v>
      </c>
    </row>
    <row r="221" spans="1:6" ht="26.1">
      <c r="A221">
        <v>220</v>
      </c>
      <c r="B221" s="403" t="s">
        <v>3254</v>
      </c>
      <c r="C221">
        <v>23200</v>
      </c>
      <c r="D221" t="s">
        <v>4239</v>
      </c>
      <c r="E221" s="404">
        <v>171107553</v>
      </c>
      <c r="F221" s="401" t="str">
        <f t="shared" si="3"/>
        <v>Í1+'WÈ3hÎ</v>
      </c>
    </row>
    <row r="222" spans="1:6" ht="26.1">
      <c r="A222">
        <v>221</v>
      </c>
      <c r="B222" s="403" t="s">
        <v>4240</v>
      </c>
      <c r="C222">
        <v>3400</v>
      </c>
      <c r="D222" t="s">
        <v>4241</v>
      </c>
      <c r="E222" s="404">
        <v>171107599</v>
      </c>
      <c r="F222" s="401" t="str">
        <f t="shared" si="3"/>
        <v>Í1+'[È95Î</v>
      </c>
    </row>
    <row r="223" spans="1:6" ht="26.1">
      <c r="A223">
        <v>222</v>
      </c>
      <c r="B223" s="403" t="s">
        <v>4242</v>
      </c>
      <c r="C223">
        <v>7200</v>
      </c>
      <c r="D223" t="s">
        <v>4243</v>
      </c>
      <c r="E223" s="404">
        <v>171107598</v>
      </c>
      <c r="F223" s="401" t="str">
        <f t="shared" si="3"/>
        <v>Í1+'[È8/Î</v>
      </c>
    </row>
    <row r="224" spans="1:6" ht="26.1">
      <c r="A224">
        <v>223</v>
      </c>
      <c r="B224" s="403" t="s">
        <v>4244</v>
      </c>
      <c r="C224">
        <v>2100</v>
      </c>
      <c r="D224" t="s">
        <v>4245</v>
      </c>
      <c r="E224" s="404">
        <v>171107539</v>
      </c>
      <c r="F224" s="401" t="str">
        <f t="shared" si="3"/>
        <v>Í1+'UÈ9ÈÎ</v>
      </c>
    </row>
    <row r="225" spans="1:6" ht="26.1">
      <c r="A225">
        <v>224</v>
      </c>
      <c r="B225" s="403" t="s">
        <v>4246</v>
      </c>
      <c r="C225">
        <v>58400</v>
      </c>
      <c r="D225" t="s">
        <v>4247</v>
      </c>
      <c r="E225" s="404">
        <v>171107537</v>
      </c>
      <c r="F225" s="401" t="str">
        <f t="shared" si="3"/>
        <v>Í1+'UÈ7xÎ</v>
      </c>
    </row>
    <row r="226" spans="1:6" ht="26.1">
      <c r="A226">
        <v>225</v>
      </c>
      <c r="B226" s="403" t="s">
        <v>4248</v>
      </c>
      <c r="C226">
        <v>12000</v>
      </c>
      <c r="D226" t="s">
        <v>4249</v>
      </c>
      <c r="E226" s="404">
        <v>171107535</v>
      </c>
      <c r="F226" s="401" t="str">
        <f t="shared" si="3"/>
        <v>Í1+'UÈ5lÎ</v>
      </c>
    </row>
    <row r="227" spans="1:6" ht="26.1">
      <c r="A227">
        <v>226</v>
      </c>
      <c r="B227" s="403" t="s">
        <v>4250</v>
      </c>
      <c r="C227">
        <v>48800</v>
      </c>
      <c r="D227" t="s">
        <v>4251</v>
      </c>
      <c r="E227" s="404">
        <v>171107390</v>
      </c>
      <c r="F227" s="401" t="str">
        <f t="shared" ref="F227:F270" si="4">Code128(E227)</f>
        <v>Í1+'GÈ0}Î</v>
      </c>
    </row>
    <row r="228" spans="1:6" ht="26.1">
      <c r="A228">
        <v>227</v>
      </c>
      <c r="B228" s="403" t="s">
        <v>4252</v>
      </c>
      <c r="C228">
        <v>63200</v>
      </c>
      <c r="D228" t="s">
        <v>4253</v>
      </c>
      <c r="E228" s="404">
        <v>171107381</v>
      </c>
      <c r="F228" s="401" t="str">
        <f t="shared" si="4"/>
        <v>Í1+'FÈ1ÃÎ</v>
      </c>
    </row>
    <row r="229" spans="1:6" ht="26.1">
      <c r="A229">
        <v>228</v>
      </c>
      <c r="B229" s="403" t="s">
        <v>4254</v>
      </c>
      <c r="C229">
        <v>2100</v>
      </c>
      <c r="D229" t="s">
        <v>4255</v>
      </c>
      <c r="E229" s="404">
        <v>171107380</v>
      </c>
      <c r="F229" s="401" t="str">
        <f t="shared" si="4"/>
        <v>Í1+'FÈ0yÎ</v>
      </c>
    </row>
    <row r="230" spans="1:6" ht="26.1">
      <c r="A230">
        <v>229</v>
      </c>
      <c r="B230" s="403" t="s">
        <v>4256</v>
      </c>
      <c r="C230">
        <v>3400</v>
      </c>
      <c r="D230" t="s">
        <v>4257</v>
      </c>
      <c r="E230" s="404">
        <v>171107375</v>
      </c>
      <c r="F230" s="401" t="str">
        <f t="shared" si="4"/>
        <v>Í1+'EÈ5,Î</v>
      </c>
    </row>
    <row r="231" spans="1:6" ht="26.1">
      <c r="A231">
        <v>230</v>
      </c>
      <c r="B231" s="403" t="s">
        <v>4258</v>
      </c>
      <c r="C231">
        <v>13600</v>
      </c>
      <c r="D231" t="s">
        <v>4259</v>
      </c>
      <c r="E231" s="404">
        <v>171107374</v>
      </c>
      <c r="F231" s="401" t="str">
        <f t="shared" si="4"/>
        <v>Í1+'EÈ4&amp;Î</v>
      </c>
    </row>
    <row r="232" spans="1:6" ht="26.1">
      <c r="A232">
        <v>231</v>
      </c>
      <c r="B232" s="403" t="s">
        <v>4260</v>
      </c>
      <c r="C232">
        <v>4700</v>
      </c>
      <c r="D232" t="s">
        <v>4261</v>
      </c>
      <c r="E232" s="404">
        <v>171107420</v>
      </c>
      <c r="F232" s="401" t="str">
        <f t="shared" si="4"/>
        <v>Í1+'JÈ0"Î</v>
      </c>
    </row>
    <row r="233" spans="1:6" ht="26.1">
      <c r="A233">
        <v>232</v>
      </c>
      <c r="B233" s="403" t="s">
        <v>4262</v>
      </c>
      <c r="C233">
        <v>8800</v>
      </c>
      <c r="D233" t="s">
        <v>4263</v>
      </c>
      <c r="E233" s="404">
        <v>171107407</v>
      </c>
      <c r="F233" s="401" t="str">
        <f t="shared" si="4"/>
        <v>Í1+'HÈ7DÎ</v>
      </c>
    </row>
    <row r="234" spans="1:6" ht="26.1">
      <c r="A234">
        <v>233</v>
      </c>
      <c r="B234" s="403" t="s">
        <v>4264</v>
      </c>
      <c r="C234">
        <v>10400</v>
      </c>
      <c r="D234" t="s">
        <v>4265</v>
      </c>
      <c r="E234" s="404">
        <v>171100705</v>
      </c>
      <c r="F234" s="401" t="str">
        <f t="shared" si="4"/>
        <v>Í1+ÂfÈ54Î</v>
      </c>
    </row>
    <row r="235" spans="1:6" ht="26.1">
      <c r="A235">
        <v>234</v>
      </c>
      <c r="B235" s="403" t="s">
        <v>4266</v>
      </c>
      <c r="C235">
        <v>8800</v>
      </c>
      <c r="D235" t="s">
        <v>4267</v>
      </c>
      <c r="E235" s="404">
        <v>171100690</v>
      </c>
      <c r="F235" s="401" t="str">
        <f t="shared" si="4"/>
        <v>Í1+ÂeÈ0yÎ</v>
      </c>
    </row>
    <row r="236" spans="1:6" ht="26.1">
      <c r="A236">
        <v>235</v>
      </c>
      <c r="B236" s="403" t="s">
        <v>4268</v>
      </c>
      <c r="C236">
        <v>4700</v>
      </c>
      <c r="D236" t="s">
        <v>4269</v>
      </c>
      <c r="E236" s="404">
        <v>171100687</v>
      </c>
      <c r="F236" s="401" t="str">
        <f t="shared" si="4"/>
        <v>Í1+ÂdÈ78Î</v>
      </c>
    </row>
    <row r="237" spans="1:6" ht="26.1">
      <c r="A237">
        <v>236</v>
      </c>
      <c r="B237" s="403" t="s">
        <v>4270</v>
      </c>
      <c r="C237">
        <v>100000</v>
      </c>
      <c r="D237" t="s">
        <v>4271</v>
      </c>
      <c r="E237" s="404">
        <v>171100323</v>
      </c>
      <c r="F237" s="401" t="str">
        <f t="shared" si="4"/>
        <v>Í1+Â@È3^Î</v>
      </c>
    </row>
    <row r="238" spans="1:6" ht="26.1">
      <c r="A238">
        <v>237</v>
      </c>
      <c r="B238" s="403" t="s">
        <v>4272</v>
      </c>
      <c r="C238">
        <v>28000</v>
      </c>
      <c r="D238" t="s">
        <v>4273</v>
      </c>
      <c r="E238" s="404">
        <v>171100322</v>
      </c>
      <c r="F238" s="401" t="str">
        <f t="shared" si="4"/>
        <v>Í1+Â@È2XÎ</v>
      </c>
    </row>
    <row r="239" spans="1:6" ht="26.1">
      <c r="A239">
        <v>238</v>
      </c>
      <c r="B239" s="403" t="s">
        <v>4274</v>
      </c>
      <c r="C239">
        <v>16800</v>
      </c>
      <c r="D239" t="s">
        <v>4275</v>
      </c>
      <c r="E239" s="404">
        <v>171100389</v>
      </c>
      <c r="F239" s="401" t="str">
        <f t="shared" si="4"/>
        <v>Í1+ÂFÈ93Î</v>
      </c>
    </row>
    <row r="240" spans="1:6" ht="26.1">
      <c r="A240">
        <v>239</v>
      </c>
      <c r="B240" s="403" t="s">
        <v>4276</v>
      </c>
      <c r="C240">
        <v>55200</v>
      </c>
      <c r="D240" t="s">
        <v>4277</v>
      </c>
      <c r="E240" s="404">
        <v>171103423</v>
      </c>
      <c r="F240" s="401" t="str">
        <f t="shared" si="4"/>
        <v>Í1+#JÈ3(Î</v>
      </c>
    </row>
    <row r="241" spans="1:6" ht="26.1">
      <c r="A241">
        <v>240</v>
      </c>
      <c r="B241" s="403" t="s">
        <v>4278</v>
      </c>
      <c r="C241">
        <v>36000</v>
      </c>
      <c r="D241" t="s">
        <v>4279</v>
      </c>
      <c r="E241" s="404">
        <v>171103424</v>
      </c>
      <c r="F241" s="401" t="str">
        <f t="shared" si="4"/>
        <v>Í1+#JÈ4.Î</v>
      </c>
    </row>
    <row r="242" spans="1:6" ht="26.1">
      <c r="A242">
        <v>241</v>
      </c>
      <c r="B242" s="403" t="s">
        <v>4280</v>
      </c>
      <c r="C242">
        <v>56800</v>
      </c>
      <c r="D242" t="s">
        <v>4281</v>
      </c>
      <c r="E242" s="404">
        <v>171105281</v>
      </c>
      <c r="F242" s="401" t="str">
        <f t="shared" si="4"/>
        <v>Í1+%&lt;È1QÎ</v>
      </c>
    </row>
    <row r="243" spans="1:6" ht="26.1">
      <c r="A243">
        <v>242</v>
      </c>
      <c r="B243" s="403" t="s">
        <v>4282</v>
      </c>
      <c r="C243">
        <v>3400</v>
      </c>
      <c r="D243" t="s">
        <v>4283</v>
      </c>
      <c r="E243" s="404">
        <v>171105286</v>
      </c>
      <c r="F243" s="401" t="str">
        <f t="shared" si="4"/>
        <v>Í1+%&lt;È6oÎ</v>
      </c>
    </row>
    <row r="244" spans="1:6" ht="26.1">
      <c r="A244">
        <v>243</v>
      </c>
      <c r="B244" s="403" t="s">
        <v>4284</v>
      </c>
      <c r="C244">
        <v>88800</v>
      </c>
      <c r="D244" t="s">
        <v>4285</v>
      </c>
      <c r="E244" s="404">
        <v>171104820</v>
      </c>
      <c r="F244" s="401" t="str">
        <f t="shared" si="4"/>
        <v>Í1+$rÈ0RÎ</v>
      </c>
    </row>
    <row r="245" spans="1:6" ht="26.1">
      <c r="A245">
        <v>244</v>
      </c>
      <c r="B245" s="403" t="s">
        <v>4286</v>
      </c>
      <c r="C245">
        <v>20000</v>
      </c>
      <c r="D245" t="s">
        <v>4287</v>
      </c>
      <c r="E245" s="404">
        <v>171104821</v>
      </c>
      <c r="F245" s="401" t="str">
        <f t="shared" si="4"/>
        <v>Í1+$rÈ1XÎ</v>
      </c>
    </row>
    <row r="246" spans="1:6" ht="26.1">
      <c r="A246">
        <v>245</v>
      </c>
      <c r="B246" s="403" t="s">
        <v>4288</v>
      </c>
      <c r="C246">
        <v>88800</v>
      </c>
      <c r="D246" t="s">
        <v>4289</v>
      </c>
      <c r="E246" s="404">
        <v>171104859</v>
      </c>
      <c r="F246" s="401" t="str">
        <f t="shared" si="4"/>
        <v>Í1+$uÈ9-Î</v>
      </c>
    </row>
    <row r="247" spans="1:6" ht="26.1">
      <c r="A247">
        <v>246</v>
      </c>
      <c r="B247" s="403" t="s">
        <v>4290</v>
      </c>
      <c r="C247">
        <v>7200</v>
      </c>
      <c r="D247" t="s">
        <v>4291</v>
      </c>
      <c r="E247" s="404">
        <v>171104858</v>
      </c>
      <c r="F247" s="401" t="str">
        <f t="shared" si="4"/>
        <v>Í1+$uÈ8'Î</v>
      </c>
    </row>
    <row r="248" spans="1:6" ht="26.1">
      <c r="A248">
        <v>247</v>
      </c>
      <c r="B248" s="403" t="s">
        <v>4292</v>
      </c>
      <c r="C248">
        <v>52000</v>
      </c>
      <c r="D248" t="s">
        <v>4293</v>
      </c>
      <c r="E248" s="404">
        <v>171104852</v>
      </c>
      <c r="F248" s="401" t="str">
        <f t="shared" si="4"/>
        <v>Í1+$uÈ2jÎ</v>
      </c>
    </row>
    <row r="249" spans="1:6" ht="26.1">
      <c r="A249">
        <v>248</v>
      </c>
      <c r="B249" s="403" t="s">
        <v>4294</v>
      </c>
      <c r="C249">
        <v>3400</v>
      </c>
      <c r="D249" t="s">
        <v>4295</v>
      </c>
      <c r="E249" s="404">
        <v>171104884</v>
      </c>
      <c r="F249" s="401" t="str">
        <f t="shared" si="4"/>
        <v>Í1+$xÈ4ÆÎ</v>
      </c>
    </row>
    <row r="250" spans="1:6" ht="26.1">
      <c r="A250">
        <v>249</v>
      </c>
      <c r="B250" s="403" t="s">
        <v>4296</v>
      </c>
      <c r="C250">
        <v>16800</v>
      </c>
      <c r="D250" t="s">
        <v>4297</v>
      </c>
      <c r="E250" s="404">
        <v>171104883</v>
      </c>
      <c r="F250" s="401" t="str">
        <f t="shared" si="4"/>
        <v>Í1+$xÈ3|Î</v>
      </c>
    </row>
    <row r="251" spans="1:6" ht="26.1">
      <c r="A251">
        <v>250</v>
      </c>
      <c r="B251" s="403" t="s">
        <v>4298</v>
      </c>
      <c r="C251">
        <v>44000</v>
      </c>
      <c r="D251" t="s">
        <v>4299</v>
      </c>
      <c r="E251" s="404">
        <v>171107735</v>
      </c>
      <c r="F251" s="401" t="str">
        <f t="shared" si="4"/>
        <v>Í1+'iÈ5UÎ</v>
      </c>
    </row>
    <row r="252" spans="1:6" ht="26.1">
      <c r="A252">
        <v>251</v>
      </c>
      <c r="B252" s="403" t="s">
        <v>4300</v>
      </c>
      <c r="C252">
        <v>34400</v>
      </c>
      <c r="D252" t="s">
        <v>4301</v>
      </c>
      <c r="E252" s="404">
        <v>171107736</v>
      </c>
      <c r="F252" s="401" t="str">
        <f t="shared" si="4"/>
        <v>Í1+'iÈ6[Î</v>
      </c>
    </row>
    <row r="253" spans="1:6" ht="26.1">
      <c r="A253">
        <v>252</v>
      </c>
      <c r="B253" s="403" t="s">
        <v>4302</v>
      </c>
      <c r="C253">
        <v>8800</v>
      </c>
      <c r="D253" t="s">
        <v>4303</v>
      </c>
      <c r="E253" s="404">
        <v>171100813</v>
      </c>
      <c r="F253" s="401" t="str">
        <f t="shared" si="4"/>
        <v>Í1+ÂqÈ3TÎ</v>
      </c>
    </row>
    <row r="254" spans="1:6" ht="26.1">
      <c r="A254">
        <v>253</v>
      </c>
      <c r="B254" s="403" t="s">
        <v>4304</v>
      </c>
      <c r="C254">
        <v>122400</v>
      </c>
      <c r="D254" t="s">
        <v>4305</v>
      </c>
      <c r="E254" s="404">
        <v>171100824</v>
      </c>
      <c r="F254" s="401" t="str">
        <f t="shared" si="4"/>
        <v>Í1+ÂrÈ4^Î</v>
      </c>
    </row>
    <row r="255" spans="1:6" ht="26.1">
      <c r="A255">
        <v>254</v>
      </c>
      <c r="B255" s="403" t="s">
        <v>4306</v>
      </c>
      <c r="C255">
        <v>15200</v>
      </c>
      <c r="D255" t="s">
        <v>4307</v>
      </c>
      <c r="E255" s="404">
        <v>171100439</v>
      </c>
      <c r="F255" s="401" t="str">
        <f t="shared" si="4"/>
        <v>Í1+ÂKÈ9GÎ</v>
      </c>
    </row>
    <row r="256" spans="1:6" ht="26.1">
      <c r="A256">
        <v>255</v>
      </c>
      <c r="B256" s="403" t="s">
        <v>4308</v>
      </c>
      <c r="C256">
        <v>84000</v>
      </c>
      <c r="D256" t="s">
        <v>4309</v>
      </c>
      <c r="E256" s="404">
        <v>171100433</v>
      </c>
      <c r="F256" s="401" t="str">
        <f t="shared" si="4"/>
        <v>Í1+ÂKÈ3#Î</v>
      </c>
    </row>
    <row r="257" spans="1:6" ht="26.1">
      <c r="A257">
        <v>256</v>
      </c>
      <c r="B257" s="403" t="s">
        <v>4310</v>
      </c>
      <c r="C257">
        <v>15200</v>
      </c>
      <c r="D257" t="s">
        <v>4311</v>
      </c>
      <c r="E257" s="404">
        <v>171100483</v>
      </c>
      <c r="F257" s="401" t="str">
        <f t="shared" si="4"/>
        <v>Í1+ÂPÈ37Î</v>
      </c>
    </row>
    <row r="258" spans="1:6" ht="26.1">
      <c r="A258">
        <v>257</v>
      </c>
      <c r="B258" s="403" t="s">
        <v>4312</v>
      </c>
      <c r="C258">
        <v>18400</v>
      </c>
      <c r="D258" t="s">
        <v>4313</v>
      </c>
      <c r="E258" s="404">
        <v>171100466</v>
      </c>
      <c r="F258" s="401" t="str">
        <f t="shared" si="4"/>
        <v>Í1+ÂNÈ6AÎ</v>
      </c>
    </row>
    <row r="259" spans="1:6" ht="26.1">
      <c r="A259">
        <v>258</v>
      </c>
      <c r="B259" s="403" t="s">
        <v>4314</v>
      </c>
      <c r="C259">
        <v>18400</v>
      </c>
      <c r="D259" t="s">
        <v>4315</v>
      </c>
      <c r="E259" s="404">
        <v>171100534</v>
      </c>
      <c r="F259" s="401" t="str">
        <f t="shared" si="4"/>
        <v>Í1+ÂUÈ4QÎ</v>
      </c>
    </row>
    <row r="260" spans="1:6" ht="26.1">
      <c r="A260">
        <v>259</v>
      </c>
      <c r="B260" s="403" t="s">
        <v>4316</v>
      </c>
      <c r="C260">
        <v>60000</v>
      </c>
      <c r="D260" t="s">
        <v>4317</v>
      </c>
      <c r="E260" s="404">
        <v>171100519</v>
      </c>
      <c r="F260" s="401" t="str">
        <f t="shared" si="4"/>
        <v>Í1+ÂSÈ9gÎ</v>
      </c>
    </row>
    <row r="261" spans="1:6" ht="26.1">
      <c r="A261">
        <v>260</v>
      </c>
      <c r="B261" s="403" t="s">
        <v>4318</v>
      </c>
      <c r="C261">
        <v>18400</v>
      </c>
      <c r="D261" t="s">
        <v>4319</v>
      </c>
      <c r="E261" s="404">
        <v>171100510</v>
      </c>
      <c r="F261" s="401" t="str">
        <f t="shared" si="4"/>
        <v>Í1+ÂSÈ01Î</v>
      </c>
    </row>
    <row r="262" spans="1:6" ht="26.1">
      <c r="A262">
        <v>261</v>
      </c>
      <c r="B262" s="403" t="s">
        <v>4320</v>
      </c>
      <c r="C262">
        <v>72800</v>
      </c>
      <c r="D262" t="s">
        <v>4321</v>
      </c>
      <c r="E262" s="404">
        <v>171100606</v>
      </c>
      <c r="F262" s="401" t="str">
        <f t="shared" si="4"/>
        <v>Í1+Â\È6yÎ</v>
      </c>
    </row>
    <row r="263" spans="1:6" ht="26.1">
      <c r="A263">
        <v>262</v>
      </c>
      <c r="B263" s="403" t="s">
        <v>4322</v>
      </c>
      <c r="C263">
        <v>23200</v>
      </c>
      <c r="D263" t="s">
        <v>4323</v>
      </c>
      <c r="E263" s="404">
        <v>171100596</v>
      </c>
      <c r="F263" s="401" t="str">
        <f t="shared" si="4"/>
        <v>Í1+Â[È6uÎ</v>
      </c>
    </row>
    <row r="264" spans="1:6" ht="26.1">
      <c r="A264">
        <v>263</v>
      </c>
      <c r="B264" s="403" t="s">
        <v>4324</v>
      </c>
      <c r="C264">
        <v>114400</v>
      </c>
      <c r="D264" t="s">
        <v>4325</v>
      </c>
      <c r="E264" s="404">
        <v>171100595</v>
      </c>
      <c r="F264" s="401" t="str">
        <f t="shared" si="4"/>
        <v>Í1+Â[È5oÎ</v>
      </c>
    </row>
    <row r="265" spans="1:6" ht="26.1">
      <c r="A265">
        <v>264</v>
      </c>
      <c r="B265" s="403" t="s">
        <v>4326</v>
      </c>
      <c r="C265">
        <v>16800</v>
      </c>
      <c r="D265" t="s">
        <v>4327</v>
      </c>
      <c r="E265" s="404">
        <v>171100703</v>
      </c>
      <c r="F265" s="401" t="str">
        <f t="shared" si="4"/>
        <v>Í1+ÂfÈ3(Î</v>
      </c>
    </row>
    <row r="266" spans="1:6" ht="26.1">
      <c r="A266">
        <v>265</v>
      </c>
      <c r="B266" s="403" t="s">
        <v>4328</v>
      </c>
      <c r="C266">
        <v>23200</v>
      </c>
      <c r="D266" t="s">
        <v>4329</v>
      </c>
      <c r="E266" s="404">
        <v>171100692</v>
      </c>
      <c r="F266" s="401" t="str">
        <f t="shared" si="4"/>
        <v>Í1+ÂeÈ2ÉÎ</v>
      </c>
    </row>
    <row r="267" spans="1:6" ht="26.1">
      <c r="A267">
        <v>266</v>
      </c>
      <c r="B267" s="403" t="s">
        <v>4330</v>
      </c>
      <c r="C267">
        <v>12000</v>
      </c>
      <c r="D267" t="s">
        <v>4331</v>
      </c>
      <c r="E267" s="404">
        <v>171100689</v>
      </c>
      <c r="F267" s="401" t="str">
        <f t="shared" si="4"/>
        <v>Í1+ÂdÈ9DÎ</v>
      </c>
    </row>
    <row r="268" spans="1:6" ht="26.1">
      <c r="A268">
        <v>267</v>
      </c>
      <c r="B268" s="403" t="s">
        <v>4332</v>
      </c>
      <c r="C268">
        <v>20000</v>
      </c>
      <c r="D268" t="s">
        <v>4333</v>
      </c>
      <c r="E268" s="404">
        <v>171100666</v>
      </c>
      <c r="F268" s="401" t="str">
        <f t="shared" si="4"/>
        <v>Í1+ÂbÈ6*Î</v>
      </c>
    </row>
    <row r="269" spans="1:6" ht="26.1">
      <c r="A269">
        <v>268</v>
      </c>
      <c r="B269" s="403" t="s">
        <v>4334</v>
      </c>
      <c r="C269">
        <v>34400</v>
      </c>
      <c r="D269" t="s">
        <v>4335</v>
      </c>
      <c r="E269" s="404">
        <v>171100659</v>
      </c>
      <c r="F269" s="401" t="str">
        <f t="shared" si="4"/>
        <v>Í1+ÂaÈ98Î</v>
      </c>
    </row>
    <row r="270" spans="1:6" ht="26.1">
      <c r="A270">
        <v>269</v>
      </c>
      <c r="B270" s="403" t="s">
        <v>4336</v>
      </c>
      <c r="C270">
        <v>13600</v>
      </c>
      <c r="D270" t="s">
        <v>4337</v>
      </c>
      <c r="E270" s="404">
        <v>171100733</v>
      </c>
      <c r="F270" s="401" t="str">
        <f t="shared" si="4"/>
        <v>Í1+ÂiÈ34Î</v>
      </c>
    </row>
    <row r="271" spans="1:6" ht="26.1">
      <c r="A271">
        <v>270</v>
      </c>
      <c r="B271" s="403" t="s">
        <v>4338</v>
      </c>
      <c r="C271">
        <v>18400</v>
      </c>
      <c r="D271" t="s">
        <v>4339</v>
      </c>
      <c r="E271" s="404">
        <v>171100715</v>
      </c>
      <c r="F271" s="401" t="str">
        <f t="shared" ref="F271:F321" si="5">Code128(E271)</f>
        <v>Í1+ÂgÈ58Î</v>
      </c>
    </row>
    <row r="272" spans="1:6" ht="26.1">
      <c r="A272">
        <v>271</v>
      </c>
      <c r="B272" s="403" t="s">
        <v>4340</v>
      </c>
      <c r="C272">
        <v>45600</v>
      </c>
      <c r="D272" t="s">
        <v>4341</v>
      </c>
      <c r="E272" s="404">
        <v>171100295</v>
      </c>
      <c r="F272" s="401" t="str">
        <f t="shared" si="5"/>
        <v>Í1+Â=È5^Î</v>
      </c>
    </row>
    <row r="273" spans="1:6" ht="26.1">
      <c r="A273">
        <v>272</v>
      </c>
      <c r="B273" s="403" t="s">
        <v>4342</v>
      </c>
      <c r="C273">
        <v>42400</v>
      </c>
      <c r="D273" t="s">
        <v>4343</v>
      </c>
      <c r="E273" s="404">
        <v>171100324</v>
      </c>
      <c r="F273" s="401" t="str">
        <f t="shared" si="5"/>
        <v>Í1+Â@È4dÎ</v>
      </c>
    </row>
    <row r="274" spans="1:6" ht="26.1">
      <c r="A274">
        <v>273</v>
      </c>
      <c r="B274" s="403" t="s">
        <v>4344</v>
      </c>
      <c r="C274">
        <v>10400</v>
      </c>
      <c r="D274" t="s">
        <v>4345</v>
      </c>
      <c r="E274" s="404">
        <v>171100355</v>
      </c>
      <c r="F274" s="401" t="str">
        <f t="shared" si="5"/>
        <v>Í1+ÂCÈ5vÎ</v>
      </c>
    </row>
    <row r="275" spans="1:6" ht="26.1">
      <c r="A275">
        <v>274</v>
      </c>
      <c r="B275" s="403" t="s">
        <v>4346</v>
      </c>
      <c r="C275">
        <v>80800</v>
      </c>
      <c r="D275" t="s">
        <v>4347</v>
      </c>
      <c r="E275" s="404">
        <v>171100179</v>
      </c>
      <c r="F275" s="401" t="str">
        <f t="shared" si="5"/>
        <v>Í1+Â1È9FÎ</v>
      </c>
    </row>
    <row r="276" spans="1:6" ht="26.1">
      <c r="A276">
        <v>275</v>
      </c>
      <c r="B276" s="403" t="s">
        <v>4348</v>
      </c>
      <c r="C276">
        <v>20000</v>
      </c>
      <c r="D276" t="s">
        <v>4349</v>
      </c>
      <c r="E276" s="404">
        <v>171100266</v>
      </c>
      <c r="F276" s="401" t="str">
        <f t="shared" si="5"/>
        <v>Í1+Â:È6XÎ</v>
      </c>
    </row>
    <row r="277" spans="1:6" ht="26.1">
      <c r="A277">
        <v>276</v>
      </c>
      <c r="B277" s="403" t="s">
        <v>4350</v>
      </c>
      <c r="C277">
        <v>47200</v>
      </c>
      <c r="D277" t="s">
        <v>4351</v>
      </c>
      <c r="E277" s="404">
        <v>171100087</v>
      </c>
      <c r="F277" s="401" t="str">
        <f t="shared" si="5"/>
        <v>Í1+Â(È7}Î</v>
      </c>
    </row>
    <row r="278" spans="1:6" ht="26.1">
      <c r="A278">
        <v>277</v>
      </c>
      <c r="B278" s="403" t="s">
        <v>4352</v>
      </c>
      <c r="C278">
        <v>18400</v>
      </c>
      <c r="D278" t="s">
        <v>4353</v>
      </c>
      <c r="E278" s="404">
        <v>171100073</v>
      </c>
      <c r="F278" s="401" t="str">
        <f t="shared" si="5"/>
        <v>Í1+Â'È3aÎ</v>
      </c>
    </row>
    <row r="279" spans="1:6" ht="26.1">
      <c r="A279">
        <v>278</v>
      </c>
      <c r="B279" s="403" t="s">
        <v>4354</v>
      </c>
      <c r="C279">
        <v>2100</v>
      </c>
      <c r="D279" t="s">
        <v>4355</v>
      </c>
      <c r="E279" s="404">
        <v>171100058</v>
      </c>
      <c r="F279" s="401" t="str">
        <f t="shared" si="5"/>
        <v>Í1+Â%È8wÎ</v>
      </c>
    </row>
    <row r="280" spans="1:6" ht="26.1">
      <c r="A280">
        <v>279</v>
      </c>
      <c r="B280" s="403" t="s">
        <v>4356</v>
      </c>
      <c r="C280">
        <v>16800</v>
      </c>
      <c r="D280" t="s">
        <v>4357</v>
      </c>
      <c r="E280" s="404">
        <v>171100022</v>
      </c>
      <c r="F280" s="401" t="str">
        <f t="shared" si="5"/>
        <v>Í1+Â"È2GÎ</v>
      </c>
    </row>
    <row r="281" spans="1:6" ht="26.1">
      <c r="A281">
        <v>280</v>
      </c>
      <c r="B281" s="403" t="s">
        <v>4358</v>
      </c>
      <c r="C281">
        <v>36000</v>
      </c>
      <c r="D281" t="s">
        <v>4359</v>
      </c>
      <c r="E281" s="404">
        <v>171100040</v>
      </c>
      <c r="F281" s="401" t="str">
        <f t="shared" si="5"/>
        <v>Í1+Â$È0CÎ</v>
      </c>
    </row>
    <row r="282" spans="1:6" ht="26.1">
      <c r="A282">
        <v>281</v>
      </c>
      <c r="B282" s="403" t="s">
        <v>4360</v>
      </c>
      <c r="C282">
        <v>21600</v>
      </c>
      <c r="D282" t="s">
        <v>4361</v>
      </c>
      <c r="E282" s="404">
        <v>171100051</v>
      </c>
      <c r="F282" s="401" t="str">
        <f t="shared" si="5"/>
        <v>Í1+Â%È1MÎ</v>
      </c>
    </row>
    <row r="283" spans="1:6" ht="26.1">
      <c r="A283">
        <v>282</v>
      </c>
      <c r="B283" s="403" t="s">
        <v>4362</v>
      </c>
      <c r="C283">
        <v>16800</v>
      </c>
      <c r="D283" t="s">
        <v>4363</v>
      </c>
      <c r="E283" s="404">
        <v>171102206</v>
      </c>
      <c r="F283" s="401" t="str">
        <f t="shared" si="5"/>
        <v>Í1+"4È6FÎ</v>
      </c>
    </row>
    <row r="284" spans="1:6" ht="26.1">
      <c r="A284">
        <v>283</v>
      </c>
      <c r="B284" s="403" t="s">
        <v>4364</v>
      </c>
      <c r="C284">
        <v>71200</v>
      </c>
      <c r="D284" t="s">
        <v>4365</v>
      </c>
      <c r="E284" s="404">
        <v>171102209</v>
      </c>
      <c r="F284" s="401" t="str">
        <f t="shared" si="5"/>
        <v>Í1+"4È9XÎ</v>
      </c>
    </row>
    <row r="285" spans="1:6" ht="26.1">
      <c r="A285">
        <v>284</v>
      </c>
      <c r="B285" s="403" t="s">
        <v>4366</v>
      </c>
      <c r="C285">
        <v>42400</v>
      </c>
      <c r="D285" t="s">
        <v>4367</v>
      </c>
      <c r="E285" s="404">
        <v>171102130</v>
      </c>
      <c r="F285" s="401" t="str">
        <f t="shared" si="5"/>
        <v>Í1+"-È0mÎ</v>
      </c>
    </row>
    <row r="286" spans="1:6" ht="26.1">
      <c r="A286">
        <v>285</v>
      </c>
      <c r="B286" s="403" t="s">
        <v>4368</v>
      </c>
      <c r="C286">
        <v>24800</v>
      </c>
      <c r="D286" t="s">
        <v>4369</v>
      </c>
      <c r="E286" s="404">
        <v>171102138</v>
      </c>
      <c r="F286" s="401" t="str">
        <f t="shared" si="5"/>
        <v>Í1+"-È86Î</v>
      </c>
    </row>
    <row r="287" spans="1:6" ht="26.1">
      <c r="A287">
        <v>286</v>
      </c>
      <c r="B287" s="403" t="s">
        <v>4370</v>
      </c>
      <c r="C287">
        <v>68000</v>
      </c>
      <c r="D287" t="s">
        <v>4371</v>
      </c>
      <c r="E287" s="404">
        <v>171102181</v>
      </c>
      <c r="F287" s="401" t="str">
        <f t="shared" si="5"/>
        <v>Í1+"2È1ÂÎ</v>
      </c>
    </row>
    <row r="288" spans="1:6" ht="26.1">
      <c r="A288">
        <v>287</v>
      </c>
      <c r="B288" s="403" t="s">
        <v>4372</v>
      </c>
      <c r="C288">
        <v>13600</v>
      </c>
      <c r="D288" t="s">
        <v>4373</v>
      </c>
      <c r="E288" s="404">
        <v>171102325</v>
      </c>
      <c r="F288" s="401" t="str">
        <f t="shared" si="5"/>
        <v>Í1+"@È5pÎ</v>
      </c>
    </row>
    <row r="289" spans="1:6" ht="26.1">
      <c r="A289">
        <v>288</v>
      </c>
      <c r="B289" s="403" t="s">
        <v>4374</v>
      </c>
      <c r="C289">
        <v>56800</v>
      </c>
      <c r="D289" t="s">
        <v>4375</v>
      </c>
      <c r="E289" s="404">
        <v>171102334</v>
      </c>
      <c r="F289" s="401" t="str">
        <f t="shared" si="5"/>
        <v>Í1+"AÈ4nÎ</v>
      </c>
    </row>
    <row r="290" spans="1:6" ht="26.1">
      <c r="A290">
        <v>289</v>
      </c>
      <c r="B290" s="403" t="s">
        <v>4376</v>
      </c>
      <c r="C290">
        <v>31200</v>
      </c>
      <c r="D290" t="s">
        <v>4377</v>
      </c>
      <c r="E290" s="404">
        <v>171102335</v>
      </c>
      <c r="F290" s="401" t="str">
        <f t="shared" si="5"/>
        <v>Í1+"AÈ5tÎ</v>
      </c>
    </row>
    <row r="291" spans="1:6" ht="26.1">
      <c r="A291">
        <v>290</v>
      </c>
      <c r="B291" s="403" t="s">
        <v>4378</v>
      </c>
      <c r="C291">
        <v>4700</v>
      </c>
      <c r="D291" t="s">
        <v>4379</v>
      </c>
      <c r="E291" s="404">
        <v>171102356</v>
      </c>
      <c r="F291" s="401" t="str">
        <f t="shared" si="5"/>
        <v>Í1+"CÈ6ÆÎ</v>
      </c>
    </row>
    <row r="292" spans="1:6" ht="26.1">
      <c r="A292">
        <v>291</v>
      </c>
      <c r="B292" s="403" t="s">
        <v>4380</v>
      </c>
      <c r="C292">
        <v>15200</v>
      </c>
      <c r="D292" t="s">
        <v>4381</v>
      </c>
      <c r="E292" s="404">
        <v>171102427</v>
      </c>
      <c r="F292" s="401" t="str">
        <f t="shared" si="5"/>
        <v>Í1+"JÈ7=Î</v>
      </c>
    </row>
    <row r="293" spans="1:6" ht="26.1">
      <c r="A293">
        <v>292</v>
      </c>
      <c r="B293" s="403" t="s">
        <v>4382</v>
      </c>
      <c r="C293">
        <v>7200</v>
      </c>
      <c r="D293" t="s">
        <v>4383</v>
      </c>
      <c r="E293" s="404">
        <v>171102422</v>
      </c>
      <c r="F293" s="401" t="str">
        <f t="shared" si="5"/>
        <v>Í1+"JÈ2ÊÎ</v>
      </c>
    </row>
    <row r="294" spans="1:6" ht="26.1">
      <c r="A294">
        <v>293</v>
      </c>
      <c r="B294" s="403" t="s">
        <v>4384</v>
      </c>
      <c r="C294">
        <v>128800</v>
      </c>
      <c r="D294" t="s">
        <v>4385</v>
      </c>
      <c r="E294" s="404">
        <v>171102418</v>
      </c>
      <c r="F294" s="401" t="str">
        <f t="shared" si="5"/>
        <v>Í1+"IÈ8?Î</v>
      </c>
    </row>
    <row r="295" spans="1:6" ht="26.1">
      <c r="A295">
        <v>294</v>
      </c>
      <c r="B295" s="403" t="s">
        <v>4386</v>
      </c>
      <c r="C295">
        <v>106400</v>
      </c>
      <c r="D295" t="s">
        <v>4387</v>
      </c>
      <c r="E295" s="404">
        <v>171102323</v>
      </c>
      <c r="F295" s="401" t="str">
        <f t="shared" si="5"/>
        <v>Í1+"@È3dÎ</v>
      </c>
    </row>
    <row r="296" spans="1:6" ht="26.1">
      <c r="A296">
        <v>295</v>
      </c>
      <c r="B296" s="403" t="s">
        <v>4388</v>
      </c>
      <c r="C296">
        <v>12000</v>
      </c>
      <c r="D296" t="s">
        <v>4389</v>
      </c>
      <c r="E296" s="404">
        <v>171102460</v>
      </c>
      <c r="F296" s="401" t="str">
        <f t="shared" si="5"/>
        <v>Í1+"NÈ0#Î</v>
      </c>
    </row>
    <row r="297" spans="1:6" ht="26.1">
      <c r="A297">
        <v>296</v>
      </c>
      <c r="B297" s="403" t="s">
        <v>4390</v>
      </c>
      <c r="C297">
        <v>32800</v>
      </c>
      <c r="D297" t="s">
        <v>4391</v>
      </c>
      <c r="E297" s="404">
        <v>171102522</v>
      </c>
      <c r="F297" s="401" t="str">
        <f t="shared" si="5"/>
        <v>Í1+"TÈ2GÎ</v>
      </c>
    </row>
    <row r="298" spans="1:6" ht="26.1">
      <c r="A298">
        <v>297</v>
      </c>
      <c r="B298" s="403" t="s">
        <v>4392</v>
      </c>
      <c r="C298">
        <v>28000</v>
      </c>
      <c r="D298" t="s">
        <v>4393</v>
      </c>
      <c r="E298" s="404">
        <v>171102506</v>
      </c>
      <c r="F298" s="401" t="str">
        <f t="shared" si="5"/>
        <v>Í1+"RÈ6WÎ</v>
      </c>
    </row>
    <row r="299" spans="1:6" ht="26.1">
      <c r="A299">
        <v>298</v>
      </c>
      <c r="B299" s="403" t="s">
        <v>4394</v>
      </c>
      <c r="C299">
        <v>21600</v>
      </c>
      <c r="D299" t="s">
        <v>4395</v>
      </c>
      <c r="E299" s="404">
        <v>171102494</v>
      </c>
      <c r="F299" s="401" t="str">
        <f t="shared" si="5"/>
        <v>Í1+"QÈ4GÎ</v>
      </c>
    </row>
    <row r="300" spans="1:6" ht="26.1">
      <c r="A300">
        <v>299</v>
      </c>
      <c r="B300" s="403" t="s">
        <v>4396</v>
      </c>
      <c r="C300">
        <v>2100</v>
      </c>
      <c r="D300" t="s">
        <v>4397</v>
      </c>
      <c r="E300" s="404">
        <v>171102550</v>
      </c>
      <c r="F300" s="401" t="str">
        <f t="shared" si="5"/>
        <v>Í1+"WÈ0GÎ</v>
      </c>
    </row>
    <row r="301" spans="1:6" ht="26.1">
      <c r="A301">
        <v>300</v>
      </c>
      <c r="B301" s="403" t="s">
        <v>4398</v>
      </c>
      <c r="C301">
        <v>13600</v>
      </c>
      <c r="D301" t="s">
        <v>4399</v>
      </c>
      <c r="E301" s="404">
        <v>171102289</v>
      </c>
      <c r="F301" s="401" t="str">
        <f t="shared" si="5"/>
        <v>Í1+"&lt;È9xÎ</v>
      </c>
    </row>
    <row r="302" spans="1:6" ht="26.1">
      <c r="A302">
        <v>301</v>
      </c>
      <c r="B302" s="403" t="s">
        <v>4400</v>
      </c>
      <c r="C302">
        <v>29600</v>
      </c>
      <c r="D302" t="s">
        <v>4401</v>
      </c>
      <c r="E302" s="404">
        <v>171102294</v>
      </c>
      <c r="F302" s="401" t="str">
        <f t="shared" si="5"/>
        <v>Í1+"=È4^Î</v>
      </c>
    </row>
    <row r="303" spans="1:6" ht="26.1">
      <c r="A303">
        <v>302</v>
      </c>
      <c r="B303" s="403" t="s">
        <v>4402</v>
      </c>
      <c r="C303">
        <v>45600</v>
      </c>
      <c r="D303" t="s">
        <v>4403</v>
      </c>
      <c r="E303" s="404">
        <v>171102302</v>
      </c>
      <c r="F303" s="401" t="str">
        <f t="shared" si="5"/>
        <v>Í1+"&gt;È2VÎ</v>
      </c>
    </row>
    <row r="304" spans="1:6" ht="26.1">
      <c r="A304">
        <v>303</v>
      </c>
      <c r="B304" s="403" t="s">
        <v>4404</v>
      </c>
      <c r="C304">
        <v>26400</v>
      </c>
      <c r="D304" t="s">
        <v>4405</v>
      </c>
      <c r="E304" s="404">
        <v>171103122</v>
      </c>
      <c r="F304" s="401" t="str">
        <f t="shared" si="5"/>
        <v>Í1+#,È2xÎ</v>
      </c>
    </row>
    <row r="305" spans="1:6" ht="26.1">
      <c r="A305">
        <v>304</v>
      </c>
      <c r="B305" s="403" t="s">
        <v>4406</v>
      </c>
      <c r="C305">
        <v>10400</v>
      </c>
      <c r="D305" t="s">
        <v>4407</v>
      </c>
      <c r="E305" s="404">
        <v>171103125</v>
      </c>
      <c r="F305" s="401" t="str">
        <f t="shared" si="5"/>
        <v>Í1+#,È5#Î</v>
      </c>
    </row>
    <row r="306" spans="1:6" ht="26.1">
      <c r="A306">
        <v>305</v>
      </c>
      <c r="B306" s="403" t="s">
        <v>4408</v>
      </c>
      <c r="C306">
        <v>20000</v>
      </c>
      <c r="D306" t="s">
        <v>4409</v>
      </c>
      <c r="E306" s="404">
        <v>171103127</v>
      </c>
      <c r="F306" s="401" t="str">
        <f t="shared" si="5"/>
        <v>Í1+#,È7/Î</v>
      </c>
    </row>
    <row r="307" spans="1:6" ht="26.1">
      <c r="A307">
        <v>306</v>
      </c>
      <c r="B307" s="403" t="s">
        <v>4410</v>
      </c>
      <c r="C307">
        <v>13600</v>
      </c>
      <c r="D307" t="s">
        <v>4411</v>
      </c>
      <c r="E307" s="404">
        <v>171103132</v>
      </c>
      <c r="F307" s="401" t="str">
        <f t="shared" si="5"/>
        <v>Í1+#-È2|Î</v>
      </c>
    </row>
    <row r="308" spans="1:6" ht="26.1">
      <c r="A308">
        <v>307</v>
      </c>
      <c r="B308" s="403" t="s">
        <v>4412</v>
      </c>
      <c r="C308">
        <v>56800</v>
      </c>
      <c r="D308" t="s">
        <v>4413</v>
      </c>
      <c r="E308" s="404">
        <v>171103181</v>
      </c>
      <c r="F308" s="401" t="str">
        <f t="shared" si="5"/>
        <v>Í1+#2È1#Î</v>
      </c>
    </row>
    <row r="309" spans="1:6" ht="26.1">
      <c r="A309">
        <v>308</v>
      </c>
      <c r="B309" s="403" t="s">
        <v>4414</v>
      </c>
      <c r="C309">
        <v>13600</v>
      </c>
      <c r="D309" t="s">
        <v>4415</v>
      </c>
      <c r="E309" s="404">
        <v>171102982</v>
      </c>
      <c r="F309" s="401" t="str">
        <f t="shared" si="5"/>
        <v>Í1+"ÆÈ21Î</v>
      </c>
    </row>
    <row r="310" spans="1:6" ht="26.1">
      <c r="A310">
        <v>309</v>
      </c>
      <c r="B310" s="403" t="s">
        <v>4416</v>
      </c>
      <c r="C310">
        <v>31200</v>
      </c>
      <c r="D310" t="s">
        <v>4417</v>
      </c>
      <c r="E310" s="404">
        <v>171103025</v>
      </c>
      <c r="F310" s="401" t="str">
        <f t="shared" si="5"/>
        <v>Í1+#"È5bÎ</v>
      </c>
    </row>
    <row r="311" spans="1:6" ht="26.1">
      <c r="A311">
        <v>310</v>
      </c>
      <c r="B311" s="403" t="s">
        <v>4418</v>
      </c>
      <c r="C311">
        <v>3400</v>
      </c>
      <c r="D311" t="s">
        <v>4419</v>
      </c>
      <c r="E311" s="404">
        <v>171103038</v>
      </c>
      <c r="F311" s="401" t="str">
        <f t="shared" si="5"/>
        <v>Í1+##È8xÎ</v>
      </c>
    </row>
    <row r="312" spans="1:6" ht="26.1">
      <c r="A312">
        <v>311</v>
      </c>
      <c r="B312" s="403" t="s">
        <v>4420</v>
      </c>
      <c r="C312">
        <v>10400</v>
      </c>
      <c r="D312" t="s">
        <v>4421</v>
      </c>
      <c r="E312" s="404">
        <v>171103071</v>
      </c>
      <c r="F312" s="401" t="str">
        <f t="shared" si="5"/>
        <v>Í1+#'È1^Î</v>
      </c>
    </row>
    <row r="313" spans="1:6" ht="26.1">
      <c r="A313">
        <v>312</v>
      </c>
      <c r="B313" s="403" t="s">
        <v>4422</v>
      </c>
      <c r="C313">
        <v>16800</v>
      </c>
      <c r="D313" t="s">
        <v>4423</v>
      </c>
      <c r="E313" s="404">
        <v>171103080</v>
      </c>
      <c r="F313" s="401" t="str">
        <f t="shared" si="5"/>
        <v>Í1+#(È0\Î</v>
      </c>
    </row>
    <row r="314" spans="1:6" ht="26.1">
      <c r="A314">
        <v>313</v>
      </c>
      <c r="B314" s="403" t="s">
        <v>4424</v>
      </c>
      <c r="C314">
        <v>20000</v>
      </c>
      <c r="D314" t="s">
        <v>4425</v>
      </c>
      <c r="E314" s="404">
        <v>171103083</v>
      </c>
      <c r="F314" s="401" t="str">
        <f t="shared" si="5"/>
        <v>Í1+#(È3nÎ</v>
      </c>
    </row>
    <row r="315" spans="1:6" ht="26.1">
      <c r="A315">
        <v>314</v>
      </c>
      <c r="B315" s="403" t="s">
        <v>4426</v>
      </c>
      <c r="C315">
        <v>42400</v>
      </c>
      <c r="D315" t="s">
        <v>4427</v>
      </c>
      <c r="E315" s="404">
        <v>171103089</v>
      </c>
      <c r="F315" s="401" t="str">
        <f t="shared" si="5"/>
        <v>Í1+#(È9+Î</v>
      </c>
    </row>
    <row r="316" spans="1:6" ht="26.1">
      <c r="A316">
        <v>315</v>
      </c>
      <c r="B316" s="403" t="s">
        <v>4428</v>
      </c>
      <c r="C316">
        <v>21600</v>
      </c>
      <c r="D316" t="s">
        <v>4429</v>
      </c>
      <c r="E316" s="404">
        <v>171103093</v>
      </c>
      <c r="F316" s="401" t="str">
        <f t="shared" si="5"/>
        <v>Í1+#)È3rÎ</v>
      </c>
    </row>
    <row r="317" spans="1:6" ht="26.1">
      <c r="A317">
        <v>316</v>
      </c>
      <c r="B317" s="403" t="s">
        <v>4430</v>
      </c>
      <c r="C317">
        <v>10400</v>
      </c>
      <c r="D317" t="s">
        <v>4431</v>
      </c>
      <c r="E317" s="404">
        <v>171103094</v>
      </c>
      <c r="F317" s="401" t="str">
        <f t="shared" si="5"/>
        <v>Í1+#)È4xÎ</v>
      </c>
    </row>
    <row r="318" spans="1:6" ht="26.1">
      <c r="A318">
        <v>317</v>
      </c>
      <c r="B318" s="403" t="s">
        <v>4432</v>
      </c>
      <c r="C318">
        <v>12000</v>
      </c>
      <c r="D318" t="s">
        <v>4433</v>
      </c>
      <c r="E318" s="404">
        <v>171103295</v>
      </c>
      <c r="F318" s="401" t="str">
        <f t="shared" si="5"/>
        <v>Í1+#=È5gÎ</v>
      </c>
    </row>
    <row r="319" spans="1:6" ht="26.1">
      <c r="A319">
        <v>318</v>
      </c>
      <c r="B319" s="403" t="s">
        <v>4434</v>
      </c>
      <c r="C319">
        <v>16800</v>
      </c>
      <c r="D319" t="s">
        <v>4435</v>
      </c>
      <c r="E319" s="404">
        <v>171103278</v>
      </c>
      <c r="F319" s="401" t="str">
        <f t="shared" si="5"/>
        <v>Í1+#;È8qÎ</v>
      </c>
    </row>
    <row r="320" spans="1:6" ht="26.1">
      <c r="A320">
        <v>319</v>
      </c>
      <c r="B320" s="403" t="s">
        <v>3026</v>
      </c>
      <c r="C320">
        <v>12000</v>
      </c>
      <c r="D320" t="s">
        <v>4436</v>
      </c>
      <c r="E320" s="404">
        <v>171103253</v>
      </c>
      <c r="F320" s="401" t="str">
        <f t="shared" si="5"/>
        <v>Í1+#9È3KÎ</v>
      </c>
    </row>
    <row r="321" spans="1:6" ht="26.1">
      <c r="A321">
        <v>320</v>
      </c>
      <c r="B321" s="403" t="s">
        <v>4437</v>
      </c>
      <c r="C321">
        <v>16800</v>
      </c>
      <c r="D321" t="s">
        <v>4438</v>
      </c>
      <c r="E321" s="404">
        <v>171103432</v>
      </c>
      <c r="F321" s="401" t="str">
        <f t="shared" si="5"/>
        <v>Í1+#KÈ2&amp;Î</v>
      </c>
    </row>
    <row r="322" spans="1:6" ht="26.1">
      <c r="A322">
        <v>321</v>
      </c>
      <c r="B322" s="403" t="s">
        <v>4439</v>
      </c>
      <c r="C322">
        <v>10400</v>
      </c>
      <c r="D322" t="s">
        <v>4440</v>
      </c>
      <c r="E322" s="404">
        <v>171105638</v>
      </c>
      <c r="F322" s="401" t="str">
        <f t="shared" ref="F322:F373" si="6">Code128(E322)</f>
        <v>Í1+%_È89Î</v>
      </c>
    </row>
    <row r="323" spans="1:6" ht="26.1">
      <c r="A323">
        <v>322</v>
      </c>
      <c r="B323" s="403" t="s">
        <v>4441</v>
      </c>
      <c r="C323">
        <v>7200</v>
      </c>
      <c r="D323" t="s">
        <v>4442</v>
      </c>
      <c r="E323" s="404">
        <v>171105214</v>
      </c>
      <c r="F323" s="401" t="str">
        <f t="shared" si="6"/>
        <v>Í1+%5È4GÎ</v>
      </c>
    </row>
    <row r="324" spans="1:6" ht="26.1">
      <c r="A324">
        <v>323</v>
      </c>
      <c r="B324" s="403" t="s">
        <v>4443</v>
      </c>
      <c r="C324">
        <v>23200</v>
      </c>
      <c r="D324" t="s">
        <v>4444</v>
      </c>
      <c r="E324" s="404">
        <v>171105345</v>
      </c>
      <c r="F324" s="401" t="str">
        <f t="shared" si="6"/>
        <v>Í1+%BÈ5ÅÎ</v>
      </c>
    </row>
    <row r="325" spans="1:6" ht="26.1">
      <c r="A325">
        <v>324</v>
      </c>
      <c r="B325" s="403" t="s">
        <v>3274</v>
      </c>
      <c r="C325">
        <v>12000</v>
      </c>
      <c r="D325" t="s">
        <v>4445</v>
      </c>
      <c r="E325" s="404">
        <v>171105348</v>
      </c>
      <c r="F325" s="401" t="str">
        <f t="shared" si="6"/>
        <v>Í1+%BÈ8,Î</v>
      </c>
    </row>
    <row r="326" spans="1:6" ht="26.1">
      <c r="A326">
        <v>325</v>
      </c>
      <c r="B326" s="403" t="s">
        <v>4446</v>
      </c>
      <c r="C326">
        <v>3400</v>
      </c>
      <c r="D326" t="s">
        <v>4447</v>
      </c>
      <c r="E326" s="404">
        <v>171105461</v>
      </c>
      <c r="F326" s="401" t="str">
        <f t="shared" si="6"/>
        <v>Í1+%NÈ12Î</v>
      </c>
    </row>
    <row r="327" spans="1:6" ht="26.1">
      <c r="A327">
        <v>326</v>
      </c>
      <c r="B327" s="403" t="s">
        <v>4448</v>
      </c>
      <c r="C327">
        <v>55200</v>
      </c>
      <c r="D327" t="s">
        <v>4449</v>
      </c>
      <c r="E327" s="404">
        <v>171105469</v>
      </c>
      <c r="F327" s="401" t="str">
        <f t="shared" si="6"/>
        <v>Í1+%NÈ9bÎ</v>
      </c>
    </row>
    <row r="328" spans="1:6" ht="26.1">
      <c r="A328">
        <v>327</v>
      </c>
      <c r="B328" s="403" t="s">
        <v>4450</v>
      </c>
      <c r="C328">
        <v>7200</v>
      </c>
      <c r="D328" t="s">
        <v>4451</v>
      </c>
      <c r="E328" s="404">
        <v>171105468</v>
      </c>
      <c r="F328" s="401" t="str">
        <f t="shared" si="6"/>
        <v>Í1+%NÈ8\Î</v>
      </c>
    </row>
    <row r="329" spans="1:6" ht="26.1">
      <c r="A329">
        <v>328</v>
      </c>
      <c r="B329" s="403" t="s">
        <v>4452</v>
      </c>
      <c r="C329">
        <v>3400</v>
      </c>
      <c r="D329" t="s">
        <v>4453</v>
      </c>
      <c r="E329" s="404">
        <v>171105496</v>
      </c>
      <c r="F329" s="401" t="str">
        <f t="shared" si="6"/>
        <v>Í1+%QÈ6\Î</v>
      </c>
    </row>
    <row r="330" spans="1:6" ht="26.1">
      <c r="A330">
        <v>329</v>
      </c>
      <c r="B330" s="403" t="s">
        <v>4454</v>
      </c>
      <c r="C330">
        <v>23200</v>
      </c>
      <c r="D330" t="s">
        <v>4455</v>
      </c>
      <c r="E330" s="404">
        <v>171105412</v>
      </c>
      <c r="F330" s="401" t="str">
        <f t="shared" si="6"/>
        <v>Í1+%IÈ2$Î</v>
      </c>
    </row>
    <row r="331" spans="1:6" ht="26.1">
      <c r="A331">
        <v>330</v>
      </c>
      <c r="B331" s="403" t="s">
        <v>4456</v>
      </c>
      <c r="C331">
        <v>18400</v>
      </c>
      <c r="D331" t="s">
        <v>4457</v>
      </c>
      <c r="E331" s="404">
        <v>171105536</v>
      </c>
      <c r="F331" s="401" t="str">
        <f t="shared" si="6"/>
        <v>Í1+%UÈ6lÎ</v>
      </c>
    </row>
    <row r="332" spans="1:6" ht="26.1">
      <c r="A332">
        <v>331</v>
      </c>
      <c r="B332" s="403" t="s">
        <v>4458</v>
      </c>
      <c r="C332">
        <v>13600</v>
      </c>
      <c r="D332" t="s">
        <v>4459</v>
      </c>
      <c r="E332" s="404">
        <v>171105511</v>
      </c>
      <c r="F332" s="401" t="str">
        <f t="shared" si="6"/>
        <v>Í1+%SÈ1FÎ</v>
      </c>
    </row>
    <row r="333" spans="1:6" ht="26.1">
      <c r="A333">
        <v>332</v>
      </c>
      <c r="B333" s="403" t="s">
        <v>4460</v>
      </c>
      <c r="C333">
        <v>10400</v>
      </c>
      <c r="D333" t="s">
        <v>4461</v>
      </c>
      <c r="E333" s="404">
        <v>171105404</v>
      </c>
      <c r="F333" s="401" t="str">
        <f t="shared" si="6"/>
        <v>Í1+%HÈ4,Î</v>
      </c>
    </row>
    <row r="334" spans="1:6" ht="26.1">
      <c r="A334">
        <v>333</v>
      </c>
      <c r="B334" s="403" t="s">
        <v>4462</v>
      </c>
      <c r="C334">
        <v>16800</v>
      </c>
      <c r="D334" t="s">
        <v>4463</v>
      </c>
      <c r="E334" s="404">
        <v>171105425</v>
      </c>
      <c r="F334" s="401" t="str">
        <f t="shared" si="6"/>
        <v>Í1+%JÈ5:Î</v>
      </c>
    </row>
    <row r="335" spans="1:6" ht="26.1">
      <c r="A335">
        <v>334</v>
      </c>
      <c r="B335" s="403" t="s">
        <v>4464</v>
      </c>
      <c r="C335">
        <v>21600</v>
      </c>
      <c r="D335" t="s">
        <v>4465</v>
      </c>
      <c r="E335" s="404">
        <v>171105433</v>
      </c>
      <c r="F335" s="401" t="str">
        <f t="shared" si="6"/>
        <v>Í1+%KÈ32Î</v>
      </c>
    </row>
    <row r="336" spans="1:6" ht="26.1">
      <c r="A336">
        <v>335</v>
      </c>
      <c r="B336" s="403" t="s">
        <v>4466</v>
      </c>
      <c r="C336">
        <v>20000</v>
      </c>
      <c r="D336" t="s">
        <v>4467</v>
      </c>
      <c r="E336" s="404">
        <v>171105360</v>
      </c>
      <c r="F336" s="401" t="str">
        <f t="shared" si="6"/>
        <v>Í1+%DÈ0kÎ</v>
      </c>
    </row>
    <row r="337" spans="1:6" ht="26.1">
      <c r="A337">
        <v>336</v>
      </c>
      <c r="B337" s="403" t="s">
        <v>4468</v>
      </c>
      <c r="C337">
        <v>15200</v>
      </c>
      <c r="D337" t="s">
        <v>4469</v>
      </c>
      <c r="E337" s="404">
        <v>171105376</v>
      </c>
      <c r="F337" s="401" t="str">
        <f t="shared" si="6"/>
        <v>Í1+%EÈ6,Î</v>
      </c>
    </row>
    <row r="338" spans="1:6" ht="26.1">
      <c r="A338">
        <v>337</v>
      </c>
      <c r="B338" s="403" t="s">
        <v>4470</v>
      </c>
      <c r="C338">
        <v>40800</v>
      </c>
      <c r="D338" t="s">
        <v>4471</v>
      </c>
      <c r="E338" s="404">
        <v>171105259</v>
      </c>
      <c r="F338" s="401" t="str">
        <f t="shared" si="6"/>
        <v>Í1+%9È9uÎ</v>
      </c>
    </row>
    <row r="339" spans="1:6" ht="26.1">
      <c r="A339">
        <v>338</v>
      </c>
      <c r="B339" s="403" t="s">
        <v>4472</v>
      </c>
      <c r="C339">
        <v>23200</v>
      </c>
      <c r="D339" t="s">
        <v>4473</v>
      </c>
      <c r="E339" s="404">
        <v>171105273</v>
      </c>
      <c r="F339" s="401" t="str">
        <f t="shared" si="6"/>
        <v>Í1+%;È3YÎ</v>
      </c>
    </row>
    <row r="340" spans="1:6" ht="26.1">
      <c r="A340">
        <v>339</v>
      </c>
      <c r="B340" s="403" t="s">
        <v>4474</v>
      </c>
      <c r="C340">
        <v>15200</v>
      </c>
      <c r="D340" t="s">
        <v>4475</v>
      </c>
      <c r="E340" s="404">
        <v>171105480</v>
      </c>
      <c r="F340" s="401" t="str">
        <f t="shared" si="6"/>
        <v>Í1+%PÈ04Î</v>
      </c>
    </row>
    <row r="341" spans="1:6" ht="26.1">
      <c r="A341">
        <v>340</v>
      </c>
      <c r="B341" s="403" t="s">
        <v>4476</v>
      </c>
      <c r="C341">
        <v>47200</v>
      </c>
      <c r="D341" t="s">
        <v>4477</v>
      </c>
      <c r="E341" s="404">
        <v>171105613</v>
      </c>
      <c r="F341" s="401" t="str">
        <f t="shared" si="6"/>
        <v>Í1+%]È3zÎ</v>
      </c>
    </row>
    <row r="342" spans="1:6" ht="26.1">
      <c r="A342">
        <v>341</v>
      </c>
      <c r="B342" s="403" t="s">
        <v>4478</v>
      </c>
      <c r="C342">
        <v>13600</v>
      </c>
      <c r="D342" t="s">
        <v>4479</v>
      </c>
      <c r="E342" s="404">
        <v>171105627</v>
      </c>
      <c r="F342" s="401" t="str">
        <f t="shared" si="6"/>
        <v>Í1+%^È7/Î</v>
      </c>
    </row>
    <row r="343" spans="1:6" ht="26.1">
      <c r="A343">
        <v>342</v>
      </c>
      <c r="B343" s="403" t="s">
        <v>4480</v>
      </c>
      <c r="C343">
        <v>16800</v>
      </c>
      <c r="D343" t="s">
        <v>4481</v>
      </c>
      <c r="E343" s="404">
        <v>171105164</v>
      </c>
      <c r="F343" s="401" t="str">
        <f t="shared" si="6"/>
        <v>Í1+%0È43Î</v>
      </c>
    </row>
    <row r="344" spans="1:6" ht="26.1">
      <c r="A344">
        <v>343</v>
      </c>
      <c r="B344" s="403" t="s">
        <v>4482</v>
      </c>
      <c r="C344">
        <v>4700</v>
      </c>
      <c r="D344" t="s">
        <v>4483</v>
      </c>
      <c r="E344" s="404">
        <v>171105130</v>
      </c>
      <c r="F344" s="401" t="str">
        <f t="shared" si="6"/>
        <v>Í1+%-È0vÎ</v>
      </c>
    </row>
    <row r="345" spans="1:6" ht="26.1">
      <c r="A345">
        <v>344</v>
      </c>
      <c r="B345" s="403" t="s">
        <v>4484</v>
      </c>
      <c r="C345">
        <v>16800</v>
      </c>
      <c r="D345" t="s">
        <v>4485</v>
      </c>
      <c r="E345" s="404">
        <v>171105125</v>
      </c>
      <c r="F345" s="401" t="str">
        <f t="shared" si="6"/>
        <v>Í1+%,È5)Î</v>
      </c>
    </row>
    <row r="346" spans="1:6" ht="26.1">
      <c r="A346">
        <v>345</v>
      </c>
      <c r="B346" s="403" t="s">
        <v>4486</v>
      </c>
      <c r="C346">
        <v>13600</v>
      </c>
      <c r="D346" t="s">
        <v>4487</v>
      </c>
      <c r="E346" s="404">
        <v>171105115</v>
      </c>
      <c r="F346" s="401" t="str">
        <f t="shared" si="6"/>
        <v>Í1+%+È5%Î</v>
      </c>
    </row>
    <row r="347" spans="1:6" ht="26.1">
      <c r="A347">
        <v>346</v>
      </c>
      <c r="B347" s="403" t="s">
        <v>4488</v>
      </c>
      <c r="C347">
        <v>20000</v>
      </c>
      <c r="D347" t="s">
        <v>4489</v>
      </c>
      <c r="E347" s="404">
        <v>171105109</v>
      </c>
      <c r="F347" s="401" t="str">
        <f t="shared" si="6"/>
        <v>Í1+%*È99Î</v>
      </c>
    </row>
    <row r="348" spans="1:6" ht="26.1">
      <c r="A348">
        <v>347</v>
      </c>
      <c r="B348" s="403" t="s">
        <v>4490</v>
      </c>
      <c r="C348">
        <v>29600</v>
      </c>
      <c r="D348" t="s">
        <v>4491</v>
      </c>
      <c r="E348" s="404">
        <v>171105104</v>
      </c>
      <c r="F348" s="401" t="str">
        <f t="shared" si="6"/>
        <v>Í1+%*È4ÆÎ</v>
      </c>
    </row>
    <row r="349" spans="1:6" ht="26.1">
      <c r="A349">
        <v>348</v>
      </c>
      <c r="B349" s="403" t="s">
        <v>4492</v>
      </c>
      <c r="C349">
        <v>24800</v>
      </c>
      <c r="D349" t="s">
        <v>4493</v>
      </c>
      <c r="E349" s="404">
        <v>171105184</v>
      </c>
      <c r="F349" s="401" t="str">
        <f t="shared" si="6"/>
        <v>Í1+%2È4;Î</v>
      </c>
    </row>
    <row r="350" spans="1:6" ht="26.1">
      <c r="A350">
        <v>349</v>
      </c>
      <c r="B350" s="403" t="s">
        <v>4494</v>
      </c>
      <c r="C350">
        <v>36000</v>
      </c>
      <c r="D350" t="s">
        <v>4495</v>
      </c>
      <c r="E350" s="404">
        <v>171104792</v>
      </c>
      <c r="F350" s="401" t="str">
        <f t="shared" si="6"/>
        <v>Í1+$oÈ2RÎ</v>
      </c>
    </row>
    <row r="351" spans="1:6" ht="26.1">
      <c r="A351">
        <v>350</v>
      </c>
      <c r="B351" s="403" t="s">
        <v>4496</v>
      </c>
      <c r="C351">
        <v>20000</v>
      </c>
      <c r="D351" t="s">
        <v>4497</v>
      </c>
      <c r="E351" s="404">
        <v>171104777</v>
      </c>
      <c r="F351" s="401" t="str">
        <f t="shared" si="6"/>
        <v>Í1+$mÈ7hÎ</v>
      </c>
    </row>
    <row r="352" spans="1:6" ht="26.1">
      <c r="A352">
        <v>351</v>
      </c>
      <c r="B352" s="403" t="s">
        <v>4498</v>
      </c>
      <c r="C352">
        <v>69600</v>
      </c>
      <c r="D352" t="s">
        <v>4499</v>
      </c>
      <c r="E352" s="404">
        <v>171104773</v>
      </c>
      <c r="F352" s="401" t="str">
        <f t="shared" si="6"/>
        <v>Í1+$mÈ3PÎ</v>
      </c>
    </row>
    <row r="353" spans="1:6" ht="26.1">
      <c r="A353">
        <v>352</v>
      </c>
      <c r="B353" s="403" t="s">
        <v>4500</v>
      </c>
      <c r="C353">
        <v>170400</v>
      </c>
      <c r="D353" t="s">
        <v>4501</v>
      </c>
      <c r="E353" s="404">
        <v>171105044</v>
      </c>
      <c r="F353" s="401" t="str">
        <f t="shared" si="6"/>
        <v>Í1+%$È4jÎ</v>
      </c>
    </row>
    <row r="354" spans="1:6" ht="26.1">
      <c r="A354">
        <v>353</v>
      </c>
      <c r="B354" s="403" t="s">
        <v>4502</v>
      </c>
      <c r="C354">
        <v>29600</v>
      </c>
      <c r="D354" t="s">
        <v>4503</v>
      </c>
      <c r="E354" s="404">
        <v>171104828</v>
      </c>
      <c r="F354" s="401" t="str">
        <f t="shared" si="6"/>
        <v>Í1+$rÈ8ÆÎ</v>
      </c>
    </row>
    <row r="355" spans="1:6" ht="26.1">
      <c r="A355">
        <v>354</v>
      </c>
      <c r="B355" s="403" t="s">
        <v>4504</v>
      </c>
      <c r="C355">
        <v>16800</v>
      </c>
      <c r="D355" t="s">
        <v>4505</v>
      </c>
      <c r="E355" s="404">
        <v>171104895</v>
      </c>
      <c r="F355" s="401" t="str">
        <f t="shared" si="6"/>
        <v>Í1+$yÈ5%Î</v>
      </c>
    </row>
    <row r="356" spans="1:6" ht="26.1">
      <c r="A356">
        <v>355</v>
      </c>
      <c r="B356" s="403" t="s">
        <v>4506</v>
      </c>
      <c r="C356">
        <v>12000</v>
      </c>
      <c r="D356" t="s">
        <v>4507</v>
      </c>
      <c r="E356" s="404">
        <v>171104903</v>
      </c>
      <c r="F356" s="401" t="str">
        <f t="shared" si="6"/>
        <v>Í1+$zÈ3ÈÎ</v>
      </c>
    </row>
    <row r="357" spans="1:6" ht="26.1">
      <c r="A357">
        <v>356</v>
      </c>
      <c r="B357" s="403" t="s">
        <v>4508</v>
      </c>
      <c r="C357">
        <v>13600</v>
      </c>
      <c r="D357" t="s">
        <v>4509</v>
      </c>
      <c r="E357" s="404">
        <v>171104918</v>
      </c>
      <c r="F357" s="401" t="str">
        <f t="shared" si="6"/>
        <v>Í1+${È8?Î</v>
      </c>
    </row>
    <row r="358" spans="1:6" ht="26.1">
      <c r="A358">
        <v>357</v>
      </c>
      <c r="B358" s="403" t="s">
        <v>4510</v>
      </c>
      <c r="C358">
        <v>61600</v>
      </c>
      <c r="D358" t="s">
        <v>4511</v>
      </c>
      <c r="E358" s="404">
        <v>171104834</v>
      </c>
      <c r="F358" s="401" t="str">
        <f t="shared" si="6"/>
        <v>Í1+$sÈ4nÎ</v>
      </c>
    </row>
    <row r="359" spans="1:6" ht="26.1">
      <c r="A359">
        <v>358</v>
      </c>
      <c r="B359" s="403" t="s">
        <v>4512</v>
      </c>
      <c r="C359">
        <v>15200</v>
      </c>
      <c r="D359" t="s">
        <v>4513</v>
      </c>
      <c r="E359" s="404">
        <v>171104857</v>
      </c>
      <c r="F359" s="401" t="str">
        <f t="shared" si="6"/>
        <v>Í1+$uÈ7!Î</v>
      </c>
    </row>
    <row r="360" spans="1:6" ht="26.1">
      <c r="A360">
        <v>359</v>
      </c>
      <c r="B360" s="403" t="s">
        <v>4514</v>
      </c>
      <c r="C360">
        <v>20000</v>
      </c>
      <c r="D360" t="s">
        <v>4515</v>
      </c>
      <c r="E360" s="404">
        <v>171104854</v>
      </c>
      <c r="F360" s="401" t="str">
        <f t="shared" si="6"/>
        <v>Í1+$uÈ4vÎ</v>
      </c>
    </row>
    <row r="361" spans="1:6" ht="26.1">
      <c r="A361">
        <v>360</v>
      </c>
      <c r="B361" s="403" t="s">
        <v>4516</v>
      </c>
      <c r="C361">
        <v>53600</v>
      </c>
      <c r="D361" t="s">
        <v>4517</v>
      </c>
      <c r="E361" s="404">
        <v>171104869</v>
      </c>
      <c r="F361" s="401" t="str">
        <f t="shared" si="6"/>
        <v>Í1+$vÈ91Î</v>
      </c>
    </row>
    <row r="362" spans="1:6" ht="26.1">
      <c r="A362">
        <v>361</v>
      </c>
      <c r="B362" s="403" t="s">
        <v>4518</v>
      </c>
      <c r="C362">
        <v>16800</v>
      </c>
      <c r="D362" t="s">
        <v>4519</v>
      </c>
      <c r="E362" s="404">
        <v>171104985</v>
      </c>
      <c r="F362" s="401" t="str">
        <f t="shared" si="6"/>
        <v>Í1+$ÆÈ5IÎ</v>
      </c>
    </row>
    <row r="363" spans="1:6" ht="26.1">
      <c r="A363">
        <v>362</v>
      </c>
      <c r="B363" s="403" t="s">
        <v>4520</v>
      </c>
      <c r="C363">
        <v>61600</v>
      </c>
      <c r="D363" t="s">
        <v>4521</v>
      </c>
      <c r="E363" s="404">
        <v>171104948</v>
      </c>
      <c r="F363" s="401" t="str">
        <f t="shared" si="6"/>
        <v>Í1+$~È8KÎ</v>
      </c>
    </row>
    <row r="364" spans="1:6" ht="26.1">
      <c r="A364">
        <v>363</v>
      </c>
      <c r="B364" s="403" t="s">
        <v>4522</v>
      </c>
      <c r="C364">
        <v>36000</v>
      </c>
      <c r="D364" t="s">
        <v>4523</v>
      </c>
      <c r="E364" s="404">
        <v>171105009</v>
      </c>
      <c r="F364" s="401" t="str">
        <f t="shared" si="6"/>
        <v>Í1+%ÂÈ9xÎ</v>
      </c>
    </row>
    <row r="365" spans="1:6" ht="26.1">
      <c r="A365">
        <v>364</v>
      </c>
      <c r="B365" s="403" t="s">
        <v>4524</v>
      </c>
      <c r="C365">
        <v>32800</v>
      </c>
      <c r="D365" t="s">
        <v>4525</v>
      </c>
      <c r="E365" s="404">
        <v>171107734</v>
      </c>
      <c r="F365" s="401" t="str">
        <f t="shared" si="6"/>
        <v>Í1+'iÈ4OÎ</v>
      </c>
    </row>
    <row r="366" spans="1:6" ht="26.1">
      <c r="A366">
        <v>365</v>
      </c>
      <c r="B366" s="403" t="s">
        <v>4526</v>
      </c>
      <c r="C366">
        <v>21600</v>
      </c>
      <c r="D366" t="s">
        <v>4527</v>
      </c>
      <c r="E366" s="404">
        <v>171107747</v>
      </c>
      <c r="F366" s="401" t="str">
        <f t="shared" si="6"/>
        <v>Í1+'jÈ7eÎ</v>
      </c>
    </row>
    <row r="367" spans="1:6" ht="26.1">
      <c r="A367">
        <v>366</v>
      </c>
      <c r="B367" s="403" t="s">
        <v>4528</v>
      </c>
      <c r="C367">
        <v>71200</v>
      </c>
      <c r="D367" t="s">
        <v>4529</v>
      </c>
      <c r="E367" s="404">
        <v>171107356</v>
      </c>
      <c r="F367" s="401" t="str">
        <f t="shared" si="6"/>
        <v>Í1+'CÈ6*Î</v>
      </c>
    </row>
    <row r="368" spans="1:6" ht="26.1">
      <c r="A368">
        <v>367</v>
      </c>
      <c r="B368" s="403" t="s">
        <v>4530</v>
      </c>
      <c r="C368">
        <v>42400</v>
      </c>
      <c r="D368" t="s">
        <v>4531</v>
      </c>
      <c r="E368" s="404">
        <v>171107332</v>
      </c>
      <c r="F368" s="401" t="str">
        <f t="shared" si="6"/>
        <v>Í1+'AÈ2qÎ</v>
      </c>
    </row>
    <row r="369" spans="1:6" ht="26.1">
      <c r="A369">
        <v>368</v>
      </c>
      <c r="B369" s="403" t="s">
        <v>4532</v>
      </c>
      <c r="C369">
        <v>20000</v>
      </c>
      <c r="D369" t="s">
        <v>4533</v>
      </c>
      <c r="E369" s="404">
        <v>171107324</v>
      </c>
      <c r="F369" s="401" t="str">
        <f t="shared" si="6"/>
        <v>Í1+'@È4yÎ</v>
      </c>
    </row>
    <row r="370" spans="1:6" ht="26.1">
      <c r="A370">
        <v>369</v>
      </c>
      <c r="B370" s="403" t="s">
        <v>4534</v>
      </c>
      <c r="C370">
        <v>45600</v>
      </c>
      <c r="D370" t="s">
        <v>4535</v>
      </c>
      <c r="E370" s="404">
        <v>171107440</v>
      </c>
      <c r="F370" s="401" t="str">
        <f t="shared" si="6"/>
        <v>Í1+'LÈ0*Î</v>
      </c>
    </row>
    <row r="371" spans="1:6" ht="26.1">
      <c r="A371">
        <v>370</v>
      </c>
      <c r="B371" s="403" t="s">
        <v>4536</v>
      </c>
      <c r="C371">
        <v>3400</v>
      </c>
      <c r="D371" t="s">
        <v>4537</v>
      </c>
      <c r="E371" s="404">
        <v>171107468</v>
      </c>
      <c r="F371" s="401" t="str">
        <f t="shared" si="6"/>
        <v>Í1+'NÈ8bÎ</v>
      </c>
    </row>
    <row r="372" spans="1:6" ht="26.1">
      <c r="A372">
        <v>371</v>
      </c>
      <c r="B372" s="403" t="s">
        <v>4538</v>
      </c>
      <c r="C372">
        <v>21600</v>
      </c>
      <c r="D372" t="s">
        <v>4539</v>
      </c>
      <c r="E372" s="404">
        <v>171107478</v>
      </c>
      <c r="F372" s="401" t="str">
        <f t="shared" si="6"/>
        <v>Í1+'OÈ8fÎ</v>
      </c>
    </row>
    <row r="373" spans="1:6" ht="26.1">
      <c r="A373">
        <v>372</v>
      </c>
      <c r="B373" s="403" t="s">
        <v>4540</v>
      </c>
      <c r="C373">
        <v>24800</v>
      </c>
      <c r="D373" t="s">
        <v>4541</v>
      </c>
      <c r="E373" s="404">
        <v>171107479</v>
      </c>
      <c r="F373" s="401" t="str">
        <f t="shared" si="6"/>
        <v>Í1+'OÈ9lÎ</v>
      </c>
    </row>
    <row r="374" spans="1:6" ht="26.1">
      <c r="A374">
        <v>373</v>
      </c>
      <c r="B374" s="403" t="s">
        <v>4542</v>
      </c>
      <c r="C374">
        <v>18400</v>
      </c>
      <c r="D374" t="s">
        <v>4543</v>
      </c>
      <c r="E374" s="404">
        <v>171107488</v>
      </c>
      <c r="F374" s="401" t="str">
        <f t="shared" ref="F374:F394" si="7">Code128(E374)</f>
        <v>Í1+'PÈ8jÎ</v>
      </c>
    </row>
    <row r="375" spans="1:6" ht="26.1">
      <c r="A375">
        <v>374</v>
      </c>
      <c r="B375" s="403" t="s">
        <v>4544</v>
      </c>
      <c r="C375">
        <v>31200</v>
      </c>
      <c r="D375" t="s">
        <v>4545</v>
      </c>
      <c r="E375" s="404">
        <v>171107501</v>
      </c>
      <c r="F375" s="401" t="str">
        <f t="shared" si="7"/>
        <v>Í1+'RÈ1HÎ</v>
      </c>
    </row>
    <row r="376" spans="1:6" ht="26.1">
      <c r="A376">
        <v>375</v>
      </c>
      <c r="B376" s="403" t="s">
        <v>4546</v>
      </c>
      <c r="C376">
        <v>37600</v>
      </c>
      <c r="D376" t="s">
        <v>4547</v>
      </c>
      <c r="E376" s="404">
        <v>171107654</v>
      </c>
      <c r="F376" s="401" t="str">
        <f t="shared" si="7"/>
        <v>Í1+'aÈ4/Î</v>
      </c>
    </row>
    <row r="377" spans="1:6" ht="26.1">
      <c r="A377">
        <v>376</v>
      </c>
      <c r="B377" s="403" t="s">
        <v>4548</v>
      </c>
      <c r="C377">
        <v>8800</v>
      </c>
      <c r="D377" t="s">
        <v>4549</v>
      </c>
      <c r="E377" s="404">
        <v>171107661</v>
      </c>
      <c r="F377" s="401" t="str">
        <f t="shared" si="7"/>
        <v>Í1+'bÈ1!Î</v>
      </c>
    </row>
    <row r="378" spans="1:6" ht="26.1">
      <c r="A378">
        <v>377</v>
      </c>
      <c r="B378" s="403" t="s">
        <v>4550</v>
      </c>
      <c r="C378">
        <v>16800</v>
      </c>
      <c r="D378" t="s">
        <v>4551</v>
      </c>
      <c r="E378" s="404">
        <v>171107666</v>
      </c>
      <c r="F378" s="401" t="str">
        <f t="shared" si="7"/>
        <v>Í1+'bÈ6?Î</v>
      </c>
    </row>
    <row r="379" spans="1:6" ht="26.1">
      <c r="A379">
        <v>378</v>
      </c>
      <c r="B379" s="403" t="s">
        <v>4552</v>
      </c>
      <c r="C379">
        <v>21600</v>
      </c>
      <c r="D379" t="s">
        <v>4553</v>
      </c>
      <c r="E379" s="404">
        <v>171107717</v>
      </c>
      <c r="F379" s="401" t="str">
        <f t="shared" si="7"/>
        <v>Í1+'gÈ7YÎ</v>
      </c>
    </row>
    <row r="380" spans="1:6" ht="26.1">
      <c r="A380">
        <v>379</v>
      </c>
      <c r="B380" s="403" t="s">
        <v>4554</v>
      </c>
      <c r="C380">
        <v>7200</v>
      </c>
      <c r="D380" t="s">
        <v>4555</v>
      </c>
      <c r="E380" s="404">
        <v>171107682</v>
      </c>
      <c r="F380" s="401" t="str">
        <f t="shared" si="7"/>
        <v>Í1+'dÈ2/Î</v>
      </c>
    </row>
    <row r="381" spans="1:6" ht="26.1">
      <c r="A381">
        <v>380</v>
      </c>
      <c r="B381" s="403" t="s">
        <v>4556</v>
      </c>
      <c r="C381">
        <v>32800</v>
      </c>
      <c r="D381" t="s">
        <v>4557</v>
      </c>
      <c r="E381" s="404">
        <v>171107683</v>
      </c>
      <c r="F381" s="401" t="str">
        <f t="shared" si="7"/>
        <v>Í1+'dÈ35Î</v>
      </c>
    </row>
    <row r="382" spans="1:6" ht="26.1">
      <c r="A382">
        <v>381</v>
      </c>
      <c r="B382" s="403" t="s">
        <v>4558</v>
      </c>
      <c r="C382">
        <v>2100</v>
      </c>
      <c r="D382" t="s">
        <v>4559</v>
      </c>
      <c r="E382" s="404">
        <v>171107701</v>
      </c>
      <c r="F382" s="401" t="str">
        <f t="shared" si="7"/>
        <v>Í1+'fÈ11Î</v>
      </c>
    </row>
    <row r="383" spans="1:6" ht="26.1">
      <c r="A383">
        <v>382</v>
      </c>
      <c r="B383" s="403" t="s">
        <v>4560</v>
      </c>
      <c r="C383">
        <v>98400</v>
      </c>
      <c r="D383" t="s">
        <v>4561</v>
      </c>
      <c r="E383" s="404">
        <v>171107646</v>
      </c>
      <c r="F383" s="401" t="str">
        <f t="shared" si="7"/>
        <v>Í1+'`È67Î</v>
      </c>
    </row>
    <row r="384" spans="1:6" ht="26.1">
      <c r="A384">
        <v>383</v>
      </c>
      <c r="B384" s="403" t="s">
        <v>4562</v>
      </c>
      <c r="C384">
        <v>332000</v>
      </c>
      <c r="D384" t="s">
        <v>4563</v>
      </c>
      <c r="E384" s="404">
        <v>171107621</v>
      </c>
      <c r="F384" s="401" t="str">
        <f t="shared" si="7"/>
        <v>Í1+'^È1xÎ</v>
      </c>
    </row>
    <row r="385" spans="1:6" ht="26.1">
      <c r="A385">
        <v>384</v>
      </c>
      <c r="B385" s="403" t="s">
        <v>4564</v>
      </c>
      <c r="C385">
        <v>24800</v>
      </c>
      <c r="D385" t="s">
        <v>4565</v>
      </c>
      <c r="E385" s="404">
        <v>171107635</v>
      </c>
      <c r="F385" s="401" t="str">
        <f t="shared" si="7"/>
        <v>Í1+'_È5-Î</v>
      </c>
    </row>
    <row r="386" spans="1:6" ht="26.1">
      <c r="A386">
        <v>385</v>
      </c>
      <c r="B386" s="403" t="s">
        <v>4566</v>
      </c>
      <c r="C386">
        <v>18400</v>
      </c>
      <c r="D386" t="s">
        <v>4567</v>
      </c>
      <c r="E386" s="404">
        <v>171107636</v>
      </c>
      <c r="F386" s="401" t="str">
        <f t="shared" si="7"/>
        <v>Í1+'_È63Î</v>
      </c>
    </row>
    <row r="387" spans="1:6" ht="26.1">
      <c r="A387">
        <v>386</v>
      </c>
      <c r="B387" s="403" t="s">
        <v>4568</v>
      </c>
      <c r="C387">
        <v>20000</v>
      </c>
      <c r="D387" t="s">
        <v>4569</v>
      </c>
      <c r="E387" s="404">
        <v>171107643</v>
      </c>
      <c r="F387" s="401" t="str">
        <f t="shared" si="7"/>
        <v>Í1+'`È3%Î</v>
      </c>
    </row>
    <row r="388" spans="1:6" ht="26.1">
      <c r="A388">
        <v>387</v>
      </c>
      <c r="B388" s="403" t="s">
        <v>4570</v>
      </c>
      <c r="C388">
        <v>40800</v>
      </c>
      <c r="D388" t="s">
        <v>4571</v>
      </c>
      <c r="E388" s="404">
        <v>171107603</v>
      </c>
      <c r="F388" s="401" t="str">
        <f t="shared" si="7"/>
        <v>Í1+'\È3|Î</v>
      </c>
    </row>
    <row r="389" spans="1:6" ht="26.1">
      <c r="A389">
        <v>388</v>
      </c>
      <c r="B389" s="403" t="s">
        <v>4572</v>
      </c>
      <c r="C389">
        <v>15200</v>
      </c>
      <c r="D389" t="s">
        <v>4573</v>
      </c>
      <c r="E389" s="404">
        <v>171107558</v>
      </c>
      <c r="F389" s="401" t="str">
        <f t="shared" si="7"/>
        <v>Í1+'WÈ8ÊÎ</v>
      </c>
    </row>
    <row r="390" spans="1:6" ht="26.1">
      <c r="A390">
        <v>389</v>
      </c>
      <c r="B390" s="403" t="s">
        <v>4574</v>
      </c>
      <c r="C390">
        <v>34400</v>
      </c>
      <c r="D390" t="s">
        <v>4575</v>
      </c>
      <c r="E390" s="404">
        <v>171107372</v>
      </c>
      <c r="F390" s="401" t="str">
        <f t="shared" si="7"/>
        <v>Í1+'EÈ2ÅÎ</v>
      </c>
    </row>
    <row r="391" spans="1:6" ht="26.1">
      <c r="A391">
        <v>390</v>
      </c>
      <c r="B391" s="403" t="s">
        <v>4576</v>
      </c>
      <c r="C391">
        <v>34400</v>
      </c>
      <c r="D391" t="s">
        <v>4577</v>
      </c>
      <c r="E391" s="404">
        <v>171107365</v>
      </c>
      <c r="F391" s="401" t="str">
        <f t="shared" si="7"/>
        <v>Í1+'DÈ5(Î</v>
      </c>
    </row>
    <row r="392" spans="1:6" ht="26.1">
      <c r="A392">
        <v>391</v>
      </c>
      <c r="B392" s="403" t="s">
        <v>4578</v>
      </c>
      <c r="C392">
        <v>10400</v>
      </c>
      <c r="D392" t="s">
        <v>4579</v>
      </c>
      <c r="E392" s="404">
        <v>171107426</v>
      </c>
      <c r="F392" s="401" t="str">
        <f t="shared" si="7"/>
        <v>Í1+'JÈ6FÎ</v>
      </c>
    </row>
    <row r="393" spans="1:6" ht="26.1">
      <c r="A393">
        <v>392</v>
      </c>
      <c r="B393" s="403" t="s">
        <v>4580</v>
      </c>
      <c r="C393">
        <v>15200</v>
      </c>
      <c r="D393" t="s">
        <v>4581</v>
      </c>
      <c r="E393" s="404">
        <v>171107421</v>
      </c>
      <c r="F393" s="401" t="str">
        <f t="shared" si="7"/>
        <v>Í1+'JÈ1(Î</v>
      </c>
    </row>
    <row r="394" spans="1:6" ht="26.1">
      <c r="A394">
        <v>393</v>
      </c>
      <c r="B394" s="403" t="s">
        <v>4582</v>
      </c>
      <c r="C394">
        <v>8800</v>
      </c>
      <c r="D394" t="s">
        <v>4583</v>
      </c>
      <c r="E394" s="404">
        <v>171107408</v>
      </c>
      <c r="F394" s="401" t="str">
        <f t="shared" si="7"/>
        <v>Í1+'HÈ8JÎ</v>
      </c>
    </row>
  </sheetData>
  <autoFilter ref="B1:H39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5"/>
  <sheetViews>
    <sheetView topLeftCell="A160" workbookViewId="0">
      <selection activeCell="J168" sqref="J168"/>
    </sheetView>
  </sheetViews>
  <sheetFormatPr defaultRowHeight="14.4"/>
  <cols>
    <col min="1" max="1" width="6.05078125" customWidth="1"/>
    <col min="2" max="2" width="9.68359375" bestFit="1" customWidth="1"/>
    <col min="3" max="3" width="15.578125" bestFit="1" customWidth="1"/>
    <col min="4" max="4" width="8.734375" customWidth="1"/>
    <col min="5" max="5" width="8.68359375" customWidth="1"/>
    <col min="6" max="6" width="15.89453125" style="404" customWidth="1"/>
    <col min="7" max="7" width="24.26171875" bestFit="1" customWidth="1"/>
  </cols>
  <sheetData>
    <row r="1" spans="1:7">
      <c r="A1" t="s">
        <v>4584</v>
      </c>
      <c r="B1" t="s">
        <v>4585</v>
      </c>
      <c r="C1" t="s">
        <v>517</v>
      </c>
      <c r="D1" t="s">
        <v>518</v>
      </c>
      <c r="E1" t="s">
        <v>519</v>
      </c>
      <c r="F1" s="404" t="s">
        <v>520</v>
      </c>
    </row>
    <row r="2" spans="1:7" ht="26.1">
      <c r="A2">
        <v>1</v>
      </c>
      <c r="B2">
        <v>171165163</v>
      </c>
      <c r="C2" s="403" t="s">
        <v>4586</v>
      </c>
      <c r="D2">
        <v>3400</v>
      </c>
      <c r="E2" t="s">
        <v>4587</v>
      </c>
      <c r="F2" s="404">
        <v>171103523</v>
      </c>
      <c r="G2" s="401" t="str">
        <f>Code128(F2)</f>
        <v>Í1+#TÈ3PÎ</v>
      </c>
    </row>
    <row r="3" spans="1:7" ht="26.1">
      <c r="A3">
        <v>2</v>
      </c>
      <c r="B3">
        <v>171165306</v>
      </c>
      <c r="C3" s="403" t="s">
        <v>4588</v>
      </c>
      <c r="D3">
        <v>13600</v>
      </c>
      <c r="E3" t="s">
        <v>4589</v>
      </c>
      <c r="F3" s="404">
        <v>171103744</v>
      </c>
      <c r="G3" s="401" t="str">
        <f t="shared" ref="G3:G51" si="0">Code128(F3)</f>
        <v>Í1+#jÈ4GÎ</v>
      </c>
    </row>
    <row r="4" spans="1:7" ht="26.1">
      <c r="A4">
        <v>3</v>
      </c>
      <c r="B4">
        <v>171165313</v>
      </c>
      <c r="C4" s="403" t="s">
        <v>4590</v>
      </c>
      <c r="D4">
        <v>31200</v>
      </c>
      <c r="E4" t="s">
        <v>4591</v>
      </c>
      <c r="F4" s="404">
        <v>171103754</v>
      </c>
      <c r="G4" s="401" t="str">
        <f t="shared" si="0"/>
        <v>Í1+#kÈ4KÎ</v>
      </c>
    </row>
    <row r="5" spans="1:7" ht="26.1">
      <c r="A5">
        <v>4</v>
      </c>
      <c r="B5">
        <v>171165430</v>
      </c>
      <c r="C5" s="403" t="s">
        <v>4592</v>
      </c>
      <c r="D5">
        <v>7200</v>
      </c>
      <c r="E5" t="s">
        <v>4593</v>
      </c>
      <c r="F5" s="404">
        <v>171103511</v>
      </c>
      <c r="G5" s="401" t="str">
        <f t="shared" si="0"/>
        <v>Í1+#SÈ1@Î</v>
      </c>
    </row>
    <row r="6" spans="1:7" ht="26.1">
      <c r="A6">
        <v>5</v>
      </c>
      <c r="B6">
        <v>171165481</v>
      </c>
      <c r="C6" s="403" t="s">
        <v>4594</v>
      </c>
      <c r="D6">
        <v>28000</v>
      </c>
      <c r="E6" t="s">
        <v>4595</v>
      </c>
      <c r="F6" s="404">
        <v>171103606</v>
      </c>
      <c r="G6" s="401" t="str">
        <f t="shared" si="0"/>
        <v>Í1+#\È6ÆÎ</v>
      </c>
    </row>
    <row r="7" spans="1:7" ht="26.1">
      <c r="A7">
        <v>6</v>
      </c>
      <c r="B7">
        <v>171165563</v>
      </c>
      <c r="C7" s="403" t="s">
        <v>4596</v>
      </c>
      <c r="D7">
        <v>23200</v>
      </c>
      <c r="E7" t="s">
        <v>4597</v>
      </c>
      <c r="F7" s="404">
        <v>171103811</v>
      </c>
      <c r="G7" s="401" t="str">
        <f t="shared" si="0"/>
        <v>Í1+#qÈ1QÎ</v>
      </c>
    </row>
    <row r="8" spans="1:7" ht="26.1">
      <c r="A8">
        <v>7</v>
      </c>
      <c r="B8">
        <v>171165571</v>
      </c>
      <c r="C8" s="403" t="s">
        <v>4598</v>
      </c>
      <c r="D8">
        <v>8800</v>
      </c>
      <c r="E8" t="s">
        <v>4599</v>
      </c>
      <c r="F8" s="404">
        <v>171103823</v>
      </c>
      <c r="G8" s="401" t="str">
        <f t="shared" si="0"/>
        <v>Í1+#rÈ3aÎ</v>
      </c>
    </row>
    <row r="9" spans="1:7" ht="26.1">
      <c r="A9">
        <v>8</v>
      </c>
      <c r="B9">
        <v>171165576</v>
      </c>
      <c r="C9" s="403" t="s">
        <v>4600</v>
      </c>
      <c r="D9">
        <v>37600</v>
      </c>
      <c r="E9" t="s">
        <v>4601</v>
      </c>
      <c r="F9" s="404">
        <v>171103829</v>
      </c>
      <c r="G9" s="401" t="str">
        <f t="shared" si="0"/>
        <v>Í1+#rÈ9ÉÎ</v>
      </c>
    </row>
    <row r="10" spans="1:7" ht="26.1">
      <c r="A10">
        <v>9</v>
      </c>
      <c r="B10">
        <v>171165577</v>
      </c>
      <c r="C10" s="403" t="s">
        <v>4602</v>
      </c>
      <c r="D10">
        <v>48800</v>
      </c>
      <c r="E10" t="s">
        <v>4603</v>
      </c>
      <c r="F10" s="404">
        <v>171103830</v>
      </c>
      <c r="G10" s="401" t="str">
        <f t="shared" si="0"/>
        <v>Í1+#sÈ0SÎ</v>
      </c>
    </row>
    <row r="11" spans="1:7" ht="26.1">
      <c r="A11">
        <v>10</v>
      </c>
      <c r="B11">
        <v>171165579</v>
      </c>
      <c r="C11" s="403" t="s">
        <v>4604</v>
      </c>
      <c r="D11">
        <v>28000</v>
      </c>
      <c r="E11" t="s">
        <v>4605</v>
      </c>
      <c r="F11" s="404">
        <v>171103831</v>
      </c>
      <c r="G11" s="401" t="str">
        <f t="shared" si="0"/>
        <v>Í1+#sÈ1YÎ</v>
      </c>
    </row>
    <row r="12" spans="1:7" ht="26.1">
      <c r="A12">
        <v>11</v>
      </c>
      <c r="B12">
        <v>171167002</v>
      </c>
      <c r="C12" s="403" t="s">
        <v>4606</v>
      </c>
      <c r="D12">
        <v>20000</v>
      </c>
      <c r="E12" t="s">
        <v>4607</v>
      </c>
      <c r="F12" s="404">
        <v>171101335</v>
      </c>
      <c r="G12" s="401" t="str">
        <f t="shared" si="0"/>
        <v>Í1+!AÈ5qÎ</v>
      </c>
    </row>
    <row r="13" spans="1:7" ht="26.1">
      <c r="A13">
        <v>12</v>
      </c>
      <c r="B13">
        <v>171167095</v>
      </c>
      <c r="C13" s="403" t="s">
        <v>4608</v>
      </c>
      <c r="D13">
        <v>8800</v>
      </c>
      <c r="E13" t="s">
        <v>4609</v>
      </c>
      <c r="F13" s="404">
        <v>171101537</v>
      </c>
      <c r="G13" s="401" t="str">
        <f t="shared" si="0"/>
        <v>Í1+!UÈ7fÎ</v>
      </c>
    </row>
    <row r="14" spans="1:7" ht="26.1">
      <c r="A14">
        <v>13</v>
      </c>
      <c r="B14">
        <v>171167098</v>
      </c>
      <c r="C14" s="403" t="s">
        <v>4610</v>
      </c>
      <c r="D14">
        <v>4700</v>
      </c>
      <c r="E14" t="s">
        <v>4611</v>
      </c>
      <c r="F14" s="404">
        <v>171101540</v>
      </c>
      <c r="G14" s="401" t="str">
        <f t="shared" si="0"/>
        <v>Í1+!VÈ0@Î</v>
      </c>
    </row>
    <row r="15" spans="1:7" ht="26.1">
      <c r="A15">
        <v>14</v>
      </c>
      <c r="B15">
        <v>171167132</v>
      </c>
      <c r="C15" s="403" t="s">
        <v>4612</v>
      </c>
      <c r="D15">
        <v>10400</v>
      </c>
      <c r="E15" t="s">
        <v>4613</v>
      </c>
      <c r="F15" s="404">
        <v>171101573</v>
      </c>
      <c r="G15" s="401" t="str">
        <f t="shared" si="0"/>
        <v>Í1+!YÈ3^Î</v>
      </c>
    </row>
    <row r="16" spans="1:7" ht="26.1">
      <c r="A16">
        <v>15</v>
      </c>
      <c r="B16">
        <v>171167139</v>
      </c>
      <c r="C16" s="403" t="s">
        <v>4614</v>
      </c>
      <c r="D16">
        <v>85600</v>
      </c>
      <c r="E16" t="s">
        <v>4615</v>
      </c>
      <c r="F16" s="404">
        <v>171101579</v>
      </c>
      <c r="G16" s="401" t="str">
        <f t="shared" si="0"/>
        <v>Í1+!YÈ9ÆÎ</v>
      </c>
    </row>
    <row r="17" spans="1:7" ht="26.1">
      <c r="A17">
        <v>16</v>
      </c>
      <c r="B17">
        <v>171167147</v>
      </c>
      <c r="C17" s="403" t="s">
        <v>4616</v>
      </c>
      <c r="D17">
        <v>18400</v>
      </c>
      <c r="E17" t="s">
        <v>4617</v>
      </c>
      <c r="F17" s="404">
        <v>171101585</v>
      </c>
      <c r="G17" s="401" t="str">
        <f t="shared" si="0"/>
        <v>Í1+!ZÈ5nÎ</v>
      </c>
    </row>
    <row r="18" spans="1:7" ht="26.1">
      <c r="A18">
        <v>17</v>
      </c>
      <c r="B18">
        <v>171167252</v>
      </c>
      <c r="C18" s="403" t="s">
        <v>4618</v>
      </c>
      <c r="D18">
        <v>98400</v>
      </c>
      <c r="E18" t="s">
        <v>4619</v>
      </c>
      <c r="F18" s="404">
        <v>171101645</v>
      </c>
      <c r="G18" s="401" t="str">
        <f t="shared" si="0"/>
        <v>Í1+!`È5ÊÎ</v>
      </c>
    </row>
    <row r="19" spans="1:7" ht="26.1">
      <c r="A19">
        <v>18</v>
      </c>
      <c r="B19">
        <v>171167311</v>
      </c>
      <c r="C19" s="403" t="s">
        <v>4620</v>
      </c>
      <c r="D19">
        <v>16800</v>
      </c>
      <c r="E19" t="s">
        <v>4621</v>
      </c>
      <c r="F19" s="404">
        <v>171101412</v>
      </c>
      <c r="G19" s="401" t="str">
        <f t="shared" si="0"/>
        <v>Í1+!IÈ2ÃÎ</v>
      </c>
    </row>
    <row r="20" spans="1:7" ht="26.1">
      <c r="A20">
        <v>19</v>
      </c>
      <c r="B20">
        <v>171167559</v>
      </c>
      <c r="C20" s="403" t="s">
        <v>4622</v>
      </c>
      <c r="D20">
        <v>84000</v>
      </c>
      <c r="E20" t="s">
        <v>4623</v>
      </c>
      <c r="F20" s="404">
        <v>171102914</v>
      </c>
      <c r="G20" s="401" t="str">
        <f t="shared" si="0"/>
        <v>Í1+"{È4!Î</v>
      </c>
    </row>
    <row r="21" spans="1:7" ht="26.1">
      <c r="A21">
        <v>20</v>
      </c>
      <c r="B21">
        <v>171167565</v>
      </c>
      <c r="C21" s="403" t="s">
        <v>4624</v>
      </c>
      <c r="D21">
        <v>72800</v>
      </c>
      <c r="E21" t="s">
        <v>4625</v>
      </c>
      <c r="F21" s="404">
        <v>171102909</v>
      </c>
      <c r="G21" s="401" t="str">
        <f t="shared" si="0"/>
        <v>Í1+"zÈ9;Î</v>
      </c>
    </row>
    <row r="22" spans="1:7" ht="26.1">
      <c r="A22">
        <v>21</v>
      </c>
      <c r="B22">
        <v>171167575</v>
      </c>
      <c r="C22" s="403" t="s">
        <v>4626</v>
      </c>
      <c r="D22">
        <v>74400</v>
      </c>
      <c r="E22" t="s">
        <v>4627</v>
      </c>
      <c r="F22" s="404">
        <v>171102922</v>
      </c>
      <c r="G22" s="401" t="str">
        <f t="shared" si="0"/>
        <v>Í1+"|È2ÄÎ</v>
      </c>
    </row>
    <row r="23" spans="1:7" ht="26.1">
      <c r="A23">
        <v>22</v>
      </c>
      <c r="B23">
        <v>171167588</v>
      </c>
      <c r="C23" s="403" t="s">
        <v>4628</v>
      </c>
      <c r="D23">
        <v>82400</v>
      </c>
      <c r="E23" t="s">
        <v>4629</v>
      </c>
      <c r="F23" s="404">
        <v>171102945</v>
      </c>
      <c r="G23" s="401" t="str">
        <f t="shared" si="0"/>
        <v>Í1+"~È53Î</v>
      </c>
    </row>
    <row r="24" spans="1:7" ht="26.1">
      <c r="A24">
        <v>23</v>
      </c>
      <c r="B24">
        <v>171167739</v>
      </c>
      <c r="C24" s="403" t="s">
        <v>4630</v>
      </c>
      <c r="D24">
        <v>18400</v>
      </c>
      <c r="E24" t="s">
        <v>4631</v>
      </c>
      <c r="F24" s="404">
        <v>171102814</v>
      </c>
      <c r="G24" s="401" t="str">
        <f t="shared" si="0"/>
        <v>Í1+"qÈ4`Î</v>
      </c>
    </row>
    <row r="25" spans="1:7" ht="26.1">
      <c r="A25">
        <v>24</v>
      </c>
      <c r="B25">
        <v>171167797</v>
      </c>
      <c r="C25" s="403" t="s">
        <v>4632</v>
      </c>
      <c r="D25">
        <v>16800</v>
      </c>
      <c r="E25" t="s">
        <v>4633</v>
      </c>
      <c r="F25" s="404">
        <v>171102774</v>
      </c>
      <c r="G25" s="401" t="str">
        <f t="shared" si="0"/>
        <v>Í1+"mÈ4PÎ</v>
      </c>
    </row>
    <row r="26" spans="1:7" ht="26.1">
      <c r="A26">
        <v>25</v>
      </c>
      <c r="B26">
        <v>171167836</v>
      </c>
      <c r="C26" s="403" t="s">
        <v>4634</v>
      </c>
      <c r="D26">
        <v>18400</v>
      </c>
      <c r="E26" t="s">
        <v>4635</v>
      </c>
      <c r="F26" s="404">
        <v>171102570</v>
      </c>
      <c r="G26" s="401" t="str">
        <f t="shared" si="0"/>
        <v>Í1+"YÈ0OÎ</v>
      </c>
    </row>
    <row r="27" spans="1:7" ht="26.1">
      <c r="A27">
        <v>26</v>
      </c>
      <c r="B27">
        <v>171167841</v>
      </c>
      <c r="C27" s="403" t="s">
        <v>4636</v>
      </c>
      <c r="D27">
        <v>23200</v>
      </c>
      <c r="E27" t="s">
        <v>4637</v>
      </c>
      <c r="F27" s="404">
        <v>171102724</v>
      </c>
      <c r="G27" s="401" t="str">
        <f t="shared" si="0"/>
        <v>Í1+"hÈ4&lt;Î</v>
      </c>
    </row>
    <row r="28" spans="1:7" ht="26.1">
      <c r="A28">
        <v>27</v>
      </c>
      <c r="B28">
        <v>171167888</v>
      </c>
      <c r="C28" s="403" t="s">
        <v>4638</v>
      </c>
      <c r="D28">
        <v>76000</v>
      </c>
      <c r="E28" t="s">
        <v>4639</v>
      </c>
      <c r="F28" s="404">
        <v>171102678</v>
      </c>
      <c r="G28" s="401" t="str">
        <f t="shared" si="0"/>
        <v>Í1+"cÈ8@Î</v>
      </c>
    </row>
    <row r="29" spans="1:7" ht="26.1">
      <c r="A29">
        <v>28</v>
      </c>
      <c r="B29">
        <v>171167895</v>
      </c>
      <c r="C29" s="403" t="s">
        <v>4640</v>
      </c>
      <c r="D29">
        <v>31200</v>
      </c>
      <c r="E29" t="s">
        <v>4641</v>
      </c>
      <c r="F29" s="404">
        <v>171102705</v>
      </c>
      <c r="G29" s="401" t="str">
        <f t="shared" si="0"/>
        <v>Í1+"fÈ5:Î</v>
      </c>
    </row>
    <row r="30" spans="1:7" ht="26.1">
      <c r="A30">
        <v>29</v>
      </c>
      <c r="B30">
        <v>171167925</v>
      </c>
      <c r="C30" s="403" t="s">
        <v>4642</v>
      </c>
      <c r="D30">
        <v>36000</v>
      </c>
      <c r="E30" t="s">
        <v>4643</v>
      </c>
      <c r="F30" s="404">
        <v>171102629</v>
      </c>
      <c r="G30" s="401" t="str">
        <f t="shared" si="0"/>
        <v>Í1+"^È92Î</v>
      </c>
    </row>
    <row r="31" spans="1:7" ht="26.1">
      <c r="A31">
        <v>30</v>
      </c>
      <c r="B31">
        <v>171167941</v>
      </c>
      <c r="C31" s="403" t="s">
        <v>4644</v>
      </c>
      <c r="D31">
        <v>48800</v>
      </c>
      <c r="E31" t="s">
        <v>4645</v>
      </c>
      <c r="F31" s="404">
        <v>171102640</v>
      </c>
      <c r="G31" s="401" t="str">
        <f t="shared" si="0"/>
        <v>Í1+"`È0kÎ</v>
      </c>
    </row>
    <row r="32" spans="1:7" ht="26.1">
      <c r="A32">
        <v>31</v>
      </c>
      <c r="B32">
        <v>171168212</v>
      </c>
      <c r="C32" s="403" t="s">
        <v>4646</v>
      </c>
      <c r="D32">
        <v>28000</v>
      </c>
      <c r="E32" t="s">
        <v>4647</v>
      </c>
      <c r="F32" s="404">
        <v>171102084</v>
      </c>
      <c r="G32" s="401" t="str">
        <f t="shared" si="0"/>
        <v>Í1+"(È4qÎ</v>
      </c>
    </row>
    <row r="33" spans="1:7" ht="26.1">
      <c r="A33">
        <v>32</v>
      </c>
      <c r="B33">
        <v>171168295</v>
      </c>
      <c r="C33" s="403" t="s">
        <v>4648</v>
      </c>
      <c r="D33">
        <v>36000</v>
      </c>
      <c r="E33" t="s">
        <v>4649</v>
      </c>
      <c r="F33" s="404">
        <v>171102009</v>
      </c>
      <c r="G33" s="401" t="str">
        <f t="shared" si="0"/>
        <v>Í1+"ÂÈ9oÎ</v>
      </c>
    </row>
    <row r="34" spans="1:7" ht="26.1">
      <c r="A34">
        <v>33</v>
      </c>
      <c r="B34">
        <v>171168338</v>
      </c>
      <c r="C34" s="403" t="s">
        <v>4650</v>
      </c>
      <c r="D34">
        <v>29600</v>
      </c>
      <c r="E34" t="s">
        <v>4651</v>
      </c>
      <c r="F34" s="404">
        <v>171101983</v>
      </c>
      <c r="G34" s="401" t="str">
        <f t="shared" si="0"/>
        <v>Í1+!ÆÈ34Î</v>
      </c>
    </row>
    <row r="35" spans="1:7" ht="26.1">
      <c r="A35">
        <v>34</v>
      </c>
      <c r="B35">
        <v>171168342</v>
      </c>
      <c r="C35" s="403" t="s">
        <v>4652</v>
      </c>
      <c r="D35">
        <v>4700</v>
      </c>
      <c r="E35" t="s">
        <v>4653</v>
      </c>
      <c r="F35" s="404">
        <v>171102077</v>
      </c>
      <c r="G35" s="401" t="str">
        <f t="shared" si="0"/>
        <v>Í1+"'È7ÃÎ</v>
      </c>
    </row>
    <row r="36" spans="1:7" ht="26.1">
      <c r="A36">
        <v>35</v>
      </c>
      <c r="B36">
        <v>171168348</v>
      </c>
      <c r="C36" s="403" t="s">
        <v>4654</v>
      </c>
      <c r="D36">
        <v>56800</v>
      </c>
      <c r="E36" t="s">
        <v>4655</v>
      </c>
      <c r="F36" s="404">
        <v>171102073</v>
      </c>
      <c r="G36" s="401" t="str">
        <f t="shared" si="0"/>
        <v>Í1+"'È3gÎ</v>
      </c>
    </row>
    <row r="37" spans="1:7" ht="26.1">
      <c r="A37">
        <v>36</v>
      </c>
      <c r="B37">
        <v>171168368</v>
      </c>
      <c r="C37" s="403" t="s">
        <v>4656</v>
      </c>
      <c r="D37">
        <v>4700</v>
      </c>
      <c r="E37" t="s">
        <v>4657</v>
      </c>
      <c r="F37" s="404">
        <v>171101899</v>
      </c>
      <c r="G37" s="401" t="str">
        <f t="shared" si="0"/>
        <v>Í1+!yÈ94Î</v>
      </c>
    </row>
    <row r="38" spans="1:7" ht="26.1">
      <c r="A38">
        <v>37</v>
      </c>
      <c r="B38">
        <v>171168375</v>
      </c>
      <c r="C38" s="403" t="s">
        <v>4658</v>
      </c>
      <c r="D38">
        <v>32800</v>
      </c>
      <c r="E38" t="s">
        <v>4659</v>
      </c>
      <c r="F38" s="404">
        <v>171101843</v>
      </c>
      <c r="G38" s="401" t="str">
        <f t="shared" si="0"/>
        <v>Í1+!tÈ3cÎ</v>
      </c>
    </row>
    <row r="39" spans="1:7" ht="26.1">
      <c r="A39">
        <v>38</v>
      </c>
      <c r="B39">
        <v>171168391</v>
      </c>
      <c r="C39" s="403" t="s">
        <v>3844</v>
      </c>
      <c r="D39">
        <v>36000</v>
      </c>
      <c r="E39" t="s">
        <v>4660</v>
      </c>
      <c r="F39" s="404">
        <v>171101955</v>
      </c>
      <c r="G39" s="401" t="str">
        <f t="shared" si="0"/>
        <v>Í1+!ÃÈ54Î</v>
      </c>
    </row>
    <row r="40" spans="1:7" ht="26.1">
      <c r="A40">
        <v>39</v>
      </c>
      <c r="B40">
        <v>171168428</v>
      </c>
      <c r="C40" s="403" t="s">
        <v>4661</v>
      </c>
      <c r="D40">
        <v>16800</v>
      </c>
      <c r="E40" t="s">
        <v>4662</v>
      </c>
      <c r="F40" s="404">
        <v>171101924</v>
      </c>
      <c r="G40" s="401" t="str">
        <f t="shared" si="0"/>
        <v>Í1+!|È4"Î</v>
      </c>
    </row>
    <row r="41" spans="1:7" ht="26.1">
      <c r="A41">
        <v>40</v>
      </c>
      <c r="B41">
        <v>171168474</v>
      </c>
      <c r="C41" s="403" t="s">
        <v>4663</v>
      </c>
      <c r="D41">
        <v>47200</v>
      </c>
      <c r="E41" t="s">
        <v>4664</v>
      </c>
      <c r="F41" s="404">
        <v>171101788</v>
      </c>
      <c r="G41" s="401" t="str">
        <f t="shared" si="0"/>
        <v>Í1+!nÈ8iÎ</v>
      </c>
    </row>
    <row r="42" spans="1:7" ht="26.1">
      <c r="A42">
        <v>41</v>
      </c>
      <c r="B42">
        <v>171168563</v>
      </c>
      <c r="C42" s="403" t="s">
        <v>4665</v>
      </c>
      <c r="D42">
        <v>18400</v>
      </c>
      <c r="E42" t="s">
        <v>4666</v>
      </c>
      <c r="F42" s="404">
        <v>171102042</v>
      </c>
      <c r="G42" s="401" t="str">
        <f t="shared" si="0"/>
        <v>Í1+"$È2UÎ</v>
      </c>
    </row>
    <row r="43" spans="1:7" ht="26.1">
      <c r="A43">
        <v>42</v>
      </c>
      <c r="B43">
        <v>171171278</v>
      </c>
      <c r="C43" s="403" t="s">
        <v>4667</v>
      </c>
      <c r="D43">
        <v>18400</v>
      </c>
      <c r="E43" t="s">
        <v>4668</v>
      </c>
      <c r="F43" s="404">
        <v>171104071</v>
      </c>
      <c r="G43" s="401" t="str">
        <f t="shared" si="0"/>
        <v>Í1+$'È1aÎ</v>
      </c>
    </row>
    <row r="44" spans="1:7" ht="26.1">
      <c r="A44">
        <v>43</v>
      </c>
      <c r="B44">
        <v>171171289</v>
      </c>
      <c r="C44" s="403" t="s">
        <v>4669</v>
      </c>
      <c r="D44">
        <v>44000</v>
      </c>
      <c r="E44" t="s">
        <v>4670</v>
      </c>
      <c r="F44" s="404">
        <v>171104082</v>
      </c>
      <c r="G44" s="401" t="str">
        <f t="shared" si="0"/>
        <v>Í1+$(È2kÎ</v>
      </c>
    </row>
    <row r="45" spans="1:7" ht="26.1">
      <c r="A45">
        <v>44</v>
      </c>
      <c r="B45">
        <v>171171301</v>
      </c>
      <c r="C45" s="403" t="s">
        <v>4671</v>
      </c>
      <c r="D45">
        <v>28000</v>
      </c>
      <c r="E45" t="s">
        <v>4672</v>
      </c>
      <c r="F45" s="404">
        <v>171104093</v>
      </c>
      <c r="G45" s="401" t="str">
        <f t="shared" si="0"/>
        <v>Í1+$)È3uÎ</v>
      </c>
    </row>
    <row r="46" spans="1:7" ht="26.1">
      <c r="A46">
        <v>45</v>
      </c>
      <c r="B46">
        <v>171171389</v>
      </c>
      <c r="C46" s="403" t="s">
        <v>4673</v>
      </c>
      <c r="D46">
        <v>106400</v>
      </c>
      <c r="E46" t="s">
        <v>4674</v>
      </c>
      <c r="F46" s="404">
        <v>171104165</v>
      </c>
      <c r="G46" s="401" t="str">
        <f t="shared" si="0"/>
        <v>Í1+$0È56Î</v>
      </c>
    </row>
    <row r="47" spans="1:7" ht="26.1">
      <c r="A47">
        <v>46</v>
      </c>
      <c r="B47">
        <v>171171420</v>
      </c>
      <c r="C47" s="403" t="s">
        <v>4675</v>
      </c>
      <c r="D47">
        <v>55200</v>
      </c>
      <c r="E47" t="s">
        <v>4676</v>
      </c>
      <c r="F47" s="404">
        <v>171104155</v>
      </c>
      <c r="G47" s="401" t="str">
        <f t="shared" si="0"/>
        <v>Í1+$/È52Î</v>
      </c>
    </row>
    <row r="48" spans="1:7" ht="26.1">
      <c r="A48">
        <v>47</v>
      </c>
      <c r="B48">
        <v>171171565</v>
      </c>
      <c r="C48" s="403" t="s">
        <v>4677</v>
      </c>
      <c r="D48">
        <v>45600</v>
      </c>
      <c r="E48" t="s">
        <v>4678</v>
      </c>
      <c r="F48" s="404">
        <v>171104311</v>
      </c>
      <c r="G48" s="401" t="str">
        <f t="shared" si="0"/>
        <v>Í1+$?È1ZÎ</v>
      </c>
    </row>
    <row r="49" spans="1:7" ht="26.1">
      <c r="A49">
        <v>48</v>
      </c>
      <c r="B49">
        <v>171171716</v>
      </c>
      <c r="C49" s="403" t="s">
        <v>4679</v>
      </c>
      <c r="D49">
        <v>29600</v>
      </c>
      <c r="E49" t="s">
        <v>4680</v>
      </c>
      <c r="F49" s="404">
        <v>171104745</v>
      </c>
      <c r="G49" s="401" t="str">
        <f t="shared" si="0"/>
        <v>Í1+$jÈ5PÎ</v>
      </c>
    </row>
    <row r="50" spans="1:7" ht="26.1">
      <c r="A50">
        <v>49</v>
      </c>
      <c r="B50">
        <v>171171767</v>
      </c>
      <c r="C50" s="403" t="s">
        <v>4681</v>
      </c>
      <c r="D50">
        <v>8800</v>
      </c>
      <c r="E50" t="s">
        <v>4682</v>
      </c>
      <c r="F50" s="404">
        <v>171104663</v>
      </c>
      <c r="G50" s="401" t="str">
        <f t="shared" si="0"/>
        <v>Í1+$bÈ3$Î</v>
      </c>
    </row>
    <row r="51" spans="1:7" ht="26.1">
      <c r="A51">
        <v>50</v>
      </c>
      <c r="B51">
        <v>171171856</v>
      </c>
      <c r="C51" s="403" t="s">
        <v>4683</v>
      </c>
      <c r="D51">
        <v>12000</v>
      </c>
      <c r="E51" t="s">
        <v>4684</v>
      </c>
      <c r="F51" s="404">
        <v>171104534</v>
      </c>
      <c r="G51" s="401" t="str">
        <f t="shared" si="0"/>
        <v>Í1+$UÈ4]Î</v>
      </c>
    </row>
    <row r="52" spans="1:7" ht="26.1">
      <c r="A52">
        <v>51</v>
      </c>
      <c r="B52">
        <v>171171925</v>
      </c>
      <c r="C52" s="403" t="s">
        <v>4685</v>
      </c>
      <c r="D52">
        <v>32800</v>
      </c>
      <c r="E52" t="s">
        <v>4686</v>
      </c>
      <c r="F52" s="404">
        <v>171104549</v>
      </c>
      <c r="G52" s="401" t="str">
        <f t="shared" ref="G52:G101" si="1">Code128(F52)</f>
        <v>Í1+$VÈ9ÃÎ</v>
      </c>
    </row>
    <row r="53" spans="1:7" ht="26.1">
      <c r="A53">
        <v>52</v>
      </c>
      <c r="B53">
        <v>171171970</v>
      </c>
      <c r="C53" s="403" t="s">
        <v>4687</v>
      </c>
      <c r="D53">
        <v>16800</v>
      </c>
      <c r="E53" t="s">
        <v>4688</v>
      </c>
      <c r="F53" s="404">
        <v>171104700</v>
      </c>
      <c r="G53" s="401" t="str">
        <f t="shared" si="1"/>
        <v>Í1+$fÈ0"Î</v>
      </c>
    </row>
    <row r="54" spans="1:7" ht="26.1">
      <c r="A54">
        <v>53</v>
      </c>
      <c r="B54">
        <v>171171971</v>
      </c>
      <c r="C54" s="403" t="s">
        <v>4689</v>
      </c>
      <c r="D54">
        <v>16800</v>
      </c>
      <c r="E54" t="s">
        <v>4690</v>
      </c>
      <c r="F54" s="404">
        <v>171104699</v>
      </c>
      <c r="G54" s="401" t="str">
        <f t="shared" si="1"/>
        <v>Í1+$eÈ9TÎ</v>
      </c>
    </row>
    <row r="55" spans="1:7" ht="26.1">
      <c r="A55">
        <v>54</v>
      </c>
      <c r="B55">
        <v>171171975</v>
      </c>
      <c r="C55" s="403" t="s">
        <v>4691</v>
      </c>
      <c r="D55">
        <v>29600</v>
      </c>
      <c r="E55" t="s">
        <v>4692</v>
      </c>
      <c r="F55" s="404">
        <v>171104696</v>
      </c>
      <c r="G55" s="401" t="str">
        <f t="shared" si="1"/>
        <v>Í1+$eÈ6BÎ</v>
      </c>
    </row>
    <row r="56" spans="1:7" ht="26.1">
      <c r="A56">
        <v>55</v>
      </c>
      <c r="B56">
        <v>171171992</v>
      </c>
      <c r="C56" s="403" t="s">
        <v>4693</v>
      </c>
      <c r="D56">
        <v>36000</v>
      </c>
      <c r="E56" t="s">
        <v>4694</v>
      </c>
      <c r="F56" s="404">
        <v>171104494</v>
      </c>
      <c r="G56" s="401" t="str">
        <f t="shared" si="1"/>
        <v>Í1+$QÈ4MÎ</v>
      </c>
    </row>
    <row r="57" spans="1:7" ht="26.1">
      <c r="A57">
        <v>56</v>
      </c>
      <c r="B57">
        <v>171171993</v>
      </c>
      <c r="C57" s="403" t="s">
        <v>4695</v>
      </c>
      <c r="D57">
        <v>16800</v>
      </c>
      <c r="E57" t="s">
        <v>4696</v>
      </c>
      <c r="F57" s="404">
        <v>171104493</v>
      </c>
      <c r="G57" s="401" t="str">
        <f t="shared" si="1"/>
        <v>Í1+$QÈ3GÎ</v>
      </c>
    </row>
    <row r="58" spans="1:7" ht="26.1">
      <c r="A58">
        <v>57</v>
      </c>
      <c r="B58">
        <v>171172025</v>
      </c>
      <c r="C58" s="403" t="s">
        <v>4697</v>
      </c>
      <c r="D58">
        <v>24800</v>
      </c>
      <c r="E58" t="s">
        <v>4698</v>
      </c>
      <c r="F58" s="404">
        <v>171104466</v>
      </c>
      <c r="G58" s="401" t="str">
        <f t="shared" si="1"/>
        <v>Í1+$NÈ6MÎ</v>
      </c>
    </row>
    <row r="59" spans="1:7" ht="26.1">
      <c r="A59">
        <v>58</v>
      </c>
      <c r="B59">
        <v>171172051</v>
      </c>
      <c r="C59" s="403" t="s">
        <v>4699</v>
      </c>
      <c r="D59">
        <v>7200</v>
      </c>
      <c r="E59" t="s">
        <v>4700</v>
      </c>
      <c r="F59" s="404">
        <v>171104446</v>
      </c>
      <c r="G59" s="401" t="str">
        <f t="shared" si="1"/>
        <v>Í1+$LÈ6EÎ</v>
      </c>
    </row>
    <row r="60" spans="1:7" ht="26.1">
      <c r="A60">
        <v>59</v>
      </c>
      <c r="B60">
        <v>171172065</v>
      </c>
      <c r="C60" s="403" t="s">
        <v>4701</v>
      </c>
      <c r="D60">
        <v>24800</v>
      </c>
      <c r="E60" t="s">
        <v>4702</v>
      </c>
      <c r="F60" s="404">
        <v>171104434</v>
      </c>
      <c r="G60" s="401" t="str">
        <f t="shared" si="1"/>
        <v>Í1+$KÈ45Î</v>
      </c>
    </row>
    <row r="61" spans="1:7" ht="26.1">
      <c r="A61">
        <v>60</v>
      </c>
      <c r="B61">
        <v>171172077</v>
      </c>
      <c r="C61" s="403" t="s">
        <v>4703</v>
      </c>
      <c r="D61">
        <v>21600</v>
      </c>
      <c r="E61" t="s">
        <v>4704</v>
      </c>
      <c r="F61" s="404">
        <v>171104417</v>
      </c>
      <c r="G61" s="401" t="str">
        <f t="shared" si="1"/>
        <v>Í1+$IÈ7?Î</v>
      </c>
    </row>
    <row r="62" spans="1:7" ht="26.1">
      <c r="A62">
        <v>61</v>
      </c>
      <c r="B62">
        <v>171172424</v>
      </c>
      <c r="C62" s="403" t="s">
        <v>4705</v>
      </c>
      <c r="D62">
        <v>3400</v>
      </c>
      <c r="E62" t="s">
        <v>4706</v>
      </c>
      <c r="F62" s="404">
        <v>171107149</v>
      </c>
      <c r="G62" s="401" t="str">
        <f t="shared" si="1"/>
        <v>Í1+'.È9OÎ</v>
      </c>
    </row>
    <row r="63" spans="1:7" ht="26.1">
      <c r="A63">
        <v>62</v>
      </c>
      <c r="B63">
        <v>171172425</v>
      </c>
      <c r="C63" s="403" t="s">
        <v>4707</v>
      </c>
      <c r="D63">
        <v>37600</v>
      </c>
      <c r="E63" t="s">
        <v>4708</v>
      </c>
      <c r="F63" s="404">
        <v>171107148</v>
      </c>
      <c r="G63" s="401" t="str">
        <f t="shared" si="1"/>
        <v>Í1+'.È8IÎ</v>
      </c>
    </row>
    <row r="64" spans="1:7" ht="26.1">
      <c r="A64">
        <v>63</v>
      </c>
      <c r="B64">
        <v>171172426</v>
      </c>
      <c r="C64" s="403" t="s">
        <v>4709</v>
      </c>
      <c r="D64">
        <v>3400</v>
      </c>
      <c r="E64" t="s">
        <v>4710</v>
      </c>
      <c r="F64" s="404">
        <v>171107147</v>
      </c>
      <c r="G64" s="401" t="str">
        <f t="shared" si="1"/>
        <v>Í1+'.È7CÎ</v>
      </c>
    </row>
    <row r="65" spans="1:7" ht="26.1">
      <c r="A65">
        <v>64</v>
      </c>
      <c r="B65">
        <v>171172466</v>
      </c>
      <c r="C65" s="403" t="s">
        <v>4711</v>
      </c>
      <c r="D65">
        <v>36000</v>
      </c>
      <c r="E65" t="s">
        <v>4712</v>
      </c>
      <c r="F65" s="404">
        <v>171107062</v>
      </c>
      <c r="G65" s="401" t="str">
        <f t="shared" si="1"/>
        <v>Í1+'&amp;È2lÎ</v>
      </c>
    </row>
    <row r="66" spans="1:7" ht="26.1">
      <c r="A66">
        <v>65</v>
      </c>
      <c r="B66">
        <v>171172467</v>
      </c>
      <c r="C66" s="403" t="s">
        <v>4713</v>
      </c>
      <c r="D66">
        <v>12000</v>
      </c>
      <c r="E66" t="s">
        <v>4714</v>
      </c>
      <c r="F66" s="404">
        <v>171107061</v>
      </c>
      <c r="G66" s="401" t="str">
        <f t="shared" si="1"/>
        <v>Í1+'&amp;È1fÎ</v>
      </c>
    </row>
    <row r="67" spans="1:7" ht="26.1">
      <c r="A67">
        <v>66</v>
      </c>
      <c r="B67">
        <v>171172493</v>
      </c>
      <c r="C67" s="403" t="s">
        <v>4715</v>
      </c>
      <c r="D67">
        <v>15200</v>
      </c>
      <c r="E67" t="s">
        <v>4716</v>
      </c>
      <c r="F67" s="404">
        <v>171107051</v>
      </c>
      <c r="G67" s="401" t="str">
        <f t="shared" si="1"/>
        <v>Í1+'%È1bÎ</v>
      </c>
    </row>
    <row r="68" spans="1:7" ht="26.1">
      <c r="A68">
        <v>67</v>
      </c>
      <c r="B68">
        <v>171172494</v>
      </c>
      <c r="C68" s="403" t="s">
        <v>4717</v>
      </c>
      <c r="D68">
        <v>12000</v>
      </c>
      <c r="E68" t="s">
        <v>4718</v>
      </c>
      <c r="F68" s="404">
        <v>171107050</v>
      </c>
      <c r="G68" s="401" t="str">
        <f t="shared" si="1"/>
        <v>Í1+'%È0\Î</v>
      </c>
    </row>
    <row r="69" spans="1:7" ht="26.1">
      <c r="A69">
        <v>68</v>
      </c>
      <c r="B69">
        <v>171172501</v>
      </c>
      <c r="C69" s="403" t="s">
        <v>4719</v>
      </c>
      <c r="D69">
        <v>7200</v>
      </c>
      <c r="E69" t="s">
        <v>4720</v>
      </c>
      <c r="F69" s="404">
        <v>171107043</v>
      </c>
      <c r="G69" s="401" t="str">
        <f t="shared" si="1"/>
        <v>Í1+'$È3jÎ</v>
      </c>
    </row>
    <row r="70" spans="1:7" ht="26.1">
      <c r="A70">
        <v>69</v>
      </c>
      <c r="B70">
        <v>171172523</v>
      </c>
      <c r="C70" s="403" t="s">
        <v>4721</v>
      </c>
      <c r="D70">
        <v>29600</v>
      </c>
      <c r="E70" t="s">
        <v>4722</v>
      </c>
      <c r="F70" s="404">
        <v>171106941</v>
      </c>
      <c r="G70" s="401" t="str">
        <f t="shared" si="1"/>
        <v>Í1+&amp;~È1'Î</v>
      </c>
    </row>
    <row r="71" spans="1:7" ht="26.1">
      <c r="A71">
        <v>70</v>
      </c>
      <c r="B71">
        <v>171172557</v>
      </c>
      <c r="C71" s="403" t="s">
        <v>4723</v>
      </c>
      <c r="D71">
        <v>50400</v>
      </c>
      <c r="E71" t="s">
        <v>4724</v>
      </c>
      <c r="F71" s="404">
        <v>171106966</v>
      </c>
      <c r="G71" s="401" t="str">
        <f t="shared" si="1"/>
        <v>Í1+&amp;ÄÈ6MÎ</v>
      </c>
    </row>
    <row r="72" spans="1:7" ht="26.1">
      <c r="A72">
        <v>71</v>
      </c>
      <c r="B72">
        <v>171172640</v>
      </c>
      <c r="C72" s="403" t="s">
        <v>4725</v>
      </c>
      <c r="D72">
        <v>173600</v>
      </c>
      <c r="E72" t="s">
        <v>4726</v>
      </c>
      <c r="F72" s="404">
        <v>171107200</v>
      </c>
      <c r="G72" s="401" t="str">
        <f t="shared" si="1"/>
        <v>Í1+'4È01Î</v>
      </c>
    </row>
    <row r="73" spans="1:7" ht="26.1">
      <c r="A73">
        <v>72</v>
      </c>
      <c r="B73">
        <v>171172703</v>
      </c>
      <c r="C73" s="403" t="s">
        <v>4727</v>
      </c>
      <c r="D73">
        <v>32800</v>
      </c>
      <c r="E73" t="s">
        <v>4728</v>
      </c>
      <c r="F73" s="404">
        <v>171107257</v>
      </c>
      <c r="G73" s="401" t="str">
        <f t="shared" si="1"/>
        <v>Í1+'9È7oÎ</v>
      </c>
    </row>
    <row r="74" spans="1:7" ht="26.1">
      <c r="A74">
        <v>73</v>
      </c>
      <c r="B74">
        <v>171172714</v>
      </c>
      <c r="C74" s="403" t="s">
        <v>4729</v>
      </c>
      <c r="D74">
        <v>18400</v>
      </c>
      <c r="E74" t="s">
        <v>4730</v>
      </c>
      <c r="F74" s="404">
        <v>171107263</v>
      </c>
      <c r="G74" s="401" t="str">
        <f t="shared" si="1"/>
        <v>Í1+':È3[Î</v>
      </c>
    </row>
    <row r="75" spans="1:7" ht="26.1">
      <c r="A75">
        <v>74</v>
      </c>
      <c r="B75">
        <v>171172774</v>
      </c>
      <c r="C75" s="403" t="s">
        <v>4731</v>
      </c>
      <c r="D75">
        <v>15200</v>
      </c>
      <c r="E75" t="s">
        <v>4732</v>
      </c>
      <c r="F75" s="404">
        <v>171107310</v>
      </c>
      <c r="G75" s="401" t="str">
        <f t="shared" si="1"/>
        <v>Í1+'?È0]Î</v>
      </c>
    </row>
    <row r="76" spans="1:7" ht="26.1">
      <c r="A76">
        <v>75</v>
      </c>
      <c r="B76">
        <v>171172924</v>
      </c>
      <c r="C76" s="403" t="s">
        <v>4733</v>
      </c>
      <c r="D76">
        <v>24800</v>
      </c>
      <c r="E76" t="s">
        <v>4734</v>
      </c>
      <c r="F76" s="404">
        <v>171106786</v>
      </c>
      <c r="G76" s="401" t="str">
        <f t="shared" si="1"/>
        <v>Í1+&amp;nÈ6lÎ</v>
      </c>
    </row>
    <row r="77" spans="1:7" ht="26.1">
      <c r="A77">
        <v>76</v>
      </c>
      <c r="B77">
        <v>171172945</v>
      </c>
      <c r="C77" s="403" t="s">
        <v>4735</v>
      </c>
      <c r="D77">
        <v>4700</v>
      </c>
      <c r="E77" t="s">
        <v>4736</v>
      </c>
      <c r="F77" s="404">
        <v>171106768</v>
      </c>
      <c r="G77" s="401" t="str">
        <f t="shared" si="1"/>
        <v>Í1+&amp;lÈ8pÎ</v>
      </c>
    </row>
    <row r="78" spans="1:7" ht="26.1">
      <c r="A78">
        <v>77</v>
      </c>
      <c r="B78">
        <v>171172971</v>
      </c>
      <c r="C78" s="403" t="s">
        <v>4737</v>
      </c>
      <c r="D78">
        <v>15200</v>
      </c>
      <c r="E78" t="s">
        <v>4738</v>
      </c>
      <c r="F78" s="404">
        <v>171106810</v>
      </c>
      <c r="G78" s="401" t="str">
        <f t="shared" si="1"/>
        <v>Í1+&amp;qÈ0TÎ</v>
      </c>
    </row>
    <row r="79" spans="1:7" ht="26.1">
      <c r="A79">
        <v>78</v>
      </c>
      <c r="B79">
        <v>171173022</v>
      </c>
      <c r="C79" s="403" t="s">
        <v>4739</v>
      </c>
      <c r="D79">
        <v>16800</v>
      </c>
      <c r="E79" t="s">
        <v>4740</v>
      </c>
      <c r="F79" s="404">
        <v>171106852</v>
      </c>
      <c r="G79" s="401" t="str">
        <f t="shared" si="1"/>
        <v>Í1+&amp;uÈ2pÎ</v>
      </c>
    </row>
    <row r="80" spans="1:7" ht="26.1">
      <c r="A80">
        <v>79</v>
      </c>
      <c r="B80">
        <v>171173113</v>
      </c>
      <c r="C80" s="403" t="s">
        <v>4741</v>
      </c>
      <c r="D80">
        <v>7200</v>
      </c>
      <c r="E80" t="s">
        <v>4742</v>
      </c>
      <c r="F80" s="404">
        <v>171106492</v>
      </c>
      <c r="G80" s="401" t="str">
        <f t="shared" si="1"/>
        <v>Í1+&amp;QÈ2GÎ</v>
      </c>
    </row>
    <row r="81" spans="1:7" ht="26.1">
      <c r="A81">
        <v>80</v>
      </c>
      <c r="B81">
        <v>171173192</v>
      </c>
      <c r="C81" s="403" t="s">
        <v>4743</v>
      </c>
      <c r="D81">
        <v>3400</v>
      </c>
      <c r="E81" t="s">
        <v>4744</v>
      </c>
      <c r="F81" s="404">
        <v>171106669</v>
      </c>
      <c r="G81" s="401" t="str">
        <f t="shared" si="1"/>
        <v>Í1+&amp;bÈ9NÎ</v>
      </c>
    </row>
    <row r="82" spans="1:7" ht="26.1">
      <c r="A82">
        <v>81</v>
      </c>
      <c r="B82">
        <v>171173258</v>
      </c>
      <c r="C82" s="403" t="s">
        <v>4745</v>
      </c>
      <c r="D82">
        <v>60000</v>
      </c>
      <c r="E82" t="s">
        <v>4746</v>
      </c>
      <c r="F82" s="404">
        <v>171106728</v>
      </c>
      <c r="G82" s="401" t="str">
        <f t="shared" si="1"/>
        <v>Í1+&amp;hÈ8`Î</v>
      </c>
    </row>
    <row r="83" spans="1:7" ht="26.1">
      <c r="A83">
        <v>82</v>
      </c>
      <c r="B83">
        <v>171173351</v>
      </c>
      <c r="C83" s="403" t="s">
        <v>4747</v>
      </c>
      <c r="D83">
        <v>16800</v>
      </c>
      <c r="E83" t="s">
        <v>4748</v>
      </c>
      <c r="F83" s="404">
        <v>171106904</v>
      </c>
      <c r="G83" s="401" t="str">
        <f t="shared" si="1"/>
        <v>Í1+&amp;zÈ4)Î</v>
      </c>
    </row>
    <row r="84" spans="1:7" ht="26.1">
      <c r="A84">
        <v>83</v>
      </c>
      <c r="B84">
        <v>171173354</v>
      </c>
      <c r="C84" s="403" t="s">
        <v>4749</v>
      </c>
      <c r="D84">
        <v>13600</v>
      </c>
      <c r="E84" t="s">
        <v>4750</v>
      </c>
      <c r="F84" s="404">
        <v>171106623</v>
      </c>
      <c r="G84" s="401" t="str">
        <f t="shared" si="1"/>
        <v>Í1+&amp;^È3ÅÎ</v>
      </c>
    </row>
    <row r="85" spans="1:7" ht="26.1">
      <c r="A85">
        <v>84</v>
      </c>
      <c r="B85">
        <v>171173364</v>
      </c>
      <c r="C85" s="403" t="s">
        <v>4751</v>
      </c>
      <c r="D85">
        <v>20000</v>
      </c>
      <c r="E85" t="s">
        <v>4752</v>
      </c>
      <c r="F85" s="404">
        <v>171106633</v>
      </c>
      <c r="G85" s="401" t="str">
        <f t="shared" si="1"/>
        <v>Í1+&amp;_È3ÉÎ</v>
      </c>
    </row>
    <row r="86" spans="1:7" ht="26.1">
      <c r="A86">
        <v>85</v>
      </c>
      <c r="B86">
        <v>171173368</v>
      </c>
      <c r="C86" s="403" t="s">
        <v>4753</v>
      </c>
      <c r="D86">
        <v>13600</v>
      </c>
      <c r="E86" t="s">
        <v>4754</v>
      </c>
      <c r="F86" s="404">
        <v>171106630</v>
      </c>
      <c r="G86" s="401" t="str">
        <f t="shared" si="1"/>
        <v>Í1+&amp;_È0sÎ</v>
      </c>
    </row>
    <row r="87" spans="1:7" ht="26.1">
      <c r="A87">
        <v>86</v>
      </c>
      <c r="B87">
        <v>171176662</v>
      </c>
      <c r="C87" s="403" t="s">
        <v>4755</v>
      </c>
      <c r="D87">
        <v>15200</v>
      </c>
      <c r="E87" t="s">
        <v>4756</v>
      </c>
      <c r="F87" s="404">
        <v>171108848</v>
      </c>
      <c r="G87" s="401" t="str">
        <f t="shared" si="1"/>
        <v>Í1+(tÈ8/Î</v>
      </c>
    </row>
    <row r="88" spans="1:7" ht="26.1">
      <c r="A88">
        <v>87</v>
      </c>
      <c r="B88">
        <v>171176668</v>
      </c>
      <c r="C88" s="403" t="s">
        <v>4757</v>
      </c>
      <c r="D88">
        <v>8800</v>
      </c>
      <c r="E88" t="s">
        <v>4758</v>
      </c>
      <c r="F88" s="404">
        <v>171108843</v>
      </c>
      <c r="G88" s="401" t="str">
        <f t="shared" si="1"/>
        <v>Í1+(tÈ3xÎ</v>
      </c>
    </row>
    <row r="89" spans="1:7" ht="26.1">
      <c r="A89">
        <v>88</v>
      </c>
      <c r="B89">
        <v>171176670</v>
      </c>
      <c r="C89" s="403" t="s">
        <v>4759</v>
      </c>
      <c r="D89">
        <v>24800</v>
      </c>
      <c r="E89" t="s">
        <v>4760</v>
      </c>
      <c r="F89" s="404">
        <v>171108868</v>
      </c>
      <c r="G89" s="401" t="str">
        <f t="shared" si="1"/>
        <v>Í1+(vÈ87Î</v>
      </c>
    </row>
    <row r="90" spans="1:7" ht="26.1">
      <c r="A90">
        <v>89</v>
      </c>
      <c r="B90">
        <v>171176699</v>
      </c>
      <c r="C90" s="403" t="s">
        <v>4761</v>
      </c>
      <c r="D90">
        <v>24800</v>
      </c>
      <c r="E90" t="s">
        <v>4762</v>
      </c>
      <c r="F90" s="404">
        <v>171108760</v>
      </c>
      <c r="G90" s="401" t="str">
        <f t="shared" si="1"/>
        <v>Í1+(lÈ0FÎ</v>
      </c>
    </row>
    <row r="91" spans="1:7" ht="26.1">
      <c r="A91">
        <v>90</v>
      </c>
      <c r="B91">
        <v>171176714</v>
      </c>
      <c r="C91" s="403" t="s">
        <v>4763</v>
      </c>
      <c r="D91">
        <v>52000</v>
      </c>
      <c r="E91" t="s">
        <v>4764</v>
      </c>
      <c r="F91" s="404">
        <v>171108746</v>
      </c>
      <c r="G91" s="401" t="str">
        <f t="shared" si="1"/>
        <v>Í1+(jÈ6bÎ</v>
      </c>
    </row>
    <row r="92" spans="1:7" ht="26.1">
      <c r="A92">
        <v>91</v>
      </c>
      <c r="B92">
        <v>171176744</v>
      </c>
      <c r="C92" s="403" t="s">
        <v>4765</v>
      </c>
      <c r="D92">
        <v>28000</v>
      </c>
      <c r="E92" t="s">
        <v>4766</v>
      </c>
      <c r="F92" s="404">
        <v>171108717</v>
      </c>
      <c r="G92" s="401" t="str">
        <f t="shared" si="1"/>
        <v>Í1+(gÈ7\Î</v>
      </c>
    </row>
    <row r="93" spans="1:7" ht="26.1">
      <c r="A93">
        <v>92</v>
      </c>
      <c r="B93">
        <v>171176758</v>
      </c>
      <c r="C93" s="403" t="s">
        <v>4767</v>
      </c>
      <c r="D93">
        <v>72800</v>
      </c>
      <c r="E93" t="s">
        <v>4768</v>
      </c>
      <c r="F93" s="404">
        <v>171108703</v>
      </c>
      <c r="G93" s="401" t="str">
        <f t="shared" si="1"/>
        <v>Í1+(fÈ3@Î</v>
      </c>
    </row>
    <row r="94" spans="1:7" ht="26.1">
      <c r="A94">
        <v>93</v>
      </c>
      <c r="B94">
        <v>171176827</v>
      </c>
      <c r="C94" s="403" t="s">
        <v>4769</v>
      </c>
      <c r="D94">
        <v>13600</v>
      </c>
      <c r="E94" t="s">
        <v>4770</v>
      </c>
      <c r="F94" s="404">
        <v>171108668</v>
      </c>
      <c r="G94" s="401" t="str">
        <f t="shared" si="1"/>
        <v>Í1+(bÈ8NÎ</v>
      </c>
    </row>
    <row r="95" spans="1:7" ht="26.1">
      <c r="A95">
        <v>94</v>
      </c>
      <c r="B95">
        <v>171176850</v>
      </c>
      <c r="C95" s="403" t="s">
        <v>4771</v>
      </c>
      <c r="D95">
        <v>85600</v>
      </c>
      <c r="E95" t="s">
        <v>4772</v>
      </c>
      <c r="F95" s="404">
        <v>171108654</v>
      </c>
      <c r="G95" s="401" t="str">
        <f t="shared" si="1"/>
        <v>Í1+(aÈ42Î</v>
      </c>
    </row>
    <row r="96" spans="1:7" ht="26.1">
      <c r="A96">
        <v>95</v>
      </c>
      <c r="B96">
        <v>171176893</v>
      </c>
      <c r="C96" s="403" t="s">
        <v>4773</v>
      </c>
      <c r="D96">
        <v>15200</v>
      </c>
      <c r="E96" t="s">
        <v>4774</v>
      </c>
      <c r="F96" s="404">
        <v>171109036</v>
      </c>
      <c r="G96" s="401" t="str">
        <f t="shared" si="1"/>
        <v>Í1+)#È6~Î</v>
      </c>
    </row>
    <row r="97" spans="1:7" ht="26.1">
      <c r="A97">
        <v>96</v>
      </c>
      <c r="B97">
        <v>171176965</v>
      </c>
      <c r="C97" s="403" t="s">
        <v>4775</v>
      </c>
      <c r="D97">
        <v>24800</v>
      </c>
      <c r="E97" t="s">
        <v>4776</v>
      </c>
      <c r="F97" s="404">
        <v>171109018</v>
      </c>
      <c r="G97" s="401" t="str">
        <f t="shared" si="1"/>
        <v>Í1+)!È8ÆÎ</v>
      </c>
    </row>
    <row r="98" spans="1:7" ht="26.1">
      <c r="A98">
        <v>97</v>
      </c>
      <c r="B98">
        <v>171165126</v>
      </c>
      <c r="C98" s="403" t="s">
        <v>4777</v>
      </c>
      <c r="D98">
        <v>28000</v>
      </c>
      <c r="E98" t="s">
        <v>4778</v>
      </c>
      <c r="F98" s="404">
        <v>171103480</v>
      </c>
      <c r="G98" s="401" t="str">
        <f t="shared" si="1"/>
        <v>Í1+#PÈ0.Î</v>
      </c>
    </row>
    <row r="99" spans="1:7" ht="26.1">
      <c r="A99">
        <v>98</v>
      </c>
      <c r="B99">
        <v>171165144</v>
      </c>
      <c r="C99" s="403" t="s">
        <v>4779</v>
      </c>
      <c r="D99">
        <v>13600</v>
      </c>
      <c r="E99" t="s">
        <v>4780</v>
      </c>
      <c r="F99" s="404">
        <v>171103498</v>
      </c>
      <c r="G99" s="401" t="str">
        <f t="shared" si="1"/>
        <v>Í1+#QÈ8bÎ</v>
      </c>
    </row>
    <row r="100" spans="1:7" ht="26.1">
      <c r="A100">
        <v>99</v>
      </c>
      <c r="B100">
        <v>171165230</v>
      </c>
      <c r="C100" s="403" t="s">
        <v>4781</v>
      </c>
      <c r="D100">
        <v>87200</v>
      </c>
      <c r="E100" t="s">
        <v>4782</v>
      </c>
      <c r="F100" s="404">
        <v>171103639</v>
      </c>
      <c r="G100" s="401" t="str">
        <f t="shared" si="1"/>
        <v>Í1+#_È99Î</v>
      </c>
    </row>
    <row r="101" spans="1:7" ht="26.1">
      <c r="A101">
        <v>100</v>
      </c>
      <c r="B101">
        <v>171165339</v>
      </c>
      <c r="C101" s="403" t="s">
        <v>4783</v>
      </c>
      <c r="D101">
        <v>61600</v>
      </c>
      <c r="E101" t="s">
        <v>4784</v>
      </c>
      <c r="F101" s="404">
        <v>171103779</v>
      </c>
      <c r="G101" s="401" t="str">
        <f t="shared" si="1"/>
        <v>Í1+#mÈ9qÎ</v>
      </c>
    </row>
    <row r="102" spans="1:7" ht="26.1">
      <c r="A102">
        <v>101</v>
      </c>
      <c r="B102">
        <v>171166900</v>
      </c>
      <c r="C102" s="403" t="s">
        <v>4785</v>
      </c>
      <c r="D102">
        <v>24800</v>
      </c>
      <c r="E102" t="s">
        <v>4786</v>
      </c>
      <c r="F102" s="404">
        <v>171101465</v>
      </c>
      <c r="G102" s="401" t="str">
        <f t="shared" ref="G102:G155" si="2">Code128(F102)</f>
        <v>Í1+!NÈ5&gt;Î</v>
      </c>
    </row>
    <row r="103" spans="1:7" ht="26.1">
      <c r="A103">
        <v>102</v>
      </c>
      <c r="B103">
        <v>171166950</v>
      </c>
      <c r="C103" s="403" t="s">
        <v>4787</v>
      </c>
      <c r="D103">
        <v>58400</v>
      </c>
      <c r="E103" t="s">
        <v>4788</v>
      </c>
      <c r="F103" s="404">
        <v>171101495</v>
      </c>
      <c r="G103" s="401" t="str">
        <f t="shared" si="2"/>
        <v>Í1+!QÈ5JÎ</v>
      </c>
    </row>
    <row r="104" spans="1:7" ht="26.1">
      <c r="A104">
        <v>103</v>
      </c>
      <c r="B104">
        <v>171166979</v>
      </c>
      <c r="C104" s="403" t="s">
        <v>4789</v>
      </c>
      <c r="D104">
        <v>8800</v>
      </c>
      <c r="E104" t="s">
        <v>4790</v>
      </c>
      <c r="F104" s="404">
        <v>171101356</v>
      </c>
      <c r="G104" s="401" t="str">
        <f t="shared" si="2"/>
        <v>Í1+!CÈ6ÃÎ</v>
      </c>
    </row>
    <row r="105" spans="1:7" ht="26.1">
      <c r="A105">
        <v>104</v>
      </c>
      <c r="B105">
        <v>171166995</v>
      </c>
      <c r="C105" s="403" t="s">
        <v>4791</v>
      </c>
      <c r="D105">
        <v>36000</v>
      </c>
      <c r="E105" t="s">
        <v>4792</v>
      </c>
      <c r="F105" s="404">
        <v>171101367</v>
      </c>
      <c r="G105" s="401" t="str">
        <f t="shared" si="2"/>
        <v>Í1+!DÈ7"Î</v>
      </c>
    </row>
    <row r="106" spans="1:7" ht="26.1">
      <c r="A106">
        <v>105</v>
      </c>
      <c r="B106">
        <v>171167064</v>
      </c>
      <c r="C106" s="403" t="s">
        <v>4793</v>
      </c>
      <c r="D106">
        <v>31200</v>
      </c>
      <c r="E106" t="s">
        <v>4794</v>
      </c>
      <c r="F106" s="404">
        <v>171101317</v>
      </c>
      <c r="G106" s="401" t="str">
        <f t="shared" si="2"/>
        <v>Í1+!?È7uÎ</v>
      </c>
    </row>
    <row r="107" spans="1:7" ht="26.1">
      <c r="A107">
        <v>106</v>
      </c>
      <c r="B107">
        <v>171167076</v>
      </c>
      <c r="C107" s="403" t="s">
        <v>4795</v>
      </c>
      <c r="D107">
        <v>24800</v>
      </c>
      <c r="E107" t="s">
        <v>4796</v>
      </c>
      <c r="F107" s="404">
        <v>171101519</v>
      </c>
      <c r="G107" s="401" t="str">
        <f t="shared" si="2"/>
        <v>Í1+!SÈ9jÎ</v>
      </c>
    </row>
    <row r="108" spans="1:7" ht="26.1">
      <c r="A108">
        <v>107</v>
      </c>
      <c r="B108">
        <v>171167170</v>
      </c>
      <c r="C108" s="403" t="s">
        <v>4797</v>
      </c>
      <c r="D108">
        <v>34400</v>
      </c>
      <c r="E108" t="s">
        <v>4798</v>
      </c>
      <c r="F108" s="404">
        <v>171101606</v>
      </c>
      <c r="G108" s="401" t="str">
        <f t="shared" si="2"/>
        <v>Í1+!\È6|Î</v>
      </c>
    </row>
    <row r="109" spans="1:7" ht="26.1">
      <c r="A109">
        <v>108</v>
      </c>
      <c r="B109">
        <v>171167203</v>
      </c>
      <c r="C109" s="403" t="s">
        <v>4799</v>
      </c>
      <c r="D109">
        <v>240800</v>
      </c>
      <c r="E109" t="s">
        <v>4800</v>
      </c>
      <c r="F109" s="404">
        <v>171101615</v>
      </c>
      <c r="G109" s="401" t="str">
        <f t="shared" si="2"/>
        <v>Í1+!]È5zÎ</v>
      </c>
    </row>
    <row r="110" spans="1:7" ht="26.1">
      <c r="A110">
        <v>109</v>
      </c>
      <c r="B110">
        <v>171167519</v>
      </c>
      <c r="C110" s="403" t="s">
        <v>4801</v>
      </c>
      <c r="D110">
        <v>18400</v>
      </c>
      <c r="E110" t="s">
        <v>4802</v>
      </c>
      <c r="F110" s="404">
        <v>171102600</v>
      </c>
      <c r="G110" s="401" t="str">
        <f t="shared" si="2"/>
        <v>Í1+"\È0[Î</v>
      </c>
    </row>
    <row r="111" spans="1:7" ht="26.1">
      <c r="A111">
        <v>110</v>
      </c>
      <c r="B111">
        <v>171167822</v>
      </c>
      <c r="C111" s="403" t="s">
        <v>4765</v>
      </c>
      <c r="D111">
        <v>100000</v>
      </c>
      <c r="E111" t="s">
        <v>4803</v>
      </c>
      <c r="F111" s="404">
        <v>171102745</v>
      </c>
      <c r="G111" s="401" t="str">
        <f t="shared" si="2"/>
        <v>Í1+"jÈ5JÎ</v>
      </c>
    </row>
    <row r="112" spans="1:7" ht="26.1">
      <c r="A112">
        <v>111</v>
      </c>
      <c r="B112">
        <v>171167846</v>
      </c>
      <c r="C112" s="403" t="s">
        <v>4804</v>
      </c>
      <c r="D112">
        <v>93600</v>
      </c>
      <c r="E112" t="s">
        <v>4805</v>
      </c>
      <c r="F112" s="404">
        <v>171102728</v>
      </c>
      <c r="G112" s="401" t="str">
        <f t="shared" si="2"/>
        <v>Í1+"hÈ8TÎ</v>
      </c>
    </row>
    <row r="113" spans="1:7" ht="26.1">
      <c r="A113">
        <v>112</v>
      </c>
      <c r="B113">
        <v>171167917</v>
      </c>
      <c r="C113" s="403" t="s">
        <v>4806</v>
      </c>
      <c r="D113">
        <v>8800</v>
      </c>
      <c r="E113" t="s">
        <v>4807</v>
      </c>
      <c r="F113" s="404">
        <v>171102655</v>
      </c>
      <c r="G113" s="401" t="str">
        <f t="shared" si="2"/>
        <v>Í1+"aÈ5&amp;Î</v>
      </c>
    </row>
    <row r="114" spans="1:7" ht="26.1">
      <c r="A114">
        <v>113</v>
      </c>
      <c r="B114">
        <v>171167951</v>
      </c>
      <c r="C114" s="403" t="s">
        <v>4808</v>
      </c>
      <c r="D114">
        <v>44000</v>
      </c>
      <c r="E114" t="s">
        <v>4809</v>
      </c>
      <c r="F114" s="404">
        <v>171102648</v>
      </c>
      <c r="G114" s="401" t="str">
        <f t="shared" si="2"/>
        <v>Í1+"`È84Î</v>
      </c>
    </row>
    <row r="115" spans="1:7" ht="26.1">
      <c r="A115">
        <v>114</v>
      </c>
      <c r="B115">
        <v>171167977</v>
      </c>
      <c r="C115" s="403" t="s">
        <v>4810</v>
      </c>
      <c r="D115">
        <v>40800</v>
      </c>
      <c r="E115" t="s">
        <v>4811</v>
      </c>
      <c r="F115" s="404">
        <v>171102556</v>
      </c>
      <c r="G115" s="401" t="str">
        <f t="shared" si="2"/>
        <v>Í1+"WÈ6kÎ</v>
      </c>
    </row>
    <row r="116" spans="1:7" ht="26.1">
      <c r="A116">
        <v>115</v>
      </c>
      <c r="B116">
        <v>171168107</v>
      </c>
      <c r="C116" s="403" t="s">
        <v>4812</v>
      </c>
      <c r="D116">
        <v>45600</v>
      </c>
      <c r="E116" t="s">
        <v>4813</v>
      </c>
      <c r="F116" s="404">
        <v>171101731</v>
      </c>
      <c r="G116" s="401" t="str">
        <f t="shared" si="2"/>
        <v>Í1+!iÈ1+Î</v>
      </c>
    </row>
    <row r="117" spans="1:7" ht="26.1">
      <c r="A117">
        <v>116</v>
      </c>
      <c r="B117">
        <v>171168223</v>
      </c>
      <c r="C117" s="403" t="s">
        <v>4814</v>
      </c>
      <c r="D117">
        <v>36000</v>
      </c>
      <c r="E117" t="s">
        <v>4815</v>
      </c>
      <c r="F117" s="404">
        <v>171102069</v>
      </c>
      <c r="G117" s="401" t="str">
        <f t="shared" si="2"/>
        <v>Í1+"&amp;È9ÂÎ</v>
      </c>
    </row>
    <row r="118" spans="1:7" ht="26.1">
      <c r="A118">
        <v>117</v>
      </c>
      <c r="B118">
        <v>171168226</v>
      </c>
      <c r="C118" s="403" t="s">
        <v>4816</v>
      </c>
      <c r="D118">
        <v>4700</v>
      </c>
      <c r="E118" t="s">
        <v>4817</v>
      </c>
      <c r="F118" s="404">
        <v>171102068</v>
      </c>
      <c r="G118" s="401" t="str">
        <f t="shared" si="2"/>
        <v>Í1+"&amp;È8ÅÎ</v>
      </c>
    </row>
    <row r="119" spans="1:7" ht="26.1">
      <c r="A119">
        <v>118</v>
      </c>
      <c r="B119">
        <v>171168268</v>
      </c>
      <c r="C119" s="403" t="s">
        <v>4818</v>
      </c>
      <c r="D119">
        <v>50400</v>
      </c>
      <c r="E119" t="s">
        <v>4819</v>
      </c>
      <c r="F119" s="404">
        <v>171101981</v>
      </c>
      <c r="G119" s="401" t="str">
        <f t="shared" si="2"/>
        <v>Í1+!ÆÈ1(Î</v>
      </c>
    </row>
    <row r="120" spans="1:7" ht="26.1">
      <c r="A120">
        <v>119</v>
      </c>
      <c r="B120">
        <v>171168341</v>
      </c>
      <c r="C120" s="403" t="s">
        <v>4820</v>
      </c>
      <c r="D120">
        <v>16800</v>
      </c>
      <c r="E120" t="s">
        <v>4821</v>
      </c>
      <c r="F120" s="404">
        <v>171102078</v>
      </c>
      <c r="G120" s="401" t="str">
        <f t="shared" si="2"/>
        <v>Í1+"'È8ÉÎ</v>
      </c>
    </row>
    <row r="121" spans="1:7" ht="26.1">
      <c r="A121">
        <v>120</v>
      </c>
      <c r="B121">
        <v>171168354</v>
      </c>
      <c r="C121" s="403" t="s">
        <v>4822</v>
      </c>
      <c r="D121">
        <v>40800</v>
      </c>
      <c r="E121" t="s">
        <v>4823</v>
      </c>
      <c r="F121" s="404">
        <v>171101885</v>
      </c>
      <c r="G121" s="401" t="str">
        <f t="shared" si="2"/>
        <v>Í1+!xÈ5ÃÎ</v>
      </c>
    </row>
    <row r="122" spans="1:7" ht="26.1">
      <c r="A122">
        <v>121</v>
      </c>
      <c r="B122">
        <v>171168355</v>
      </c>
      <c r="C122" s="403" t="s">
        <v>4824</v>
      </c>
      <c r="D122">
        <v>74400</v>
      </c>
      <c r="E122" t="s">
        <v>4825</v>
      </c>
      <c r="F122" s="404">
        <v>171101887</v>
      </c>
      <c r="G122" s="401" t="str">
        <f t="shared" si="2"/>
        <v>Í1+!xÈ7$Î</v>
      </c>
    </row>
    <row r="123" spans="1:7" ht="26.1">
      <c r="A123">
        <v>122</v>
      </c>
      <c r="B123">
        <v>171168357</v>
      </c>
      <c r="C123" s="403" t="s">
        <v>4826</v>
      </c>
      <c r="D123">
        <v>58400</v>
      </c>
      <c r="E123" t="s">
        <v>4827</v>
      </c>
      <c r="F123" s="404">
        <v>171101889</v>
      </c>
      <c r="G123" s="401" t="str">
        <f t="shared" si="2"/>
        <v>Í1+!xÈ90Î</v>
      </c>
    </row>
    <row r="124" spans="1:7" ht="26.1">
      <c r="A124">
        <v>123</v>
      </c>
      <c r="B124">
        <v>171168360</v>
      </c>
      <c r="C124" s="403" t="s">
        <v>4828</v>
      </c>
      <c r="D124">
        <v>29600</v>
      </c>
      <c r="E124" t="s">
        <v>4829</v>
      </c>
      <c r="F124" s="404">
        <v>171101892</v>
      </c>
      <c r="G124" s="401" t="str">
        <f t="shared" si="2"/>
        <v>Í1+!yÈ2qÎ</v>
      </c>
    </row>
    <row r="125" spans="1:7" ht="26.1">
      <c r="A125">
        <v>124</v>
      </c>
      <c r="B125">
        <v>171168387</v>
      </c>
      <c r="C125" s="403" t="s">
        <v>4830</v>
      </c>
      <c r="D125">
        <v>37600</v>
      </c>
      <c r="E125" t="s">
        <v>4831</v>
      </c>
      <c r="F125" s="404">
        <v>171101900</v>
      </c>
      <c r="G125" s="401" t="str">
        <f t="shared" si="2"/>
        <v>Í1+!zÈ0iÎ</v>
      </c>
    </row>
    <row r="126" spans="1:7" ht="26.1">
      <c r="A126">
        <v>125</v>
      </c>
      <c r="B126">
        <v>171168389</v>
      </c>
      <c r="C126" s="403" t="s">
        <v>4832</v>
      </c>
      <c r="D126">
        <v>8800</v>
      </c>
      <c r="E126" t="s">
        <v>4833</v>
      </c>
      <c r="F126" s="404">
        <v>171101957</v>
      </c>
      <c r="G126" s="401" t="str">
        <f t="shared" si="2"/>
        <v>Í1+!ÃÈ7@Î</v>
      </c>
    </row>
    <row r="127" spans="1:7" ht="26.1">
      <c r="A127">
        <v>126</v>
      </c>
      <c r="B127">
        <v>171168424</v>
      </c>
      <c r="C127" s="403" t="s">
        <v>4834</v>
      </c>
      <c r="D127">
        <v>34400</v>
      </c>
      <c r="E127" t="s">
        <v>4835</v>
      </c>
      <c r="F127" s="404">
        <v>171101928</v>
      </c>
      <c r="G127" s="401" t="str">
        <f t="shared" si="2"/>
        <v>Í1+!|È8:Î</v>
      </c>
    </row>
    <row r="128" spans="1:7" ht="26.1">
      <c r="A128">
        <v>127</v>
      </c>
      <c r="B128">
        <v>171168442</v>
      </c>
      <c r="C128" s="403" t="s">
        <v>4836</v>
      </c>
      <c r="D128">
        <v>4700</v>
      </c>
      <c r="E128" t="s">
        <v>4837</v>
      </c>
      <c r="F128" s="404">
        <v>171101910</v>
      </c>
      <c r="G128" s="401" t="str">
        <f t="shared" si="2"/>
        <v>Í1+!{È0mÎ</v>
      </c>
    </row>
    <row r="129" spans="1:7" ht="26.1">
      <c r="A129">
        <v>128</v>
      </c>
      <c r="B129">
        <v>171168493</v>
      </c>
      <c r="C129" s="403" t="s">
        <v>4838</v>
      </c>
      <c r="D129">
        <v>3400</v>
      </c>
      <c r="E129" t="s">
        <v>4839</v>
      </c>
      <c r="F129" s="404">
        <v>171101804</v>
      </c>
      <c r="G129" s="401" t="str">
        <f t="shared" si="2"/>
        <v>Í1+!pÈ4YÎ</v>
      </c>
    </row>
    <row r="130" spans="1:7" ht="26.1">
      <c r="A130">
        <v>129</v>
      </c>
      <c r="B130">
        <v>171168548</v>
      </c>
      <c r="C130" s="403" t="s">
        <v>4840</v>
      </c>
      <c r="D130">
        <v>237600</v>
      </c>
      <c r="E130" t="s">
        <v>4841</v>
      </c>
      <c r="F130" s="404">
        <v>171102039</v>
      </c>
      <c r="G130" s="401" t="str">
        <f t="shared" si="2"/>
        <v>Í1+"#È9{Î</v>
      </c>
    </row>
    <row r="131" spans="1:7" ht="26.1">
      <c r="A131">
        <v>130</v>
      </c>
      <c r="B131">
        <v>171168562</v>
      </c>
      <c r="C131" s="403" t="s">
        <v>4842</v>
      </c>
      <c r="D131">
        <v>23200</v>
      </c>
      <c r="E131" t="s">
        <v>4843</v>
      </c>
      <c r="F131" s="404">
        <v>171101965</v>
      </c>
      <c r="G131" s="401" t="str">
        <f t="shared" si="2"/>
        <v>Í1+!ÄÈ58Î</v>
      </c>
    </row>
    <row r="132" spans="1:7" ht="26.1">
      <c r="A132">
        <v>131</v>
      </c>
      <c r="B132">
        <v>171171119</v>
      </c>
      <c r="C132" s="403" t="s">
        <v>4844</v>
      </c>
      <c r="D132">
        <v>71200</v>
      </c>
      <c r="E132" t="s">
        <v>4845</v>
      </c>
      <c r="F132" s="404">
        <v>171103924</v>
      </c>
      <c r="G132" s="401" t="str">
        <f t="shared" si="2"/>
        <v>Í1+#|È4(Î</v>
      </c>
    </row>
    <row r="133" spans="1:7" ht="26.1">
      <c r="A133">
        <v>132</v>
      </c>
      <c r="B133">
        <v>171171160</v>
      </c>
      <c r="C133" s="403" t="s">
        <v>4846</v>
      </c>
      <c r="D133">
        <v>71200</v>
      </c>
      <c r="E133" t="s">
        <v>4847</v>
      </c>
      <c r="F133" s="404">
        <v>171103940</v>
      </c>
      <c r="G133" s="401" t="str">
        <f t="shared" si="2"/>
        <v>Í1+#~È0ÃÎ</v>
      </c>
    </row>
    <row r="134" spans="1:7" ht="26.1">
      <c r="A134">
        <v>133</v>
      </c>
      <c r="B134">
        <v>171171196</v>
      </c>
      <c r="C134" s="403" t="s">
        <v>4848</v>
      </c>
      <c r="D134">
        <v>47200</v>
      </c>
      <c r="E134" t="s">
        <v>4849</v>
      </c>
      <c r="F134" s="404">
        <v>171103972</v>
      </c>
      <c r="G134" s="401" t="str">
        <f t="shared" si="2"/>
        <v>Í1+#ÅÈ20Î</v>
      </c>
    </row>
    <row r="135" spans="1:7" ht="26.1">
      <c r="A135">
        <v>134</v>
      </c>
      <c r="B135">
        <v>171171197</v>
      </c>
      <c r="C135" s="403" t="s">
        <v>4850</v>
      </c>
      <c r="D135">
        <v>28000</v>
      </c>
      <c r="E135" t="s">
        <v>4851</v>
      </c>
      <c r="F135" s="404">
        <v>171103971</v>
      </c>
      <c r="G135" s="401" t="str">
        <f t="shared" si="2"/>
        <v>Í1+#ÅÈ1*Î</v>
      </c>
    </row>
    <row r="136" spans="1:7" ht="26.1">
      <c r="A136">
        <v>135</v>
      </c>
      <c r="B136">
        <v>171171244</v>
      </c>
      <c r="C136" s="403" t="s">
        <v>4852</v>
      </c>
      <c r="D136">
        <v>15200</v>
      </c>
      <c r="E136" t="s">
        <v>4853</v>
      </c>
      <c r="F136" s="404">
        <v>171104038</v>
      </c>
      <c r="G136" s="401" t="str">
        <f t="shared" si="2"/>
        <v>Í1+$#È8{Î</v>
      </c>
    </row>
    <row r="137" spans="1:7" ht="26.1">
      <c r="A137">
        <v>136</v>
      </c>
      <c r="B137">
        <v>171171287</v>
      </c>
      <c r="C137" s="403" t="s">
        <v>4854</v>
      </c>
      <c r="D137">
        <v>60000</v>
      </c>
      <c r="E137" t="s">
        <v>4855</v>
      </c>
      <c r="F137" s="404">
        <v>171104080</v>
      </c>
      <c r="G137" s="401" t="str">
        <f t="shared" si="2"/>
        <v>Í1+$(È0_Î</v>
      </c>
    </row>
    <row r="138" spans="1:7" ht="26.1">
      <c r="A138">
        <v>137</v>
      </c>
      <c r="B138">
        <v>171171308</v>
      </c>
      <c r="C138" s="403" t="s">
        <v>4856</v>
      </c>
      <c r="D138">
        <v>12000</v>
      </c>
      <c r="E138" t="s">
        <v>4857</v>
      </c>
      <c r="F138" s="404">
        <v>171104100</v>
      </c>
      <c r="G138" s="401" t="str">
        <f t="shared" si="2"/>
        <v>Í1+$*È0gÎ</v>
      </c>
    </row>
    <row r="139" spans="1:7" ht="26.1">
      <c r="A139">
        <v>138</v>
      </c>
      <c r="B139">
        <v>171171309</v>
      </c>
      <c r="C139" s="403" t="s">
        <v>4858</v>
      </c>
      <c r="D139">
        <v>12000</v>
      </c>
      <c r="E139" t="s">
        <v>4859</v>
      </c>
      <c r="F139" s="404">
        <v>171104101</v>
      </c>
      <c r="G139" s="401" t="str">
        <f t="shared" si="2"/>
        <v>Í1+$*È1mÎ</v>
      </c>
    </row>
    <row r="140" spans="1:7" ht="26.1">
      <c r="A140">
        <v>139</v>
      </c>
      <c r="B140">
        <v>171171327</v>
      </c>
      <c r="C140" s="403" t="s">
        <v>4860</v>
      </c>
      <c r="D140">
        <v>44000</v>
      </c>
      <c r="E140" t="s">
        <v>4861</v>
      </c>
      <c r="F140" s="404">
        <v>171104205</v>
      </c>
      <c r="G140" s="401" t="str">
        <f t="shared" si="2"/>
        <v>Í1+$4È5FÎ</v>
      </c>
    </row>
    <row r="141" spans="1:7" ht="26.1">
      <c r="A141">
        <v>140</v>
      </c>
      <c r="B141">
        <v>171171750</v>
      </c>
      <c r="C141" s="403" t="s">
        <v>4862</v>
      </c>
      <c r="D141">
        <v>124000</v>
      </c>
      <c r="E141" t="s">
        <v>4863</v>
      </c>
      <c r="F141" s="404">
        <v>171104641</v>
      </c>
      <c r="G141" s="401" t="str">
        <f t="shared" si="2"/>
        <v>Í1+$`È1wÎ</v>
      </c>
    </row>
    <row r="142" spans="1:7" ht="26.1">
      <c r="A142">
        <v>141</v>
      </c>
      <c r="B142">
        <v>171171753</v>
      </c>
      <c r="C142" s="403" t="s">
        <v>4864</v>
      </c>
      <c r="D142">
        <v>21600</v>
      </c>
      <c r="E142" t="s">
        <v>4865</v>
      </c>
      <c r="F142" s="404">
        <v>171104673</v>
      </c>
      <c r="G142" s="401" t="str">
        <f t="shared" si="2"/>
        <v>Í1+$cÈ3(Î</v>
      </c>
    </row>
    <row r="143" spans="1:7" ht="26.1">
      <c r="A143">
        <v>142</v>
      </c>
      <c r="B143">
        <v>171171827</v>
      </c>
      <c r="C143" s="403" t="s">
        <v>4866</v>
      </c>
      <c r="D143">
        <v>26400</v>
      </c>
      <c r="E143" t="s">
        <v>4867</v>
      </c>
      <c r="F143" s="404">
        <v>171104607</v>
      </c>
      <c r="G143" s="401" t="str">
        <f t="shared" si="2"/>
        <v>Í1+$\È7$Î</v>
      </c>
    </row>
    <row r="144" spans="1:7" ht="26.1">
      <c r="A144">
        <v>143</v>
      </c>
      <c r="B144">
        <v>171171907</v>
      </c>
      <c r="C144" s="403" t="s">
        <v>4868</v>
      </c>
      <c r="D144">
        <v>16800</v>
      </c>
      <c r="E144" t="s">
        <v>4869</v>
      </c>
      <c r="F144" s="404">
        <v>171104567</v>
      </c>
      <c r="G144" s="401" t="str">
        <f t="shared" si="2"/>
        <v>Í1+$XÈ7{Î</v>
      </c>
    </row>
    <row r="145" spans="1:7" ht="26.1">
      <c r="A145">
        <v>144</v>
      </c>
      <c r="B145">
        <v>171171977</v>
      </c>
      <c r="C145" s="403" t="s">
        <v>4870</v>
      </c>
      <c r="D145">
        <v>24800</v>
      </c>
      <c r="E145" t="s">
        <v>4871</v>
      </c>
      <c r="F145" s="404">
        <v>171104694</v>
      </c>
      <c r="G145" s="401" t="str">
        <f t="shared" si="2"/>
        <v>Í1+$eÈ46Î</v>
      </c>
    </row>
    <row r="146" spans="1:7" ht="26.1">
      <c r="A146">
        <v>145</v>
      </c>
      <c r="B146">
        <v>171172037</v>
      </c>
      <c r="C146" s="403" t="s">
        <v>4872</v>
      </c>
      <c r="D146">
        <v>29600</v>
      </c>
      <c r="E146" t="s">
        <v>4873</v>
      </c>
      <c r="F146" s="404">
        <v>171104455</v>
      </c>
      <c r="G146" s="401" t="str">
        <f t="shared" si="2"/>
        <v>Í1+$MÈ5CÎ</v>
      </c>
    </row>
    <row r="147" spans="1:7" ht="26.1">
      <c r="A147">
        <v>146</v>
      </c>
      <c r="B147">
        <v>171172045</v>
      </c>
      <c r="C147" s="403" t="s">
        <v>4874</v>
      </c>
      <c r="D147">
        <v>3400</v>
      </c>
      <c r="E147" t="s">
        <v>4875</v>
      </c>
      <c r="F147" s="404">
        <v>171104586</v>
      </c>
      <c r="G147" s="401" t="str">
        <f t="shared" si="2"/>
        <v>Í1+$ZÈ6}Î</v>
      </c>
    </row>
    <row r="148" spans="1:7" ht="26.1">
      <c r="A148">
        <v>147</v>
      </c>
      <c r="B148">
        <v>171172046</v>
      </c>
      <c r="C148" s="403" t="s">
        <v>4876</v>
      </c>
      <c r="D148">
        <v>152800</v>
      </c>
      <c r="E148" t="s">
        <v>4877</v>
      </c>
      <c r="F148" s="404">
        <v>171104585</v>
      </c>
      <c r="G148" s="401" t="str">
        <f t="shared" si="2"/>
        <v>Í1+$ZÈ5wÎ</v>
      </c>
    </row>
    <row r="149" spans="1:7" ht="26.1">
      <c r="A149">
        <v>148</v>
      </c>
      <c r="B149">
        <v>171172069</v>
      </c>
      <c r="C149" s="403" t="s">
        <v>4878</v>
      </c>
      <c r="D149">
        <v>26400</v>
      </c>
      <c r="E149" t="s">
        <v>4879</v>
      </c>
      <c r="F149" s="404">
        <v>171104427</v>
      </c>
      <c r="G149" s="401" t="str">
        <f t="shared" si="2"/>
        <v>Í1+$JÈ7CÎ</v>
      </c>
    </row>
    <row r="150" spans="1:7" ht="26.1">
      <c r="A150">
        <v>149</v>
      </c>
      <c r="B150">
        <v>171172325</v>
      </c>
      <c r="C150" s="403" t="s">
        <v>4880</v>
      </c>
      <c r="D150">
        <v>3400</v>
      </c>
      <c r="E150" t="s">
        <v>4881</v>
      </c>
      <c r="F150" s="404">
        <v>171107118</v>
      </c>
      <c r="G150" s="401" t="str">
        <f t="shared" si="2"/>
        <v>Í1+'+È8=Î</v>
      </c>
    </row>
    <row r="151" spans="1:7" ht="26.1">
      <c r="A151">
        <v>150</v>
      </c>
      <c r="B151">
        <v>171172344</v>
      </c>
      <c r="C151" s="403" t="s">
        <v>4882</v>
      </c>
      <c r="D151">
        <v>2100</v>
      </c>
      <c r="E151" t="s">
        <v>4883</v>
      </c>
      <c r="F151" s="404">
        <v>171106917</v>
      </c>
      <c r="G151" s="401" t="str">
        <f t="shared" si="2"/>
        <v>Í1+&amp;{È7?Î</v>
      </c>
    </row>
    <row r="152" spans="1:7" ht="26.1">
      <c r="A152">
        <v>151</v>
      </c>
      <c r="B152">
        <v>171172451</v>
      </c>
      <c r="C152" s="403" t="s">
        <v>4884</v>
      </c>
      <c r="D152">
        <v>28000</v>
      </c>
      <c r="E152" t="s">
        <v>4885</v>
      </c>
      <c r="F152" s="404">
        <v>171107076</v>
      </c>
      <c r="G152" s="401" t="str">
        <f t="shared" si="2"/>
        <v>Í1+''È6!Î</v>
      </c>
    </row>
    <row r="153" spans="1:7" ht="26.1">
      <c r="A153">
        <v>152</v>
      </c>
      <c r="B153">
        <v>171172671</v>
      </c>
      <c r="C153" s="403" t="s">
        <v>4886</v>
      </c>
      <c r="D153">
        <v>12000</v>
      </c>
      <c r="E153" t="s">
        <v>4887</v>
      </c>
      <c r="F153" s="404">
        <v>171107229</v>
      </c>
      <c r="G153" s="401" t="str">
        <f t="shared" si="2"/>
        <v>Í1+'6È9oÎ</v>
      </c>
    </row>
    <row r="154" spans="1:7" ht="26.1">
      <c r="A154">
        <v>153</v>
      </c>
      <c r="B154">
        <v>171172773</v>
      </c>
      <c r="C154" s="403" t="s">
        <v>4888</v>
      </c>
      <c r="D154">
        <v>18400</v>
      </c>
      <c r="E154" t="s">
        <v>4889</v>
      </c>
      <c r="F154" s="404">
        <v>171107309</v>
      </c>
      <c r="G154" s="401" t="str">
        <f t="shared" si="2"/>
        <v>Í1+'&gt;È9(Î</v>
      </c>
    </row>
    <row r="155" spans="1:7" ht="26.1">
      <c r="A155">
        <v>154</v>
      </c>
      <c r="B155">
        <v>171173018</v>
      </c>
      <c r="C155" s="403" t="s">
        <v>4890</v>
      </c>
      <c r="D155">
        <v>18400</v>
      </c>
      <c r="E155" t="s">
        <v>4891</v>
      </c>
      <c r="F155" s="404">
        <v>171106849</v>
      </c>
      <c r="G155" s="401" t="str">
        <f t="shared" si="2"/>
        <v>Í1+&amp;tÈ9/Î</v>
      </c>
    </row>
    <row r="156" spans="1:7" ht="26.1">
      <c r="A156">
        <v>155</v>
      </c>
      <c r="B156">
        <v>171173047</v>
      </c>
      <c r="C156" s="403" t="s">
        <v>4892</v>
      </c>
      <c r="D156">
        <v>29600</v>
      </c>
      <c r="E156" t="s">
        <v>4893</v>
      </c>
      <c r="F156" s="404">
        <v>171106874</v>
      </c>
      <c r="G156" s="401" t="str">
        <f t="shared" ref="G156:G175" si="3">Code128(F156)</f>
        <v>Í1+&amp;wÈ4ÈÎ</v>
      </c>
    </row>
    <row r="157" spans="1:7" ht="26.1">
      <c r="A157">
        <v>156</v>
      </c>
      <c r="B157">
        <v>171173105</v>
      </c>
      <c r="C157" s="403" t="s">
        <v>4894</v>
      </c>
      <c r="D157">
        <v>13600</v>
      </c>
      <c r="E157" t="s">
        <v>4895</v>
      </c>
      <c r="F157" s="404">
        <v>171106486</v>
      </c>
      <c r="G157" s="401" t="str">
        <f t="shared" si="3"/>
        <v>Í1+&amp;PÈ6[Î</v>
      </c>
    </row>
    <row r="158" spans="1:7" ht="26.1">
      <c r="A158">
        <v>157</v>
      </c>
      <c r="B158">
        <v>171173367</v>
      </c>
      <c r="C158" s="403" t="s">
        <v>4896</v>
      </c>
      <c r="D158">
        <v>18400</v>
      </c>
      <c r="E158" t="s">
        <v>4897</v>
      </c>
      <c r="F158" s="404">
        <v>171106631</v>
      </c>
      <c r="G158" s="401" t="str">
        <f t="shared" si="3"/>
        <v>Í1+&amp;_È1yÎ</v>
      </c>
    </row>
    <row r="159" spans="1:7" ht="26.1">
      <c r="A159">
        <v>158</v>
      </c>
      <c r="B159">
        <v>171176516</v>
      </c>
      <c r="C159" s="403" t="s">
        <v>4898</v>
      </c>
      <c r="D159">
        <v>12000</v>
      </c>
      <c r="E159" t="s">
        <v>4899</v>
      </c>
      <c r="F159" s="404">
        <v>171108817</v>
      </c>
      <c r="G159" s="401" t="str">
        <f t="shared" si="3"/>
        <v>Í1+(qÈ7ÈÎ</v>
      </c>
    </row>
    <row r="160" spans="1:7" ht="26.1">
      <c r="A160">
        <v>159</v>
      </c>
      <c r="B160">
        <v>171176545</v>
      </c>
      <c r="C160" s="403" t="s">
        <v>4900</v>
      </c>
      <c r="D160">
        <v>79200</v>
      </c>
      <c r="E160" t="s">
        <v>4901</v>
      </c>
      <c r="F160" s="404">
        <v>171108824</v>
      </c>
      <c r="G160" s="401" t="str">
        <f t="shared" si="3"/>
        <v>Í1+(rÈ4vÎ</v>
      </c>
    </row>
    <row r="161" spans="1:7" ht="26.1">
      <c r="A161">
        <v>160</v>
      </c>
      <c r="B161">
        <v>171176577</v>
      </c>
      <c r="C161" s="403" t="s">
        <v>4902</v>
      </c>
      <c r="D161">
        <v>4700</v>
      </c>
      <c r="E161" t="s">
        <v>4903</v>
      </c>
      <c r="F161" s="404">
        <v>171108777</v>
      </c>
      <c r="G161" s="401" t="str">
        <f t="shared" si="3"/>
        <v>Í1+(mÈ7tÎ</v>
      </c>
    </row>
    <row r="162" spans="1:7" ht="26.1">
      <c r="A162">
        <v>161</v>
      </c>
      <c r="B162">
        <v>171176596</v>
      </c>
      <c r="C162" s="403" t="s">
        <v>4904</v>
      </c>
      <c r="D162">
        <v>127200</v>
      </c>
      <c r="E162" t="s">
        <v>4905</v>
      </c>
      <c r="F162" s="404">
        <v>171108882</v>
      </c>
      <c r="G162" s="401" t="str">
        <f t="shared" si="3"/>
        <v>Í1+(xÈ2ÆÎ</v>
      </c>
    </row>
    <row r="163" spans="1:7" ht="26.1">
      <c r="A163">
        <v>162</v>
      </c>
      <c r="B163">
        <v>171176675</v>
      </c>
      <c r="C163" s="403" t="s">
        <v>4906</v>
      </c>
      <c r="D163">
        <v>20000</v>
      </c>
      <c r="E163" t="s">
        <v>4907</v>
      </c>
      <c r="F163" s="404">
        <v>171109500</v>
      </c>
      <c r="G163" s="401" t="str">
        <f t="shared" si="3"/>
        <v>Í1+)RÈ0HÎ</v>
      </c>
    </row>
    <row r="164" spans="1:7" ht="26.1">
      <c r="A164">
        <v>163</v>
      </c>
      <c r="B164">
        <v>171176681</v>
      </c>
      <c r="C164" s="403" t="s">
        <v>4908</v>
      </c>
      <c r="D164">
        <v>24800</v>
      </c>
      <c r="E164" t="s">
        <v>4909</v>
      </c>
      <c r="F164" s="404">
        <v>171108865</v>
      </c>
      <c r="G164" s="401" t="str">
        <f t="shared" si="3"/>
        <v>Í1+(vÈ5%Î</v>
      </c>
    </row>
    <row r="165" spans="1:7" ht="26.1">
      <c r="A165">
        <v>164</v>
      </c>
      <c r="B165">
        <v>171176692</v>
      </c>
      <c r="C165" s="403" t="s">
        <v>4910</v>
      </c>
      <c r="D165">
        <v>71200</v>
      </c>
      <c r="E165" t="s">
        <v>4911</v>
      </c>
      <c r="F165" s="404">
        <v>171108767</v>
      </c>
      <c r="G165" s="401" t="str">
        <f t="shared" si="3"/>
        <v>Í1+(lÈ7pÎ</v>
      </c>
    </row>
    <row r="166" spans="1:7" ht="26.1">
      <c r="A166">
        <v>165</v>
      </c>
      <c r="B166">
        <v>171176746</v>
      </c>
      <c r="C166" s="403" t="s">
        <v>4912</v>
      </c>
      <c r="D166">
        <v>10400</v>
      </c>
      <c r="E166" t="s">
        <v>4913</v>
      </c>
      <c r="F166" s="404">
        <v>171108715</v>
      </c>
      <c r="G166" s="401" t="str">
        <f t="shared" si="3"/>
        <v>Í1+(gÈ5PÎ</v>
      </c>
    </row>
    <row r="167" spans="1:7" ht="26.1">
      <c r="A167">
        <v>166</v>
      </c>
      <c r="B167">
        <v>171176749</v>
      </c>
      <c r="C167" s="403" t="s">
        <v>4914</v>
      </c>
      <c r="D167">
        <v>104800</v>
      </c>
      <c r="E167" t="s">
        <v>4915</v>
      </c>
      <c r="F167" s="404">
        <v>171108712</v>
      </c>
      <c r="G167" s="401" t="str">
        <f t="shared" si="3"/>
        <v>Í1+(gÈ2&gt;Î</v>
      </c>
    </row>
    <row r="168" spans="1:7" ht="26.1">
      <c r="A168">
        <v>167</v>
      </c>
      <c r="B168">
        <v>171176887</v>
      </c>
      <c r="C168" s="403" t="s">
        <v>4916</v>
      </c>
      <c r="D168">
        <v>26400</v>
      </c>
      <c r="E168" t="s">
        <v>4917</v>
      </c>
      <c r="F168" s="404">
        <v>171109032</v>
      </c>
      <c r="G168" s="401" t="str">
        <f t="shared" si="3"/>
        <v>Í1+)#È2fÎ</v>
      </c>
    </row>
    <row r="169" spans="1:7" ht="26.1">
      <c r="A169">
        <v>168</v>
      </c>
      <c r="B169">
        <v>171176899</v>
      </c>
      <c r="C169" s="403" t="s">
        <v>4918</v>
      </c>
      <c r="D169">
        <v>3400</v>
      </c>
      <c r="E169" t="s">
        <v>4919</v>
      </c>
      <c r="F169" s="404">
        <v>171109042</v>
      </c>
      <c r="G169" s="401" t="str">
        <f t="shared" si="3"/>
        <v>Í1+)$È2jÎ</v>
      </c>
    </row>
    <row r="170" spans="1:7" ht="26.1">
      <c r="A170">
        <v>169</v>
      </c>
      <c r="B170">
        <v>171176962</v>
      </c>
      <c r="C170" s="403" t="s">
        <v>4920</v>
      </c>
      <c r="D170">
        <v>4700</v>
      </c>
      <c r="E170" t="s">
        <v>4921</v>
      </c>
      <c r="F170" s="404">
        <v>171109016</v>
      </c>
      <c r="G170" s="401" t="str">
        <f t="shared" si="3"/>
        <v>Í1+)!È6vÎ</v>
      </c>
    </row>
    <row r="171" spans="1:7" ht="26.1">
      <c r="A171">
        <v>170</v>
      </c>
      <c r="B171">
        <v>171176967</v>
      </c>
      <c r="C171" s="403" t="s">
        <v>4922</v>
      </c>
      <c r="D171">
        <v>7200</v>
      </c>
      <c r="E171" t="s">
        <v>4923</v>
      </c>
      <c r="F171" s="404">
        <v>171108959</v>
      </c>
      <c r="G171" s="401" t="str">
        <f t="shared" si="3"/>
        <v>Í1+(ÃÈ9aÎ</v>
      </c>
    </row>
    <row r="172" spans="1:7" ht="26.1">
      <c r="A172">
        <v>171</v>
      </c>
      <c r="B172">
        <v>171176970</v>
      </c>
      <c r="C172" s="403" t="s">
        <v>4924</v>
      </c>
      <c r="D172">
        <v>3400</v>
      </c>
      <c r="E172" t="s">
        <v>4925</v>
      </c>
      <c r="F172" s="404">
        <v>171108958</v>
      </c>
      <c r="G172" s="401" t="str">
        <f t="shared" si="3"/>
        <v>Í1+(ÃÈ8[Î</v>
      </c>
    </row>
    <row r="173" spans="1:7" ht="26.1">
      <c r="A173">
        <v>172</v>
      </c>
      <c r="B173">
        <v>171176973</v>
      </c>
      <c r="C173" s="403" t="s">
        <v>4926</v>
      </c>
      <c r="D173">
        <v>3400</v>
      </c>
      <c r="E173" t="s">
        <v>4927</v>
      </c>
      <c r="F173" s="404">
        <v>171108957</v>
      </c>
      <c r="G173" s="401" t="str">
        <f t="shared" si="3"/>
        <v>Í1+(ÃÈ7UÎ</v>
      </c>
    </row>
    <row r="174" spans="1:7" ht="26.1">
      <c r="A174">
        <v>173</v>
      </c>
      <c r="B174">
        <v>171167624</v>
      </c>
      <c r="C174" s="403" t="s">
        <v>4928</v>
      </c>
      <c r="D174">
        <v>24800</v>
      </c>
      <c r="E174" t="s">
        <v>4929</v>
      </c>
      <c r="F174" s="404">
        <v>171102960</v>
      </c>
      <c r="G174" s="401" t="str">
        <f t="shared" si="3"/>
        <v>Í1+"ÄÈ0ÈÎ</v>
      </c>
    </row>
    <row r="175" spans="1:7" ht="26.1">
      <c r="A175">
        <v>174</v>
      </c>
      <c r="B175">
        <v>171171316</v>
      </c>
      <c r="C175" s="403" t="s">
        <v>4930</v>
      </c>
      <c r="D175">
        <v>66400</v>
      </c>
      <c r="E175" t="s">
        <v>4931</v>
      </c>
      <c r="F175" s="404">
        <v>171104107</v>
      </c>
      <c r="G175" s="401" t="str">
        <f t="shared" si="3"/>
        <v>Í1+$*È7*Î</v>
      </c>
    </row>
  </sheetData>
  <autoFilter ref="A1:F175"/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2"/>
  <sheetViews>
    <sheetView workbookViewId="0">
      <selection activeCell="E1" sqref="E1:E1048576"/>
    </sheetView>
  </sheetViews>
  <sheetFormatPr defaultRowHeight="14.4"/>
  <cols>
    <col min="1" max="1" width="6" customWidth="1"/>
    <col min="2" max="2" width="17.47265625" bestFit="1" customWidth="1"/>
    <col min="4" max="4" width="12" customWidth="1"/>
    <col min="5" max="5" width="15.26171875" style="404" customWidth="1"/>
    <col min="6" max="6" width="24.26171875" bestFit="1" customWidth="1"/>
  </cols>
  <sheetData>
    <row r="1" spans="1:6">
      <c r="A1" t="s">
        <v>4585</v>
      </c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</v>
      </c>
      <c r="B2" s="403" t="s">
        <v>4932</v>
      </c>
      <c r="C2">
        <v>8800</v>
      </c>
      <c r="D2" t="s">
        <v>4933</v>
      </c>
      <c r="E2" s="404">
        <v>171105606</v>
      </c>
      <c r="F2" s="401" t="str">
        <f>Code128(E2)</f>
        <v>Í1+%\È6!Î</v>
      </c>
    </row>
    <row r="3" spans="1:6" ht="26.1">
      <c r="A3">
        <v>2</v>
      </c>
      <c r="B3" s="403" t="s">
        <v>4934</v>
      </c>
      <c r="C3">
        <v>164000</v>
      </c>
      <c r="D3" t="s">
        <v>4935</v>
      </c>
      <c r="E3" s="404">
        <v>171100432</v>
      </c>
      <c r="F3" s="401" t="str">
        <f t="shared" ref="F3:F66" si="0">Code128(E3)</f>
        <v>Í1+ÂKÈ2ÈÎ</v>
      </c>
    </row>
    <row r="4" spans="1:6" ht="26.1">
      <c r="A4">
        <v>3</v>
      </c>
      <c r="B4" s="403" t="s">
        <v>4936</v>
      </c>
      <c r="C4">
        <v>72800</v>
      </c>
      <c r="D4" t="s">
        <v>4937</v>
      </c>
      <c r="E4" s="404">
        <v>171100430</v>
      </c>
      <c r="F4" s="401" t="str">
        <f t="shared" si="0"/>
        <v>Í1+ÂKÈ0xÎ</v>
      </c>
    </row>
    <row r="5" spans="1:6" ht="26.1">
      <c r="A5">
        <v>4</v>
      </c>
      <c r="B5" s="403" t="s">
        <v>4938</v>
      </c>
      <c r="C5">
        <v>7200</v>
      </c>
      <c r="D5" t="s">
        <v>4939</v>
      </c>
      <c r="E5" s="404">
        <v>171100582</v>
      </c>
      <c r="F5" s="401" t="str">
        <f t="shared" si="0"/>
        <v>Í1+ÂZÈ2YÎ</v>
      </c>
    </row>
    <row r="6" spans="1:6" ht="26.1">
      <c r="A6">
        <v>5</v>
      </c>
      <c r="B6" s="403" t="s">
        <v>4940</v>
      </c>
      <c r="C6">
        <v>44000</v>
      </c>
      <c r="D6" t="s">
        <v>4941</v>
      </c>
      <c r="E6" s="404">
        <v>171100493</v>
      </c>
      <c r="F6" s="401" t="str">
        <f t="shared" si="0"/>
        <v>Í1+ÂQÈ3;Î</v>
      </c>
    </row>
    <row r="7" spans="1:6" ht="26.1">
      <c r="A7">
        <v>6</v>
      </c>
      <c r="B7" s="403" t="s">
        <v>4942</v>
      </c>
      <c r="C7">
        <v>18400</v>
      </c>
      <c r="D7" t="s">
        <v>4943</v>
      </c>
      <c r="E7" s="404">
        <v>171100638</v>
      </c>
      <c r="F7" s="401" t="str">
        <f t="shared" si="0"/>
        <v>Í1+Â_È8*Î</v>
      </c>
    </row>
    <row r="8" spans="1:6" ht="26.1">
      <c r="A8">
        <v>7</v>
      </c>
      <c r="B8" s="403" t="s">
        <v>4944</v>
      </c>
      <c r="C8">
        <v>37600</v>
      </c>
      <c r="D8" t="s">
        <v>4945</v>
      </c>
      <c r="E8" s="404">
        <v>171100622</v>
      </c>
      <c r="F8" s="401" t="str">
        <f t="shared" si="0"/>
        <v>Í1+Â^È2iÎ</v>
      </c>
    </row>
    <row r="9" spans="1:6" ht="26.1">
      <c r="A9">
        <v>8</v>
      </c>
      <c r="B9" s="403" t="s">
        <v>4946</v>
      </c>
      <c r="C9">
        <v>44000</v>
      </c>
      <c r="D9" t="s">
        <v>4947</v>
      </c>
      <c r="E9" s="404">
        <v>171100613</v>
      </c>
      <c r="F9" s="401" t="str">
        <f t="shared" si="0"/>
        <v>Í1+Â]È3kÎ</v>
      </c>
    </row>
    <row r="10" spans="1:6" ht="26.1">
      <c r="A10">
        <v>9</v>
      </c>
      <c r="B10" s="403" t="s">
        <v>4948</v>
      </c>
      <c r="C10">
        <v>40800</v>
      </c>
      <c r="D10" t="s">
        <v>4949</v>
      </c>
      <c r="E10" s="404">
        <v>171100592</v>
      </c>
      <c r="F10" s="401" t="str">
        <f t="shared" si="0"/>
        <v>Í1+Â[È2]Î</v>
      </c>
    </row>
    <row r="11" spans="1:6" ht="26.1">
      <c r="A11">
        <v>10</v>
      </c>
      <c r="B11" s="403" t="s">
        <v>4950</v>
      </c>
      <c r="C11">
        <v>117600</v>
      </c>
      <c r="D11" t="s">
        <v>4951</v>
      </c>
      <c r="E11" s="404">
        <v>171100721</v>
      </c>
      <c r="F11" s="401" t="str">
        <f t="shared" si="0"/>
        <v>Í1+ÂhÈ1$Î</v>
      </c>
    </row>
    <row r="12" spans="1:6" ht="26.1">
      <c r="A12">
        <v>11</v>
      </c>
      <c r="B12" s="403" t="s">
        <v>4952</v>
      </c>
      <c r="C12">
        <v>16800</v>
      </c>
      <c r="D12" t="s">
        <v>4953</v>
      </c>
      <c r="E12" s="404">
        <v>171100135</v>
      </c>
      <c r="F12" s="401" t="str">
        <f t="shared" si="0"/>
        <v>Í1+Â-È5ÉÎ</v>
      </c>
    </row>
    <row r="13" spans="1:6" ht="26.1">
      <c r="A13">
        <v>12</v>
      </c>
      <c r="B13" s="403" t="s">
        <v>4954</v>
      </c>
      <c r="C13">
        <v>10400</v>
      </c>
      <c r="D13" t="s">
        <v>4955</v>
      </c>
      <c r="E13" s="404">
        <v>171100360</v>
      </c>
      <c r="F13" s="401" t="str">
        <f t="shared" si="0"/>
        <v>Í1+ÂDÈ0\Î</v>
      </c>
    </row>
    <row r="14" spans="1:6" ht="26.1">
      <c r="A14">
        <v>13</v>
      </c>
      <c r="B14" s="403" t="s">
        <v>4956</v>
      </c>
      <c r="C14">
        <v>7200</v>
      </c>
      <c r="D14" t="s">
        <v>4957</v>
      </c>
      <c r="E14" s="404">
        <v>171100114</v>
      </c>
      <c r="F14" s="401" t="str">
        <f t="shared" si="0"/>
        <v>Í1+Â+È4wÎ</v>
      </c>
    </row>
    <row r="15" spans="1:6" ht="26.1">
      <c r="A15">
        <v>14</v>
      </c>
      <c r="B15" s="403" t="s">
        <v>4958</v>
      </c>
      <c r="C15">
        <v>10400</v>
      </c>
      <c r="D15" t="s">
        <v>4959</v>
      </c>
      <c r="E15" s="404">
        <v>171100167</v>
      </c>
      <c r="F15" s="401" t="str">
        <f t="shared" si="0"/>
        <v>Í1+Â0È76Î</v>
      </c>
    </row>
    <row r="16" spans="1:6" ht="26.1">
      <c r="A16">
        <v>15</v>
      </c>
      <c r="B16" s="403" t="s">
        <v>4960</v>
      </c>
      <c r="C16">
        <v>66400</v>
      </c>
      <c r="D16" t="s">
        <v>4961</v>
      </c>
      <c r="E16" s="404">
        <v>171100003</v>
      </c>
      <c r="F16" s="401" t="str">
        <f t="shared" si="0"/>
        <v>Í1+ÂÂÈ3EÎ</v>
      </c>
    </row>
    <row r="17" spans="1:6" ht="26.1">
      <c r="A17">
        <v>16</v>
      </c>
      <c r="B17" s="403" t="s">
        <v>4962</v>
      </c>
      <c r="C17">
        <v>18400</v>
      </c>
      <c r="D17" t="s">
        <v>4963</v>
      </c>
      <c r="E17" s="404">
        <v>171100050</v>
      </c>
      <c r="F17" s="401" t="str">
        <f t="shared" si="0"/>
        <v>Í1+Â%È0GÎ</v>
      </c>
    </row>
    <row r="18" spans="1:6" ht="26.1">
      <c r="A18">
        <v>17</v>
      </c>
      <c r="B18" s="403" t="s">
        <v>4964</v>
      </c>
      <c r="C18">
        <v>10400</v>
      </c>
      <c r="D18" t="s">
        <v>4965</v>
      </c>
      <c r="E18" s="404">
        <v>171102186</v>
      </c>
      <c r="F18" s="401" t="str">
        <f t="shared" si="0"/>
        <v>Í1+"2È6&gt;Î</v>
      </c>
    </row>
    <row r="19" spans="1:6" ht="26.1">
      <c r="A19">
        <v>18</v>
      </c>
      <c r="B19" s="403" t="s">
        <v>4966</v>
      </c>
      <c r="C19">
        <v>112800</v>
      </c>
      <c r="D19" t="s">
        <v>4967</v>
      </c>
      <c r="E19" s="404">
        <v>171102187</v>
      </c>
      <c r="F19" s="401" t="str">
        <f t="shared" si="0"/>
        <v>Í1+"2È7DÎ</v>
      </c>
    </row>
    <row r="20" spans="1:6" ht="26.1">
      <c r="A20">
        <v>19</v>
      </c>
      <c r="B20" s="403" t="s">
        <v>4968</v>
      </c>
      <c r="C20">
        <v>7200</v>
      </c>
      <c r="D20" t="s">
        <v>4969</v>
      </c>
      <c r="E20" s="404">
        <v>171102189</v>
      </c>
      <c r="F20" s="401" t="str">
        <f t="shared" si="0"/>
        <v>Í1+"2È9PÎ</v>
      </c>
    </row>
    <row r="21" spans="1:6" ht="26.1">
      <c r="A21">
        <v>20</v>
      </c>
      <c r="B21" s="403" t="s">
        <v>4970</v>
      </c>
      <c r="C21">
        <v>50400</v>
      </c>
      <c r="D21" t="s">
        <v>4971</v>
      </c>
      <c r="E21" s="404">
        <v>171102196</v>
      </c>
      <c r="F21" s="401" t="str">
        <f t="shared" si="0"/>
        <v>Í1+"3È6BÎ</v>
      </c>
    </row>
    <row r="22" spans="1:6" ht="26.1">
      <c r="A22">
        <v>21</v>
      </c>
      <c r="B22" s="403" t="s">
        <v>4972</v>
      </c>
      <c r="C22">
        <v>42400</v>
      </c>
      <c r="D22" t="s">
        <v>4973</v>
      </c>
      <c r="E22" s="404">
        <v>171102218</v>
      </c>
      <c r="F22" s="401" t="str">
        <f t="shared" si="0"/>
        <v>Í1+"5È8VÎ</v>
      </c>
    </row>
    <row r="23" spans="1:6" ht="26.1">
      <c r="A23">
        <v>22</v>
      </c>
      <c r="B23" s="403" t="s">
        <v>4974</v>
      </c>
      <c r="C23">
        <v>32800</v>
      </c>
      <c r="D23" t="s">
        <v>4975</v>
      </c>
      <c r="E23" s="404">
        <v>171102156</v>
      </c>
      <c r="F23" s="401" t="str">
        <f t="shared" si="0"/>
        <v>Í1+"/È62Î</v>
      </c>
    </row>
    <row r="24" spans="1:6" ht="26.1">
      <c r="A24">
        <v>23</v>
      </c>
      <c r="B24" s="403" t="s">
        <v>4976</v>
      </c>
      <c r="C24">
        <v>53600</v>
      </c>
      <c r="D24" t="s">
        <v>4977</v>
      </c>
      <c r="E24" s="404">
        <v>171102337</v>
      </c>
      <c r="F24" s="401" t="str">
        <f t="shared" si="0"/>
        <v>Í1+"AÈ7ÄÎ</v>
      </c>
    </row>
    <row r="25" spans="1:6" ht="26.1">
      <c r="A25">
        <v>24</v>
      </c>
      <c r="B25" s="403" t="s">
        <v>4978</v>
      </c>
      <c r="C25">
        <v>16800</v>
      </c>
      <c r="D25" t="s">
        <v>4979</v>
      </c>
      <c r="E25" s="404">
        <v>171102346</v>
      </c>
      <c r="F25" s="401" t="str">
        <f t="shared" si="0"/>
        <v>Í1+"BÈ6~Î</v>
      </c>
    </row>
    <row r="26" spans="1:6" ht="26.1">
      <c r="A26">
        <v>25</v>
      </c>
      <c r="B26" s="403" t="s">
        <v>4980</v>
      </c>
      <c r="C26">
        <v>61600</v>
      </c>
      <c r="D26" t="s">
        <v>4981</v>
      </c>
      <c r="E26" s="404">
        <v>171102347</v>
      </c>
      <c r="F26" s="401" t="str">
        <f t="shared" si="0"/>
        <v>Í1+"BÈ7ÈÎ</v>
      </c>
    </row>
    <row r="27" spans="1:6" ht="26.1">
      <c r="A27">
        <v>26</v>
      </c>
      <c r="B27" s="403" t="s">
        <v>4982</v>
      </c>
      <c r="C27">
        <v>4700</v>
      </c>
      <c r="D27" t="s">
        <v>4983</v>
      </c>
      <c r="E27" s="404">
        <v>171102374</v>
      </c>
      <c r="F27" s="401" t="str">
        <f t="shared" si="0"/>
        <v>Í1+"EÈ4~Î</v>
      </c>
    </row>
    <row r="28" spans="1:6" ht="26.1">
      <c r="A28">
        <v>27</v>
      </c>
      <c r="B28" s="403" t="s">
        <v>4984</v>
      </c>
      <c r="C28">
        <v>8800</v>
      </c>
      <c r="D28" t="s">
        <v>4985</v>
      </c>
      <c r="E28" s="404">
        <v>171102393</v>
      </c>
      <c r="F28" s="401" t="str">
        <f t="shared" si="0"/>
        <v>Í1+"GÈ3ÄÎ</v>
      </c>
    </row>
    <row r="29" spans="1:6" ht="26.1">
      <c r="A29">
        <v>28</v>
      </c>
      <c r="B29" s="403" t="s">
        <v>4986</v>
      </c>
      <c r="C29">
        <v>52000</v>
      </c>
      <c r="D29" t="s">
        <v>4987</v>
      </c>
      <c r="E29" s="404">
        <v>171102391</v>
      </c>
      <c r="F29" s="401" t="str">
        <f t="shared" si="0"/>
        <v>Í1+"GÈ1tÎ</v>
      </c>
    </row>
    <row r="30" spans="1:6" ht="26.1">
      <c r="A30">
        <v>29</v>
      </c>
      <c r="B30" s="403" t="s">
        <v>4988</v>
      </c>
      <c r="C30">
        <v>21600</v>
      </c>
      <c r="D30" t="s">
        <v>4989</v>
      </c>
      <c r="E30" s="404">
        <v>171102421</v>
      </c>
      <c r="F30" s="401" t="str">
        <f t="shared" si="0"/>
        <v>Í1+"JÈ1ÄÎ</v>
      </c>
    </row>
    <row r="31" spans="1:6" ht="26.1">
      <c r="A31">
        <v>30</v>
      </c>
      <c r="B31" s="403" t="s">
        <v>4990</v>
      </c>
      <c r="C31">
        <v>34400</v>
      </c>
      <c r="D31" t="s">
        <v>4991</v>
      </c>
      <c r="E31" s="404">
        <v>171102250</v>
      </c>
      <c r="F31" s="401" t="str">
        <f t="shared" si="0"/>
        <v>Í1+"9È06Î</v>
      </c>
    </row>
    <row r="32" spans="1:6" ht="26.1">
      <c r="A32">
        <v>31</v>
      </c>
      <c r="B32" s="403" t="s">
        <v>4992</v>
      </c>
      <c r="C32">
        <v>56800</v>
      </c>
      <c r="D32" t="s">
        <v>4993</v>
      </c>
      <c r="E32" s="404">
        <v>171102249</v>
      </c>
      <c r="F32" s="401" t="str">
        <f t="shared" si="0"/>
        <v>Í1+"8È9hÎ</v>
      </c>
    </row>
    <row r="33" spans="1:6" ht="26.1">
      <c r="A33">
        <v>32</v>
      </c>
      <c r="B33" s="403" t="s">
        <v>4994</v>
      </c>
      <c r="C33">
        <v>29600</v>
      </c>
      <c r="D33" t="s">
        <v>4995</v>
      </c>
      <c r="E33" s="404">
        <v>171102532</v>
      </c>
      <c r="F33" s="401" t="str">
        <f t="shared" si="0"/>
        <v>Í1+"UÈ2KÎ</v>
      </c>
    </row>
    <row r="34" spans="1:6" ht="26.1">
      <c r="A34">
        <v>33</v>
      </c>
      <c r="B34" s="403" t="s">
        <v>4996</v>
      </c>
      <c r="C34">
        <v>36000</v>
      </c>
      <c r="D34" t="s">
        <v>4997</v>
      </c>
      <c r="E34" s="404">
        <v>171102511</v>
      </c>
      <c r="F34" s="401" t="str">
        <f t="shared" si="0"/>
        <v>Í1+"SÈ1=Î</v>
      </c>
    </row>
    <row r="35" spans="1:6" ht="26.1">
      <c r="A35">
        <v>34</v>
      </c>
      <c r="B35" s="403" t="s">
        <v>4998</v>
      </c>
      <c r="C35">
        <v>156000</v>
      </c>
      <c r="D35" t="s">
        <v>4999</v>
      </c>
      <c r="E35" s="404">
        <v>171103150</v>
      </c>
      <c r="F35" s="401" t="str">
        <f t="shared" si="0"/>
        <v>Í1+#/È0xÎ</v>
      </c>
    </row>
    <row r="36" spans="1:6" ht="26.1">
      <c r="A36">
        <v>35</v>
      </c>
      <c r="B36" s="403" t="s">
        <v>5000</v>
      </c>
      <c r="C36">
        <v>7200</v>
      </c>
      <c r="D36" t="s">
        <v>5001</v>
      </c>
      <c r="E36" s="404">
        <v>171103027</v>
      </c>
      <c r="F36" s="401" t="str">
        <f t="shared" si="0"/>
        <v>Í1+#"È7nÎ</v>
      </c>
    </row>
    <row r="37" spans="1:6" ht="26.1">
      <c r="A37">
        <v>36</v>
      </c>
      <c r="B37" s="403" t="s">
        <v>5002</v>
      </c>
      <c r="C37">
        <v>32800</v>
      </c>
      <c r="D37" t="s">
        <v>5003</v>
      </c>
      <c r="E37" s="404">
        <v>171103058</v>
      </c>
      <c r="F37" s="401" t="str">
        <f t="shared" si="0"/>
        <v>Í1+#%È8ÄÎ</v>
      </c>
    </row>
    <row r="38" spans="1:6" ht="26.1">
      <c r="A38">
        <v>37</v>
      </c>
      <c r="B38" s="403" t="s">
        <v>5004</v>
      </c>
      <c r="C38">
        <v>4700</v>
      </c>
      <c r="D38" t="s">
        <v>5005</v>
      </c>
      <c r="E38" s="404">
        <v>171103357</v>
      </c>
      <c r="F38" s="401" t="str">
        <f t="shared" si="0"/>
        <v>Í1+#CÈ7$Î</v>
      </c>
    </row>
    <row r="39" spans="1:6" ht="26.1">
      <c r="A39">
        <v>38</v>
      </c>
      <c r="B39" s="403" t="s">
        <v>5006</v>
      </c>
      <c r="C39">
        <v>40800</v>
      </c>
      <c r="D39" t="s">
        <v>5007</v>
      </c>
      <c r="E39" s="404">
        <v>171103457</v>
      </c>
      <c r="F39" s="401" t="str">
        <f t="shared" si="0"/>
        <v>Í1+#MÈ7LÎ</v>
      </c>
    </row>
    <row r="40" spans="1:6" ht="26.1">
      <c r="A40">
        <v>39</v>
      </c>
      <c r="B40" s="403" t="s">
        <v>5008</v>
      </c>
      <c r="C40">
        <v>20000</v>
      </c>
      <c r="D40" t="s">
        <v>5009</v>
      </c>
      <c r="E40" s="404">
        <v>171103346</v>
      </c>
      <c r="F40" s="401" t="str">
        <f t="shared" si="0"/>
        <v>Í1+#BÈ6ÅÎ</v>
      </c>
    </row>
    <row r="41" spans="1:6" ht="26.1">
      <c r="A41">
        <v>40</v>
      </c>
      <c r="B41" s="403" t="s">
        <v>5010</v>
      </c>
      <c r="C41">
        <v>10400</v>
      </c>
      <c r="D41" t="s">
        <v>5011</v>
      </c>
      <c r="E41" s="404">
        <v>171103232</v>
      </c>
      <c r="F41" s="401" t="str">
        <f t="shared" si="0"/>
        <v>Í1+#7È2=Î</v>
      </c>
    </row>
    <row r="42" spans="1:6" ht="26.1">
      <c r="A42">
        <v>41</v>
      </c>
      <c r="B42" s="403" t="s">
        <v>5012</v>
      </c>
      <c r="C42">
        <v>10400</v>
      </c>
      <c r="D42" t="s">
        <v>5013</v>
      </c>
      <c r="E42" s="404">
        <v>171103248</v>
      </c>
      <c r="F42" s="401" t="str">
        <f t="shared" si="0"/>
        <v>Í1+#8È8eÎ</v>
      </c>
    </row>
    <row r="43" spans="1:6" ht="26.1">
      <c r="A43">
        <v>42</v>
      </c>
      <c r="B43" s="403" t="s">
        <v>5014</v>
      </c>
      <c r="C43">
        <v>23200</v>
      </c>
      <c r="D43" t="s">
        <v>5015</v>
      </c>
      <c r="E43" s="404">
        <v>171103257</v>
      </c>
      <c r="F43" s="401" t="str">
        <f t="shared" si="0"/>
        <v>Í1+#9È7cÎ</v>
      </c>
    </row>
    <row r="44" spans="1:6" ht="26.1">
      <c r="A44">
        <v>43</v>
      </c>
      <c r="B44" s="403" t="s">
        <v>5016</v>
      </c>
      <c r="C44">
        <v>8800</v>
      </c>
      <c r="D44" t="s">
        <v>5017</v>
      </c>
      <c r="E44" s="404">
        <v>171103399</v>
      </c>
      <c r="F44" s="401" t="str">
        <f t="shared" si="0"/>
        <v>Í1+#GÈ9@Î</v>
      </c>
    </row>
    <row r="45" spans="1:6" ht="26.1">
      <c r="A45">
        <v>44</v>
      </c>
      <c r="B45" s="403" t="s">
        <v>5018</v>
      </c>
      <c r="C45">
        <v>40800</v>
      </c>
      <c r="D45" t="s">
        <v>5019</v>
      </c>
      <c r="E45" s="404">
        <v>171102424</v>
      </c>
      <c r="F45" s="401" t="str">
        <f t="shared" si="0"/>
        <v>Í1+"JÈ4+Î</v>
      </c>
    </row>
    <row r="46" spans="1:6" ht="26.1">
      <c r="A46">
        <v>45</v>
      </c>
      <c r="B46" s="403" t="s">
        <v>5020</v>
      </c>
      <c r="C46">
        <v>77600</v>
      </c>
      <c r="D46" t="s">
        <v>5021</v>
      </c>
      <c r="E46" s="404">
        <v>171105226</v>
      </c>
      <c r="F46" s="401" t="str">
        <f t="shared" si="0"/>
        <v>Í1+%6È6WÎ</v>
      </c>
    </row>
    <row r="47" spans="1:6" ht="26.1">
      <c r="A47">
        <v>46</v>
      </c>
      <c r="B47" s="403" t="s">
        <v>5022</v>
      </c>
      <c r="C47">
        <v>29600</v>
      </c>
      <c r="D47" t="s">
        <v>5023</v>
      </c>
      <c r="E47" s="404">
        <v>171105350</v>
      </c>
      <c r="F47" s="401" t="str">
        <f t="shared" si="0"/>
        <v>Í1+%CÈ0gÎ</v>
      </c>
    </row>
    <row r="48" spans="1:6" ht="26.1">
      <c r="A48">
        <v>47</v>
      </c>
      <c r="B48" s="403" t="s">
        <v>5024</v>
      </c>
      <c r="C48">
        <v>32800</v>
      </c>
      <c r="D48" t="s">
        <v>5025</v>
      </c>
      <c r="E48" s="404">
        <v>171105389</v>
      </c>
      <c r="F48" s="401" t="str">
        <f t="shared" si="0"/>
        <v>Í1+%FÈ9BÎ</v>
      </c>
    </row>
    <row r="49" spans="1:6" ht="26.1">
      <c r="A49">
        <v>48</v>
      </c>
      <c r="B49" s="403" t="s">
        <v>5026</v>
      </c>
      <c r="C49">
        <v>15200</v>
      </c>
      <c r="D49" t="s">
        <v>5027</v>
      </c>
      <c r="E49" s="404">
        <v>171105391</v>
      </c>
      <c r="F49" s="401" t="str">
        <f t="shared" si="0"/>
        <v>Í1+%GÈ1}Î</v>
      </c>
    </row>
    <row r="50" spans="1:6" ht="26.1">
      <c r="A50">
        <v>49</v>
      </c>
      <c r="B50" s="403" t="s">
        <v>5028</v>
      </c>
      <c r="C50">
        <v>32800</v>
      </c>
      <c r="D50" t="s">
        <v>5029</v>
      </c>
      <c r="E50" s="404">
        <v>171105430</v>
      </c>
      <c r="F50" s="401" t="str">
        <f t="shared" si="0"/>
        <v>Í1+%KÈ0ÂÎ</v>
      </c>
    </row>
    <row r="51" spans="1:6" ht="26.1">
      <c r="A51">
        <v>50</v>
      </c>
      <c r="B51" s="403" t="s">
        <v>5030</v>
      </c>
      <c r="C51">
        <v>3400</v>
      </c>
      <c r="D51" t="s">
        <v>5031</v>
      </c>
      <c r="E51" s="404">
        <v>171105432</v>
      </c>
      <c r="F51" s="401" t="str">
        <f t="shared" si="0"/>
        <v>Í1+%KÈ2,Î</v>
      </c>
    </row>
    <row r="52" spans="1:6" ht="26.1">
      <c r="A52">
        <v>51</v>
      </c>
      <c r="B52" s="403" t="s">
        <v>5032</v>
      </c>
      <c r="C52">
        <v>16800</v>
      </c>
      <c r="D52" t="s">
        <v>5033</v>
      </c>
      <c r="E52" s="404">
        <v>171105233</v>
      </c>
      <c r="F52" s="401" t="str">
        <f t="shared" si="0"/>
        <v>Í1+%7È3IÎ</v>
      </c>
    </row>
    <row r="53" spans="1:6" ht="26.1">
      <c r="A53">
        <v>52</v>
      </c>
      <c r="B53" s="403" t="s">
        <v>5034</v>
      </c>
      <c r="C53">
        <v>18400</v>
      </c>
      <c r="D53" t="s">
        <v>5035</v>
      </c>
      <c r="E53" s="404">
        <v>171105235</v>
      </c>
      <c r="F53" s="401" t="str">
        <f t="shared" si="0"/>
        <v>Í1+%7È5UÎ</v>
      </c>
    </row>
    <row r="54" spans="1:6" ht="26.1">
      <c r="A54">
        <v>53</v>
      </c>
      <c r="B54" s="403" t="s">
        <v>5036</v>
      </c>
      <c r="C54">
        <v>12000</v>
      </c>
      <c r="D54" t="s">
        <v>5037</v>
      </c>
      <c r="E54" s="404">
        <v>171105256</v>
      </c>
      <c r="F54" s="401" t="str">
        <f t="shared" si="0"/>
        <v>Í1+%9È6cÎ</v>
      </c>
    </row>
    <row r="55" spans="1:6" ht="26.1">
      <c r="A55">
        <v>54</v>
      </c>
      <c r="B55" s="403" t="s">
        <v>5038</v>
      </c>
      <c r="C55">
        <v>317600</v>
      </c>
      <c r="D55" t="s">
        <v>5039</v>
      </c>
      <c r="E55" s="404">
        <v>171105591</v>
      </c>
      <c r="F55" s="401" t="str">
        <f t="shared" si="0"/>
        <v>Í1+%[È1fÎ</v>
      </c>
    </row>
    <row r="56" spans="1:6" ht="26.1">
      <c r="A56">
        <v>55</v>
      </c>
      <c r="B56" s="403" t="s">
        <v>5040</v>
      </c>
      <c r="C56">
        <v>228000</v>
      </c>
      <c r="D56" t="s">
        <v>5041</v>
      </c>
      <c r="E56" s="404">
        <v>171105116</v>
      </c>
      <c r="F56" s="401" t="str">
        <f t="shared" si="0"/>
        <v>Í1+%+È6+Î</v>
      </c>
    </row>
    <row r="57" spans="1:6" ht="26.1">
      <c r="A57">
        <v>56</v>
      </c>
      <c r="B57" s="403" t="s">
        <v>5042</v>
      </c>
      <c r="C57">
        <v>180000</v>
      </c>
      <c r="D57" t="s">
        <v>5043</v>
      </c>
      <c r="E57" s="404">
        <v>171105037</v>
      </c>
      <c r="F57" s="401" t="str">
        <f t="shared" si="0"/>
        <v>Í1+%#È7xÎ</v>
      </c>
    </row>
    <row r="58" spans="1:6" ht="26.1">
      <c r="A58">
        <v>57</v>
      </c>
      <c r="B58" s="403" t="s">
        <v>5044</v>
      </c>
      <c r="C58">
        <v>26400</v>
      </c>
      <c r="D58" t="s">
        <v>5045</v>
      </c>
      <c r="E58" s="404">
        <v>171105204</v>
      </c>
      <c r="F58" s="401" t="str">
        <f t="shared" si="0"/>
        <v>Í1+%4È4CÎ</v>
      </c>
    </row>
    <row r="59" spans="1:6" ht="26.1">
      <c r="A59">
        <v>58</v>
      </c>
      <c r="B59" s="403" t="s">
        <v>5046</v>
      </c>
      <c r="C59">
        <v>20000</v>
      </c>
      <c r="D59" t="s">
        <v>5047</v>
      </c>
      <c r="E59" s="404">
        <v>171105038</v>
      </c>
      <c r="F59" s="401" t="str">
        <f t="shared" si="0"/>
        <v>Í1+%#È8~Î</v>
      </c>
    </row>
    <row r="60" spans="1:6" ht="26.1">
      <c r="A60">
        <v>59</v>
      </c>
      <c r="B60" s="403" t="s">
        <v>5048</v>
      </c>
      <c r="C60">
        <v>28000</v>
      </c>
      <c r="D60" t="s">
        <v>5049</v>
      </c>
      <c r="E60" s="404">
        <v>171104789</v>
      </c>
      <c r="F60" s="401" t="str">
        <f t="shared" si="0"/>
        <v>Í1+$nÈ9xÎ</v>
      </c>
    </row>
    <row r="61" spans="1:6" ht="26.1">
      <c r="A61">
        <v>60</v>
      </c>
      <c r="B61" s="403" t="s">
        <v>5050</v>
      </c>
      <c r="C61">
        <v>108000</v>
      </c>
      <c r="D61" t="s">
        <v>5051</v>
      </c>
      <c r="E61" s="404">
        <v>171105043</v>
      </c>
      <c r="F61" s="401" t="str">
        <f t="shared" si="0"/>
        <v>Í1+%$È3dÎ</v>
      </c>
    </row>
    <row r="62" spans="1:6" ht="26.1">
      <c r="A62">
        <v>61</v>
      </c>
      <c r="B62" s="403" t="s">
        <v>5052</v>
      </c>
      <c r="C62">
        <v>10400</v>
      </c>
      <c r="D62" t="s">
        <v>5053</v>
      </c>
      <c r="E62" s="404">
        <v>171104913</v>
      </c>
      <c r="F62" s="401" t="str">
        <f t="shared" si="0"/>
        <v>Í1+${È3!Î</v>
      </c>
    </row>
    <row r="63" spans="1:6" ht="26.1">
      <c r="A63">
        <v>62</v>
      </c>
      <c r="B63" s="403" t="s">
        <v>5054</v>
      </c>
      <c r="C63">
        <v>66400</v>
      </c>
      <c r="D63" t="s">
        <v>5055</v>
      </c>
      <c r="E63" s="404">
        <v>171104929</v>
      </c>
      <c r="F63" s="401" t="str">
        <f t="shared" si="0"/>
        <v>Í1+$|È9IÎ</v>
      </c>
    </row>
    <row r="64" spans="1:6" ht="26.1">
      <c r="A64">
        <v>63</v>
      </c>
      <c r="B64" s="403" t="s">
        <v>5056</v>
      </c>
      <c r="C64">
        <v>58400</v>
      </c>
      <c r="D64" t="s">
        <v>5057</v>
      </c>
      <c r="E64" s="404">
        <v>171105065</v>
      </c>
      <c r="F64" s="401" t="str">
        <f t="shared" si="0"/>
        <v>Í1+%&amp;È5xÎ</v>
      </c>
    </row>
    <row r="65" spans="1:6" ht="26.1">
      <c r="A65">
        <v>64</v>
      </c>
      <c r="B65" s="403" t="s">
        <v>5058</v>
      </c>
      <c r="C65">
        <v>32800</v>
      </c>
      <c r="D65" t="s">
        <v>5059</v>
      </c>
      <c r="E65" s="404">
        <v>171104836</v>
      </c>
      <c r="F65" s="401" t="str">
        <f t="shared" si="0"/>
        <v>Í1+$sÈ6zÎ</v>
      </c>
    </row>
    <row r="66" spans="1:6" ht="26.1">
      <c r="A66">
        <v>65</v>
      </c>
      <c r="B66" s="403" t="s">
        <v>5060</v>
      </c>
      <c r="C66">
        <v>26400</v>
      </c>
      <c r="D66" t="s">
        <v>5061</v>
      </c>
      <c r="E66" s="404">
        <v>171104956</v>
      </c>
      <c r="F66" s="401" t="str">
        <f t="shared" si="0"/>
        <v>Í1+$ÃÈ6CÎ</v>
      </c>
    </row>
    <row r="67" spans="1:6" ht="26.1">
      <c r="A67">
        <v>66</v>
      </c>
      <c r="B67" s="403" t="s">
        <v>5062</v>
      </c>
      <c r="C67">
        <v>4700</v>
      </c>
      <c r="D67" t="s">
        <v>5063</v>
      </c>
      <c r="E67" s="404">
        <v>171104966</v>
      </c>
      <c r="F67" s="401" t="str">
        <f t="shared" ref="F67:F130" si="1">Code128(E67)</f>
        <v>Í1+$ÄÈ6GÎ</v>
      </c>
    </row>
    <row r="68" spans="1:6" ht="26.1">
      <c r="A68">
        <v>67</v>
      </c>
      <c r="B68" s="403" t="s">
        <v>5064</v>
      </c>
      <c r="C68">
        <v>40800</v>
      </c>
      <c r="D68" t="s">
        <v>5065</v>
      </c>
      <c r="E68" s="404">
        <v>171105034</v>
      </c>
      <c r="F68" s="401" t="str">
        <f t="shared" si="1"/>
        <v>Í1+%#È4fÎ</v>
      </c>
    </row>
    <row r="69" spans="1:6" ht="26.1">
      <c r="A69">
        <v>68</v>
      </c>
      <c r="B69" s="403" t="s">
        <v>5066</v>
      </c>
      <c r="C69">
        <v>10400</v>
      </c>
      <c r="D69" t="s">
        <v>5067</v>
      </c>
      <c r="E69" s="404">
        <v>171105017</v>
      </c>
      <c r="F69" s="401" t="str">
        <f t="shared" si="1"/>
        <v>Í1+%!È7pÎ</v>
      </c>
    </row>
    <row r="70" spans="1:6" ht="26.1">
      <c r="A70">
        <v>69</v>
      </c>
      <c r="B70" s="403" t="s">
        <v>5068</v>
      </c>
      <c r="C70">
        <v>16800</v>
      </c>
      <c r="D70" t="s">
        <v>5069</v>
      </c>
      <c r="E70" s="404">
        <v>171105032</v>
      </c>
      <c r="F70" s="401" t="str">
        <f t="shared" si="1"/>
        <v>Í1+%#È2ZÎ</v>
      </c>
    </row>
    <row r="71" spans="1:6" ht="26.1">
      <c r="A71">
        <v>70</v>
      </c>
      <c r="B71" s="403" t="s">
        <v>5070</v>
      </c>
      <c r="C71">
        <v>21600</v>
      </c>
      <c r="D71" t="s">
        <v>5071</v>
      </c>
      <c r="E71" s="404">
        <v>171107493</v>
      </c>
      <c r="F71" s="401" t="str">
        <f t="shared" si="1"/>
        <v>Í1+'QÈ3PÎ</v>
      </c>
    </row>
    <row r="72" spans="1:6" ht="26.1">
      <c r="A72">
        <v>71</v>
      </c>
      <c r="B72" s="403" t="s">
        <v>5072</v>
      </c>
      <c r="C72">
        <v>13600</v>
      </c>
      <c r="D72" t="s">
        <v>5073</v>
      </c>
      <c r="E72" s="404">
        <v>171107499</v>
      </c>
      <c r="F72" s="401" t="str">
        <f t="shared" si="1"/>
        <v>Í1+'QÈ9tÎ</v>
      </c>
    </row>
    <row r="73" spans="1:6" ht="26.1">
      <c r="A73">
        <v>72</v>
      </c>
      <c r="B73" s="403" t="s">
        <v>5074</v>
      </c>
      <c r="C73">
        <v>13600</v>
      </c>
      <c r="D73" t="s">
        <v>5075</v>
      </c>
      <c r="E73" s="404">
        <v>171107698</v>
      </c>
      <c r="F73" s="401" t="str">
        <f t="shared" si="1"/>
        <v>Í1+'eÈ8WÎ</v>
      </c>
    </row>
    <row r="74" spans="1:6" ht="26.1">
      <c r="A74">
        <v>73</v>
      </c>
      <c r="B74" s="403" t="s">
        <v>5076</v>
      </c>
      <c r="C74">
        <v>20000</v>
      </c>
      <c r="D74" t="s">
        <v>5077</v>
      </c>
      <c r="E74" s="404">
        <v>171107630</v>
      </c>
      <c r="F74" s="401" t="str">
        <f t="shared" si="1"/>
        <v>Í1+'_È0vÎ</v>
      </c>
    </row>
    <row r="75" spans="1:6" ht="26.1">
      <c r="A75">
        <v>74</v>
      </c>
      <c r="B75" s="403" t="s">
        <v>5078</v>
      </c>
      <c r="C75">
        <v>8800</v>
      </c>
      <c r="D75" t="s">
        <v>5079</v>
      </c>
      <c r="E75" s="404">
        <v>171107633</v>
      </c>
      <c r="F75" s="401" t="str">
        <f t="shared" si="1"/>
        <v>Í1+'_È3!Î</v>
      </c>
    </row>
    <row r="76" spans="1:6" ht="26.1">
      <c r="A76">
        <v>75</v>
      </c>
      <c r="B76" s="403" t="s">
        <v>5080</v>
      </c>
      <c r="C76">
        <v>63200</v>
      </c>
      <c r="D76" t="s">
        <v>5081</v>
      </c>
      <c r="E76" s="404">
        <v>171107604</v>
      </c>
      <c r="F76" s="401" t="str">
        <f t="shared" si="1"/>
        <v>Í1+'\È4ÆÎ</v>
      </c>
    </row>
    <row r="77" spans="1:6" ht="26.1">
      <c r="A77">
        <v>76</v>
      </c>
      <c r="B77" s="403" t="s">
        <v>5082</v>
      </c>
      <c r="C77">
        <v>29600</v>
      </c>
      <c r="D77" t="s">
        <v>5083</v>
      </c>
      <c r="E77" s="404">
        <v>171107727</v>
      </c>
      <c r="F77" s="401" t="str">
        <f t="shared" si="1"/>
        <v>Í1+'hÈ7]Î</v>
      </c>
    </row>
    <row r="78" spans="1:6" ht="26.1">
      <c r="A78">
        <v>77</v>
      </c>
      <c r="B78" s="403" t="s">
        <v>5084</v>
      </c>
      <c r="C78">
        <v>234400</v>
      </c>
      <c r="D78" t="s">
        <v>5085</v>
      </c>
      <c r="E78" s="404">
        <v>171107418</v>
      </c>
      <c r="F78" s="401" t="str">
        <f t="shared" si="1"/>
        <v>Í1+'IÈ8NÎ</v>
      </c>
    </row>
    <row r="79" spans="1:6" ht="26.1">
      <c r="A79">
        <v>78</v>
      </c>
      <c r="B79" s="403" t="s">
        <v>5086</v>
      </c>
      <c r="C79">
        <v>60000</v>
      </c>
      <c r="D79" t="s">
        <v>5087</v>
      </c>
      <c r="E79" s="404">
        <v>171107414</v>
      </c>
      <c r="F79" s="401" t="str">
        <f t="shared" si="1"/>
        <v>Í1+'IÈ46Î</v>
      </c>
    </row>
    <row r="80" spans="1:6" ht="26.1">
      <c r="A80">
        <v>79</v>
      </c>
      <c r="B80" s="403" t="s">
        <v>5088</v>
      </c>
      <c r="C80">
        <v>13600</v>
      </c>
      <c r="D80" t="s">
        <v>5089</v>
      </c>
      <c r="E80" s="404">
        <v>171106386</v>
      </c>
      <c r="F80" s="401" t="str">
        <f t="shared" si="1"/>
        <v>Í1+&amp;FÈ63Î</v>
      </c>
    </row>
    <row r="81" spans="1:6" ht="26.1">
      <c r="A81">
        <v>80</v>
      </c>
      <c r="B81" s="403" t="s">
        <v>5090</v>
      </c>
      <c r="C81">
        <v>8800</v>
      </c>
      <c r="D81" t="s">
        <v>5091</v>
      </c>
      <c r="E81" s="404">
        <v>171107923</v>
      </c>
      <c r="F81" s="401" t="str">
        <f t="shared" si="1"/>
        <v>Í1+'|È3.Î</v>
      </c>
    </row>
    <row r="82" spans="1:6" ht="26.1">
      <c r="A82">
        <v>81</v>
      </c>
      <c r="B82" s="403" t="s">
        <v>5092</v>
      </c>
      <c r="C82">
        <v>26400</v>
      </c>
      <c r="D82" t="s">
        <v>5093</v>
      </c>
      <c r="E82" s="404">
        <v>171109399</v>
      </c>
      <c r="F82" s="401" t="str">
        <f t="shared" si="1"/>
        <v>Í1+)GÈ9RÎ</v>
      </c>
    </row>
    <row r="83" spans="1:6" ht="26.1">
      <c r="A83">
        <v>82</v>
      </c>
      <c r="B83" s="403" t="s">
        <v>5094</v>
      </c>
      <c r="C83">
        <v>3400</v>
      </c>
      <c r="D83" t="s">
        <v>5095</v>
      </c>
      <c r="E83" s="404">
        <v>171104807</v>
      </c>
      <c r="F83" s="401" t="str">
        <f t="shared" si="1"/>
        <v>Í1+$pÈ7tÎ</v>
      </c>
    </row>
    <row r="84" spans="1:6" ht="26.1">
      <c r="A84">
        <v>83</v>
      </c>
      <c r="B84" s="403" t="s">
        <v>5096</v>
      </c>
      <c r="C84">
        <v>4700</v>
      </c>
      <c r="D84" t="s">
        <v>5097</v>
      </c>
      <c r="E84" s="404">
        <v>171107699</v>
      </c>
      <c r="F84" s="401" t="str">
        <f t="shared" si="1"/>
        <v>Í1+'eÈ9]Î</v>
      </c>
    </row>
    <row r="85" spans="1:6" ht="26.1">
      <c r="A85">
        <v>84</v>
      </c>
      <c r="B85" s="403" t="s">
        <v>5098</v>
      </c>
      <c r="C85">
        <v>8800</v>
      </c>
      <c r="D85" t="s">
        <v>5099</v>
      </c>
      <c r="E85" s="404">
        <v>171100821</v>
      </c>
      <c r="F85" s="401" t="str">
        <f t="shared" si="1"/>
        <v>Í1+ÂrÈ1LÎ</v>
      </c>
    </row>
    <row r="86" spans="1:6" ht="26.1">
      <c r="A86">
        <v>85</v>
      </c>
      <c r="B86" s="403" t="s">
        <v>5100</v>
      </c>
      <c r="C86">
        <v>12000</v>
      </c>
      <c r="D86" t="s">
        <v>5101</v>
      </c>
      <c r="E86" s="404">
        <v>171100822</v>
      </c>
      <c r="F86" s="401" t="str">
        <f t="shared" si="1"/>
        <v>Í1+ÂrÈ2RÎ</v>
      </c>
    </row>
    <row r="87" spans="1:6" ht="26.1">
      <c r="A87">
        <v>86</v>
      </c>
      <c r="B87" s="403" t="s">
        <v>5102</v>
      </c>
      <c r="C87">
        <v>26400</v>
      </c>
      <c r="D87" t="s">
        <v>5103</v>
      </c>
      <c r="E87" s="404">
        <v>171100447</v>
      </c>
      <c r="F87" s="401" t="str">
        <f t="shared" si="1"/>
        <v>Í1+ÂLÈ7?Î</v>
      </c>
    </row>
    <row r="88" spans="1:6" ht="26.1">
      <c r="A88">
        <v>87</v>
      </c>
      <c r="B88" s="403" t="s">
        <v>5104</v>
      </c>
      <c r="C88">
        <v>10400</v>
      </c>
      <c r="D88" t="s">
        <v>5105</v>
      </c>
      <c r="E88" s="404">
        <v>171100460</v>
      </c>
      <c r="F88" s="401" t="str">
        <f t="shared" si="1"/>
        <v>Í1+ÂNÈ0ÈÎ</v>
      </c>
    </row>
    <row r="89" spans="1:6" ht="26.1">
      <c r="A89">
        <v>88</v>
      </c>
      <c r="B89" s="403" t="s">
        <v>5106</v>
      </c>
      <c r="C89">
        <v>8800</v>
      </c>
      <c r="D89" t="s">
        <v>5107</v>
      </c>
      <c r="E89" s="404">
        <v>171100530</v>
      </c>
      <c r="F89" s="401" t="str">
        <f t="shared" si="1"/>
        <v>Í1+ÂUÈ09Î</v>
      </c>
    </row>
    <row r="90" spans="1:6" ht="26.1">
      <c r="A90">
        <v>89</v>
      </c>
      <c r="B90" s="403" t="s">
        <v>5108</v>
      </c>
      <c r="C90">
        <v>12000</v>
      </c>
      <c r="D90" t="s">
        <v>5109</v>
      </c>
      <c r="E90" s="404">
        <v>171100564</v>
      </c>
      <c r="F90" s="401" t="str">
        <f t="shared" si="1"/>
        <v>Í1+ÂXÈ4]Î</v>
      </c>
    </row>
    <row r="91" spans="1:6" ht="26.1">
      <c r="A91">
        <v>90</v>
      </c>
      <c r="B91" s="403" t="s">
        <v>5110</v>
      </c>
      <c r="C91">
        <v>4700</v>
      </c>
      <c r="D91" t="s">
        <v>5111</v>
      </c>
      <c r="E91" s="404">
        <v>171100688</v>
      </c>
      <c r="F91" s="401" t="str">
        <f t="shared" si="1"/>
        <v>Í1+ÂdÈ8&gt;Î</v>
      </c>
    </row>
    <row r="92" spans="1:6" ht="26.1">
      <c r="A92">
        <v>91</v>
      </c>
      <c r="B92" s="403" t="s">
        <v>5112</v>
      </c>
      <c r="C92">
        <v>68000</v>
      </c>
      <c r="D92" t="s">
        <v>5113</v>
      </c>
      <c r="E92" s="404">
        <v>171100127</v>
      </c>
      <c r="F92" s="401" t="str">
        <f t="shared" si="1"/>
        <v>Í1+Â,È7&amp;Î</v>
      </c>
    </row>
    <row r="93" spans="1:6" ht="26.1">
      <c r="A93">
        <v>92</v>
      </c>
      <c r="B93" s="403" t="s">
        <v>5114</v>
      </c>
      <c r="C93">
        <v>29600</v>
      </c>
      <c r="D93" t="s">
        <v>5115</v>
      </c>
      <c r="E93" s="404">
        <v>171100230</v>
      </c>
      <c r="F93" s="401" t="str">
        <f t="shared" si="1"/>
        <v>Í1+Â7È0(Î</v>
      </c>
    </row>
    <row r="94" spans="1:6" ht="26.1">
      <c r="A94">
        <v>93</v>
      </c>
      <c r="B94" s="403" t="s">
        <v>5116</v>
      </c>
      <c r="C94">
        <v>56800</v>
      </c>
      <c r="D94" t="s">
        <v>5117</v>
      </c>
      <c r="E94" s="404">
        <v>171100261</v>
      </c>
      <c r="F94" s="401" t="str">
        <f t="shared" si="1"/>
        <v>Í1+Â:È1:Î</v>
      </c>
    </row>
    <row r="95" spans="1:6" ht="26.1">
      <c r="A95">
        <v>94</v>
      </c>
      <c r="B95" s="403" t="s">
        <v>5118</v>
      </c>
      <c r="C95">
        <v>42400</v>
      </c>
      <c r="D95" t="s">
        <v>5119</v>
      </c>
      <c r="E95" s="404">
        <v>171100108</v>
      </c>
      <c r="F95" s="401" t="str">
        <f t="shared" si="1"/>
        <v>Í1+Â*È8$Î</v>
      </c>
    </row>
    <row r="96" spans="1:6" ht="26.1">
      <c r="A96">
        <v>95</v>
      </c>
      <c r="B96" s="403" t="s">
        <v>5120</v>
      </c>
      <c r="C96">
        <v>13600</v>
      </c>
      <c r="D96" t="s">
        <v>5121</v>
      </c>
      <c r="E96" s="404">
        <v>171100084</v>
      </c>
      <c r="F96" s="401" t="str">
        <f t="shared" si="1"/>
        <v>Í1+Â(È4kÎ</v>
      </c>
    </row>
    <row r="97" spans="1:6" ht="26.1">
      <c r="A97">
        <v>96</v>
      </c>
      <c r="B97" s="403" t="s">
        <v>5122</v>
      </c>
      <c r="C97">
        <v>45600</v>
      </c>
      <c r="D97" t="s">
        <v>5123</v>
      </c>
      <c r="E97" s="404">
        <v>171100083</v>
      </c>
      <c r="F97" s="401" t="str">
        <f t="shared" si="1"/>
        <v>Í1+Â(È3eÎ</v>
      </c>
    </row>
    <row r="98" spans="1:6" ht="26.1">
      <c r="A98">
        <v>97</v>
      </c>
      <c r="B98" s="403" t="s">
        <v>5124</v>
      </c>
      <c r="C98">
        <v>28000</v>
      </c>
      <c r="D98" t="s">
        <v>5125</v>
      </c>
      <c r="E98" s="404">
        <v>171100010</v>
      </c>
      <c r="F98" s="401" t="str">
        <f t="shared" si="1"/>
        <v>Í1+Â!È07Î</v>
      </c>
    </row>
    <row r="99" spans="1:6" ht="26.1">
      <c r="A99">
        <v>98</v>
      </c>
      <c r="B99" s="403" t="s">
        <v>5126</v>
      </c>
      <c r="C99">
        <v>26400</v>
      </c>
      <c r="D99" t="s">
        <v>5127</v>
      </c>
      <c r="E99" s="404">
        <v>171100062</v>
      </c>
      <c r="F99" s="401" t="str">
        <f t="shared" si="1"/>
        <v>Í1+Â&amp;È2WÎ</v>
      </c>
    </row>
    <row r="100" spans="1:6" ht="26.1">
      <c r="A100">
        <v>99</v>
      </c>
      <c r="B100" s="403" t="s">
        <v>5128</v>
      </c>
      <c r="C100">
        <v>16800</v>
      </c>
      <c r="D100" t="s">
        <v>5129</v>
      </c>
      <c r="E100" s="404">
        <v>171102207</v>
      </c>
      <c r="F100" s="401" t="str">
        <f t="shared" si="1"/>
        <v>Í1+"4È7LÎ</v>
      </c>
    </row>
    <row r="101" spans="1:6" ht="26.1">
      <c r="A101">
        <v>100</v>
      </c>
      <c r="B101" s="403" t="s">
        <v>5130</v>
      </c>
      <c r="C101">
        <v>23200</v>
      </c>
      <c r="D101" t="s">
        <v>5131</v>
      </c>
      <c r="E101" s="404">
        <v>171102219</v>
      </c>
      <c r="F101" s="401" t="str">
        <f t="shared" si="1"/>
        <v>Í1+"5È9\Î</v>
      </c>
    </row>
    <row r="102" spans="1:6" ht="26.1">
      <c r="A102">
        <v>101</v>
      </c>
      <c r="B102" s="403" t="s">
        <v>5132</v>
      </c>
      <c r="C102">
        <v>18400</v>
      </c>
      <c r="D102" t="s">
        <v>5133</v>
      </c>
      <c r="E102" s="404">
        <v>171102333</v>
      </c>
      <c r="F102" s="401" t="str">
        <f t="shared" si="1"/>
        <v>Í1+"AÈ3hÎ</v>
      </c>
    </row>
    <row r="103" spans="1:6" ht="26.1">
      <c r="A103">
        <v>102</v>
      </c>
      <c r="B103" s="403" t="s">
        <v>5134</v>
      </c>
      <c r="C103">
        <v>29600</v>
      </c>
      <c r="D103" t="s">
        <v>5135</v>
      </c>
      <c r="E103" s="404">
        <v>171102357</v>
      </c>
      <c r="F103" s="401" t="str">
        <f t="shared" si="1"/>
        <v>Í1+"CÈ7!Î</v>
      </c>
    </row>
    <row r="104" spans="1:6" ht="26.1">
      <c r="A104">
        <v>103</v>
      </c>
      <c r="B104" s="403" t="s">
        <v>5136</v>
      </c>
      <c r="C104">
        <v>12000</v>
      </c>
      <c r="D104" t="s">
        <v>5137</v>
      </c>
      <c r="E104" s="404">
        <v>171102382</v>
      </c>
      <c r="F104" s="401" t="str">
        <f t="shared" si="1"/>
        <v>Í1+"FÈ2vÎ</v>
      </c>
    </row>
    <row r="105" spans="1:6" ht="26.1">
      <c r="A105">
        <v>104</v>
      </c>
      <c r="B105" s="403" t="s">
        <v>5138</v>
      </c>
      <c r="C105">
        <v>23200</v>
      </c>
      <c r="D105" t="s">
        <v>5139</v>
      </c>
      <c r="E105" s="404">
        <v>171102540</v>
      </c>
      <c r="F105" s="401" t="str">
        <f t="shared" si="1"/>
        <v>Í1+"VÈ0CÎ</v>
      </c>
    </row>
    <row r="106" spans="1:6" ht="26.1">
      <c r="A106">
        <v>105</v>
      </c>
      <c r="B106" s="403" t="s">
        <v>5140</v>
      </c>
      <c r="C106">
        <v>20000</v>
      </c>
      <c r="D106" t="s">
        <v>5141</v>
      </c>
      <c r="E106" s="404">
        <v>171102406</v>
      </c>
      <c r="F106" s="401" t="str">
        <f t="shared" si="1"/>
        <v>Í1+"HÈ6/Î</v>
      </c>
    </row>
    <row r="107" spans="1:6" ht="26.1">
      <c r="A107">
        <v>106</v>
      </c>
      <c r="B107" s="403" t="s">
        <v>5142</v>
      </c>
      <c r="C107">
        <v>45600</v>
      </c>
      <c r="D107" t="s">
        <v>5143</v>
      </c>
      <c r="E107" s="404">
        <v>171102404</v>
      </c>
      <c r="F107" s="401" t="str">
        <f t="shared" si="1"/>
        <v>Í1+"HÈ4#Î</v>
      </c>
    </row>
    <row r="108" spans="1:6" ht="26.1">
      <c r="A108">
        <v>107</v>
      </c>
      <c r="B108" s="403" t="s">
        <v>5144</v>
      </c>
      <c r="C108">
        <v>56800</v>
      </c>
      <c r="D108" t="s">
        <v>5145</v>
      </c>
      <c r="E108" s="404">
        <v>171102400</v>
      </c>
      <c r="F108" s="401" t="str">
        <f t="shared" si="1"/>
        <v>Í1+"HÈ0rÎ</v>
      </c>
    </row>
    <row r="109" spans="1:6" ht="26.1">
      <c r="A109">
        <v>108</v>
      </c>
      <c r="B109" s="403" t="s">
        <v>5146</v>
      </c>
      <c r="C109">
        <v>47200</v>
      </c>
      <c r="D109" t="s">
        <v>5147</v>
      </c>
      <c r="E109" s="404">
        <v>171102396</v>
      </c>
      <c r="F109" s="401" t="str">
        <f t="shared" si="1"/>
        <v>Í1+"GÈ6+Î</v>
      </c>
    </row>
    <row r="110" spans="1:6" ht="26.1">
      <c r="A110">
        <v>109</v>
      </c>
      <c r="B110" s="403" t="s">
        <v>4376</v>
      </c>
      <c r="C110">
        <v>3400</v>
      </c>
      <c r="D110" t="s">
        <v>5148</v>
      </c>
      <c r="E110" s="404">
        <v>171102238</v>
      </c>
      <c r="F110" s="401" t="str">
        <f t="shared" si="1"/>
        <v>Í1+"7È8^Î</v>
      </c>
    </row>
    <row r="111" spans="1:6" ht="26.1">
      <c r="A111">
        <v>110</v>
      </c>
      <c r="B111" s="403" t="s">
        <v>5149</v>
      </c>
      <c r="C111">
        <v>16800</v>
      </c>
      <c r="D111" t="s">
        <v>5150</v>
      </c>
      <c r="E111" s="404">
        <v>171102529</v>
      </c>
      <c r="F111" s="401" t="str">
        <f t="shared" si="1"/>
        <v>Í1+"TÈ9qÎ</v>
      </c>
    </row>
    <row r="112" spans="1:6" ht="26.1">
      <c r="A112">
        <v>111</v>
      </c>
      <c r="B112" s="403" t="s">
        <v>3760</v>
      </c>
      <c r="C112">
        <v>26400</v>
      </c>
      <c r="D112" t="s">
        <v>5151</v>
      </c>
      <c r="E112" s="404">
        <v>171102463</v>
      </c>
      <c r="F112" s="401" t="str">
        <f t="shared" si="1"/>
        <v>Í1+"NÈ35Î</v>
      </c>
    </row>
    <row r="113" spans="1:6" ht="26.1">
      <c r="A113">
        <v>112</v>
      </c>
      <c r="B113" s="403" t="s">
        <v>5152</v>
      </c>
      <c r="C113">
        <v>48800</v>
      </c>
      <c r="D113" t="s">
        <v>5153</v>
      </c>
      <c r="E113" s="404">
        <v>171102284</v>
      </c>
      <c r="F113" s="401" t="str">
        <f t="shared" si="1"/>
        <v>Í1+"&lt;È4ZÎ</v>
      </c>
    </row>
    <row r="114" spans="1:6" ht="26.1">
      <c r="A114">
        <v>113</v>
      </c>
      <c r="B114" s="403" t="s">
        <v>5154</v>
      </c>
      <c r="C114">
        <v>10400</v>
      </c>
      <c r="D114" t="s">
        <v>5155</v>
      </c>
      <c r="E114" s="404">
        <v>171102286</v>
      </c>
      <c r="F114" s="401" t="str">
        <f t="shared" si="1"/>
        <v>Í1+"&lt;È6fÎ</v>
      </c>
    </row>
    <row r="115" spans="1:6" ht="26.1">
      <c r="A115">
        <v>114</v>
      </c>
      <c r="B115" s="403" t="s">
        <v>5156</v>
      </c>
      <c r="C115">
        <v>24800</v>
      </c>
      <c r="D115" t="s">
        <v>5157</v>
      </c>
      <c r="E115" s="404">
        <v>171102287</v>
      </c>
      <c r="F115" s="401" t="str">
        <f t="shared" si="1"/>
        <v>Í1+"&lt;È7lÎ</v>
      </c>
    </row>
    <row r="116" spans="1:6" ht="26.1">
      <c r="A116">
        <v>115</v>
      </c>
      <c r="B116" s="403" t="s">
        <v>5156</v>
      </c>
      <c r="C116">
        <v>2100</v>
      </c>
      <c r="D116" t="s">
        <v>5158</v>
      </c>
      <c r="E116" s="404">
        <v>171102277</v>
      </c>
      <c r="F116" s="401" t="str">
        <f t="shared" si="1"/>
        <v>Í1+";È7hÎ</v>
      </c>
    </row>
    <row r="117" spans="1:6" ht="26.1">
      <c r="A117">
        <v>116</v>
      </c>
      <c r="B117" s="403" t="s">
        <v>5159</v>
      </c>
      <c r="C117">
        <v>32800</v>
      </c>
      <c r="D117" t="s">
        <v>5160</v>
      </c>
      <c r="E117" s="404">
        <v>171103145</v>
      </c>
      <c r="F117" s="401" t="str">
        <f t="shared" si="1"/>
        <v>Í1+#.È5+Î</v>
      </c>
    </row>
    <row r="118" spans="1:6" ht="26.1">
      <c r="A118">
        <v>117</v>
      </c>
      <c r="B118" s="403" t="s">
        <v>5161</v>
      </c>
      <c r="C118">
        <v>103200</v>
      </c>
      <c r="D118" t="s">
        <v>5162</v>
      </c>
      <c r="E118" s="404">
        <v>171103149</v>
      </c>
      <c r="F118" s="401" t="str">
        <f t="shared" si="1"/>
        <v>Í1+#.È9CÎ</v>
      </c>
    </row>
    <row r="119" spans="1:6" ht="26.1">
      <c r="A119">
        <v>118</v>
      </c>
      <c r="B119" s="403" t="s">
        <v>5163</v>
      </c>
      <c r="C119">
        <v>26400</v>
      </c>
      <c r="D119" t="s">
        <v>5164</v>
      </c>
      <c r="E119" s="404">
        <v>171103158</v>
      </c>
      <c r="F119" s="401" t="str">
        <f t="shared" si="1"/>
        <v>Í1+#/È8AÎ</v>
      </c>
    </row>
    <row r="120" spans="1:6" ht="26.1">
      <c r="A120">
        <v>119</v>
      </c>
      <c r="B120" s="403" t="s">
        <v>5165</v>
      </c>
      <c r="C120">
        <v>20000</v>
      </c>
      <c r="D120" t="s">
        <v>5166</v>
      </c>
      <c r="E120" s="404">
        <v>171103179</v>
      </c>
      <c r="F120" s="401" t="str">
        <f t="shared" si="1"/>
        <v>Í1+#1È9OÎ</v>
      </c>
    </row>
    <row r="121" spans="1:6" ht="26.1">
      <c r="A121">
        <v>120</v>
      </c>
      <c r="B121" s="403" t="s">
        <v>5167</v>
      </c>
      <c r="C121">
        <v>29600</v>
      </c>
      <c r="D121" t="s">
        <v>5168</v>
      </c>
      <c r="E121" s="404">
        <v>171103005</v>
      </c>
      <c r="F121" s="401" t="str">
        <f t="shared" si="1"/>
        <v>Í1+#ÂÈ5ZÎ</v>
      </c>
    </row>
    <row r="122" spans="1:6" ht="26.1">
      <c r="A122">
        <v>121</v>
      </c>
      <c r="B122" s="403" t="s">
        <v>5169</v>
      </c>
      <c r="C122">
        <v>15200</v>
      </c>
      <c r="D122" t="s">
        <v>5170</v>
      </c>
      <c r="E122" s="404">
        <v>171103036</v>
      </c>
      <c r="F122" s="401" t="str">
        <f t="shared" si="1"/>
        <v>Í1+##È6lÎ</v>
      </c>
    </row>
    <row r="123" spans="1:6" ht="26.1">
      <c r="A123">
        <v>122</v>
      </c>
      <c r="B123" s="403" t="s">
        <v>5171</v>
      </c>
      <c r="C123">
        <v>21600</v>
      </c>
      <c r="D123" t="s">
        <v>5172</v>
      </c>
      <c r="E123" s="404">
        <v>171103060</v>
      </c>
      <c r="F123" s="401" t="str">
        <f t="shared" si="1"/>
        <v>Í1+#&amp;È0TÎ</v>
      </c>
    </row>
    <row r="124" spans="1:6" ht="26.1">
      <c r="A124">
        <v>123</v>
      </c>
      <c r="B124" s="403" t="s">
        <v>5173</v>
      </c>
      <c r="C124">
        <v>26400</v>
      </c>
      <c r="D124" t="s">
        <v>5174</v>
      </c>
      <c r="E124" s="404">
        <v>171103064</v>
      </c>
      <c r="F124" s="401" t="str">
        <f t="shared" si="1"/>
        <v>Í1+#&amp;È4lÎ</v>
      </c>
    </row>
    <row r="125" spans="1:6" ht="26.1">
      <c r="A125">
        <v>124</v>
      </c>
      <c r="B125" s="403" t="s">
        <v>5175</v>
      </c>
      <c r="C125">
        <v>26400</v>
      </c>
      <c r="D125" t="s">
        <v>5176</v>
      </c>
      <c r="E125" s="404">
        <v>171103085</v>
      </c>
      <c r="F125" s="401" t="str">
        <f t="shared" si="1"/>
        <v>Í1+#(È5zÎ</v>
      </c>
    </row>
    <row r="126" spans="1:6" ht="26.1">
      <c r="A126">
        <v>125</v>
      </c>
      <c r="B126" s="403" t="s">
        <v>5177</v>
      </c>
      <c r="C126">
        <v>13600</v>
      </c>
      <c r="D126" t="s">
        <v>5178</v>
      </c>
      <c r="E126" s="404">
        <v>171103087</v>
      </c>
      <c r="F126" s="401" t="str">
        <f t="shared" si="1"/>
        <v>Í1+#(È7ÊÎ</v>
      </c>
    </row>
    <row r="127" spans="1:6" ht="26.1">
      <c r="A127">
        <v>126</v>
      </c>
      <c r="B127" s="403" t="s">
        <v>5179</v>
      </c>
      <c r="C127">
        <v>26400</v>
      </c>
      <c r="D127" t="s">
        <v>5180</v>
      </c>
      <c r="E127" s="404">
        <v>171103292</v>
      </c>
      <c r="F127" s="401" t="str">
        <f t="shared" si="1"/>
        <v>Í1+#=È2UÎ</v>
      </c>
    </row>
    <row r="128" spans="1:6" ht="26.1">
      <c r="A128">
        <v>127</v>
      </c>
      <c r="B128" s="403" t="s">
        <v>5181</v>
      </c>
      <c r="C128">
        <v>151200</v>
      </c>
      <c r="D128" t="s">
        <v>5182</v>
      </c>
      <c r="E128" s="404">
        <v>171103285</v>
      </c>
      <c r="F128" s="401" t="str">
        <f t="shared" si="1"/>
        <v>Í1+#&lt;È5cÎ</v>
      </c>
    </row>
    <row r="129" spans="1:6" ht="26.1">
      <c r="A129">
        <v>128</v>
      </c>
      <c r="B129" s="403" t="s">
        <v>5183</v>
      </c>
      <c r="C129">
        <v>32800</v>
      </c>
      <c r="D129" t="s">
        <v>5184</v>
      </c>
      <c r="E129" s="404">
        <v>171103283</v>
      </c>
      <c r="F129" s="401" t="str">
        <f t="shared" si="1"/>
        <v>Í1+#&lt;È3WÎ</v>
      </c>
    </row>
    <row r="130" spans="1:6" ht="26.1">
      <c r="A130">
        <v>129</v>
      </c>
      <c r="B130" s="403" t="s">
        <v>5185</v>
      </c>
      <c r="C130">
        <v>24800</v>
      </c>
      <c r="D130" t="s">
        <v>5186</v>
      </c>
      <c r="E130" s="404">
        <v>171103355</v>
      </c>
      <c r="F130" s="401" t="str">
        <f t="shared" si="1"/>
        <v>Í1+#CÈ5ÃÎ</v>
      </c>
    </row>
    <row r="131" spans="1:6" ht="26.1">
      <c r="A131">
        <v>130</v>
      </c>
      <c r="B131" s="403" t="s">
        <v>5187</v>
      </c>
      <c r="C131">
        <v>66400</v>
      </c>
      <c r="D131" t="s">
        <v>5188</v>
      </c>
      <c r="E131" s="404">
        <v>171103350</v>
      </c>
      <c r="F131" s="401" t="str">
        <f t="shared" ref="F131:F165" si="2">Code128(E131)</f>
        <v>Í1+#CÈ0aÎ</v>
      </c>
    </row>
    <row r="132" spans="1:6" ht="26.1">
      <c r="A132">
        <v>131</v>
      </c>
      <c r="B132" s="403" t="s">
        <v>5189</v>
      </c>
      <c r="C132">
        <v>223200</v>
      </c>
      <c r="D132" t="s">
        <v>5190</v>
      </c>
      <c r="E132" s="404">
        <v>171103324</v>
      </c>
      <c r="F132" s="401" t="str">
        <f t="shared" si="2"/>
        <v>Í1+#@È4mÎ</v>
      </c>
    </row>
    <row r="133" spans="1:6" ht="26.1">
      <c r="A133">
        <v>132</v>
      </c>
      <c r="B133" s="403" t="s">
        <v>5191</v>
      </c>
      <c r="C133">
        <v>8800</v>
      </c>
      <c r="D133" t="s">
        <v>5192</v>
      </c>
      <c r="E133" s="404">
        <v>171103307</v>
      </c>
      <c r="F133" s="401" t="str">
        <f t="shared" si="2"/>
        <v>Í1+#&gt;È7wÎ</v>
      </c>
    </row>
    <row r="134" spans="1:6" ht="26.1">
      <c r="A134">
        <v>133</v>
      </c>
      <c r="B134" s="403" t="s">
        <v>5193</v>
      </c>
      <c r="C134">
        <v>42400</v>
      </c>
      <c r="D134" t="s">
        <v>5194</v>
      </c>
      <c r="E134" s="404">
        <v>171103215</v>
      </c>
      <c r="F134" s="401" t="str">
        <f t="shared" si="2"/>
        <v>Í1+#5È5GÎ</v>
      </c>
    </row>
    <row r="135" spans="1:6" ht="26.1">
      <c r="A135">
        <v>134</v>
      </c>
      <c r="B135" s="403" t="s">
        <v>5195</v>
      </c>
      <c r="C135">
        <v>84000</v>
      </c>
      <c r="D135" t="s">
        <v>5196</v>
      </c>
      <c r="E135" s="404">
        <v>171103378</v>
      </c>
      <c r="F135" s="401" t="str">
        <f t="shared" si="2"/>
        <v>Í1+#EÈ82Î</v>
      </c>
    </row>
    <row r="136" spans="1:6" ht="26.1">
      <c r="A136">
        <v>135</v>
      </c>
      <c r="B136" s="403" t="s">
        <v>5197</v>
      </c>
      <c r="C136">
        <v>3400</v>
      </c>
      <c r="D136" t="s">
        <v>5198</v>
      </c>
      <c r="E136" s="404">
        <v>171102291</v>
      </c>
      <c r="F136" s="401" t="str">
        <f t="shared" si="2"/>
        <v>Í1+"=È1LÎ</v>
      </c>
    </row>
    <row r="137" spans="1:6" ht="26.1">
      <c r="A137">
        <v>136</v>
      </c>
      <c r="B137" s="403" t="s">
        <v>5199</v>
      </c>
      <c r="C137">
        <v>2100</v>
      </c>
      <c r="D137" t="s">
        <v>5200</v>
      </c>
      <c r="E137" s="404">
        <v>171105440</v>
      </c>
      <c r="F137" s="401" t="str">
        <f t="shared" si="2"/>
        <v>Í1+%LÈ0$Î</v>
      </c>
    </row>
    <row r="138" spans="1:6" ht="26.1">
      <c r="A138">
        <v>137</v>
      </c>
      <c r="B138" s="403" t="s">
        <v>5201</v>
      </c>
      <c r="C138">
        <v>3400</v>
      </c>
      <c r="D138" t="s">
        <v>5202</v>
      </c>
      <c r="E138" s="404">
        <v>171105490</v>
      </c>
      <c r="F138" s="401" t="str">
        <f t="shared" si="2"/>
        <v>Í1+%QÈ08Î</v>
      </c>
    </row>
    <row r="139" spans="1:6" ht="26.1">
      <c r="A139">
        <v>138</v>
      </c>
      <c r="B139" s="403" t="s">
        <v>5203</v>
      </c>
      <c r="C139">
        <v>42400</v>
      </c>
      <c r="D139" t="s">
        <v>5204</v>
      </c>
      <c r="E139" s="404">
        <v>171105538</v>
      </c>
      <c r="F139" s="401" t="str">
        <f t="shared" si="2"/>
        <v>Í1+%UÈ8xÎ</v>
      </c>
    </row>
    <row r="140" spans="1:6" ht="26.1">
      <c r="A140">
        <v>139</v>
      </c>
      <c r="B140" s="403" t="s">
        <v>5205</v>
      </c>
      <c r="C140">
        <v>24800</v>
      </c>
      <c r="D140" t="s">
        <v>5206</v>
      </c>
      <c r="E140" s="404">
        <v>171105622</v>
      </c>
      <c r="F140" s="401" t="str">
        <f t="shared" si="2"/>
        <v>Í1+%^È2xÎ</v>
      </c>
    </row>
    <row r="141" spans="1:6" ht="26.1">
      <c r="A141">
        <v>140</v>
      </c>
      <c r="B141" s="403" t="s">
        <v>4110</v>
      </c>
      <c r="C141">
        <v>23200</v>
      </c>
      <c r="D141" t="s">
        <v>5207</v>
      </c>
      <c r="E141" s="404">
        <v>171105195</v>
      </c>
      <c r="F141" s="401" t="str">
        <f t="shared" si="2"/>
        <v>Í1+%3È5EÎ</v>
      </c>
    </row>
    <row r="142" spans="1:6" ht="26.1">
      <c r="A142">
        <v>141</v>
      </c>
      <c r="B142" s="403" t="s">
        <v>5208</v>
      </c>
      <c r="C142">
        <v>3400</v>
      </c>
      <c r="D142" t="s">
        <v>5209</v>
      </c>
      <c r="E142" s="404">
        <v>171105196</v>
      </c>
      <c r="F142" s="401" t="str">
        <f t="shared" si="2"/>
        <v>Í1+%3È6KÎ</v>
      </c>
    </row>
    <row r="143" spans="1:6" ht="26.1">
      <c r="A143">
        <v>142</v>
      </c>
      <c r="B143" s="403" t="s">
        <v>5210</v>
      </c>
      <c r="C143">
        <v>26400</v>
      </c>
      <c r="D143" t="s">
        <v>5211</v>
      </c>
      <c r="E143" s="404">
        <v>171104778</v>
      </c>
      <c r="F143" s="401" t="str">
        <f t="shared" si="2"/>
        <v>Í1+$mÈ8nÎ</v>
      </c>
    </row>
    <row r="144" spans="1:6" ht="26.1">
      <c r="A144">
        <v>143</v>
      </c>
      <c r="B144" s="403" t="s">
        <v>5212</v>
      </c>
      <c r="C144">
        <v>26400</v>
      </c>
      <c r="D144" t="s">
        <v>5213</v>
      </c>
      <c r="E144" s="404">
        <v>171105047</v>
      </c>
      <c r="F144" s="401" t="str">
        <f t="shared" si="2"/>
        <v>Í1+%$È7|Î</v>
      </c>
    </row>
    <row r="145" spans="1:6" ht="26.1">
      <c r="A145">
        <v>144</v>
      </c>
      <c r="B145" s="403" t="s">
        <v>5214</v>
      </c>
      <c r="C145">
        <v>31200</v>
      </c>
      <c r="D145" t="s">
        <v>5215</v>
      </c>
      <c r="E145" s="404">
        <v>171104942</v>
      </c>
      <c r="F145" s="401" t="str">
        <f t="shared" si="2"/>
        <v>Í1+$~È2'Î</v>
      </c>
    </row>
    <row r="146" spans="1:6" ht="26.1">
      <c r="A146">
        <v>145</v>
      </c>
      <c r="B146" s="403" t="s">
        <v>5216</v>
      </c>
      <c r="C146">
        <v>8800</v>
      </c>
      <c r="D146" t="s">
        <v>5217</v>
      </c>
      <c r="E146" s="404">
        <v>171105069</v>
      </c>
      <c r="F146" s="401" t="str">
        <f t="shared" si="2"/>
        <v>Í1+%&amp;È9)Î</v>
      </c>
    </row>
    <row r="147" spans="1:6" ht="26.1">
      <c r="A147">
        <v>146</v>
      </c>
      <c r="B147" s="403" t="s">
        <v>5218</v>
      </c>
      <c r="C147">
        <v>3400</v>
      </c>
      <c r="D147" t="s">
        <v>5219</v>
      </c>
      <c r="E147" s="404">
        <v>171104871</v>
      </c>
      <c r="F147" s="401" t="str">
        <f t="shared" si="2"/>
        <v>Í1+$wÈ1lÎ</v>
      </c>
    </row>
    <row r="148" spans="1:6" ht="26.1">
      <c r="A148">
        <v>147</v>
      </c>
      <c r="B148" s="403" t="s">
        <v>5220</v>
      </c>
      <c r="C148">
        <v>12000</v>
      </c>
      <c r="D148" t="s">
        <v>5221</v>
      </c>
      <c r="E148" s="404">
        <v>171105023</v>
      </c>
      <c r="F148" s="401" t="str">
        <f t="shared" si="2"/>
        <v>Í1+%"È3\Î</v>
      </c>
    </row>
    <row r="149" spans="1:6" ht="26.1">
      <c r="A149">
        <v>148</v>
      </c>
      <c r="B149" s="403" t="s">
        <v>5222</v>
      </c>
      <c r="C149">
        <v>29600</v>
      </c>
      <c r="D149" t="s">
        <v>5223</v>
      </c>
      <c r="E149" s="404">
        <v>171107729</v>
      </c>
      <c r="F149" s="401" t="str">
        <f t="shared" si="2"/>
        <v>Í1+'hÈ9iÎ</v>
      </c>
    </row>
    <row r="150" spans="1:6" ht="26.1">
      <c r="A150">
        <v>149</v>
      </c>
      <c r="B150" s="403" t="s">
        <v>5224</v>
      </c>
      <c r="C150">
        <v>12000</v>
      </c>
      <c r="D150" t="s">
        <v>5225</v>
      </c>
      <c r="E150" s="404">
        <v>171107746</v>
      </c>
      <c r="F150" s="401" t="str">
        <f t="shared" si="2"/>
        <v>Í1+'jÈ6_Î</v>
      </c>
    </row>
    <row r="151" spans="1:6" ht="26.1">
      <c r="A151">
        <v>150</v>
      </c>
      <c r="B151" s="403" t="s">
        <v>5226</v>
      </c>
      <c r="C151">
        <v>28000</v>
      </c>
      <c r="D151" t="s">
        <v>5227</v>
      </c>
      <c r="E151" s="404">
        <v>171107325</v>
      </c>
      <c r="F151" s="401" t="str">
        <f t="shared" si="2"/>
        <v>Í1+'@È5ÃÎ</v>
      </c>
    </row>
    <row r="152" spans="1:6" ht="26.1">
      <c r="A152">
        <v>151</v>
      </c>
      <c r="B152" s="403" t="s">
        <v>5228</v>
      </c>
      <c r="C152">
        <v>29600</v>
      </c>
      <c r="D152" t="s">
        <v>5229</v>
      </c>
      <c r="E152" s="404">
        <v>171107436</v>
      </c>
      <c r="F152" s="401" t="str">
        <f t="shared" si="2"/>
        <v>Í1+'KÈ6JÎ</v>
      </c>
    </row>
    <row r="153" spans="1:6" ht="26.1">
      <c r="A153">
        <v>152</v>
      </c>
      <c r="B153" s="403" t="s">
        <v>5230</v>
      </c>
      <c r="C153">
        <v>15200</v>
      </c>
      <c r="D153" t="s">
        <v>5231</v>
      </c>
      <c r="E153" s="404">
        <v>171107463</v>
      </c>
      <c r="F153" s="401" t="str">
        <f t="shared" si="2"/>
        <v>Í1+'NÈ3DÎ</v>
      </c>
    </row>
    <row r="154" spans="1:6" ht="26.1">
      <c r="A154">
        <v>153</v>
      </c>
      <c r="B154" s="403" t="s">
        <v>5232</v>
      </c>
      <c r="C154">
        <v>37600</v>
      </c>
      <c r="D154" t="s">
        <v>5233</v>
      </c>
      <c r="E154" s="404">
        <v>171107502</v>
      </c>
      <c r="F154" s="401" t="str">
        <f t="shared" si="2"/>
        <v>Í1+'RÈ2NÎ</v>
      </c>
    </row>
    <row r="155" spans="1:6" ht="26.1">
      <c r="A155">
        <v>154</v>
      </c>
      <c r="B155" s="403" t="s">
        <v>5234</v>
      </c>
      <c r="C155">
        <v>8800</v>
      </c>
      <c r="D155" t="s">
        <v>5235</v>
      </c>
      <c r="E155" s="404">
        <v>171107526</v>
      </c>
      <c r="F155" s="401" t="str">
        <f t="shared" si="2"/>
        <v>Í1+'TÈ6nÎ</v>
      </c>
    </row>
    <row r="156" spans="1:6" ht="26.1">
      <c r="A156">
        <v>155</v>
      </c>
      <c r="B156" s="403" t="s">
        <v>5236</v>
      </c>
      <c r="C156">
        <v>13600</v>
      </c>
      <c r="D156" t="s">
        <v>5237</v>
      </c>
      <c r="E156" s="404">
        <v>171107602</v>
      </c>
      <c r="F156" s="401" t="str">
        <f t="shared" si="2"/>
        <v>Í1+'\È2vÎ</v>
      </c>
    </row>
    <row r="157" spans="1:6" ht="26.1">
      <c r="A157">
        <v>156</v>
      </c>
      <c r="B157" s="403" t="s">
        <v>5238</v>
      </c>
      <c r="C157">
        <v>20000</v>
      </c>
      <c r="D157" t="s">
        <v>5239</v>
      </c>
      <c r="E157" s="404">
        <v>171107579</v>
      </c>
      <c r="F157" s="401" t="str">
        <f t="shared" si="2"/>
        <v>Í1+'YÈ9-Î</v>
      </c>
    </row>
    <row r="158" spans="1:6" ht="26.1">
      <c r="A158">
        <v>157</v>
      </c>
      <c r="B158" s="403" t="s">
        <v>5240</v>
      </c>
      <c r="C158">
        <v>28000</v>
      </c>
      <c r="D158" t="s">
        <v>5241</v>
      </c>
      <c r="E158" s="404">
        <v>171107546</v>
      </c>
      <c r="F158" s="401" t="str">
        <f t="shared" si="2"/>
        <v>Í1+'VÈ6vÎ</v>
      </c>
    </row>
    <row r="159" spans="1:6" ht="26.1">
      <c r="A159">
        <v>158</v>
      </c>
      <c r="B159" s="403" t="s">
        <v>5242</v>
      </c>
      <c r="C159">
        <v>28000</v>
      </c>
      <c r="D159" t="s">
        <v>5243</v>
      </c>
      <c r="E159" s="404">
        <v>171107540</v>
      </c>
      <c r="F159" s="401" t="str">
        <f t="shared" si="2"/>
        <v>Í1+'VÈ0RÎ</v>
      </c>
    </row>
    <row r="160" spans="1:6" ht="26.1">
      <c r="A160">
        <v>159</v>
      </c>
      <c r="B160" s="403" t="s">
        <v>5244</v>
      </c>
      <c r="C160">
        <v>2100</v>
      </c>
      <c r="D160" t="s">
        <v>5245</v>
      </c>
      <c r="E160" s="404">
        <v>171107389</v>
      </c>
      <c r="F160" s="401" t="str">
        <f t="shared" si="2"/>
        <v>Í1+'FÈ9HÎ</v>
      </c>
    </row>
    <row r="161" spans="1:6" ht="26.1">
      <c r="A161">
        <v>160</v>
      </c>
      <c r="B161" s="403" t="s">
        <v>5246</v>
      </c>
      <c r="C161">
        <v>7200</v>
      </c>
      <c r="D161" t="s">
        <v>5247</v>
      </c>
      <c r="E161" s="404">
        <v>171107920</v>
      </c>
      <c r="F161" s="401" t="str">
        <f t="shared" si="2"/>
        <v>Í1+'|È0ÇÎ</v>
      </c>
    </row>
    <row r="162" spans="1:6" ht="26.1">
      <c r="A162">
        <v>161</v>
      </c>
      <c r="B162" s="403" t="s">
        <v>5248</v>
      </c>
      <c r="C162">
        <v>16800</v>
      </c>
      <c r="D162" t="s">
        <v>5249</v>
      </c>
      <c r="E162" s="404">
        <v>171109176</v>
      </c>
      <c r="F162" s="401" t="str">
        <f t="shared" si="2"/>
        <v>Í1+)1È6OÎ</v>
      </c>
    </row>
    <row r="163" spans="1:6" ht="26.1">
      <c r="A163">
        <v>162</v>
      </c>
      <c r="B163" s="403" t="s">
        <v>5250</v>
      </c>
      <c r="C163">
        <v>13600</v>
      </c>
      <c r="D163" t="s">
        <v>5251</v>
      </c>
      <c r="E163" s="404">
        <v>171109495</v>
      </c>
      <c r="F163" s="401" t="str">
        <f t="shared" si="2"/>
        <v>Í1+)QÈ5bÎ</v>
      </c>
    </row>
    <row r="164" spans="1:6" ht="26.1">
      <c r="A164">
        <v>163</v>
      </c>
      <c r="B164" s="403" t="s">
        <v>5252</v>
      </c>
      <c r="C164">
        <v>293600</v>
      </c>
      <c r="D164" t="s">
        <v>5253</v>
      </c>
      <c r="E164" s="404">
        <v>171109177</v>
      </c>
      <c r="F164" s="401" t="str">
        <f t="shared" si="2"/>
        <v>Í1+)1È7UÎ</v>
      </c>
    </row>
    <row r="165" spans="1:6" ht="26.1">
      <c r="A165">
        <v>164</v>
      </c>
      <c r="B165" s="403" t="s">
        <v>5254</v>
      </c>
      <c r="C165">
        <v>4700</v>
      </c>
      <c r="D165" t="s">
        <v>5255</v>
      </c>
      <c r="E165" s="404">
        <v>171109402</v>
      </c>
      <c r="F165" s="401" t="str">
        <f t="shared" si="2"/>
        <v>Í1+)HÈ2,Î</v>
      </c>
    </row>
    <row r="182" spans="6:6" ht="26.1">
      <c r="F182" s="401"/>
    </row>
  </sheetData>
  <autoFilter ref="A1:F165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8"/>
  <sheetViews>
    <sheetView topLeftCell="A164" workbookViewId="0">
      <selection activeCell="G174" sqref="G174"/>
    </sheetView>
  </sheetViews>
  <sheetFormatPr defaultRowHeight="14.4"/>
  <cols>
    <col min="1" max="1" width="10.5234375" customWidth="1"/>
    <col min="2" max="2" width="12.20703125" bestFit="1" customWidth="1"/>
    <col min="5" max="5" width="14.41796875" style="404" customWidth="1"/>
    <col min="6" max="6" width="24.26171875" bestFit="1" customWidth="1"/>
  </cols>
  <sheetData>
    <row r="1" spans="1:6">
      <c r="A1" t="s">
        <v>4584</v>
      </c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</v>
      </c>
      <c r="B2" s="403" t="s">
        <v>5256</v>
      </c>
      <c r="C2">
        <v>4700</v>
      </c>
      <c r="D2" t="s">
        <v>5257</v>
      </c>
      <c r="E2" s="404">
        <v>171104470</v>
      </c>
      <c r="F2" s="401" t="str">
        <f>Code128(E2)</f>
        <v>Í1+$OÈ0-Î</v>
      </c>
    </row>
    <row r="3" spans="1:6" ht="26.1">
      <c r="A3">
        <v>2</v>
      </c>
      <c r="B3" s="403" t="s">
        <v>5258</v>
      </c>
      <c r="C3">
        <v>3400</v>
      </c>
      <c r="D3" t="s">
        <v>5259</v>
      </c>
      <c r="E3" s="404">
        <v>171104462</v>
      </c>
      <c r="F3" s="401" t="str">
        <f t="shared" ref="F3:F66" si="0">Code128(E3)</f>
        <v>Í1+$NÈ25Î</v>
      </c>
    </row>
    <row r="4" spans="1:6" ht="26.1">
      <c r="A4">
        <v>3</v>
      </c>
      <c r="B4" s="403" t="s">
        <v>5260</v>
      </c>
      <c r="C4">
        <v>12000</v>
      </c>
      <c r="D4" t="s">
        <v>5261</v>
      </c>
      <c r="E4" s="404">
        <v>171104461</v>
      </c>
      <c r="F4" s="401" t="str">
        <f t="shared" si="0"/>
        <v>Í1+$NÈ1/Î</v>
      </c>
    </row>
    <row r="5" spans="1:6" ht="26.1">
      <c r="A5">
        <v>4</v>
      </c>
      <c r="B5" s="403" t="s">
        <v>5262</v>
      </c>
      <c r="C5">
        <v>28000</v>
      </c>
      <c r="D5" t="s">
        <v>5263</v>
      </c>
      <c r="E5" s="404">
        <v>171104442</v>
      </c>
      <c r="F5" s="401" t="str">
        <f t="shared" si="0"/>
        <v>Í1+$LÈ2-Î</v>
      </c>
    </row>
    <row r="6" spans="1:6" ht="26.1">
      <c r="A6">
        <v>5</v>
      </c>
      <c r="B6" s="403" t="s">
        <v>5264</v>
      </c>
      <c r="C6">
        <v>52000</v>
      </c>
      <c r="D6" t="s">
        <v>5265</v>
      </c>
      <c r="E6" s="404">
        <v>171104339</v>
      </c>
      <c r="F6" s="401" t="str">
        <f t="shared" si="0"/>
        <v>Í1+$AÈ9+Î</v>
      </c>
    </row>
    <row r="7" spans="1:6" ht="26.1">
      <c r="A7">
        <v>6</v>
      </c>
      <c r="B7" s="403" t="s">
        <v>5266</v>
      </c>
      <c r="C7">
        <v>15200</v>
      </c>
      <c r="D7" t="s">
        <v>5267</v>
      </c>
      <c r="E7" s="404">
        <v>171101874</v>
      </c>
      <c r="F7" s="401" t="str">
        <f t="shared" si="0"/>
        <v>Í1+!wÈ4uÎ</v>
      </c>
    </row>
    <row r="8" spans="1:6" ht="26.1">
      <c r="A8">
        <v>7</v>
      </c>
      <c r="B8" s="403" t="s">
        <v>5268</v>
      </c>
      <c r="C8">
        <v>84000</v>
      </c>
      <c r="D8" t="s">
        <v>5269</v>
      </c>
      <c r="E8" s="404">
        <v>171103904</v>
      </c>
      <c r="F8" s="401" t="str">
        <f t="shared" si="0"/>
        <v>Í1+#zÈ4ÂÎ</v>
      </c>
    </row>
    <row r="9" spans="1:6" ht="26.1">
      <c r="A9">
        <v>8</v>
      </c>
      <c r="B9" s="403" t="s">
        <v>5270</v>
      </c>
      <c r="C9">
        <v>168800</v>
      </c>
      <c r="D9" t="s">
        <v>5271</v>
      </c>
      <c r="E9" s="404">
        <v>171104627</v>
      </c>
      <c r="F9" s="401" t="str">
        <f t="shared" si="0"/>
        <v>Í1+$^È7,Î</v>
      </c>
    </row>
    <row r="10" spans="1:6" ht="26.1">
      <c r="A10">
        <v>9</v>
      </c>
      <c r="B10" s="403" t="s">
        <v>5272</v>
      </c>
      <c r="C10">
        <v>623200</v>
      </c>
      <c r="D10" t="s">
        <v>5273</v>
      </c>
      <c r="E10" s="404">
        <v>171104626</v>
      </c>
      <c r="F10" s="401" t="str">
        <f t="shared" si="0"/>
        <v>Í1+$^È6&amp;Î</v>
      </c>
    </row>
    <row r="11" spans="1:6" ht="26.1">
      <c r="A11">
        <v>10</v>
      </c>
      <c r="B11" s="403" t="s">
        <v>5274</v>
      </c>
      <c r="C11">
        <v>37600</v>
      </c>
      <c r="D11" t="s">
        <v>5275</v>
      </c>
      <c r="E11" s="404">
        <v>171106983</v>
      </c>
      <c r="F11" s="401" t="str">
        <f t="shared" si="0"/>
        <v>Í1+&amp;ÆÈ3CÎ</v>
      </c>
    </row>
    <row r="12" spans="1:6" ht="26.1">
      <c r="A12">
        <v>11</v>
      </c>
      <c r="B12" s="403" t="s">
        <v>5276</v>
      </c>
      <c r="C12">
        <v>55200</v>
      </c>
      <c r="D12" t="s">
        <v>5277</v>
      </c>
      <c r="E12" s="404">
        <v>171106845</v>
      </c>
      <c r="F12" s="401" t="str">
        <f t="shared" si="0"/>
        <v>Í1+&amp;tÈ5~Î</v>
      </c>
    </row>
    <row r="13" spans="1:6" ht="26.1">
      <c r="A13">
        <v>12</v>
      </c>
      <c r="B13" s="403" t="s">
        <v>5278</v>
      </c>
      <c r="C13">
        <v>3400</v>
      </c>
      <c r="D13" t="s">
        <v>5279</v>
      </c>
      <c r="E13" s="404">
        <v>171106664</v>
      </c>
      <c r="F13" s="401" t="str">
        <f t="shared" si="0"/>
        <v>Í1+&amp;bÈ40Î</v>
      </c>
    </row>
    <row r="14" spans="1:6" ht="26.1">
      <c r="A14">
        <v>13</v>
      </c>
      <c r="B14" s="403" t="s">
        <v>5280</v>
      </c>
      <c r="C14">
        <v>4700</v>
      </c>
      <c r="D14" t="s">
        <v>5281</v>
      </c>
      <c r="E14" s="404">
        <v>171101301</v>
      </c>
      <c r="F14" s="401" t="str">
        <f t="shared" si="0"/>
        <v>Í1+!&gt;È1MÎ</v>
      </c>
    </row>
    <row r="15" spans="1:6" ht="26.1">
      <c r="A15">
        <v>14</v>
      </c>
      <c r="B15" s="403" t="s">
        <v>5282</v>
      </c>
      <c r="C15">
        <v>58400</v>
      </c>
      <c r="D15" t="s">
        <v>5283</v>
      </c>
      <c r="E15" s="404">
        <v>171101302</v>
      </c>
      <c r="F15" s="401" t="str">
        <f t="shared" si="0"/>
        <v>Í1+!&gt;È2SÎ</v>
      </c>
    </row>
    <row r="16" spans="1:6" ht="26.1">
      <c r="A16">
        <v>15</v>
      </c>
      <c r="B16" s="403" t="s">
        <v>5284</v>
      </c>
      <c r="C16">
        <v>29600</v>
      </c>
      <c r="D16" t="s">
        <v>5285</v>
      </c>
      <c r="E16" s="404">
        <v>171103470</v>
      </c>
      <c r="F16" s="401" t="str">
        <f t="shared" si="0"/>
        <v>Í1+#OÈ0*Î</v>
      </c>
    </row>
    <row r="17" spans="1:6" ht="26.1">
      <c r="A17">
        <v>16</v>
      </c>
      <c r="B17" s="403" t="s">
        <v>5286</v>
      </c>
      <c r="C17">
        <v>13600</v>
      </c>
      <c r="D17" t="s">
        <v>5287</v>
      </c>
      <c r="E17" s="404">
        <v>171103471</v>
      </c>
      <c r="F17" s="401" t="str">
        <f t="shared" si="0"/>
        <v>Í1+#OÈ10Î</v>
      </c>
    </row>
    <row r="18" spans="1:6" ht="26.1">
      <c r="A18">
        <v>17</v>
      </c>
      <c r="B18" s="403" t="s">
        <v>5288</v>
      </c>
      <c r="C18">
        <v>2100</v>
      </c>
      <c r="D18" t="s">
        <v>5289</v>
      </c>
      <c r="E18" s="404">
        <v>171103895</v>
      </c>
      <c r="F18" s="401" t="str">
        <f t="shared" si="0"/>
        <v>Í1+#yÈ5"Î</v>
      </c>
    </row>
    <row r="19" spans="1:6" ht="26.1">
      <c r="A19">
        <v>18</v>
      </c>
      <c r="B19" s="403" t="s">
        <v>5290</v>
      </c>
      <c r="C19">
        <v>42400</v>
      </c>
      <c r="D19" t="s">
        <v>5291</v>
      </c>
      <c r="E19" s="404">
        <v>171103894</v>
      </c>
      <c r="F19" s="401" t="str">
        <f t="shared" si="0"/>
        <v>Í1+#yÈ4ÇÎ</v>
      </c>
    </row>
    <row r="20" spans="1:6" ht="26.1">
      <c r="A20">
        <v>19</v>
      </c>
      <c r="B20" s="403" t="s">
        <v>5292</v>
      </c>
      <c r="C20">
        <v>42400</v>
      </c>
      <c r="D20" t="s">
        <v>5293</v>
      </c>
      <c r="E20" s="404">
        <v>171103893</v>
      </c>
      <c r="F20" s="401" t="str">
        <f t="shared" si="0"/>
        <v>Í1+#yÈ3}Î</v>
      </c>
    </row>
    <row r="21" spans="1:6" ht="26.1">
      <c r="A21">
        <v>20</v>
      </c>
      <c r="B21" s="403" t="s">
        <v>5294</v>
      </c>
      <c r="C21">
        <v>111200</v>
      </c>
      <c r="D21" t="s">
        <v>5295</v>
      </c>
      <c r="E21" s="404">
        <v>171103778</v>
      </c>
      <c r="F21" s="401" t="str">
        <f t="shared" si="0"/>
        <v>Í1+#mÈ8kÎ</v>
      </c>
    </row>
    <row r="22" spans="1:6" ht="26.1">
      <c r="A22">
        <v>21</v>
      </c>
      <c r="B22" s="403" t="s">
        <v>5296</v>
      </c>
      <c r="C22">
        <v>37600</v>
      </c>
      <c r="D22" t="s">
        <v>5297</v>
      </c>
      <c r="E22" s="404">
        <v>171103587</v>
      </c>
      <c r="F22" s="401" t="str">
        <f t="shared" si="0"/>
        <v>Í1+#ZÈ7ÄÎ</v>
      </c>
    </row>
    <row r="23" spans="1:6" ht="26.1">
      <c r="A23">
        <v>22</v>
      </c>
      <c r="B23" s="403" t="s">
        <v>5298</v>
      </c>
      <c r="C23">
        <v>50400</v>
      </c>
      <c r="D23" t="s">
        <v>5299</v>
      </c>
      <c r="E23" s="404">
        <v>171103649</v>
      </c>
      <c r="F23" s="401" t="str">
        <f t="shared" si="0"/>
        <v>Í1+#`È9=Î</v>
      </c>
    </row>
    <row r="24" spans="1:6" ht="26.1">
      <c r="A24">
        <v>23</v>
      </c>
      <c r="B24" s="403" t="s">
        <v>5300</v>
      </c>
      <c r="C24">
        <v>3400</v>
      </c>
      <c r="D24" t="s">
        <v>5301</v>
      </c>
      <c r="E24" s="404">
        <v>171103739</v>
      </c>
      <c r="F24" s="401" t="str">
        <f t="shared" si="0"/>
        <v>Í1+#iÈ9aÎ</v>
      </c>
    </row>
    <row r="25" spans="1:6" ht="26.1">
      <c r="A25">
        <v>24</v>
      </c>
      <c r="B25" s="403" t="s">
        <v>5302</v>
      </c>
      <c r="C25">
        <v>15200</v>
      </c>
      <c r="D25" t="s">
        <v>5303</v>
      </c>
      <c r="E25" s="404">
        <v>171101467</v>
      </c>
      <c r="F25" s="401" t="str">
        <f t="shared" si="0"/>
        <v>Í1+!NÈ7JÎ</v>
      </c>
    </row>
    <row r="26" spans="1:6" ht="26.1">
      <c r="A26">
        <v>25</v>
      </c>
      <c r="B26" s="403" t="s">
        <v>5304</v>
      </c>
      <c r="C26">
        <v>10400</v>
      </c>
      <c r="D26" t="s">
        <v>5305</v>
      </c>
      <c r="E26" s="404">
        <v>171101352</v>
      </c>
      <c r="F26" s="401" t="str">
        <f t="shared" si="0"/>
        <v>Í1+!CÈ2gÎ</v>
      </c>
    </row>
    <row r="27" spans="1:6" ht="26.1">
      <c r="A27">
        <v>26</v>
      </c>
      <c r="B27" s="403" t="s">
        <v>5306</v>
      </c>
      <c r="C27">
        <v>37600</v>
      </c>
      <c r="D27" t="s">
        <v>5307</v>
      </c>
      <c r="E27" s="404">
        <v>171101363</v>
      </c>
      <c r="F27" s="401" t="str">
        <f t="shared" si="0"/>
        <v>Í1+!DÈ3qÎ</v>
      </c>
    </row>
    <row r="28" spans="1:6" ht="26.1">
      <c r="A28">
        <v>27</v>
      </c>
      <c r="B28" s="403" t="s">
        <v>5308</v>
      </c>
      <c r="C28">
        <v>8800</v>
      </c>
      <c r="D28" t="s">
        <v>5309</v>
      </c>
      <c r="E28" s="404">
        <v>171101364</v>
      </c>
      <c r="F28" s="401" t="str">
        <f t="shared" si="0"/>
        <v>Í1+!DÈ4wÎ</v>
      </c>
    </row>
    <row r="29" spans="1:6" ht="26.1">
      <c r="A29">
        <v>28</v>
      </c>
      <c r="B29" s="403" t="s">
        <v>5310</v>
      </c>
      <c r="C29">
        <v>13600</v>
      </c>
      <c r="D29" t="s">
        <v>5311</v>
      </c>
      <c r="E29" s="404">
        <v>171101273</v>
      </c>
      <c r="F29" s="401" t="str">
        <f t="shared" si="0"/>
        <v>Í1+!;È3MÎ</v>
      </c>
    </row>
    <row r="30" spans="1:6" ht="26.1">
      <c r="A30">
        <v>29</v>
      </c>
      <c r="B30" s="403" t="s">
        <v>5312</v>
      </c>
      <c r="C30">
        <v>28000</v>
      </c>
      <c r="D30" t="s">
        <v>5313</v>
      </c>
      <c r="E30" s="404">
        <v>171101291</v>
      </c>
      <c r="F30" s="401" t="str">
        <f t="shared" si="0"/>
        <v>Í1+!=È1IÎ</v>
      </c>
    </row>
    <row r="31" spans="1:6" ht="26.1">
      <c r="A31">
        <v>30</v>
      </c>
      <c r="B31" s="403" t="s">
        <v>5314</v>
      </c>
      <c r="C31">
        <v>4700</v>
      </c>
      <c r="D31" t="s">
        <v>5315</v>
      </c>
      <c r="E31" s="404">
        <v>171101307</v>
      </c>
      <c r="F31" s="401" t="str">
        <f t="shared" si="0"/>
        <v>Í1+!&gt;È7qÎ</v>
      </c>
    </row>
    <row r="32" spans="1:6" ht="26.1">
      <c r="A32">
        <v>31</v>
      </c>
      <c r="B32" s="403" t="s">
        <v>5316</v>
      </c>
      <c r="C32">
        <v>7200</v>
      </c>
      <c r="D32" t="s">
        <v>5317</v>
      </c>
      <c r="E32" s="404">
        <v>171101538</v>
      </c>
      <c r="F32" s="401" t="str">
        <f t="shared" si="0"/>
        <v>Í1+!UÈ8lÎ</v>
      </c>
    </row>
    <row r="33" spans="1:6" ht="26.1">
      <c r="A33">
        <v>32</v>
      </c>
      <c r="B33" s="403" t="s">
        <v>5318</v>
      </c>
      <c r="C33">
        <v>21600</v>
      </c>
      <c r="D33" t="s">
        <v>5319</v>
      </c>
      <c r="E33" s="404">
        <v>171101551</v>
      </c>
      <c r="F33" s="401" t="str">
        <f t="shared" si="0"/>
        <v>Í1+!WÈ1JÎ</v>
      </c>
    </row>
    <row r="34" spans="1:6" ht="26.1">
      <c r="A34">
        <v>33</v>
      </c>
      <c r="B34" s="403" t="s">
        <v>5320</v>
      </c>
      <c r="C34">
        <v>21600</v>
      </c>
      <c r="D34" t="s">
        <v>5321</v>
      </c>
      <c r="E34" s="404">
        <v>171101670</v>
      </c>
      <c r="F34" s="401" t="str">
        <f t="shared" si="0"/>
        <v>Í1+!cÈ0tÎ</v>
      </c>
    </row>
    <row r="35" spans="1:6" ht="26.1">
      <c r="A35">
        <v>34</v>
      </c>
      <c r="B35" s="403" t="s">
        <v>5322</v>
      </c>
      <c r="C35">
        <v>44000</v>
      </c>
      <c r="D35" t="s">
        <v>5323</v>
      </c>
      <c r="E35" s="404">
        <v>171101644</v>
      </c>
      <c r="F35" s="401" t="str">
        <f t="shared" si="0"/>
        <v>Í1+!`È4ÄÎ</v>
      </c>
    </row>
    <row r="36" spans="1:6" ht="26.1">
      <c r="A36">
        <v>35</v>
      </c>
      <c r="B36" s="403" t="s">
        <v>5324</v>
      </c>
      <c r="C36">
        <v>18400</v>
      </c>
      <c r="D36" t="s">
        <v>5325</v>
      </c>
      <c r="E36" s="404">
        <v>171101398</v>
      </c>
      <c r="F36" s="401" t="str">
        <f t="shared" si="0"/>
        <v>Í1+!GÈ84Î</v>
      </c>
    </row>
    <row r="37" spans="1:6" ht="26.1">
      <c r="A37">
        <v>36</v>
      </c>
      <c r="B37" s="403" t="s">
        <v>5326</v>
      </c>
      <c r="C37">
        <v>13600</v>
      </c>
      <c r="D37" t="s">
        <v>5327</v>
      </c>
      <c r="E37" s="404">
        <v>171101455</v>
      </c>
      <c r="F37" s="401" t="str">
        <f t="shared" si="0"/>
        <v>Í1+!MÈ5:Î</v>
      </c>
    </row>
    <row r="38" spans="1:6" ht="26.1">
      <c r="A38">
        <v>37</v>
      </c>
      <c r="B38" s="403" t="s">
        <v>5328</v>
      </c>
      <c r="C38">
        <v>16800</v>
      </c>
      <c r="D38" t="s">
        <v>5329</v>
      </c>
      <c r="E38" s="404">
        <v>171102976</v>
      </c>
      <c r="F38" s="401" t="str">
        <f t="shared" si="0"/>
        <v>Í1+"ÅÈ6EÎ</v>
      </c>
    </row>
    <row r="39" spans="1:6" ht="26.1">
      <c r="A39">
        <v>38</v>
      </c>
      <c r="B39" s="403" t="s">
        <v>5330</v>
      </c>
      <c r="C39">
        <v>37600</v>
      </c>
      <c r="D39" t="s">
        <v>5331</v>
      </c>
      <c r="E39" s="404">
        <v>171102978</v>
      </c>
      <c r="F39" s="401" t="str">
        <f t="shared" si="0"/>
        <v>Í1+"ÅÈ8QÎ</v>
      </c>
    </row>
    <row r="40" spans="1:6" ht="26.1">
      <c r="A40">
        <v>39</v>
      </c>
      <c r="B40" s="403" t="s">
        <v>5332</v>
      </c>
      <c r="C40">
        <v>52000</v>
      </c>
      <c r="D40" t="s">
        <v>5333</v>
      </c>
      <c r="E40" s="404">
        <v>171102879</v>
      </c>
      <c r="F40" s="401" t="str">
        <f t="shared" si="0"/>
        <v>Í1+"wÈ9/Î</v>
      </c>
    </row>
    <row r="41" spans="1:6" ht="26.1">
      <c r="A41">
        <v>40</v>
      </c>
      <c r="B41" s="403" t="s">
        <v>5334</v>
      </c>
      <c r="C41">
        <v>95200</v>
      </c>
      <c r="D41" t="s">
        <v>5335</v>
      </c>
      <c r="E41" s="404">
        <v>171102765</v>
      </c>
      <c r="F41" s="401" t="str">
        <f t="shared" si="0"/>
        <v>Í1+"lÈ5RÎ</v>
      </c>
    </row>
    <row r="42" spans="1:6" ht="26.1">
      <c r="A42">
        <v>41</v>
      </c>
      <c r="B42" s="403" t="s">
        <v>5336</v>
      </c>
      <c r="C42">
        <v>119200</v>
      </c>
      <c r="D42" t="s">
        <v>5337</v>
      </c>
      <c r="E42" s="404">
        <v>171102693</v>
      </c>
      <c r="F42" s="401" t="str">
        <f t="shared" si="0"/>
        <v>Í1+"eÈ3*Î</v>
      </c>
    </row>
    <row r="43" spans="1:6" ht="26.1">
      <c r="A43">
        <v>42</v>
      </c>
      <c r="B43" s="403" t="s">
        <v>5338</v>
      </c>
      <c r="C43">
        <v>29600</v>
      </c>
      <c r="D43" t="s">
        <v>5339</v>
      </c>
      <c r="E43" s="404">
        <v>171102688</v>
      </c>
      <c r="F43" s="401" t="str">
        <f t="shared" si="0"/>
        <v>Í1+"dÈ8DÎ</v>
      </c>
    </row>
    <row r="44" spans="1:6" ht="26.1">
      <c r="A44">
        <v>43</v>
      </c>
      <c r="B44" s="403" t="s">
        <v>5340</v>
      </c>
      <c r="C44">
        <v>20000</v>
      </c>
      <c r="D44" t="s">
        <v>5341</v>
      </c>
      <c r="E44" s="404">
        <v>171102700</v>
      </c>
      <c r="F44" s="401" t="str">
        <f t="shared" si="0"/>
        <v>Í1+"fÈ0ÇÎ</v>
      </c>
    </row>
    <row r="45" spans="1:6" ht="26.1">
      <c r="A45">
        <v>44</v>
      </c>
      <c r="B45" s="403" t="s">
        <v>5342</v>
      </c>
      <c r="C45">
        <v>154400</v>
      </c>
      <c r="D45" t="s">
        <v>5343</v>
      </c>
      <c r="E45" s="404">
        <v>171102663</v>
      </c>
      <c r="F45" s="401" t="str">
        <f t="shared" si="0"/>
        <v>Í1+"bÈ3ÉÎ</v>
      </c>
    </row>
    <row r="46" spans="1:6" ht="26.1">
      <c r="A46">
        <v>45</v>
      </c>
      <c r="B46" s="403" t="s">
        <v>5344</v>
      </c>
      <c r="C46">
        <v>72800</v>
      </c>
      <c r="D46" t="s">
        <v>5345</v>
      </c>
      <c r="E46" s="404">
        <v>171102627</v>
      </c>
      <c r="F46" s="401" t="str">
        <f t="shared" si="0"/>
        <v>Í1+"^È7&amp;Î</v>
      </c>
    </row>
    <row r="47" spans="1:6" ht="26.1">
      <c r="A47">
        <v>46</v>
      </c>
      <c r="B47" s="403" t="s">
        <v>5346</v>
      </c>
      <c r="C47">
        <v>15200</v>
      </c>
      <c r="D47" t="s">
        <v>5347</v>
      </c>
      <c r="E47" s="404">
        <v>171101735</v>
      </c>
      <c r="F47" s="401" t="str">
        <f t="shared" si="0"/>
        <v>Í1+!iÈ5CÎ</v>
      </c>
    </row>
    <row r="48" spans="1:6" ht="26.1">
      <c r="A48">
        <v>47</v>
      </c>
      <c r="B48" s="403" t="s">
        <v>5348</v>
      </c>
      <c r="C48">
        <v>12000</v>
      </c>
      <c r="D48" t="s">
        <v>5349</v>
      </c>
      <c r="E48" s="404">
        <v>171101755</v>
      </c>
      <c r="F48" s="401" t="str">
        <f t="shared" si="0"/>
        <v>Í1+!kÈ5KÎ</v>
      </c>
    </row>
    <row r="49" spans="1:6" ht="26.1">
      <c r="A49">
        <v>48</v>
      </c>
      <c r="B49" s="403" t="s">
        <v>5350</v>
      </c>
      <c r="C49">
        <v>16800</v>
      </c>
      <c r="D49" t="s">
        <v>5351</v>
      </c>
      <c r="E49" s="404">
        <v>171101822</v>
      </c>
      <c r="F49" s="401" t="str">
        <f t="shared" si="0"/>
        <v>Í1+!rÈ2UÎ</v>
      </c>
    </row>
    <row r="50" spans="1:6" ht="26.1">
      <c r="A50">
        <v>49</v>
      </c>
      <c r="B50" s="403" t="s">
        <v>5352</v>
      </c>
      <c r="C50">
        <v>26400</v>
      </c>
      <c r="D50" t="s">
        <v>5353</v>
      </c>
      <c r="E50" s="404">
        <v>171101853</v>
      </c>
      <c r="F50" s="401" t="str">
        <f t="shared" si="0"/>
        <v>Í1+!uÈ3gÎ</v>
      </c>
    </row>
    <row r="51" spans="1:6" ht="26.1">
      <c r="A51">
        <v>50</v>
      </c>
      <c r="B51" s="403" t="s">
        <v>5354</v>
      </c>
      <c r="C51">
        <v>16800</v>
      </c>
      <c r="D51" t="s">
        <v>5355</v>
      </c>
      <c r="E51" s="404">
        <v>171101839</v>
      </c>
      <c r="F51" s="401" t="str">
        <f t="shared" si="0"/>
        <v>Í1+!sÈ9ÇÎ</v>
      </c>
    </row>
    <row r="52" spans="1:6" ht="26.1">
      <c r="A52">
        <v>51</v>
      </c>
      <c r="B52" s="403" t="s">
        <v>5356</v>
      </c>
      <c r="C52">
        <v>34400</v>
      </c>
      <c r="D52" t="s">
        <v>5357</v>
      </c>
      <c r="E52" s="404">
        <v>171102081</v>
      </c>
      <c r="F52" s="401" t="str">
        <f t="shared" si="0"/>
        <v>Í1+"(È1_Î</v>
      </c>
    </row>
    <row r="53" spans="1:6" ht="26.1">
      <c r="A53">
        <v>52</v>
      </c>
      <c r="B53" s="403" t="s">
        <v>5358</v>
      </c>
      <c r="C53">
        <v>3400</v>
      </c>
      <c r="D53" t="s">
        <v>5359</v>
      </c>
      <c r="E53" s="404">
        <v>171102120</v>
      </c>
      <c r="F53" s="401" t="str">
        <f t="shared" si="0"/>
        <v>Í1+",È0iÎ</v>
      </c>
    </row>
    <row r="54" spans="1:6" ht="26.1">
      <c r="A54">
        <v>53</v>
      </c>
      <c r="B54" s="403" t="s">
        <v>5360</v>
      </c>
      <c r="C54">
        <v>34400</v>
      </c>
      <c r="D54" t="s">
        <v>5361</v>
      </c>
      <c r="E54" s="404">
        <v>171102116</v>
      </c>
      <c r="F54" s="401" t="str">
        <f t="shared" si="0"/>
        <v>Í1+"+È6"Î</v>
      </c>
    </row>
    <row r="55" spans="1:6" ht="26.1">
      <c r="A55">
        <v>54</v>
      </c>
      <c r="B55" s="403" t="s">
        <v>5362</v>
      </c>
      <c r="C55">
        <v>82400</v>
      </c>
      <c r="D55" t="s">
        <v>5363</v>
      </c>
      <c r="E55" s="404">
        <v>171102111</v>
      </c>
      <c r="F55" s="401" t="str">
        <f t="shared" si="0"/>
        <v>Í1+"+È1kÎ</v>
      </c>
    </row>
    <row r="56" spans="1:6" ht="26.1">
      <c r="A56">
        <v>55</v>
      </c>
      <c r="B56" s="403" t="s">
        <v>5364</v>
      </c>
      <c r="C56">
        <v>85600</v>
      </c>
      <c r="D56" t="s">
        <v>5365</v>
      </c>
      <c r="E56" s="404">
        <v>171101985</v>
      </c>
      <c r="F56" s="401" t="str">
        <f t="shared" si="0"/>
        <v>Í1+!ÆÈ5@Î</v>
      </c>
    </row>
    <row r="57" spans="1:6" ht="26.1">
      <c r="A57">
        <v>56</v>
      </c>
      <c r="B57" s="403" t="s">
        <v>5366</v>
      </c>
      <c r="C57">
        <v>28000</v>
      </c>
      <c r="D57" t="s">
        <v>5367</v>
      </c>
      <c r="E57" s="404">
        <v>171101988</v>
      </c>
      <c r="F57" s="401" t="str">
        <f t="shared" si="0"/>
        <v>Í1+!ÆÈ8RÎ</v>
      </c>
    </row>
    <row r="58" spans="1:6" ht="26.1">
      <c r="A58">
        <v>57</v>
      </c>
      <c r="B58" s="403" t="s">
        <v>5368</v>
      </c>
      <c r="C58">
        <v>74400</v>
      </c>
      <c r="D58" t="s">
        <v>5369</v>
      </c>
      <c r="E58" s="404">
        <v>171101890</v>
      </c>
      <c r="F58" s="401" t="str">
        <f t="shared" si="0"/>
        <v>Í1+!yÈ0eÎ</v>
      </c>
    </row>
    <row r="59" spans="1:6" ht="26.1">
      <c r="A59">
        <v>58</v>
      </c>
      <c r="B59" s="403" t="s">
        <v>5370</v>
      </c>
      <c r="C59">
        <v>32800</v>
      </c>
      <c r="D59" t="s">
        <v>5371</v>
      </c>
      <c r="E59" s="404">
        <v>171101841</v>
      </c>
      <c r="F59" s="401" t="str">
        <f t="shared" si="0"/>
        <v>Í1+!tÈ1WÎ</v>
      </c>
    </row>
    <row r="60" spans="1:6" ht="26.1">
      <c r="A60">
        <v>59</v>
      </c>
      <c r="B60" s="403" t="s">
        <v>5372</v>
      </c>
      <c r="C60">
        <v>26400</v>
      </c>
      <c r="D60" t="s">
        <v>5373</v>
      </c>
      <c r="E60" s="404">
        <v>171101844</v>
      </c>
      <c r="F60" s="401" t="str">
        <f t="shared" si="0"/>
        <v>Í1+!tÈ4iÎ</v>
      </c>
    </row>
    <row r="61" spans="1:6" ht="26.1">
      <c r="A61">
        <v>60</v>
      </c>
      <c r="B61" s="403" t="s">
        <v>5374</v>
      </c>
      <c r="C61">
        <v>37600</v>
      </c>
      <c r="D61" t="s">
        <v>5375</v>
      </c>
      <c r="E61" s="404">
        <v>171101927</v>
      </c>
      <c r="F61" s="401" t="str">
        <f t="shared" si="0"/>
        <v>Í1+!|È74Î</v>
      </c>
    </row>
    <row r="62" spans="1:6" ht="26.1">
      <c r="A62">
        <v>61</v>
      </c>
      <c r="B62" s="403" t="s">
        <v>1080</v>
      </c>
      <c r="C62">
        <v>12000</v>
      </c>
      <c r="D62" t="s">
        <v>5376</v>
      </c>
      <c r="E62" s="404">
        <v>171101921</v>
      </c>
      <c r="F62" s="401" t="str">
        <f t="shared" si="0"/>
        <v>Í1+!|È1wÎ</v>
      </c>
    </row>
    <row r="63" spans="1:6" ht="26.1">
      <c r="A63">
        <v>62</v>
      </c>
      <c r="B63" s="403" t="s">
        <v>5377</v>
      </c>
      <c r="C63">
        <v>16800</v>
      </c>
      <c r="D63" t="s">
        <v>5378</v>
      </c>
      <c r="E63" s="404">
        <v>171101856</v>
      </c>
      <c r="F63" s="401" t="str">
        <f t="shared" si="0"/>
        <v>Í1+!uÈ6yÎ</v>
      </c>
    </row>
    <row r="64" spans="1:6" ht="26.1">
      <c r="A64">
        <v>63</v>
      </c>
      <c r="B64" s="403" t="s">
        <v>5379</v>
      </c>
      <c r="C64">
        <v>3400</v>
      </c>
      <c r="D64" t="s">
        <v>5380</v>
      </c>
      <c r="E64" s="404">
        <v>171101780</v>
      </c>
      <c r="F64" s="401" t="str">
        <f t="shared" si="0"/>
        <v>Í1+!nÈ09Î</v>
      </c>
    </row>
    <row r="65" spans="1:6" ht="26.1">
      <c r="A65">
        <v>64</v>
      </c>
      <c r="B65" s="403" t="s">
        <v>1211</v>
      </c>
      <c r="C65">
        <v>16800</v>
      </c>
      <c r="D65" t="s">
        <v>5381</v>
      </c>
      <c r="E65" s="404">
        <v>171101740</v>
      </c>
      <c r="F65" s="401" t="str">
        <f t="shared" si="0"/>
        <v>Í1+!jÈ0)Î</v>
      </c>
    </row>
    <row r="66" spans="1:6" ht="26.1">
      <c r="A66">
        <v>65</v>
      </c>
      <c r="B66" s="403" t="s">
        <v>5382</v>
      </c>
      <c r="C66">
        <v>42400</v>
      </c>
      <c r="D66" t="s">
        <v>5383</v>
      </c>
      <c r="E66" s="404">
        <v>171101739</v>
      </c>
      <c r="F66" s="401" t="str">
        <f t="shared" si="0"/>
        <v>Í1+!iÈ9[Î</v>
      </c>
    </row>
    <row r="67" spans="1:6" ht="26.1">
      <c r="A67">
        <v>66</v>
      </c>
      <c r="B67" s="403" t="s">
        <v>5384</v>
      </c>
      <c r="C67">
        <v>7200</v>
      </c>
      <c r="D67" t="s">
        <v>5385</v>
      </c>
      <c r="E67" s="404">
        <v>171104012</v>
      </c>
      <c r="F67" s="401" t="str">
        <f t="shared" ref="F67:F130" si="1">Code128(E67)</f>
        <v>Í1+$!È2OÎ</v>
      </c>
    </row>
    <row r="68" spans="1:6" ht="26.1">
      <c r="A68">
        <v>67</v>
      </c>
      <c r="B68" s="403" t="s">
        <v>5386</v>
      </c>
      <c r="C68">
        <v>16800</v>
      </c>
      <c r="D68" t="s">
        <v>5387</v>
      </c>
      <c r="E68" s="404">
        <v>171104078</v>
      </c>
      <c r="F68" s="401" t="str">
        <f t="shared" si="1"/>
        <v>Í1+$'È8$Î</v>
      </c>
    </row>
    <row r="69" spans="1:6" ht="26.1">
      <c r="A69">
        <v>68</v>
      </c>
      <c r="B69" s="403" t="s">
        <v>1260</v>
      </c>
      <c r="C69">
        <v>32800</v>
      </c>
      <c r="D69" t="s">
        <v>5388</v>
      </c>
      <c r="E69" s="404">
        <v>171104089</v>
      </c>
      <c r="F69" s="401" t="str">
        <f t="shared" si="1"/>
        <v>Í1+$(È9.Î</v>
      </c>
    </row>
    <row r="70" spans="1:6" ht="26.1">
      <c r="A70">
        <v>69</v>
      </c>
      <c r="B70" s="403" t="s">
        <v>5389</v>
      </c>
      <c r="C70">
        <v>2100</v>
      </c>
      <c r="D70" t="s">
        <v>5390</v>
      </c>
      <c r="E70" s="404">
        <v>171104193</v>
      </c>
      <c r="F70" s="401" t="str">
        <f t="shared" si="1"/>
        <v>Í1+$3È36Î</v>
      </c>
    </row>
    <row r="71" spans="1:6" ht="26.1">
      <c r="A71">
        <v>70</v>
      </c>
      <c r="B71" s="403" t="s">
        <v>5391</v>
      </c>
      <c r="C71">
        <v>76000</v>
      </c>
      <c r="D71" t="s">
        <v>5392</v>
      </c>
      <c r="E71" s="404">
        <v>171104132</v>
      </c>
      <c r="F71" s="401" t="str">
        <f t="shared" si="1"/>
        <v>Í1+$-È2ÃÎ</v>
      </c>
    </row>
    <row r="72" spans="1:6" ht="26.1">
      <c r="A72">
        <v>71</v>
      </c>
      <c r="B72" s="403" t="s">
        <v>5393</v>
      </c>
      <c r="C72">
        <v>125600</v>
      </c>
      <c r="D72" t="s">
        <v>5394</v>
      </c>
      <c r="E72" s="404">
        <v>171104321</v>
      </c>
      <c r="F72" s="401" t="str">
        <f t="shared" si="1"/>
        <v>Í1+$@È1^Î</v>
      </c>
    </row>
    <row r="73" spans="1:6" ht="26.1">
      <c r="A73">
        <v>72</v>
      </c>
      <c r="B73" s="403" t="s">
        <v>5395</v>
      </c>
      <c r="C73">
        <v>4700</v>
      </c>
      <c r="D73" t="s">
        <v>5396</v>
      </c>
      <c r="E73" s="404">
        <v>171104637</v>
      </c>
      <c r="F73" s="401" t="str">
        <f t="shared" si="1"/>
        <v>Í1+$_È70Î</v>
      </c>
    </row>
    <row r="74" spans="1:6" ht="26.1">
      <c r="A74">
        <v>73</v>
      </c>
      <c r="B74" s="403" t="s">
        <v>5397</v>
      </c>
      <c r="C74">
        <v>4700</v>
      </c>
      <c r="D74" t="s">
        <v>5398</v>
      </c>
      <c r="E74" s="404">
        <v>171104601</v>
      </c>
      <c r="F74" s="401" t="str">
        <f t="shared" si="1"/>
        <v>Í1+$\È1gÎ</v>
      </c>
    </row>
    <row r="75" spans="1:6" ht="26.1">
      <c r="A75">
        <v>74</v>
      </c>
      <c r="B75" s="403" t="s">
        <v>5399</v>
      </c>
      <c r="C75">
        <v>61600</v>
      </c>
      <c r="D75" t="s">
        <v>5400</v>
      </c>
      <c r="E75" s="404">
        <v>171104571</v>
      </c>
      <c r="F75" s="401" t="str">
        <f t="shared" si="1"/>
        <v>Í1+$YÈ1[Î</v>
      </c>
    </row>
    <row r="76" spans="1:6" ht="26.1">
      <c r="A76">
        <v>75</v>
      </c>
      <c r="B76" s="403" t="s">
        <v>5401</v>
      </c>
      <c r="C76">
        <v>7200</v>
      </c>
      <c r="D76" t="s">
        <v>5402</v>
      </c>
      <c r="E76" s="404">
        <v>171104492</v>
      </c>
      <c r="F76" s="401" t="str">
        <f t="shared" si="1"/>
        <v>Í1+$QÈ2AÎ</v>
      </c>
    </row>
    <row r="77" spans="1:6" ht="26.1">
      <c r="A77">
        <v>76</v>
      </c>
      <c r="B77" s="403" t="s">
        <v>5403</v>
      </c>
      <c r="C77">
        <v>31200</v>
      </c>
      <c r="D77" t="s">
        <v>5404</v>
      </c>
      <c r="E77" s="404">
        <v>171104477</v>
      </c>
      <c r="F77" s="401" t="str">
        <f t="shared" si="1"/>
        <v>Í1+$OÈ7WÎ</v>
      </c>
    </row>
    <row r="78" spans="1:6" ht="26.1">
      <c r="A78">
        <v>77</v>
      </c>
      <c r="B78" s="403" t="s">
        <v>5405</v>
      </c>
      <c r="C78">
        <v>10400</v>
      </c>
      <c r="D78" t="s">
        <v>5406</v>
      </c>
      <c r="E78" s="404">
        <v>171104398</v>
      </c>
      <c r="F78" s="401" t="str">
        <f t="shared" si="1"/>
        <v>Í1+$GÈ8=Î</v>
      </c>
    </row>
    <row r="79" spans="1:6" ht="26.1">
      <c r="A79">
        <v>78</v>
      </c>
      <c r="B79" s="403" t="s">
        <v>5407</v>
      </c>
      <c r="C79">
        <v>36000</v>
      </c>
      <c r="D79" t="s">
        <v>5408</v>
      </c>
      <c r="E79" s="404">
        <v>171104396</v>
      </c>
      <c r="F79" s="401" t="str">
        <f t="shared" si="1"/>
        <v>Í1+$GÈ61Î</v>
      </c>
    </row>
    <row r="80" spans="1:6" ht="26.1">
      <c r="A80">
        <v>79</v>
      </c>
      <c r="B80" s="403" t="s">
        <v>5409</v>
      </c>
      <c r="C80">
        <v>53600</v>
      </c>
      <c r="D80" t="s">
        <v>5410</v>
      </c>
      <c r="E80" s="404">
        <v>171107123</v>
      </c>
      <c r="F80" s="401" t="str">
        <f t="shared" si="1"/>
        <v>Í1+',È3#Î</v>
      </c>
    </row>
    <row r="81" spans="1:6" ht="26.1">
      <c r="A81">
        <v>80</v>
      </c>
      <c r="B81" s="403" t="s">
        <v>5411</v>
      </c>
      <c r="C81">
        <v>8800</v>
      </c>
      <c r="D81" t="s">
        <v>5412</v>
      </c>
      <c r="E81" s="404">
        <v>171107094</v>
      </c>
      <c r="F81" s="401" t="str">
        <f t="shared" si="1"/>
        <v>Í1+')È4ÈÎ</v>
      </c>
    </row>
    <row r="82" spans="1:6" ht="26.1">
      <c r="A82">
        <v>81</v>
      </c>
      <c r="B82" s="403" t="s">
        <v>5413</v>
      </c>
      <c r="C82">
        <v>8800</v>
      </c>
      <c r="D82" t="s">
        <v>5414</v>
      </c>
      <c r="E82" s="404">
        <v>171107152</v>
      </c>
      <c r="F82" s="401" t="str">
        <f t="shared" si="1"/>
        <v>Í1+'/È2)Î</v>
      </c>
    </row>
    <row r="83" spans="1:6" ht="26.1">
      <c r="A83">
        <v>82</v>
      </c>
      <c r="B83" s="403" t="s">
        <v>5415</v>
      </c>
      <c r="C83">
        <v>10400</v>
      </c>
      <c r="D83" t="s">
        <v>5416</v>
      </c>
      <c r="E83" s="404">
        <v>171107004</v>
      </c>
      <c r="F83" s="401" t="str">
        <f t="shared" si="1"/>
        <v>Í1+'ÂÈ4`Î</v>
      </c>
    </row>
    <row r="84" spans="1:6" ht="26.1">
      <c r="A84">
        <v>83</v>
      </c>
      <c r="B84" s="403" t="s">
        <v>5417</v>
      </c>
      <c r="C84">
        <v>7200</v>
      </c>
      <c r="D84" t="s">
        <v>5418</v>
      </c>
      <c r="E84" s="404">
        <v>171107005</v>
      </c>
      <c r="F84" s="401" t="str">
        <f t="shared" si="1"/>
        <v>Í1+'ÂÈ5fÎ</v>
      </c>
    </row>
    <row r="85" spans="1:6" ht="26.1">
      <c r="A85">
        <v>84</v>
      </c>
      <c r="B85" s="403" t="s">
        <v>5419</v>
      </c>
      <c r="C85">
        <v>34400</v>
      </c>
      <c r="D85" t="s">
        <v>5420</v>
      </c>
      <c r="E85" s="404">
        <v>171107273</v>
      </c>
      <c r="F85" s="401" t="str">
        <f t="shared" si="1"/>
        <v>Í1+';È3_Î</v>
      </c>
    </row>
    <row r="86" spans="1:6" ht="26.1">
      <c r="A86">
        <v>85</v>
      </c>
      <c r="B86" s="403" t="s">
        <v>5421</v>
      </c>
      <c r="C86">
        <v>15200</v>
      </c>
      <c r="D86" t="s">
        <v>5422</v>
      </c>
      <c r="E86" s="404">
        <v>171106811</v>
      </c>
      <c r="F86" s="401" t="str">
        <f t="shared" si="1"/>
        <v>Í1+&amp;qÈ1ZÎ</v>
      </c>
    </row>
    <row r="87" spans="1:6" ht="26.1">
      <c r="A87">
        <v>86</v>
      </c>
      <c r="B87" s="403" t="s">
        <v>5423</v>
      </c>
      <c r="C87">
        <v>21600</v>
      </c>
      <c r="D87" t="s">
        <v>5424</v>
      </c>
      <c r="E87" s="404">
        <v>171106557</v>
      </c>
      <c r="F87" s="401" t="str">
        <f t="shared" si="1"/>
        <v>Í1+&amp;WÈ7}Î</v>
      </c>
    </row>
    <row r="88" spans="1:6" ht="26.1">
      <c r="A88">
        <v>87</v>
      </c>
      <c r="B88" s="403" t="s">
        <v>5425</v>
      </c>
      <c r="C88">
        <v>12000</v>
      </c>
      <c r="D88" t="s">
        <v>5426</v>
      </c>
      <c r="E88" s="404">
        <v>171106559</v>
      </c>
      <c r="F88" s="401" t="str">
        <f t="shared" si="1"/>
        <v>Í1+&amp;WÈ9"Î</v>
      </c>
    </row>
    <row r="89" spans="1:6" ht="26.1">
      <c r="A89">
        <v>88</v>
      </c>
      <c r="B89" s="403" t="s">
        <v>2811</v>
      </c>
      <c r="C89">
        <v>8800</v>
      </c>
      <c r="D89" t="s">
        <v>5427</v>
      </c>
      <c r="E89" s="404">
        <v>171106625</v>
      </c>
      <c r="F89" s="401" t="str">
        <f t="shared" si="1"/>
        <v>Í1+&amp;^È5&amp;Î</v>
      </c>
    </row>
    <row r="90" spans="1:6" ht="26.1">
      <c r="A90">
        <v>89</v>
      </c>
      <c r="B90" s="403" t="s">
        <v>5428</v>
      </c>
      <c r="C90">
        <v>39200</v>
      </c>
      <c r="D90" t="s">
        <v>5429</v>
      </c>
      <c r="E90" s="404">
        <v>171106640</v>
      </c>
      <c r="F90" s="401" t="str">
        <f t="shared" si="1"/>
        <v>Í1+&amp;`È0wÎ</v>
      </c>
    </row>
    <row r="91" spans="1:6" ht="26.1">
      <c r="A91">
        <v>90</v>
      </c>
      <c r="B91" s="403" t="s">
        <v>5430</v>
      </c>
      <c r="C91">
        <v>20000</v>
      </c>
      <c r="D91" t="s">
        <v>5431</v>
      </c>
      <c r="E91" s="404">
        <v>171108834</v>
      </c>
      <c r="F91" s="401" t="str">
        <f t="shared" si="1"/>
        <v>Í1+(sÈ4zÎ</v>
      </c>
    </row>
    <row r="92" spans="1:6" ht="26.1">
      <c r="A92">
        <v>91</v>
      </c>
      <c r="B92" s="403" t="s">
        <v>5432</v>
      </c>
      <c r="C92">
        <v>20000</v>
      </c>
      <c r="D92" t="s">
        <v>5433</v>
      </c>
      <c r="E92" s="404">
        <v>171108795</v>
      </c>
      <c r="F92" s="401" t="str">
        <f t="shared" si="1"/>
        <v>Í1+(oÈ5pÎ</v>
      </c>
    </row>
    <row r="93" spans="1:6" ht="26.1">
      <c r="A93">
        <v>92</v>
      </c>
      <c r="B93" s="403" t="s">
        <v>5434</v>
      </c>
      <c r="C93">
        <v>21600</v>
      </c>
      <c r="D93" t="s">
        <v>5435</v>
      </c>
      <c r="E93" s="404">
        <v>171108782</v>
      </c>
      <c r="F93" s="401" t="str">
        <f t="shared" si="1"/>
        <v>Í1+(nÈ2ZÎ</v>
      </c>
    </row>
    <row r="94" spans="1:6" ht="26.1">
      <c r="A94">
        <v>93</v>
      </c>
      <c r="B94" s="403" t="s">
        <v>2201</v>
      </c>
      <c r="C94">
        <v>4700</v>
      </c>
      <c r="D94" t="s">
        <v>5436</v>
      </c>
      <c r="E94" s="404">
        <v>171108931</v>
      </c>
      <c r="F94" s="401" t="str">
        <f t="shared" si="1"/>
        <v>Í1+(}È1)Î</v>
      </c>
    </row>
    <row r="95" spans="1:6" ht="26.1">
      <c r="A95">
        <v>94</v>
      </c>
      <c r="B95" s="403" t="s">
        <v>5437</v>
      </c>
      <c r="C95">
        <v>28000</v>
      </c>
      <c r="D95" t="s">
        <v>5438</v>
      </c>
      <c r="E95" s="404">
        <v>171108926</v>
      </c>
      <c r="F95" s="401" t="str">
        <f t="shared" si="1"/>
        <v>Í1+(|È6CÎ</v>
      </c>
    </row>
    <row r="96" spans="1:6" ht="26.1">
      <c r="A96">
        <v>95</v>
      </c>
      <c r="B96" s="403" t="s">
        <v>5439</v>
      </c>
      <c r="C96">
        <v>52000</v>
      </c>
      <c r="D96" t="s">
        <v>5440</v>
      </c>
      <c r="E96" s="404">
        <v>171108925</v>
      </c>
      <c r="F96" s="401" t="str">
        <f t="shared" si="1"/>
        <v>Í1+(|È5=Î</v>
      </c>
    </row>
    <row r="97" spans="1:6" ht="26.1">
      <c r="A97">
        <v>96</v>
      </c>
      <c r="B97" s="403" t="s">
        <v>5441</v>
      </c>
      <c r="C97">
        <v>12000</v>
      </c>
      <c r="D97" t="s">
        <v>5442</v>
      </c>
      <c r="E97" s="404">
        <v>171108922</v>
      </c>
      <c r="F97" s="401" t="str">
        <f t="shared" si="1"/>
        <v>Í1+(|È2+Î</v>
      </c>
    </row>
    <row r="98" spans="1:6" ht="26.1">
      <c r="A98">
        <v>97</v>
      </c>
      <c r="B98" s="403" t="s">
        <v>5443</v>
      </c>
      <c r="C98">
        <v>20000</v>
      </c>
      <c r="D98" t="s">
        <v>5444</v>
      </c>
      <c r="E98" s="404">
        <v>171108913</v>
      </c>
      <c r="F98" s="401" t="str">
        <f t="shared" si="1"/>
        <v>Í1+({È3-Î</v>
      </c>
    </row>
    <row r="99" spans="1:6" ht="26.1">
      <c r="A99">
        <v>98</v>
      </c>
      <c r="B99" s="403" t="s">
        <v>5445</v>
      </c>
      <c r="C99">
        <v>47200</v>
      </c>
      <c r="D99" t="s">
        <v>5446</v>
      </c>
      <c r="E99" s="404">
        <v>171108862</v>
      </c>
      <c r="F99" s="401" t="str">
        <f t="shared" si="1"/>
        <v>Í1+(vÈ2zÎ</v>
      </c>
    </row>
    <row r="100" spans="1:6" ht="26.1">
      <c r="A100">
        <v>99</v>
      </c>
      <c r="B100" s="403" t="s">
        <v>5447</v>
      </c>
      <c r="C100">
        <v>18400</v>
      </c>
      <c r="D100" t="s">
        <v>5448</v>
      </c>
      <c r="E100" s="404">
        <v>171108736</v>
      </c>
      <c r="F100" s="401" t="str">
        <f t="shared" si="1"/>
        <v>Í1+(iÈ6^Î</v>
      </c>
    </row>
    <row r="101" spans="1:6" ht="26.1">
      <c r="A101">
        <v>100</v>
      </c>
      <c r="B101" s="403" t="s">
        <v>5449</v>
      </c>
      <c r="C101">
        <v>40800</v>
      </c>
      <c r="D101" t="s">
        <v>5450</v>
      </c>
      <c r="E101" s="404">
        <v>171108632</v>
      </c>
      <c r="F101" s="401" t="str">
        <f t="shared" si="1"/>
        <v>Í1+(_È2ÉÎ</v>
      </c>
    </row>
    <row r="102" spans="1:6" ht="26.1">
      <c r="A102">
        <v>101</v>
      </c>
      <c r="B102" s="403" t="s">
        <v>5451</v>
      </c>
      <c r="C102">
        <v>12000</v>
      </c>
      <c r="D102" t="s">
        <v>5452</v>
      </c>
      <c r="E102" s="404">
        <v>171108630</v>
      </c>
      <c r="F102" s="401" t="str">
        <f t="shared" si="1"/>
        <v>Í1+(_È0yÎ</v>
      </c>
    </row>
    <row r="103" spans="1:6" ht="26.1">
      <c r="A103">
        <v>102</v>
      </c>
      <c r="B103" s="403" t="s">
        <v>5453</v>
      </c>
      <c r="C103">
        <v>45600</v>
      </c>
      <c r="D103" t="s">
        <v>5454</v>
      </c>
      <c r="E103" s="404">
        <v>171109044</v>
      </c>
      <c r="F103" s="401" t="str">
        <f t="shared" si="1"/>
        <v>Í1+)$È4vÎ</v>
      </c>
    </row>
    <row r="104" spans="1:6" ht="26.1">
      <c r="A104">
        <v>103</v>
      </c>
      <c r="B104" s="403" t="s">
        <v>5455</v>
      </c>
      <c r="C104">
        <v>52000</v>
      </c>
      <c r="D104" t="s">
        <v>5456</v>
      </c>
      <c r="E104" s="404">
        <v>171109064</v>
      </c>
      <c r="F104" s="401" t="str">
        <f t="shared" si="1"/>
        <v>Í1+)&amp;È4~Î</v>
      </c>
    </row>
    <row r="105" spans="1:6" ht="26.1">
      <c r="A105">
        <v>104</v>
      </c>
      <c r="B105" s="403" t="s">
        <v>5457</v>
      </c>
      <c r="C105">
        <v>36000</v>
      </c>
      <c r="D105" t="s">
        <v>5458</v>
      </c>
      <c r="E105" s="404">
        <v>171101518</v>
      </c>
      <c r="F105" s="401" t="str">
        <f t="shared" si="1"/>
        <v>Í1+!SÈ8dÎ</v>
      </c>
    </row>
    <row r="106" spans="1:6" ht="26.1">
      <c r="A106">
        <v>105</v>
      </c>
      <c r="B106" s="403" t="s">
        <v>5459</v>
      </c>
      <c r="C106">
        <v>165600</v>
      </c>
      <c r="D106" t="s">
        <v>5460</v>
      </c>
      <c r="E106" s="404">
        <v>171104022</v>
      </c>
      <c r="F106" s="401" t="str">
        <f t="shared" si="1"/>
        <v>Í1+$"È2SÎ</v>
      </c>
    </row>
    <row r="107" spans="1:6" ht="26.1">
      <c r="A107">
        <v>106</v>
      </c>
      <c r="B107" s="403" t="s">
        <v>5461</v>
      </c>
      <c r="C107">
        <v>55200</v>
      </c>
      <c r="D107" t="s">
        <v>5462</v>
      </c>
      <c r="E107" s="404">
        <v>171104097</v>
      </c>
      <c r="F107" s="401" t="str">
        <f t="shared" si="1"/>
        <v>Í1+$)È7&amp;Î</v>
      </c>
    </row>
    <row r="108" spans="1:6" ht="26.1">
      <c r="A108">
        <v>107</v>
      </c>
      <c r="B108" s="403" t="s">
        <v>5463</v>
      </c>
      <c r="C108">
        <v>63200</v>
      </c>
      <c r="D108" t="s">
        <v>5464</v>
      </c>
      <c r="E108" s="404">
        <v>171108671</v>
      </c>
      <c r="F108" s="401" t="str">
        <f t="shared" si="1"/>
        <v>Í1+(cÈ1(Î</v>
      </c>
    </row>
    <row r="109" spans="1:6" ht="26.1">
      <c r="A109">
        <v>108</v>
      </c>
      <c r="B109" s="403" t="s">
        <v>5465</v>
      </c>
      <c r="C109">
        <v>69600</v>
      </c>
      <c r="D109" t="s">
        <v>5466</v>
      </c>
      <c r="E109" s="404">
        <v>171103504</v>
      </c>
      <c r="F109" s="401" t="str">
        <f t="shared" si="1"/>
        <v>Í1+#RÈ4NÎ</v>
      </c>
    </row>
    <row r="110" spans="1:6" ht="26.1">
      <c r="A110">
        <v>109</v>
      </c>
      <c r="B110" s="403" t="s">
        <v>5467</v>
      </c>
      <c r="C110">
        <v>7200</v>
      </c>
      <c r="D110" t="s">
        <v>5468</v>
      </c>
      <c r="E110" s="404">
        <v>171103562</v>
      </c>
      <c r="F110" s="401" t="str">
        <f t="shared" si="1"/>
        <v>Í1+#XÈ2ZÎ</v>
      </c>
    </row>
    <row r="111" spans="1:6" ht="26.1">
      <c r="A111">
        <v>110</v>
      </c>
      <c r="B111" s="403" t="s">
        <v>5469</v>
      </c>
      <c r="C111">
        <v>7200</v>
      </c>
      <c r="D111" t="s">
        <v>5470</v>
      </c>
      <c r="E111" s="404">
        <v>171103688</v>
      </c>
      <c r="F111" s="401" t="str">
        <f t="shared" si="1"/>
        <v>Í1+#dÈ8GÎ</v>
      </c>
    </row>
    <row r="112" spans="1:6" ht="26.1">
      <c r="A112">
        <v>111</v>
      </c>
      <c r="B112" s="403" t="s">
        <v>5471</v>
      </c>
      <c r="C112">
        <v>7200</v>
      </c>
      <c r="D112" t="s">
        <v>5472</v>
      </c>
      <c r="E112" s="404">
        <v>171103689</v>
      </c>
      <c r="F112" s="401" t="str">
        <f t="shared" si="1"/>
        <v>Í1+#dÈ9MÎ</v>
      </c>
    </row>
    <row r="113" spans="1:6" ht="26.1">
      <c r="A113">
        <v>112</v>
      </c>
      <c r="B113" s="403" t="s">
        <v>5473</v>
      </c>
      <c r="C113">
        <v>8800</v>
      </c>
      <c r="D113" t="s">
        <v>5474</v>
      </c>
      <c r="E113" s="404">
        <v>171103773</v>
      </c>
      <c r="F113" s="401" t="str">
        <f t="shared" si="1"/>
        <v>Í1+#mÈ3MÎ</v>
      </c>
    </row>
    <row r="114" spans="1:6" ht="26.1">
      <c r="A114">
        <v>113</v>
      </c>
      <c r="B114" s="403" t="s">
        <v>5475</v>
      </c>
      <c r="C114">
        <v>21600</v>
      </c>
      <c r="D114" t="s">
        <v>5476</v>
      </c>
      <c r="E114" s="404">
        <v>171103817</v>
      </c>
      <c r="F114" s="401" t="str">
        <f t="shared" si="1"/>
        <v>Í1+#qÈ7uÎ</v>
      </c>
    </row>
    <row r="115" spans="1:6" ht="26.1">
      <c r="A115">
        <v>114</v>
      </c>
      <c r="B115" s="403" t="s">
        <v>5477</v>
      </c>
      <c r="C115">
        <v>40800</v>
      </c>
      <c r="D115" t="s">
        <v>5478</v>
      </c>
      <c r="E115" s="404">
        <v>171103863</v>
      </c>
      <c r="F115" s="401" t="str">
        <f t="shared" si="1"/>
        <v>Í1+#vÈ3qÎ</v>
      </c>
    </row>
    <row r="116" spans="1:6" ht="26.1">
      <c r="A116">
        <v>115</v>
      </c>
      <c r="B116" s="403" t="s">
        <v>5479</v>
      </c>
      <c r="C116">
        <v>28000</v>
      </c>
      <c r="D116" t="s">
        <v>5480</v>
      </c>
      <c r="E116" s="404">
        <v>171103632</v>
      </c>
      <c r="F116" s="401" t="str">
        <f t="shared" si="1"/>
        <v>Í1+#_È2vÎ</v>
      </c>
    </row>
    <row r="117" spans="1:6" ht="26.1">
      <c r="A117">
        <v>116</v>
      </c>
      <c r="B117" s="403" t="s">
        <v>5481</v>
      </c>
      <c r="C117">
        <v>18400</v>
      </c>
      <c r="D117" t="s">
        <v>5482</v>
      </c>
      <c r="E117" s="404">
        <v>171101459</v>
      </c>
      <c r="F117" s="401" t="str">
        <f t="shared" si="1"/>
        <v>Í1+!MÈ9RÎ</v>
      </c>
    </row>
    <row r="118" spans="1:6" ht="26.1">
      <c r="A118">
        <v>117</v>
      </c>
      <c r="B118" s="403" t="s">
        <v>5483</v>
      </c>
      <c r="C118">
        <v>29600</v>
      </c>
      <c r="D118" t="s">
        <v>5484</v>
      </c>
      <c r="E118" s="404">
        <v>171101491</v>
      </c>
      <c r="F118" s="401" t="str">
        <f t="shared" si="1"/>
        <v>Í1+!QÈ12Î</v>
      </c>
    </row>
    <row r="119" spans="1:6" ht="26.1">
      <c r="A119">
        <v>118</v>
      </c>
      <c r="B119" s="403" t="s">
        <v>5485</v>
      </c>
      <c r="C119">
        <v>47200</v>
      </c>
      <c r="D119" t="s">
        <v>5486</v>
      </c>
      <c r="E119" s="404">
        <v>171101494</v>
      </c>
      <c r="F119" s="401" t="str">
        <f t="shared" si="1"/>
        <v>Í1+!QÈ4DÎ</v>
      </c>
    </row>
    <row r="120" spans="1:6" ht="26.1">
      <c r="A120">
        <v>119</v>
      </c>
      <c r="B120" s="403" t="s">
        <v>5487</v>
      </c>
      <c r="C120">
        <v>72800</v>
      </c>
      <c r="D120" t="s">
        <v>5488</v>
      </c>
      <c r="E120" s="404">
        <v>171101525</v>
      </c>
      <c r="F120" s="401" t="str">
        <f t="shared" si="1"/>
        <v>Í1+!TÈ5VÎ</v>
      </c>
    </row>
    <row r="121" spans="1:6" ht="26.1">
      <c r="A121">
        <v>120</v>
      </c>
      <c r="B121" s="403" t="s">
        <v>5489</v>
      </c>
      <c r="C121">
        <v>26400</v>
      </c>
      <c r="D121" t="s">
        <v>5490</v>
      </c>
      <c r="E121" s="404">
        <v>171101544</v>
      </c>
      <c r="F121" s="401" t="str">
        <f t="shared" si="1"/>
        <v>Í1+!VÈ4XÎ</v>
      </c>
    </row>
    <row r="122" spans="1:6" ht="26.1">
      <c r="A122">
        <v>121</v>
      </c>
      <c r="B122" s="403" t="s">
        <v>5491</v>
      </c>
      <c r="C122">
        <v>82400</v>
      </c>
      <c r="D122" t="s">
        <v>5492</v>
      </c>
      <c r="E122" s="404">
        <v>171101682</v>
      </c>
      <c r="F122" s="401" t="str">
        <f t="shared" si="1"/>
        <v>Í1+!dÈ2ÈÎ</v>
      </c>
    </row>
    <row r="123" spans="1:6" ht="26.1">
      <c r="A123">
        <v>122</v>
      </c>
      <c r="B123" s="403" t="s">
        <v>5493</v>
      </c>
      <c r="C123">
        <v>23200</v>
      </c>
      <c r="D123" t="s">
        <v>5494</v>
      </c>
      <c r="E123" s="404">
        <v>171101678</v>
      </c>
      <c r="F123" s="401" t="str">
        <f t="shared" si="1"/>
        <v>Í1+!cÈ8=Î</v>
      </c>
    </row>
    <row r="124" spans="1:6" ht="26.1">
      <c r="A124">
        <v>123</v>
      </c>
      <c r="B124" s="403" t="s">
        <v>5495</v>
      </c>
      <c r="C124">
        <v>34400</v>
      </c>
      <c r="D124" t="s">
        <v>5496</v>
      </c>
      <c r="E124" s="404">
        <v>171101669</v>
      </c>
      <c r="F124" s="401" t="str">
        <f t="shared" si="1"/>
        <v>Í1+!bÈ9?Î</v>
      </c>
    </row>
    <row r="125" spans="1:6" ht="26.1">
      <c r="A125">
        <v>124</v>
      </c>
      <c r="B125" s="403" t="s">
        <v>5497</v>
      </c>
      <c r="C125">
        <v>781600</v>
      </c>
      <c r="D125" t="s">
        <v>5498</v>
      </c>
      <c r="E125" s="404">
        <v>171101403</v>
      </c>
      <c r="F125" s="401" t="str">
        <f t="shared" si="1"/>
        <v>Í1+!HÈ3ÅÎ</v>
      </c>
    </row>
    <row r="126" spans="1:6" ht="26.1">
      <c r="A126">
        <v>125</v>
      </c>
      <c r="B126" s="403" t="s">
        <v>5499</v>
      </c>
      <c r="C126">
        <v>63200</v>
      </c>
      <c r="D126" t="s">
        <v>5500</v>
      </c>
      <c r="E126" s="404">
        <v>171102869</v>
      </c>
      <c r="F126" s="401" t="str">
        <f t="shared" si="1"/>
        <v>Í1+"vÈ9+Î</v>
      </c>
    </row>
    <row r="127" spans="1:6" ht="26.1">
      <c r="A127">
        <v>126</v>
      </c>
      <c r="B127" s="403" t="s">
        <v>5501</v>
      </c>
      <c r="C127">
        <v>4700</v>
      </c>
      <c r="D127" t="s">
        <v>5502</v>
      </c>
      <c r="E127" s="404">
        <v>171102893</v>
      </c>
      <c r="F127" s="401" t="str">
        <f t="shared" si="1"/>
        <v>Í1+"yÈ3zÎ</v>
      </c>
    </row>
    <row r="128" spans="1:6" ht="26.1">
      <c r="A128">
        <v>127</v>
      </c>
      <c r="B128" s="403" t="s">
        <v>5503</v>
      </c>
      <c r="C128">
        <v>77600</v>
      </c>
      <c r="D128" t="s">
        <v>5504</v>
      </c>
      <c r="E128" s="404">
        <v>171102563</v>
      </c>
      <c r="F128" s="401" t="str">
        <f t="shared" si="1"/>
        <v>Í1+"XÈ3]Î</v>
      </c>
    </row>
    <row r="129" spans="1:6" ht="26.1">
      <c r="A129">
        <v>128</v>
      </c>
      <c r="B129" s="403" t="s">
        <v>5505</v>
      </c>
      <c r="C129">
        <v>45600</v>
      </c>
      <c r="D129" t="s">
        <v>5506</v>
      </c>
      <c r="E129" s="404">
        <v>171102628</v>
      </c>
      <c r="F129" s="401" t="str">
        <f t="shared" si="1"/>
        <v>Í1+"^È8,Î</v>
      </c>
    </row>
    <row r="130" spans="1:6" ht="26.1">
      <c r="A130">
        <v>129</v>
      </c>
      <c r="B130" s="403" t="s">
        <v>5507</v>
      </c>
      <c r="C130">
        <v>7200</v>
      </c>
      <c r="D130" t="s">
        <v>5508</v>
      </c>
      <c r="E130" s="404">
        <v>171101815</v>
      </c>
      <c r="F130" s="401" t="str">
        <f t="shared" si="1"/>
        <v>Í1+!qÈ5cÎ</v>
      </c>
    </row>
    <row r="131" spans="1:6" ht="26.1">
      <c r="A131">
        <v>130</v>
      </c>
      <c r="B131" s="403" t="s">
        <v>5509</v>
      </c>
      <c r="C131">
        <v>32800</v>
      </c>
      <c r="D131" t="s">
        <v>5510</v>
      </c>
      <c r="E131" s="404">
        <v>171101836</v>
      </c>
      <c r="F131" s="401" t="str">
        <f t="shared" ref="F131:F188" si="2">Code128(E131)</f>
        <v>Í1+!sÈ6qÎ</v>
      </c>
    </row>
    <row r="132" spans="1:6" ht="26.1">
      <c r="A132">
        <v>131</v>
      </c>
      <c r="B132" s="403" t="s">
        <v>5511</v>
      </c>
      <c r="C132">
        <v>4700</v>
      </c>
      <c r="D132" t="s">
        <v>5512</v>
      </c>
      <c r="E132" s="404">
        <v>171101866</v>
      </c>
      <c r="F132" s="401" t="str">
        <f t="shared" si="2"/>
        <v>Í1+!vÈ6}Î</v>
      </c>
    </row>
    <row r="133" spans="1:6" ht="26.1">
      <c r="A133">
        <v>132</v>
      </c>
      <c r="B133" s="403" t="s">
        <v>5513</v>
      </c>
      <c r="C133">
        <v>31200</v>
      </c>
      <c r="D133" t="s">
        <v>5514</v>
      </c>
      <c r="E133" s="404">
        <v>171101872</v>
      </c>
      <c r="F133" s="401" t="str">
        <f t="shared" si="2"/>
        <v>Í1+!wÈ2iÎ</v>
      </c>
    </row>
    <row r="134" spans="1:6" ht="26.1">
      <c r="A134">
        <v>133</v>
      </c>
      <c r="B134" s="403" t="s">
        <v>5515</v>
      </c>
      <c r="C134">
        <v>31200</v>
      </c>
      <c r="D134" t="s">
        <v>5516</v>
      </c>
      <c r="E134" s="404">
        <v>171102065</v>
      </c>
      <c r="F134" s="401" t="str">
        <f t="shared" si="2"/>
        <v>Í1+"&amp;È5oÎ</v>
      </c>
    </row>
    <row r="135" spans="1:6" ht="26.1">
      <c r="A135">
        <v>134</v>
      </c>
      <c r="B135" s="403" t="s">
        <v>5517</v>
      </c>
      <c r="C135">
        <v>23200</v>
      </c>
      <c r="D135" t="s">
        <v>5518</v>
      </c>
      <c r="E135" s="404">
        <v>171101979</v>
      </c>
      <c r="F135" s="401" t="str">
        <f t="shared" si="2"/>
        <v>Í1+!ÅÈ9TÎ</v>
      </c>
    </row>
    <row r="136" spans="1:6" ht="26.1">
      <c r="A136">
        <v>135</v>
      </c>
      <c r="B136" s="403" t="s">
        <v>5519</v>
      </c>
      <c r="C136">
        <v>8800</v>
      </c>
      <c r="D136" t="s">
        <v>5520</v>
      </c>
      <c r="E136" s="404">
        <v>171102075</v>
      </c>
      <c r="F136" s="401" t="str">
        <f t="shared" si="2"/>
        <v>Í1+"'È5sÎ</v>
      </c>
    </row>
    <row r="137" spans="1:6" ht="26.1">
      <c r="A137">
        <v>136</v>
      </c>
      <c r="B137" s="403" t="s">
        <v>5521</v>
      </c>
      <c r="C137">
        <v>20000</v>
      </c>
      <c r="D137" t="s">
        <v>5522</v>
      </c>
      <c r="E137" s="404">
        <v>171101879</v>
      </c>
      <c r="F137" s="401" t="str">
        <f t="shared" si="2"/>
        <v>Í1+!wÈ9,Î</v>
      </c>
    </row>
    <row r="138" spans="1:6" ht="26.1">
      <c r="A138">
        <v>137</v>
      </c>
      <c r="B138" s="403" t="s">
        <v>5523</v>
      </c>
      <c r="C138">
        <v>7200</v>
      </c>
      <c r="D138" t="s">
        <v>5524</v>
      </c>
      <c r="E138" s="404">
        <v>171101848</v>
      </c>
      <c r="F138" s="401" t="str">
        <f t="shared" si="2"/>
        <v>Í1+!tÈ8ÅÎ</v>
      </c>
    </row>
    <row r="139" spans="1:6" ht="26.1">
      <c r="A139">
        <v>138</v>
      </c>
      <c r="B139" s="403" t="s">
        <v>5525</v>
      </c>
      <c r="C139">
        <v>7200</v>
      </c>
      <c r="D139" t="s">
        <v>5526</v>
      </c>
      <c r="E139" s="404">
        <v>171101947</v>
      </c>
      <c r="F139" s="401" t="str">
        <f t="shared" si="2"/>
        <v>Í1+!~È7&lt;Î</v>
      </c>
    </row>
    <row r="140" spans="1:6" ht="26.1">
      <c r="A140">
        <v>139</v>
      </c>
      <c r="B140" s="403" t="s">
        <v>5527</v>
      </c>
      <c r="C140">
        <v>10400</v>
      </c>
      <c r="D140" t="s">
        <v>5528</v>
      </c>
      <c r="E140" s="404">
        <v>171101972</v>
      </c>
      <c r="F140" s="401" t="str">
        <f t="shared" si="2"/>
        <v>Í1+!ÅÈ2*Î</v>
      </c>
    </row>
    <row r="141" spans="1:6" ht="26.1">
      <c r="A141">
        <v>140</v>
      </c>
      <c r="B141" s="403" t="s">
        <v>5529</v>
      </c>
      <c r="C141">
        <v>80800</v>
      </c>
      <c r="D141" t="s">
        <v>5530</v>
      </c>
      <c r="E141" s="404">
        <v>171103947</v>
      </c>
      <c r="F141" s="401" t="str">
        <f t="shared" si="2"/>
        <v>Í1+#~È7BÎ</v>
      </c>
    </row>
    <row r="142" spans="1:6" ht="26.1">
      <c r="A142">
        <v>141</v>
      </c>
      <c r="B142" s="403" t="s">
        <v>5531</v>
      </c>
      <c r="C142">
        <v>10400</v>
      </c>
      <c r="D142" t="s">
        <v>5532</v>
      </c>
      <c r="E142" s="404">
        <v>171103937</v>
      </c>
      <c r="F142" s="401" t="str">
        <f t="shared" si="2"/>
        <v>Í1+#}È7&gt;Î</v>
      </c>
    </row>
    <row r="143" spans="1:6" ht="26.1">
      <c r="A143">
        <v>142</v>
      </c>
      <c r="B143" s="403" t="s">
        <v>5533</v>
      </c>
      <c r="C143">
        <v>52000</v>
      </c>
      <c r="D143" t="s">
        <v>5534</v>
      </c>
      <c r="E143" s="404">
        <v>171104006</v>
      </c>
      <c r="F143" s="401" t="str">
        <f t="shared" si="2"/>
        <v>Í1+$ÂÈ6cÎ</v>
      </c>
    </row>
    <row r="144" spans="1:6" ht="26.1">
      <c r="A144">
        <v>143</v>
      </c>
      <c r="B144" s="403" t="s">
        <v>5535</v>
      </c>
      <c r="C144">
        <v>250400</v>
      </c>
      <c r="D144" t="s">
        <v>5536</v>
      </c>
      <c r="E144" s="404">
        <v>171104008</v>
      </c>
      <c r="F144" s="401" t="str">
        <f t="shared" si="2"/>
        <v>Í1+$ÂÈ8oÎ</v>
      </c>
    </row>
    <row r="145" spans="1:6" ht="26.1">
      <c r="A145">
        <v>144</v>
      </c>
      <c r="B145" s="403" t="s">
        <v>5537</v>
      </c>
      <c r="C145">
        <v>45600</v>
      </c>
      <c r="D145" t="s">
        <v>5538</v>
      </c>
      <c r="E145" s="404">
        <v>171104017</v>
      </c>
      <c r="F145" s="401" t="str">
        <f t="shared" si="2"/>
        <v>Í1+$!È7mÎ</v>
      </c>
    </row>
    <row r="146" spans="1:6" ht="26.1">
      <c r="A146">
        <v>145</v>
      </c>
      <c r="B146" s="403" t="s">
        <v>5539</v>
      </c>
      <c r="C146">
        <v>58400</v>
      </c>
      <c r="D146" t="s">
        <v>5540</v>
      </c>
      <c r="E146" s="404">
        <v>171104062</v>
      </c>
      <c r="F146" s="401" t="str">
        <f t="shared" si="2"/>
        <v>Í1+$&amp;È2cÎ</v>
      </c>
    </row>
    <row r="147" spans="1:6" ht="26.1">
      <c r="A147">
        <v>146</v>
      </c>
      <c r="B147" s="403" t="s">
        <v>5541</v>
      </c>
      <c r="C147">
        <v>32800</v>
      </c>
      <c r="D147" t="s">
        <v>5542</v>
      </c>
      <c r="E147" s="404">
        <v>171104064</v>
      </c>
      <c r="F147" s="401" t="str">
        <f t="shared" si="2"/>
        <v>Í1+$&amp;È4oÎ</v>
      </c>
    </row>
    <row r="148" spans="1:6" ht="26.1">
      <c r="A148">
        <v>147</v>
      </c>
      <c r="B148" s="403" t="s">
        <v>5543</v>
      </c>
      <c r="C148">
        <v>3400</v>
      </c>
      <c r="D148" t="s">
        <v>5544</v>
      </c>
      <c r="E148" s="404">
        <v>171104196</v>
      </c>
      <c r="F148" s="401" t="str">
        <f t="shared" si="2"/>
        <v>Í1+$3È6HÎ</v>
      </c>
    </row>
    <row r="149" spans="1:6" ht="26.1">
      <c r="A149">
        <v>148</v>
      </c>
      <c r="B149" s="403" t="s">
        <v>5545</v>
      </c>
      <c r="C149">
        <v>12000</v>
      </c>
      <c r="D149" t="s">
        <v>5546</v>
      </c>
      <c r="E149" s="404">
        <v>171104174</v>
      </c>
      <c r="F149" s="401" t="str">
        <f t="shared" si="2"/>
        <v>Í1+$1È44Î</v>
      </c>
    </row>
    <row r="150" spans="1:6" ht="26.1">
      <c r="A150">
        <v>149</v>
      </c>
      <c r="B150" s="403" t="s">
        <v>5547</v>
      </c>
      <c r="C150">
        <v>26400</v>
      </c>
      <c r="D150" t="s">
        <v>5548</v>
      </c>
      <c r="E150" s="404">
        <v>171104175</v>
      </c>
      <c r="F150" s="401" t="str">
        <f t="shared" si="2"/>
        <v>Í1+$1È5:Î</v>
      </c>
    </row>
    <row r="151" spans="1:6" ht="26.1">
      <c r="A151">
        <v>150</v>
      </c>
      <c r="B151" s="403" t="s">
        <v>5549</v>
      </c>
      <c r="C151">
        <v>42400</v>
      </c>
      <c r="D151" t="s">
        <v>5550</v>
      </c>
      <c r="E151" s="404">
        <v>171104185</v>
      </c>
      <c r="F151" s="401" t="str">
        <f t="shared" si="2"/>
        <v>Í1+$2È5&gt;Î</v>
      </c>
    </row>
    <row r="152" spans="1:6" ht="26.1">
      <c r="A152">
        <v>151</v>
      </c>
      <c r="B152" s="403" t="s">
        <v>5551</v>
      </c>
      <c r="C152">
        <v>47200</v>
      </c>
      <c r="D152" t="s">
        <v>5552</v>
      </c>
      <c r="E152" s="404">
        <v>171104263</v>
      </c>
      <c r="F152" s="401" t="str">
        <f t="shared" si="2"/>
        <v>Í1+$:È3RÎ</v>
      </c>
    </row>
    <row r="153" spans="1:6" ht="26.1">
      <c r="A153">
        <v>152</v>
      </c>
      <c r="B153" s="403" t="s">
        <v>5553</v>
      </c>
      <c r="C153">
        <v>28000</v>
      </c>
      <c r="D153" t="s">
        <v>5554</v>
      </c>
      <c r="E153" s="404">
        <v>171104267</v>
      </c>
      <c r="F153" s="401" t="str">
        <f t="shared" si="2"/>
        <v>Í1+$:È7jÎ</v>
      </c>
    </row>
    <row r="154" spans="1:6" ht="26.1">
      <c r="A154">
        <v>153</v>
      </c>
      <c r="B154" s="403" t="s">
        <v>5555</v>
      </c>
      <c r="C154">
        <v>13600</v>
      </c>
      <c r="D154" t="s">
        <v>5556</v>
      </c>
      <c r="E154" s="404">
        <v>171104630</v>
      </c>
      <c r="F154" s="401" t="str">
        <f t="shared" si="2"/>
        <v>Í1+$_È0mÎ</v>
      </c>
    </row>
    <row r="155" spans="1:6" ht="26.1">
      <c r="A155">
        <v>154</v>
      </c>
      <c r="B155" s="403" t="s">
        <v>5557</v>
      </c>
      <c r="C155">
        <v>4700</v>
      </c>
      <c r="D155" t="s">
        <v>5558</v>
      </c>
      <c r="E155" s="404">
        <v>171104568</v>
      </c>
      <c r="F155" s="401" t="str">
        <f t="shared" si="2"/>
        <v>Í1+$XÈ8ÅÎ</v>
      </c>
    </row>
    <row r="156" spans="1:6" ht="26.1">
      <c r="A156">
        <v>155</v>
      </c>
      <c r="B156" s="403" t="s">
        <v>5559</v>
      </c>
      <c r="C156">
        <v>55200</v>
      </c>
      <c r="D156" t="s">
        <v>5560</v>
      </c>
      <c r="E156" s="404">
        <v>171104547</v>
      </c>
      <c r="F156" s="401" t="str">
        <f t="shared" si="2"/>
        <v>Í1+$VÈ7sÎ</v>
      </c>
    </row>
    <row r="157" spans="1:6" ht="26.1">
      <c r="A157">
        <v>156</v>
      </c>
      <c r="B157" s="403" t="s">
        <v>5561</v>
      </c>
      <c r="C157">
        <v>13600</v>
      </c>
      <c r="D157" t="s">
        <v>5562</v>
      </c>
      <c r="E157" s="404">
        <v>171104693</v>
      </c>
      <c r="F157" s="401" t="str">
        <f t="shared" si="2"/>
        <v>Í1+$eÈ30Î</v>
      </c>
    </row>
    <row r="158" spans="1:6" ht="26.1">
      <c r="A158">
        <v>157</v>
      </c>
      <c r="B158" s="403" t="s">
        <v>5563</v>
      </c>
      <c r="C158">
        <v>24800</v>
      </c>
      <c r="D158" t="s">
        <v>5564</v>
      </c>
      <c r="E158" s="404">
        <v>171104420</v>
      </c>
      <c r="F158" s="401" t="str">
        <f t="shared" si="2"/>
        <v>Í1+$JÈ0ÄÎ</v>
      </c>
    </row>
    <row r="159" spans="1:6" ht="26.1">
      <c r="A159">
        <v>158</v>
      </c>
      <c r="B159" s="403" t="s">
        <v>5565</v>
      </c>
      <c r="C159">
        <v>13600</v>
      </c>
      <c r="D159" t="s">
        <v>5566</v>
      </c>
      <c r="E159" s="404">
        <v>171104402</v>
      </c>
      <c r="F159" s="401" t="str">
        <f t="shared" si="2"/>
        <v>Í1+$HÈ2ÈÎ</v>
      </c>
    </row>
    <row r="160" spans="1:6" ht="26.1">
      <c r="A160">
        <v>159</v>
      </c>
      <c r="B160" s="403" t="s">
        <v>5567</v>
      </c>
      <c r="C160">
        <v>29600</v>
      </c>
      <c r="D160" t="s">
        <v>5568</v>
      </c>
      <c r="E160" s="404">
        <v>171104393</v>
      </c>
      <c r="F160" s="401" t="str">
        <f t="shared" si="2"/>
        <v>Í1+$GÈ3ÊÎ</v>
      </c>
    </row>
    <row r="161" spans="1:6" ht="26.1">
      <c r="A161">
        <v>160</v>
      </c>
      <c r="B161" s="403" t="s">
        <v>5569</v>
      </c>
      <c r="C161">
        <v>72800</v>
      </c>
      <c r="D161" t="s">
        <v>5570</v>
      </c>
      <c r="E161" s="404">
        <v>171107174</v>
      </c>
      <c r="F161" s="401" t="str">
        <f t="shared" si="2"/>
        <v>Í1+'1È4=Î</v>
      </c>
    </row>
    <row r="162" spans="1:6" ht="26.1">
      <c r="A162">
        <v>161</v>
      </c>
      <c r="B162" s="403" t="s">
        <v>5571</v>
      </c>
      <c r="C162">
        <v>44000</v>
      </c>
      <c r="D162" t="s">
        <v>5572</v>
      </c>
      <c r="E162" s="404">
        <v>171106962</v>
      </c>
      <c r="F162" s="401" t="str">
        <f t="shared" si="2"/>
        <v>Í1+&amp;ÄÈ25Î</v>
      </c>
    </row>
    <row r="163" spans="1:6" ht="26.1">
      <c r="A163">
        <v>162</v>
      </c>
      <c r="B163" s="403" t="s">
        <v>5573</v>
      </c>
      <c r="C163">
        <v>71200</v>
      </c>
      <c r="D163" t="s">
        <v>5574</v>
      </c>
      <c r="E163" s="404">
        <v>171106964</v>
      </c>
      <c r="F163" s="401" t="str">
        <f t="shared" si="2"/>
        <v>Í1+&amp;ÄÈ4AÎ</v>
      </c>
    </row>
    <row r="164" spans="1:6" ht="26.1">
      <c r="A164">
        <v>163</v>
      </c>
      <c r="B164" s="403" t="s">
        <v>5575</v>
      </c>
      <c r="C164">
        <v>3400</v>
      </c>
      <c r="D164" t="s">
        <v>5576</v>
      </c>
      <c r="E164" s="404">
        <v>171106969</v>
      </c>
      <c r="F164" s="401" t="str">
        <f t="shared" si="2"/>
        <v>Í1+&amp;ÄÈ9_Î</v>
      </c>
    </row>
    <row r="165" spans="1:6" ht="26.1">
      <c r="A165">
        <v>164</v>
      </c>
      <c r="B165" s="403" t="s">
        <v>5577</v>
      </c>
      <c r="C165">
        <v>16800</v>
      </c>
      <c r="D165" t="s">
        <v>5578</v>
      </c>
      <c r="E165" s="404">
        <v>171106972</v>
      </c>
      <c r="F165" s="401" t="str">
        <f t="shared" si="2"/>
        <v>Í1+&amp;ÅÈ29Î</v>
      </c>
    </row>
    <row r="166" spans="1:6" ht="26.1">
      <c r="A166">
        <v>165</v>
      </c>
      <c r="B166" s="403" t="s">
        <v>4504</v>
      </c>
      <c r="C166">
        <v>186400</v>
      </c>
      <c r="D166" t="s">
        <v>5579</v>
      </c>
      <c r="E166" s="404">
        <v>171107000</v>
      </c>
      <c r="F166" s="401" t="str">
        <f t="shared" si="2"/>
        <v>Í1+'ÂÈ0HÎ</v>
      </c>
    </row>
    <row r="167" spans="1:6" ht="26.1">
      <c r="A167">
        <v>166</v>
      </c>
      <c r="B167" s="403" t="s">
        <v>5580</v>
      </c>
      <c r="C167">
        <v>23200</v>
      </c>
      <c r="D167" t="s">
        <v>5581</v>
      </c>
      <c r="E167" s="404">
        <v>171107258</v>
      </c>
      <c r="F167" s="401" t="str">
        <f t="shared" si="2"/>
        <v>Í1+'9È8uÎ</v>
      </c>
    </row>
    <row r="168" spans="1:6" ht="26.1">
      <c r="A168">
        <v>167</v>
      </c>
      <c r="B168" s="403" t="s">
        <v>5582</v>
      </c>
      <c r="C168">
        <v>4700</v>
      </c>
      <c r="D168" t="s">
        <v>5583</v>
      </c>
      <c r="E168" s="404">
        <v>171107261</v>
      </c>
      <c r="F168" s="401" t="str">
        <f t="shared" si="2"/>
        <v>Í1+':È1OÎ</v>
      </c>
    </row>
    <row r="169" spans="1:6" ht="26.1">
      <c r="A169">
        <v>168</v>
      </c>
      <c r="B169" s="403" t="s">
        <v>5584</v>
      </c>
      <c r="C169">
        <v>32800</v>
      </c>
      <c r="D169" t="s">
        <v>5585</v>
      </c>
      <c r="E169" s="404">
        <v>171107289</v>
      </c>
      <c r="F169" s="401" t="str">
        <f t="shared" si="2"/>
        <v>Í1+'&lt;È9ÂÎ</v>
      </c>
    </row>
    <row r="170" spans="1:6" ht="26.1">
      <c r="A170">
        <v>169</v>
      </c>
      <c r="B170" s="403" t="s">
        <v>5586</v>
      </c>
      <c r="C170">
        <v>10400</v>
      </c>
      <c r="D170" t="s">
        <v>5587</v>
      </c>
      <c r="E170" s="404">
        <v>171106787</v>
      </c>
      <c r="F170" s="401" t="str">
        <f t="shared" si="2"/>
        <v>Í1+&amp;nÈ7rÎ</v>
      </c>
    </row>
    <row r="171" spans="1:6" ht="26.1">
      <c r="A171">
        <v>170</v>
      </c>
      <c r="B171" s="403" t="s">
        <v>5588</v>
      </c>
      <c r="C171">
        <v>100000</v>
      </c>
      <c r="D171" t="s">
        <v>5589</v>
      </c>
      <c r="E171" s="404">
        <v>171106806</v>
      </c>
      <c r="F171" s="401" t="str">
        <f t="shared" si="2"/>
        <v>Í1+&amp;pÈ6tÎ</v>
      </c>
    </row>
    <row r="172" spans="1:6" ht="26.1">
      <c r="A172">
        <v>171</v>
      </c>
      <c r="B172" s="403" t="s">
        <v>5590</v>
      </c>
      <c r="C172">
        <v>8800</v>
      </c>
      <c r="D172" t="s">
        <v>5591</v>
      </c>
      <c r="E172" s="404">
        <v>171106496</v>
      </c>
      <c r="F172" s="401" t="str">
        <f t="shared" si="2"/>
        <v>Í1+&amp;QÈ6_Î</v>
      </c>
    </row>
    <row r="173" spans="1:6" ht="26.1">
      <c r="A173">
        <v>172</v>
      </c>
      <c r="B173" s="403" t="s">
        <v>5592</v>
      </c>
      <c r="C173">
        <v>4700</v>
      </c>
      <c r="D173" t="s">
        <v>5593</v>
      </c>
      <c r="E173" s="404">
        <v>171106502</v>
      </c>
      <c r="F173" s="401" t="str">
        <f t="shared" si="2"/>
        <v>Í1+&amp;RÈ2KÎ</v>
      </c>
    </row>
    <row r="174" spans="1:6" ht="26.1">
      <c r="A174">
        <v>173</v>
      </c>
      <c r="B174" s="403" t="s">
        <v>5594</v>
      </c>
      <c r="C174">
        <v>13600</v>
      </c>
      <c r="D174" t="s">
        <v>5595</v>
      </c>
      <c r="E174" s="404">
        <v>171106666</v>
      </c>
      <c r="F174" s="401" t="str">
        <f t="shared" si="2"/>
        <v>Í1+&amp;bÈ6&lt;Î</v>
      </c>
    </row>
    <row r="175" spans="1:6" ht="26.1">
      <c r="A175">
        <v>174</v>
      </c>
      <c r="B175" s="403" t="s">
        <v>5596</v>
      </c>
      <c r="C175">
        <v>15200</v>
      </c>
      <c r="D175" t="s">
        <v>5597</v>
      </c>
      <c r="E175" s="404">
        <v>171106686</v>
      </c>
      <c r="F175" s="401" t="str">
        <f t="shared" si="2"/>
        <v>Í1+&amp;dÈ6DÎ</v>
      </c>
    </row>
    <row r="176" spans="1:6" ht="26.1">
      <c r="A176">
        <v>175</v>
      </c>
      <c r="B176" s="403" t="s">
        <v>5598</v>
      </c>
      <c r="C176">
        <v>3400</v>
      </c>
      <c r="D176" t="s">
        <v>5599</v>
      </c>
      <c r="E176" s="404">
        <v>171106696</v>
      </c>
      <c r="F176" s="401" t="str">
        <f t="shared" si="2"/>
        <v>Í1+&amp;eÈ6HÎ</v>
      </c>
    </row>
    <row r="177" spans="1:6" ht="26.1">
      <c r="A177">
        <v>176</v>
      </c>
      <c r="B177" s="403" t="s">
        <v>5600</v>
      </c>
      <c r="C177">
        <v>20000</v>
      </c>
      <c r="D177" t="s">
        <v>5601</v>
      </c>
      <c r="E177" s="404">
        <v>171106716</v>
      </c>
      <c r="F177" s="401" t="str">
        <f t="shared" si="2"/>
        <v>Í1+&amp;gÈ6PÎ</v>
      </c>
    </row>
    <row r="178" spans="1:6" ht="26.1">
      <c r="A178">
        <v>177</v>
      </c>
      <c r="B178" s="403" t="s">
        <v>5602</v>
      </c>
      <c r="C178">
        <v>15200</v>
      </c>
      <c r="D178" t="s">
        <v>5603</v>
      </c>
      <c r="E178" s="404">
        <v>171108827</v>
      </c>
      <c r="F178" s="401" t="str">
        <f t="shared" si="2"/>
        <v>Í1+(rÈ7!Î</v>
      </c>
    </row>
    <row r="179" spans="1:6" ht="26.1">
      <c r="A179">
        <v>178</v>
      </c>
      <c r="B179" s="403" t="s">
        <v>5604</v>
      </c>
      <c r="C179">
        <v>21600</v>
      </c>
      <c r="D179" t="s">
        <v>5605</v>
      </c>
      <c r="E179" s="404">
        <v>171108802</v>
      </c>
      <c r="F179" s="401" t="str">
        <f t="shared" si="2"/>
        <v>Í1+(pÈ2bÎ</v>
      </c>
    </row>
    <row r="180" spans="1:6" ht="26.1">
      <c r="A180">
        <v>179</v>
      </c>
      <c r="B180" s="403" t="s">
        <v>5606</v>
      </c>
      <c r="C180">
        <v>34400</v>
      </c>
      <c r="D180" t="s">
        <v>5607</v>
      </c>
      <c r="E180" s="404">
        <v>171108911</v>
      </c>
      <c r="F180" s="401" t="str">
        <f t="shared" si="2"/>
        <v>Í1+({È1!Î</v>
      </c>
    </row>
    <row r="181" spans="1:6" ht="26.1">
      <c r="A181">
        <v>180</v>
      </c>
      <c r="B181" s="403" t="s">
        <v>5608</v>
      </c>
      <c r="C181">
        <v>23200</v>
      </c>
      <c r="D181" t="s">
        <v>5609</v>
      </c>
      <c r="E181" s="404">
        <v>171108691</v>
      </c>
      <c r="F181" s="401" t="str">
        <f t="shared" si="2"/>
        <v>Í1+(eÈ10Î</v>
      </c>
    </row>
    <row r="182" spans="1:6" ht="26.1">
      <c r="A182">
        <v>181</v>
      </c>
      <c r="B182" s="403" t="s">
        <v>5610</v>
      </c>
      <c r="C182">
        <v>29600</v>
      </c>
      <c r="D182" t="s">
        <v>5611</v>
      </c>
      <c r="E182" s="404">
        <v>171108679</v>
      </c>
      <c r="F182" s="401" t="str">
        <f t="shared" si="2"/>
        <v>Í1+(cÈ9XÎ</v>
      </c>
    </row>
    <row r="183" spans="1:6" ht="26.1">
      <c r="A183">
        <v>182</v>
      </c>
      <c r="B183" s="403" t="s">
        <v>5612</v>
      </c>
      <c r="C183">
        <v>39200</v>
      </c>
      <c r="D183" t="s">
        <v>5613</v>
      </c>
      <c r="E183" s="404">
        <v>171108667</v>
      </c>
      <c r="F183" s="401" t="str">
        <f t="shared" si="2"/>
        <v>Í1+(bÈ7HÎ</v>
      </c>
    </row>
    <row r="184" spans="1:6" ht="26.1">
      <c r="A184">
        <v>183</v>
      </c>
      <c r="B184" s="403" t="s">
        <v>5614</v>
      </c>
      <c r="C184">
        <v>18400</v>
      </c>
      <c r="D184" t="s">
        <v>5615</v>
      </c>
      <c r="E184" s="404">
        <v>171108655</v>
      </c>
      <c r="F184" s="401" t="str">
        <f t="shared" si="2"/>
        <v>Í1+(aÈ58Î</v>
      </c>
    </row>
    <row r="185" spans="1:6" ht="26.1">
      <c r="A185">
        <v>184</v>
      </c>
      <c r="B185" s="403" t="s">
        <v>5616</v>
      </c>
      <c r="C185">
        <v>42400</v>
      </c>
      <c r="D185" t="s">
        <v>5617</v>
      </c>
      <c r="E185" s="404">
        <v>171108945</v>
      </c>
      <c r="F185" s="401" t="str">
        <f t="shared" si="2"/>
        <v>Í1+(~È5EÎ</v>
      </c>
    </row>
    <row r="186" spans="1:6" ht="26.1">
      <c r="A186">
        <v>185</v>
      </c>
      <c r="B186" s="403" t="s">
        <v>5618</v>
      </c>
      <c r="C186">
        <v>26400</v>
      </c>
      <c r="D186" t="s">
        <v>5619</v>
      </c>
      <c r="E186" s="404">
        <v>171109025</v>
      </c>
      <c r="F186" s="401" t="str">
        <f t="shared" si="2"/>
        <v>Í1+)"È5tÎ</v>
      </c>
    </row>
    <row r="187" spans="1:6" ht="26.1">
      <c r="A187">
        <v>186</v>
      </c>
      <c r="B187" s="403" t="s">
        <v>5620</v>
      </c>
      <c r="C187">
        <v>68000</v>
      </c>
      <c r="D187" t="s">
        <v>5621</v>
      </c>
      <c r="E187" s="404">
        <v>171108983</v>
      </c>
      <c r="F187" s="401" t="str">
        <f t="shared" si="2"/>
        <v>Í1+(ÆÈ3IÎ</v>
      </c>
    </row>
    <row r="188" spans="1:6" ht="26.1">
      <c r="A188">
        <v>187</v>
      </c>
      <c r="B188" s="403" t="s">
        <v>5622</v>
      </c>
      <c r="C188">
        <v>23200</v>
      </c>
      <c r="D188" t="s">
        <v>5623</v>
      </c>
      <c r="E188" s="404">
        <v>171108962</v>
      </c>
      <c r="F188" s="401" t="str">
        <f t="shared" si="2"/>
        <v>Í1+(ÄÈ2;Î</v>
      </c>
    </row>
  </sheetData>
  <autoFilter ref="A1:E188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3"/>
  <sheetViews>
    <sheetView topLeftCell="A192" workbookViewId="0">
      <selection activeCell="G201" sqref="G201"/>
    </sheetView>
  </sheetViews>
  <sheetFormatPr defaultRowHeight="14.4"/>
  <cols>
    <col min="2" max="2" width="9.68359375" bestFit="1" customWidth="1"/>
    <col min="6" max="6" width="15.05078125" style="404" customWidth="1"/>
    <col min="7" max="7" width="24.26171875" bestFit="1" customWidth="1"/>
  </cols>
  <sheetData>
    <row r="1" spans="1:7">
      <c r="A1" t="s">
        <v>4584</v>
      </c>
      <c r="B1" t="s">
        <v>4585</v>
      </c>
      <c r="C1" t="s">
        <v>517</v>
      </c>
      <c r="D1" t="s">
        <v>518</v>
      </c>
      <c r="E1" t="s">
        <v>519</v>
      </c>
      <c r="F1" s="404" t="s">
        <v>520</v>
      </c>
    </row>
    <row r="2" spans="1:7" ht="26.1">
      <c r="A2">
        <v>1</v>
      </c>
      <c r="B2">
        <v>171170866</v>
      </c>
      <c r="C2" s="403" t="s">
        <v>5624</v>
      </c>
      <c r="D2">
        <v>18400</v>
      </c>
      <c r="E2" t="s">
        <v>5625</v>
      </c>
      <c r="F2" s="404">
        <v>171104868</v>
      </c>
      <c r="G2" s="401" t="str">
        <f>Code128(F2)</f>
        <v>Í1+$vÈ8+Î</v>
      </c>
    </row>
    <row r="3" spans="1:7" ht="26.1">
      <c r="A3">
        <v>2</v>
      </c>
      <c r="B3">
        <v>171175531</v>
      </c>
      <c r="C3" s="403" t="s">
        <v>5626</v>
      </c>
      <c r="D3">
        <v>26400</v>
      </c>
      <c r="E3" t="s">
        <v>5627</v>
      </c>
      <c r="F3" s="404">
        <v>171107881</v>
      </c>
      <c r="G3" s="401" t="str">
        <f t="shared" ref="G3:G66" si="0">Code128(F3)</f>
        <v>Í1+'xÈ1yÎ</v>
      </c>
    </row>
    <row r="4" spans="1:7" ht="26.1">
      <c r="A4">
        <v>3</v>
      </c>
      <c r="B4">
        <v>171175536</v>
      </c>
      <c r="C4" s="403" t="s">
        <v>5628</v>
      </c>
      <c r="D4">
        <v>36000</v>
      </c>
      <c r="E4" t="s">
        <v>5629</v>
      </c>
      <c r="F4" s="404">
        <v>171107878</v>
      </c>
      <c r="G4" s="401" t="str">
        <f t="shared" si="0"/>
        <v>Í1+'wÈ88Î</v>
      </c>
    </row>
    <row r="5" spans="1:7" ht="26.1">
      <c r="A5">
        <v>4</v>
      </c>
      <c r="B5">
        <v>171166128</v>
      </c>
      <c r="C5" s="403" t="s">
        <v>5630</v>
      </c>
      <c r="D5">
        <v>7200</v>
      </c>
      <c r="E5" t="s">
        <v>5631</v>
      </c>
      <c r="F5" s="404">
        <v>171100717</v>
      </c>
      <c r="G5" s="401" t="str">
        <f t="shared" si="0"/>
        <v>Í1+ÂgÈ7DÎ</v>
      </c>
    </row>
    <row r="6" spans="1:7" ht="26.1">
      <c r="A6">
        <v>5</v>
      </c>
      <c r="B6">
        <v>171169028</v>
      </c>
      <c r="C6" s="403" t="s">
        <v>5632</v>
      </c>
      <c r="D6">
        <v>2100</v>
      </c>
      <c r="E6" t="s">
        <v>5633</v>
      </c>
      <c r="F6" s="404">
        <v>171102449</v>
      </c>
      <c r="G6" s="401" t="str">
        <f t="shared" si="0"/>
        <v>Í1+"LÈ9QÎ</v>
      </c>
    </row>
    <row r="7" spans="1:7" ht="26.1">
      <c r="A7">
        <v>6</v>
      </c>
      <c r="B7">
        <v>171169029</v>
      </c>
      <c r="C7" s="403" t="s">
        <v>5634</v>
      </c>
      <c r="D7">
        <v>160800</v>
      </c>
      <c r="E7" t="s">
        <v>5635</v>
      </c>
      <c r="F7" s="404">
        <v>171102450</v>
      </c>
      <c r="G7" s="401" t="str">
        <f t="shared" si="0"/>
        <v>Í1+"MÈ0ÊÎ</v>
      </c>
    </row>
    <row r="8" spans="1:7" ht="26.1">
      <c r="A8">
        <v>7</v>
      </c>
      <c r="B8">
        <v>171169968</v>
      </c>
      <c r="C8" s="403" t="s">
        <v>5636</v>
      </c>
      <c r="D8">
        <v>106400</v>
      </c>
      <c r="E8" t="s">
        <v>5637</v>
      </c>
      <c r="F8" s="404">
        <v>171105297</v>
      </c>
      <c r="G8" s="401" t="str">
        <f t="shared" si="0"/>
        <v>Í1+%=È7yÎ</v>
      </c>
    </row>
    <row r="9" spans="1:7" ht="26.1">
      <c r="A9">
        <v>8</v>
      </c>
      <c r="B9">
        <v>171169969</v>
      </c>
      <c r="C9" s="403" t="s">
        <v>5638</v>
      </c>
      <c r="D9">
        <v>3400</v>
      </c>
      <c r="E9" t="s">
        <v>5639</v>
      </c>
      <c r="F9" s="404">
        <v>171105298</v>
      </c>
      <c r="G9" s="401" t="str">
        <f t="shared" si="0"/>
        <v>Í1+%=È8ÃÎ</v>
      </c>
    </row>
    <row r="10" spans="1:7" ht="26.1">
      <c r="A10">
        <v>9</v>
      </c>
      <c r="B10">
        <v>171170293</v>
      </c>
      <c r="C10" s="403" t="s">
        <v>5640</v>
      </c>
      <c r="D10">
        <v>44000</v>
      </c>
      <c r="E10" t="s">
        <v>5641</v>
      </c>
      <c r="F10" s="404">
        <v>171105598</v>
      </c>
      <c r="G10" s="401" t="str">
        <f t="shared" si="0"/>
        <v>Í1+%[È8)Î</v>
      </c>
    </row>
    <row r="11" spans="1:7" ht="26.1">
      <c r="A11">
        <v>10</v>
      </c>
      <c r="B11">
        <v>171173513</v>
      </c>
      <c r="C11" s="403" t="s">
        <v>3050</v>
      </c>
      <c r="D11">
        <v>39200</v>
      </c>
      <c r="E11" t="s">
        <v>5642</v>
      </c>
      <c r="F11" s="404">
        <v>171107741</v>
      </c>
      <c r="G11" s="401" t="str">
        <f t="shared" si="0"/>
        <v>Í1+'jÈ1AÎ</v>
      </c>
    </row>
    <row r="12" spans="1:7" ht="26.1">
      <c r="A12">
        <v>11</v>
      </c>
      <c r="B12">
        <v>171173514</v>
      </c>
      <c r="C12" s="403" t="s">
        <v>840</v>
      </c>
      <c r="D12">
        <v>68000</v>
      </c>
      <c r="E12" t="s">
        <v>5643</v>
      </c>
      <c r="F12" s="404">
        <v>171107740</v>
      </c>
      <c r="G12" s="401" t="str">
        <f t="shared" si="0"/>
        <v>Í1+'jÈ0;Î</v>
      </c>
    </row>
    <row r="13" spans="1:7" ht="26.1">
      <c r="A13">
        <v>12</v>
      </c>
      <c r="B13">
        <v>171173524</v>
      </c>
      <c r="C13" s="403" t="s">
        <v>5644</v>
      </c>
      <c r="D13">
        <v>7200</v>
      </c>
      <c r="E13" t="s">
        <v>5645</v>
      </c>
      <c r="F13" s="404">
        <v>171107750</v>
      </c>
      <c r="G13" s="401" t="str">
        <f t="shared" si="0"/>
        <v>Í1+'kÈ0?Î</v>
      </c>
    </row>
    <row r="14" spans="1:7" ht="26.1">
      <c r="A14">
        <v>13</v>
      </c>
      <c r="B14">
        <v>171173550</v>
      </c>
      <c r="C14" s="403" t="s">
        <v>5646</v>
      </c>
      <c r="D14">
        <v>114400</v>
      </c>
      <c r="E14" t="s">
        <v>5647</v>
      </c>
      <c r="F14" s="404">
        <v>171107349</v>
      </c>
      <c r="G14" s="401" t="str">
        <f t="shared" si="0"/>
        <v>Í1+'BÈ98Î</v>
      </c>
    </row>
    <row r="15" spans="1:7" ht="26.1">
      <c r="A15">
        <v>14</v>
      </c>
      <c r="B15">
        <v>171168783</v>
      </c>
      <c r="C15" s="403" t="s">
        <v>5648</v>
      </c>
      <c r="D15">
        <v>20000</v>
      </c>
      <c r="E15" t="s">
        <v>5649</v>
      </c>
      <c r="F15" s="404">
        <v>171102159</v>
      </c>
      <c r="G15" s="401" t="str">
        <f t="shared" si="0"/>
        <v>Í1+"/È9DÎ</v>
      </c>
    </row>
    <row r="16" spans="1:7" ht="26.1">
      <c r="A16">
        <v>15</v>
      </c>
      <c r="B16">
        <v>171170351</v>
      </c>
      <c r="C16" s="403" t="s">
        <v>5650</v>
      </c>
      <c r="D16">
        <v>24800</v>
      </c>
      <c r="E16" t="s">
        <v>5651</v>
      </c>
      <c r="F16" s="404">
        <v>171105582</v>
      </c>
      <c r="G16" s="401" t="str">
        <f t="shared" si="0"/>
        <v>Í1+%ZÈ2hÎ</v>
      </c>
    </row>
    <row r="17" spans="1:7" ht="26.1">
      <c r="A17">
        <v>16</v>
      </c>
      <c r="B17">
        <v>171169659</v>
      </c>
      <c r="C17" s="403" t="s">
        <v>5652</v>
      </c>
      <c r="D17">
        <v>15200</v>
      </c>
      <c r="E17" t="s">
        <v>5653</v>
      </c>
      <c r="F17" s="404">
        <v>171103233</v>
      </c>
      <c r="G17" s="401" t="str">
        <f t="shared" si="0"/>
        <v>Í1+#7È3CÎ</v>
      </c>
    </row>
    <row r="18" spans="1:7" ht="26.1">
      <c r="A18">
        <v>17</v>
      </c>
      <c r="B18">
        <v>171169691</v>
      </c>
      <c r="C18" s="403" t="s">
        <v>5654</v>
      </c>
      <c r="D18">
        <v>15200</v>
      </c>
      <c r="E18" t="s">
        <v>5655</v>
      </c>
      <c r="F18" s="404">
        <v>171103264</v>
      </c>
      <c r="G18" s="401" t="str">
        <f t="shared" si="0"/>
        <v>Í1+#:È4UÎ</v>
      </c>
    </row>
    <row r="19" spans="1:7" ht="26.1">
      <c r="A19">
        <v>18</v>
      </c>
      <c r="B19">
        <v>171169374</v>
      </c>
      <c r="C19" s="403" t="s">
        <v>5656</v>
      </c>
      <c r="D19">
        <v>8800</v>
      </c>
      <c r="E19" t="s">
        <v>5657</v>
      </c>
      <c r="F19" s="404">
        <v>171103164</v>
      </c>
      <c r="G19" s="401" t="str">
        <f t="shared" si="0"/>
        <v>Í1+#0È4-Î</v>
      </c>
    </row>
    <row r="20" spans="1:7" ht="26.1">
      <c r="A20">
        <v>19</v>
      </c>
      <c r="B20">
        <v>171169375</v>
      </c>
      <c r="C20" s="403" t="s">
        <v>5658</v>
      </c>
      <c r="D20">
        <v>40800</v>
      </c>
      <c r="E20" t="s">
        <v>5659</v>
      </c>
      <c r="F20" s="404">
        <v>171103165</v>
      </c>
      <c r="G20" s="401" t="str">
        <f t="shared" si="0"/>
        <v>Í1+#0È53Î</v>
      </c>
    </row>
    <row r="21" spans="1:7" ht="26.1">
      <c r="A21">
        <v>20</v>
      </c>
      <c r="B21">
        <v>171169376</v>
      </c>
      <c r="C21" s="403" t="s">
        <v>5660</v>
      </c>
      <c r="D21">
        <v>36000</v>
      </c>
      <c r="E21" t="s">
        <v>5661</v>
      </c>
      <c r="F21" s="404">
        <v>171103166</v>
      </c>
      <c r="G21" s="401" t="str">
        <f t="shared" si="0"/>
        <v>Í1+#0È69Î</v>
      </c>
    </row>
    <row r="22" spans="1:7" ht="26.1">
      <c r="A22">
        <v>21</v>
      </c>
      <c r="B22">
        <v>171169377</v>
      </c>
      <c r="C22" s="403" t="s">
        <v>5662</v>
      </c>
      <c r="D22">
        <v>20000</v>
      </c>
      <c r="E22" t="s">
        <v>5663</v>
      </c>
      <c r="F22" s="404">
        <v>171103167</v>
      </c>
      <c r="G22" s="401" t="str">
        <f t="shared" si="0"/>
        <v>Í1+#0È7?Î</v>
      </c>
    </row>
    <row r="23" spans="1:7" ht="26.1">
      <c r="A23">
        <v>22</v>
      </c>
      <c r="B23">
        <v>171169378</v>
      </c>
      <c r="C23" s="403" t="s">
        <v>5664</v>
      </c>
      <c r="D23">
        <v>74400</v>
      </c>
      <c r="E23" t="s">
        <v>5665</v>
      </c>
      <c r="F23" s="404">
        <v>171103168</v>
      </c>
      <c r="G23" s="401" t="str">
        <f t="shared" si="0"/>
        <v>Í1+#0È8EÎ</v>
      </c>
    </row>
    <row r="24" spans="1:7" ht="26.1">
      <c r="A24">
        <v>23</v>
      </c>
      <c r="B24">
        <v>171169380</v>
      </c>
      <c r="C24" s="403" t="s">
        <v>5666</v>
      </c>
      <c r="D24">
        <v>8800</v>
      </c>
      <c r="E24" t="s">
        <v>5667</v>
      </c>
      <c r="F24" s="404">
        <v>171103170</v>
      </c>
      <c r="G24" s="401" t="str">
        <f t="shared" si="0"/>
        <v>Í1+#1È0ÄÎ</v>
      </c>
    </row>
    <row r="25" spans="1:7" ht="26.1">
      <c r="A25">
        <v>24</v>
      </c>
      <c r="B25">
        <v>171169382</v>
      </c>
      <c r="C25" s="403" t="s">
        <v>5668</v>
      </c>
      <c r="D25">
        <v>32800</v>
      </c>
      <c r="E25" t="s">
        <v>5669</v>
      </c>
      <c r="F25" s="404">
        <v>171103172</v>
      </c>
      <c r="G25" s="401" t="str">
        <f t="shared" si="0"/>
        <v>Í1+#1È2%Î</v>
      </c>
    </row>
    <row r="26" spans="1:7" ht="26.1">
      <c r="A26">
        <v>25</v>
      </c>
      <c r="B26">
        <v>171165703</v>
      </c>
      <c r="C26" s="403" t="s">
        <v>5670</v>
      </c>
      <c r="D26">
        <v>114400</v>
      </c>
      <c r="E26" t="s">
        <v>5671</v>
      </c>
      <c r="F26" s="404">
        <v>171100810</v>
      </c>
      <c r="G26" s="401" t="str">
        <f t="shared" si="0"/>
        <v>Í1+ÂqÈ0BÎ</v>
      </c>
    </row>
    <row r="27" spans="1:7" ht="26.1">
      <c r="A27">
        <v>26</v>
      </c>
      <c r="B27">
        <v>171165737</v>
      </c>
      <c r="C27" s="403" t="s">
        <v>5672</v>
      </c>
      <c r="D27">
        <v>173600</v>
      </c>
      <c r="E27" t="s">
        <v>5673</v>
      </c>
      <c r="F27" s="404">
        <v>171100448</v>
      </c>
      <c r="G27" s="401" t="str">
        <f t="shared" si="0"/>
        <v>Í1+ÂLÈ8EÎ</v>
      </c>
    </row>
    <row r="28" spans="1:7" ht="26.1">
      <c r="A28">
        <v>27</v>
      </c>
      <c r="B28">
        <v>171165755</v>
      </c>
      <c r="C28" s="403" t="s">
        <v>5674</v>
      </c>
      <c r="D28">
        <v>32800</v>
      </c>
      <c r="E28" t="s">
        <v>5675</v>
      </c>
      <c r="F28" s="404">
        <v>171100435</v>
      </c>
      <c r="G28" s="401" t="str">
        <f t="shared" si="0"/>
        <v>Í1+ÂKÈ5/Î</v>
      </c>
    </row>
    <row r="29" spans="1:7" ht="26.1">
      <c r="A29">
        <v>28</v>
      </c>
      <c r="B29">
        <v>171165914</v>
      </c>
      <c r="C29" s="403" t="s">
        <v>5676</v>
      </c>
      <c r="D29">
        <v>20000</v>
      </c>
      <c r="E29" t="s">
        <v>5677</v>
      </c>
      <c r="F29" s="404">
        <v>171100513</v>
      </c>
      <c r="G29" s="401" t="str">
        <f t="shared" si="0"/>
        <v>Í1+ÂSÈ3CÎ</v>
      </c>
    </row>
    <row r="30" spans="1:7" ht="26.1">
      <c r="A30">
        <v>29</v>
      </c>
      <c r="B30">
        <v>171165931</v>
      </c>
      <c r="C30" s="403" t="s">
        <v>5678</v>
      </c>
      <c r="D30">
        <v>12000</v>
      </c>
      <c r="E30" t="s">
        <v>5679</v>
      </c>
      <c r="F30" s="404">
        <v>171100500</v>
      </c>
      <c r="G30" s="401" t="str">
        <f t="shared" si="0"/>
        <v>Í1+ÂRÈ0-Î</v>
      </c>
    </row>
    <row r="31" spans="1:7" ht="26.1">
      <c r="A31">
        <v>30</v>
      </c>
      <c r="B31">
        <v>171165934</v>
      </c>
      <c r="C31" s="403" t="s">
        <v>5680</v>
      </c>
      <c r="D31">
        <v>36000</v>
      </c>
      <c r="E31" t="s">
        <v>5681</v>
      </c>
      <c r="F31" s="404">
        <v>171100497</v>
      </c>
      <c r="G31" s="401" t="str">
        <f t="shared" si="0"/>
        <v>Í1+ÂQÈ7SÎ</v>
      </c>
    </row>
    <row r="32" spans="1:7" ht="26.1">
      <c r="A32">
        <v>31</v>
      </c>
      <c r="B32">
        <v>171165937</v>
      </c>
      <c r="C32" s="403" t="s">
        <v>5682</v>
      </c>
      <c r="D32">
        <v>21600</v>
      </c>
      <c r="E32" t="s">
        <v>5683</v>
      </c>
      <c r="F32" s="404">
        <v>171100494</v>
      </c>
      <c r="G32" s="401" t="str">
        <f t="shared" si="0"/>
        <v>Í1+ÂQÈ4AÎ</v>
      </c>
    </row>
    <row r="33" spans="1:7" ht="26.1">
      <c r="A33">
        <v>32</v>
      </c>
      <c r="B33">
        <v>171165939</v>
      </c>
      <c r="C33" s="403" t="s">
        <v>5684</v>
      </c>
      <c r="D33">
        <v>26400</v>
      </c>
      <c r="E33" t="s">
        <v>5685</v>
      </c>
      <c r="F33" s="404">
        <v>171100802</v>
      </c>
      <c r="G33" s="401" t="str">
        <f t="shared" si="0"/>
        <v>Í1+ÂpÈ2JÎ</v>
      </c>
    </row>
    <row r="34" spans="1:7" ht="26.1">
      <c r="A34">
        <v>33</v>
      </c>
      <c r="B34">
        <v>171165943</v>
      </c>
      <c r="C34" s="403" t="s">
        <v>5686</v>
      </c>
      <c r="D34">
        <v>44000</v>
      </c>
      <c r="E34" t="s">
        <v>5687</v>
      </c>
      <c r="F34" s="404">
        <v>171100635</v>
      </c>
      <c r="G34" s="401" t="str">
        <f t="shared" si="0"/>
        <v>Í1+Â_È5ÃÎ</v>
      </c>
    </row>
    <row r="35" spans="1:7" ht="26.1">
      <c r="A35">
        <v>34</v>
      </c>
      <c r="B35">
        <v>171165964</v>
      </c>
      <c r="C35" s="403" t="s">
        <v>5688</v>
      </c>
      <c r="D35">
        <v>47200</v>
      </c>
      <c r="E35" t="s">
        <v>5689</v>
      </c>
      <c r="F35" s="404">
        <v>171100620</v>
      </c>
      <c r="G35" s="401" t="str">
        <f t="shared" si="0"/>
        <v>Í1+Â^È0]Î</v>
      </c>
    </row>
    <row r="36" spans="1:7" ht="26.1">
      <c r="A36">
        <v>35</v>
      </c>
      <c r="B36">
        <v>171165976</v>
      </c>
      <c r="C36" s="403" t="s">
        <v>5690</v>
      </c>
      <c r="D36">
        <v>20000</v>
      </c>
      <c r="E36" t="s">
        <v>5691</v>
      </c>
      <c r="F36" s="404">
        <v>171100609</v>
      </c>
      <c r="G36" s="401" t="str">
        <f t="shared" si="0"/>
        <v>Í1+Â\È9$Î</v>
      </c>
    </row>
    <row r="37" spans="1:7" ht="26.1">
      <c r="A37">
        <v>36</v>
      </c>
      <c r="B37">
        <v>171165991</v>
      </c>
      <c r="C37" s="403" t="s">
        <v>5692</v>
      </c>
      <c r="D37">
        <v>12000</v>
      </c>
      <c r="E37" t="s">
        <v>5693</v>
      </c>
      <c r="F37" s="404">
        <v>171100712</v>
      </c>
      <c r="G37" s="401" t="str">
        <f t="shared" si="0"/>
        <v>Í1+ÂgÈ2&amp;Î</v>
      </c>
    </row>
    <row r="38" spans="1:7" ht="26.1">
      <c r="A38">
        <v>37</v>
      </c>
      <c r="B38">
        <v>171166073</v>
      </c>
      <c r="C38" s="403" t="s">
        <v>5694</v>
      </c>
      <c r="D38">
        <v>31200</v>
      </c>
      <c r="E38" t="s">
        <v>5695</v>
      </c>
      <c r="F38" s="404">
        <v>171100806</v>
      </c>
      <c r="G38" s="401" t="str">
        <f t="shared" si="0"/>
        <v>Í1+ÂpÈ6bÎ</v>
      </c>
    </row>
    <row r="39" spans="1:7" ht="26.1">
      <c r="A39">
        <v>38</v>
      </c>
      <c r="B39">
        <v>171166095</v>
      </c>
      <c r="C39" s="403" t="s">
        <v>5696</v>
      </c>
      <c r="D39">
        <v>10400</v>
      </c>
      <c r="E39" t="s">
        <v>5697</v>
      </c>
      <c r="F39" s="404">
        <v>171100736</v>
      </c>
      <c r="G39" s="401" t="str">
        <f t="shared" si="0"/>
        <v>Í1+ÂiÈ6FÎ</v>
      </c>
    </row>
    <row r="40" spans="1:7" ht="26.1">
      <c r="A40">
        <v>39</v>
      </c>
      <c r="B40">
        <v>171166111</v>
      </c>
      <c r="C40" s="403" t="s">
        <v>5698</v>
      </c>
      <c r="D40">
        <v>18400</v>
      </c>
      <c r="E40" t="s">
        <v>5699</v>
      </c>
      <c r="F40" s="404">
        <v>171100726</v>
      </c>
      <c r="G40" s="401" t="str">
        <f t="shared" si="0"/>
        <v>Í1+ÂhÈ6BÎ</v>
      </c>
    </row>
    <row r="41" spans="1:7" ht="26.1">
      <c r="A41">
        <v>40</v>
      </c>
      <c r="B41">
        <v>171166119</v>
      </c>
      <c r="C41" s="403" t="s">
        <v>5700</v>
      </c>
      <c r="D41">
        <v>28000</v>
      </c>
      <c r="E41" t="s">
        <v>5701</v>
      </c>
      <c r="F41" s="404">
        <v>171100651</v>
      </c>
      <c r="G41" s="401" t="str">
        <f t="shared" si="0"/>
        <v>Í1+ÂaÈ1oÎ</v>
      </c>
    </row>
    <row r="42" spans="1:7" ht="26.1">
      <c r="A42">
        <v>41</v>
      </c>
      <c r="B42">
        <v>171166142</v>
      </c>
      <c r="C42" s="403" t="s">
        <v>5702</v>
      </c>
      <c r="D42">
        <v>31200</v>
      </c>
      <c r="E42" t="s">
        <v>5703</v>
      </c>
      <c r="F42" s="404">
        <v>171100774</v>
      </c>
      <c r="G42" s="401" t="str">
        <f t="shared" si="0"/>
        <v>Í1+ÂmÈ4JÎ</v>
      </c>
    </row>
    <row r="43" spans="1:7" ht="26.1">
      <c r="A43">
        <v>42</v>
      </c>
      <c r="B43">
        <v>171166164</v>
      </c>
      <c r="C43" s="403" t="s">
        <v>5704</v>
      </c>
      <c r="D43">
        <v>69600</v>
      </c>
      <c r="E43" t="s">
        <v>5705</v>
      </c>
      <c r="F43" s="404">
        <v>171100761</v>
      </c>
      <c r="G43" s="401" t="str">
        <f t="shared" si="0"/>
        <v>Í1+ÂlÈ14Î</v>
      </c>
    </row>
    <row r="44" spans="1:7" ht="26.1">
      <c r="A44">
        <v>43</v>
      </c>
      <c r="B44">
        <v>171166330</v>
      </c>
      <c r="C44" s="403" t="s">
        <v>5706</v>
      </c>
      <c r="D44">
        <v>28000</v>
      </c>
      <c r="E44" t="s">
        <v>5707</v>
      </c>
      <c r="F44" s="404">
        <v>171100326</v>
      </c>
      <c r="G44" s="401" t="str">
        <f t="shared" si="0"/>
        <v>Í1+Â@È6pÎ</v>
      </c>
    </row>
    <row r="45" spans="1:7" ht="26.1">
      <c r="A45">
        <v>44</v>
      </c>
      <c r="B45">
        <v>171166356</v>
      </c>
      <c r="C45" s="403" t="s">
        <v>5708</v>
      </c>
      <c r="D45">
        <v>24800</v>
      </c>
      <c r="E45" t="s">
        <v>5709</v>
      </c>
      <c r="F45" s="404">
        <v>171100342</v>
      </c>
      <c r="G45" s="401" t="str">
        <f t="shared" si="0"/>
        <v>Í1+ÂBÈ2`Î</v>
      </c>
    </row>
    <row r="46" spans="1:7" ht="26.1">
      <c r="A46">
        <v>45</v>
      </c>
      <c r="B46">
        <v>171166367</v>
      </c>
      <c r="C46" s="403" t="s">
        <v>5710</v>
      </c>
      <c r="D46">
        <v>64800</v>
      </c>
      <c r="E46" t="s">
        <v>5711</v>
      </c>
      <c r="F46" s="404">
        <v>171100353</v>
      </c>
      <c r="G46" s="401" t="str">
        <f t="shared" si="0"/>
        <v>Í1+ÂCÈ3jÎ</v>
      </c>
    </row>
    <row r="47" spans="1:7" ht="26.1">
      <c r="A47">
        <v>46</v>
      </c>
      <c r="B47">
        <v>171166564</v>
      </c>
      <c r="C47" s="403" t="s">
        <v>5712</v>
      </c>
      <c r="D47">
        <v>4700</v>
      </c>
      <c r="E47" t="s">
        <v>5713</v>
      </c>
      <c r="F47" s="404">
        <v>171100213</v>
      </c>
      <c r="G47" s="401" t="str">
        <f t="shared" si="0"/>
        <v>Í1+Â5È32Î</v>
      </c>
    </row>
    <row r="48" spans="1:7" ht="26.1">
      <c r="A48">
        <v>47</v>
      </c>
      <c r="B48">
        <v>171166566</v>
      </c>
      <c r="C48" s="403" t="s">
        <v>5714</v>
      </c>
      <c r="D48">
        <v>10400</v>
      </c>
      <c r="E48" t="s">
        <v>5715</v>
      </c>
      <c r="F48" s="404">
        <v>171100215</v>
      </c>
      <c r="G48" s="401" t="str">
        <f t="shared" si="0"/>
        <v>Í1+Â5È5&gt;Î</v>
      </c>
    </row>
    <row r="49" spans="1:7" ht="26.1">
      <c r="A49">
        <v>48</v>
      </c>
      <c r="B49">
        <v>171166592</v>
      </c>
      <c r="C49" s="403" t="s">
        <v>5716</v>
      </c>
      <c r="D49">
        <v>103200</v>
      </c>
      <c r="E49" t="s">
        <v>5717</v>
      </c>
      <c r="F49" s="404">
        <v>171100249</v>
      </c>
      <c r="G49" s="401" t="str">
        <f t="shared" si="0"/>
        <v>Í1+Â8È9bÎ</v>
      </c>
    </row>
    <row r="50" spans="1:7" ht="26.1">
      <c r="A50">
        <v>49</v>
      </c>
      <c r="B50">
        <v>171166604</v>
      </c>
      <c r="C50" s="403" t="s">
        <v>5718</v>
      </c>
      <c r="D50">
        <v>34400</v>
      </c>
      <c r="E50" t="s">
        <v>5719</v>
      </c>
      <c r="F50" s="404">
        <v>171100258</v>
      </c>
      <c r="G50" s="401" t="str">
        <f t="shared" si="0"/>
        <v>Í1+Â9È8`Î</v>
      </c>
    </row>
    <row r="51" spans="1:7" ht="26.1">
      <c r="A51">
        <v>50</v>
      </c>
      <c r="B51">
        <v>171166656</v>
      </c>
      <c r="C51" s="403" t="s">
        <v>5720</v>
      </c>
      <c r="D51">
        <v>48800</v>
      </c>
      <c r="E51" t="s">
        <v>5721</v>
      </c>
      <c r="F51" s="404">
        <v>171100096</v>
      </c>
      <c r="G51" s="401" t="str">
        <f t="shared" si="0"/>
        <v>Í1+Â)È6{Î</v>
      </c>
    </row>
    <row r="52" spans="1:7" ht="26.1">
      <c r="A52">
        <v>51</v>
      </c>
      <c r="B52">
        <v>171166773</v>
      </c>
      <c r="C52" s="403" t="s">
        <v>5722</v>
      </c>
      <c r="D52">
        <v>7200</v>
      </c>
      <c r="E52" t="s">
        <v>5723</v>
      </c>
      <c r="F52" s="404">
        <v>171100078</v>
      </c>
      <c r="G52" s="401" t="str">
        <f t="shared" si="0"/>
        <v>Í1+Â'È8ÃÎ</v>
      </c>
    </row>
    <row r="53" spans="1:7" ht="26.1">
      <c r="A53">
        <v>52</v>
      </c>
      <c r="B53">
        <v>171168696</v>
      </c>
      <c r="C53" s="403" t="s">
        <v>5724</v>
      </c>
      <c r="D53">
        <v>10400</v>
      </c>
      <c r="E53" t="s">
        <v>5725</v>
      </c>
      <c r="F53" s="404">
        <v>171102190</v>
      </c>
      <c r="G53" s="401" t="str">
        <f t="shared" si="0"/>
        <v>Í1+"3È0ÉÎ</v>
      </c>
    </row>
    <row r="54" spans="1:7" ht="26.1">
      <c r="A54">
        <v>53</v>
      </c>
      <c r="B54">
        <v>171168698</v>
      </c>
      <c r="C54" s="403" t="s">
        <v>5726</v>
      </c>
      <c r="D54">
        <v>24800</v>
      </c>
      <c r="E54" t="s">
        <v>5727</v>
      </c>
      <c r="F54" s="404">
        <v>171102193</v>
      </c>
      <c r="G54" s="401" t="str">
        <f t="shared" si="0"/>
        <v>Í1+"3È30Î</v>
      </c>
    </row>
    <row r="55" spans="1:7" ht="26.1">
      <c r="A55">
        <v>54</v>
      </c>
      <c r="B55">
        <v>171168701</v>
      </c>
      <c r="C55" s="403" t="s">
        <v>5728</v>
      </c>
      <c r="D55">
        <v>52000</v>
      </c>
      <c r="E55" t="s">
        <v>5729</v>
      </c>
      <c r="F55" s="404">
        <v>171102192</v>
      </c>
      <c r="G55" s="401" t="str">
        <f t="shared" si="0"/>
        <v>Í1+"3È2*Î</v>
      </c>
    </row>
    <row r="56" spans="1:7" ht="26.1">
      <c r="A56">
        <v>55</v>
      </c>
      <c r="B56">
        <v>171168730</v>
      </c>
      <c r="C56" s="403" t="s">
        <v>5730</v>
      </c>
      <c r="D56">
        <v>21600</v>
      </c>
      <c r="E56" t="s">
        <v>5731</v>
      </c>
      <c r="F56" s="404">
        <v>171102221</v>
      </c>
      <c r="G56" s="401" t="str">
        <f t="shared" si="0"/>
        <v>Í1+"6È10Î</v>
      </c>
    </row>
    <row r="57" spans="1:7" ht="26.1">
      <c r="A57">
        <v>56</v>
      </c>
      <c r="B57">
        <v>171168739</v>
      </c>
      <c r="C57" s="403" t="s">
        <v>5732</v>
      </c>
      <c r="D57">
        <v>21600</v>
      </c>
      <c r="E57" t="s">
        <v>5733</v>
      </c>
      <c r="F57" s="404">
        <v>171102230</v>
      </c>
      <c r="G57" s="401" t="str">
        <f t="shared" si="0"/>
        <v>Í1+"7È0.Î</v>
      </c>
    </row>
    <row r="58" spans="1:7" ht="26.1">
      <c r="A58">
        <v>57</v>
      </c>
      <c r="B58">
        <v>171168760</v>
      </c>
      <c r="C58" s="403" t="s">
        <v>5734</v>
      </c>
      <c r="D58">
        <v>21600</v>
      </c>
      <c r="E58" t="s">
        <v>5735</v>
      </c>
      <c r="F58" s="404">
        <v>171102136</v>
      </c>
      <c r="G58" s="401" t="str">
        <f t="shared" si="0"/>
        <v>Í1+"-È6*Î</v>
      </c>
    </row>
    <row r="59" spans="1:7" ht="26.1">
      <c r="A59">
        <v>58</v>
      </c>
      <c r="B59">
        <v>171168772</v>
      </c>
      <c r="C59" s="403" t="s">
        <v>5736</v>
      </c>
      <c r="D59">
        <v>48800</v>
      </c>
      <c r="E59" t="s">
        <v>5737</v>
      </c>
      <c r="F59" s="404">
        <v>171102148</v>
      </c>
      <c r="G59" s="401" t="str">
        <f t="shared" si="0"/>
        <v>Í1+".È8:Î</v>
      </c>
    </row>
    <row r="60" spans="1:7" ht="26.1">
      <c r="A60">
        <v>59</v>
      </c>
      <c r="B60">
        <v>171168806</v>
      </c>
      <c r="C60" s="403" t="s">
        <v>5738</v>
      </c>
      <c r="D60">
        <v>7200</v>
      </c>
      <c r="E60" t="s">
        <v>5739</v>
      </c>
      <c r="F60" s="404">
        <v>171102182</v>
      </c>
      <c r="G60" s="401" t="str">
        <f t="shared" si="0"/>
        <v>Í1+"2È2&amp;Î</v>
      </c>
    </row>
    <row r="61" spans="1:7" ht="26.1">
      <c r="A61">
        <v>60</v>
      </c>
      <c r="B61">
        <v>171168815</v>
      </c>
      <c r="C61" s="403" t="s">
        <v>5740</v>
      </c>
      <c r="D61">
        <v>13600</v>
      </c>
      <c r="E61" t="s">
        <v>5741</v>
      </c>
      <c r="F61" s="404">
        <v>171102324</v>
      </c>
      <c r="G61" s="401" t="str">
        <f t="shared" si="0"/>
        <v>Í1+"@È4jÎ</v>
      </c>
    </row>
    <row r="62" spans="1:7" ht="26.1">
      <c r="A62">
        <v>61</v>
      </c>
      <c r="B62">
        <v>171168857</v>
      </c>
      <c r="C62" s="403" t="s">
        <v>5742</v>
      </c>
      <c r="D62">
        <v>26400</v>
      </c>
      <c r="E62" t="s">
        <v>5743</v>
      </c>
      <c r="F62" s="404">
        <v>171102365</v>
      </c>
      <c r="G62" s="401" t="str">
        <f t="shared" si="0"/>
        <v>Í1+"DÈ5ÄÎ</v>
      </c>
    </row>
    <row r="63" spans="1:7" ht="26.1">
      <c r="A63">
        <v>62</v>
      </c>
      <c r="B63">
        <v>171168869</v>
      </c>
      <c r="C63" s="403" t="s">
        <v>5744</v>
      </c>
      <c r="D63">
        <v>47200</v>
      </c>
      <c r="E63" t="s">
        <v>5745</v>
      </c>
      <c r="F63" s="404">
        <v>171102375</v>
      </c>
      <c r="G63" s="401" t="str">
        <f t="shared" si="0"/>
        <v>Í1+"EÈ5ÈÎ</v>
      </c>
    </row>
    <row r="64" spans="1:7" ht="26.1">
      <c r="A64">
        <v>63</v>
      </c>
      <c r="B64">
        <v>171168885</v>
      </c>
      <c r="C64" s="403" t="s">
        <v>5746</v>
      </c>
      <c r="D64">
        <v>4700</v>
      </c>
      <c r="E64" t="s">
        <v>5747</v>
      </c>
      <c r="F64" s="404">
        <v>171102544</v>
      </c>
      <c r="G64" s="401" t="str">
        <f t="shared" si="0"/>
        <v>Í1+"VÈ4[Î</v>
      </c>
    </row>
    <row r="65" spans="1:7" ht="26.1">
      <c r="A65">
        <v>64</v>
      </c>
      <c r="B65">
        <v>171168900</v>
      </c>
      <c r="C65" s="403" t="s">
        <v>5748</v>
      </c>
      <c r="D65">
        <v>64800</v>
      </c>
      <c r="E65" t="s">
        <v>5749</v>
      </c>
      <c r="F65" s="404">
        <v>171102402</v>
      </c>
      <c r="G65" s="401" t="str">
        <f t="shared" si="0"/>
        <v>Í1+"HÈ2~Î</v>
      </c>
    </row>
    <row r="66" spans="1:7" ht="26.1">
      <c r="A66">
        <v>65</v>
      </c>
      <c r="B66">
        <v>171168901</v>
      </c>
      <c r="C66" s="403" t="s">
        <v>5750</v>
      </c>
      <c r="D66">
        <v>2100</v>
      </c>
      <c r="E66" t="s">
        <v>5751</v>
      </c>
      <c r="F66" s="404">
        <v>171102401</v>
      </c>
      <c r="G66" s="401" t="str">
        <f t="shared" si="0"/>
        <v>Í1+"HÈ1xÎ</v>
      </c>
    </row>
    <row r="67" spans="1:7" ht="26.1">
      <c r="A67">
        <v>66</v>
      </c>
      <c r="B67">
        <v>171168905</v>
      </c>
      <c r="C67" s="403" t="s">
        <v>5752</v>
      </c>
      <c r="D67">
        <v>3400</v>
      </c>
      <c r="E67" t="s">
        <v>5753</v>
      </c>
      <c r="F67" s="404">
        <v>171102398</v>
      </c>
      <c r="G67" s="401" t="str">
        <f t="shared" ref="G67:G130" si="1">Code128(F67)</f>
        <v>Í1+"GÈ87Î</v>
      </c>
    </row>
    <row r="68" spans="1:7" ht="26.1">
      <c r="A68">
        <v>67</v>
      </c>
      <c r="B68">
        <v>171168983</v>
      </c>
      <c r="C68" s="403" t="s">
        <v>5754</v>
      </c>
      <c r="D68">
        <v>15200</v>
      </c>
      <c r="E68" t="s">
        <v>5755</v>
      </c>
      <c r="F68" s="404">
        <v>171102266</v>
      </c>
      <c r="G68" s="401" t="str">
        <f t="shared" si="1"/>
        <v>Í1+":È6^Î</v>
      </c>
    </row>
    <row r="69" spans="1:7" ht="26.1">
      <c r="A69">
        <v>68</v>
      </c>
      <c r="B69">
        <v>171168986</v>
      </c>
      <c r="C69" s="403" t="s">
        <v>5756</v>
      </c>
      <c r="D69">
        <v>16800</v>
      </c>
      <c r="E69" t="s">
        <v>5757</v>
      </c>
      <c r="F69" s="404">
        <v>171102263</v>
      </c>
      <c r="G69" s="401" t="str">
        <f t="shared" si="1"/>
        <v>Í1+":È3LÎ</v>
      </c>
    </row>
    <row r="70" spans="1:7" ht="26.1">
      <c r="A70">
        <v>69</v>
      </c>
      <c r="B70">
        <v>171168998</v>
      </c>
      <c r="C70" s="403" t="s">
        <v>5758</v>
      </c>
      <c r="D70">
        <v>7200</v>
      </c>
      <c r="E70" t="s">
        <v>5759</v>
      </c>
      <c r="F70" s="404">
        <v>171102252</v>
      </c>
      <c r="G70" s="401" t="str">
        <f t="shared" si="1"/>
        <v>Í1+"9È2BÎ</v>
      </c>
    </row>
    <row r="71" spans="1:7" ht="26.1">
      <c r="A71">
        <v>70</v>
      </c>
      <c r="B71">
        <v>171168999</v>
      </c>
      <c r="C71" s="403" t="s">
        <v>5760</v>
      </c>
      <c r="D71">
        <v>20000</v>
      </c>
      <c r="E71" t="s">
        <v>5761</v>
      </c>
      <c r="F71" s="404">
        <v>171102457</v>
      </c>
      <c r="G71" s="401" t="str">
        <f t="shared" si="1"/>
        <v>Í1+"MÈ7IÎ</v>
      </c>
    </row>
    <row r="72" spans="1:7" ht="26.1">
      <c r="A72">
        <v>71</v>
      </c>
      <c r="B72">
        <v>171169001</v>
      </c>
      <c r="C72" s="403" t="s">
        <v>5762</v>
      </c>
      <c r="D72">
        <v>7200</v>
      </c>
      <c r="E72" t="s">
        <v>5763</v>
      </c>
      <c r="F72" s="404">
        <v>171102461</v>
      </c>
      <c r="G72" s="401" t="str">
        <f t="shared" si="1"/>
        <v>Í1+"NÈ1)Î</v>
      </c>
    </row>
    <row r="73" spans="1:7" ht="26.1">
      <c r="A73">
        <v>72</v>
      </c>
      <c r="B73">
        <v>171169017</v>
      </c>
      <c r="C73" s="403" t="s">
        <v>5764</v>
      </c>
      <c r="D73">
        <v>23200</v>
      </c>
      <c r="E73" t="s">
        <v>5765</v>
      </c>
      <c r="F73" s="404">
        <v>171102439</v>
      </c>
      <c r="G73" s="401" t="str">
        <f t="shared" si="1"/>
        <v>Í1+"KÈ9MÎ</v>
      </c>
    </row>
    <row r="74" spans="1:7" ht="26.1">
      <c r="A74">
        <v>73</v>
      </c>
      <c r="B74">
        <v>171169018</v>
      </c>
      <c r="C74" s="403" t="s">
        <v>5766</v>
      </c>
      <c r="D74">
        <v>74400</v>
      </c>
      <c r="E74" t="s">
        <v>5767</v>
      </c>
      <c r="F74" s="404">
        <v>171102440</v>
      </c>
      <c r="G74" s="401" t="str">
        <f t="shared" si="1"/>
        <v>Í1+"LÈ0ÆÎ</v>
      </c>
    </row>
    <row r="75" spans="1:7" ht="26.1">
      <c r="A75">
        <v>74</v>
      </c>
      <c r="B75">
        <v>171169040</v>
      </c>
      <c r="C75" s="403" t="s">
        <v>5768</v>
      </c>
      <c r="D75">
        <v>40800</v>
      </c>
      <c r="E75" t="s">
        <v>5769</v>
      </c>
      <c r="F75" s="404">
        <v>171102531</v>
      </c>
      <c r="G75" s="401" t="str">
        <f t="shared" si="1"/>
        <v>Í1+"UÈ1EÎ</v>
      </c>
    </row>
    <row r="76" spans="1:7" ht="26.1">
      <c r="A76">
        <v>75</v>
      </c>
      <c r="B76">
        <v>171169114</v>
      </c>
      <c r="C76" s="403" t="s">
        <v>5770</v>
      </c>
      <c r="D76">
        <v>23200</v>
      </c>
      <c r="E76" t="s">
        <v>5771</v>
      </c>
      <c r="F76" s="404">
        <v>171102475</v>
      </c>
      <c r="G76" s="401" t="str">
        <f t="shared" si="1"/>
        <v>Í1+"OÈ5EÎ</v>
      </c>
    </row>
    <row r="77" spans="1:7" ht="26.1">
      <c r="A77">
        <v>76</v>
      </c>
      <c r="B77">
        <v>171169127</v>
      </c>
      <c r="C77" s="403" t="s">
        <v>5772</v>
      </c>
      <c r="D77">
        <v>45600</v>
      </c>
      <c r="E77" t="s">
        <v>5773</v>
      </c>
      <c r="F77" s="404">
        <v>171102462</v>
      </c>
      <c r="G77" s="401" t="str">
        <f t="shared" si="1"/>
        <v>Í1+"NÈ2/Î</v>
      </c>
    </row>
    <row r="78" spans="1:7" ht="26.1">
      <c r="A78">
        <v>77</v>
      </c>
      <c r="B78">
        <v>171169163</v>
      </c>
      <c r="C78" s="403" t="s">
        <v>5774</v>
      </c>
      <c r="D78">
        <v>48800</v>
      </c>
      <c r="E78" t="s">
        <v>5775</v>
      </c>
      <c r="F78" s="404">
        <v>171102278</v>
      </c>
      <c r="G78" s="401" t="str">
        <f t="shared" si="1"/>
        <v>Í1+";È8nÎ</v>
      </c>
    </row>
    <row r="79" spans="1:7" ht="26.1">
      <c r="A79">
        <v>78</v>
      </c>
      <c r="B79">
        <v>171169285</v>
      </c>
      <c r="C79" s="403" t="s">
        <v>5776</v>
      </c>
      <c r="D79">
        <v>20000</v>
      </c>
      <c r="E79" t="s">
        <v>5777</v>
      </c>
      <c r="F79" s="404">
        <v>171103445</v>
      </c>
      <c r="G79" s="401" t="str">
        <f t="shared" si="1"/>
        <v>Í1+#LÈ5&lt;Î</v>
      </c>
    </row>
    <row r="80" spans="1:7" ht="26.1">
      <c r="A80">
        <v>79</v>
      </c>
      <c r="B80">
        <v>171169305</v>
      </c>
      <c r="C80" s="403" t="s">
        <v>5778</v>
      </c>
      <c r="D80">
        <v>29600</v>
      </c>
      <c r="E80" t="s">
        <v>5779</v>
      </c>
      <c r="F80" s="404">
        <v>171102981</v>
      </c>
      <c r="G80" s="401" t="str">
        <f t="shared" si="1"/>
        <v>Í1+"ÆÈ1+Î</v>
      </c>
    </row>
    <row r="81" spans="1:7" ht="26.1">
      <c r="A81">
        <v>80</v>
      </c>
      <c r="B81">
        <v>171169307</v>
      </c>
      <c r="C81" s="403" t="s">
        <v>5780</v>
      </c>
      <c r="D81">
        <v>18400</v>
      </c>
      <c r="E81" t="s">
        <v>5781</v>
      </c>
      <c r="F81" s="404">
        <v>171103098</v>
      </c>
      <c r="G81" s="401" t="str">
        <f t="shared" si="1"/>
        <v>Í1+#)È8)Î</v>
      </c>
    </row>
    <row r="82" spans="1:7" ht="26.1">
      <c r="A82">
        <v>81</v>
      </c>
      <c r="B82">
        <v>171169318</v>
      </c>
      <c r="C82" s="403" t="s">
        <v>5782</v>
      </c>
      <c r="D82">
        <v>180000</v>
      </c>
      <c r="E82" t="s">
        <v>5783</v>
      </c>
      <c r="F82" s="404">
        <v>171103108</v>
      </c>
      <c r="G82" s="401" t="str">
        <f t="shared" si="1"/>
        <v>Í1+#*È8-Î</v>
      </c>
    </row>
    <row r="83" spans="1:7" ht="26.1">
      <c r="A83">
        <v>82</v>
      </c>
      <c r="B83">
        <v>171169319</v>
      </c>
      <c r="C83" s="403" t="s">
        <v>5784</v>
      </c>
      <c r="D83">
        <v>15200</v>
      </c>
      <c r="E83" t="s">
        <v>5785</v>
      </c>
      <c r="F83" s="404">
        <v>171103109</v>
      </c>
      <c r="G83" s="401" t="str">
        <f t="shared" si="1"/>
        <v>Í1+#*È93Î</v>
      </c>
    </row>
    <row r="84" spans="1:7" ht="26.1">
      <c r="A84">
        <v>83</v>
      </c>
      <c r="B84">
        <v>171169345</v>
      </c>
      <c r="C84" s="403" t="s">
        <v>5786</v>
      </c>
      <c r="D84">
        <v>13600</v>
      </c>
      <c r="E84" t="s">
        <v>5787</v>
      </c>
      <c r="F84" s="404">
        <v>171103135</v>
      </c>
      <c r="G84" s="401" t="str">
        <f t="shared" si="1"/>
        <v>Í1+#-È5'Î</v>
      </c>
    </row>
    <row r="85" spans="1:7" ht="26.1">
      <c r="A85">
        <v>84</v>
      </c>
      <c r="B85">
        <v>171169356</v>
      </c>
      <c r="C85" s="403" t="s">
        <v>5342</v>
      </c>
      <c r="D85">
        <v>120800</v>
      </c>
      <c r="E85" t="s">
        <v>5788</v>
      </c>
      <c r="F85" s="404">
        <v>171103146</v>
      </c>
      <c r="G85" s="401" t="str">
        <f t="shared" si="1"/>
        <v>Í1+#.È61Î</v>
      </c>
    </row>
    <row r="86" spans="1:7" ht="26.1">
      <c r="A86">
        <v>85</v>
      </c>
      <c r="B86">
        <v>171169410</v>
      </c>
      <c r="C86" s="403" t="s">
        <v>5789</v>
      </c>
      <c r="D86">
        <v>32800</v>
      </c>
      <c r="E86" t="s">
        <v>5790</v>
      </c>
      <c r="F86" s="404">
        <v>171103200</v>
      </c>
      <c r="G86" s="401" t="str">
        <f t="shared" si="1"/>
        <v>Í1+#4È0%Î</v>
      </c>
    </row>
    <row r="87" spans="1:7" ht="26.1">
      <c r="A87">
        <v>86</v>
      </c>
      <c r="B87">
        <v>171169473</v>
      </c>
      <c r="C87" s="403" t="s">
        <v>5791</v>
      </c>
      <c r="D87">
        <v>28000</v>
      </c>
      <c r="E87" t="s">
        <v>5792</v>
      </c>
      <c r="F87" s="404">
        <v>171103040</v>
      </c>
      <c r="G87" s="401" t="str">
        <f t="shared" si="1"/>
        <v>Í1+#$È0LÎ</v>
      </c>
    </row>
    <row r="88" spans="1:7" ht="26.1">
      <c r="A88">
        <v>87</v>
      </c>
      <c r="B88">
        <v>171169475</v>
      </c>
      <c r="C88" s="403" t="s">
        <v>5793</v>
      </c>
      <c r="D88">
        <v>16800</v>
      </c>
      <c r="E88" t="s">
        <v>5794</v>
      </c>
      <c r="F88" s="404">
        <v>171103042</v>
      </c>
      <c r="G88" s="401" t="str">
        <f t="shared" si="1"/>
        <v>Í1+#$È2XÎ</v>
      </c>
    </row>
    <row r="89" spans="1:7" ht="26.1">
      <c r="A89">
        <v>88</v>
      </c>
      <c r="B89">
        <v>171169492</v>
      </c>
      <c r="C89" s="403" t="s">
        <v>5795</v>
      </c>
      <c r="D89">
        <v>21600</v>
      </c>
      <c r="E89" t="s">
        <v>5796</v>
      </c>
      <c r="F89" s="404">
        <v>171103059</v>
      </c>
      <c r="G89" s="401" t="str">
        <f t="shared" si="1"/>
        <v>Í1+#%È9ÊÎ</v>
      </c>
    </row>
    <row r="90" spans="1:7" ht="26.1">
      <c r="A90">
        <v>89</v>
      </c>
      <c r="B90">
        <v>171169501</v>
      </c>
      <c r="C90" s="403" t="s">
        <v>5797</v>
      </c>
      <c r="D90">
        <v>3400</v>
      </c>
      <c r="E90" t="s">
        <v>5798</v>
      </c>
      <c r="F90" s="404">
        <v>171103068</v>
      </c>
      <c r="G90" s="401" t="str">
        <f t="shared" si="1"/>
        <v>Í1+#&amp;È8ÈÎ</v>
      </c>
    </row>
    <row r="91" spans="1:7" ht="26.1">
      <c r="A91">
        <v>90</v>
      </c>
      <c r="B91">
        <v>171169529</v>
      </c>
      <c r="C91" s="403" t="s">
        <v>5799</v>
      </c>
      <c r="D91">
        <v>127200</v>
      </c>
      <c r="E91" t="s">
        <v>5800</v>
      </c>
      <c r="F91" s="404">
        <v>171103299</v>
      </c>
      <c r="G91" s="401" t="str">
        <f t="shared" si="1"/>
        <v>Í1+#=È9ÃÎ</v>
      </c>
    </row>
    <row r="92" spans="1:7" ht="26.1">
      <c r="A92">
        <v>91</v>
      </c>
      <c r="B92">
        <v>171169538</v>
      </c>
      <c r="C92" s="403" t="s">
        <v>5801</v>
      </c>
      <c r="D92">
        <v>63200</v>
      </c>
      <c r="E92" t="s">
        <v>5802</v>
      </c>
      <c r="F92" s="404">
        <v>171103290</v>
      </c>
      <c r="G92" s="401" t="str">
        <f t="shared" si="1"/>
        <v>Í1+#=È0IÎ</v>
      </c>
    </row>
    <row r="93" spans="1:7" ht="26.1">
      <c r="A93">
        <v>92</v>
      </c>
      <c r="B93">
        <v>171169556</v>
      </c>
      <c r="C93" s="403" t="s">
        <v>5803</v>
      </c>
      <c r="D93">
        <v>16800</v>
      </c>
      <c r="E93" t="s">
        <v>5804</v>
      </c>
      <c r="F93" s="404">
        <v>171103369</v>
      </c>
      <c r="G93" s="401" t="str">
        <f t="shared" si="1"/>
        <v>Í1+#DÈ94Î</v>
      </c>
    </row>
    <row r="94" spans="1:7" ht="26.1">
      <c r="A94">
        <v>93</v>
      </c>
      <c r="B94">
        <v>171169565</v>
      </c>
      <c r="C94" s="403" t="s">
        <v>5805</v>
      </c>
      <c r="D94">
        <v>34400</v>
      </c>
      <c r="E94" t="s">
        <v>5806</v>
      </c>
      <c r="F94" s="404">
        <v>171103360</v>
      </c>
      <c r="G94" s="401" t="str">
        <f t="shared" si="1"/>
        <v>Í1+#DÈ0eÎ</v>
      </c>
    </row>
    <row r="95" spans="1:7" ht="26.1">
      <c r="A95">
        <v>94</v>
      </c>
      <c r="B95">
        <v>171169571</v>
      </c>
      <c r="C95" s="403" t="s">
        <v>5807</v>
      </c>
      <c r="D95">
        <v>66400</v>
      </c>
      <c r="E95" t="s">
        <v>5808</v>
      </c>
      <c r="F95" s="404">
        <v>171103354</v>
      </c>
      <c r="G95" s="401" t="str">
        <f t="shared" si="1"/>
        <v>Í1+#CÈ4yÎ</v>
      </c>
    </row>
    <row r="96" spans="1:7" ht="26.1">
      <c r="A96">
        <v>95</v>
      </c>
      <c r="B96">
        <v>171169583</v>
      </c>
      <c r="C96" s="403" t="s">
        <v>5809</v>
      </c>
      <c r="D96">
        <v>7200</v>
      </c>
      <c r="E96" t="s">
        <v>5810</v>
      </c>
      <c r="F96" s="404">
        <v>171103347</v>
      </c>
      <c r="G96" s="401" t="str">
        <f t="shared" si="1"/>
        <v>Í1+#BÈ7ÂÎ</v>
      </c>
    </row>
    <row r="97" spans="1:7" ht="26.1">
      <c r="A97">
        <v>96</v>
      </c>
      <c r="B97">
        <v>171169593</v>
      </c>
      <c r="C97" s="403" t="s">
        <v>5811</v>
      </c>
      <c r="D97">
        <v>36000</v>
      </c>
      <c r="E97" t="s">
        <v>5812</v>
      </c>
      <c r="F97" s="404">
        <v>171103336</v>
      </c>
      <c r="G97" s="401" t="str">
        <f t="shared" si="1"/>
        <v>Í1+#AÈ6}Î</v>
      </c>
    </row>
    <row r="98" spans="1:7" ht="26.1">
      <c r="A98">
        <v>97</v>
      </c>
      <c r="B98">
        <v>171169615</v>
      </c>
      <c r="C98" s="403" t="s">
        <v>5813</v>
      </c>
      <c r="D98">
        <v>120800</v>
      </c>
      <c r="E98" t="s">
        <v>5814</v>
      </c>
      <c r="F98" s="404">
        <v>171103314</v>
      </c>
      <c r="G98" s="401" t="str">
        <f t="shared" si="1"/>
        <v>Í1+#?È4iÎ</v>
      </c>
    </row>
    <row r="99" spans="1:7" ht="26.1">
      <c r="A99">
        <v>98</v>
      </c>
      <c r="B99">
        <v>171169619</v>
      </c>
      <c r="C99" s="403" t="s">
        <v>5815</v>
      </c>
      <c r="D99">
        <v>20000</v>
      </c>
      <c r="E99" t="s">
        <v>5816</v>
      </c>
      <c r="F99" s="404">
        <v>171103310</v>
      </c>
      <c r="G99" s="401" t="str">
        <f t="shared" si="1"/>
        <v>Í1+#?È0QÎ</v>
      </c>
    </row>
    <row r="100" spans="1:7" ht="26.1">
      <c r="A100">
        <v>99</v>
      </c>
      <c r="B100">
        <v>171169621</v>
      </c>
      <c r="C100" s="403" t="s">
        <v>5817</v>
      </c>
      <c r="D100">
        <v>12000</v>
      </c>
      <c r="E100" t="s">
        <v>5818</v>
      </c>
      <c r="F100" s="404">
        <v>171103308</v>
      </c>
      <c r="G100" s="401" t="str">
        <f t="shared" si="1"/>
        <v>Í1+#&gt;È8}Î</v>
      </c>
    </row>
    <row r="101" spans="1:7" ht="26.1">
      <c r="A101">
        <v>100</v>
      </c>
      <c r="B101">
        <v>171169627</v>
      </c>
      <c r="C101" s="403" t="s">
        <v>5819</v>
      </c>
      <c r="D101">
        <v>40800</v>
      </c>
      <c r="E101" t="s">
        <v>5820</v>
      </c>
      <c r="F101" s="404">
        <v>171103302</v>
      </c>
      <c r="G101" s="401" t="str">
        <f t="shared" si="1"/>
        <v>Í1+#&gt;È2YÎ</v>
      </c>
    </row>
    <row r="102" spans="1:7" ht="26.1">
      <c r="A102">
        <v>101</v>
      </c>
      <c r="B102">
        <v>171169647</v>
      </c>
      <c r="C102" s="403" t="s">
        <v>5821</v>
      </c>
      <c r="D102">
        <v>154400</v>
      </c>
      <c r="E102" t="s">
        <v>5822</v>
      </c>
      <c r="F102" s="404">
        <v>171103221</v>
      </c>
      <c r="G102" s="401" t="str">
        <f t="shared" si="1"/>
        <v>Í1+#6È13Î</v>
      </c>
    </row>
    <row r="103" spans="1:7" ht="26.1">
      <c r="A103">
        <v>102</v>
      </c>
      <c r="B103">
        <v>171169650</v>
      </c>
      <c r="C103" s="403" t="s">
        <v>5823</v>
      </c>
      <c r="D103">
        <v>26400</v>
      </c>
      <c r="E103" t="s">
        <v>5824</v>
      </c>
      <c r="F103" s="404">
        <v>171103224</v>
      </c>
      <c r="G103" s="401" t="str">
        <f t="shared" si="1"/>
        <v>Í1+#6È4EÎ</v>
      </c>
    </row>
    <row r="104" spans="1:7" ht="26.1">
      <c r="A104">
        <v>103</v>
      </c>
      <c r="B104">
        <v>171169664</v>
      </c>
      <c r="C104" s="403" t="s">
        <v>5825</v>
      </c>
      <c r="D104">
        <v>10400</v>
      </c>
      <c r="E104" t="s">
        <v>5826</v>
      </c>
      <c r="F104" s="404">
        <v>171103238</v>
      </c>
      <c r="G104" s="401" t="str">
        <f t="shared" si="1"/>
        <v>Í1+#7È8aÎ</v>
      </c>
    </row>
    <row r="105" spans="1:7" ht="26.1">
      <c r="A105">
        <v>104</v>
      </c>
      <c r="B105">
        <v>171169704</v>
      </c>
      <c r="C105" s="403" t="s">
        <v>5827</v>
      </c>
      <c r="D105">
        <v>24800</v>
      </c>
      <c r="E105" t="s">
        <v>5828</v>
      </c>
      <c r="F105" s="404">
        <v>171103410</v>
      </c>
      <c r="G105" s="401" t="str">
        <f t="shared" si="1"/>
        <v>Í1+#IÈ0yÎ</v>
      </c>
    </row>
    <row r="106" spans="1:7" ht="26.1">
      <c r="A106">
        <v>105</v>
      </c>
      <c r="B106">
        <v>171169705</v>
      </c>
      <c r="C106" s="403" t="s">
        <v>5829</v>
      </c>
      <c r="D106">
        <v>13600</v>
      </c>
      <c r="E106" t="s">
        <v>5830</v>
      </c>
      <c r="F106" s="404">
        <v>171103411</v>
      </c>
      <c r="G106" s="401" t="str">
        <f t="shared" si="1"/>
        <v>Í1+#IÈ1ÃÎ</v>
      </c>
    </row>
    <row r="107" spans="1:7" ht="26.1">
      <c r="A107">
        <v>106</v>
      </c>
      <c r="B107">
        <v>171169714</v>
      </c>
      <c r="C107" s="403" t="s">
        <v>5831</v>
      </c>
      <c r="D107">
        <v>21600</v>
      </c>
      <c r="E107" t="s">
        <v>5832</v>
      </c>
      <c r="F107" s="404">
        <v>171103420</v>
      </c>
      <c r="G107" s="401" t="str">
        <f t="shared" si="1"/>
        <v>Í1+#JÈ0}Î</v>
      </c>
    </row>
    <row r="108" spans="1:7" ht="26.1">
      <c r="A108">
        <v>107</v>
      </c>
      <c r="B108">
        <v>171169743</v>
      </c>
      <c r="C108" s="403" t="s">
        <v>5833</v>
      </c>
      <c r="D108">
        <v>34400</v>
      </c>
      <c r="E108" t="s">
        <v>5834</v>
      </c>
      <c r="F108" s="404">
        <v>171103385</v>
      </c>
      <c r="G108" s="401" t="str">
        <f t="shared" si="1"/>
        <v>Í1+#FÈ5$Î</v>
      </c>
    </row>
    <row r="109" spans="1:7" ht="26.1">
      <c r="A109">
        <v>108</v>
      </c>
      <c r="B109">
        <v>171169953</v>
      </c>
      <c r="C109" s="403" t="s">
        <v>5835</v>
      </c>
      <c r="D109">
        <v>15200</v>
      </c>
      <c r="E109" t="s">
        <v>5836</v>
      </c>
      <c r="F109" s="404">
        <v>171105283</v>
      </c>
      <c r="G109" s="401" t="str">
        <f t="shared" si="1"/>
        <v>Í1+%&lt;È3]Î</v>
      </c>
    </row>
    <row r="110" spans="1:7" ht="26.1">
      <c r="A110">
        <v>109</v>
      </c>
      <c r="B110">
        <v>171169955</v>
      </c>
      <c r="C110" s="403" t="s">
        <v>5837</v>
      </c>
      <c r="D110">
        <v>109600</v>
      </c>
      <c r="E110" t="s">
        <v>5838</v>
      </c>
      <c r="F110" s="404">
        <v>171105280</v>
      </c>
      <c r="G110" s="401" t="str">
        <f t="shared" si="1"/>
        <v>Í1+%&lt;È0KÎ</v>
      </c>
    </row>
    <row r="111" spans="1:7" ht="26.1">
      <c r="A111">
        <v>110</v>
      </c>
      <c r="B111">
        <v>171169966</v>
      </c>
      <c r="C111" s="403" t="s">
        <v>5839</v>
      </c>
      <c r="D111">
        <v>16800</v>
      </c>
      <c r="E111" t="s">
        <v>5840</v>
      </c>
      <c r="F111" s="404">
        <v>171105295</v>
      </c>
      <c r="G111" s="401" t="str">
        <f t="shared" si="1"/>
        <v>Í1+%=È5mÎ</v>
      </c>
    </row>
    <row r="112" spans="1:7" ht="26.1">
      <c r="A112">
        <v>111</v>
      </c>
      <c r="B112">
        <v>171169973</v>
      </c>
      <c r="C112" s="403" t="s">
        <v>5841</v>
      </c>
      <c r="D112">
        <v>40800</v>
      </c>
      <c r="E112" t="s">
        <v>5842</v>
      </c>
      <c r="F112" s="404">
        <v>171105302</v>
      </c>
      <c r="G112" s="401" t="str">
        <f t="shared" si="1"/>
        <v>Í1+%&gt;È2_Î</v>
      </c>
    </row>
    <row r="113" spans="1:7" ht="26.1">
      <c r="A113">
        <v>112</v>
      </c>
      <c r="B113">
        <v>171170129</v>
      </c>
      <c r="C113" s="403" t="s">
        <v>5843</v>
      </c>
      <c r="D113">
        <v>60000</v>
      </c>
      <c r="E113" t="s">
        <v>5844</v>
      </c>
      <c r="F113" s="404">
        <v>171105532</v>
      </c>
      <c r="G113" s="401" t="str">
        <f t="shared" si="1"/>
        <v>Í1+%UÈ2TÎ</v>
      </c>
    </row>
    <row r="114" spans="1:7" ht="26.1">
      <c r="A114">
        <v>113</v>
      </c>
      <c r="B114">
        <v>171170136</v>
      </c>
      <c r="C114" s="403" t="s">
        <v>5845</v>
      </c>
      <c r="D114">
        <v>26400</v>
      </c>
      <c r="E114" t="s">
        <v>5846</v>
      </c>
      <c r="F114" s="404">
        <v>171105526</v>
      </c>
      <c r="G114" s="401" t="str">
        <f t="shared" si="1"/>
        <v>Í1+%TÈ6hÎ</v>
      </c>
    </row>
    <row r="115" spans="1:7" ht="26.1">
      <c r="A115">
        <v>114</v>
      </c>
      <c r="B115">
        <v>171170150</v>
      </c>
      <c r="C115" s="403" t="s">
        <v>5847</v>
      </c>
      <c r="D115">
        <v>24800</v>
      </c>
      <c r="E115" t="s">
        <v>5848</v>
      </c>
      <c r="F115" s="404">
        <v>171105514</v>
      </c>
      <c r="G115" s="401" t="str">
        <f t="shared" si="1"/>
        <v>Í1+%SÈ4XÎ</v>
      </c>
    </row>
    <row r="116" spans="1:7" ht="26.1">
      <c r="A116">
        <v>115</v>
      </c>
      <c r="B116">
        <v>171170187</v>
      </c>
      <c r="C116" s="403" t="s">
        <v>5849</v>
      </c>
      <c r="D116">
        <v>36000</v>
      </c>
      <c r="E116" t="s">
        <v>5850</v>
      </c>
      <c r="F116" s="404">
        <v>171105400</v>
      </c>
      <c r="G116" s="401" t="str">
        <f t="shared" si="1"/>
        <v>Í1+%HÈ0{Î</v>
      </c>
    </row>
    <row r="117" spans="1:7" ht="26.1">
      <c r="A117">
        <v>116</v>
      </c>
      <c r="B117">
        <v>171170214</v>
      </c>
      <c r="C117" s="403" t="s">
        <v>5851</v>
      </c>
      <c r="D117">
        <v>13600</v>
      </c>
      <c r="E117" t="s">
        <v>5852</v>
      </c>
      <c r="F117" s="404">
        <v>171105366</v>
      </c>
      <c r="G117" s="401" t="str">
        <f t="shared" si="1"/>
        <v>Í1+%DÈ6(Î</v>
      </c>
    </row>
    <row r="118" spans="1:7" ht="26.1">
      <c r="A118">
        <v>117</v>
      </c>
      <c r="B118">
        <v>171170240</v>
      </c>
      <c r="C118" s="403" t="s">
        <v>5853</v>
      </c>
      <c r="D118">
        <v>21600</v>
      </c>
      <c r="E118" t="s">
        <v>5854</v>
      </c>
      <c r="F118" s="404">
        <v>171105243</v>
      </c>
      <c r="G118" s="401" t="str">
        <f t="shared" si="1"/>
        <v>Í1+%8È3MÎ</v>
      </c>
    </row>
    <row r="119" spans="1:7" ht="26.1">
      <c r="A119">
        <v>118</v>
      </c>
      <c r="B119">
        <v>171170248</v>
      </c>
      <c r="C119" s="403" t="s">
        <v>5855</v>
      </c>
      <c r="D119">
        <v>7200</v>
      </c>
      <c r="E119" t="s">
        <v>5856</v>
      </c>
      <c r="F119" s="404">
        <v>171105250</v>
      </c>
      <c r="G119" s="401" t="str">
        <f t="shared" si="1"/>
        <v>Í1+%9È0?Î</v>
      </c>
    </row>
    <row r="120" spans="1:7" ht="26.1">
      <c r="A120">
        <v>119</v>
      </c>
      <c r="B120">
        <v>171170256</v>
      </c>
      <c r="C120" s="403" t="s">
        <v>5857</v>
      </c>
      <c r="D120">
        <v>3400</v>
      </c>
      <c r="E120" t="s">
        <v>5858</v>
      </c>
      <c r="F120" s="404">
        <v>171105258</v>
      </c>
      <c r="G120" s="401" t="str">
        <f t="shared" si="1"/>
        <v>Í1+%9È8oÎ</v>
      </c>
    </row>
    <row r="121" spans="1:7" ht="26.1">
      <c r="A121">
        <v>120</v>
      </c>
      <c r="B121">
        <v>171170283</v>
      </c>
      <c r="C121" s="403" t="s">
        <v>5859</v>
      </c>
      <c r="D121">
        <v>28000</v>
      </c>
      <c r="E121" t="s">
        <v>5860</v>
      </c>
      <c r="F121" s="404">
        <v>171105481</v>
      </c>
      <c r="G121" s="401" t="str">
        <f t="shared" si="1"/>
        <v>Í1+%PÈ1:Î</v>
      </c>
    </row>
    <row r="122" spans="1:7" ht="26.1">
      <c r="A122">
        <v>121</v>
      </c>
      <c r="B122">
        <v>171170289</v>
      </c>
      <c r="C122" s="403" t="s">
        <v>5861</v>
      </c>
      <c r="D122">
        <v>26400</v>
      </c>
      <c r="E122" t="s">
        <v>5862</v>
      </c>
      <c r="F122" s="404">
        <v>171105487</v>
      </c>
      <c r="G122" s="401" t="str">
        <f t="shared" si="1"/>
        <v>Í1+%PÈ7^Î</v>
      </c>
    </row>
    <row r="123" spans="1:7" ht="26.1">
      <c r="A123">
        <v>122</v>
      </c>
      <c r="B123">
        <v>171170312</v>
      </c>
      <c r="C123" s="403" t="s">
        <v>5863</v>
      </c>
      <c r="D123">
        <v>36000</v>
      </c>
      <c r="E123" t="s">
        <v>5864</v>
      </c>
      <c r="F123" s="404">
        <v>171105617</v>
      </c>
      <c r="G123" s="401" t="str">
        <f t="shared" si="1"/>
        <v>Í1+%]È7+Î</v>
      </c>
    </row>
    <row r="124" spans="1:7" ht="26.1">
      <c r="A124">
        <v>123</v>
      </c>
      <c r="B124">
        <v>171170315</v>
      </c>
      <c r="C124" s="403" t="s">
        <v>5865</v>
      </c>
      <c r="D124">
        <v>50400</v>
      </c>
      <c r="E124" t="s">
        <v>5866</v>
      </c>
      <c r="F124" s="404">
        <v>171105620</v>
      </c>
      <c r="G124" s="401" t="str">
        <f t="shared" si="1"/>
        <v>Í1+%^È0lÎ</v>
      </c>
    </row>
    <row r="125" spans="1:7" ht="26.1">
      <c r="A125">
        <v>124</v>
      </c>
      <c r="B125">
        <v>171170317</v>
      </c>
      <c r="C125" s="403" t="s">
        <v>5867</v>
      </c>
      <c r="D125">
        <v>4700</v>
      </c>
      <c r="E125" t="s">
        <v>5868</v>
      </c>
      <c r="F125" s="404">
        <v>171105551</v>
      </c>
      <c r="G125" s="401" t="str">
        <f t="shared" si="1"/>
        <v>Í1+%WÈ1VÎ</v>
      </c>
    </row>
    <row r="126" spans="1:7" ht="26.1">
      <c r="A126">
        <v>125</v>
      </c>
      <c r="B126">
        <v>171170360</v>
      </c>
      <c r="C126" s="403" t="s">
        <v>5869</v>
      </c>
      <c r="D126">
        <v>68000</v>
      </c>
      <c r="E126" t="s">
        <v>5870</v>
      </c>
      <c r="F126" s="404">
        <v>171105590</v>
      </c>
      <c r="G126" s="401" t="str">
        <f t="shared" si="1"/>
        <v>Í1+%[È0`Î</v>
      </c>
    </row>
    <row r="127" spans="1:7" ht="26.1">
      <c r="A127">
        <v>126</v>
      </c>
      <c r="B127">
        <v>171170525</v>
      </c>
      <c r="C127" s="403" t="s">
        <v>5871</v>
      </c>
      <c r="D127">
        <v>32800</v>
      </c>
      <c r="E127" t="s">
        <v>5872</v>
      </c>
      <c r="F127" s="404">
        <v>171105139</v>
      </c>
      <c r="G127" s="401" t="str">
        <f t="shared" si="1"/>
        <v>Í1+%-È9EÎ</v>
      </c>
    </row>
    <row r="128" spans="1:7" ht="26.1">
      <c r="A128">
        <v>127</v>
      </c>
      <c r="B128">
        <v>171170601</v>
      </c>
      <c r="C128" s="403" t="s">
        <v>751</v>
      </c>
      <c r="D128">
        <v>52000</v>
      </c>
      <c r="E128" t="s">
        <v>5873</v>
      </c>
      <c r="F128" s="404">
        <v>171105166</v>
      </c>
      <c r="G128" s="401" t="str">
        <f t="shared" si="1"/>
        <v>Í1+%0È6?Î</v>
      </c>
    </row>
    <row r="129" spans="1:7" ht="26.1">
      <c r="A129">
        <v>128</v>
      </c>
      <c r="B129">
        <v>171170619</v>
      </c>
      <c r="C129" s="403" t="s">
        <v>5874</v>
      </c>
      <c r="D129">
        <v>82400</v>
      </c>
      <c r="E129" t="s">
        <v>5875</v>
      </c>
      <c r="F129" s="404">
        <v>171105182</v>
      </c>
      <c r="G129" s="401" t="str">
        <f t="shared" si="1"/>
        <v>Í1+%2È2/Î</v>
      </c>
    </row>
    <row r="130" spans="1:7" ht="26.1">
      <c r="A130">
        <v>129</v>
      </c>
      <c r="B130">
        <v>171170685</v>
      </c>
      <c r="C130" s="403" t="s">
        <v>5876</v>
      </c>
      <c r="D130">
        <v>7200</v>
      </c>
      <c r="E130" t="s">
        <v>5877</v>
      </c>
      <c r="F130" s="404">
        <v>171104795</v>
      </c>
      <c r="G130" s="401" t="str">
        <f t="shared" si="1"/>
        <v>Í1+$oÈ5dÎ</v>
      </c>
    </row>
    <row r="131" spans="1:7" ht="26.1">
      <c r="A131">
        <v>130</v>
      </c>
      <c r="B131">
        <v>171170733</v>
      </c>
      <c r="C131" s="403" t="s">
        <v>5878</v>
      </c>
      <c r="D131">
        <v>16800</v>
      </c>
      <c r="E131" t="s">
        <v>5879</v>
      </c>
      <c r="F131" s="404">
        <v>171104893</v>
      </c>
      <c r="G131" s="401" t="str">
        <f t="shared" ref="G131:G194" si="2">Code128(F131)</f>
        <v>Í1+$yÈ3ÄÎ</v>
      </c>
    </row>
    <row r="132" spans="1:7" ht="26.1">
      <c r="A132">
        <v>131</v>
      </c>
      <c r="B132">
        <v>171170805</v>
      </c>
      <c r="C132" s="403" t="s">
        <v>5880</v>
      </c>
      <c r="D132">
        <v>23200</v>
      </c>
      <c r="E132" t="s">
        <v>5881</v>
      </c>
      <c r="F132" s="404">
        <v>171105062</v>
      </c>
      <c r="G132" s="401" t="str">
        <f t="shared" si="2"/>
        <v>Í1+%&amp;È2fÎ</v>
      </c>
    </row>
    <row r="133" spans="1:7" ht="26.1">
      <c r="A133">
        <v>132</v>
      </c>
      <c r="B133">
        <v>171170816</v>
      </c>
      <c r="C133" s="403" t="s">
        <v>5882</v>
      </c>
      <c r="D133">
        <v>48800</v>
      </c>
      <c r="E133" t="s">
        <v>5883</v>
      </c>
      <c r="F133" s="404">
        <v>171104835</v>
      </c>
      <c r="G133" s="401" t="str">
        <f t="shared" si="2"/>
        <v>Í1+$sÈ5tÎ</v>
      </c>
    </row>
    <row r="134" spans="1:7" ht="26.1">
      <c r="A134">
        <v>133</v>
      </c>
      <c r="B134">
        <v>171170820</v>
      </c>
      <c r="C134" s="403" t="s">
        <v>5884</v>
      </c>
      <c r="D134">
        <v>8800</v>
      </c>
      <c r="E134" t="s">
        <v>5885</v>
      </c>
      <c r="F134" s="404">
        <v>171104863</v>
      </c>
      <c r="G134" s="401" t="str">
        <f t="shared" si="2"/>
        <v>Í1+$vÈ3tÎ</v>
      </c>
    </row>
    <row r="135" spans="1:7" ht="26.1">
      <c r="A135">
        <v>134</v>
      </c>
      <c r="B135">
        <v>171170842</v>
      </c>
      <c r="C135" s="403" t="s">
        <v>5886</v>
      </c>
      <c r="D135">
        <v>13600</v>
      </c>
      <c r="E135" t="s">
        <v>5887</v>
      </c>
      <c r="F135" s="404">
        <v>171104847</v>
      </c>
      <c r="G135" s="401" t="str">
        <f t="shared" si="2"/>
        <v>Í1+$tÈ7ÈÎ</v>
      </c>
    </row>
    <row r="136" spans="1:7" ht="26.1">
      <c r="A136">
        <v>135</v>
      </c>
      <c r="B136">
        <v>171170848</v>
      </c>
      <c r="C136" s="403" t="s">
        <v>5888</v>
      </c>
      <c r="D136">
        <v>16800</v>
      </c>
      <c r="E136" t="s">
        <v>5889</v>
      </c>
      <c r="F136" s="404">
        <v>171104842</v>
      </c>
      <c r="G136" s="401" t="str">
        <f t="shared" si="2"/>
        <v>Í1+$tÈ2fÎ</v>
      </c>
    </row>
    <row r="137" spans="1:7" ht="26.1">
      <c r="A137">
        <v>136</v>
      </c>
      <c r="B137">
        <v>171170850</v>
      </c>
      <c r="C137" s="403" t="s">
        <v>5890</v>
      </c>
      <c r="D137">
        <v>20000</v>
      </c>
      <c r="E137" t="s">
        <v>5891</v>
      </c>
      <c r="F137" s="404">
        <v>171104886</v>
      </c>
      <c r="G137" s="401" t="str">
        <f t="shared" si="2"/>
        <v>Í1+$xÈ6'Î</v>
      </c>
    </row>
    <row r="138" spans="1:7" ht="26.1">
      <c r="A138">
        <v>137</v>
      </c>
      <c r="B138">
        <v>171170870</v>
      </c>
      <c r="C138" s="403" t="s">
        <v>5892</v>
      </c>
      <c r="D138">
        <v>39200</v>
      </c>
      <c r="E138" t="s">
        <v>5893</v>
      </c>
      <c r="F138" s="404">
        <v>171104881</v>
      </c>
      <c r="G138" s="401" t="str">
        <f t="shared" si="2"/>
        <v>Í1+$xÈ1pÎ</v>
      </c>
    </row>
    <row r="139" spans="1:7" ht="26.1">
      <c r="A139">
        <v>138</v>
      </c>
      <c r="B139">
        <v>171170872</v>
      </c>
      <c r="C139" s="403" t="s">
        <v>5894</v>
      </c>
      <c r="D139">
        <v>68000</v>
      </c>
      <c r="E139" t="s">
        <v>5895</v>
      </c>
      <c r="F139" s="404">
        <v>171104880</v>
      </c>
      <c r="G139" s="401" t="str">
        <f t="shared" si="2"/>
        <v>Í1+$xÈ0jÎ</v>
      </c>
    </row>
    <row r="140" spans="1:7" ht="26.1">
      <c r="A140">
        <v>139</v>
      </c>
      <c r="B140">
        <v>171170878</v>
      </c>
      <c r="C140" s="403" t="s">
        <v>5896</v>
      </c>
      <c r="D140">
        <v>12000</v>
      </c>
      <c r="E140" t="s">
        <v>5897</v>
      </c>
      <c r="F140" s="404">
        <v>171104874</v>
      </c>
      <c r="G140" s="401" t="str">
        <f t="shared" si="2"/>
        <v>Í1+$wÈ4~Î</v>
      </c>
    </row>
    <row r="141" spans="1:7" ht="26.1">
      <c r="A141">
        <v>140</v>
      </c>
      <c r="B141">
        <v>171170897</v>
      </c>
      <c r="C141" s="403" t="s">
        <v>5898</v>
      </c>
      <c r="D141">
        <v>4700</v>
      </c>
      <c r="E141" t="s">
        <v>5899</v>
      </c>
      <c r="F141" s="404">
        <v>171104968</v>
      </c>
      <c r="G141" s="401" t="str">
        <f t="shared" si="2"/>
        <v>Í1+$ÄÈ8SÎ</v>
      </c>
    </row>
    <row r="142" spans="1:7" ht="26.1">
      <c r="A142">
        <v>141</v>
      </c>
      <c r="B142">
        <v>171170913</v>
      </c>
      <c r="C142" s="403" t="s">
        <v>5900</v>
      </c>
      <c r="D142">
        <v>13600</v>
      </c>
      <c r="E142" t="s">
        <v>5901</v>
      </c>
      <c r="F142" s="404">
        <v>171104974</v>
      </c>
      <c r="G142" s="401" t="str">
        <f t="shared" si="2"/>
        <v>Í1+$ÅÈ4?Î</v>
      </c>
    </row>
    <row r="143" spans="1:7" ht="26.1">
      <c r="A143">
        <v>142</v>
      </c>
      <c r="B143">
        <v>171173516</v>
      </c>
      <c r="C143" s="403" t="s">
        <v>5902</v>
      </c>
      <c r="D143">
        <v>71200</v>
      </c>
      <c r="E143" t="s">
        <v>5903</v>
      </c>
      <c r="F143" s="404">
        <v>171107743</v>
      </c>
      <c r="G143" s="401" t="str">
        <f t="shared" si="2"/>
        <v>Í1+'jÈ3MÎ</v>
      </c>
    </row>
    <row r="144" spans="1:7" ht="26.1">
      <c r="A144">
        <v>143</v>
      </c>
      <c r="B144">
        <v>171173522</v>
      </c>
      <c r="C144" s="403" t="s">
        <v>5904</v>
      </c>
      <c r="D144">
        <v>39200</v>
      </c>
      <c r="E144" t="s">
        <v>5905</v>
      </c>
      <c r="F144" s="404">
        <v>171107748</v>
      </c>
      <c r="G144" s="401" t="str">
        <f t="shared" si="2"/>
        <v>Í1+'jÈ8kÎ</v>
      </c>
    </row>
    <row r="145" spans="1:7" ht="26.1">
      <c r="A145">
        <v>144</v>
      </c>
      <c r="B145">
        <v>171173541</v>
      </c>
      <c r="C145" s="403" t="s">
        <v>5906</v>
      </c>
      <c r="D145">
        <v>71200</v>
      </c>
      <c r="E145" t="s">
        <v>5907</v>
      </c>
      <c r="F145" s="404">
        <v>171107357</v>
      </c>
      <c r="G145" s="401" t="str">
        <f t="shared" si="2"/>
        <v>Í1+'CÈ70Î</v>
      </c>
    </row>
    <row r="146" spans="1:7" ht="26.1">
      <c r="A146">
        <v>145</v>
      </c>
      <c r="B146">
        <v>171173545</v>
      </c>
      <c r="C146" s="403" t="s">
        <v>5908</v>
      </c>
      <c r="D146">
        <v>7200</v>
      </c>
      <c r="E146" t="s">
        <v>5909</v>
      </c>
      <c r="F146" s="404">
        <v>171107354</v>
      </c>
      <c r="G146" s="401" t="str">
        <f t="shared" si="2"/>
        <v>Í1+'CÈ4ÉÎ</v>
      </c>
    </row>
    <row r="147" spans="1:7" ht="26.1">
      <c r="A147">
        <v>146</v>
      </c>
      <c r="B147">
        <v>171173581</v>
      </c>
      <c r="C147" s="403" t="s">
        <v>5910</v>
      </c>
      <c r="D147">
        <v>21600</v>
      </c>
      <c r="E147" t="s">
        <v>5911</v>
      </c>
      <c r="F147" s="404">
        <v>171107433</v>
      </c>
      <c r="G147" s="401" t="str">
        <f t="shared" si="2"/>
        <v>Í1+'KÈ38Î</v>
      </c>
    </row>
    <row r="148" spans="1:7" ht="26.1">
      <c r="A148">
        <v>147</v>
      </c>
      <c r="B148">
        <v>171173597</v>
      </c>
      <c r="C148" s="403" t="s">
        <v>5912</v>
      </c>
      <c r="D148">
        <v>20000</v>
      </c>
      <c r="E148" t="s">
        <v>5913</v>
      </c>
      <c r="F148" s="404">
        <v>171107449</v>
      </c>
      <c r="G148" s="401" t="str">
        <f t="shared" si="2"/>
        <v>Í1+'LÈ9`Î</v>
      </c>
    </row>
    <row r="149" spans="1:7" ht="26.1">
      <c r="A149">
        <v>148</v>
      </c>
      <c r="B149">
        <v>171173612</v>
      </c>
      <c r="C149" s="403" t="s">
        <v>5914</v>
      </c>
      <c r="D149">
        <v>50400</v>
      </c>
      <c r="E149" t="s">
        <v>5915</v>
      </c>
      <c r="F149" s="404">
        <v>171107466</v>
      </c>
      <c r="G149" s="401" t="str">
        <f t="shared" si="2"/>
        <v>Í1+'NÈ6VÎ</v>
      </c>
    </row>
    <row r="150" spans="1:7" ht="26.1">
      <c r="A150">
        <v>149</v>
      </c>
      <c r="B150">
        <v>171173660</v>
      </c>
      <c r="C150" s="403" t="s">
        <v>5441</v>
      </c>
      <c r="D150">
        <v>4700</v>
      </c>
      <c r="E150" t="s">
        <v>5916</v>
      </c>
      <c r="F150" s="404">
        <v>171107505</v>
      </c>
      <c r="G150" s="401" t="str">
        <f t="shared" si="2"/>
        <v>Í1+'RÈ5`Î</v>
      </c>
    </row>
    <row r="151" spans="1:7" ht="26.1">
      <c r="A151">
        <v>150</v>
      </c>
      <c r="B151">
        <v>171173683</v>
      </c>
      <c r="C151" s="403" t="s">
        <v>5917</v>
      </c>
      <c r="D151">
        <v>3400</v>
      </c>
      <c r="E151" t="s">
        <v>5918</v>
      </c>
      <c r="F151" s="404">
        <v>171107528</v>
      </c>
      <c r="G151" s="401" t="str">
        <f t="shared" si="2"/>
        <v>Í1+'TÈ8zÎ</v>
      </c>
    </row>
    <row r="152" spans="1:7" ht="26.1">
      <c r="A152">
        <v>151</v>
      </c>
      <c r="B152">
        <v>171173688</v>
      </c>
      <c r="C152" s="403" t="s">
        <v>5919</v>
      </c>
      <c r="D152">
        <v>2100</v>
      </c>
      <c r="E152" t="s">
        <v>5920</v>
      </c>
      <c r="F152" s="404">
        <v>171107650</v>
      </c>
      <c r="G152" s="401" t="str">
        <f t="shared" si="2"/>
        <v>Í1+'aÈ0~Î</v>
      </c>
    </row>
    <row r="153" spans="1:7" ht="26.1">
      <c r="A153">
        <v>152</v>
      </c>
      <c r="B153">
        <v>171173696</v>
      </c>
      <c r="C153" s="403" t="s">
        <v>5921</v>
      </c>
      <c r="D153">
        <v>3400</v>
      </c>
      <c r="E153" t="s">
        <v>5922</v>
      </c>
      <c r="F153" s="404">
        <v>171107658</v>
      </c>
      <c r="G153" s="401" t="str">
        <f t="shared" si="2"/>
        <v>Í1+'aÈ8GÎ</v>
      </c>
    </row>
    <row r="154" spans="1:7" ht="26.1">
      <c r="A154">
        <v>153</v>
      </c>
      <c r="B154">
        <v>171173697</v>
      </c>
      <c r="C154" s="403" t="s">
        <v>5923</v>
      </c>
      <c r="D154">
        <v>2100</v>
      </c>
      <c r="E154" t="s">
        <v>5924</v>
      </c>
      <c r="F154" s="404">
        <v>171107659</v>
      </c>
      <c r="G154" s="401" t="str">
        <f t="shared" si="2"/>
        <v>Í1+'aÈ9MÎ</v>
      </c>
    </row>
    <row r="155" spans="1:7" ht="26.1">
      <c r="A155">
        <v>154</v>
      </c>
      <c r="B155">
        <v>171173700</v>
      </c>
      <c r="C155" s="403" t="s">
        <v>5925</v>
      </c>
      <c r="D155">
        <v>4700</v>
      </c>
      <c r="E155" t="s">
        <v>5926</v>
      </c>
      <c r="F155" s="404">
        <v>171107662</v>
      </c>
      <c r="G155" s="401" t="str">
        <f t="shared" si="2"/>
        <v>Í1+'bÈ2'Î</v>
      </c>
    </row>
    <row r="156" spans="1:7" ht="26.1">
      <c r="A156">
        <v>155</v>
      </c>
      <c r="B156">
        <v>171173770</v>
      </c>
      <c r="C156" s="403" t="s">
        <v>5927</v>
      </c>
      <c r="D156">
        <v>24800</v>
      </c>
      <c r="E156" t="s">
        <v>5928</v>
      </c>
      <c r="F156" s="404">
        <v>171107674</v>
      </c>
      <c r="G156" s="401" t="str">
        <f t="shared" si="2"/>
        <v>Í1+'cÈ47Î</v>
      </c>
    </row>
    <row r="157" spans="1:7" ht="26.1">
      <c r="A157">
        <v>156</v>
      </c>
      <c r="B157">
        <v>171173783</v>
      </c>
      <c r="C157" s="403" t="s">
        <v>5929</v>
      </c>
      <c r="D157">
        <v>24800</v>
      </c>
      <c r="E157" t="s">
        <v>5930</v>
      </c>
      <c r="F157" s="404">
        <v>171107622</v>
      </c>
      <c r="G157" s="401" t="str">
        <f t="shared" si="2"/>
        <v>Í1+'^È2~Î</v>
      </c>
    </row>
    <row r="158" spans="1:7" ht="26.1">
      <c r="A158">
        <v>157</v>
      </c>
      <c r="B158">
        <v>171173790</v>
      </c>
      <c r="C158" s="403" t="s">
        <v>5931</v>
      </c>
      <c r="D158">
        <v>42400</v>
      </c>
      <c r="E158" t="s">
        <v>5932</v>
      </c>
      <c r="F158" s="404">
        <v>171107628</v>
      </c>
      <c r="G158" s="401" t="str">
        <f t="shared" si="2"/>
        <v>Í1+'^È8;Î</v>
      </c>
    </row>
    <row r="159" spans="1:7" ht="26.1">
      <c r="A159">
        <v>158</v>
      </c>
      <c r="B159">
        <v>171173827</v>
      </c>
      <c r="C159" s="403" t="s">
        <v>5933</v>
      </c>
      <c r="D159">
        <v>29600</v>
      </c>
      <c r="E159" t="s">
        <v>5934</v>
      </c>
      <c r="F159" s="404">
        <v>171107587</v>
      </c>
      <c r="G159" s="401" t="str">
        <f t="shared" si="2"/>
        <v>Í1+'ZÈ7%Î</v>
      </c>
    </row>
    <row r="160" spans="1:7" ht="26.1">
      <c r="A160">
        <v>159</v>
      </c>
      <c r="B160">
        <v>171173870</v>
      </c>
      <c r="C160" s="403" t="s">
        <v>1816</v>
      </c>
      <c r="D160">
        <v>4700</v>
      </c>
      <c r="E160" t="s">
        <v>5935</v>
      </c>
      <c r="F160" s="404">
        <v>171107589</v>
      </c>
      <c r="G160" s="401" t="str">
        <f t="shared" si="2"/>
        <v>Í1+'ZÈ91Î</v>
      </c>
    </row>
    <row r="161" spans="1:7" ht="26.1">
      <c r="A161">
        <v>160</v>
      </c>
      <c r="B161">
        <v>171173872</v>
      </c>
      <c r="C161" s="403" t="s">
        <v>5936</v>
      </c>
      <c r="D161">
        <v>4700</v>
      </c>
      <c r="E161" t="s">
        <v>5937</v>
      </c>
      <c r="F161" s="404">
        <v>171107600</v>
      </c>
      <c r="G161" s="401" t="str">
        <f t="shared" si="2"/>
        <v>Í1+'\È0jÎ</v>
      </c>
    </row>
    <row r="162" spans="1:7" ht="26.1">
      <c r="A162">
        <v>161</v>
      </c>
      <c r="B162">
        <v>171173929</v>
      </c>
      <c r="C162" s="403" t="s">
        <v>5938</v>
      </c>
      <c r="D162">
        <v>21600</v>
      </c>
      <c r="E162" t="s">
        <v>5939</v>
      </c>
      <c r="F162" s="404">
        <v>171107383</v>
      </c>
      <c r="G162" s="401" t="str">
        <f t="shared" si="2"/>
        <v>Í1+'FÈ3$Î</v>
      </c>
    </row>
    <row r="163" spans="1:7" ht="26.1">
      <c r="A163">
        <v>162</v>
      </c>
      <c r="B163">
        <v>171173934</v>
      </c>
      <c r="C163" s="403" t="s">
        <v>5940</v>
      </c>
      <c r="D163">
        <v>40800</v>
      </c>
      <c r="E163" t="s">
        <v>5941</v>
      </c>
      <c r="F163" s="404">
        <v>171107378</v>
      </c>
      <c r="G163" s="401" t="str">
        <f t="shared" si="2"/>
        <v>Í1+'EÈ8&gt;Î</v>
      </c>
    </row>
    <row r="164" spans="1:7" ht="26.1">
      <c r="A164">
        <v>163</v>
      </c>
      <c r="B164">
        <v>171173937</v>
      </c>
      <c r="C164" s="403" t="s">
        <v>5942</v>
      </c>
      <c r="D164">
        <v>28000</v>
      </c>
      <c r="E164" t="s">
        <v>5943</v>
      </c>
      <c r="F164" s="404">
        <v>171107376</v>
      </c>
      <c r="G164" s="401" t="str">
        <f t="shared" si="2"/>
        <v>Í1+'EÈ62Î</v>
      </c>
    </row>
    <row r="165" spans="1:7" ht="26.1">
      <c r="A165">
        <v>164</v>
      </c>
      <c r="B165">
        <v>171173950</v>
      </c>
      <c r="C165" s="403" t="s">
        <v>5944</v>
      </c>
      <c r="D165">
        <v>26400</v>
      </c>
      <c r="E165" t="s">
        <v>5945</v>
      </c>
      <c r="F165" s="404">
        <v>171107728</v>
      </c>
      <c r="G165" s="401" t="str">
        <f t="shared" si="2"/>
        <v>Í1+'hÈ8cÎ</v>
      </c>
    </row>
    <row r="166" spans="1:7" ht="26.1">
      <c r="A166">
        <v>165</v>
      </c>
      <c r="B166">
        <v>171173958</v>
      </c>
      <c r="C166" s="403" t="s">
        <v>5946</v>
      </c>
      <c r="D166">
        <v>10400</v>
      </c>
      <c r="E166" t="s">
        <v>5947</v>
      </c>
      <c r="F166" s="404">
        <v>171107427</v>
      </c>
      <c r="G166" s="401" t="str">
        <f t="shared" si="2"/>
        <v>Í1+'JÈ7LÎ</v>
      </c>
    </row>
    <row r="167" spans="1:7" ht="26.1">
      <c r="A167">
        <v>166</v>
      </c>
      <c r="B167">
        <v>171173963</v>
      </c>
      <c r="C167" s="403" t="s">
        <v>5948</v>
      </c>
      <c r="D167">
        <v>37600</v>
      </c>
      <c r="E167" t="s">
        <v>5949</v>
      </c>
      <c r="F167" s="404">
        <v>171107422</v>
      </c>
      <c r="G167" s="401" t="str">
        <f t="shared" si="2"/>
        <v>Í1+'JÈ2.Î</v>
      </c>
    </row>
    <row r="168" spans="1:7" ht="26.1">
      <c r="A168">
        <v>167</v>
      </c>
      <c r="B168">
        <v>171174124</v>
      </c>
      <c r="C168" s="403" t="s">
        <v>5950</v>
      </c>
      <c r="D168">
        <v>8800</v>
      </c>
      <c r="E168" t="s">
        <v>5951</v>
      </c>
      <c r="F168" s="404">
        <v>171105819</v>
      </c>
      <c r="G168" s="401" t="str">
        <f t="shared" si="2"/>
        <v>Í1+%qÈ9ÂÎ</v>
      </c>
    </row>
    <row r="169" spans="1:7" ht="26.1">
      <c r="A169">
        <v>168</v>
      </c>
      <c r="B169">
        <v>171174478</v>
      </c>
      <c r="C169" s="403" t="s">
        <v>5952</v>
      </c>
      <c r="D169">
        <v>3400</v>
      </c>
      <c r="E169" t="s">
        <v>5953</v>
      </c>
      <c r="F169" s="404">
        <v>171105684</v>
      </c>
      <c r="G169" s="401" t="str">
        <f t="shared" si="2"/>
        <v>Í1+%dÈ45Î</v>
      </c>
    </row>
    <row r="170" spans="1:7" ht="26.1">
      <c r="A170">
        <v>169</v>
      </c>
      <c r="B170">
        <v>171174479</v>
      </c>
      <c r="C170" s="403" t="s">
        <v>5954</v>
      </c>
      <c r="D170">
        <v>7200</v>
      </c>
      <c r="E170" t="s">
        <v>5955</v>
      </c>
      <c r="F170" s="404">
        <v>171105685</v>
      </c>
      <c r="G170" s="401" t="str">
        <f t="shared" si="2"/>
        <v>Í1+%dÈ5;Î</v>
      </c>
    </row>
    <row r="171" spans="1:7" ht="26.1">
      <c r="A171">
        <v>170</v>
      </c>
      <c r="B171">
        <v>171174480</v>
      </c>
      <c r="C171" s="403" t="s">
        <v>5956</v>
      </c>
      <c r="D171">
        <v>8800</v>
      </c>
      <c r="E171" t="s">
        <v>5957</v>
      </c>
      <c r="F171" s="404">
        <v>171105686</v>
      </c>
      <c r="G171" s="401" t="str">
        <f t="shared" si="2"/>
        <v>Í1+%dÈ6AÎ</v>
      </c>
    </row>
    <row r="172" spans="1:7" ht="26.1">
      <c r="A172">
        <v>171</v>
      </c>
      <c r="B172">
        <v>171174716</v>
      </c>
      <c r="C172" s="403" t="s">
        <v>5958</v>
      </c>
      <c r="D172">
        <v>39200</v>
      </c>
      <c r="E172" t="s">
        <v>5959</v>
      </c>
      <c r="F172" s="404">
        <v>171106152</v>
      </c>
      <c r="G172" s="401" t="str">
        <f t="shared" si="2"/>
        <v>Í1+&amp;/È2&amp;Î</v>
      </c>
    </row>
    <row r="173" spans="1:7" ht="26.1">
      <c r="A173">
        <v>172</v>
      </c>
      <c r="B173">
        <v>171174894</v>
      </c>
      <c r="C173" s="403" t="s">
        <v>5960</v>
      </c>
      <c r="D173">
        <v>7200</v>
      </c>
      <c r="E173" t="s">
        <v>5961</v>
      </c>
      <c r="F173" s="404">
        <v>171106078</v>
      </c>
      <c r="G173" s="401" t="str">
        <f t="shared" si="2"/>
        <v>Í1+&amp;'È8*Î</v>
      </c>
    </row>
    <row r="174" spans="1:7" ht="26.1">
      <c r="A174">
        <v>173</v>
      </c>
      <c r="B174">
        <v>171174940</v>
      </c>
      <c r="C174" s="403" t="s">
        <v>5962</v>
      </c>
      <c r="D174">
        <v>8800</v>
      </c>
      <c r="E174" t="s">
        <v>5963</v>
      </c>
      <c r="F174" s="404">
        <v>171106343</v>
      </c>
      <c r="G174" s="401" t="str">
        <f t="shared" si="2"/>
        <v>Í1+&amp;BÈ3xÎ</v>
      </c>
    </row>
    <row r="175" spans="1:7" ht="26.1">
      <c r="A175">
        <v>174</v>
      </c>
      <c r="B175">
        <v>171175093</v>
      </c>
      <c r="C175" s="403" t="s">
        <v>5964</v>
      </c>
      <c r="D175">
        <v>18400</v>
      </c>
      <c r="E175" t="s">
        <v>5965</v>
      </c>
      <c r="F175" s="404">
        <v>171106416</v>
      </c>
      <c r="G175" s="401" t="str">
        <f t="shared" si="2"/>
        <v>Í1+&amp;IÈ6?Î</v>
      </c>
    </row>
    <row r="176" spans="1:7" ht="26.1">
      <c r="A176">
        <v>175</v>
      </c>
      <c r="B176">
        <v>171175101</v>
      </c>
      <c r="C176" s="403" t="s">
        <v>5966</v>
      </c>
      <c r="D176">
        <v>20000</v>
      </c>
      <c r="E176" t="s">
        <v>5967</v>
      </c>
      <c r="F176" s="404">
        <v>171106423</v>
      </c>
      <c r="G176" s="401" t="str">
        <f t="shared" si="2"/>
        <v>Í1+&amp;JÈ31Î</v>
      </c>
    </row>
    <row r="177" spans="1:7" ht="26.1">
      <c r="A177">
        <v>176</v>
      </c>
      <c r="B177">
        <v>171175124</v>
      </c>
      <c r="C177" s="403" t="s">
        <v>5968</v>
      </c>
      <c r="D177">
        <v>3400</v>
      </c>
      <c r="E177" t="s">
        <v>5969</v>
      </c>
      <c r="F177" s="404">
        <v>171106443</v>
      </c>
      <c r="G177" s="401" t="str">
        <f t="shared" si="2"/>
        <v>Í1+&amp;LÈ39Î</v>
      </c>
    </row>
    <row r="178" spans="1:7" ht="26.1">
      <c r="A178">
        <v>177</v>
      </c>
      <c r="B178">
        <v>171175125</v>
      </c>
      <c r="C178" s="403" t="s">
        <v>4745</v>
      </c>
      <c r="D178">
        <v>8800</v>
      </c>
      <c r="E178" t="s">
        <v>5970</v>
      </c>
      <c r="F178" s="404">
        <v>171106444</v>
      </c>
      <c r="G178" s="401" t="str">
        <f t="shared" si="2"/>
        <v>Í1+&amp;LÈ4?Î</v>
      </c>
    </row>
    <row r="179" spans="1:7" ht="26.1">
      <c r="A179">
        <v>178</v>
      </c>
      <c r="B179">
        <v>171175303</v>
      </c>
      <c r="C179" s="403" t="s">
        <v>5971</v>
      </c>
      <c r="D179">
        <v>31200</v>
      </c>
      <c r="E179" t="s">
        <v>5972</v>
      </c>
      <c r="F179" s="404">
        <v>171107369</v>
      </c>
      <c r="G179" s="401" t="str">
        <f t="shared" si="2"/>
        <v>Í1+'DÈ9@Î</v>
      </c>
    </row>
    <row r="180" spans="1:7" ht="26.1">
      <c r="A180">
        <v>179</v>
      </c>
      <c r="B180">
        <v>171175376</v>
      </c>
      <c r="C180" s="403" t="s">
        <v>5973</v>
      </c>
      <c r="D180">
        <v>2100</v>
      </c>
      <c r="E180" t="s">
        <v>5974</v>
      </c>
      <c r="F180" s="404">
        <v>171107983</v>
      </c>
      <c r="G180" s="401" t="str">
        <f t="shared" si="2"/>
        <v>Í1+'ÆÈ3FÎ</v>
      </c>
    </row>
    <row r="181" spans="1:7" ht="26.1">
      <c r="A181">
        <v>180</v>
      </c>
      <c r="B181">
        <v>171175397</v>
      </c>
      <c r="C181" s="403" t="s">
        <v>5975</v>
      </c>
      <c r="D181">
        <v>12000</v>
      </c>
      <c r="E181" t="s">
        <v>5976</v>
      </c>
      <c r="F181" s="404">
        <v>171107812</v>
      </c>
      <c r="G181" s="401" t="str">
        <f t="shared" si="2"/>
        <v>Í1+'qÈ2cÎ</v>
      </c>
    </row>
    <row r="182" spans="1:7" ht="26.1">
      <c r="A182">
        <v>181</v>
      </c>
      <c r="B182">
        <v>171175448</v>
      </c>
      <c r="C182" s="403" t="s">
        <v>5977</v>
      </c>
      <c r="D182">
        <v>4700</v>
      </c>
      <c r="E182" t="s">
        <v>5978</v>
      </c>
      <c r="F182" s="404">
        <v>171108005</v>
      </c>
      <c r="G182" s="401" t="str">
        <f t="shared" si="2"/>
        <v>Í1+(ÂÈ5iÎ</v>
      </c>
    </row>
    <row r="183" spans="1:7" ht="26.1">
      <c r="A183">
        <v>182</v>
      </c>
      <c r="B183">
        <v>171175449</v>
      </c>
      <c r="C183" s="403" t="s">
        <v>5979</v>
      </c>
      <c r="D183">
        <v>36000</v>
      </c>
      <c r="E183" t="s">
        <v>5980</v>
      </c>
      <c r="F183" s="404">
        <v>171108006</v>
      </c>
      <c r="G183" s="401" t="str">
        <f t="shared" si="2"/>
        <v>Í1+(ÂÈ6oÎ</v>
      </c>
    </row>
    <row r="184" spans="1:7" ht="26.1">
      <c r="A184">
        <v>183</v>
      </c>
      <c r="B184">
        <v>171175469</v>
      </c>
      <c r="C184" s="403" t="s">
        <v>5981</v>
      </c>
      <c r="D184">
        <v>15200</v>
      </c>
      <c r="E184" t="s">
        <v>5982</v>
      </c>
      <c r="F184" s="404">
        <v>171107971</v>
      </c>
      <c r="G184" s="401" t="str">
        <f t="shared" si="2"/>
        <v>Í1+'ÅÈ16Î</v>
      </c>
    </row>
    <row r="185" spans="1:7" ht="26.1">
      <c r="A185">
        <v>184</v>
      </c>
      <c r="B185">
        <v>171175600</v>
      </c>
      <c r="C185" s="403" t="s">
        <v>5983</v>
      </c>
      <c r="D185">
        <v>8800</v>
      </c>
      <c r="E185" t="s">
        <v>5984</v>
      </c>
      <c r="F185" s="404">
        <v>171107830</v>
      </c>
      <c r="G185" s="401" t="str">
        <f t="shared" si="2"/>
        <v>Í1+'sÈ0_Î</v>
      </c>
    </row>
    <row r="186" spans="1:7" ht="26.1">
      <c r="A186">
        <v>185</v>
      </c>
      <c r="B186">
        <v>171175658</v>
      </c>
      <c r="C186" s="403" t="s">
        <v>5985</v>
      </c>
      <c r="D186">
        <v>12000</v>
      </c>
      <c r="E186" t="s">
        <v>5986</v>
      </c>
      <c r="F186" s="404">
        <v>171108171</v>
      </c>
      <c r="G186" s="401" t="str">
        <f t="shared" si="2"/>
        <v>Í1+(1È1.Î</v>
      </c>
    </row>
    <row r="187" spans="1:7" ht="26.1">
      <c r="A187">
        <v>186</v>
      </c>
      <c r="B187">
        <v>171175741</v>
      </c>
      <c r="C187" s="403" t="s">
        <v>5987</v>
      </c>
      <c r="D187">
        <v>3400</v>
      </c>
      <c r="E187" t="s">
        <v>5988</v>
      </c>
      <c r="F187" s="404">
        <v>171108083</v>
      </c>
      <c r="G187" s="401" t="str">
        <f t="shared" si="2"/>
        <v>Í1+((È3}Î</v>
      </c>
    </row>
    <row r="188" spans="1:7" ht="26.1">
      <c r="A188">
        <v>187</v>
      </c>
      <c r="B188">
        <v>171175917</v>
      </c>
      <c r="C188" s="403" t="s">
        <v>5989</v>
      </c>
      <c r="D188">
        <v>31200</v>
      </c>
      <c r="E188" t="s">
        <v>5990</v>
      </c>
      <c r="F188" s="404">
        <v>171109494</v>
      </c>
      <c r="G188" s="401" t="str">
        <f t="shared" si="2"/>
        <v>Í1+)QÈ4\Î</v>
      </c>
    </row>
    <row r="189" spans="1:7" ht="26.1">
      <c r="A189">
        <v>188</v>
      </c>
      <c r="B189">
        <v>171175978</v>
      </c>
      <c r="C189" s="403" t="s">
        <v>5991</v>
      </c>
      <c r="D189">
        <v>37600</v>
      </c>
      <c r="E189" t="s">
        <v>5992</v>
      </c>
      <c r="F189" s="404">
        <v>171109130</v>
      </c>
      <c r="G189" s="401" t="str">
        <f t="shared" si="2"/>
        <v>Í1+)-È0ÆÎ</v>
      </c>
    </row>
    <row r="190" spans="1:7" ht="26.1">
      <c r="A190">
        <v>189</v>
      </c>
      <c r="B190">
        <v>171176023</v>
      </c>
      <c r="C190" s="403" t="s">
        <v>5993</v>
      </c>
      <c r="D190">
        <v>34400</v>
      </c>
      <c r="E190" t="s">
        <v>5994</v>
      </c>
      <c r="F190" s="404">
        <v>171109347</v>
      </c>
      <c r="G190" s="401" t="str">
        <f t="shared" si="2"/>
        <v>Í1+)BÈ72Î</v>
      </c>
    </row>
    <row r="191" spans="1:7" ht="26.1">
      <c r="A191">
        <v>190</v>
      </c>
      <c r="B191">
        <v>171176053</v>
      </c>
      <c r="C191" s="403" t="s">
        <v>5995</v>
      </c>
      <c r="D191">
        <v>47200</v>
      </c>
      <c r="E191" t="s">
        <v>5996</v>
      </c>
      <c r="F191" s="404">
        <v>171109324</v>
      </c>
      <c r="G191" s="401" t="str">
        <f t="shared" si="2"/>
        <v>Í1+)@È4ÃÎ</v>
      </c>
    </row>
    <row r="192" spans="1:7" ht="26.1">
      <c r="A192">
        <v>191</v>
      </c>
      <c r="B192">
        <v>171176118</v>
      </c>
      <c r="C192" s="403" t="s">
        <v>5997</v>
      </c>
      <c r="D192">
        <v>44000</v>
      </c>
      <c r="E192" t="s">
        <v>5998</v>
      </c>
      <c r="F192" s="404">
        <v>171109426</v>
      </c>
      <c r="G192" s="401" t="str">
        <f t="shared" si="2"/>
        <v>Í1+)JÈ6LÎ</v>
      </c>
    </row>
    <row r="193" spans="1:7" ht="26.1">
      <c r="A193">
        <v>192</v>
      </c>
      <c r="B193">
        <v>171176129</v>
      </c>
      <c r="C193" s="403" t="s">
        <v>5999</v>
      </c>
      <c r="D193">
        <v>13600</v>
      </c>
      <c r="E193" t="s">
        <v>6000</v>
      </c>
      <c r="F193" s="404">
        <v>171109395</v>
      </c>
      <c r="G193" s="401" t="str">
        <f t="shared" si="2"/>
        <v>Í1+)GÈ5:Î</v>
      </c>
    </row>
    <row r="194" spans="1:7" ht="26.1">
      <c r="A194">
        <v>193</v>
      </c>
      <c r="B194">
        <v>171176171</v>
      </c>
      <c r="C194" s="403" t="s">
        <v>6001</v>
      </c>
      <c r="D194">
        <v>8800</v>
      </c>
      <c r="E194" t="s">
        <v>6002</v>
      </c>
      <c r="F194" s="404">
        <v>171109140</v>
      </c>
      <c r="G194" s="401" t="str">
        <f t="shared" si="2"/>
        <v>Í1+).È0ÊÎ</v>
      </c>
    </row>
    <row r="195" spans="1:7" ht="26.1">
      <c r="A195">
        <v>194</v>
      </c>
      <c r="B195">
        <v>171176282</v>
      </c>
      <c r="C195" s="403" t="s">
        <v>6003</v>
      </c>
      <c r="D195">
        <v>15200</v>
      </c>
      <c r="E195" t="s">
        <v>6004</v>
      </c>
      <c r="F195" s="404">
        <v>171109483</v>
      </c>
      <c r="G195" s="401" t="str">
        <f t="shared" ref="G195:G203" si="3">Code128(F195)</f>
        <v>Í1+)PÈ3RÎ</v>
      </c>
    </row>
    <row r="196" spans="1:7" ht="26.1">
      <c r="A196">
        <v>195</v>
      </c>
      <c r="B196">
        <v>171176301</v>
      </c>
      <c r="C196" s="403" t="s">
        <v>6005</v>
      </c>
      <c r="D196">
        <v>60000</v>
      </c>
      <c r="E196" t="s">
        <v>6006</v>
      </c>
      <c r="F196" s="404">
        <v>171109115</v>
      </c>
      <c r="G196" s="401" t="str">
        <f t="shared" si="3"/>
        <v>Í1+)+È51Î</v>
      </c>
    </row>
    <row r="197" spans="1:7" ht="26.1">
      <c r="A197">
        <v>196</v>
      </c>
      <c r="B197">
        <v>171176305</v>
      </c>
      <c r="C197" s="403" t="s">
        <v>6007</v>
      </c>
      <c r="D197">
        <v>24800</v>
      </c>
      <c r="E197" t="s">
        <v>6008</v>
      </c>
      <c r="F197" s="404">
        <v>171109112</v>
      </c>
      <c r="G197" s="401" t="str">
        <f t="shared" si="3"/>
        <v>Í1+)+È2ÊÎ</v>
      </c>
    </row>
    <row r="198" spans="1:7" ht="26.1">
      <c r="A198">
        <v>197</v>
      </c>
      <c r="B198">
        <v>171176314</v>
      </c>
      <c r="C198" s="403" t="s">
        <v>6009</v>
      </c>
      <c r="D198">
        <v>18400</v>
      </c>
      <c r="E198" t="s">
        <v>6010</v>
      </c>
      <c r="F198" s="404">
        <v>171109232</v>
      </c>
      <c r="G198" s="401" t="str">
        <f t="shared" si="3"/>
        <v>Í1+)7È2OÎ</v>
      </c>
    </row>
    <row r="199" spans="1:7" ht="26.1">
      <c r="A199">
        <v>198</v>
      </c>
      <c r="B199">
        <v>171176316</v>
      </c>
      <c r="C199" s="403" t="s">
        <v>6011</v>
      </c>
      <c r="D199">
        <v>24800</v>
      </c>
      <c r="E199" t="s">
        <v>6012</v>
      </c>
      <c r="F199" s="404">
        <v>171109225</v>
      </c>
      <c r="G199" s="401" t="str">
        <f t="shared" si="3"/>
        <v>Í1+)6È5]Î</v>
      </c>
    </row>
    <row r="200" spans="1:7" ht="26.1">
      <c r="A200">
        <v>199</v>
      </c>
      <c r="B200">
        <v>171176327</v>
      </c>
      <c r="C200" s="403" t="s">
        <v>6013</v>
      </c>
      <c r="D200">
        <v>15200</v>
      </c>
      <c r="E200" t="s">
        <v>6014</v>
      </c>
      <c r="F200" s="404">
        <v>171109267</v>
      </c>
      <c r="G200" s="401" t="str">
        <f t="shared" si="3"/>
        <v>Í1+):È7yÎ</v>
      </c>
    </row>
    <row r="201" spans="1:7" ht="26.1">
      <c r="A201">
        <v>200</v>
      </c>
      <c r="B201">
        <v>171176330</v>
      </c>
      <c r="C201" s="403" t="s">
        <v>6015</v>
      </c>
      <c r="D201">
        <v>12000</v>
      </c>
      <c r="E201" t="s">
        <v>6016</v>
      </c>
      <c r="F201" s="404">
        <v>171109264</v>
      </c>
      <c r="G201" s="401" t="str">
        <f t="shared" si="3"/>
        <v>Í1+):È4gÎ</v>
      </c>
    </row>
    <row r="202" spans="1:7" ht="26.1">
      <c r="A202">
        <v>201</v>
      </c>
      <c r="B202">
        <v>171176361</v>
      </c>
      <c r="C202" s="403" t="s">
        <v>6017</v>
      </c>
      <c r="D202">
        <v>39200</v>
      </c>
      <c r="E202" t="s">
        <v>6018</v>
      </c>
      <c r="F202" s="404">
        <v>171109162</v>
      </c>
      <c r="G202" s="401" t="str">
        <f t="shared" si="3"/>
        <v>Í1+)0È23Î</v>
      </c>
    </row>
    <row r="203" spans="1:7" ht="26.1">
      <c r="A203">
        <v>202</v>
      </c>
      <c r="B203">
        <v>171176387</v>
      </c>
      <c r="C203" s="403" t="s">
        <v>6019</v>
      </c>
      <c r="D203">
        <v>34400</v>
      </c>
      <c r="E203" t="s">
        <v>6020</v>
      </c>
      <c r="F203" s="404">
        <v>171109441</v>
      </c>
      <c r="G203" s="401" t="str">
        <f t="shared" si="3"/>
        <v>Í1+)LÈ16Î</v>
      </c>
    </row>
  </sheetData>
  <autoFilter ref="A1:F203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376"/>
  <sheetViews>
    <sheetView zoomScale="148" zoomScaleNormal="148" workbookViewId="0">
      <selection activeCell="F2" sqref="F2"/>
    </sheetView>
  </sheetViews>
  <sheetFormatPr defaultRowHeight="14.4"/>
  <cols>
    <col min="1" max="1" width="9.68359375" bestFit="1" customWidth="1"/>
    <col min="5" max="5" width="14.7890625" style="404" customWidth="1"/>
    <col min="6" max="6" width="25.734375" customWidth="1"/>
  </cols>
  <sheetData>
    <row r="1" spans="1:6">
      <c r="A1" t="s">
        <v>4585</v>
      </c>
      <c r="B1" t="s">
        <v>517</v>
      </c>
      <c r="C1" t="s">
        <v>518</v>
      </c>
      <c r="D1" t="s">
        <v>519</v>
      </c>
      <c r="E1" s="404" t="s">
        <v>520</v>
      </c>
    </row>
    <row r="2" spans="1:6" ht="26.1">
      <c r="A2">
        <v>171173764</v>
      </c>
      <c r="B2" s="403" t="s">
        <v>6021</v>
      </c>
      <c r="C2">
        <v>42400</v>
      </c>
      <c r="D2" t="s">
        <v>6022</v>
      </c>
      <c r="E2" s="404">
        <v>171107672</v>
      </c>
      <c r="F2" s="401" t="str">
        <f>Code128(E2)</f>
        <v>Í1+'cÈ2+Î</v>
      </c>
    </row>
    <row r="3" spans="1:6" ht="26.1">
      <c r="A3">
        <v>171173767</v>
      </c>
      <c r="B3" s="403" t="s">
        <v>6023</v>
      </c>
      <c r="C3">
        <v>23200</v>
      </c>
      <c r="D3" t="s">
        <v>6024</v>
      </c>
      <c r="E3" s="404">
        <v>171107676</v>
      </c>
      <c r="F3" s="401" t="str">
        <f t="shared" ref="F3:F66" si="0">Code128(E3)</f>
        <v>Í1+'cÈ6CÎ</v>
      </c>
    </row>
    <row r="4" spans="1:6" ht="26.1">
      <c r="A4">
        <v>171174878</v>
      </c>
      <c r="B4" s="403" t="s">
        <v>6025</v>
      </c>
      <c r="C4">
        <v>15200</v>
      </c>
      <c r="D4" t="s">
        <v>6026</v>
      </c>
      <c r="E4" s="404">
        <v>171106134</v>
      </c>
      <c r="F4" s="401" t="str">
        <f t="shared" si="0"/>
        <v>Í1+&amp;-È4*Î</v>
      </c>
    </row>
    <row r="5" spans="1:6" ht="26.1">
      <c r="A5">
        <v>171174833</v>
      </c>
      <c r="B5" s="403" t="s">
        <v>6027</v>
      </c>
      <c r="C5">
        <v>16800</v>
      </c>
      <c r="D5" t="s">
        <v>6028</v>
      </c>
      <c r="E5" s="404">
        <v>171106135</v>
      </c>
      <c r="F5" s="401" t="str">
        <f t="shared" si="0"/>
        <v>Í1+&amp;-È50Î</v>
      </c>
    </row>
    <row r="6" spans="1:6" ht="26.1">
      <c r="A6">
        <v>171168706</v>
      </c>
      <c r="B6" s="403" t="s">
        <v>6029</v>
      </c>
      <c r="C6">
        <v>68000</v>
      </c>
      <c r="D6" t="s">
        <v>6030</v>
      </c>
      <c r="E6" s="404">
        <v>171102199</v>
      </c>
      <c r="F6" s="401" t="str">
        <f t="shared" si="0"/>
        <v>Í1+"3È9TÎ</v>
      </c>
    </row>
    <row r="7" spans="1:6" ht="26.1">
      <c r="A7">
        <v>171165984</v>
      </c>
      <c r="B7" s="403" t="s">
        <v>6031</v>
      </c>
      <c r="C7">
        <v>32800</v>
      </c>
      <c r="D7" t="s">
        <v>6032</v>
      </c>
      <c r="E7" s="404">
        <v>171100604</v>
      </c>
      <c r="F7" s="401" t="str">
        <f t="shared" si="0"/>
        <v>Í1+Â\È4mÎ</v>
      </c>
    </row>
    <row r="8" spans="1:6" ht="26.1" hidden="1">
      <c r="A8">
        <v>171176487</v>
      </c>
      <c r="B8" s="403" t="s">
        <v>6033</v>
      </c>
      <c r="C8">
        <v>26400</v>
      </c>
      <c r="D8" t="s">
        <v>6034</v>
      </c>
      <c r="F8" s="401" t="e">
        <f t="shared" si="0"/>
        <v>#VALUE!</v>
      </c>
    </row>
    <row r="9" spans="1:6" ht="26.1" hidden="1">
      <c r="A9">
        <v>171176489</v>
      </c>
      <c r="B9" s="403" t="s">
        <v>6035</v>
      </c>
      <c r="C9">
        <v>12000</v>
      </c>
      <c r="D9" t="s">
        <v>6036</v>
      </c>
      <c r="F9" s="401" t="e">
        <f t="shared" si="0"/>
        <v>#VALUE!</v>
      </c>
    </row>
    <row r="10" spans="1:6" ht="26.1">
      <c r="A10">
        <v>171170350</v>
      </c>
      <c r="B10" s="403" t="s">
        <v>6037</v>
      </c>
      <c r="C10">
        <v>3400</v>
      </c>
      <c r="D10" t="s">
        <v>6038</v>
      </c>
      <c r="E10" s="404">
        <v>171105579</v>
      </c>
      <c r="F10" s="401" t="str">
        <f t="shared" si="0"/>
        <v>Í1+%YÈ9'Î</v>
      </c>
    </row>
    <row r="11" spans="1:6" ht="26.1">
      <c r="A11">
        <v>171170569</v>
      </c>
      <c r="B11" s="403" t="s">
        <v>6039</v>
      </c>
      <c r="C11">
        <v>26400</v>
      </c>
      <c r="D11" t="s">
        <v>6040</v>
      </c>
      <c r="E11" s="404">
        <v>171105098</v>
      </c>
      <c r="F11" s="401" t="str">
        <f t="shared" si="0"/>
        <v>Í1+%)È8/Î</v>
      </c>
    </row>
    <row r="12" spans="1:6" ht="26.1">
      <c r="A12">
        <v>171174774</v>
      </c>
      <c r="B12" s="403" t="s">
        <v>6041</v>
      </c>
      <c r="C12">
        <v>23200</v>
      </c>
      <c r="D12" t="s">
        <v>6042</v>
      </c>
      <c r="E12" s="404">
        <v>171106268</v>
      </c>
      <c r="F12" s="401" t="str">
        <f t="shared" si="0"/>
        <v>Í1+&amp;:È8vÎ</v>
      </c>
    </row>
    <row r="13" spans="1:6" ht="26.1" hidden="1">
      <c r="A13">
        <v>171175271</v>
      </c>
      <c r="B13" s="403" t="s">
        <v>6043</v>
      </c>
      <c r="C13">
        <v>13600</v>
      </c>
      <c r="D13" t="s">
        <v>6044</v>
      </c>
      <c r="F13" s="401" t="e">
        <f t="shared" si="0"/>
        <v>#VALUE!</v>
      </c>
    </row>
    <row r="14" spans="1:6" ht="26.1">
      <c r="A14">
        <v>171169626</v>
      </c>
      <c r="B14" s="403" t="s">
        <v>6045</v>
      </c>
      <c r="C14">
        <v>39200</v>
      </c>
      <c r="D14" t="s">
        <v>6046</v>
      </c>
      <c r="E14" s="404">
        <v>171103303</v>
      </c>
      <c r="F14" s="401" t="str">
        <f t="shared" si="0"/>
        <v>Í1+#&gt;È3_Î</v>
      </c>
    </row>
    <row r="15" spans="1:6" ht="26.1">
      <c r="A15">
        <v>171174185</v>
      </c>
      <c r="B15" s="403" t="s">
        <v>6047</v>
      </c>
      <c r="C15">
        <v>4700</v>
      </c>
      <c r="D15" t="s">
        <v>6048</v>
      </c>
      <c r="E15" s="404">
        <v>171105705</v>
      </c>
      <c r="F15" s="401" t="str">
        <f t="shared" si="0"/>
        <v>Í1+%fÈ5CÎ</v>
      </c>
    </row>
    <row r="16" spans="1:6" ht="26.1">
      <c r="A16">
        <v>171173525</v>
      </c>
      <c r="B16" s="403" t="s">
        <v>6049</v>
      </c>
      <c r="C16">
        <v>56800</v>
      </c>
      <c r="D16" t="s">
        <v>6050</v>
      </c>
      <c r="E16" s="404">
        <v>171107752</v>
      </c>
      <c r="F16" s="401" t="str">
        <f t="shared" si="0"/>
        <v>Í1+'kÈ2KÎ</v>
      </c>
    </row>
    <row r="17" spans="1:6" ht="26.1">
      <c r="A17">
        <v>171174857</v>
      </c>
      <c r="B17" s="403" t="s">
        <v>6051</v>
      </c>
      <c r="C17">
        <v>10400</v>
      </c>
      <c r="D17" t="s">
        <v>6052</v>
      </c>
      <c r="E17" s="404">
        <v>171106306</v>
      </c>
      <c r="F17" s="401" t="str">
        <f t="shared" si="0"/>
        <v>Í1+&amp;&gt;È6zÎ</v>
      </c>
    </row>
    <row r="18" spans="1:6" ht="26.1">
      <c r="A18">
        <v>171175310</v>
      </c>
      <c r="B18" s="403" t="s">
        <v>6053</v>
      </c>
      <c r="C18">
        <v>26400</v>
      </c>
      <c r="D18" t="s">
        <v>6054</v>
      </c>
      <c r="E18" s="404">
        <v>171105873</v>
      </c>
      <c r="F18" s="401" t="str">
        <f t="shared" si="0"/>
        <v>Í1+%wÈ3{Î</v>
      </c>
    </row>
    <row r="19" spans="1:6" ht="26.1">
      <c r="A19">
        <v>171170086</v>
      </c>
      <c r="B19" s="403" t="s">
        <v>6055</v>
      </c>
      <c r="C19">
        <v>15200</v>
      </c>
      <c r="D19" t="s">
        <v>6056</v>
      </c>
      <c r="E19" s="404">
        <v>171105451</v>
      </c>
      <c r="F19" s="401" t="str">
        <f t="shared" si="0"/>
        <v>Í1+%MÈ1.Î</v>
      </c>
    </row>
    <row r="20" spans="1:6" ht="26.1">
      <c r="A20">
        <v>171169642</v>
      </c>
      <c r="B20" s="403" t="s">
        <v>6057</v>
      </c>
      <c r="C20">
        <v>8800</v>
      </c>
      <c r="D20" t="s">
        <v>6058</v>
      </c>
      <c r="E20" s="404">
        <v>171103214</v>
      </c>
      <c r="F20" s="401" t="str">
        <f t="shared" si="0"/>
        <v>Í1+#5È4AÎ</v>
      </c>
    </row>
    <row r="21" spans="1:6" ht="26.1">
      <c r="A21">
        <v>171166538</v>
      </c>
      <c r="B21" s="403" t="s">
        <v>6059</v>
      </c>
      <c r="C21">
        <v>42400</v>
      </c>
      <c r="D21" t="s">
        <v>6060</v>
      </c>
      <c r="E21" s="404">
        <v>171100189</v>
      </c>
      <c r="F21" s="401" t="str">
        <f t="shared" si="0"/>
        <v>Í1+Â2È9JÎ</v>
      </c>
    </row>
    <row r="22" spans="1:6" ht="26.1" hidden="1">
      <c r="A22">
        <v>171174096</v>
      </c>
      <c r="B22" s="403" t="s">
        <v>6061</v>
      </c>
      <c r="C22">
        <v>2100</v>
      </c>
      <c r="D22" t="s">
        <v>6062</v>
      </c>
      <c r="F22" s="401" t="e">
        <f t="shared" si="0"/>
        <v>#VALUE!</v>
      </c>
    </row>
    <row r="23" spans="1:6" ht="26.1" hidden="1">
      <c r="A23">
        <v>171174583</v>
      </c>
      <c r="B23" s="403" t="s">
        <v>6063</v>
      </c>
      <c r="C23">
        <v>31200</v>
      </c>
      <c r="D23" t="s">
        <v>6064</v>
      </c>
      <c r="F23" s="401" t="e">
        <f t="shared" si="0"/>
        <v>#VALUE!</v>
      </c>
    </row>
    <row r="24" spans="1:6" ht="26.1">
      <c r="A24">
        <v>171169933</v>
      </c>
      <c r="B24" s="403" t="s">
        <v>6065</v>
      </c>
      <c r="C24">
        <v>10400</v>
      </c>
      <c r="D24" t="s">
        <v>6066</v>
      </c>
      <c r="E24" s="404">
        <v>171105223</v>
      </c>
      <c r="F24" s="401" t="str">
        <f t="shared" si="0"/>
        <v>Í1+%6È3EÎ</v>
      </c>
    </row>
    <row r="25" spans="1:6" ht="26.1">
      <c r="A25">
        <v>171176051</v>
      </c>
      <c r="B25" s="403" t="s">
        <v>6067</v>
      </c>
      <c r="C25">
        <v>20000</v>
      </c>
      <c r="D25" t="s">
        <v>6068</v>
      </c>
      <c r="E25" s="404">
        <v>171109308</v>
      </c>
      <c r="F25" s="401" t="str">
        <f t="shared" si="0"/>
        <v>Í1+)&gt;È8(Î</v>
      </c>
    </row>
    <row r="26" spans="1:6" ht="26.1">
      <c r="A26">
        <v>171169046</v>
      </c>
      <c r="B26" s="403" t="s">
        <v>6069</v>
      </c>
      <c r="C26">
        <v>34400</v>
      </c>
      <c r="D26" t="s">
        <v>6070</v>
      </c>
      <c r="E26" s="404">
        <v>171102526</v>
      </c>
      <c r="F26" s="401" t="str">
        <f t="shared" si="0"/>
        <v>Í1+"TÈ6_Î</v>
      </c>
    </row>
    <row r="27" spans="1:6" ht="26.1">
      <c r="A27">
        <v>171165707</v>
      </c>
      <c r="B27" s="403" t="s">
        <v>6071</v>
      </c>
      <c r="C27">
        <v>45600</v>
      </c>
      <c r="D27" t="s">
        <v>6072</v>
      </c>
      <c r="E27" s="404">
        <v>171100814</v>
      </c>
      <c r="F27" s="401" t="str">
        <f t="shared" si="0"/>
        <v>Í1+ÂqÈ4ZÎ</v>
      </c>
    </row>
    <row r="28" spans="1:6" ht="26.1">
      <c r="A28">
        <v>171170631</v>
      </c>
      <c r="B28" s="403" t="s">
        <v>6073</v>
      </c>
      <c r="C28">
        <v>23200</v>
      </c>
      <c r="D28" t="s">
        <v>6074</v>
      </c>
      <c r="E28" s="404">
        <v>171105193</v>
      </c>
      <c r="F28" s="401" t="str">
        <f t="shared" si="0"/>
        <v>Í1+%3È39Î</v>
      </c>
    </row>
    <row r="29" spans="1:6" ht="26.1">
      <c r="A29">
        <v>171165837</v>
      </c>
      <c r="B29" s="403" t="s">
        <v>6075</v>
      </c>
      <c r="C29">
        <v>16800</v>
      </c>
      <c r="D29" t="s">
        <v>6076</v>
      </c>
      <c r="E29" s="404">
        <v>171100525</v>
      </c>
      <c r="F29" s="401" t="str">
        <f t="shared" si="0"/>
        <v>Í1+ÂTÈ5SÎ</v>
      </c>
    </row>
    <row r="30" spans="1:6" ht="26.1">
      <c r="A30">
        <v>171166154</v>
      </c>
      <c r="B30" s="403" t="s">
        <v>6077</v>
      </c>
      <c r="C30">
        <v>3400</v>
      </c>
      <c r="D30" t="s">
        <v>6078</v>
      </c>
      <c r="E30" s="404">
        <v>171100796</v>
      </c>
      <c r="F30" s="401" t="str">
        <f t="shared" si="0"/>
        <v>Í1+ÂoÈ6^Î</v>
      </c>
    </row>
    <row r="31" spans="1:6" ht="26.1">
      <c r="A31">
        <v>171174805</v>
      </c>
      <c r="B31" s="403" t="s">
        <v>6079</v>
      </c>
      <c r="C31">
        <v>29600</v>
      </c>
      <c r="D31" t="s">
        <v>6080</v>
      </c>
      <c r="E31" s="404">
        <v>171106282</v>
      </c>
      <c r="F31" s="401" t="str">
        <f t="shared" si="0"/>
        <v>Í1+&amp;&lt;È2ZÎ</v>
      </c>
    </row>
    <row r="32" spans="1:6" ht="26.1" hidden="1">
      <c r="A32">
        <v>171169841</v>
      </c>
      <c r="B32" s="403" t="s">
        <v>6081</v>
      </c>
      <c r="C32">
        <v>26400</v>
      </c>
      <c r="D32" t="s">
        <v>6082</v>
      </c>
      <c r="F32" s="401" t="e">
        <f t="shared" si="0"/>
        <v>#VALUE!</v>
      </c>
    </row>
    <row r="33" spans="1:6" ht="26.1">
      <c r="A33">
        <v>171174939</v>
      </c>
      <c r="B33" s="403" t="s">
        <v>6083</v>
      </c>
      <c r="C33">
        <v>63200</v>
      </c>
      <c r="D33" t="s">
        <v>6084</v>
      </c>
      <c r="E33" s="404">
        <v>171106342</v>
      </c>
      <c r="F33" s="401" t="str">
        <f t="shared" si="0"/>
        <v>Í1+&amp;BÈ2rÎ</v>
      </c>
    </row>
    <row r="34" spans="1:6" ht="26.1">
      <c r="A34">
        <v>171174497</v>
      </c>
      <c r="B34" s="403" t="s">
        <v>6085</v>
      </c>
      <c r="C34">
        <v>29600</v>
      </c>
      <c r="D34" t="s">
        <v>6086</v>
      </c>
      <c r="E34" s="404">
        <v>171105782</v>
      </c>
      <c r="F34" s="401" t="str">
        <f t="shared" si="0"/>
        <v>Í1+%nÈ2QÎ</v>
      </c>
    </row>
    <row r="35" spans="1:6" ht="26.1">
      <c r="A35">
        <v>171170808</v>
      </c>
      <c r="B35" s="403" t="s">
        <v>6087</v>
      </c>
      <c r="C35">
        <v>7200</v>
      </c>
      <c r="D35" t="s">
        <v>6088</v>
      </c>
      <c r="E35" s="404">
        <v>171105064</v>
      </c>
      <c r="F35" s="401" t="str">
        <f t="shared" si="0"/>
        <v>Í1+%&amp;È4rÎ</v>
      </c>
    </row>
    <row r="36" spans="1:6" ht="26.1">
      <c r="A36">
        <v>171175147</v>
      </c>
      <c r="B36" s="403" t="s">
        <v>6089</v>
      </c>
      <c r="C36">
        <v>4700</v>
      </c>
      <c r="D36" t="s">
        <v>6090</v>
      </c>
      <c r="E36" s="404">
        <v>171106462</v>
      </c>
      <c r="F36" s="401" t="str">
        <f t="shared" si="0"/>
        <v>Í1+&amp;NÈ2;Î</v>
      </c>
    </row>
    <row r="37" spans="1:6" ht="26.1" hidden="1">
      <c r="A37">
        <v>171175220</v>
      </c>
      <c r="B37" s="403" t="s">
        <v>6091</v>
      </c>
      <c r="C37">
        <v>3400</v>
      </c>
      <c r="D37" t="s">
        <v>6092</v>
      </c>
      <c r="F37" s="401" t="e">
        <f t="shared" si="0"/>
        <v>#VALUE!</v>
      </c>
    </row>
    <row r="38" spans="1:6" ht="26.1" hidden="1">
      <c r="A38">
        <v>171175227</v>
      </c>
      <c r="B38" s="403" t="s">
        <v>6093</v>
      </c>
      <c r="C38">
        <v>3400</v>
      </c>
      <c r="D38" t="s">
        <v>6094</v>
      </c>
      <c r="F38" s="401" t="e">
        <f t="shared" si="0"/>
        <v>#VALUE!</v>
      </c>
    </row>
    <row r="39" spans="1:6" ht="26.1" hidden="1">
      <c r="A39">
        <v>171175228</v>
      </c>
      <c r="B39" s="403" t="s">
        <v>6095</v>
      </c>
      <c r="C39">
        <v>3400</v>
      </c>
      <c r="D39" t="s">
        <v>6096</v>
      </c>
      <c r="F39" s="401" t="e">
        <f t="shared" si="0"/>
        <v>#VALUE!</v>
      </c>
    </row>
    <row r="40" spans="1:6" ht="26.1" hidden="1">
      <c r="A40">
        <v>171169812</v>
      </c>
      <c r="B40" s="403" t="s">
        <v>6097</v>
      </c>
      <c r="C40">
        <v>20000</v>
      </c>
      <c r="D40" t="s">
        <v>6098</v>
      </c>
      <c r="F40" s="401" t="e">
        <f t="shared" si="0"/>
        <v>#VALUE!</v>
      </c>
    </row>
    <row r="41" spans="1:6" ht="26.1">
      <c r="A41">
        <v>171174108</v>
      </c>
      <c r="B41" s="403" t="s">
        <v>6099</v>
      </c>
      <c r="C41">
        <v>18400</v>
      </c>
      <c r="D41" t="s">
        <v>6100</v>
      </c>
      <c r="E41" s="404">
        <v>171105806</v>
      </c>
      <c r="F41" s="401" t="str">
        <f t="shared" si="0"/>
        <v>Í1+%pÈ6qÎ</v>
      </c>
    </row>
    <row r="42" spans="1:6" ht="26.1">
      <c r="A42">
        <v>171174842</v>
      </c>
      <c r="B42" s="403" t="s">
        <v>6101</v>
      </c>
      <c r="C42">
        <v>18400</v>
      </c>
      <c r="D42" t="s">
        <v>6102</v>
      </c>
      <c r="E42" s="404">
        <v>171106295</v>
      </c>
      <c r="F42" s="401" t="str">
        <f t="shared" si="0"/>
        <v>Í1+&amp;=È5pÎ</v>
      </c>
    </row>
    <row r="43" spans="1:6" ht="26.1">
      <c r="A43">
        <v>171179005</v>
      </c>
      <c r="B43" s="403" t="s">
        <v>6103</v>
      </c>
      <c r="C43">
        <v>2100</v>
      </c>
      <c r="D43" t="s">
        <v>6104</v>
      </c>
      <c r="E43" s="404">
        <v>171110236</v>
      </c>
      <c r="F43" s="401" t="str">
        <f t="shared" si="0"/>
        <v>Í1+*7È6jÎ</v>
      </c>
    </row>
    <row r="44" spans="1:6" ht="26.1">
      <c r="A44">
        <v>171179011</v>
      </c>
      <c r="B44" s="403" t="s">
        <v>6105</v>
      </c>
      <c r="C44">
        <v>8800</v>
      </c>
      <c r="D44" t="s">
        <v>6106</v>
      </c>
      <c r="E44" s="404">
        <v>171110242</v>
      </c>
      <c r="F44" s="401" t="str">
        <f t="shared" si="0"/>
        <v>Í1+*8È2VÎ</v>
      </c>
    </row>
    <row r="45" spans="1:6" ht="26.1">
      <c r="A45">
        <v>171179006</v>
      </c>
      <c r="B45" s="403" t="s">
        <v>6107</v>
      </c>
      <c r="C45">
        <v>8800</v>
      </c>
      <c r="D45" t="s">
        <v>6108</v>
      </c>
      <c r="E45" s="404">
        <v>171110237</v>
      </c>
      <c r="F45" s="401" t="str">
        <f t="shared" si="0"/>
        <v>Í1+*7È7pÎ</v>
      </c>
    </row>
    <row r="46" spans="1:6" ht="26.1">
      <c r="A46">
        <v>171176235</v>
      </c>
      <c r="B46" s="403" t="s">
        <v>6109</v>
      </c>
      <c r="C46">
        <v>40800</v>
      </c>
      <c r="D46" t="s">
        <v>6110</v>
      </c>
      <c r="E46" s="404">
        <v>171109367</v>
      </c>
      <c r="F46" s="401" t="str">
        <f t="shared" si="0"/>
        <v>Í1+)DÈ7:Î</v>
      </c>
    </row>
    <row r="47" spans="1:6" ht="26.1">
      <c r="A47">
        <v>171174553</v>
      </c>
      <c r="B47" s="403" t="s">
        <v>6111</v>
      </c>
      <c r="C47">
        <v>13600</v>
      </c>
      <c r="D47" t="s">
        <v>6112</v>
      </c>
      <c r="E47" s="404">
        <v>171105794</v>
      </c>
      <c r="F47" s="401" t="str">
        <f t="shared" si="0"/>
        <v>Í1+%oÈ4aÎ</v>
      </c>
    </row>
    <row r="48" spans="1:6" ht="26.1">
      <c r="A48">
        <v>171169941</v>
      </c>
      <c r="B48" s="403" t="s">
        <v>6113</v>
      </c>
      <c r="C48">
        <v>60000</v>
      </c>
      <c r="D48" t="s">
        <v>6114</v>
      </c>
      <c r="E48" s="404">
        <v>171105229</v>
      </c>
      <c r="F48" s="401" t="str">
        <f t="shared" si="0"/>
        <v>Í1+%6È9iÎ</v>
      </c>
    </row>
    <row r="49" spans="1:6" ht="26.1">
      <c r="A49">
        <v>171169383</v>
      </c>
      <c r="B49" s="403" t="s">
        <v>6115</v>
      </c>
      <c r="C49">
        <v>21600</v>
      </c>
      <c r="D49" t="s">
        <v>6116</v>
      </c>
      <c r="E49" s="404">
        <v>171103173</v>
      </c>
      <c r="F49" s="401" t="str">
        <f t="shared" si="0"/>
        <v>Í1+#1È3+Î</v>
      </c>
    </row>
    <row r="50" spans="1:6" ht="26.1">
      <c r="A50">
        <v>171166165</v>
      </c>
      <c r="B50" s="403" t="s">
        <v>6117</v>
      </c>
      <c r="C50">
        <v>29600</v>
      </c>
      <c r="D50" t="s">
        <v>6118</v>
      </c>
      <c r="E50" s="404">
        <v>171100760</v>
      </c>
      <c r="F50" s="401" t="str">
        <f t="shared" si="0"/>
        <v>Í1+ÂlÈ0.Î</v>
      </c>
    </row>
    <row r="51" spans="1:6" ht="26.1">
      <c r="A51">
        <v>171173568</v>
      </c>
      <c r="B51" s="403" t="s">
        <v>6119</v>
      </c>
      <c r="C51">
        <v>32800</v>
      </c>
      <c r="D51" t="s">
        <v>6120</v>
      </c>
      <c r="E51" s="404">
        <v>171107331</v>
      </c>
      <c r="F51" s="401" t="str">
        <f t="shared" si="0"/>
        <v>Í1+'AÈ1kÎ</v>
      </c>
    </row>
    <row r="52" spans="1:6" ht="26.1">
      <c r="A52">
        <v>171166583</v>
      </c>
      <c r="B52" s="403" t="s">
        <v>6121</v>
      </c>
      <c r="C52">
        <v>18400</v>
      </c>
      <c r="D52" t="s">
        <v>6122</v>
      </c>
      <c r="E52" s="404">
        <v>171100240</v>
      </c>
      <c r="F52" s="401" t="str">
        <f t="shared" si="0"/>
        <v>Í1+Â8È0,Î</v>
      </c>
    </row>
    <row r="53" spans="1:6" ht="26.1" hidden="1">
      <c r="A53">
        <v>171166809</v>
      </c>
      <c r="B53" s="403" t="s">
        <v>6123</v>
      </c>
      <c r="C53">
        <v>29600</v>
      </c>
      <c r="D53" t="s">
        <v>6124</v>
      </c>
      <c r="F53" s="401" t="e">
        <f t="shared" si="0"/>
        <v>#VALUE!</v>
      </c>
    </row>
    <row r="54" spans="1:6" ht="26.1">
      <c r="A54">
        <v>171168704</v>
      </c>
      <c r="B54" s="403" t="s">
        <v>6125</v>
      </c>
      <c r="C54">
        <v>36000</v>
      </c>
      <c r="D54" t="s">
        <v>6126</v>
      </c>
      <c r="E54" s="404">
        <v>171102197</v>
      </c>
      <c r="F54" s="401" t="str">
        <f t="shared" si="0"/>
        <v>Í1+"3È7HÎ</v>
      </c>
    </row>
    <row r="55" spans="1:6" ht="26.1">
      <c r="A55">
        <v>171165877</v>
      </c>
      <c r="B55" s="403" t="s">
        <v>6127</v>
      </c>
      <c r="C55">
        <v>4700</v>
      </c>
      <c r="D55" t="s">
        <v>6128</v>
      </c>
      <c r="E55" s="404">
        <v>171100569</v>
      </c>
      <c r="F55" s="401" t="str">
        <f t="shared" si="0"/>
        <v>Í1+ÂXÈ9{Î</v>
      </c>
    </row>
    <row r="56" spans="1:6" ht="26.1" hidden="1">
      <c r="A56">
        <v>171166781</v>
      </c>
      <c r="B56" s="403" t="s">
        <v>6129</v>
      </c>
      <c r="C56">
        <v>39200</v>
      </c>
      <c r="D56" t="s">
        <v>6130</v>
      </c>
      <c r="F56" s="401" t="e">
        <f t="shared" si="0"/>
        <v>#VALUE!</v>
      </c>
    </row>
    <row r="57" spans="1:6" ht="26.1">
      <c r="A57">
        <v>171176079</v>
      </c>
      <c r="B57" s="403" t="s">
        <v>6131</v>
      </c>
      <c r="C57">
        <v>15200</v>
      </c>
      <c r="D57" t="s">
        <v>6132</v>
      </c>
      <c r="E57" s="404">
        <v>171109246</v>
      </c>
      <c r="F57" s="401" t="str">
        <f t="shared" si="0"/>
        <v>Í1+)8È6kÎ</v>
      </c>
    </row>
    <row r="58" spans="1:6" ht="26.1">
      <c r="A58">
        <v>171168913</v>
      </c>
      <c r="B58" s="403" t="s">
        <v>6133</v>
      </c>
      <c r="C58">
        <v>71200</v>
      </c>
      <c r="D58" t="s">
        <v>6134</v>
      </c>
      <c r="E58" s="404">
        <v>171102390</v>
      </c>
      <c r="F58" s="401" t="str">
        <f t="shared" si="0"/>
        <v>Í1+"GÈ0nÎ</v>
      </c>
    </row>
    <row r="59" spans="1:6" ht="26.1">
      <c r="A59">
        <v>171174293</v>
      </c>
      <c r="B59" s="403" t="s">
        <v>6135</v>
      </c>
      <c r="C59">
        <v>68000</v>
      </c>
      <c r="D59" t="s">
        <v>6136</v>
      </c>
      <c r="E59" s="404">
        <v>171105908</v>
      </c>
      <c r="F59" s="401" t="str">
        <f t="shared" si="0"/>
        <v>Í1+%zÈ8&gt;Î</v>
      </c>
    </row>
    <row r="60" spans="1:6" ht="26.1">
      <c r="A60">
        <v>171166088</v>
      </c>
      <c r="B60" s="403" t="s">
        <v>6137</v>
      </c>
      <c r="C60">
        <v>7200</v>
      </c>
      <c r="D60" t="s">
        <v>6138</v>
      </c>
      <c r="E60" s="404">
        <v>171100743</v>
      </c>
      <c r="F60" s="401" t="str">
        <f t="shared" si="0"/>
        <v>Í1+ÂjÈ38Î</v>
      </c>
    </row>
    <row r="61" spans="1:6" ht="26.1">
      <c r="A61">
        <v>171175718</v>
      </c>
      <c r="B61" s="403" t="s">
        <v>6139</v>
      </c>
      <c r="C61">
        <v>12000</v>
      </c>
      <c r="D61" t="s">
        <v>6140</v>
      </c>
      <c r="E61" s="404">
        <v>171108092</v>
      </c>
      <c r="F61" s="401" t="str">
        <f t="shared" si="0"/>
        <v>Í1+()È2{Î</v>
      </c>
    </row>
    <row r="62" spans="1:6" ht="26.1">
      <c r="A62">
        <v>171174786</v>
      </c>
      <c r="B62" s="403" t="s">
        <v>6141</v>
      </c>
      <c r="C62">
        <v>7200</v>
      </c>
      <c r="D62" t="s">
        <v>6142</v>
      </c>
      <c r="E62" s="404">
        <v>171106274</v>
      </c>
      <c r="F62" s="401" t="str">
        <f t="shared" si="0"/>
        <v>Í1+&amp;;È4bÎ</v>
      </c>
    </row>
    <row r="63" spans="1:6" ht="26.1">
      <c r="A63">
        <v>171174953</v>
      </c>
      <c r="B63" s="403" t="s">
        <v>6143</v>
      </c>
      <c r="C63">
        <v>28000</v>
      </c>
      <c r="D63" t="s">
        <v>6144</v>
      </c>
      <c r="E63" s="404">
        <v>171106355</v>
      </c>
      <c r="F63" s="401" t="str">
        <f t="shared" si="0"/>
        <v>Í1+&amp;CÈ5!Î</v>
      </c>
    </row>
    <row r="64" spans="1:6" ht="26.1">
      <c r="A64">
        <v>171173972</v>
      </c>
      <c r="B64" s="403" t="s">
        <v>6145</v>
      </c>
      <c r="C64">
        <v>29600</v>
      </c>
      <c r="D64" t="s">
        <v>6146</v>
      </c>
      <c r="E64" s="404">
        <v>171107413</v>
      </c>
      <c r="F64" s="401" t="str">
        <f t="shared" si="0"/>
        <v>Í1+'IÈ30Î</v>
      </c>
    </row>
    <row r="65" spans="1:6" ht="26.1">
      <c r="A65">
        <v>171176105</v>
      </c>
      <c r="B65" s="403" t="s">
        <v>6147</v>
      </c>
      <c r="C65">
        <v>31200</v>
      </c>
      <c r="D65" t="s">
        <v>6148</v>
      </c>
      <c r="E65" s="404">
        <v>171109390</v>
      </c>
      <c r="F65" s="401" t="str">
        <f t="shared" si="0"/>
        <v>Í1+)GÈ0ÇÎ</v>
      </c>
    </row>
    <row r="66" spans="1:6" ht="26.1">
      <c r="A66">
        <v>171170677</v>
      </c>
      <c r="B66" s="403" t="s">
        <v>6149</v>
      </c>
      <c r="C66">
        <v>15200</v>
      </c>
      <c r="D66" t="s">
        <v>6150</v>
      </c>
      <c r="E66" s="404">
        <v>171104808</v>
      </c>
      <c r="F66" s="401" t="str">
        <f t="shared" si="0"/>
        <v>Í1+$pÈ8zÎ</v>
      </c>
    </row>
    <row r="67" spans="1:6" ht="26.1">
      <c r="A67">
        <v>171175949</v>
      </c>
      <c r="B67" s="403" t="s">
        <v>6151</v>
      </c>
      <c r="C67">
        <v>24800</v>
      </c>
      <c r="D67" t="s">
        <v>6152</v>
      </c>
      <c r="E67" s="404">
        <v>171109401</v>
      </c>
      <c r="F67" s="401" t="str">
        <f t="shared" ref="F67:F130" si="1">Code128(E67)</f>
        <v>Í1+)HÈ1&amp;Î</v>
      </c>
    </row>
    <row r="68" spans="1:6" ht="26.1">
      <c r="A68">
        <v>171175306</v>
      </c>
      <c r="B68" s="403" t="s">
        <v>6153</v>
      </c>
      <c r="C68">
        <v>26400</v>
      </c>
      <c r="D68" t="s">
        <v>6154</v>
      </c>
      <c r="E68" s="404">
        <v>171107410</v>
      </c>
      <c r="F68" s="401" t="str">
        <f t="shared" si="1"/>
        <v>Í1+'IÈ0ÉÎ</v>
      </c>
    </row>
    <row r="69" spans="1:6" ht="26.1">
      <c r="A69">
        <v>171169111</v>
      </c>
      <c r="B69" s="403" t="s">
        <v>6155</v>
      </c>
      <c r="C69">
        <v>4700</v>
      </c>
      <c r="D69" t="s">
        <v>6156</v>
      </c>
      <c r="E69" s="404">
        <v>171102478</v>
      </c>
      <c r="F69" s="401" t="str">
        <f t="shared" si="1"/>
        <v>Í1+"OÈ8WÎ</v>
      </c>
    </row>
    <row r="70" spans="1:6" ht="26.1">
      <c r="A70">
        <v>171168845</v>
      </c>
      <c r="B70" s="403" t="s">
        <v>6157</v>
      </c>
      <c r="C70">
        <v>16800</v>
      </c>
      <c r="D70" t="s">
        <v>6158</v>
      </c>
      <c r="E70" s="404">
        <v>171102353</v>
      </c>
      <c r="F70" s="401" t="str">
        <f t="shared" si="1"/>
        <v>Í1+"CÈ3pÎ</v>
      </c>
    </row>
    <row r="71" spans="1:6" ht="26.1">
      <c r="A71">
        <v>171174815</v>
      </c>
      <c r="B71" s="403" t="s">
        <v>6159</v>
      </c>
      <c r="C71">
        <v>3400</v>
      </c>
      <c r="D71" t="s">
        <v>6160</v>
      </c>
      <c r="E71" s="404">
        <v>171106106</v>
      </c>
      <c r="F71" s="401" t="str">
        <f t="shared" si="1"/>
        <v>Í1+&amp;*È6*Î</v>
      </c>
    </row>
    <row r="72" spans="1:6" ht="26.1" hidden="1">
      <c r="A72">
        <v>171171087</v>
      </c>
      <c r="B72" s="403" t="s">
        <v>6161</v>
      </c>
      <c r="C72">
        <v>4700</v>
      </c>
      <c r="D72" t="s">
        <v>6162</v>
      </c>
      <c r="F72" s="401" t="e">
        <f t="shared" si="1"/>
        <v>#VALUE!</v>
      </c>
    </row>
    <row r="73" spans="1:6" ht="26.1">
      <c r="A73">
        <v>171170106</v>
      </c>
      <c r="B73" s="403" t="s">
        <v>6163</v>
      </c>
      <c r="C73">
        <v>34400</v>
      </c>
      <c r="D73" t="s">
        <v>6164</v>
      </c>
      <c r="E73" s="404">
        <v>171105420</v>
      </c>
      <c r="F73" s="401" t="str">
        <f t="shared" si="1"/>
        <v>Í1+%JÈ0ÇÎ</v>
      </c>
    </row>
    <row r="74" spans="1:6" ht="26.1">
      <c r="A74">
        <v>171168973</v>
      </c>
      <c r="B74" s="403" t="s">
        <v>6165</v>
      </c>
      <c r="C74">
        <v>32800</v>
      </c>
      <c r="D74" t="s">
        <v>6166</v>
      </c>
      <c r="E74" s="404">
        <v>171102318</v>
      </c>
      <c r="F74" s="401" t="str">
        <f t="shared" si="1"/>
        <v>Í1+"?È8~Î</v>
      </c>
    </row>
    <row r="75" spans="1:6" ht="26.1">
      <c r="A75">
        <v>171175700</v>
      </c>
      <c r="B75" s="403" t="s">
        <v>6167</v>
      </c>
      <c r="C75">
        <v>8800</v>
      </c>
      <c r="D75" t="s">
        <v>6168</v>
      </c>
      <c r="E75" s="404">
        <v>171108079</v>
      </c>
      <c r="F75" s="401" t="str">
        <f t="shared" si="1"/>
        <v>Í1+('È96Î</v>
      </c>
    </row>
    <row r="76" spans="1:6" ht="26.1">
      <c r="A76">
        <v>171169449</v>
      </c>
      <c r="B76" s="403" t="s">
        <v>6169</v>
      </c>
      <c r="C76">
        <v>36000</v>
      </c>
      <c r="D76" t="s">
        <v>6170</v>
      </c>
      <c r="E76" s="404">
        <v>171103016</v>
      </c>
      <c r="F76" s="401" t="str">
        <f t="shared" si="1"/>
        <v>Í1+#!È6dÎ</v>
      </c>
    </row>
    <row r="77" spans="1:6" ht="26.1">
      <c r="A77">
        <v>171170355</v>
      </c>
      <c r="B77" s="403" t="s">
        <v>4282</v>
      </c>
      <c r="C77">
        <v>29600</v>
      </c>
      <c r="D77" t="s">
        <v>6171</v>
      </c>
      <c r="E77" s="404">
        <v>171105586</v>
      </c>
      <c r="F77" s="401" t="str">
        <f t="shared" si="1"/>
        <v>Í1+%ZÈ6ÄÎ</v>
      </c>
    </row>
    <row r="78" spans="1:6" ht="26.1">
      <c r="A78">
        <v>171170737</v>
      </c>
      <c r="B78" s="403" t="s">
        <v>6172</v>
      </c>
      <c r="C78">
        <v>95200</v>
      </c>
      <c r="D78" t="s">
        <v>6173</v>
      </c>
      <c r="E78" s="404">
        <v>171105050</v>
      </c>
      <c r="F78" s="401" t="str">
        <f t="shared" si="1"/>
        <v>Í1+%%È0VÎ</v>
      </c>
    </row>
    <row r="79" spans="1:6" ht="26.1">
      <c r="A79">
        <v>171176060</v>
      </c>
      <c r="B79" s="403" t="s">
        <v>6174</v>
      </c>
      <c r="C79">
        <v>32800</v>
      </c>
      <c r="D79" t="s">
        <v>6175</v>
      </c>
      <c r="E79" s="404">
        <v>171109203</v>
      </c>
      <c r="F79" s="401" t="str">
        <f t="shared" si="1"/>
        <v>Í1+)4È3IÎ</v>
      </c>
    </row>
    <row r="80" spans="1:6" ht="26.1">
      <c r="A80">
        <v>171179322</v>
      </c>
      <c r="B80" s="403" t="s">
        <v>6176</v>
      </c>
      <c r="C80">
        <v>56800</v>
      </c>
      <c r="D80" t="s">
        <v>6177</v>
      </c>
      <c r="E80" s="404">
        <v>171110185</v>
      </c>
      <c r="F80" s="401" t="str">
        <f t="shared" si="1"/>
        <v>Í1+*2È5PÎ</v>
      </c>
    </row>
    <row r="81" spans="1:6" ht="26.1">
      <c r="A81">
        <v>171173702</v>
      </c>
      <c r="B81" s="403" t="s">
        <v>6178</v>
      </c>
      <c r="C81">
        <v>23200</v>
      </c>
      <c r="D81" t="s">
        <v>6179</v>
      </c>
      <c r="E81" s="404">
        <v>171107664</v>
      </c>
      <c r="F81" s="401" t="str">
        <f t="shared" si="1"/>
        <v>Í1+'bÈ43Î</v>
      </c>
    </row>
    <row r="82" spans="1:6" ht="26.1">
      <c r="A82">
        <v>171170319</v>
      </c>
      <c r="B82" s="403" t="s">
        <v>6180</v>
      </c>
      <c r="C82">
        <v>24800</v>
      </c>
      <c r="D82" t="s">
        <v>6181</v>
      </c>
      <c r="E82" s="404">
        <v>171105552</v>
      </c>
      <c r="F82" s="401" t="str">
        <f t="shared" si="1"/>
        <v>Í1+%WÈ2\Î</v>
      </c>
    </row>
    <row r="83" spans="1:6" ht="26.1">
      <c r="A83">
        <v>171169011</v>
      </c>
      <c r="B83" s="403" t="s">
        <v>6182</v>
      </c>
      <c r="C83">
        <v>21600</v>
      </c>
      <c r="D83" t="s">
        <v>6183</v>
      </c>
      <c r="E83" s="404">
        <v>171102434</v>
      </c>
      <c r="F83" s="401" t="str">
        <f t="shared" si="1"/>
        <v>Í1+"KÈ4/Î</v>
      </c>
    </row>
    <row r="84" spans="1:6" ht="26.1">
      <c r="A84">
        <v>171176268</v>
      </c>
      <c r="B84" s="403" t="s">
        <v>6184</v>
      </c>
      <c r="C84">
        <v>16800</v>
      </c>
      <c r="D84" t="s">
        <v>6185</v>
      </c>
      <c r="E84" s="404">
        <v>171109172</v>
      </c>
      <c r="F84" s="401" t="str">
        <f t="shared" si="1"/>
        <v>Í1+)1È27Î</v>
      </c>
    </row>
    <row r="85" spans="1:6" ht="26.1">
      <c r="A85">
        <v>171176289</v>
      </c>
      <c r="B85" s="403" t="s">
        <v>6186</v>
      </c>
      <c r="C85">
        <v>52000</v>
      </c>
      <c r="D85" t="s">
        <v>6187</v>
      </c>
      <c r="E85" s="404">
        <v>171109372</v>
      </c>
      <c r="F85" s="401" t="str">
        <f t="shared" si="1"/>
        <v>Í1+)EÈ2ÂÎ</v>
      </c>
    </row>
    <row r="86" spans="1:6" ht="26.1">
      <c r="A86">
        <v>171166471</v>
      </c>
      <c r="B86" s="403" t="s">
        <v>6188</v>
      </c>
      <c r="C86">
        <v>79200</v>
      </c>
      <c r="D86" t="s">
        <v>6189</v>
      </c>
      <c r="E86" s="404">
        <v>171100398</v>
      </c>
      <c r="F86" s="401" t="str">
        <f t="shared" si="1"/>
        <v>Í1+ÂGÈ81Î</v>
      </c>
    </row>
    <row r="87" spans="1:6" ht="26.1">
      <c r="A87">
        <v>171166625</v>
      </c>
      <c r="B87" s="403" t="s">
        <v>6190</v>
      </c>
      <c r="C87">
        <v>15200</v>
      </c>
      <c r="D87" t="s">
        <v>6191</v>
      </c>
      <c r="E87" s="404">
        <v>171100273</v>
      </c>
      <c r="F87" s="401" t="str">
        <f t="shared" si="1"/>
        <v>Í1+Â;È3JÎ</v>
      </c>
    </row>
    <row r="88" spans="1:6" ht="26.1">
      <c r="A88">
        <v>171179314</v>
      </c>
      <c r="B88" s="403" t="s">
        <v>6192</v>
      </c>
      <c r="C88">
        <v>4700</v>
      </c>
      <c r="D88" t="s">
        <v>6193</v>
      </c>
      <c r="E88" s="404">
        <v>171110178</v>
      </c>
      <c r="F88" s="401" t="str">
        <f t="shared" si="1"/>
        <v>Í1+*1È8^Î</v>
      </c>
    </row>
    <row r="89" spans="1:6" ht="26.1">
      <c r="A89">
        <v>171179294</v>
      </c>
      <c r="B89" s="403" t="s">
        <v>6192</v>
      </c>
      <c r="C89">
        <v>37600</v>
      </c>
      <c r="D89" t="s">
        <v>6194</v>
      </c>
      <c r="E89" s="404">
        <v>171110167</v>
      </c>
      <c r="F89" s="401" t="str">
        <f t="shared" si="1"/>
        <v>Í1+*0È7TÎ</v>
      </c>
    </row>
    <row r="90" spans="1:6" ht="26.1">
      <c r="A90">
        <v>171169698</v>
      </c>
      <c r="B90" s="403" t="s">
        <v>6195</v>
      </c>
      <c r="C90">
        <v>26400</v>
      </c>
      <c r="D90" t="s">
        <v>6196</v>
      </c>
      <c r="E90" s="404">
        <v>171103271</v>
      </c>
      <c r="F90" s="401" t="str">
        <f t="shared" si="1"/>
        <v>Í1+#;È1GÎ</v>
      </c>
    </row>
    <row r="91" spans="1:6" ht="26.1">
      <c r="A91">
        <v>171174238</v>
      </c>
      <c r="B91" s="403" t="s">
        <v>6197</v>
      </c>
      <c r="C91">
        <v>18400</v>
      </c>
      <c r="D91" t="s">
        <v>6198</v>
      </c>
      <c r="E91" s="404">
        <v>171105834</v>
      </c>
      <c r="F91" s="401" t="str">
        <f t="shared" si="1"/>
        <v>Í1+%sÈ4qÎ</v>
      </c>
    </row>
    <row r="92" spans="1:6" ht="26.1" hidden="1">
      <c r="A92">
        <v>171174004</v>
      </c>
      <c r="B92" s="403" t="s">
        <v>6199</v>
      </c>
      <c r="C92">
        <v>16800</v>
      </c>
      <c r="D92" t="s">
        <v>6200</v>
      </c>
      <c r="F92" s="401" t="e">
        <f t="shared" si="1"/>
        <v>#VALUE!</v>
      </c>
    </row>
    <row r="93" spans="1:6" ht="26.1">
      <c r="A93">
        <v>171175580</v>
      </c>
      <c r="B93" s="403" t="s">
        <v>6201</v>
      </c>
      <c r="C93">
        <v>29600</v>
      </c>
      <c r="D93" t="s">
        <v>6202</v>
      </c>
      <c r="E93" s="404">
        <v>171107868</v>
      </c>
      <c r="F93" s="401" t="str">
        <f t="shared" si="1"/>
        <v>Í1+'vÈ84Î</v>
      </c>
    </row>
    <row r="94" spans="1:6" ht="26.1">
      <c r="A94">
        <v>171175755</v>
      </c>
      <c r="B94" s="403" t="s">
        <v>6203</v>
      </c>
      <c r="C94">
        <v>16800</v>
      </c>
      <c r="D94" t="s">
        <v>6204</v>
      </c>
      <c r="E94" s="404">
        <v>171108199</v>
      </c>
      <c r="F94" s="401" t="str">
        <f t="shared" si="1"/>
        <v>Í1+(3È9fÎ</v>
      </c>
    </row>
    <row r="95" spans="1:6" ht="26.1">
      <c r="A95">
        <v>171170096</v>
      </c>
      <c r="B95" s="403" t="s">
        <v>6205</v>
      </c>
      <c r="C95">
        <v>37600</v>
      </c>
      <c r="D95" t="s">
        <v>6206</v>
      </c>
      <c r="E95" s="404">
        <v>171105493</v>
      </c>
      <c r="F95" s="401" t="str">
        <f t="shared" si="1"/>
        <v>Í1+%QÈ3JÎ</v>
      </c>
    </row>
    <row r="96" spans="1:6" ht="26.1" hidden="1">
      <c r="A96">
        <v>171169802</v>
      </c>
      <c r="B96" s="403" t="s">
        <v>6207</v>
      </c>
      <c r="C96">
        <v>55200</v>
      </c>
      <c r="D96" t="s">
        <v>6208</v>
      </c>
      <c r="F96" s="401" t="e">
        <f t="shared" si="1"/>
        <v>#VALUE!</v>
      </c>
    </row>
    <row r="97" spans="1:6" ht="26.1">
      <c r="A97">
        <v>171174946</v>
      </c>
      <c r="B97" s="403" t="s">
        <v>6209</v>
      </c>
      <c r="C97">
        <v>12000</v>
      </c>
      <c r="D97" t="s">
        <v>6210</v>
      </c>
      <c r="E97" s="404">
        <v>171106348</v>
      </c>
      <c r="F97" s="401" t="str">
        <f t="shared" si="1"/>
        <v>Í1+&amp;BÈ8/Î</v>
      </c>
    </row>
    <row r="98" spans="1:6" ht="26.1">
      <c r="A98">
        <v>171169721</v>
      </c>
      <c r="B98" s="403" t="s">
        <v>6211</v>
      </c>
      <c r="C98">
        <v>40800</v>
      </c>
      <c r="D98" t="s">
        <v>6212</v>
      </c>
      <c r="E98" s="404">
        <v>171103427</v>
      </c>
      <c r="F98" s="401" t="str">
        <f t="shared" si="1"/>
        <v>Í1+#JÈ7@Î</v>
      </c>
    </row>
    <row r="99" spans="1:6" ht="26.1">
      <c r="A99">
        <v>171168840</v>
      </c>
      <c r="B99" s="403" t="s">
        <v>6213</v>
      </c>
      <c r="C99">
        <v>15200</v>
      </c>
      <c r="D99" t="s">
        <v>6214</v>
      </c>
      <c r="E99" s="404">
        <v>171102348</v>
      </c>
      <c r="F99" s="401" t="str">
        <f t="shared" si="1"/>
        <v>Í1+"BÈ8#Î</v>
      </c>
    </row>
    <row r="100" spans="1:6" ht="26.1">
      <c r="A100">
        <v>171168822</v>
      </c>
      <c r="B100" s="403" t="s">
        <v>6215</v>
      </c>
      <c r="C100">
        <v>50400</v>
      </c>
      <c r="D100" t="s">
        <v>6216</v>
      </c>
      <c r="E100" s="404">
        <v>171102331</v>
      </c>
      <c r="F100" s="401" t="str">
        <f t="shared" si="1"/>
        <v>Í1+"AÈ1\Î</v>
      </c>
    </row>
    <row r="101" spans="1:6" ht="26.1">
      <c r="A101">
        <v>171168823</v>
      </c>
      <c r="B101" s="403" t="s">
        <v>6217</v>
      </c>
      <c r="C101">
        <v>50400</v>
      </c>
      <c r="D101" t="s">
        <v>6218</v>
      </c>
      <c r="E101" s="404">
        <v>171102332</v>
      </c>
      <c r="F101" s="401" t="str">
        <f t="shared" si="1"/>
        <v>Í1+"AÈ2bÎ</v>
      </c>
    </row>
    <row r="102" spans="1:6" ht="26.1">
      <c r="A102">
        <v>171165746</v>
      </c>
      <c r="B102" s="403" t="s">
        <v>6219</v>
      </c>
      <c r="C102">
        <v>39200</v>
      </c>
      <c r="D102" t="s">
        <v>6220</v>
      </c>
      <c r="E102" s="404">
        <v>171100441</v>
      </c>
      <c r="F102" s="401" t="str">
        <f t="shared" si="1"/>
        <v>Í1+ÂLÈ1ÆÎ</v>
      </c>
    </row>
    <row r="103" spans="1:6" ht="26.1">
      <c r="A103">
        <v>171169110</v>
      </c>
      <c r="B103" s="403" t="s">
        <v>6221</v>
      </c>
      <c r="C103">
        <v>20000</v>
      </c>
      <c r="D103" t="s">
        <v>6222</v>
      </c>
      <c r="E103" s="404">
        <v>171102479</v>
      </c>
      <c r="F103" s="401" t="str">
        <f t="shared" si="1"/>
        <v>Í1+"OÈ9]Î</v>
      </c>
    </row>
    <row r="104" spans="1:6" ht="26.1">
      <c r="A104">
        <v>171170752</v>
      </c>
      <c r="B104" s="403" t="s">
        <v>6223</v>
      </c>
      <c r="C104">
        <v>18400</v>
      </c>
      <c r="D104" t="s">
        <v>6224</v>
      </c>
      <c r="E104" s="404">
        <v>171104901</v>
      </c>
      <c r="F104" s="401" t="str">
        <f t="shared" si="1"/>
        <v>Í1+$zÈ1xÎ</v>
      </c>
    </row>
    <row r="105" spans="1:6" ht="26.1">
      <c r="A105">
        <v>171173933</v>
      </c>
      <c r="B105" s="403" t="s">
        <v>6225</v>
      </c>
      <c r="C105">
        <v>61600</v>
      </c>
      <c r="D105" t="s">
        <v>6226</v>
      </c>
      <c r="E105" s="404">
        <v>171107379</v>
      </c>
      <c r="F105" s="401" t="str">
        <f t="shared" si="1"/>
        <v>Í1+'EÈ9DÎ</v>
      </c>
    </row>
    <row r="106" spans="1:6" ht="26.1">
      <c r="A106">
        <v>171175617</v>
      </c>
      <c r="B106" s="403" t="s">
        <v>6227</v>
      </c>
      <c r="C106">
        <v>100000</v>
      </c>
      <c r="D106" t="s">
        <v>6228</v>
      </c>
      <c r="E106" s="404">
        <v>171108027</v>
      </c>
      <c r="F106" s="401" t="str">
        <f t="shared" si="1"/>
        <v>Í1+("È7}Î</v>
      </c>
    </row>
    <row r="107" spans="1:6" ht="26.1">
      <c r="A107">
        <v>171174321</v>
      </c>
      <c r="B107" s="403" t="s">
        <v>6229</v>
      </c>
      <c r="C107">
        <v>66400</v>
      </c>
      <c r="D107" t="s">
        <v>6230</v>
      </c>
      <c r="E107" s="404">
        <v>171105932</v>
      </c>
      <c r="F107" s="401" t="str">
        <f t="shared" si="1"/>
        <v>Í1+%}È2&amp;Î</v>
      </c>
    </row>
    <row r="108" spans="1:6" ht="26.1">
      <c r="A108">
        <v>171173678</v>
      </c>
      <c r="B108" s="403" t="s">
        <v>6231</v>
      </c>
      <c r="C108">
        <v>3400</v>
      </c>
      <c r="D108" t="s">
        <v>6232</v>
      </c>
      <c r="E108" s="404">
        <v>171107524</v>
      </c>
      <c r="F108" s="401" t="str">
        <f t="shared" si="1"/>
        <v>Í1+'TÈ4bÎ</v>
      </c>
    </row>
    <row r="109" spans="1:6" ht="26.1">
      <c r="A109">
        <v>171173668</v>
      </c>
      <c r="B109" s="403" t="s">
        <v>6233</v>
      </c>
      <c r="C109">
        <v>21600</v>
      </c>
      <c r="D109" t="s">
        <v>6234</v>
      </c>
      <c r="E109" s="404">
        <v>171107515</v>
      </c>
      <c r="F109" s="401" t="str">
        <f t="shared" si="1"/>
        <v>Í1+'SÈ5dÎ</v>
      </c>
    </row>
    <row r="110" spans="1:6" ht="26.1">
      <c r="A110">
        <v>171179012</v>
      </c>
      <c r="B110" s="403" t="s">
        <v>6235</v>
      </c>
      <c r="C110">
        <v>47200</v>
      </c>
      <c r="D110" t="s">
        <v>6236</v>
      </c>
      <c r="E110" s="404">
        <v>171110243</v>
      </c>
      <c r="F110" s="401" t="str">
        <f t="shared" si="1"/>
        <v>Í1+*8È3\Î</v>
      </c>
    </row>
    <row r="111" spans="1:6" ht="26.1" hidden="1">
      <c r="A111">
        <v>171174673</v>
      </c>
      <c r="B111" s="403" t="s">
        <v>6237</v>
      </c>
      <c r="C111">
        <v>45600</v>
      </c>
      <c r="D111" t="s">
        <v>6238</v>
      </c>
      <c r="F111" s="401" t="e">
        <f t="shared" si="1"/>
        <v>#VALUE!</v>
      </c>
    </row>
    <row r="112" spans="1:6" ht="26.1">
      <c r="A112">
        <v>171174133</v>
      </c>
      <c r="B112" s="403" t="s">
        <v>811</v>
      </c>
      <c r="C112">
        <v>68000</v>
      </c>
      <c r="D112" t="s">
        <v>6239</v>
      </c>
      <c r="E112" s="404">
        <v>171105835</v>
      </c>
      <c r="F112" s="401" t="str">
        <f t="shared" si="1"/>
        <v>Í1+%sÈ5wÎ</v>
      </c>
    </row>
    <row r="113" spans="1:6" ht="26.1">
      <c r="A113">
        <v>171168833</v>
      </c>
      <c r="B113" s="403" t="s">
        <v>6240</v>
      </c>
      <c r="C113">
        <v>34400</v>
      </c>
      <c r="D113" t="s">
        <v>6241</v>
      </c>
      <c r="E113" s="404">
        <v>171102342</v>
      </c>
      <c r="F113" s="401" t="str">
        <f t="shared" si="1"/>
        <v>Í1+"BÈ2fÎ</v>
      </c>
    </row>
    <row r="114" spans="1:6" ht="26.1">
      <c r="A114">
        <v>171168834</v>
      </c>
      <c r="B114" s="403" t="s">
        <v>6242</v>
      </c>
      <c r="C114">
        <v>15200</v>
      </c>
      <c r="D114" t="s">
        <v>6243</v>
      </c>
      <c r="E114" s="404">
        <v>171102343</v>
      </c>
      <c r="F114" s="401" t="str">
        <f t="shared" si="1"/>
        <v>Í1+"BÈ3lÎ</v>
      </c>
    </row>
    <row r="115" spans="1:6" ht="26.1">
      <c r="A115">
        <v>171173954</v>
      </c>
      <c r="B115" s="403" t="s">
        <v>6244</v>
      </c>
      <c r="C115">
        <v>13600</v>
      </c>
      <c r="D115" t="s">
        <v>6245</v>
      </c>
      <c r="E115" s="404">
        <v>171107360</v>
      </c>
      <c r="F115" s="401" t="str">
        <f t="shared" si="1"/>
        <v>Í1+'DÈ0qÎ</v>
      </c>
    </row>
    <row r="116" spans="1:6" ht="26.1">
      <c r="A116">
        <v>171176232</v>
      </c>
      <c r="B116" s="403" t="s">
        <v>6246</v>
      </c>
      <c r="C116">
        <v>21600</v>
      </c>
      <c r="D116" t="s">
        <v>6247</v>
      </c>
      <c r="E116" s="404">
        <v>171109116</v>
      </c>
      <c r="F116" s="401" t="str">
        <f t="shared" si="1"/>
        <v>Í1+)+È67Î</v>
      </c>
    </row>
    <row r="117" spans="1:6" ht="26.1">
      <c r="A117">
        <v>171165761</v>
      </c>
      <c r="B117" s="403" t="s">
        <v>6248</v>
      </c>
      <c r="C117">
        <v>24800</v>
      </c>
      <c r="D117" t="s">
        <v>6249</v>
      </c>
      <c r="E117" s="404">
        <v>171100429</v>
      </c>
      <c r="F117" s="401" t="str">
        <f t="shared" si="1"/>
        <v>Í1+ÂJÈ9CÎ</v>
      </c>
    </row>
    <row r="118" spans="1:6" ht="26.1">
      <c r="A118">
        <v>171170278</v>
      </c>
      <c r="B118" s="403" t="s">
        <v>6250</v>
      </c>
      <c r="C118">
        <v>50400</v>
      </c>
      <c r="D118" t="s">
        <v>6251</v>
      </c>
      <c r="E118" s="404">
        <v>171105278</v>
      </c>
      <c r="F118" s="401" t="str">
        <f t="shared" si="1"/>
        <v>Í1+%;È8wÎ</v>
      </c>
    </row>
    <row r="119" spans="1:6" ht="26.1" hidden="1">
      <c r="A119">
        <v>171174617</v>
      </c>
      <c r="B119" s="403" t="s">
        <v>6252</v>
      </c>
      <c r="C119">
        <v>13600</v>
      </c>
      <c r="D119" t="s">
        <v>6253</v>
      </c>
      <c r="F119" s="401" t="e">
        <f t="shared" si="1"/>
        <v>#VALUE!</v>
      </c>
    </row>
    <row r="120" spans="1:6" ht="26.1">
      <c r="A120">
        <v>171178950</v>
      </c>
      <c r="B120" s="403" t="s">
        <v>6254</v>
      </c>
      <c r="C120">
        <v>29600</v>
      </c>
      <c r="D120" t="s">
        <v>6255</v>
      </c>
      <c r="E120" s="404">
        <v>171110268</v>
      </c>
      <c r="F120" s="401" t="str">
        <f t="shared" si="1"/>
        <v>Í1+*:È8ÆÎ</v>
      </c>
    </row>
    <row r="121" spans="1:6" ht="26.1">
      <c r="A121">
        <v>171178951</v>
      </c>
      <c r="B121" s="403" t="s">
        <v>1477</v>
      </c>
      <c r="C121">
        <v>29600</v>
      </c>
      <c r="D121" t="s">
        <v>6256</v>
      </c>
      <c r="E121" s="404">
        <v>171110269</v>
      </c>
      <c r="F121" s="401" t="str">
        <f t="shared" si="1"/>
        <v>Í1+*:È9!Î</v>
      </c>
    </row>
    <row r="122" spans="1:6" ht="26.1" hidden="1">
      <c r="A122">
        <v>171171020</v>
      </c>
      <c r="B122" s="403" t="s">
        <v>6257</v>
      </c>
      <c r="C122">
        <v>31200</v>
      </c>
      <c r="D122" t="s">
        <v>6258</v>
      </c>
      <c r="F122" s="401" t="e">
        <f t="shared" si="1"/>
        <v>#VALUE!</v>
      </c>
    </row>
    <row r="123" spans="1:6" ht="26.1">
      <c r="A123">
        <v>171175994</v>
      </c>
      <c r="B123" s="403" t="s">
        <v>6259</v>
      </c>
      <c r="C123">
        <v>50400</v>
      </c>
      <c r="D123" t="s">
        <v>6260</v>
      </c>
      <c r="E123" s="404">
        <v>171109344</v>
      </c>
      <c r="F123" s="401" t="str">
        <f t="shared" si="1"/>
        <v>Í1+)BÈ4ÂÎ</v>
      </c>
    </row>
    <row r="124" spans="1:6" ht="26.1">
      <c r="A124">
        <v>171165742</v>
      </c>
      <c r="B124" s="403" t="s">
        <v>6261</v>
      </c>
      <c r="C124">
        <v>10400</v>
      </c>
      <c r="D124" t="s">
        <v>6262</v>
      </c>
      <c r="E124" s="404">
        <v>171100444</v>
      </c>
      <c r="F124" s="401" t="str">
        <f t="shared" si="1"/>
        <v>Í1+ÂLÈ4-Î</v>
      </c>
    </row>
    <row r="125" spans="1:6" ht="26.1">
      <c r="A125">
        <v>171169451</v>
      </c>
      <c r="B125" s="403" t="s">
        <v>6263</v>
      </c>
      <c r="C125">
        <v>10400</v>
      </c>
      <c r="D125" t="s">
        <v>6264</v>
      </c>
      <c r="E125" s="404">
        <v>171103017</v>
      </c>
      <c r="F125" s="401" t="str">
        <f t="shared" si="1"/>
        <v>Í1+#!È7jÎ</v>
      </c>
    </row>
    <row r="126" spans="1:6" ht="26.1">
      <c r="A126">
        <v>171168887</v>
      </c>
      <c r="B126" s="403" t="s">
        <v>6265</v>
      </c>
      <c r="C126">
        <v>21600</v>
      </c>
      <c r="D126" t="s">
        <v>6266</v>
      </c>
      <c r="E126" s="404">
        <v>171102413</v>
      </c>
      <c r="F126" s="401" t="str">
        <f t="shared" si="1"/>
        <v>Í1+"IÈ3!Î</v>
      </c>
    </row>
    <row r="127" spans="1:6" ht="26.1" hidden="1">
      <c r="A127">
        <v>171174620</v>
      </c>
      <c r="B127" s="403" t="s">
        <v>6267</v>
      </c>
      <c r="C127">
        <v>20000</v>
      </c>
      <c r="D127" t="s">
        <v>6268</v>
      </c>
      <c r="F127" s="401" t="e">
        <f t="shared" si="1"/>
        <v>#VALUE!</v>
      </c>
    </row>
    <row r="128" spans="1:6" ht="26.1">
      <c r="A128">
        <v>171173672</v>
      </c>
      <c r="B128" s="403" t="s">
        <v>6269</v>
      </c>
      <c r="C128">
        <v>18400</v>
      </c>
      <c r="D128" t="s">
        <v>6270</v>
      </c>
      <c r="E128" s="404">
        <v>171107518</v>
      </c>
      <c r="F128" s="401" t="str">
        <f t="shared" si="1"/>
        <v>Í1+'SÈ8vÎ</v>
      </c>
    </row>
    <row r="129" spans="1:6" ht="26.1">
      <c r="A129">
        <v>171176209</v>
      </c>
      <c r="B129" s="403" t="s">
        <v>6271</v>
      </c>
      <c r="C129">
        <v>52000</v>
      </c>
      <c r="D129" t="s">
        <v>6272</v>
      </c>
      <c r="E129" s="404">
        <v>171109180</v>
      </c>
      <c r="F129" s="401" t="str">
        <f t="shared" si="1"/>
        <v>Í1+)2È0/Î</v>
      </c>
    </row>
    <row r="130" spans="1:6" ht="26.1">
      <c r="A130">
        <v>171176001</v>
      </c>
      <c r="B130" s="403" t="s">
        <v>6273</v>
      </c>
      <c r="C130">
        <v>13600</v>
      </c>
      <c r="D130" t="s">
        <v>6274</v>
      </c>
      <c r="E130" s="404">
        <v>171109144</v>
      </c>
      <c r="F130" s="401" t="str">
        <f t="shared" si="1"/>
        <v>Í1+).È47Î</v>
      </c>
    </row>
    <row r="131" spans="1:6" ht="26.1" hidden="1">
      <c r="A131">
        <v>171176420</v>
      </c>
      <c r="B131" s="403" t="s">
        <v>6275</v>
      </c>
      <c r="C131">
        <v>29600</v>
      </c>
      <c r="D131" t="s">
        <v>6276</v>
      </c>
      <c r="F131" s="401" t="e">
        <f t="shared" ref="F131:F194" si="2">Code128(E131)</f>
        <v>#VALUE!</v>
      </c>
    </row>
    <row r="132" spans="1:6" ht="26.1">
      <c r="A132">
        <v>171176064</v>
      </c>
      <c r="B132" s="403" t="s">
        <v>6277</v>
      </c>
      <c r="C132">
        <v>26400</v>
      </c>
      <c r="D132" t="s">
        <v>6278</v>
      </c>
      <c r="E132" s="404">
        <v>171109271</v>
      </c>
      <c r="F132" s="401" t="str">
        <f t="shared" si="2"/>
        <v>Í1+);È1YÎ</v>
      </c>
    </row>
    <row r="133" spans="1:6" ht="26.1">
      <c r="A133">
        <v>171176381</v>
      </c>
      <c r="B133" s="403" t="s">
        <v>6279</v>
      </c>
      <c r="C133">
        <v>16800</v>
      </c>
      <c r="D133" t="s">
        <v>6280</v>
      </c>
      <c r="E133" s="404">
        <v>171109270</v>
      </c>
      <c r="F133" s="401" t="str">
        <f t="shared" si="2"/>
        <v>Í1+);È0SÎ</v>
      </c>
    </row>
    <row r="134" spans="1:6" ht="26.1">
      <c r="A134">
        <v>171176054</v>
      </c>
      <c r="B134" s="403" t="s">
        <v>6281</v>
      </c>
      <c r="C134">
        <v>4700</v>
      </c>
      <c r="D134" t="s">
        <v>6282</v>
      </c>
      <c r="E134" s="404">
        <v>171109322</v>
      </c>
      <c r="F134" s="401" t="str">
        <f t="shared" si="2"/>
        <v>Í1+)@È2sÎ</v>
      </c>
    </row>
    <row r="135" spans="1:6" ht="26.1">
      <c r="A135">
        <v>171176052</v>
      </c>
      <c r="B135" s="403" t="s">
        <v>6283</v>
      </c>
      <c r="C135">
        <v>3400</v>
      </c>
      <c r="D135" t="s">
        <v>6284</v>
      </c>
      <c r="E135" s="404">
        <v>171109309</v>
      </c>
      <c r="F135" s="401" t="str">
        <f t="shared" si="2"/>
        <v>Í1+)&gt;È9.Î</v>
      </c>
    </row>
    <row r="136" spans="1:6" ht="26.1">
      <c r="A136">
        <v>171176189</v>
      </c>
      <c r="B136" s="403" t="s">
        <v>6285</v>
      </c>
      <c r="C136">
        <v>16800</v>
      </c>
      <c r="D136" t="s">
        <v>6286</v>
      </c>
      <c r="E136" s="404">
        <v>171109277</v>
      </c>
      <c r="F136" s="401" t="str">
        <f t="shared" si="2"/>
        <v>Í1+);È7}Î</v>
      </c>
    </row>
    <row r="137" spans="1:6" ht="26.1" hidden="1">
      <c r="A137">
        <v>171171078</v>
      </c>
      <c r="B137" s="403" t="s">
        <v>6287</v>
      </c>
      <c r="C137">
        <v>23200</v>
      </c>
      <c r="D137" t="s">
        <v>6288</v>
      </c>
      <c r="F137" s="401" t="e">
        <f t="shared" si="2"/>
        <v>#VALUE!</v>
      </c>
    </row>
    <row r="138" spans="1:6" ht="26.1" hidden="1">
      <c r="A138">
        <v>171171080</v>
      </c>
      <c r="B138" s="403" t="s">
        <v>6289</v>
      </c>
      <c r="C138">
        <v>21600</v>
      </c>
      <c r="D138" t="s">
        <v>6290</v>
      </c>
      <c r="F138" s="401" t="e">
        <f t="shared" si="2"/>
        <v>#VALUE!</v>
      </c>
    </row>
    <row r="139" spans="1:6" ht="26.1">
      <c r="A139">
        <v>171175747</v>
      </c>
      <c r="B139" s="403" t="s">
        <v>6291</v>
      </c>
      <c r="C139">
        <v>104800</v>
      </c>
      <c r="D139" t="s">
        <v>6292</v>
      </c>
      <c r="E139" s="404">
        <v>171108135</v>
      </c>
      <c r="F139" s="401" t="str">
        <f t="shared" si="2"/>
        <v>Í1+(-È56Î</v>
      </c>
    </row>
    <row r="140" spans="1:6" ht="26.1">
      <c r="A140">
        <v>171169310</v>
      </c>
      <c r="B140" s="403" t="s">
        <v>6293</v>
      </c>
      <c r="C140">
        <v>39200</v>
      </c>
      <c r="D140" t="s">
        <v>6294</v>
      </c>
      <c r="E140" s="404">
        <v>171103405</v>
      </c>
      <c r="F140" s="401" t="str">
        <f t="shared" si="2"/>
        <v>Í1+#HÈ5,Î</v>
      </c>
    </row>
    <row r="141" spans="1:6" ht="26.1">
      <c r="A141">
        <v>171179126</v>
      </c>
      <c r="B141" s="403" t="s">
        <v>6295</v>
      </c>
      <c r="C141">
        <v>45600</v>
      </c>
      <c r="D141" t="s">
        <v>6296</v>
      </c>
      <c r="E141" s="404">
        <v>171110422</v>
      </c>
      <c r="F141" s="401" t="str">
        <f t="shared" si="2"/>
        <v>Í1+*JÈ27Î</v>
      </c>
    </row>
    <row r="142" spans="1:6" ht="26.1">
      <c r="A142">
        <v>171170369</v>
      </c>
      <c r="B142" s="403" t="s">
        <v>6297</v>
      </c>
      <c r="C142">
        <v>16800</v>
      </c>
      <c r="D142" t="s">
        <v>6298</v>
      </c>
      <c r="E142" s="404">
        <v>171105595</v>
      </c>
      <c r="F142" s="401" t="str">
        <f t="shared" si="2"/>
        <v>Í1+%[È5~Î</v>
      </c>
    </row>
    <row r="143" spans="1:6" ht="26.1" hidden="1">
      <c r="A143">
        <v>171175285</v>
      </c>
      <c r="B143" s="403" t="s">
        <v>6299</v>
      </c>
      <c r="C143">
        <v>7200</v>
      </c>
      <c r="D143" t="s">
        <v>6300</v>
      </c>
      <c r="F143" s="401" t="e">
        <f t="shared" si="2"/>
        <v>#VALUE!</v>
      </c>
    </row>
    <row r="144" spans="1:6" ht="26.1">
      <c r="A144">
        <v>171173562</v>
      </c>
      <c r="B144" s="403" t="s">
        <v>6301</v>
      </c>
      <c r="C144">
        <v>21600</v>
      </c>
      <c r="D144" t="s">
        <v>6302</v>
      </c>
      <c r="E144" s="404">
        <v>171107337</v>
      </c>
      <c r="F144" s="401" t="str">
        <f t="shared" si="2"/>
        <v>Í1+'AÈ7(Î</v>
      </c>
    </row>
    <row r="145" spans="1:6" ht="26.1">
      <c r="A145">
        <v>171170827</v>
      </c>
      <c r="B145" s="403" t="s">
        <v>6303</v>
      </c>
      <c r="C145">
        <v>16800</v>
      </c>
      <c r="D145" t="s">
        <v>6304</v>
      </c>
      <c r="E145" s="404">
        <v>171104860</v>
      </c>
      <c r="F145" s="401" t="str">
        <f t="shared" si="2"/>
        <v>Í1+$vÈ0bÎ</v>
      </c>
    </row>
    <row r="146" spans="1:6" ht="26.1">
      <c r="A146">
        <v>171170957</v>
      </c>
      <c r="B146" s="403" t="s">
        <v>6305</v>
      </c>
      <c r="C146">
        <v>23200</v>
      </c>
      <c r="D146" t="s">
        <v>6306</v>
      </c>
      <c r="E146" s="404">
        <v>171104995</v>
      </c>
      <c r="F146" s="401" t="str">
        <f t="shared" si="2"/>
        <v>Í1+$ÇÈ5MÎ</v>
      </c>
    </row>
    <row r="147" spans="1:6" ht="26.1">
      <c r="A147">
        <v>171175707</v>
      </c>
      <c r="B147" s="403" t="s">
        <v>6307</v>
      </c>
      <c r="C147">
        <v>18400</v>
      </c>
      <c r="D147" t="s">
        <v>6308</v>
      </c>
      <c r="E147" s="404">
        <v>171108193</v>
      </c>
      <c r="F147" s="401" t="str">
        <f t="shared" si="2"/>
        <v>Í1+(3È3BÎ</v>
      </c>
    </row>
    <row r="148" spans="1:6" ht="26.1">
      <c r="A148">
        <v>171178966</v>
      </c>
      <c r="B148" s="403" t="s">
        <v>6309</v>
      </c>
      <c r="C148">
        <v>98400</v>
      </c>
      <c r="D148" t="s">
        <v>6310</v>
      </c>
      <c r="E148" s="404">
        <v>171110219</v>
      </c>
      <c r="F148" s="401" t="str">
        <f t="shared" si="2"/>
        <v>Í1+*5È9tÎ</v>
      </c>
    </row>
    <row r="149" spans="1:6" ht="26.1">
      <c r="A149">
        <v>171175690</v>
      </c>
      <c r="B149" s="403" t="s">
        <v>6311</v>
      </c>
      <c r="C149">
        <v>29600</v>
      </c>
      <c r="D149" t="s">
        <v>6312</v>
      </c>
      <c r="E149" s="404">
        <v>171108107</v>
      </c>
      <c r="F149" s="401" t="str">
        <f t="shared" si="2"/>
        <v>Í1+(*È76Î</v>
      </c>
    </row>
    <row r="150" spans="1:6" ht="26.1">
      <c r="A150">
        <v>171175736</v>
      </c>
      <c r="B150" s="403" t="s">
        <v>6313</v>
      </c>
      <c r="C150">
        <v>2100</v>
      </c>
      <c r="D150" t="s">
        <v>6314</v>
      </c>
      <c r="E150" s="404">
        <v>171108116</v>
      </c>
      <c r="F150" s="401" t="str">
        <f t="shared" si="2"/>
        <v>Í1+(+È64Î</v>
      </c>
    </row>
    <row r="151" spans="1:6" ht="26.1">
      <c r="A151">
        <v>171165768</v>
      </c>
      <c r="B151" s="403" t="s">
        <v>6315</v>
      </c>
      <c r="C151">
        <v>3400</v>
      </c>
      <c r="D151" t="s">
        <v>6316</v>
      </c>
      <c r="E151" s="404">
        <v>171100423</v>
      </c>
      <c r="F151" s="401" t="str">
        <f t="shared" si="2"/>
        <v>Í1+ÂJÈ3ÊÎ</v>
      </c>
    </row>
    <row r="152" spans="1:6" ht="26.1">
      <c r="A152">
        <v>171166488</v>
      </c>
      <c r="B152" s="403" t="s">
        <v>6317</v>
      </c>
      <c r="C152">
        <v>48800</v>
      </c>
      <c r="D152" t="s">
        <v>6318</v>
      </c>
      <c r="E152" s="404">
        <v>171100226</v>
      </c>
      <c r="F152" s="401" t="str">
        <f t="shared" si="2"/>
        <v>Í1+Â6È6HÎ</v>
      </c>
    </row>
    <row r="153" spans="1:6" ht="26.1" hidden="1">
      <c r="A153">
        <v>171169879</v>
      </c>
      <c r="B153" s="403" t="s">
        <v>6319</v>
      </c>
      <c r="C153">
        <v>23200</v>
      </c>
      <c r="D153" t="s">
        <v>6320</v>
      </c>
      <c r="F153" s="401" t="e">
        <f t="shared" si="2"/>
        <v>#VALUE!</v>
      </c>
    </row>
    <row r="154" spans="1:6" ht="26.1">
      <c r="A154">
        <v>171168748</v>
      </c>
      <c r="B154" s="403" t="s">
        <v>6321</v>
      </c>
      <c r="C154">
        <v>36000</v>
      </c>
      <c r="D154" t="s">
        <v>6322</v>
      </c>
      <c r="E154" s="404">
        <v>171102125</v>
      </c>
      <c r="F154" s="401" t="str">
        <f t="shared" si="2"/>
        <v>Í1+",È5ÂÎ</v>
      </c>
    </row>
    <row r="155" spans="1:6" ht="26.1">
      <c r="A155">
        <v>171175167</v>
      </c>
      <c r="B155" s="403" t="s">
        <v>6323</v>
      </c>
      <c r="C155">
        <v>16800</v>
      </c>
      <c r="D155" t="s">
        <v>6324</v>
      </c>
      <c r="E155" s="404">
        <v>171106478</v>
      </c>
      <c r="F155" s="401" t="str">
        <f t="shared" si="2"/>
        <v>Í1+&amp;OÈ8cÎ</v>
      </c>
    </row>
    <row r="156" spans="1:6" ht="26.1">
      <c r="A156">
        <v>171174309</v>
      </c>
      <c r="B156" s="403" t="s">
        <v>6325</v>
      </c>
      <c r="C156">
        <v>21600</v>
      </c>
      <c r="D156" t="s">
        <v>6326</v>
      </c>
      <c r="E156" s="404">
        <v>171105922</v>
      </c>
      <c r="F156" s="401" t="str">
        <f t="shared" si="2"/>
        <v>Í1+%|È2"Î</v>
      </c>
    </row>
    <row r="157" spans="1:6" ht="26.1">
      <c r="A157">
        <v>171170744</v>
      </c>
      <c r="B157" s="403" t="s">
        <v>6327</v>
      </c>
      <c r="C157">
        <v>18400</v>
      </c>
      <c r="D157" t="s">
        <v>6328</v>
      </c>
      <c r="E157" s="404">
        <v>171104944</v>
      </c>
      <c r="F157" s="401" t="str">
        <f t="shared" si="2"/>
        <v>Í1+$~È43Î</v>
      </c>
    </row>
    <row r="158" spans="1:6" ht="26.1">
      <c r="A158">
        <v>171170745</v>
      </c>
      <c r="B158" s="403" t="s">
        <v>6329</v>
      </c>
      <c r="C158">
        <v>13600</v>
      </c>
      <c r="D158" t="s">
        <v>6330</v>
      </c>
      <c r="E158" s="404">
        <v>171104945</v>
      </c>
      <c r="F158" s="401" t="str">
        <f t="shared" si="2"/>
        <v>Í1+$~È59Î</v>
      </c>
    </row>
    <row r="159" spans="1:6" ht="26.1">
      <c r="A159">
        <v>171169281</v>
      </c>
      <c r="B159" s="403" t="s">
        <v>6331</v>
      </c>
      <c r="C159">
        <v>40800</v>
      </c>
      <c r="D159" t="s">
        <v>6332</v>
      </c>
      <c r="E159" s="404">
        <v>171103096</v>
      </c>
      <c r="F159" s="401" t="str">
        <f t="shared" si="2"/>
        <v>Í1+#)È6ÈÎ</v>
      </c>
    </row>
    <row r="160" spans="1:6" ht="26.1" hidden="1">
      <c r="A160">
        <v>171174092</v>
      </c>
      <c r="B160" s="403" t="s">
        <v>6333</v>
      </c>
      <c r="C160">
        <v>12000</v>
      </c>
      <c r="D160" t="s">
        <v>6334</v>
      </c>
      <c r="F160" s="401" t="e">
        <f t="shared" si="2"/>
        <v>#VALUE!</v>
      </c>
    </row>
    <row r="161" spans="1:6" ht="26.1">
      <c r="A161">
        <v>171168790</v>
      </c>
      <c r="B161" s="403" t="s">
        <v>6335</v>
      </c>
      <c r="C161">
        <v>37600</v>
      </c>
      <c r="D161" t="s">
        <v>6336</v>
      </c>
      <c r="E161" s="404">
        <v>171102166</v>
      </c>
      <c r="F161" s="401" t="str">
        <f t="shared" si="2"/>
        <v>Í1+"0È66Î</v>
      </c>
    </row>
    <row r="162" spans="1:6" ht="26.1">
      <c r="A162">
        <v>171173691</v>
      </c>
      <c r="B162" s="403" t="s">
        <v>6337</v>
      </c>
      <c r="C162">
        <v>32800</v>
      </c>
      <c r="D162" t="s">
        <v>6338</v>
      </c>
      <c r="E162" s="404">
        <v>171107653</v>
      </c>
      <c r="F162" s="401" t="str">
        <f t="shared" si="2"/>
        <v>Í1+'aÈ3)Î</v>
      </c>
    </row>
    <row r="163" spans="1:6" ht="26.1" hidden="1">
      <c r="A163">
        <v>171174062</v>
      </c>
      <c r="B163" s="403" t="s">
        <v>6339</v>
      </c>
      <c r="C163">
        <v>31200</v>
      </c>
      <c r="D163" t="s">
        <v>6340</v>
      </c>
      <c r="F163" s="401" t="e">
        <f t="shared" si="2"/>
        <v>#VALUE!</v>
      </c>
    </row>
    <row r="164" spans="1:6" ht="26.1">
      <c r="A164">
        <v>171174781</v>
      </c>
      <c r="B164" s="403" t="s">
        <v>6341</v>
      </c>
      <c r="C164">
        <v>4700</v>
      </c>
      <c r="D164" t="s">
        <v>6342</v>
      </c>
      <c r="E164" s="404">
        <v>171106272</v>
      </c>
      <c r="F164" s="401" t="str">
        <f t="shared" si="2"/>
        <v>Í1+&amp;;È2VÎ</v>
      </c>
    </row>
    <row r="165" spans="1:6" ht="26.1" hidden="1">
      <c r="A165">
        <v>171175223</v>
      </c>
      <c r="B165" s="403" t="s">
        <v>6343</v>
      </c>
      <c r="C165">
        <v>3400</v>
      </c>
      <c r="D165" t="s">
        <v>6344</v>
      </c>
      <c r="F165" s="401" t="e">
        <f t="shared" si="2"/>
        <v>#VALUE!</v>
      </c>
    </row>
    <row r="166" spans="1:6" ht="26.1">
      <c r="A166">
        <v>171173936</v>
      </c>
      <c r="B166" s="403" t="s">
        <v>2345</v>
      </c>
      <c r="C166">
        <v>12000</v>
      </c>
      <c r="D166" t="s">
        <v>6345</v>
      </c>
      <c r="E166" s="404">
        <v>171107377</v>
      </c>
      <c r="F166" s="401" t="str">
        <f t="shared" si="2"/>
        <v>Í1+'EÈ78Î</v>
      </c>
    </row>
    <row r="167" spans="1:6" ht="26.1">
      <c r="A167">
        <v>171179344</v>
      </c>
      <c r="B167" s="403" t="s">
        <v>6346</v>
      </c>
      <c r="C167">
        <v>60000</v>
      </c>
      <c r="D167" t="s">
        <v>6347</v>
      </c>
      <c r="E167" s="404">
        <v>171110479</v>
      </c>
      <c r="F167" s="401" t="str">
        <f t="shared" si="2"/>
        <v>Í1+*OÈ9uÎ</v>
      </c>
    </row>
    <row r="168" spans="1:6" ht="26.1" hidden="1">
      <c r="A168">
        <v>171174003</v>
      </c>
      <c r="B168" s="403" t="s">
        <v>6348</v>
      </c>
      <c r="C168">
        <v>28000</v>
      </c>
      <c r="D168" t="s">
        <v>6349</v>
      </c>
      <c r="F168" s="401" t="e">
        <f t="shared" si="2"/>
        <v>#VALUE!</v>
      </c>
    </row>
    <row r="169" spans="1:6" ht="26.1">
      <c r="A169">
        <v>171174318</v>
      </c>
      <c r="B169" s="403" t="s">
        <v>6350</v>
      </c>
      <c r="C169">
        <v>12000</v>
      </c>
      <c r="D169" t="s">
        <v>6351</v>
      </c>
      <c r="E169" s="404">
        <v>171105930</v>
      </c>
      <c r="F169" s="401" t="str">
        <f t="shared" si="2"/>
        <v>Í1+%}È0ÅÎ</v>
      </c>
    </row>
    <row r="170" spans="1:6" ht="26.1">
      <c r="A170">
        <v>171168755</v>
      </c>
      <c r="B170" s="403" t="s">
        <v>6352</v>
      </c>
      <c r="C170">
        <v>42400</v>
      </c>
      <c r="D170" t="s">
        <v>6353</v>
      </c>
      <c r="E170" s="404">
        <v>171102131</v>
      </c>
      <c r="F170" s="401" t="str">
        <f t="shared" si="2"/>
        <v>Í1+"-È1sÎ</v>
      </c>
    </row>
    <row r="171" spans="1:6" ht="26.1">
      <c r="A171">
        <v>171179008</v>
      </c>
      <c r="B171" s="403" t="s">
        <v>6354</v>
      </c>
      <c r="C171">
        <v>12000</v>
      </c>
      <c r="D171" t="s">
        <v>6355</v>
      </c>
      <c r="E171" s="404">
        <v>171110239</v>
      </c>
      <c r="F171" s="401" t="str">
        <f t="shared" si="2"/>
        <v>Í1+*7È9|Î</v>
      </c>
    </row>
    <row r="172" spans="1:6" ht="26.1">
      <c r="A172">
        <v>171179013</v>
      </c>
      <c r="B172" s="403" t="s">
        <v>6356</v>
      </c>
      <c r="C172">
        <v>3400</v>
      </c>
      <c r="D172" t="s">
        <v>6357</v>
      </c>
      <c r="E172" s="404">
        <v>171110244</v>
      </c>
      <c r="F172" s="401" t="str">
        <f t="shared" si="2"/>
        <v>Í1+*8È4bÎ</v>
      </c>
    </row>
    <row r="173" spans="1:6" ht="26.1">
      <c r="A173">
        <v>171176011</v>
      </c>
      <c r="B173" s="403" t="s">
        <v>6358</v>
      </c>
      <c r="C173">
        <v>132000</v>
      </c>
      <c r="D173" t="s">
        <v>6359</v>
      </c>
      <c r="E173" s="404">
        <v>171109069</v>
      </c>
      <c r="F173" s="401" t="str">
        <f t="shared" si="2"/>
        <v>Í1+)&amp;È95Î</v>
      </c>
    </row>
    <row r="174" spans="1:6" ht="26.1">
      <c r="A174">
        <v>171175973</v>
      </c>
      <c r="B174" s="403" t="s">
        <v>6360</v>
      </c>
      <c r="C174">
        <v>23200</v>
      </c>
      <c r="D174" t="s">
        <v>6361</v>
      </c>
      <c r="E174" s="404">
        <v>171109343</v>
      </c>
      <c r="F174" s="401" t="str">
        <f t="shared" si="2"/>
        <v>Í1+)BÈ3ÅÎ</v>
      </c>
    </row>
    <row r="175" spans="1:6" ht="26.1">
      <c r="A175">
        <v>171176117</v>
      </c>
      <c r="B175" s="403" t="s">
        <v>6362</v>
      </c>
      <c r="C175">
        <v>56800</v>
      </c>
      <c r="D175" t="s">
        <v>6363</v>
      </c>
      <c r="E175" s="404">
        <v>171109159</v>
      </c>
      <c r="F175" s="401" t="str">
        <f t="shared" si="2"/>
        <v>Í1+)/È9YÎ</v>
      </c>
    </row>
    <row r="176" spans="1:6" ht="26.1">
      <c r="A176">
        <v>171176093</v>
      </c>
      <c r="B176" s="403" t="s">
        <v>6364</v>
      </c>
      <c r="C176">
        <v>3400</v>
      </c>
      <c r="D176" t="s">
        <v>6365</v>
      </c>
      <c r="E176" s="404">
        <v>171109334</v>
      </c>
      <c r="F176" s="401" t="str">
        <f t="shared" si="2"/>
        <v>Í1+)AÈ4ÇÎ</v>
      </c>
    </row>
    <row r="177" spans="1:6" ht="26.1">
      <c r="A177">
        <v>171175927</v>
      </c>
      <c r="B177" s="403" t="s">
        <v>6366</v>
      </c>
      <c r="C177">
        <v>4700</v>
      </c>
      <c r="D177" t="s">
        <v>6367</v>
      </c>
      <c r="E177" s="404">
        <v>171109485</v>
      </c>
      <c r="F177" s="401" t="str">
        <f t="shared" si="2"/>
        <v>Í1+)PÈ5^Î</v>
      </c>
    </row>
    <row r="178" spans="1:6" ht="26.1">
      <c r="A178">
        <v>171175925</v>
      </c>
      <c r="B178" s="403" t="s">
        <v>6368</v>
      </c>
      <c r="C178">
        <v>23200</v>
      </c>
      <c r="D178" t="s">
        <v>6369</v>
      </c>
      <c r="E178" s="404">
        <v>171109484</v>
      </c>
      <c r="F178" s="401" t="str">
        <f t="shared" si="2"/>
        <v>Í1+)PÈ4XÎ</v>
      </c>
    </row>
    <row r="179" spans="1:6" ht="26.1">
      <c r="A179">
        <v>171179287</v>
      </c>
      <c r="B179" s="403" t="s">
        <v>6370</v>
      </c>
      <c r="C179">
        <v>15200</v>
      </c>
      <c r="D179" t="s">
        <v>6371</v>
      </c>
      <c r="E179" s="404">
        <v>171110160</v>
      </c>
      <c r="F179" s="401" t="str">
        <f t="shared" si="2"/>
        <v>Í1+*0È0*Î</v>
      </c>
    </row>
    <row r="180" spans="1:6" ht="26.1" hidden="1">
      <c r="A180">
        <v>171179486</v>
      </c>
      <c r="B180" s="403" t="s">
        <v>6372</v>
      </c>
      <c r="C180">
        <v>23200</v>
      </c>
      <c r="D180" t="s">
        <v>6373</v>
      </c>
      <c r="F180" s="401" t="e">
        <f t="shared" si="2"/>
        <v>#VALUE!</v>
      </c>
    </row>
    <row r="181" spans="1:6" ht="26.1">
      <c r="A181">
        <v>171176312</v>
      </c>
      <c r="B181" s="403" t="s">
        <v>6374</v>
      </c>
      <c r="C181">
        <v>12000</v>
      </c>
      <c r="D181" t="s">
        <v>6375</v>
      </c>
      <c r="E181" s="404">
        <v>171109376</v>
      </c>
      <c r="F181" s="401" t="str">
        <f t="shared" si="2"/>
        <v>Í1+)EÈ68Î</v>
      </c>
    </row>
    <row r="182" spans="1:6" ht="26.1">
      <c r="A182">
        <v>171176270</v>
      </c>
      <c r="B182" s="403" t="s">
        <v>6376</v>
      </c>
      <c r="C182">
        <v>7200</v>
      </c>
      <c r="D182" t="s">
        <v>6377</v>
      </c>
      <c r="E182" s="404">
        <v>171109312</v>
      </c>
      <c r="F182" s="401" t="str">
        <f t="shared" si="2"/>
        <v>Í1+)?È2oÎ</v>
      </c>
    </row>
    <row r="183" spans="1:6" ht="26.1">
      <c r="A183">
        <v>171168882</v>
      </c>
      <c r="B183" s="403" t="s">
        <v>6378</v>
      </c>
      <c r="C183">
        <v>56800</v>
      </c>
      <c r="D183" t="s">
        <v>6379</v>
      </c>
      <c r="E183" s="404">
        <v>171102541</v>
      </c>
      <c r="F183" s="401" t="str">
        <f t="shared" si="2"/>
        <v>Í1+"VÈ1IÎ</v>
      </c>
    </row>
    <row r="184" spans="1:6" ht="26.1">
      <c r="A184">
        <v>171176226</v>
      </c>
      <c r="B184" s="403" t="s">
        <v>6380</v>
      </c>
      <c r="C184">
        <v>12000</v>
      </c>
      <c r="D184" t="s">
        <v>6381</v>
      </c>
      <c r="E184" s="404">
        <v>171109481</v>
      </c>
      <c r="F184" s="401" t="str">
        <f t="shared" si="2"/>
        <v>Í1+)PÈ1FÎ</v>
      </c>
    </row>
    <row r="185" spans="1:6" ht="26.1" hidden="1">
      <c r="A185">
        <v>171166269</v>
      </c>
      <c r="B185" s="403" t="s">
        <v>6382</v>
      </c>
      <c r="C185">
        <v>3400</v>
      </c>
      <c r="D185" t="s">
        <v>6383</v>
      </c>
      <c r="F185" s="401" t="e">
        <f t="shared" si="2"/>
        <v>#VALUE!</v>
      </c>
    </row>
    <row r="186" spans="1:6" ht="26.1" hidden="1">
      <c r="A186">
        <v>171166270</v>
      </c>
      <c r="B186" s="403" t="s">
        <v>6384</v>
      </c>
      <c r="C186">
        <v>64800</v>
      </c>
      <c r="D186" t="s">
        <v>6385</v>
      </c>
      <c r="F186" s="401" t="e">
        <f t="shared" si="2"/>
        <v>#VALUE!</v>
      </c>
    </row>
    <row r="187" spans="1:6" ht="26.1" hidden="1">
      <c r="A187">
        <v>171176483</v>
      </c>
      <c r="B187" s="403" t="s">
        <v>6386</v>
      </c>
      <c r="C187">
        <v>7200</v>
      </c>
      <c r="D187" t="s">
        <v>6387</v>
      </c>
      <c r="F187" s="401" t="e">
        <f t="shared" si="2"/>
        <v>#VALUE!</v>
      </c>
    </row>
    <row r="188" spans="1:6" ht="26.1">
      <c r="A188">
        <v>171176179</v>
      </c>
      <c r="B188" s="403" t="s">
        <v>6388</v>
      </c>
      <c r="C188">
        <v>8800</v>
      </c>
      <c r="D188" t="s">
        <v>6389</v>
      </c>
      <c r="E188" s="404">
        <v>171109253</v>
      </c>
      <c r="F188" s="401" t="str">
        <f t="shared" si="2"/>
        <v>Í1+)9È3]Î</v>
      </c>
    </row>
    <row r="189" spans="1:6" ht="26.1">
      <c r="A189">
        <v>171176362</v>
      </c>
      <c r="B189" s="403" t="s">
        <v>6390</v>
      </c>
      <c r="C189">
        <v>29600</v>
      </c>
      <c r="D189" t="s">
        <v>6391</v>
      </c>
      <c r="E189" s="404">
        <v>171109158</v>
      </c>
      <c r="F189" s="401" t="str">
        <f t="shared" si="2"/>
        <v>Í1+)/È8SÎ</v>
      </c>
    </row>
    <row r="190" spans="1:6" ht="26.1" hidden="1">
      <c r="A190">
        <v>171166858</v>
      </c>
      <c r="B190" s="403" t="s">
        <v>6392</v>
      </c>
      <c r="C190">
        <v>42400</v>
      </c>
      <c r="D190" t="s">
        <v>6393</v>
      </c>
      <c r="F190" s="401" t="e">
        <f t="shared" si="2"/>
        <v>#VALUE!</v>
      </c>
    </row>
    <row r="191" spans="1:6" ht="26.1">
      <c r="A191">
        <v>171174482</v>
      </c>
      <c r="B191" s="403" t="s">
        <v>6394</v>
      </c>
      <c r="C191">
        <v>37600</v>
      </c>
      <c r="D191" t="s">
        <v>6395</v>
      </c>
      <c r="E191" s="404">
        <v>171105695</v>
      </c>
      <c r="F191" s="401" t="str">
        <f t="shared" si="2"/>
        <v>Í1+%eÈ5?Î</v>
      </c>
    </row>
    <row r="192" spans="1:6" ht="26.1">
      <c r="A192">
        <v>171175058</v>
      </c>
      <c r="B192" s="403" t="s">
        <v>6396</v>
      </c>
      <c r="C192">
        <v>7200</v>
      </c>
      <c r="D192" t="s">
        <v>6397</v>
      </c>
      <c r="E192" s="404">
        <v>171106159</v>
      </c>
      <c r="F192" s="401" t="str">
        <f t="shared" si="2"/>
        <v>Í1+&amp;/È9PÎ</v>
      </c>
    </row>
    <row r="193" spans="1:6" ht="26.1">
      <c r="A193">
        <v>171168957</v>
      </c>
      <c r="B193" s="403" t="s">
        <v>6398</v>
      </c>
      <c r="C193">
        <v>136800</v>
      </c>
      <c r="D193" t="s">
        <v>6399</v>
      </c>
      <c r="E193" s="404">
        <v>171102305</v>
      </c>
      <c r="F193" s="401" t="str">
        <f t="shared" si="2"/>
        <v>Í1+"&gt;È5hÎ</v>
      </c>
    </row>
    <row r="194" spans="1:6" ht="26.1">
      <c r="A194">
        <v>171166536</v>
      </c>
      <c r="B194" s="403" t="s">
        <v>6400</v>
      </c>
      <c r="C194">
        <v>18400</v>
      </c>
      <c r="D194" t="s">
        <v>6401</v>
      </c>
      <c r="E194" s="404">
        <v>171100188</v>
      </c>
      <c r="F194" s="401" t="str">
        <f t="shared" si="2"/>
        <v>Í1+Â2È8DÎ</v>
      </c>
    </row>
    <row r="195" spans="1:6" ht="26.1">
      <c r="A195">
        <v>171168852</v>
      </c>
      <c r="B195" s="403" t="s">
        <v>6402</v>
      </c>
      <c r="C195">
        <v>29600</v>
      </c>
      <c r="D195" t="s">
        <v>6403</v>
      </c>
      <c r="E195" s="404">
        <v>171102360</v>
      </c>
      <c r="F195" s="401" t="str">
        <f t="shared" ref="F195:F258" si="3">Code128(E195)</f>
        <v>Í1+"DÈ0bÎ</v>
      </c>
    </row>
    <row r="196" spans="1:6" ht="26.1">
      <c r="A196">
        <v>171173663</v>
      </c>
      <c r="B196" s="403" t="s">
        <v>6404</v>
      </c>
      <c r="C196">
        <v>34400</v>
      </c>
      <c r="D196" t="s">
        <v>6405</v>
      </c>
      <c r="E196" s="404">
        <v>171107510</v>
      </c>
      <c r="F196" s="401" t="str">
        <f t="shared" si="3"/>
        <v>Í1+'SÈ0FÎ</v>
      </c>
    </row>
    <row r="197" spans="1:6" ht="26.1">
      <c r="A197">
        <v>171170262</v>
      </c>
      <c r="B197" s="403" t="s">
        <v>6406</v>
      </c>
      <c r="C197">
        <v>55200</v>
      </c>
      <c r="D197" t="s">
        <v>6407</v>
      </c>
      <c r="E197" s="404">
        <v>171105264</v>
      </c>
      <c r="F197" s="401" t="str">
        <f t="shared" si="3"/>
        <v>Í1+%:È4[Î</v>
      </c>
    </row>
    <row r="198" spans="1:6" ht="26.1">
      <c r="A198">
        <v>171166044</v>
      </c>
      <c r="B198" s="403" t="s">
        <v>6408</v>
      </c>
      <c r="C198">
        <v>10400</v>
      </c>
      <c r="D198" t="s">
        <v>6409</v>
      </c>
      <c r="E198" s="404">
        <v>171100680</v>
      </c>
      <c r="F198" s="401" t="str">
        <f t="shared" si="3"/>
        <v>Í1+ÂdÈ0uÎ</v>
      </c>
    </row>
    <row r="199" spans="1:6" ht="26.1">
      <c r="A199">
        <v>171165961</v>
      </c>
      <c r="B199" s="403" t="s">
        <v>6410</v>
      </c>
      <c r="C199">
        <v>29600</v>
      </c>
      <c r="D199" t="s">
        <v>6411</v>
      </c>
      <c r="E199" s="404">
        <v>171100623</v>
      </c>
      <c r="F199" s="401" t="str">
        <f t="shared" si="3"/>
        <v>Í1+Â^È3oÎ</v>
      </c>
    </row>
    <row r="200" spans="1:6" ht="26.1" hidden="1">
      <c r="A200">
        <v>171175188</v>
      </c>
      <c r="B200" s="403" t="s">
        <v>6412</v>
      </c>
      <c r="C200">
        <v>3400</v>
      </c>
      <c r="D200" t="s">
        <v>6413</v>
      </c>
      <c r="F200" s="401" t="e">
        <f t="shared" si="3"/>
        <v>#VALUE!</v>
      </c>
    </row>
    <row r="201" spans="1:6" ht="26.1">
      <c r="A201">
        <v>171169395</v>
      </c>
      <c r="B201" s="403" t="s">
        <v>6414</v>
      </c>
      <c r="C201">
        <v>15200</v>
      </c>
      <c r="D201" t="s">
        <v>6415</v>
      </c>
      <c r="E201" s="404">
        <v>171103185</v>
      </c>
      <c r="F201" s="401" t="str">
        <f t="shared" si="3"/>
        <v>Í1+#2È5;Î</v>
      </c>
    </row>
    <row r="202" spans="1:6" ht="26.1" hidden="1">
      <c r="A202">
        <v>171179476</v>
      </c>
      <c r="B202" s="403" t="s">
        <v>6416</v>
      </c>
      <c r="C202">
        <v>16800</v>
      </c>
      <c r="D202" t="s">
        <v>6417</v>
      </c>
      <c r="F202" s="401" t="e">
        <f t="shared" si="3"/>
        <v>#VALUE!</v>
      </c>
    </row>
    <row r="203" spans="1:6" ht="26.1">
      <c r="A203">
        <v>171170736</v>
      </c>
      <c r="B203" s="403" t="s">
        <v>6418</v>
      </c>
      <c r="C203">
        <v>12000</v>
      </c>
      <c r="D203" t="s">
        <v>6419</v>
      </c>
      <c r="E203" s="404">
        <v>171105049</v>
      </c>
      <c r="F203" s="401" t="str">
        <f t="shared" si="3"/>
        <v>Í1+%$È9!Î</v>
      </c>
    </row>
    <row r="204" spans="1:6" ht="26.1" hidden="1">
      <c r="A204">
        <v>171179482</v>
      </c>
      <c r="B204" s="403" t="s">
        <v>6420</v>
      </c>
      <c r="C204">
        <v>18400</v>
      </c>
      <c r="D204" t="s">
        <v>6421</v>
      </c>
      <c r="F204" s="401" t="e">
        <f t="shared" si="3"/>
        <v>#VALUE!</v>
      </c>
    </row>
    <row r="205" spans="1:6" ht="26.1">
      <c r="A205">
        <v>171169437</v>
      </c>
      <c r="B205" s="403" t="s">
        <v>6422</v>
      </c>
      <c r="C205">
        <v>16800</v>
      </c>
      <c r="D205" t="s">
        <v>6423</v>
      </c>
      <c r="E205" s="404">
        <v>171103004</v>
      </c>
      <c r="F205" s="401" t="str">
        <f t="shared" si="3"/>
        <v>Í1+#ÂÈ4TÎ</v>
      </c>
    </row>
    <row r="206" spans="1:6" ht="26.1">
      <c r="A206">
        <v>171168960</v>
      </c>
      <c r="B206" s="403" t="s">
        <v>6424</v>
      </c>
      <c r="C206">
        <v>90400</v>
      </c>
      <c r="D206" t="s">
        <v>6425</v>
      </c>
      <c r="E206" s="404">
        <v>171102308</v>
      </c>
      <c r="F206" s="401" t="str">
        <f t="shared" si="3"/>
        <v>Í1+"&gt;È8zÎ</v>
      </c>
    </row>
    <row r="207" spans="1:6" ht="26.1">
      <c r="A207">
        <v>171165807</v>
      </c>
      <c r="B207" s="403" t="s">
        <v>6426</v>
      </c>
      <c r="C207">
        <v>13600</v>
      </c>
      <c r="D207" t="s">
        <v>6427</v>
      </c>
      <c r="E207" s="404">
        <v>171100465</v>
      </c>
      <c r="F207" s="401" t="str">
        <f t="shared" si="3"/>
        <v>Í1+ÂNÈ5;Î</v>
      </c>
    </row>
    <row r="208" spans="1:6" ht="26.1">
      <c r="A208">
        <v>171170615</v>
      </c>
      <c r="B208" s="403" t="s">
        <v>6428</v>
      </c>
      <c r="C208">
        <v>52000</v>
      </c>
      <c r="D208" t="s">
        <v>6429</v>
      </c>
      <c r="E208" s="404">
        <v>171105178</v>
      </c>
      <c r="F208" s="401" t="str">
        <f t="shared" si="3"/>
        <v>Í1+%1È8OÎ</v>
      </c>
    </row>
    <row r="209" spans="1:6" ht="26.1">
      <c r="A209">
        <v>171174346</v>
      </c>
      <c r="B209" s="403" t="s">
        <v>6430</v>
      </c>
      <c r="C209">
        <v>8800</v>
      </c>
      <c r="D209" t="s">
        <v>6431</v>
      </c>
      <c r="E209" s="404">
        <v>171105982</v>
      </c>
      <c r="F209" s="401" t="str">
        <f t="shared" si="3"/>
        <v>Í1+%ÆÈ2:Î</v>
      </c>
    </row>
    <row r="210" spans="1:6" ht="26.1">
      <c r="A210">
        <v>171169963</v>
      </c>
      <c r="B210" s="403" t="s">
        <v>6432</v>
      </c>
      <c r="C210">
        <v>52000</v>
      </c>
      <c r="D210" t="s">
        <v>6433</v>
      </c>
      <c r="E210" s="404">
        <v>171105293</v>
      </c>
      <c r="F210" s="401" t="str">
        <f t="shared" si="3"/>
        <v>Í1+%=È3aÎ</v>
      </c>
    </row>
    <row r="211" spans="1:6" ht="26.1">
      <c r="A211">
        <v>171165994</v>
      </c>
      <c r="B211" s="403" t="s">
        <v>6434</v>
      </c>
      <c r="C211">
        <v>23200</v>
      </c>
      <c r="D211" t="s">
        <v>6435</v>
      </c>
      <c r="E211" s="404">
        <v>171100597</v>
      </c>
      <c r="F211" s="401" t="str">
        <f t="shared" si="3"/>
        <v>Í1+Â[È7{Î</v>
      </c>
    </row>
    <row r="212" spans="1:6" ht="26.1">
      <c r="A212">
        <v>171165997</v>
      </c>
      <c r="B212" s="403" t="s">
        <v>6436</v>
      </c>
      <c r="C212">
        <v>15200</v>
      </c>
      <c r="D212" t="s">
        <v>6437</v>
      </c>
      <c r="E212" s="404">
        <v>171100594</v>
      </c>
      <c r="F212" s="401" t="str">
        <f t="shared" si="3"/>
        <v>Í1+Â[È4iÎ</v>
      </c>
    </row>
    <row r="213" spans="1:6" ht="26.1" hidden="1">
      <c r="A213">
        <v>171174008</v>
      </c>
      <c r="B213" s="403" t="s">
        <v>6438</v>
      </c>
      <c r="C213">
        <v>55200</v>
      </c>
      <c r="D213" t="s">
        <v>6439</v>
      </c>
      <c r="F213" s="401" t="e">
        <f t="shared" si="3"/>
        <v>#VALUE!</v>
      </c>
    </row>
    <row r="214" spans="1:6" ht="26.1">
      <c r="A214">
        <v>171173629</v>
      </c>
      <c r="B214" s="403" t="s">
        <v>6440</v>
      </c>
      <c r="C214">
        <v>16800</v>
      </c>
      <c r="D214" t="s">
        <v>6441</v>
      </c>
      <c r="E214" s="404">
        <v>171107477</v>
      </c>
      <c r="F214" s="401" t="str">
        <f t="shared" si="3"/>
        <v>Í1+'OÈ7`Î</v>
      </c>
    </row>
    <row r="215" spans="1:6" ht="26.1">
      <c r="A215">
        <v>171173920</v>
      </c>
      <c r="B215" s="403" t="s">
        <v>6442</v>
      </c>
      <c r="C215">
        <v>2100</v>
      </c>
      <c r="D215" t="s">
        <v>6443</v>
      </c>
      <c r="E215" s="404">
        <v>171107391</v>
      </c>
      <c r="F215" s="401" t="str">
        <f t="shared" si="3"/>
        <v>Í1+'GÈ1ÇÎ</v>
      </c>
    </row>
    <row r="216" spans="1:6" ht="26.1">
      <c r="A216">
        <v>171169051</v>
      </c>
      <c r="B216" s="403" t="s">
        <v>4675</v>
      </c>
      <c r="C216">
        <v>12000</v>
      </c>
      <c r="D216" t="s">
        <v>6444</v>
      </c>
      <c r="E216" s="404">
        <v>171102521</v>
      </c>
      <c r="F216" s="401" t="str">
        <f t="shared" si="3"/>
        <v>Í1+"TÈ1AÎ</v>
      </c>
    </row>
    <row r="217" spans="1:6" ht="26.1" hidden="1">
      <c r="A217">
        <v>171166204</v>
      </c>
      <c r="B217" s="403" t="s">
        <v>6445</v>
      </c>
      <c r="C217">
        <v>18400</v>
      </c>
      <c r="D217" t="s">
        <v>6446</v>
      </c>
      <c r="F217" s="401" t="e">
        <f t="shared" si="3"/>
        <v>#VALUE!</v>
      </c>
    </row>
    <row r="218" spans="1:6" ht="26.1">
      <c r="A218">
        <v>171169445</v>
      </c>
      <c r="B218" s="403" t="s">
        <v>6447</v>
      </c>
      <c r="C218">
        <v>79200</v>
      </c>
      <c r="D218" t="s">
        <v>6448</v>
      </c>
      <c r="E218" s="404">
        <v>171103012</v>
      </c>
      <c r="F218" s="401" t="str">
        <f t="shared" si="3"/>
        <v>Í1+#!È2LÎ</v>
      </c>
    </row>
    <row r="219" spans="1:6" ht="26.1">
      <c r="A219">
        <v>171169993</v>
      </c>
      <c r="B219" s="403" t="s">
        <v>6449</v>
      </c>
      <c r="C219">
        <v>23200</v>
      </c>
      <c r="D219" t="s">
        <v>6450</v>
      </c>
      <c r="E219" s="404">
        <v>171105316</v>
      </c>
      <c r="F219" s="401" t="str">
        <f t="shared" si="3"/>
        <v>Í1+%?È6{Î</v>
      </c>
    </row>
    <row r="220" spans="1:6" ht="26.1">
      <c r="A220">
        <v>171174967</v>
      </c>
      <c r="B220" s="403" t="s">
        <v>6451</v>
      </c>
      <c r="C220">
        <v>68000</v>
      </c>
      <c r="D220" t="s">
        <v>6452</v>
      </c>
      <c r="E220" s="404">
        <v>171106077</v>
      </c>
      <c r="F220" s="401" t="str">
        <f t="shared" si="3"/>
        <v>Í1+&amp;'È7$Î</v>
      </c>
    </row>
    <row r="221" spans="1:6" ht="26.1">
      <c r="A221">
        <v>171165783</v>
      </c>
      <c r="B221" s="403" t="s">
        <v>6453</v>
      </c>
      <c r="C221">
        <v>12000</v>
      </c>
      <c r="D221" t="s">
        <v>6454</v>
      </c>
      <c r="E221" s="404">
        <v>171100484</v>
      </c>
      <c r="F221" s="401" t="str">
        <f t="shared" si="3"/>
        <v>Í1+ÂPÈ4=Î</v>
      </c>
    </row>
    <row r="222" spans="1:6" ht="26.1">
      <c r="A222">
        <v>171170170</v>
      </c>
      <c r="B222" s="403" t="s">
        <v>6455</v>
      </c>
      <c r="C222">
        <v>7200</v>
      </c>
      <c r="D222" t="s">
        <v>6456</v>
      </c>
      <c r="E222" s="404">
        <v>171105393</v>
      </c>
      <c r="F222" s="401" t="str">
        <f t="shared" si="3"/>
        <v>Í1+%GÈ3"Î</v>
      </c>
    </row>
    <row r="223" spans="1:6" ht="26.1">
      <c r="A223">
        <v>171170687</v>
      </c>
      <c r="B223" s="403" t="s">
        <v>4073</v>
      </c>
      <c r="C223">
        <v>45600</v>
      </c>
      <c r="D223" t="s">
        <v>6457</v>
      </c>
      <c r="E223" s="404">
        <v>171104793</v>
      </c>
      <c r="F223" s="401" t="str">
        <f t="shared" si="3"/>
        <v>Í1+$oÈ3XÎ</v>
      </c>
    </row>
    <row r="224" spans="1:6" ht="26.1" hidden="1">
      <c r="A224">
        <v>171175865</v>
      </c>
      <c r="B224" s="403" t="s">
        <v>6458</v>
      </c>
      <c r="C224">
        <v>10400</v>
      </c>
      <c r="D224" t="s">
        <v>6459</v>
      </c>
      <c r="F224" s="401" t="e">
        <f t="shared" si="3"/>
        <v>#VALUE!</v>
      </c>
    </row>
    <row r="225" spans="1:6" ht="26.1">
      <c r="A225">
        <v>171174297</v>
      </c>
      <c r="B225" s="403" t="s">
        <v>6460</v>
      </c>
      <c r="C225">
        <v>39200</v>
      </c>
      <c r="D225" t="s">
        <v>6461</v>
      </c>
      <c r="E225" s="404">
        <v>171105912</v>
      </c>
      <c r="F225" s="401" t="str">
        <f t="shared" si="3"/>
        <v>Í1+%{È2ÉÎ</v>
      </c>
    </row>
    <row r="226" spans="1:6" ht="26.1">
      <c r="A226">
        <v>171170560</v>
      </c>
      <c r="B226" s="403" t="s">
        <v>6462</v>
      </c>
      <c r="C226">
        <v>48800</v>
      </c>
      <c r="D226" t="s">
        <v>6463</v>
      </c>
      <c r="E226" s="404">
        <v>171105106</v>
      </c>
      <c r="F226" s="401" t="str">
        <f t="shared" si="3"/>
        <v>Í1+%*È6'Î</v>
      </c>
    </row>
    <row r="227" spans="1:6" ht="26.1">
      <c r="A227">
        <v>171179083</v>
      </c>
      <c r="B227" s="403" t="s">
        <v>6464</v>
      </c>
      <c r="C227">
        <v>37600</v>
      </c>
      <c r="D227" t="s">
        <v>6465</v>
      </c>
      <c r="E227" s="404">
        <v>171110461</v>
      </c>
      <c r="F227" s="401" t="str">
        <f t="shared" si="3"/>
        <v>Í1+*NÈ1AÎ</v>
      </c>
    </row>
    <row r="228" spans="1:6" ht="26.1">
      <c r="A228">
        <v>171179097</v>
      </c>
      <c r="B228" s="403" t="s">
        <v>6466</v>
      </c>
      <c r="C228">
        <v>44000</v>
      </c>
      <c r="D228" t="s">
        <v>6467</v>
      </c>
      <c r="E228" s="404">
        <v>171110406</v>
      </c>
      <c r="F228" s="401" t="str">
        <f t="shared" si="3"/>
        <v>Í1+*HÈ6GÎ</v>
      </c>
    </row>
    <row r="229" spans="1:6" ht="26.1">
      <c r="A229">
        <v>171173604</v>
      </c>
      <c r="B229" s="403" t="s">
        <v>6468</v>
      </c>
      <c r="C229">
        <v>29600</v>
      </c>
      <c r="D229" t="s">
        <v>6469</v>
      </c>
      <c r="E229" s="404">
        <v>171107455</v>
      </c>
      <c r="F229" s="401" t="str">
        <f t="shared" si="3"/>
        <v>Í1+'MÈ5LÎ</v>
      </c>
    </row>
    <row r="230" spans="1:6" ht="26.1">
      <c r="A230">
        <v>171173852</v>
      </c>
      <c r="B230" s="403" t="s">
        <v>6470</v>
      </c>
      <c r="C230">
        <v>48800</v>
      </c>
      <c r="D230" t="s">
        <v>6471</v>
      </c>
      <c r="E230" s="404">
        <v>171107563</v>
      </c>
      <c r="F230" s="401" t="str">
        <f t="shared" si="3"/>
        <v>Í1+'XÈ3lÎ</v>
      </c>
    </row>
    <row r="231" spans="1:6" ht="26.1">
      <c r="A231">
        <v>171179377</v>
      </c>
      <c r="B231" s="403" t="s">
        <v>6472</v>
      </c>
      <c r="C231">
        <v>4700</v>
      </c>
      <c r="D231" t="s">
        <v>6473</v>
      </c>
      <c r="E231" s="404">
        <v>171110151</v>
      </c>
      <c r="F231" s="401" t="str">
        <f t="shared" si="3"/>
        <v>Í1+*/È1,Î</v>
      </c>
    </row>
    <row r="232" spans="1:6" ht="26.1">
      <c r="A232">
        <v>171178946</v>
      </c>
      <c r="B232" s="403" t="s">
        <v>6474</v>
      </c>
      <c r="C232">
        <v>4700</v>
      </c>
      <c r="D232" t="s">
        <v>6475</v>
      </c>
      <c r="E232" s="404">
        <v>171110264</v>
      </c>
      <c r="F232" s="401" t="str">
        <f t="shared" si="3"/>
        <v>Í1+*:È4jÎ</v>
      </c>
    </row>
    <row r="233" spans="1:6" ht="26.1">
      <c r="A233">
        <v>171173738</v>
      </c>
      <c r="B233" s="403" t="s">
        <v>6476</v>
      </c>
      <c r="C233">
        <v>28000</v>
      </c>
      <c r="D233" t="s">
        <v>6477</v>
      </c>
      <c r="E233" s="404">
        <v>171107695</v>
      </c>
      <c r="F233" s="401" t="str">
        <f t="shared" si="3"/>
        <v>Í1+'eÈ5EÎ</v>
      </c>
    </row>
    <row r="234" spans="1:6" ht="26.1">
      <c r="A234">
        <v>171174493</v>
      </c>
      <c r="B234" s="403" t="s">
        <v>6478</v>
      </c>
      <c r="C234">
        <v>47200</v>
      </c>
      <c r="D234" t="s">
        <v>6479</v>
      </c>
      <c r="E234" s="404">
        <v>171105667</v>
      </c>
      <c r="F234" s="401" t="str">
        <f t="shared" si="3"/>
        <v>Í1+%bÈ7?Î</v>
      </c>
    </row>
    <row r="235" spans="1:6" ht="26.1">
      <c r="A235">
        <v>171174752</v>
      </c>
      <c r="B235" s="403" t="s">
        <v>6113</v>
      </c>
      <c r="C235">
        <v>20000</v>
      </c>
      <c r="D235" t="s">
        <v>6480</v>
      </c>
      <c r="E235" s="404">
        <v>171106227</v>
      </c>
      <c r="F235" s="401" t="str">
        <f t="shared" si="3"/>
        <v>Í1+&amp;6È7`Î</v>
      </c>
    </row>
    <row r="236" spans="1:6" ht="26.1">
      <c r="A236">
        <v>171168722</v>
      </c>
      <c r="B236" s="403" t="s">
        <v>6481</v>
      </c>
      <c r="C236">
        <v>45600</v>
      </c>
      <c r="D236" t="s">
        <v>6482</v>
      </c>
      <c r="E236" s="404">
        <v>171102215</v>
      </c>
      <c r="F236" s="401" t="str">
        <f t="shared" si="3"/>
        <v>Í1+"5È5DÎ</v>
      </c>
    </row>
    <row r="237" spans="1:6" ht="26.1" hidden="1">
      <c r="A237">
        <v>171175195</v>
      </c>
      <c r="B237" s="403" t="s">
        <v>6483</v>
      </c>
      <c r="C237">
        <v>10400</v>
      </c>
      <c r="D237" t="s">
        <v>6484</v>
      </c>
      <c r="F237" s="401" t="e">
        <f t="shared" si="3"/>
        <v>#VALUE!</v>
      </c>
    </row>
    <row r="238" spans="1:6" ht="26.1" hidden="1">
      <c r="A238">
        <v>171175197</v>
      </c>
      <c r="B238" s="403" t="s">
        <v>6485</v>
      </c>
      <c r="C238">
        <v>8800</v>
      </c>
      <c r="D238" t="s">
        <v>6486</v>
      </c>
      <c r="F238" s="401" t="e">
        <f t="shared" si="3"/>
        <v>#VALUE!</v>
      </c>
    </row>
    <row r="239" spans="1:6" ht="26.1" hidden="1">
      <c r="A239">
        <v>171175198</v>
      </c>
      <c r="B239" s="403" t="s">
        <v>6487</v>
      </c>
      <c r="C239">
        <v>31200</v>
      </c>
      <c r="D239" t="s">
        <v>6488</v>
      </c>
      <c r="F239" s="401" t="e">
        <f t="shared" si="3"/>
        <v>#VALUE!</v>
      </c>
    </row>
    <row r="240" spans="1:6" ht="26.1">
      <c r="A240">
        <v>171176106</v>
      </c>
      <c r="B240" s="403" t="s">
        <v>6489</v>
      </c>
      <c r="C240">
        <v>20000</v>
      </c>
      <c r="D240" t="s">
        <v>6490</v>
      </c>
      <c r="E240" s="404">
        <v>171109397</v>
      </c>
      <c r="F240" s="401" t="str">
        <f t="shared" si="3"/>
        <v>Í1+)GÈ7FÎ</v>
      </c>
    </row>
    <row r="241" spans="1:6" ht="26.1">
      <c r="A241">
        <v>171169415</v>
      </c>
      <c r="B241" s="403" t="s">
        <v>6491</v>
      </c>
      <c r="C241">
        <v>15200</v>
      </c>
      <c r="D241" t="s">
        <v>6492</v>
      </c>
      <c r="E241" s="404">
        <v>171102983</v>
      </c>
      <c r="F241" s="401" t="str">
        <f t="shared" si="3"/>
        <v>Í1+"ÆÈ37Î</v>
      </c>
    </row>
    <row r="242" spans="1:6" ht="26.1">
      <c r="A242">
        <v>171179236</v>
      </c>
      <c r="B242" s="403" t="s">
        <v>6493</v>
      </c>
      <c r="C242">
        <v>8800</v>
      </c>
      <c r="D242" t="s">
        <v>6494</v>
      </c>
      <c r="E242" s="404">
        <v>171110073</v>
      </c>
      <c r="F242" s="401" t="str">
        <f t="shared" si="3"/>
        <v>Í1+*'È3ÃÎ</v>
      </c>
    </row>
    <row r="243" spans="1:6" ht="26.1">
      <c r="A243">
        <v>171179228</v>
      </c>
      <c r="B243" s="403" t="s">
        <v>6495</v>
      </c>
      <c r="C243">
        <v>3400</v>
      </c>
      <c r="D243" t="s">
        <v>6496</v>
      </c>
      <c r="E243" s="404">
        <v>171110083</v>
      </c>
      <c r="F243" s="401" t="str">
        <f t="shared" si="3"/>
        <v>Í1+*(È3ÇÎ</v>
      </c>
    </row>
    <row r="244" spans="1:6" ht="26.1">
      <c r="A244">
        <v>171174496</v>
      </c>
      <c r="B244" s="403" t="s">
        <v>6497</v>
      </c>
      <c r="C244">
        <v>13600</v>
      </c>
      <c r="D244" t="s">
        <v>6498</v>
      </c>
      <c r="E244" s="404">
        <v>171105699</v>
      </c>
      <c r="F244" s="401" t="str">
        <f t="shared" si="3"/>
        <v>Í1+%eÈ9WÎ</v>
      </c>
    </row>
    <row r="245" spans="1:6" ht="26.1">
      <c r="A245">
        <v>171169720</v>
      </c>
      <c r="B245" s="403" t="s">
        <v>6499</v>
      </c>
      <c r="C245">
        <v>92000</v>
      </c>
      <c r="D245" t="s">
        <v>6500</v>
      </c>
      <c r="E245" s="404">
        <v>171103426</v>
      </c>
      <c r="F245" s="401" t="str">
        <f t="shared" si="3"/>
        <v>Í1+#JÈ6:Î</v>
      </c>
    </row>
    <row r="246" spans="1:6" ht="26.1">
      <c r="A246">
        <v>171175117</v>
      </c>
      <c r="B246" s="403" t="s">
        <v>6501</v>
      </c>
      <c r="C246">
        <v>16800</v>
      </c>
      <c r="D246" t="s">
        <v>6502</v>
      </c>
      <c r="E246" s="404">
        <v>171106436</v>
      </c>
      <c r="F246" s="401" t="str">
        <f t="shared" si="3"/>
        <v>Í1+&amp;KÈ6GÎ</v>
      </c>
    </row>
    <row r="247" spans="1:6" ht="26.1">
      <c r="A247">
        <v>171175099</v>
      </c>
      <c r="B247" s="403" t="s">
        <v>6503</v>
      </c>
      <c r="C247">
        <v>15200</v>
      </c>
      <c r="D247" t="s">
        <v>6504</v>
      </c>
      <c r="E247" s="404">
        <v>171106421</v>
      </c>
      <c r="F247" s="401" t="str">
        <f t="shared" si="3"/>
        <v>Í1+&amp;JÈ1%Î</v>
      </c>
    </row>
    <row r="248" spans="1:6" ht="26.1" hidden="1">
      <c r="A248">
        <v>171176454</v>
      </c>
      <c r="B248" s="403" t="s">
        <v>6505</v>
      </c>
      <c r="C248">
        <v>23200</v>
      </c>
      <c r="D248" t="s">
        <v>6506</v>
      </c>
      <c r="F248" s="401" t="e">
        <f t="shared" si="3"/>
        <v>#VALUE!</v>
      </c>
    </row>
    <row r="249" spans="1:6" ht="26.1">
      <c r="A249">
        <v>171170707</v>
      </c>
      <c r="B249" s="403" t="s">
        <v>6507</v>
      </c>
      <c r="C249">
        <v>18400</v>
      </c>
      <c r="D249" t="s">
        <v>6508</v>
      </c>
      <c r="E249" s="404">
        <v>171104776</v>
      </c>
      <c r="F249" s="401" t="str">
        <f t="shared" si="3"/>
        <v>Í1+$mÈ6bÎ</v>
      </c>
    </row>
    <row r="250" spans="1:6" ht="26.1">
      <c r="A250">
        <v>171176025</v>
      </c>
      <c r="B250" s="403" t="s">
        <v>6509</v>
      </c>
      <c r="C250">
        <v>45600</v>
      </c>
      <c r="D250" t="s">
        <v>6510</v>
      </c>
      <c r="E250" s="404">
        <v>171109398</v>
      </c>
      <c r="F250" s="401" t="str">
        <f t="shared" si="3"/>
        <v>Í1+)GÈ8LÎ</v>
      </c>
    </row>
    <row r="251" spans="1:6" ht="26.1" hidden="1">
      <c r="A251">
        <v>171179516</v>
      </c>
      <c r="B251" s="403" t="s">
        <v>6511</v>
      </c>
      <c r="C251">
        <v>16800</v>
      </c>
      <c r="D251" t="s">
        <v>6512</v>
      </c>
      <c r="F251" s="401" t="e">
        <f t="shared" si="3"/>
        <v>#VALUE!</v>
      </c>
    </row>
    <row r="252" spans="1:6" ht="26.1">
      <c r="A252">
        <v>171179389</v>
      </c>
      <c r="B252" s="403" t="s">
        <v>6513</v>
      </c>
      <c r="C252">
        <v>8800</v>
      </c>
      <c r="D252" t="s">
        <v>6514</v>
      </c>
      <c r="E252" s="404">
        <v>171110129</v>
      </c>
      <c r="F252" s="401" t="str">
        <f t="shared" si="3"/>
        <v>Í1+*,È9PÎ</v>
      </c>
    </row>
    <row r="253" spans="1:6" ht="26.1" hidden="1">
      <c r="A253">
        <v>171174607</v>
      </c>
      <c r="B253" s="403" t="s">
        <v>6515</v>
      </c>
      <c r="C253">
        <v>29600</v>
      </c>
      <c r="D253" t="s">
        <v>6516</v>
      </c>
      <c r="F253" s="401" t="e">
        <f t="shared" si="3"/>
        <v>#VALUE!</v>
      </c>
    </row>
    <row r="254" spans="1:6" ht="26.1">
      <c r="A254">
        <v>171174168</v>
      </c>
      <c r="B254" s="403" t="s">
        <v>6517</v>
      </c>
      <c r="C254">
        <v>12000</v>
      </c>
      <c r="D254" t="s">
        <v>6518</v>
      </c>
      <c r="E254" s="404">
        <v>171105665</v>
      </c>
      <c r="F254" s="401" t="str">
        <f t="shared" si="3"/>
        <v>Í1+%bÈ53Î</v>
      </c>
    </row>
    <row r="255" spans="1:6" ht="26.1" hidden="1">
      <c r="A255">
        <v>171169244</v>
      </c>
      <c r="B255" s="403" t="s">
        <v>6519</v>
      </c>
      <c r="C255">
        <v>28000</v>
      </c>
      <c r="D255" t="s">
        <v>6520</v>
      </c>
      <c r="F255" s="401" t="e">
        <f t="shared" si="3"/>
        <v>#VALUE!</v>
      </c>
    </row>
    <row r="256" spans="1:6" ht="26.1">
      <c r="A256">
        <v>171179273</v>
      </c>
      <c r="B256" s="403" t="s">
        <v>6521</v>
      </c>
      <c r="C256">
        <v>93600</v>
      </c>
      <c r="D256" t="s">
        <v>6522</v>
      </c>
      <c r="E256" s="404">
        <v>171110296</v>
      </c>
      <c r="F256" s="401" t="str">
        <f t="shared" si="3"/>
        <v>Í1+*=È6ÆÎ</v>
      </c>
    </row>
    <row r="257" spans="1:6" ht="26.1">
      <c r="A257">
        <v>171173578</v>
      </c>
      <c r="B257" s="403" t="s">
        <v>6523</v>
      </c>
      <c r="C257">
        <v>31200</v>
      </c>
      <c r="D257" t="s">
        <v>6524</v>
      </c>
      <c r="E257" s="404">
        <v>171107322</v>
      </c>
      <c r="F257" s="401" t="str">
        <f t="shared" si="3"/>
        <v>Í1+'@È2mÎ</v>
      </c>
    </row>
    <row r="258" spans="1:6" ht="26.1" hidden="1">
      <c r="A258">
        <v>171176451</v>
      </c>
      <c r="B258" s="403" t="s">
        <v>6525</v>
      </c>
      <c r="C258">
        <v>55200</v>
      </c>
      <c r="D258" t="s">
        <v>6526</v>
      </c>
      <c r="F258" s="401" t="e">
        <f t="shared" si="3"/>
        <v>#VALUE!</v>
      </c>
    </row>
    <row r="259" spans="1:6" ht="26.1" hidden="1">
      <c r="A259">
        <v>171166256</v>
      </c>
      <c r="B259" s="403" t="s">
        <v>6527</v>
      </c>
      <c r="C259">
        <v>16800</v>
      </c>
      <c r="D259" t="s">
        <v>6528</v>
      </c>
      <c r="F259" s="401" t="e">
        <f t="shared" ref="F259:F322" si="4">Code128(E259)</f>
        <v>#VALUE!</v>
      </c>
    </row>
    <row r="260" spans="1:6" ht="26.1">
      <c r="A260">
        <v>171174114</v>
      </c>
      <c r="B260" s="403" t="s">
        <v>6529</v>
      </c>
      <c r="C260">
        <v>23200</v>
      </c>
      <c r="D260" t="s">
        <v>6530</v>
      </c>
      <c r="E260" s="404">
        <v>171105814</v>
      </c>
      <c r="F260" s="401" t="str">
        <f t="shared" si="4"/>
        <v>Í1+%qÈ4iÎ</v>
      </c>
    </row>
    <row r="261" spans="1:6" ht="26.1">
      <c r="A261">
        <v>171170042</v>
      </c>
      <c r="B261" s="403" t="s">
        <v>6531</v>
      </c>
      <c r="C261">
        <v>31200</v>
      </c>
      <c r="D261" t="s">
        <v>6532</v>
      </c>
      <c r="E261" s="404">
        <v>171105437</v>
      </c>
      <c r="F261" s="401" t="str">
        <f t="shared" si="4"/>
        <v>Í1+%KÈ7JÎ</v>
      </c>
    </row>
    <row r="262" spans="1:6" ht="26.1">
      <c r="A262">
        <v>171169734</v>
      </c>
      <c r="B262" s="403" t="s">
        <v>6533</v>
      </c>
      <c r="C262">
        <v>21600</v>
      </c>
      <c r="D262" t="s">
        <v>6534</v>
      </c>
      <c r="E262" s="404">
        <v>171103437</v>
      </c>
      <c r="F262" s="401" t="str">
        <f t="shared" si="4"/>
        <v>Í1+#KÈ7DÎ</v>
      </c>
    </row>
    <row r="263" spans="1:6" ht="26.1">
      <c r="A263">
        <v>171174955</v>
      </c>
      <c r="B263" s="403" t="s">
        <v>6535</v>
      </c>
      <c r="C263">
        <v>36000</v>
      </c>
      <c r="D263" t="s">
        <v>6536</v>
      </c>
      <c r="E263" s="404">
        <v>171106356</v>
      </c>
      <c r="F263" s="401" t="str">
        <f t="shared" si="4"/>
        <v>Í1+&amp;CÈ6'Î</v>
      </c>
    </row>
    <row r="264" spans="1:6" ht="26.1">
      <c r="A264">
        <v>171169032</v>
      </c>
      <c r="B264" s="403" t="s">
        <v>6537</v>
      </c>
      <c r="C264">
        <v>87200</v>
      </c>
      <c r="D264" t="s">
        <v>6538</v>
      </c>
      <c r="E264" s="404">
        <v>171102453</v>
      </c>
      <c r="F264" s="401" t="str">
        <f t="shared" si="4"/>
        <v>Í1+"MÈ31Î</v>
      </c>
    </row>
    <row r="265" spans="1:6" ht="26.1">
      <c r="A265">
        <v>171173713</v>
      </c>
      <c r="B265" s="403" t="s">
        <v>6539</v>
      </c>
      <c r="C265">
        <v>84000</v>
      </c>
      <c r="D265" t="s">
        <v>6540</v>
      </c>
      <c r="E265" s="404">
        <v>171107711</v>
      </c>
      <c r="F265" s="401" t="str">
        <f t="shared" si="4"/>
        <v>Í1+'gÈ15Î</v>
      </c>
    </row>
    <row r="266" spans="1:6" ht="26.1" hidden="1">
      <c r="A266">
        <v>171170453</v>
      </c>
      <c r="B266" s="403" t="s">
        <v>6541</v>
      </c>
      <c r="C266">
        <v>74400</v>
      </c>
      <c r="D266" t="s">
        <v>6542</v>
      </c>
      <c r="F266" s="401" t="e">
        <f t="shared" si="4"/>
        <v>#VALUE!</v>
      </c>
    </row>
    <row r="267" spans="1:6" ht="26.1">
      <c r="A267">
        <v>171174736</v>
      </c>
      <c r="B267" s="403" t="s">
        <v>6543</v>
      </c>
      <c r="C267">
        <v>20000</v>
      </c>
      <c r="D267" t="s">
        <v>6544</v>
      </c>
      <c r="E267" s="404">
        <v>171106121</v>
      </c>
      <c r="F267" s="401" t="str">
        <f t="shared" si="4"/>
        <v>Í1+&amp;,È1{Î</v>
      </c>
    </row>
    <row r="268" spans="1:6" ht="26.1" hidden="1">
      <c r="A268">
        <v>171169174</v>
      </c>
      <c r="B268" s="403" t="s">
        <v>6545</v>
      </c>
      <c r="C268">
        <v>20000</v>
      </c>
      <c r="D268" t="s">
        <v>6546</v>
      </c>
      <c r="F268" s="401" t="e">
        <f t="shared" si="4"/>
        <v>#VALUE!</v>
      </c>
    </row>
    <row r="269" spans="1:6" ht="26.1" hidden="1">
      <c r="A269">
        <v>171166245</v>
      </c>
      <c r="B269" s="403" t="s">
        <v>6547</v>
      </c>
      <c r="C269">
        <v>76000</v>
      </c>
      <c r="D269" t="s">
        <v>6548</v>
      </c>
      <c r="F269" s="401" t="e">
        <f t="shared" si="4"/>
        <v>#VALUE!</v>
      </c>
    </row>
    <row r="270" spans="1:6" ht="26.1">
      <c r="A270">
        <v>171175687</v>
      </c>
      <c r="B270" s="403" t="s">
        <v>6549</v>
      </c>
      <c r="C270">
        <v>7200</v>
      </c>
      <c r="D270" t="s">
        <v>6550</v>
      </c>
      <c r="E270" s="404">
        <v>171108106</v>
      </c>
      <c r="F270" s="401" t="str">
        <f t="shared" si="4"/>
        <v>Í1+(*È60Î</v>
      </c>
    </row>
    <row r="271" spans="1:6" ht="26.1">
      <c r="A271">
        <v>171170570</v>
      </c>
      <c r="B271" s="403" t="s">
        <v>6551</v>
      </c>
      <c r="C271">
        <v>20000</v>
      </c>
      <c r="D271" t="s">
        <v>6552</v>
      </c>
      <c r="E271" s="404">
        <v>171105097</v>
      </c>
      <c r="F271" s="401" t="str">
        <f t="shared" si="4"/>
        <v>Í1+%)È7)Î</v>
      </c>
    </row>
    <row r="272" spans="1:6" ht="26.1">
      <c r="A272">
        <v>171179197</v>
      </c>
      <c r="B272" s="403" t="s">
        <v>6553</v>
      </c>
      <c r="C272">
        <v>34400</v>
      </c>
      <c r="D272" t="s">
        <v>6554</v>
      </c>
      <c r="E272" s="404">
        <v>171110095</v>
      </c>
      <c r="F272" s="401" t="str">
        <f t="shared" si="4"/>
        <v>Í1+*)È5,Î</v>
      </c>
    </row>
    <row r="273" spans="1:6" ht="26.1">
      <c r="A273">
        <v>171169394</v>
      </c>
      <c r="B273" s="403" t="s">
        <v>6555</v>
      </c>
      <c r="C273">
        <v>12000</v>
      </c>
      <c r="D273" t="s">
        <v>6556</v>
      </c>
      <c r="E273" s="404">
        <v>171103184</v>
      </c>
      <c r="F273" s="401" t="str">
        <f t="shared" si="4"/>
        <v>Í1+#2È45Î</v>
      </c>
    </row>
    <row r="274" spans="1:6" ht="26.1">
      <c r="A274">
        <v>171179261</v>
      </c>
      <c r="B274" s="403" t="s">
        <v>6557</v>
      </c>
      <c r="C274">
        <v>2100</v>
      </c>
      <c r="D274" t="s">
        <v>6558</v>
      </c>
      <c r="E274" s="404">
        <v>171110285</v>
      </c>
      <c r="F274" s="401" t="str">
        <f t="shared" si="4"/>
        <v>Í1+*&lt;È5xÎ</v>
      </c>
    </row>
    <row r="275" spans="1:6" ht="26.1">
      <c r="A275">
        <v>171166689</v>
      </c>
      <c r="B275" s="403" t="s">
        <v>6559</v>
      </c>
      <c r="C275">
        <v>28000</v>
      </c>
      <c r="D275" t="s">
        <v>6560</v>
      </c>
      <c r="E275" s="404">
        <v>171100070</v>
      </c>
      <c r="F275" s="401" t="str">
        <f t="shared" si="4"/>
        <v>Í1+Â'È0OÎ</v>
      </c>
    </row>
    <row r="276" spans="1:6" ht="26.1">
      <c r="A276">
        <v>171174432</v>
      </c>
      <c r="B276" s="403" t="s">
        <v>6561</v>
      </c>
      <c r="C276">
        <v>8800</v>
      </c>
      <c r="D276" t="s">
        <v>6562</v>
      </c>
      <c r="E276" s="404">
        <v>171105831</v>
      </c>
      <c r="F276" s="401" t="str">
        <f t="shared" si="4"/>
        <v>Í1+%sÈ1_Î</v>
      </c>
    </row>
    <row r="277" spans="1:6" ht="26.1" hidden="1">
      <c r="A277">
        <v>171173998</v>
      </c>
      <c r="B277" s="403" t="s">
        <v>6563</v>
      </c>
      <c r="C277">
        <v>23200</v>
      </c>
      <c r="D277" t="s">
        <v>6564</v>
      </c>
      <c r="F277" s="401" t="e">
        <f t="shared" si="4"/>
        <v>#VALUE!</v>
      </c>
    </row>
    <row r="278" spans="1:6" ht="26.1">
      <c r="A278">
        <v>171173974</v>
      </c>
      <c r="B278" s="403" t="s">
        <v>6565</v>
      </c>
      <c r="C278">
        <v>16800</v>
      </c>
      <c r="D278" t="s">
        <v>6566</v>
      </c>
      <c r="E278" s="404">
        <v>171107411</v>
      </c>
      <c r="F278" s="401" t="str">
        <f t="shared" si="4"/>
        <v>Í1+'IÈ1$Î</v>
      </c>
    </row>
    <row r="279" spans="1:6" ht="26.1">
      <c r="A279">
        <v>171168909</v>
      </c>
      <c r="B279" s="403" t="s">
        <v>6567</v>
      </c>
      <c r="C279">
        <v>7200</v>
      </c>
      <c r="D279" t="s">
        <v>6568</v>
      </c>
      <c r="E279" s="404">
        <v>171102394</v>
      </c>
      <c r="F279" s="401" t="str">
        <f t="shared" si="4"/>
        <v>Í1+"GÈ4ÊÎ</v>
      </c>
    </row>
    <row r="280" spans="1:6" ht="26.1" hidden="1">
      <c r="A280">
        <v>171173984</v>
      </c>
      <c r="B280" s="403" t="s">
        <v>6569</v>
      </c>
      <c r="C280">
        <v>13600</v>
      </c>
      <c r="D280" t="s">
        <v>6570</v>
      </c>
      <c r="F280" s="401" t="e">
        <f t="shared" si="4"/>
        <v>#VALUE!</v>
      </c>
    </row>
    <row r="281" spans="1:6" ht="26.1">
      <c r="A281">
        <v>171174768</v>
      </c>
      <c r="B281" s="403" t="s">
        <v>6571</v>
      </c>
      <c r="C281">
        <v>50400</v>
      </c>
      <c r="D281" t="s">
        <v>6572</v>
      </c>
      <c r="E281" s="404">
        <v>171106264</v>
      </c>
      <c r="F281" s="401" t="str">
        <f t="shared" si="4"/>
        <v>Í1+&amp;:È4^Î</v>
      </c>
    </row>
    <row r="282" spans="1:6" ht="26.1">
      <c r="A282">
        <v>171166353</v>
      </c>
      <c r="B282" s="403" t="s">
        <v>6573</v>
      </c>
      <c r="C282">
        <v>23200</v>
      </c>
      <c r="D282" t="s">
        <v>6574</v>
      </c>
      <c r="E282" s="404">
        <v>171100339</v>
      </c>
      <c r="F282" s="401" t="str">
        <f t="shared" si="4"/>
        <v>Í1+ÂAÈ9ÊÎ</v>
      </c>
    </row>
    <row r="283" spans="1:6" ht="26.1">
      <c r="A283">
        <v>171166352</v>
      </c>
      <c r="B283" s="403" t="s">
        <v>6575</v>
      </c>
      <c r="C283">
        <v>12000</v>
      </c>
      <c r="D283" t="s">
        <v>6576</v>
      </c>
      <c r="E283" s="404">
        <v>171100338</v>
      </c>
      <c r="F283" s="401" t="str">
        <f t="shared" si="4"/>
        <v>Í1+ÂAÈ8ÄÎ</v>
      </c>
    </row>
    <row r="284" spans="1:6" ht="26.1">
      <c r="A284">
        <v>171174299</v>
      </c>
      <c r="B284" s="403" t="s">
        <v>6577</v>
      </c>
      <c r="C284">
        <v>7200</v>
      </c>
      <c r="D284" t="s">
        <v>6578</v>
      </c>
      <c r="E284" s="404">
        <v>171105914</v>
      </c>
      <c r="F284" s="401" t="str">
        <f t="shared" si="4"/>
        <v>Í1+%{È4*Î</v>
      </c>
    </row>
    <row r="285" spans="1:6" ht="26.1">
      <c r="A285">
        <v>171174554</v>
      </c>
      <c r="B285" s="403" t="s">
        <v>6579</v>
      </c>
      <c r="C285">
        <v>7200</v>
      </c>
      <c r="D285" t="s">
        <v>6580</v>
      </c>
      <c r="E285" s="404">
        <v>171105706</v>
      </c>
      <c r="F285" s="401" t="str">
        <f t="shared" si="4"/>
        <v>Í1+%fÈ6IÎ</v>
      </c>
    </row>
    <row r="286" spans="1:6" ht="26.1">
      <c r="A286">
        <v>171169917</v>
      </c>
      <c r="B286" s="403" t="s">
        <v>6581</v>
      </c>
      <c r="C286">
        <v>36000</v>
      </c>
      <c r="D286" t="s">
        <v>6582</v>
      </c>
      <c r="E286" s="404">
        <v>171105208</v>
      </c>
      <c r="F286" s="401" t="str">
        <f t="shared" si="4"/>
        <v>Í1+%4È8[Î</v>
      </c>
    </row>
    <row r="287" spans="1:6" ht="26.1">
      <c r="A287">
        <v>171179120</v>
      </c>
      <c r="B287" s="403" t="s">
        <v>6583</v>
      </c>
      <c r="C287">
        <v>7200</v>
      </c>
      <c r="D287" t="s">
        <v>6584</v>
      </c>
      <c r="E287" s="404">
        <v>171110383</v>
      </c>
      <c r="F287" s="401" t="str">
        <f t="shared" si="4"/>
        <v>Í1+*FÈ3-Î</v>
      </c>
    </row>
    <row r="288" spans="1:6" ht="26.1">
      <c r="A288">
        <v>171166065</v>
      </c>
      <c r="B288" s="403" t="s">
        <v>6585</v>
      </c>
      <c r="C288">
        <v>24800</v>
      </c>
      <c r="D288" t="s">
        <v>6586</v>
      </c>
      <c r="E288" s="404">
        <v>171100660</v>
      </c>
      <c r="F288" s="401" t="str">
        <f t="shared" si="4"/>
        <v>Í1+ÂbÈ0mÎ</v>
      </c>
    </row>
    <row r="289" spans="1:6" ht="26.1">
      <c r="A289">
        <v>171179125</v>
      </c>
      <c r="B289" s="403" t="s">
        <v>6587</v>
      </c>
      <c r="C289">
        <v>21600</v>
      </c>
      <c r="D289" t="s">
        <v>6588</v>
      </c>
      <c r="E289" s="404">
        <v>171110421</v>
      </c>
      <c r="F289" s="401" t="str">
        <f t="shared" si="4"/>
        <v>Í1+*JÈ11Î</v>
      </c>
    </row>
    <row r="290" spans="1:6" ht="26.1" hidden="1">
      <c r="A290">
        <v>171166237</v>
      </c>
      <c r="B290" s="403" t="s">
        <v>6589</v>
      </c>
      <c r="C290">
        <v>3400</v>
      </c>
      <c r="D290" t="s">
        <v>6590</v>
      </c>
      <c r="F290" s="401" t="e">
        <f t="shared" si="4"/>
        <v>#VALUE!</v>
      </c>
    </row>
    <row r="291" spans="1:6" ht="26.1" hidden="1">
      <c r="A291">
        <v>171175274</v>
      </c>
      <c r="B291" s="403" t="s">
        <v>6591</v>
      </c>
      <c r="C291">
        <v>8800</v>
      </c>
      <c r="D291" t="s">
        <v>6592</v>
      </c>
      <c r="F291" s="401" t="e">
        <f t="shared" si="4"/>
        <v>#VALUE!</v>
      </c>
    </row>
    <row r="292" spans="1:6" ht="26.1">
      <c r="A292">
        <v>171173664</v>
      </c>
      <c r="B292" s="403" t="s">
        <v>6593</v>
      </c>
      <c r="C292">
        <v>109600</v>
      </c>
      <c r="D292" t="s">
        <v>6594</v>
      </c>
      <c r="E292" s="404">
        <v>171107511</v>
      </c>
      <c r="F292" s="401" t="str">
        <f t="shared" si="4"/>
        <v>Í1+'SÈ1LÎ</v>
      </c>
    </row>
    <row r="293" spans="1:6" ht="26.1">
      <c r="A293">
        <v>171165716</v>
      </c>
      <c r="B293" s="403" t="s">
        <v>6595</v>
      </c>
      <c r="C293">
        <v>66400</v>
      </c>
      <c r="D293" t="s">
        <v>6596</v>
      </c>
      <c r="E293" s="404">
        <v>171100819</v>
      </c>
      <c r="F293" s="401" t="str">
        <f t="shared" si="4"/>
        <v>Í1+ÂqÈ9xÎ</v>
      </c>
    </row>
    <row r="294" spans="1:6" ht="26.1" hidden="1">
      <c r="A294">
        <v>171171037</v>
      </c>
      <c r="B294" s="403" t="s">
        <v>6597</v>
      </c>
      <c r="C294">
        <v>18400</v>
      </c>
      <c r="D294" t="s">
        <v>6598</v>
      </c>
      <c r="F294" s="401" t="e">
        <f t="shared" si="4"/>
        <v>#VALUE!</v>
      </c>
    </row>
    <row r="295" spans="1:6" ht="26.1">
      <c r="A295">
        <v>171166464</v>
      </c>
      <c r="B295" s="403" t="s">
        <v>6599</v>
      </c>
      <c r="C295">
        <v>52000</v>
      </c>
      <c r="D295" t="s">
        <v>6600</v>
      </c>
      <c r="E295" s="404">
        <v>171100391</v>
      </c>
      <c r="F295" s="401" t="str">
        <f t="shared" si="4"/>
        <v>Í1+ÂGÈ1nÎ</v>
      </c>
    </row>
    <row r="296" spans="1:6" ht="26.1">
      <c r="A296">
        <v>171170680</v>
      </c>
      <c r="B296" s="403" t="s">
        <v>6601</v>
      </c>
      <c r="C296">
        <v>20000</v>
      </c>
      <c r="D296" t="s">
        <v>6602</v>
      </c>
      <c r="E296" s="404">
        <v>171104811</v>
      </c>
      <c r="F296" s="401" t="str">
        <f t="shared" si="4"/>
        <v>Í1+$qÈ1TÎ</v>
      </c>
    </row>
    <row r="297" spans="1:6" ht="26.1">
      <c r="A297">
        <v>171166180</v>
      </c>
      <c r="B297" s="403" t="s">
        <v>6603</v>
      </c>
      <c r="C297">
        <v>28000</v>
      </c>
      <c r="D297" t="s">
        <v>6604</v>
      </c>
      <c r="E297" s="404">
        <v>171100714</v>
      </c>
      <c r="F297" s="401" t="str">
        <f t="shared" si="4"/>
        <v>Í1+ÂgÈ42Î</v>
      </c>
    </row>
    <row r="298" spans="1:6" ht="26.1" hidden="1">
      <c r="A298">
        <v>171174612</v>
      </c>
      <c r="B298" s="403" t="s">
        <v>6605</v>
      </c>
      <c r="C298">
        <v>39200</v>
      </c>
      <c r="D298" t="s">
        <v>6606</v>
      </c>
      <c r="F298" s="401" t="e">
        <f t="shared" si="4"/>
        <v>#VALUE!</v>
      </c>
    </row>
    <row r="299" spans="1:6" ht="26.1">
      <c r="A299">
        <v>171169976</v>
      </c>
      <c r="B299" s="403" t="s">
        <v>6607</v>
      </c>
      <c r="C299">
        <v>37600</v>
      </c>
      <c r="D299" t="s">
        <v>6608</v>
      </c>
      <c r="E299" s="404">
        <v>171105305</v>
      </c>
      <c r="F299" s="401" t="str">
        <f t="shared" si="4"/>
        <v>Í1+%&gt;È5qÎ</v>
      </c>
    </row>
    <row r="300" spans="1:6" ht="26.1">
      <c r="A300">
        <v>171179082</v>
      </c>
      <c r="B300" s="403" t="s">
        <v>6609</v>
      </c>
      <c r="C300">
        <v>2100</v>
      </c>
      <c r="D300" t="s">
        <v>6610</v>
      </c>
      <c r="E300" s="404">
        <v>171110394</v>
      </c>
      <c r="F300" s="401" t="str">
        <f t="shared" si="4"/>
        <v>Í1+*GÈ47Î</v>
      </c>
    </row>
    <row r="301" spans="1:6" ht="26.1">
      <c r="A301">
        <v>171179084</v>
      </c>
      <c r="B301" s="403" t="s">
        <v>6611</v>
      </c>
      <c r="C301">
        <v>10400</v>
      </c>
      <c r="D301" t="s">
        <v>6612</v>
      </c>
      <c r="E301" s="404">
        <v>171110393</v>
      </c>
      <c r="F301" s="401" t="str">
        <f t="shared" si="4"/>
        <v>Í1+*GÈ31Î</v>
      </c>
    </row>
    <row r="302" spans="1:6" ht="26.1">
      <c r="A302">
        <v>171179091</v>
      </c>
      <c r="B302" s="403" t="s">
        <v>6613</v>
      </c>
      <c r="C302">
        <v>40800</v>
      </c>
      <c r="D302" t="s">
        <v>6614</v>
      </c>
      <c r="E302" s="404">
        <v>171110464</v>
      </c>
      <c r="F302" s="401" t="str">
        <f t="shared" si="4"/>
        <v>Í1+*NÈ4SÎ</v>
      </c>
    </row>
    <row r="303" spans="1:6" ht="26.1">
      <c r="A303">
        <v>171173565</v>
      </c>
      <c r="B303" s="403" t="s">
        <v>6615</v>
      </c>
      <c r="C303">
        <v>32800</v>
      </c>
      <c r="D303" t="s">
        <v>6616</v>
      </c>
      <c r="E303" s="404">
        <v>171107334</v>
      </c>
      <c r="F303" s="401" t="str">
        <f t="shared" si="4"/>
        <v>Í1+'AÈ4}Î</v>
      </c>
    </row>
    <row r="304" spans="1:6" ht="26.1" hidden="1">
      <c r="A304">
        <v>171174036</v>
      </c>
      <c r="B304" s="403" t="s">
        <v>6617</v>
      </c>
      <c r="C304">
        <v>60000</v>
      </c>
      <c r="D304" t="s">
        <v>6618</v>
      </c>
      <c r="F304" s="401" t="e">
        <f t="shared" si="4"/>
        <v>#VALUE!</v>
      </c>
    </row>
    <row r="305" spans="1:6" ht="26.1" hidden="1">
      <c r="A305">
        <v>171169850</v>
      </c>
      <c r="B305" s="403" t="s">
        <v>6619</v>
      </c>
      <c r="C305">
        <v>47200</v>
      </c>
      <c r="D305" t="s">
        <v>6620</v>
      </c>
      <c r="F305" s="401" t="e">
        <f t="shared" si="4"/>
        <v>#VALUE!</v>
      </c>
    </row>
    <row r="306" spans="1:6" ht="26.1">
      <c r="A306">
        <v>171166435</v>
      </c>
      <c r="B306" s="403" t="s">
        <v>6621</v>
      </c>
      <c r="C306">
        <v>112800</v>
      </c>
      <c r="D306" t="s">
        <v>6622</v>
      </c>
      <c r="E306" s="404">
        <v>171100361</v>
      </c>
      <c r="F306" s="401" t="str">
        <f t="shared" si="4"/>
        <v>Í1+ÂDÈ1bÎ</v>
      </c>
    </row>
    <row r="307" spans="1:6" ht="26.1">
      <c r="A307">
        <v>171166121</v>
      </c>
      <c r="B307" s="403" t="s">
        <v>6623</v>
      </c>
      <c r="C307">
        <v>36000</v>
      </c>
      <c r="D307" t="s">
        <v>6624</v>
      </c>
      <c r="E307" s="404">
        <v>171100649</v>
      </c>
      <c r="F307" s="401" t="str">
        <f t="shared" si="4"/>
        <v>Í1+Â`È94Î</v>
      </c>
    </row>
    <row r="308" spans="1:6" ht="26.1">
      <c r="A308">
        <v>171168733</v>
      </c>
      <c r="B308" s="403" t="s">
        <v>6625</v>
      </c>
      <c r="C308">
        <v>40800</v>
      </c>
      <c r="D308" t="s">
        <v>6626</v>
      </c>
      <c r="E308" s="404">
        <v>171102224</v>
      </c>
      <c r="F308" s="401" t="str">
        <f t="shared" si="4"/>
        <v>Í1+"6È4BÎ</v>
      </c>
    </row>
    <row r="309" spans="1:6" ht="26.1">
      <c r="A309">
        <v>171170536</v>
      </c>
      <c r="B309" s="403" t="s">
        <v>6627</v>
      </c>
      <c r="C309">
        <v>50400</v>
      </c>
      <c r="D309" t="s">
        <v>6628</v>
      </c>
      <c r="E309" s="404">
        <v>171105128</v>
      </c>
      <c r="F309" s="401" t="str">
        <f t="shared" si="4"/>
        <v>Í1+%,È8;Î</v>
      </c>
    </row>
    <row r="310" spans="1:6" ht="26.1">
      <c r="A310">
        <v>171176030</v>
      </c>
      <c r="B310" s="403" t="s">
        <v>6629</v>
      </c>
      <c r="C310">
        <v>3400</v>
      </c>
      <c r="D310" t="s">
        <v>6630</v>
      </c>
      <c r="E310" s="404">
        <v>171109437</v>
      </c>
      <c r="F310" s="401" t="str">
        <f t="shared" si="4"/>
        <v>Í1+)KÈ7VÎ</v>
      </c>
    </row>
    <row r="311" spans="1:6" ht="26.1" hidden="1">
      <c r="A311">
        <v>171166183</v>
      </c>
      <c r="B311" s="403" t="s">
        <v>6631</v>
      </c>
      <c r="C311">
        <v>10400</v>
      </c>
      <c r="D311" t="s">
        <v>6632</v>
      </c>
      <c r="F311" s="401" t="e">
        <f t="shared" si="4"/>
        <v>#VALUE!</v>
      </c>
    </row>
    <row r="312" spans="1:6" ht="26.1">
      <c r="A312">
        <v>171166658</v>
      </c>
      <c r="B312" s="403" t="s">
        <v>6633</v>
      </c>
      <c r="C312">
        <v>28000</v>
      </c>
      <c r="D312" t="s">
        <v>6634</v>
      </c>
      <c r="E312" s="404">
        <v>171100098</v>
      </c>
      <c r="F312" s="401" t="str">
        <f t="shared" si="4"/>
        <v>Í1+Â)È8ÂÎ</v>
      </c>
    </row>
    <row r="313" spans="1:6" ht="26.1">
      <c r="A313">
        <v>171166636</v>
      </c>
      <c r="B313" s="403" t="s">
        <v>6635</v>
      </c>
      <c r="C313">
        <v>4700</v>
      </c>
      <c r="D313" t="s">
        <v>6636</v>
      </c>
      <c r="E313" s="404">
        <v>171100284</v>
      </c>
      <c r="F313" s="401" t="str">
        <f t="shared" si="4"/>
        <v>Í1+Â&lt;È4TÎ</v>
      </c>
    </row>
    <row r="314" spans="1:6" ht="26.1">
      <c r="A314">
        <v>171173677</v>
      </c>
      <c r="B314" s="403" t="s">
        <v>6637</v>
      </c>
      <c r="C314">
        <v>24800</v>
      </c>
      <c r="D314" t="s">
        <v>6638</v>
      </c>
      <c r="E314" s="404">
        <v>171107523</v>
      </c>
      <c r="F314" s="401" t="str">
        <f t="shared" si="4"/>
        <v>Í1+'TÈ3\Î</v>
      </c>
    </row>
    <row r="315" spans="1:6" ht="26.1">
      <c r="A315">
        <v>171174719</v>
      </c>
      <c r="B315" s="403" t="s">
        <v>6639</v>
      </c>
      <c r="C315">
        <v>24800</v>
      </c>
      <c r="D315" t="s">
        <v>6640</v>
      </c>
      <c r="E315" s="404">
        <v>171106244</v>
      </c>
      <c r="F315" s="401" t="str">
        <f t="shared" si="4"/>
        <v>Í1+&amp;8È4VÎ</v>
      </c>
    </row>
    <row r="316" spans="1:6" ht="26.1">
      <c r="A316">
        <v>171170639</v>
      </c>
      <c r="B316" s="403" t="s">
        <v>6641</v>
      </c>
      <c r="C316">
        <v>223200</v>
      </c>
      <c r="D316" t="s">
        <v>6642</v>
      </c>
      <c r="E316" s="404">
        <v>171105199</v>
      </c>
      <c r="F316" s="401" t="str">
        <f t="shared" si="4"/>
        <v>Í1+%3È9]Î</v>
      </c>
    </row>
    <row r="317" spans="1:6" ht="26.1">
      <c r="A317">
        <v>171175526</v>
      </c>
      <c r="B317" s="403" t="s">
        <v>6643</v>
      </c>
      <c r="C317">
        <v>20000</v>
      </c>
      <c r="D317" t="s">
        <v>6644</v>
      </c>
      <c r="E317" s="404">
        <v>171107886</v>
      </c>
      <c r="F317" s="401" t="str">
        <f t="shared" si="4"/>
        <v>Í1+'xÈ60Î</v>
      </c>
    </row>
    <row r="318" spans="1:6" ht="26.1">
      <c r="A318">
        <v>171174132</v>
      </c>
      <c r="B318" s="403" t="s">
        <v>6645</v>
      </c>
      <c r="C318">
        <v>3400</v>
      </c>
      <c r="D318" t="s">
        <v>6646</v>
      </c>
      <c r="E318" s="404">
        <v>171105833</v>
      </c>
      <c r="F318" s="401" t="str">
        <f t="shared" si="4"/>
        <v>Í1+%sÈ3kÎ</v>
      </c>
    </row>
    <row r="319" spans="1:6" ht="26.1">
      <c r="A319">
        <v>171166667</v>
      </c>
      <c r="B319" s="403" t="s">
        <v>407</v>
      </c>
      <c r="C319">
        <v>55200</v>
      </c>
      <c r="D319" t="s">
        <v>6647</v>
      </c>
      <c r="E319" s="404">
        <v>171100105</v>
      </c>
      <c r="F319" s="401" t="str">
        <f t="shared" si="4"/>
        <v>Í1+Â*È5yÎ</v>
      </c>
    </row>
    <row r="320" spans="1:6" ht="26.1" hidden="1">
      <c r="A320">
        <v>171174051</v>
      </c>
      <c r="B320" s="403" t="s">
        <v>6648</v>
      </c>
      <c r="C320">
        <v>12000</v>
      </c>
      <c r="D320" t="s">
        <v>6649</v>
      </c>
      <c r="F320" s="401" t="e">
        <f t="shared" si="4"/>
        <v>#VALUE!</v>
      </c>
    </row>
    <row r="321" spans="1:6" ht="26.1">
      <c r="A321">
        <v>171169943</v>
      </c>
      <c r="B321" s="403" t="s">
        <v>6650</v>
      </c>
      <c r="C321">
        <v>114400</v>
      </c>
      <c r="D321" t="s">
        <v>6651</v>
      </c>
      <c r="E321" s="404">
        <v>171105231</v>
      </c>
      <c r="F321" s="401" t="str">
        <f t="shared" si="4"/>
        <v>Í1+%7È1=Î</v>
      </c>
    </row>
    <row r="322" spans="1:6" ht="26.1">
      <c r="A322">
        <v>171168778</v>
      </c>
      <c r="B322" s="403" t="s">
        <v>6652</v>
      </c>
      <c r="C322">
        <v>53600</v>
      </c>
      <c r="D322" t="s">
        <v>6653</v>
      </c>
      <c r="E322" s="404">
        <v>171102154</v>
      </c>
      <c r="F322" s="401" t="str">
        <f t="shared" si="4"/>
        <v>Í1+"/È4&amp;Î</v>
      </c>
    </row>
    <row r="323" spans="1:6" ht="26.1">
      <c r="A323">
        <v>171165727</v>
      </c>
      <c r="B323" s="403" t="s">
        <v>6654</v>
      </c>
      <c r="C323">
        <v>18400</v>
      </c>
      <c r="D323" t="s">
        <v>6655</v>
      </c>
      <c r="E323" s="404">
        <v>171100827</v>
      </c>
      <c r="F323" s="401" t="str">
        <f t="shared" ref="F323:F376" si="5">Code128(E323)</f>
        <v>Í1+ÂrÈ7pÎ</v>
      </c>
    </row>
    <row r="324" spans="1:6" ht="26.1" hidden="1">
      <c r="A324">
        <v>171174045</v>
      </c>
      <c r="B324" s="403" t="s">
        <v>6656</v>
      </c>
      <c r="C324">
        <v>3400</v>
      </c>
      <c r="D324" t="s">
        <v>6657</v>
      </c>
      <c r="F324" s="401" t="e">
        <f t="shared" si="5"/>
        <v>#VALUE!</v>
      </c>
    </row>
    <row r="325" spans="1:6" ht="26.1" hidden="1">
      <c r="A325">
        <v>171174043</v>
      </c>
      <c r="B325" s="403" t="s">
        <v>6658</v>
      </c>
      <c r="C325">
        <v>21600</v>
      </c>
      <c r="D325" t="s">
        <v>6659</v>
      </c>
      <c r="F325" s="401" t="e">
        <f t="shared" si="5"/>
        <v>#VALUE!</v>
      </c>
    </row>
    <row r="326" spans="1:6" ht="26.1">
      <c r="A326">
        <v>171166447</v>
      </c>
      <c r="B326" s="403" t="s">
        <v>6660</v>
      </c>
      <c r="C326">
        <v>23200</v>
      </c>
      <c r="D326" t="s">
        <v>6661</v>
      </c>
      <c r="E326" s="404">
        <v>171100116</v>
      </c>
      <c r="F326" s="401" t="str">
        <f t="shared" si="5"/>
        <v>Í1+Â+È6ÇÎ</v>
      </c>
    </row>
    <row r="327" spans="1:6" ht="26.1">
      <c r="A327">
        <v>171166445</v>
      </c>
      <c r="B327" s="403" t="s">
        <v>6662</v>
      </c>
      <c r="C327">
        <v>29600</v>
      </c>
      <c r="D327" t="s">
        <v>6663</v>
      </c>
      <c r="E327" s="404">
        <v>171100115</v>
      </c>
      <c r="F327" s="401" t="str">
        <f t="shared" si="5"/>
        <v>Í1+Â+È5}Î</v>
      </c>
    </row>
    <row r="328" spans="1:6" ht="26.1">
      <c r="A328">
        <v>171175456</v>
      </c>
      <c r="B328" s="403" t="s">
        <v>6664</v>
      </c>
      <c r="C328">
        <v>26400</v>
      </c>
      <c r="D328" t="s">
        <v>6665</v>
      </c>
      <c r="E328" s="404">
        <v>171108013</v>
      </c>
      <c r="F328" s="401" t="str">
        <f t="shared" si="5"/>
        <v>Í1+(!È3aÎ</v>
      </c>
    </row>
    <row r="329" spans="1:6" ht="26.1" hidden="1">
      <c r="A329">
        <v>171170989</v>
      </c>
      <c r="B329" s="403" t="s">
        <v>6666</v>
      </c>
      <c r="C329">
        <v>21600</v>
      </c>
      <c r="D329" t="s">
        <v>6667</v>
      </c>
      <c r="F329" s="401" t="e">
        <f t="shared" si="5"/>
        <v>#VALUE!</v>
      </c>
    </row>
    <row r="330" spans="1:6" ht="26.1" hidden="1">
      <c r="A330">
        <v>171171043</v>
      </c>
      <c r="B330" s="403" t="s">
        <v>6668</v>
      </c>
      <c r="C330">
        <v>47200</v>
      </c>
      <c r="D330" t="s">
        <v>6669</v>
      </c>
      <c r="F330" s="401" t="e">
        <f t="shared" si="5"/>
        <v>#VALUE!</v>
      </c>
    </row>
    <row r="331" spans="1:6" ht="26.1">
      <c r="A331">
        <v>171173943</v>
      </c>
      <c r="B331" s="403" t="s">
        <v>6670</v>
      </c>
      <c r="C331">
        <v>53600</v>
      </c>
      <c r="D331" t="s">
        <v>6671</v>
      </c>
      <c r="E331" s="404">
        <v>171107370</v>
      </c>
      <c r="F331" s="401" t="str">
        <f t="shared" si="5"/>
        <v>Í1+'EÈ0uÎ</v>
      </c>
    </row>
    <row r="332" spans="1:6" ht="26.1">
      <c r="A332">
        <v>171166696</v>
      </c>
      <c r="B332" s="403" t="s">
        <v>6672</v>
      </c>
      <c r="C332">
        <v>31200</v>
      </c>
      <c r="D332" t="s">
        <v>6673</v>
      </c>
      <c r="E332" s="404">
        <v>171100075</v>
      </c>
      <c r="F332" s="401" t="str">
        <f t="shared" si="5"/>
        <v>Í1+Â'È5mÎ</v>
      </c>
    </row>
    <row r="333" spans="1:6" ht="26.1">
      <c r="A333">
        <v>171174315</v>
      </c>
      <c r="B333" s="403" t="s">
        <v>6674</v>
      </c>
      <c r="C333">
        <v>3400</v>
      </c>
      <c r="D333" t="s">
        <v>6675</v>
      </c>
      <c r="E333" s="404">
        <v>171105927</v>
      </c>
      <c r="F333" s="401" t="str">
        <f t="shared" si="5"/>
        <v>Í1+%|È7@Î</v>
      </c>
    </row>
    <row r="334" spans="1:6" ht="26.1">
      <c r="A334">
        <v>171174316</v>
      </c>
      <c r="B334" s="403" t="s">
        <v>6676</v>
      </c>
      <c r="C334">
        <v>28000</v>
      </c>
      <c r="D334" t="s">
        <v>6677</v>
      </c>
      <c r="E334" s="404">
        <v>171105928</v>
      </c>
      <c r="F334" s="401" t="str">
        <f t="shared" si="5"/>
        <v>Í1+%|È8FÎ</v>
      </c>
    </row>
    <row r="335" spans="1:6" ht="26.1">
      <c r="A335">
        <v>171168855</v>
      </c>
      <c r="B335" s="403" t="s">
        <v>6678</v>
      </c>
      <c r="C335">
        <v>21600</v>
      </c>
      <c r="D335" t="s">
        <v>6679</v>
      </c>
      <c r="E335" s="404">
        <v>171102363</v>
      </c>
      <c r="F335" s="401" t="str">
        <f t="shared" si="5"/>
        <v>Í1+"DÈ3tÎ</v>
      </c>
    </row>
    <row r="336" spans="1:6" ht="26.1">
      <c r="A336">
        <v>171174279</v>
      </c>
      <c r="B336" s="403" t="s">
        <v>6680</v>
      </c>
      <c r="C336">
        <v>23200</v>
      </c>
      <c r="D336" t="s">
        <v>6681</v>
      </c>
      <c r="E336" s="404">
        <v>171105950</v>
      </c>
      <c r="F336" s="401" t="str">
        <f t="shared" si="5"/>
        <v>Í1+%ÃÈ0"Î</v>
      </c>
    </row>
    <row r="337" spans="1:6" ht="26.1">
      <c r="A337">
        <v>171166317</v>
      </c>
      <c r="B337" s="403" t="s">
        <v>6682</v>
      </c>
      <c r="C337">
        <v>21600</v>
      </c>
      <c r="D337" t="s">
        <v>6683</v>
      </c>
      <c r="E337" s="404">
        <v>171100314</v>
      </c>
      <c r="F337" s="401" t="str">
        <f t="shared" si="5"/>
        <v>Í1+Â?È4`Î</v>
      </c>
    </row>
    <row r="338" spans="1:6" ht="26.1" hidden="1">
      <c r="A338">
        <v>171175878</v>
      </c>
      <c r="B338" s="403" t="s">
        <v>6684</v>
      </c>
      <c r="C338">
        <v>4700</v>
      </c>
      <c r="D338" t="s">
        <v>6685</v>
      </c>
      <c r="F338" s="401" t="e">
        <f t="shared" si="5"/>
        <v>#VALUE!</v>
      </c>
    </row>
    <row r="339" spans="1:6" ht="26.1">
      <c r="A339">
        <v>171165910</v>
      </c>
      <c r="B339" s="403" t="s">
        <v>6686</v>
      </c>
      <c r="C339">
        <v>23200</v>
      </c>
      <c r="D339" t="s">
        <v>6687</v>
      </c>
      <c r="E339" s="404">
        <v>171100538</v>
      </c>
      <c r="F339" s="401" t="str">
        <f t="shared" si="5"/>
        <v>Í1+ÂUÈ8iÎ</v>
      </c>
    </row>
    <row r="340" spans="1:6" ht="26.1">
      <c r="A340">
        <v>171175072</v>
      </c>
      <c r="B340" s="403" t="s">
        <v>6688</v>
      </c>
      <c r="C340">
        <v>23200</v>
      </c>
      <c r="D340" t="s">
        <v>6689</v>
      </c>
      <c r="E340" s="404">
        <v>171106190</v>
      </c>
      <c r="F340" s="401" t="str">
        <f t="shared" si="5"/>
        <v>Í1+&amp;3È0*Î</v>
      </c>
    </row>
    <row r="341" spans="1:6" ht="26.1">
      <c r="A341">
        <v>171168702</v>
      </c>
      <c r="B341" s="403" t="s">
        <v>6690</v>
      </c>
      <c r="C341">
        <v>3400</v>
      </c>
      <c r="D341" t="s">
        <v>6691</v>
      </c>
      <c r="E341" s="404">
        <v>171102536</v>
      </c>
      <c r="F341" s="401" t="str">
        <f t="shared" si="5"/>
        <v>Í1+"UÈ6cÎ</v>
      </c>
    </row>
    <row r="342" spans="1:6" ht="26.1">
      <c r="A342">
        <v>171170343</v>
      </c>
      <c r="B342" s="403" t="s">
        <v>6692</v>
      </c>
      <c r="C342">
        <v>50400</v>
      </c>
      <c r="D342" t="s">
        <v>6693</v>
      </c>
      <c r="E342" s="404">
        <v>171105578</v>
      </c>
      <c r="F342" s="401" t="str">
        <f t="shared" si="5"/>
        <v>Í1+%YÈ8!Î</v>
      </c>
    </row>
    <row r="343" spans="1:6" ht="26.1" hidden="1">
      <c r="A343">
        <v>171166268</v>
      </c>
      <c r="B343" s="403" t="s">
        <v>6694</v>
      </c>
      <c r="C343">
        <v>15200</v>
      </c>
      <c r="D343" t="s">
        <v>6695</v>
      </c>
      <c r="F343" s="401" t="e">
        <f t="shared" si="5"/>
        <v>#VALUE!</v>
      </c>
    </row>
    <row r="344" spans="1:6" ht="26.1">
      <c r="A344">
        <v>171178947</v>
      </c>
      <c r="B344" s="403" t="s">
        <v>6696</v>
      </c>
      <c r="C344">
        <v>20000</v>
      </c>
      <c r="D344" t="s">
        <v>6697</v>
      </c>
      <c r="E344" s="404">
        <v>171110265</v>
      </c>
      <c r="F344" s="401" t="str">
        <f t="shared" si="5"/>
        <v>Í1+*:È5pÎ</v>
      </c>
    </row>
    <row r="345" spans="1:6" ht="26.1">
      <c r="A345">
        <v>171178948</v>
      </c>
      <c r="B345" s="403" t="s">
        <v>6698</v>
      </c>
      <c r="C345">
        <v>53600</v>
      </c>
      <c r="D345" t="s">
        <v>6699</v>
      </c>
      <c r="E345" s="404">
        <v>171110266</v>
      </c>
      <c r="F345" s="401" t="str">
        <f t="shared" si="5"/>
        <v>Í1+*:È6vÎ</v>
      </c>
    </row>
    <row r="346" spans="1:6" ht="26.1">
      <c r="A346">
        <v>171170527</v>
      </c>
      <c r="B346" s="403" t="s">
        <v>6700</v>
      </c>
      <c r="C346">
        <v>4700</v>
      </c>
      <c r="D346" t="s">
        <v>6701</v>
      </c>
      <c r="E346" s="404">
        <v>171105137</v>
      </c>
      <c r="F346" s="401" t="str">
        <f t="shared" si="5"/>
        <v>Í1+%-È79Î</v>
      </c>
    </row>
    <row r="347" spans="1:6" ht="26.1">
      <c r="A347">
        <v>171169702</v>
      </c>
      <c r="B347" s="403" t="s">
        <v>6702</v>
      </c>
      <c r="C347">
        <v>24800</v>
      </c>
      <c r="D347" t="s">
        <v>6703</v>
      </c>
      <c r="E347" s="404">
        <v>171103275</v>
      </c>
      <c r="F347" s="401" t="str">
        <f t="shared" si="5"/>
        <v>Í1+#;È5_Î</v>
      </c>
    </row>
    <row r="348" spans="1:6" ht="26.1">
      <c r="A348">
        <v>171174295</v>
      </c>
      <c r="B348" s="403" t="s">
        <v>6704</v>
      </c>
      <c r="C348">
        <v>3400</v>
      </c>
      <c r="D348" t="s">
        <v>6705</v>
      </c>
      <c r="E348" s="404">
        <v>171105910</v>
      </c>
      <c r="F348" s="401" t="str">
        <f t="shared" si="5"/>
        <v>Í1+%{È0yÎ</v>
      </c>
    </row>
    <row r="349" spans="1:6" ht="26.1">
      <c r="A349">
        <v>171170056</v>
      </c>
      <c r="B349" s="403" t="s">
        <v>6706</v>
      </c>
      <c r="C349">
        <v>7200</v>
      </c>
      <c r="D349" t="s">
        <v>6707</v>
      </c>
      <c r="E349" s="404">
        <v>171105463</v>
      </c>
      <c r="F349" s="401" t="str">
        <f t="shared" si="5"/>
        <v>Í1+%NÈ3&gt;Î</v>
      </c>
    </row>
    <row r="350" spans="1:6" ht="26.1">
      <c r="A350">
        <v>171179100</v>
      </c>
      <c r="B350" s="403" t="s">
        <v>6708</v>
      </c>
      <c r="C350">
        <v>7200</v>
      </c>
      <c r="D350" t="s">
        <v>6709</v>
      </c>
      <c r="E350" s="404">
        <v>171110402</v>
      </c>
      <c r="F350" s="401" t="str">
        <f t="shared" si="5"/>
        <v>Í1+*HÈ2/Î</v>
      </c>
    </row>
    <row r="351" spans="1:6" ht="26.1">
      <c r="A351">
        <v>171176020</v>
      </c>
      <c r="B351" s="403" t="s">
        <v>6710</v>
      </c>
      <c r="C351">
        <v>20000</v>
      </c>
      <c r="D351" t="s">
        <v>6711</v>
      </c>
      <c r="E351" s="404">
        <v>171109249</v>
      </c>
      <c r="F351" s="401" t="str">
        <f t="shared" si="5"/>
        <v>Í1+)8È9}Î</v>
      </c>
    </row>
    <row r="352" spans="1:6" ht="26.1">
      <c r="A352">
        <v>171176154</v>
      </c>
      <c r="B352" s="403" t="s">
        <v>6712</v>
      </c>
      <c r="C352">
        <v>47200</v>
      </c>
      <c r="D352" t="s">
        <v>6713</v>
      </c>
      <c r="E352" s="404">
        <v>171109461</v>
      </c>
      <c r="F352" s="401" t="str">
        <f t="shared" si="5"/>
        <v>Í1+)NÈ1&gt;Î</v>
      </c>
    </row>
    <row r="353" spans="1:6" ht="26.1">
      <c r="A353">
        <v>171176200</v>
      </c>
      <c r="B353" s="403" t="s">
        <v>6714</v>
      </c>
      <c r="C353">
        <v>10400</v>
      </c>
      <c r="D353" t="s">
        <v>6715</v>
      </c>
      <c r="E353" s="404">
        <v>171109206</v>
      </c>
      <c r="F353" s="401" t="str">
        <f t="shared" si="5"/>
        <v>Í1+)4È6[Î</v>
      </c>
    </row>
    <row r="354" spans="1:6" ht="26.1">
      <c r="A354">
        <v>171176173</v>
      </c>
      <c r="B354" s="403" t="s">
        <v>6716</v>
      </c>
      <c r="C354">
        <v>18400</v>
      </c>
      <c r="D354" t="s">
        <v>6717</v>
      </c>
      <c r="E354" s="404">
        <v>171109135</v>
      </c>
      <c r="F354" s="401" t="str">
        <f t="shared" si="5"/>
        <v>Í1+)-È59Î</v>
      </c>
    </row>
    <row r="355" spans="1:6" ht="26.1">
      <c r="A355">
        <v>171170268</v>
      </c>
      <c r="B355" s="403" t="s">
        <v>2359</v>
      </c>
      <c r="C355">
        <v>2100</v>
      </c>
      <c r="D355" t="s">
        <v>6718</v>
      </c>
      <c r="E355" s="404">
        <v>171105269</v>
      </c>
      <c r="F355" s="401" t="str">
        <f t="shared" si="5"/>
        <v>Í1+%:È9yÎ</v>
      </c>
    </row>
    <row r="356" spans="1:6" ht="26.1" hidden="1">
      <c r="A356">
        <v>171175902</v>
      </c>
      <c r="B356" s="403" t="s">
        <v>6719</v>
      </c>
      <c r="C356">
        <v>40800</v>
      </c>
      <c r="D356" t="s">
        <v>6720</v>
      </c>
      <c r="F356" s="401" t="e">
        <f t="shared" si="5"/>
        <v>#VALUE!</v>
      </c>
    </row>
    <row r="357" spans="1:6" ht="26.1">
      <c r="A357">
        <v>171165941</v>
      </c>
      <c r="B357" s="403" t="s">
        <v>6721</v>
      </c>
      <c r="C357">
        <v>53600</v>
      </c>
      <c r="D357" t="s">
        <v>6722</v>
      </c>
      <c r="E357" s="404">
        <v>171100637</v>
      </c>
      <c r="F357" s="401" t="str">
        <f t="shared" si="5"/>
        <v>Í1+Â_È7$Î</v>
      </c>
    </row>
    <row r="358" spans="1:6" ht="26.1">
      <c r="A358">
        <v>171166605</v>
      </c>
      <c r="B358" s="403" t="s">
        <v>6723</v>
      </c>
      <c r="C358">
        <v>12000</v>
      </c>
      <c r="D358" t="s">
        <v>6724</v>
      </c>
      <c r="E358" s="404">
        <v>171100259</v>
      </c>
      <c r="F358" s="401" t="str">
        <f t="shared" si="5"/>
        <v>Í1+Â9È9fÎ</v>
      </c>
    </row>
    <row r="359" spans="1:6" ht="26.1">
      <c r="A359">
        <v>171175417</v>
      </c>
      <c r="B359" s="403" t="s">
        <v>6725</v>
      </c>
      <c r="C359">
        <v>8800</v>
      </c>
      <c r="D359" t="s">
        <v>6726</v>
      </c>
      <c r="E359" s="404">
        <v>171107943</v>
      </c>
      <c r="F359" s="401" t="str">
        <f t="shared" si="5"/>
        <v>Í1+'~È36Î</v>
      </c>
    </row>
    <row r="360" spans="1:6" ht="26.1">
      <c r="A360">
        <v>171169075</v>
      </c>
      <c r="B360" s="403" t="s">
        <v>6727</v>
      </c>
      <c r="C360">
        <v>32800</v>
      </c>
      <c r="D360" t="s">
        <v>6728</v>
      </c>
      <c r="E360" s="404">
        <v>171102503</v>
      </c>
      <c r="F360" s="401" t="str">
        <f t="shared" si="5"/>
        <v>Í1+"RÈ3EÎ</v>
      </c>
    </row>
    <row r="361" spans="1:6" ht="26.1">
      <c r="A361">
        <v>171169638</v>
      </c>
      <c r="B361" s="403" t="s">
        <v>6729</v>
      </c>
      <c r="C361">
        <v>18400</v>
      </c>
      <c r="D361" t="s">
        <v>6730</v>
      </c>
      <c r="E361" s="404">
        <v>171103212</v>
      </c>
      <c r="F361" s="401" t="str">
        <f t="shared" si="5"/>
        <v>Í1+#5È25Î</v>
      </c>
    </row>
    <row r="362" spans="1:6" ht="26.1">
      <c r="A362">
        <v>171169344</v>
      </c>
      <c r="B362" s="403" t="s">
        <v>4110</v>
      </c>
      <c r="C362">
        <v>21600</v>
      </c>
      <c r="D362" t="s">
        <v>6731</v>
      </c>
      <c r="E362" s="404">
        <v>171103134</v>
      </c>
      <c r="F362" s="401" t="str">
        <f t="shared" si="5"/>
        <v>Í1+#-È4!Î</v>
      </c>
    </row>
    <row r="363" spans="1:6" ht="26.1" hidden="1">
      <c r="A363">
        <v>171170395</v>
      </c>
      <c r="B363" s="403" t="s">
        <v>6732</v>
      </c>
      <c r="C363">
        <v>40800</v>
      </c>
      <c r="D363" t="s">
        <v>6733</v>
      </c>
      <c r="F363" s="401" t="e">
        <f t="shared" si="5"/>
        <v>#VALUE!</v>
      </c>
    </row>
    <row r="364" spans="1:6" ht="26.1">
      <c r="A364">
        <v>171168975</v>
      </c>
      <c r="B364" s="403" t="s">
        <v>6734</v>
      </c>
      <c r="C364">
        <v>13600</v>
      </c>
      <c r="D364" t="s">
        <v>6735</v>
      </c>
      <c r="E364" s="404">
        <v>171102320</v>
      </c>
      <c r="F364" s="401" t="str">
        <f t="shared" si="5"/>
        <v>Í1+"@È0RÎ</v>
      </c>
    </row>
    <row r="365" spans="1:6" ht="26.1">
      <c r="A365">
        <v>171174311</v>
      </c>
      <c r="B365" s="403" t="s">
        <v>6736</v>
      </c>
      <c r="C365">
        <v>7200</v>
      </c>
      <c r="D365" t="s">
        <v>6737</v>
      </c>
      <c r="E365" s="404">
        <v>171105924</v>
      </c>
      <c r="F365" s="401" t="str">
        <f t="shared" si="5"/>
        <v>Í1+%|È4.Î</v>
      </c>
    </row>
    <row r="366" spans="1:6" ht="26.1">
      <c r="A366">
        <v>171174347</v>
      </c>
      <c r="B366" s="403" t="s">
        <v>254</v>
      </c>
      <c r="C366">
        <v>3400</v>
      </c>
      <c r="D366" t="s">
        <v>6738</v>
      </c>
      <c r="E366" s="404">
        <v>171105994</v>
      </c>
      <c r="F366" s="401" t="str">
        <f t="shared" si="5"/>
        <v>Í1+%ÇÈ4JÎ</v>
      </c>
    </row>
    <row r="367" spans="1:6" ht="26.1">
      <c r="A367">
        <v>171170509</v>
      </c>
      <c r="B367" s="403" t="s">
        <v>6739</v>
      </c>
      <c r="C367">
        <v>85600</v>
      </c>
      <c r="D367" t="s">
        <v>6740</v>
      </c>
      <c r="E367" s="404">
        <v>171105156</v>
      </c>
      <c r="F367" s="401" t="str">
        <f t="shared" si="5"/>
        <v>Í1+%/È6;Î</v>
      </c>
    </row>
    <row r="368" spans="1:6" ht="26.1">
      <c r="A368">
        <v>171179235</v>
      </c>
      <c r="B368" s="403" t="s">
        <v>6741</v>
      </c>
      <c r="C368">
        <v>12000</v>
      </c>
      <c r="D368" t="s">
        <v>6742</v>
      </c>
      <c r="E368" s="404">
        <v>171110072</v>
      </c>
      <c r="F368" s="401" t="str">
        <f t="shared" si="5"/>
        <v>Í1+*'È2yÎ</v>
      </c>
    </row>
    <row r="369" spans="1:6" ht="26.1">
      <c r="A369">
        <v>171179219</v>
      </c>
      <c r="B369" s="403" t="s">
        <v>6743</v>
      </c>
      <c r="C369">
        <v>32800</v>
      </c>
      <c r="D369" t="s">
        <v>6744</v>
      </c>
      <c r="E369" s="404">
        <v>171110054</v>
      </c>
      <c r="F369" s="401" t="str">
        <f t="shared" si="5"/>
        <v>Í1+*%È4}Î</v>
      </c>
    </row>
    <row r="370" spans="1:6" ht="26.1">
      <c r="A370">
        <v>171169060</v>
      </c>
      <c r="B370" s="403" t="s">
        <v>6745</v>
      </c>
      <c r="C370">
        <v>12000</v>
      </c>
      <c r="D370" t="s">
        <v>6746</v>
      </c>
      <c r="E370" s="404">
        <v>171102514</v>
      </c>
      <c r="F370" s="401" t="str">
        <f t="shared" si="5"/>
        <v>Í1+"SÈ4OÎ</v>
      </c>
    </row>
    <row r="371" spans="1:6" ht="26.1" hidden="1">
      <c r="A371">
        <v>171169254</v>
      </c>
      <c r="B371" s="403" t="s">
        <v>5324</v>
      </c>
      <c r="C371">
        <v>573600</v>
      </c>
      <c r="D371" t="s">
        <v>6747</v>
      </c>
      <c r="F371" s="401" t="e">
        <f t="shared" si="5"/>
        <v>#VALUE!</v>
      </c>
    </row>
    <row r="372" spans="1:6" ht="26.1" hidden="1">
      <c r="A372">
        <v>171169218</v>
      </c>
      <c r="B372" s="403" t="s">
        <v>6748</v>
      </c>
      <c r="C372">
        <v>84000</v>
      </c>
      <c r="D372" t="s">
        <v>6749</v>
      </c>
      <c r="F372" s="401" t="e">
        <f t="shared" si="5"/>
        <v>#VALUE!</v>
      </c>
    </row>
    <row r="373" spans="1:6" ht="26.1">
      <c r="A373">
        <v>171168893</v>
      </c>
      <c r="B373" s="403" t="s">
        <v>6750</v>
      </c>
      <c r="C373">
        <v>23200</v>
      </c>
      <c r="D373" t="s">
        <v>6751</v>
      </c>
      <c r="E373" s="404">
        <v>171102407</v>
      </c>
      <c r="F373" s="401" t="str">
        <f t="shared" si="5"/>
        <v>Í1+"HÈ75Î</v>
      </c>
    </row>
    <row r="374" spans="1:6" ht="26.1">
      <c r="A374">
        <v>171168880</v>
      </c>
      <c r="B374" s="403" t="s">
        <v>6752</v>
      </c>
      <c r="C374">
        <v>16800</v>
      </c>
      <c r="D374" t="s">
        <v>6753</v>
      </c>
      <c r="E374" s="404">
        <v>171102539</v>
      </c>
      <c r="F374" s="401" t="str">
        <f t="shared" si="5"/>
        <v>Í1+"UÈ9uÎ</v>
      </c>
    </row>
    <row r="375" spans="1:6" ht="26.1">
      <c r="A375">
        <v>171168746</v>
      </c>
      <c r="B375" s="403" t="s">
        <v>6754</v>
      </c>
      <c r="C375">
        <v>108000</v>
      </c>
      <c r="D375" t="s">
        <v>6755</v>
      </c>
      <c r="E375" s="404">
        <v>171102235</v>
      </c>
      <c r="F375" s="401" t="str">
        <f t="shared" si="5"/>
        <v>Í1+"7È5LÎ</v>
      </c>
    </row>
    <row r="376" spans="1:6" ht="26.1">
      <c r="A376">
        <v>171179326</v>
      </c>
      <c r="B376" s="403" t="s">
        <v>6756</v>
      </c>
      <c r="C376">
        <v>10400</v>
      </c>
      <c r="D376" t="s">
        <v>6757</v>
      </c>
      <c r="E376" s="404">
        <v>171110201</v>
      </c>
      <c r="F376" s="401" t="str">
        <f t="shared" si="5"/>
        <v>Í1+*4È1@Î</v>
      </c>
    </row>
  </sheetData>
  <autoFilter ref="A1:F376">
    <filterColumn colId="4">
      <customFilters>
        <customFilter operator="notEqual" val=" "/>
      </customFilters>
    </filterColumn>
  </autoFilter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511"/>
  <sheetViews>
    <sheetView topLeftCell="A494" workbookViewId="0">
      <selection activeCell="F512" sqref="F512"/>
    </sheetView>
  </sheetViews>
  <sheetFormatPr defaultRowHeight="14.4"/>
  <cols>
    <col min="2" max="2" width="12.62890625" customWidth="1"/>
    <col min="3" max="3" width="11.3125" customWidth="1"/>
    <col min="5" max="5" width="11.6835937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 hidden="1">
      <c r="A2" s="403" t="s">
        <v>10361</v>
      </c>
      <c r="B2">
        <v>16800</v>
      </c>
      <c r="C2" t="s">
        <v>10362</v>
      </c>
      <c r="D2">
        <v>553</v>
      </c>
      <c r="F2" s="401" t="e">
        <f>Code128(E2)</f>
        <v>#VALUE!</v>
      </c>
      <c r="G2">
        <f>IF(AND( D2&gt;480,E2&lt;&gt;""),1,0)</f>
        <v>0</v>
      </c>
    </row>
    <row r="3" spans="1:7" ht="26.1" hidden="1">
      <c r="A3" s="403" t="s">
        <v>10363</v>
      </c>
      <c r="B3">
        <v>23200</v>
      </c>
      <c r="C3" t="s">
        <v>10364</v>
      </c>
      <c r="D3">
        <v>572</v>
      </c>
      <c r="F3" s="401" t="e">
        <f t="shared" ref="F3:F66" si="0">Code128(E3)</f>
        <v>#VALUE!</v>
      </c>
      <c r="G3">
        <f t="shared" ref="G3:G66" si="1">IF(AND( D3&gt;480,E3&lt;&gt;""),1,0)</f>
        <v>0</v>
      </c>
    </row>
    <row r="4" spans="1:7" ht="26.1" hidden="1">
      <c r="A4" s="403" t="s">
        <v>10365</v>
      </c>
      <c r="B4">
        <v>4700</v>
      </c>
      <c r="C4" t="s">
        <v>10366</v>
      </c>
      <c r="D4">
        <v>568</v>
      </c>
      <c r="F4" s="401" t="e">
        <f t="shared" si="0"/>
        <v>#VALUE!</v>
      </c>
      <c r="G4">
        <f t="shared" si="1"/>
        <v>0</v>
      </c>
    </row>
    <row r="5" spans="1:7" ht="26.1" hidden="1">
      <c r="A5" s="403" t="s">
        <v>10367</v>
      </c>
      <c r="B5">
        <v>8800</v>
      </c>
      <c r="C5" t="s">
        <v>10368</v>
      </c>
      <c r="D5">
        <v>551</v>
      </c>
      <c r="F5" s="401" t="e">
        <f t="shared" si="0"/>
        <v>#VALUE!</v>
      </c>
      <c r="G5">
        <f t="shared" si="1"/>
        <v>0</v>
      </c>
    </row>
    <row r="6" spans="1:7" ht="26.1" hidden="1">
      <c r="A6" s="403" t="s">
        <v>10369</v>
      </c>
      <c r="B6">
        <v>13600</v>
      </c>
      <c r="C6" t="s">
        <v>10370</v>
      </c>
      <c r="D6">
        <v>566</v>
      </c>
      <c r="F6" s="401" t="e">
        <f t="shared" si="0"/>
        <v>#VALUE!</v>
      </c>
      <c r="G6">
        <f t="shared" si="1"/>
        <v>0</v>
      </c>
    </row>
    <row r="7" spans="1:7" ht="26.1">
      <c r="A7" s="403" t="s">
        <v>10371</v>
      </c>
      <c r="B7">
        <v>23200</v>
      </c>
      <c r="C7" t="s">
        <v>10372</v>
      </c>
      <c r="D7">
        <v>64</v>
      </c>
      <c r="E7" s="404">
        <v>171101507</v>
      </c>
      <c r="F7" s="401" t="str">
        <f t="shared" si="0"/>
        <v>Í1+!RÈ7ZÎ</v>
      </c>
      <c r="G7">
        <f t="shared" si="1"/>
        <v>0</v>
      </c>
    </row>
    <row r="8" spans="1:7" ht="26.1">
      <c r="A8" s="403" t="s">
        <v>10373</v>
      </c>
      <c r="B8">
        <v>4700</v>
      </c>
      <c r="C8" t="s">
        <v>10374</v>
      </c>
      <c r="D8">
        <v>132</v>
      </c>
      <c r="E8" s="404">
        <v>171107134</v>
      </c>
      <c r="F8" s="401" t="str">
        <f t="shared" si="0"/>
        <v>Í1+'-È4-Î</v>
      </c>
      <c r="G8">
        <f t="shared" si="1"/>
        <v>0</v>
      </c>
    </row>
    <row r="9" spans="1:7" ht="26.1">
      <c r="A9" s="403" t="s">
        <v>10375</v>
      </c>
      <c r="B9">
        <v>16800</v>
      </c>
      <c r="C9" t="s">
        <v>10376</v>
      </c>
      <c r="D9">
        <v>150</v>
      </c>
      <c r="E9" s="404">
        <v>171107071</v>
      </c>
      <c r="F9" s="401" t="str">
        <f t="shared" si="0"/>
        <v>Í1+''È1jÎ</v>
      </c>
      <c r="G9">
        <f t="shared" si="1"/>
        <v>0</v>
      </c>
    </row>
    <row r="10" spans="1:7" ht="26.1" hidden="1">
      <c r="A10" s="403" t="s">
        <v>10377</v>
      </c>
      <c r="B10">
        <v>18400</v>
      </c>
      <c r="C10" t="s">
        <v>10378</v>
      </c>
      <c r="D10">
        <v>515</v>
      </c>
      <c r="F10" s="401" t="e">
        <f t="shared" si="0"/>
        <v>#VALUE!</v>
      </c>
      <c r="G10">
        <f t="shared" si="1"/>
        <v>0</v>
      </c>
    </row>
    <row r="11" spans="1:7" ht="26.1" hidden="1">
      <c r="A11" s="403" t="s">
        <v>10379</v>
      </c>
      <c r="B11">
        <v>16800</v>
      </c>
      <c r="C11" t="s">
        <v>10380</v>
      </c>
      <c r="D11">
        <v>531</v>
      </c>
      <c r="F11" s="401" t="e">
        <f t="shared" si="0"/>
        <v>#VALUE!</v>
      </c>
      <c r="G11">
        <f t="shared" si="1"/>
        <v>0</v>
      </c>
    </row>
    <row r="12" spans="1:7" ht="26.1">
      <c r="A12" s="403" t="s">
        <v>10381</v>
      </c>
      <c r="B12">
        <v>13600</v>
      </c>
      <c r="C12" t="s">
        <v>10382</v>
      </c>
      <c r="D12">
        <v>222</v>
      </c>
      <c r="E12" s="404">
        <v>171101557</v>
      </c>
      <c r="F12" s="401" t="str">
        <f t="shared" si="0"/>
        <v>Í1+!WÈ7nÎ</v>
      </c>
      <c r="G12">
        <f t="shared" si="1"/>
        <v>0</v>
      </c>
    </row>
    <row r="13" spans="1:7" ht="26.1">
      <c r="A13" s="403" t="s">
        <v>10383</v>
      </c>
      <c r="B13">
        <v>4700</v>
      </c>
      <c r="C13" t="s">
        <v>10384</v>
      </c>
      <c r="D13">
        <v>299</v>
      </c>
      <c r="E13" s="404">
        <v>171106684</v>
      </c>
      <c r="F13" s="401" t="str">
        <f t="shared" si="0"/>
        <v>Í1+&amp;dÈ48Î</v>
      </c>
      <c r="G13">
        <f t="shared" si="1"/>
        <v>0</v>
      </c>
    </row>
    <row r="14" spans="1:7" ht="26.1">
      <c r="A14" s="403" t="s">
        <v>3558</v>
      </c>
      <c r="B14">
        <v>61600</v>
      </c>
      <c r="C14" t="s">
        <v>10385</v>
      </c>
      <c r="D14">
        <v>296</v>
      </c>
      <c r="E14" s="404">
        <v>171104136</v>
      </c>
      <c r="F14" s="401" t="str">
        <f t="shared" si="0"/>
        <v>Í1+$-È60Î</v>
      </c>
      <c r="G14">
        <f t="shared" si="1"/>
        <v>0</v>
      </c>
    </row>
    <row r="15" spans="1:7" ht="26.1">
      <c r="A15" s="403" t="s">
        <v>10386</v>
      </c>
      <c r="B15">
        <v>44000</v>
      </c>
      <c r="C15" t="s">
        <v>10387</v>
      </c>
      <c r="D15">
        <v>237</v>
      </c>
      <c r="E15" s="404">
        <v>171102815</v>
      </c>
      <c r="F15" s="401" t="str">
        <f t="shared" si="0"/>
        <v>Í1+"qÈ5fÎ</v>
      </c>
      <c r="G15">
        <f t="shared" si="1"/>
        <v>0</v>
      </c>
    </row>
    <row r="16" spans="1:7" ht="26.1">
      <c r="A16" s="403" t="s">
        <v>1526</v>
      </c>
      <c r="B16">
        <v>48800</v>
      </c>
      <c r="C16" t="s">
        <v>10388</v>
      </c>
      <c r="D16">
        <v>308</v>
      </c>
      <c r="E16" s="404">
        <v>171107015</v>
      </c>
      <c r="F16" s="401" t="str">
        <f t="shared" si="0"/>
        <v>Í1+'!È5jÎ</v>
      </c>
      <c r="G16">
        <f t="shared" si="1"/>
        <v>0</v>
      </c>
    </row>
    <row r="17" spans="1:7" ht="26.1">
      <c r="A17" s="403" t="s">
        <v>10389</v>
      </c>
      <c r="B17">
        <v>157600</v>
      </c>
      <c r="C17" t="s">
        <v>10390</v>
      </c>
      <c r="D17">
        <v>429</v>
      </c>
      <c r="E17" s="404">
        <v>171104273</v>
      </c>
      <c r="F17" s="401" t="str">
        <f t="shared" si="0"/>
        <v>Í1+$;È3VÎ</v>
      </c>
      <c r="G17">
        <f t="shared" si="1"/>
        <v>0</v>
      </c>
    </row>
    <row r="18" spans="1:7" ht="26.1">
      <c r="A18" s="403" t="s">
        <v>10391</v>
      </c>
      <c r="B18">
        <v>42400</v>
      </c>
      <c r="C18" t="s">
        <v>10392</v>
      </c>
      <c r="D18">
        <v>430</v>
      </c>
      <c r="E18" s="404">
        <v>171104274</v>
      </c>
      <c r="F18" s="401" t="str">
        <f t="shared" si="0"/>
        <v>Í1+$;È4\Î</v>
      </c>
      <c r="G18">
        <f t="shared" si="1"/>
        <v>0</v>
      </c>
    </row>
    <row r="19" spans="1:7" ht="26.1">
      <c r="A19" s="403" t="s">
        <v>10393</v>
      </c>
      <c r="B19">
        <v>20000</v>
      </c>
      <c r="C19" t="s">
        <v>10394</v>
      </c>
      <c r="D19">
        <v>55</v>
      </c>
      <c r="E19" s="404">
        <v>171107032</v>
      </c>
      <c r="F19" s="401" t="str">
        <f t="shared" si="0"/>
        <v>Í1+'#È2`Î</v>
      </c>
      <c r="G19">
        <f t="shared" si="1"/>
        <v>0</v>
      </c>
    </row>
    <row r="20" spans="1:7" ht="26.1">
      <c r="A20" s="403" t="s">
        <v>10395</v>
      </c>
      <c r="B20">
        <v>13600</v>
      </c>
      <c r="C20" t="s">
        <v>10396</v>
      </c>
      <c r="D20">
        <v>214</v>
      </c>
      <c r="E20" s="404">
        <v>171101548</v>
      </c>
      <c r="F20" s="401" t="str">
        <f t="shared" si="0"/>
        <v>Í1+!VÈ8pÎ</v>
      </c>
      <c r="G20">
        <f t="shared" si="1"/>
        <v>0</v>
      </c>
    </row>
    <row r="21" spans="1:7" ht="26.1">
      <c r="A21" s="403" t="s">
        <v>10397</v>
      </c>
      <c r="B21">
        <v>21600</v>
      </c>
      <c r="C21" t="s">
        <v>10398</v>
      </c>
      <c r="D21">
        <v>306</v>
      </c>
      <c r="E21" s="404">
        <v>171103852</v>
      </c>
      <c r="F21" s="401" t="str">
        <f t="shared" si="0"/>
        <v>Í1+#uÈ2gÎ</v>
      </c>
      <c r="G21">
        <f t="shared" si="1"/>
        <v>0</v>
      </c>
    </row>
    <row r="22" spans="1:7" ht="26.1">
      <c r="A22" s="403" t="s">
        <v>10399</v>
      </c>
      <c r="B22">
        <v>8800</v>
      </c>
      <c r="C22" t="s">
        <v>10400</v>
      </c>
      <c r="D22">
        <v>334</v>
      </c>
      <c r="E22" s="404">
        <v>171104588</v>
      </c>
      <c r="F22" s="401" t="str">
        <f t="shared" si="0"/>
        <v>Í1+$ZÈ8"Î</v>
      </c>
      <c r="G22">
        <f t="shared" si="1"/>
        <v>0</v>
      </c>
    </row>
    <row r="23" spans="1:7" ht="26.1" hidden="1">
      <c r="A23" s="403" t="s">
        <v>10401</v>
      </c>
      <c r="B23">
        <v>34400</v>
      </c>
      <c r="C23" t="s">
        <v>10402</v>
      </c>
      <c r="D23">
        <v>515</v>
      </c>
      <c r="F23" s="401" t="e">
        <f t="shared" si="0"/>
        <v>#VALUE!</v>
      </c>
      <c r="G23">
        <f t="shared" si="1"/>
        <v>0</v>
      </c>
    </row>
    <row r="24" spans="1:7" ht="26.1">
      <c r="A24" s="403" t="s">
        <v>10403</v>
      </c>
      <c r="B24">
        <v>32800</v>
      </c>
      <c r="C24" t="s">
        <v>10404</v>
      </c>
      <c r="D24">
        <v>313</v>
      </c>
      <c r="E24" s="404">
        <v>171104483</v>
      </c>
      <c r="F24" s="401" t="str">
        <f t="shared" si="0"/>
        <v>Í1+$PÈ3CÎ</v>
      </c>
      <c r="G24">
        <f t="shared" si="1"/>
        <v>0</v>
      </c>
    </row>
    <row r="25" spans="1:7" ht="26.1" hidden="1">
      <c r="A25" s="403" t="s">
        <v>10405</v>
      </c>
      <c r="B25">
        <v>3400</v>
      </c>
      <c r="C25" t="s">
        <v>10406</v>
      </c>
      <c r="D25">
        <v>529</v>
      </c>
      <c r="F25" s="401" t="e">
        <f t="shared" si="0"/>
        <v>#VALUE!</v>
      </c>
      <c r="G25">
        <f t="shared" si="1"/>
        <v>0</v>
      </c>
    </row>
    <row r="26" spans="1:7" ht="26.1">
      <c r="A26" s="403" t="s">
        <v>10407</v>
      </c>
      <c r="B26">
        <v>20000</v>
      </c>
      <c r="C26" t="s">
        <v>10408</v>
      </c>
      <c r="D26">
        <v>249</v>
      </c>
      <c r="E26" s="404">
        <v>171101582</v>
      </c>
      <c r="F26" s="401" t="str">
        <f t="shared" si="0"/>
        <v>Í1+!ZÈ2\Î</v>
      </c>
      <c r="G26">
        <f t="shared" si="1"/>
        <v>0</v>
      </c>
    </row>
    <row r="27" spans="1:7" ht="26.1">
      <c r="A27" s="403" t="s">
        <v>10409</v>
      </c>
      <c r="B27">
        <v>3400</v>
      </c>
      <c r="C27" t="s">
        <v>10410</v>
      </c>
      <c r="D27">
        <v>250</v>
      </c>
      <c r="E27" s="404">
        <v>171101583</v>
      </c>
      <c r="F27" s="401" t="str">
        <f t="shared" si="0"/>
        <v>Í1+!ZÈ3bÎ</v>
      </c>
      <c r="G27">
        <f t="shared" si="1"/>
        <v>0</v>
      </c>
    </row>
    <row r="28" spans="1:7" ht="26.1">
      <c r="A28" s="403" t="s">
        <v>10411</v>
      </c>
      <c r="B28">
        <v>156000</v>
      </c>
      <c r="C28" t="s">
        <v>10412</v>
      </c>
      <c r="D28">
        <v>305</v>
      </c>
      <c r="E28" s="404">
        <v>171104491</v>
      </c>
      <c r="F28" s="401" t="str">
        <f t="shared" si="0"/>
        <v>Í1+$QÈ1;Î</v>
      </c>
      <c r="G28">
        <f t="shared" si="1"/>
        <v>0</v>
      </c>
    </row>
    <row r="29" spans="1:7" ht="26.1">
      <c r="A29" s="403" t="s">
        <v>10413</v>
      </c>
      <c r="B29">
        <v>29600</v>
      </c>
      <c r="C29" t="s">
        <v>10414</v>
      </c>
      <c r="D29">
        <v>300</v>
      </c>
      <c r="E29" s="404">
        <v>171103858</v>
      </c>
      <c r="F29" s="401" t="str">
        <f t="shared" si="0"/>
        <v>Í1+#uÈ8$Î</v>
      </c>
      <c r="G29">
        <f t="shared" si="1"/>
        <v>0</v>
      </c>
    </row>
    <row r="30" spans="1:7" ht="26.1">
      <c r="A30" s="403" t="s">
        <v>10415</v>
      </c>
      <c r="B30">
        <v>3400</v>
      </c>
      <c r="C30" t="s">
        <v>10416</v>
      </c>
      <c r="D30">
        <v>171</v>
      </c>
      <c r="E30" s="404">
        <v>171101318</v>
      </c>
      <c r="F30" s="401" t="str">
        <f t="shared" si="0"/>
        <v>Í1+!?È8{Î</v>
      </c>
      <c r="G30">
        <f t="shared" si="1"/>
        <v>0</v>
      </c>
    </row>
    <row r="31" spans="1:7" ht="26.1">
      <c r="A31" s="403" t="s">
        <v>10417</v>
      </c>
      <c r="B31">
        <v>21600</v>
      </c>
      <c r="C31" t="s">
        <v>10418</v>
      </c>
      <c r="D31">
        <v>78</v>
      </c>
      <c r="E31" s="404">
        <v>171101863</v>
      </c>
      <c r="F31" s="401" t="str">
        <f t="shared" si="0"/>
        <v>Í1+!vÈ3kÎ</v>
      </c>
      <c r="G31">
        <f t="shared" si="1"/>
        <v>0</v>
      </c>
    </row>
    <row r="32" spans="1:7" ht="26.1">
      <c r="A32" s="403" t="s">
        <v>10419</v>
      </c>
      <c r="B32">
        <v>18400</v>
      </c>
      <c r="C32" t="s">
        <v>10420</v>
      </c>
      <c r="D32">
        <v>153</v>
      </c>
      <c r="E32" s="404">
        <v>171108847</v>
      </c>
      <c r="F32" s="401" t="str">
        <f t="shared" si="0"/>
        <v>Í1+(tÈ7)Î</v>
      </c>
      <c r="G32">
        <f t="shared" si="1"/>
        <v>0</v>
      </c>
    </row>
    <row r="33" spans="1:7" ht="26.1" hidden="1">
      <c r="A33" s="403" t="s">
        <v>10421</v>
      </c>
      <c r="B33">
        <v>28000</v>
      </c>
      <c r="C33" t="s">
        <v>10422</v>
      </c>
      <c r="D33">
        <v>544</v>
      </c>
      <c r="F33" s="401" t="e">
        <f t="shared" si="0"/>
        <v>#VALUE!</v>
      </c>
      <c r="G33">
        <f t="shared" si="1"/>
        <v>0</v>
      </c>
    </row>
    <row r="34" spans="1:7" ht="26.1" hidden="1">
      <c r="A34" s="403" t="s">
        <v>10423</v>
      </c>
      <c r="B34">
        <v>80800</v>
      </c>
      <c r="C34" t="s">
        <v>10424</v>
      </c>
      <c r="D34">
        <v>574</v>
      </c>
      <c r="F34" s="401" t="e">
        <f t="shared" si="0"/>
        <v>#VALUE!</v>
      </c>
      <c r="G34">
        <f t="shared" si="1"/>
        <v>0</v>
      </c>
    </row>
    <row r="35" spans="1:7" ht="26.1">
      <c r="A35" s="403" t="s">
        <v>10425</v>
      </c>
      <c r="B35">
        <v>7200</v>
      </c>
      <c r="C35" t="s">
        <v>10426</v>
      </c>
      <c r="D35">
        <v>65</v>
      </c>
      <c r="E35" s="404">
        <v>171108779</v>
      </c>
      <c r="F35" s="401" t="str">
        <f t="shared" si="0"/>
        <v>Í1+(mÈ9ÄÎ</v>
      </c>
      <c r="G35">
        <f t="shared" si="1"/>
        <v>0</v>
      </c>
    </row>
    <row r="36" spans="1:7" ht="26.1">
      <c r="A36" s="403" t="s">
        <v>10427</v>
      </c>
      <c r="B36">
        <v>2100</v>
      </c>
      <c r="C36" t="s">
        <v>10428</v>
      </c>
      <c r="D36">
        <v>64</v>
      </c>
      <c r="E36" s="404">
        <v>171108780</v>
      </c>
      <c r="F36" s="401" t="str">
        <f t="shared" si="0"/>
        <v>Í1+(nÈ0NÎ</v>
      </c>
      <c r="G36">
        <f t="shared" si="1"/>
        <v>0</v>
      </c>
    </row>
    <row r="37" spans="1:7" ht="26.1" hidden="1">
      <c r="A37" s="403" t="s">
        <v>366</v>
      </c>
      <c r="B37">
        <v>525800</v>
      </c>
      <c r="C37" t="s">
        <v>10429</v>
      </c>
      <c r="D37">
        <v>216</v>
      </c>
      <c r="F37" s="401" t="e">
        <f t="shared" si="0"/>
        <v>#VALUE!</v>
      </c>
      <c r="G37">
        <f t="shared" si="1"/>
        <v>0</v>
      </c>
    </row>
    <row r="38" spans="1:7" ht="26.1" hidden="1">
      <c r="A38" s="403" t="s">
        <v>10430</v>
      </c>
      <c r="B38">
        <v>36000</v>
      </c>
      <c r="C38" t="s">
        <v>10431</v>
      </c>
      <c r="D38">
        <v>537</v>
      </c>
      <c r="F38" s="401" t="e">
        <f t="shared" si="0"/>
        <v>#VALUE!</v>
      </c>
      <c r="G38">
        <f t="shared" si="1"/>
        <v>0</v>
      </c>
    </row>
    <row r="39" spans="1:7" ht="26.1">
      <c r="A39" s="403" t="s">
        <v>10432</v>
      </c>
      <c r="B39">
        <v>47200</v>
      </c>
      <c r="C39" t="s">
        <v>10433</v>
      </c>
      <c r="D39">
        <v>377</v>
      </c>
      <c r="E39" s="404">
        <v>171103600</v>
      </c>
      <c r="F39" s="401" t="str">
        <f t="shared" si="0"/>
        <v>Í1+#\È0^Î</v>
      </c>
      <c r="G39">
        <f t="shared" si="1"/>
        <v>0</v>
      </c>
    </row>
    <row r="40" spans="1:7" ht="26.1">
      <c r="A40" s="403" t="s">
        <v>10434</v>
      </c>
      <c r="B40">
        <v>29600</v>
      </c>
      <c r="C40" t="s">
        <v>10435</v>
      </c>
      <c r="D40">
        <v>72</v>
      </c>
      <c r="E40" s="404">
        <v>171101343</v>
      </c>
      <c r="F40" s="401" t="str">
        <f t="shared" si="0"/>
        <v>Í1+!BÈ3iÎ</v>
      </c>
      <c r="G40">
        <f t="shared" si="1"/>
        <v>0</v>
      </c>
    </row>
    <row r="41" spans="1:7" ht="26.1">
      <c r="A41" s="403" t="s">
        <v>10436</v>
      </c>
      <c r="B41">
        <v>63200</v>
      </c>
      <c r="C41" t="s">
        <v>10437</v>
      </c>
      <c r="D41">
        <v>323</v>
      </c>
      <c r="E41" s="404">
        <v>171106701</v>
      </c>
      <c r="F41" s="401" t="str">
        <f t="shared" si="0"/>
        <v>Í1+&amp;fÈ1.Î</v>
      </c>
      <c r="G41">
        <f t="shared" si="1"/>
        <v>0</v>
      </c>
    </row>
    <row r="42" spans="1:7" ht="26.1">
      <c r="A42" s="403" t="s">
        <v>10438</v>
      </c>
      <c r="B42">
        <v>21600</v>
      </c>
      <c r="C42" t="s">
        <v>10439</v>
      </c>
      <c r="D42">
        <v>226</v>
      </c>
      <c r="E42" s="404">
        <v>171104558</v>
      </c>
      <c r="F42" s="401" t="str">
        <f t="shared" si="0"/>
        <v>Í1+$WÈ8}Î</v>
      </c>
      <c r="G42">
        <f t="shared" si="1"/>
        <v>0</v>
      </c>
    </row>
    <row r="43" spans="1:7" ht="26.1">
      <c r="A43" s="403" t="s">
        <v>10440</v>
      </c>
      <c r="B43">
        <v>16800</v>
      </c>
      <c r="C43" t="s">
        <v>10441</v>
      </c>
      <c r="D43">
        <v>90</v>
      </c>
      <c r="E43" s="404">
        <v>171104687</v>
      </c>
      <c r="F43" s="401" t="str">
        <f t="shared" si="0"/>
        <v>Í1+$dÈ7DÎ</v>
      </c>
      <c r="G43">
        <f t="shared" si="1"/>
        <v>0</v>
      </c>
    </row>
    <row r="44" spans="1:7" ht="26.1">
      <c r="A44" s="403" t="s">
        <v>10442</v>
      </c>
      <c r="B44">
        <v>16800</v>
      </c>
      <c r="C44" t="s">
        <v>10443</v>
      </c>
      <c r="D44">
        <v>23</v>
      </c>
      <c r="E44" s="404">
        <v>171101476</v>
      </c>
      <c r="F44" s="401" t="str">
        <f t="shared" si="0"/>
        <v>Í1+!OÈ6HÎ</v>
      </c>
      <c r="G44">
        <f t="shared" si="1"/>
        <v>0</v>
      </c>
    </row>
    <row r="45" spans="1:7" ht="26.1">
      <c r="A45" s="403" t="s">
        <v>10444</v>
      </c>
      <c r="B45">
        <v>21600</v>
      </c>
      <c r="C45" t="s">
        <v>10445</v>
      </c>
      <c r="D45">
        <v>65</v>
      </c>
      <c r="E45" s="404">
        <v>171104671</v>
      </c>
      <c r="F45" s="401" t="str">
        <f t="shared" si="0"/>
        <v>Í1+$cÈ1ÇÎ</v>
      </c>
      <c r="G45">
        <f t="shared" si="1"/>
        <v>0</v>
      </c>
    </row>
    <row r="46" spans="1:7" ht="26.1">
      <c r="A46" s="403" t="s">
        <v>10446</v>
      </c>
      <c r="B46">
        <v>76000</v>
      </c>
      <c r="C46" t="s">
        <v>10447</v>
      </c>
      <c r="D46">
        <v>415</v>
      </c>
      <c r="E46" s="404">
        <v>171108981</v>
      </c>
      <c r="F46" s="401" t="str">
        <f t="shared" si="0"/>
        <v>Í1+(ÆÈ1=Î</v>
      </c>
      <c r="G46">
        <f t="shared" si="1"/>
        <v>0</v>
      </c>
    </row>
    <row r="47" spans="1:7" ht="26.1">
      <c r="A47" s="403" t="s">
        <v>10448</v>
      </c>
      <c r="B47">
        <v>4700</v>
      </c>
      <c r="C47" t="s">
        <v>10449</v>
      </c>
      <c r="D47">
        <v>179</v>
      </c>
      <c r="E47" s="404">
        <v>171102874</v>
      </c>
      <c r="F47" s="401" t="str">
        <f t="shared" si="0"/>
        <v>Í1+"wÈ4xÎ</v>
      </c>
      <c r="G47">
        <f t="shared" si="1"/>
        <v>0</v>
      </c>
    </row>
    <row r="48" spans="1:7" ht="26.1">
      <c r="A48" s="403" t="s">
        <v>10450</v>
      </c>
      <c r="B48">
        <v>13600</v>
      </c>
      <c r="C48" t="s">
        <v>10451</v>
      </c>
      <c r="D48">
        <v>51</v>
      </c>
      <c r="E48" s="404">
        <v>171102934</v>
      </c>
      <c r="F48" s="401" t="str">
        <f t="shared" si="0"/>
        <v>Í1+"}È4)Î</v>
      </c>
      <c r="G48">
        <f t="shared" si="1"/>
        <v>0</v>
      </c>
    </row>
    <row r="49" spans="1:7" ht="26.1">
      <c r="A49" s="403" t="s">
        <v>10452</v>
      </c>
      <c r="B49">
        <v>50400</v>
      </c>
      <c r="C49" t="s">
        <v>10453</v>
      </c>
      <c r="D49">
        <v>388</v>
      </c>
      <c r="E49" s="404">
        <v>171109041</v>
      </c>
      <c r="F49" s="401" t="str">
        <f t="shared" si="0"/>
        <v>Í1+)$È1dÎ</v>
      </c>
      <c r="G49">
        <f t="shared" si="1"/>
        <v>0</v>
      </c>
    </row>
    <row r="50" spans="1:7" ht="26.1">
      <c r="A50" s="403" t="s">
        <v>10454</v>
      </c>
      <c r="B50">
        <v>32800</v>
      </c>
      <c r="C50" t="s">
        <v>10455</v>
      </c>
      <c r="D50">
        <v>349</v>
      </c>
      <c r="E50" s="404">
        <v>171108949</v>
      </c>
      <c r="F50" s="401" t="str">
        <f t="shared" si="0"/>
        <v>Í1+(~È9]Î</v>
      </c>
      <c r="G50">
        <f t="shared" si="1"/>
        <v>0</v>
      </c>
    </row>
    <row r="51" spans="1:7" ht="26.1">
      <c r="A51" s="403" t="s">
        <v>10456</v>
      </c>
      <c r="B51">
        <v>8800</v>
      </c>
      <c r="C51" t="s">
        <v>10457</v>
      </c>
      <c r="D51">
        <v>331</v>
      </c>
      <c r="E51" s="404">
        <v>171101668</v>
      </c>
      <c r="F51" s="401" t="str">
        <f t="shared" si="0"/>
        <v>Í1+!bÈ89Î</v>
      </c>
      <c r="G51">
        <f t="shared" si="1"/>
        <v>0</v>
      </c>
    </row>
    <row r="52" spans="1:7" ht="26.1" hidden="1">
      <c r="A52" s="403" t="s">
        <v>10458</v>
      </c>
      <c r="B52">
        <v>16800</v>
      </c>
      <c r="C52" t="s">
        <v>10459</v>
      </c>
      <c r="D52">
        <v>562</v>
      </c>
      <c r="F52" s="401" t="e">
        <f t="shared" si="0"/>
        <v>#VALUE!</v>
      </c>
      <c r="G52">
        <f t="shared" si="1"/>
        <v>0</v>
      </c>
    </row>
    <row r="53" spans="1:7" ht="26.1" hidden="1">
      <c r="A53" s="403" t="s">
        <v>10460</v>
      </c>
      <c r="B53">
        <v>48800</v>
      </c>
      <c r="C53" t="s">
        <v>10461</v>
      </c>
      <c r="D53">
        <v>563</v>
      </c>
      <c r="F53" s="401" t="e">
        <f t="shared" si="0"/>
        <v>#VALUE!</v>
      </c>
      <c r="G53">
        <f t="shared" si="1"/>
        <v>0</v>
      </c>
    </row>
    <row r="54" spans="1:7" ht="26.1">
      <c r="A54" s="403" t="s">
        <v>10462</v>
      </c>
      <c r="B54">
        <v>10400</v>
      </c>
      <c r="C54" t="s">
        <v>10463</v>
      </c>
      <c r="D54">
        <v>130</v>
      </c>
      <c r="E54" s="404">
        <v>171104613</v>
      </c>
      <c r="F54" s="401" t="str">
        <f t="shared" si="0"/>
        <v>Í1+$]È3wÎ</v>
      </c>
      <c r="G54">
        <f t="shared" si="1"/>
        <v>0</v>
      </c>
    </row>
    <row r="55" spans="1:7" ht="26.1">
      <c r="A55" s="403" t="s">
        <v>10464</v>
      </c>
      <c r="B55">
        <v>29600</v>
      </c>
      <c r="C55" t="s">
        <v>10465</v>
      </c>
      <c r="D55">
        <v>73</v>
      </c>
      <c r="E55" s="404">
        <v>171102924</v>
      </c>
      <c r="F55" s="401" t="str">
        <f t="shared" si="0"/>
        <v>Í1+"|È4%Î</v>
      </c>
      <c r="G55">
        <f t="shared" si="1"/>
        <v>0</v>
      </c>
    </row>
    <row r="56" spans="1:7" ht="26.1">
      <c r="A56" s="403" t="s">
        <v>10466</v>
      </c>
      <c r="B56">
        <v>10400</v>
      </c>
      <c r="C56" t="s">
        <v>10467</v>
      </c>
      <c r="D56">
        <v>19</v>
      </c>
      <c r="E56" s="404">
        <v>171108839</v>
      </c>
      <c r="F56" s="401" t="str">
        <f t="shared" si="0"/>
        <v>Í1+(sÈ91Î</v>
      </c>
      <c r="G56">
        <f t="shared" si="1"/>
        <v>0</v>
      </c>
    </row>
    <row r="57" spans="1:7" ht="26.1" hidden="1">
      <c r="A57" s="403" t="s">
        <v>10468</v>
      </c>
      <c r="B57">
        <v>82400</v>
      </c>
      <c r="C57" t="s">
        <v>10469</v>
      </c>
      <c r="D57">
        <v>526</v>
      </c>
      <c r="F57" s="401" t="e">
        <f t="shared" si="0"/>
        <v>#VALUE!</v>
      </c>
      <c r="G57">
        <f t="shared" si="1"/>
        <v>0</v>
      </c>
    </row>
    <row r="58" spans="1:7" ht="26.1" hidden="1">
      <c r="A58" s="403" t="s">
        <v>10470</v>
      </c>
      <c r="B58">
        <v>55400</v>
      </c>
      <c r="C58" t="s">
        <v>10471</v>
      </c>
      <c r="D58">
        <v>559</v>
      </c>
      <c r="F58" s="401" t="e">
        <f t="shared" si="0"/>
        <v>#VALUE!</v>
      </c>
      <c r="G58">
        <f t="shared" si="1"/>
        <v>0</v>
      </c>
    </row>
    <row r="59" spans="1:7" ht="26.1">
      <c r="A59" s="403" t="s">
        <v>10472</v>
      </c>
      <c r="B59">
        <v>12000</v>
      </c>
      <c r="C59" t="s">
        <v>10473</v>
      </c>
      <c r="D59">
        <v>279</v>
      </c>
      <c r="E59" s="404">
        <v>171104119</v>
      </c>
      <c r="F59" s="401" t="str">
        <f t="shared" si="0"/>
        <v>Í1+$+È9:Î</v>
      </c>
      <c r="G59">
        <f t="shared" si="1"/>
        <v>0</v>
      </c>
    </row>
    <row r="60" spans="1:7" ht="26.1">
      <c r="A60" s="403" t="s">
        <v>10474</v>
      </c>
      <c r="B60">
        <v>44000</v>
      </c>
      <c r="C60" t="s">
        <v>10475</v>
      </c>
      <c r="D60">
        <v>116</v>
      </c>
      <c r="E60" s="404">
        <v>171102087</v>
      </c>
      <c r="F60" s="401" t="str">
        <f t="shared" si="0"/>
        <v>Í1+"(È7ÇÎ</v>
      </c>
      <c r="G60">
        <f t="shared" si="1"/>
        <v>0</v>
      </c>
    </row>
    <row r="61" spans="1:7" ht="26.1">
      <c r="A61" s="403" t="s">
        <v>10476</v>
      </c>
      <c r="B61">
        <v>3400</v>
      </c>
      <c r="C61" t="s">
        <v>10477</v>
      </c>
      <c r="D61">
        <v>212</v>
      </c>
      <c r="E61" s="404">
        <v>171102827</v>
      </c>
      <c r="F61" s="401" t="str">
        <f t="shared" si="0"/>
        <v>Í1+"rÈ7vÎ</v>
      </c>
      <c r="G61">
        <f t="shared" si="1"/>
        <v>0</v>
      </c>
    </row>
    <row r="62" spans="1:7" ht="26.1">
      <c r="A62" s="403" t="s">
        <v>848</v>
      </c>
      <c r="B62">
        <v>18400</v>
      </c>
      <c r="C62" t="s">
        <v>10478</v>
      </c>
      <c r="D62">
        <v>211</v>
      </c>
      <c r="E62" s="404">
        <v>171102826</v>
      </c>
      <c r="F62" s="401" t="str">
        <f t="shared" si="0"/>
        <v>Í1+"rÈ6pÎ</v>
      </c>
      <c r="G62">
        <f t="shared" si="1"/>
        <v>0</v>
      </c>
    </row>
    <row r="63" spans="1:7" ht="26.1">
      <c r="A63" s="403" t="s">
        <v>10479</v>
      </c>
      <c r="B63">
        <v>64800</v>
      </c>
      <c r="C63" t="s">
        <v>10480</v>
      </c>
      <c r="D63">
        <v>341</v>
      </c>
      <c r="E63" s="404">
        <v>171109750</v>
      </c>
      <c r="F63" s="401" t="str">
        <f t="shared" si="0"/>
        <v>Í1+)kÈ0EÎ</v>
      </c>
      <c r="G63">
        <f t="shared" si="1"/>
        <v>0</v>
      </c>
    </row>
    <row r="64" spans="1:7" ht="26.1" hidden="1">
      <c r="A64" s="403" t="s">
        <v>10481</v>
      </c>
      <c r="B64">
        <v>34400</v>
      </c>
      <c r="C64" t="s">
        <v>10482</v>
      </c>
      <c r="D64">
        <v>513</v>
      </c>
      <c r="F64" s="401" t="e">
        <f t="shared" si="0"/>
        <v>#VALUE!</v>
      </c>
      <c r="G64">
        <f t="shared" si="1"/>
        <v>0</v>
      </c>
    </row>
    <row r="65" spans="1:7" ht="26.1" hidden="1">
      <c r="A65" s="403" t="s">
        <v>10483</v>
      </c>
      <c r="B65">
        <v>16800</v>
      </c>
      <c r="C65" t="s">
        <v>10484</v>
      </c>
      <c r="D65">
        <v>502</v>
      </c>
      <c r="F65" s="401" t="e">
        <f t="shared" si="0"/>
        <v>#VALUE!</v>
      </c>
      <c r="G65">
        <f t="shared" si="1"/>
        <v>0</v>
      </c>
    </row>
    <row r="66" spans="1:7" ht="26.1">
      <c r="A66" s="403" t="s">
        <v>10485</v>
      </c>
      <c r="B66">
        <v>16800</v>
      </c>
      <c r="C66" t="s">
        <v>10486</v>
      </c>
      <c r="D66">
        <v>10</v>
      </c>
      <c r="E66" s="404">
        <v>171101468</v>
      </c>
      <c r="F66" s="401" t="str">
        <f t="shared" si="0"/>
        <v>Í1+!NÈ8PÎ</v>
      </c>
      <c r="G66">
        <f t="shared" si="1"/>
        <v>0</v>
      </c>
    </row>
    <row r="67" spans="1:7" ht="26.1" hidden="1">
      <c r="A67" s="403" t="s">
        <v>10487</v>
      </c>
      <c r="B67">
        <v>26400</v>
      </c>
      <c r="C67" t="s">
        <v>10488</v>
      </c>
      <c r="D67">
        <v>535</v>
      </c>
      <c r="F67" s="401" t="e">
        <f t="shared" ref="F67:F130" si="2">Code128(E67)</f>
        <v>#VALUE!</v>
      </c>
      <c r="G67">
        <f t="shared" ref="G67:G130" si="3">IF(AND( D67&gt;480,E67&lt;&gt;""),1,0)</f>
        <v>0</v>
      </c>
    </row>
    <row r="68" spans="1:7" ht="26.1">
      <c r="A68" s="403" t="s">
        <v>10489</v>
      </c>
      <c r="B68">
        <v>8800</v>
      </c>
      <c r="C68" t="s">
        <v>10490</v>
      </c>
      <c r="D68">
        <v>438</v>
      </c>
      <c r="E68" s="404">
        <v>171101431</v>
      </c>
      <c r="F68" s="401" t="str">
        <f t="shared" si="2"/>
        <v>Í1+!KÈ1ÅÎ</v>
      </c>
      <c r="G68">
        <f t="shared" si="3"/>
        <v>0</v>
      </c>
    </row>
    <row r="69" spans="1:7" ht="26.1">
      <c r="A69" s="403" t="s">
        <v>10491</v>
      </c>
      <c r="B69">
        <v>18400</v>
      </c>
      <c r="C69" t="s">
        <v>10492</v>
      </c>
      <c r="D69">
        <v>213</v>
      </c>
      <c r="E69" s="404">
        <v>171108737</v>
      </c>
      <c r="F69" s="401" t="str">
        <f t="shared" si="2"/>
        <v>Í1+(iÈ7dÎ</v>
      </c>
      <c r="G69">
        <f t="shared" si="3"/>
        <v>0</v>
      </c>
    </row>
    <row r="70" spans="1:7" ht="26.1">
      <c r="A70" s="403" t="s">
        <v>10493</v>
      </c>
      <c r="B70">
        <v>32800</v>
      </c>
      <c r="C70" t="s">
        <v>10494</v>
      </c>
      <c r="D70">
        <v>79</v>
      </c>
      <c r="E70" s="404">
        <v>171103994</v>
      </c>
      <c r="F70" s="401" t="str">
        <f t="shared" si="2"/>
        <v>Í1+#ÇÈ4DÎ</v>
      </c>
      <c r="G70">
        <f t="shared" si="3"/>
        <v>0</v>
      </c>
    </row>
    <row r="71" spans="1:7" ht="26.1">
      <c r="A71" s="403" t="s">
        <v>10495</v>
      </c>
      <c r="B71">
        <v>108000</v>
      </c>
      <c r="C71" t="s">
        <v>10496</v>
      </c>
      <c r="D71">
        <v>414</v>
      </c>
      <c r="E71" s="404">
        <v>171108979</v>
      </c>
      <c r="F71" s="401" t="str">
        <f t="shared" si="2"/>
        <v>Í1+(ÅÈ9iÎ</v>
      </c>
      <c r="G71">
        <f t="shared" si="3"/>
        <v>0</v>
      </c>
    </row>
    <row r="72" spans="1:7" ht="26.1">
      <c r="A72" s="403" t="s">
        <v>10497</v>
      </c>
      <c r="B72">
        <v>88800</v>
      </c>
      <c r="C72" t="s">
        <v>10498</v>
      </c>
      <c r="D72">
        <v>413</v>
      </c>
      <c r="E72" s="404">
        <v>171108978</v>
      </c>
      <c r="F72" s="401" t="str">
        <f t="shared" si="2"/>
        <v>Í1+(ÅÈ8cÎ</v>
      </c>
      <c r="G72">
        <f t="shared" si="3"/>
        <v>0</v>
      </c>
    </row>
    <row r="73" spans="1:7" ht="26.1">
      <c r="A73" s="403" t="s">
        <v>10499</v>
      </c>
      <c r="B73">
        <v>15200</v>
      </c>
      <c r="C73" t="s">
        <v>10500</v>
      </c>
      <c r="D73">
        <v>235</v>
      </c>
      <c r="E73" s="404">
        <v>171101570</v>
      </c>
      <c r="F73" s="401" t="str">
        <f t="shared" si="2"/>
        <v>Í1+!YÈ0LÎ</v>
      </c>
      <c r="G73">
        <f t="shared" si="3"/>
        <v>0</v>
      </c>
    </row>
    <row r="74" spans="1:7" ht="26.1" hidden="1">
      <c r="A74" s="403" t="s">
        <v>322</v>
      </c>
      <c r="B74">
        <v>162600</v>
      </c>
      <c r="C74" t="s">
        <v>10501</v>
      </c>
      <c r="D74">
        <v>172</v>
      </c>
      <c r="F74" s="401" t="e">
        <f t="shared" si="2"/>
        <v>#VALUE!</v>
      </c>
      <c r="G74">
        <f t="shared" si="3"/>
        <v>0</v>
      </c>
    </row>
    <row r="75" spans="1:7" ht="26.1">
      <c r="A75" s="403" t="s">
        <v>10502</v>
      </c>
      <c r="B75">
        <v>13600</v>
      </c>
      <c r="C75" t="s">
        <v>10503</v>
      </c>
      <c r="D75">
        <v>436</v>
      </c>
      <c r="E75" s="404">
        <v>171109002</v>
      </c>
      <c r="F75" s="401" t="str">
        <f t="shared" si="2"/>
        <v>Í1+)ÂÈ2ZÎ</v>
      </c>
      <c r="G75">
        <f t="shared" si="3"/>
        <v>0</v>
      </c>
    </row>
    <row r="76" spans="1:7" ht="26.1">
      <c r="A76" s="403" t="s">
        <v>10504</v>
      </c>
      <c r="B76">
        <v>7200</v>
      </c>
      <c r="C76" t="s">
        <v>10505</v>
      </c>
      <c r="D76">
        <v>448</v>
      </c>
      <c r="E76" s="404">
        <v>171109068</v>
      </c>
      <c r="F76" s="401" t="str">
        <f t="shared" si="2"/>
        <v>Í1+)&amp;È8/Î</v>
      </c>
      <c r="G76">
        <f t="shared" si="3"/>
        <v>0</v>
      </c>
    </row>
    <row r="77" spans="1:7" ht="26.1" hidden="1">
      <c r="A77" s="403" t="s">
        <v>10506</v>
      </c>
      <c r="B77">
        <v>164200</v>
      </c>
      <c r="C77" t="s">
        <v>10507</v>
      </c>
      <c r="D77">
        <v>41</v>
      </c>
      <c r="F77" s="401" t="e">
        <f t="shared" si="2"/>
        <v>#VALUE!</v>
      </c>
      <c r="G77">
        <f t="shared" si="3"/>
        <v>0</v>
      </c>
    </row>
    <row r="78" spans="1:7" ht="26.1">
      <c r="A78" s="403" t="s">
        <v>10508</v>
      </c>
      <c r="B78">
        <v>23200</v>
      </c>
      <c r="C78" t="s">
        <v>10509</v>
      </c>
      <c r="D78">
        <v>50</v>
      </c>
      <c r="E78" s="404">
        <v>171108794</v>
      </c>
      <c r="F78" s="401" t="str">
        <f t="shared" si="2"/>
        <v>Í1+(oÈ4jÎ</v>
      </c>
      <c r="G78">
        <f t="shared" si="3"/>
        <v>0</v>
      </c>
    </row>
    <row r="79" spans="1:7" ht="26.1" hidden="1">
      <c r="A79" s="403" t="s">
        <v>10510</v>
      </c>
      <c r="B79">
        <v>26400</v>
      </c>
      <c r="C79" t="s">
        <v>10511</v>
      </c>
      <c r="D79">
        <v>575</v>
      </c>
      <c r="F79" s="401" t="e">
        <f t="shared" si="2"/>
        <v>#VALUE!</v>
      </c>
      <c r="G79">
        <f t="shared" si="3"/>
        <v>0</v>
      </c>
    </row>
    <row r="80" spans="1:7" ht="26.1">
      <c r="A80" s="403" t="s">
        <v>10512</v>
      </c>
      <c r="B80">
        <v>12000</v>
      </c>
      <c r="C80" t="s">
        <v>10513</v>
      </c>
      <c r="D80">
        <v>144</v>
      </c>
      <c r="E80" s="404">
        <v>171101292</v>
      </c>
      <c r="F80" s="401" t="str">
        <f t="shared" si="2"/>
        <v>Í1+!=È2OÎ</v>
      </c>
      <c r="G80">
        <f t="shared" si="3"/>
        <v>0</v>
      </c>
    </row>
    <row r="81" spans="1:7" ht="26.1">
      <c r="A81" s="403" t="s">
        <v>10514</v>
      </c>
      <c r="B81">
        <v>7200</v>
      </c>
      <c r="C81" t="s">
        <v>10515</v>
      </c>
      <c r="D81">
        <v>145</v>
      </c>
      <c r="E81" s="404">
        <v>171101293</v>
      </c>
      <c r="F81" s="401" t="str">
        <f t="shared" si="2"/>
        <v>Í1+!=È3UÎ</v>
      </c>
      <c r="G81">
        <f t="shared" si="3"/>
        <v>0</v>
      </c>
    </row>
    <row r="82" spans="1:7" ht="26.1">
      <c r="A82" s="403" t="s">
        <v>10516</v>
      </c>
      <c r="B82">
        <v>12000</v>
      </c>
      <c r="C82" t="s">
        <v>10517</v>
      </c>
      <c r="D82">
        <v>239</v>
      </c>
      <c r="E82" s="404">
        <v>171106546</v>
      </c>
      <c r="F82" s="401" t="str">
        <f t="shared" si="2"/>
        <v>Í1+&amp;VÈ6sÎ</v>
      </c>
      <c r="G82">
        <f t="shared" si="3"/>
        <v>0</v>
      </c>
    </row>
    <row r="83" spans="1:7" ht="26.1">
      <c r="A83" s="403" t="s">
        <v>10518</v>
      </c>
      <c r="B83">
        <v>31200</v>
      </c>
      <c r="C83" t="s">
        <v>10519</v>
      </c>
      <c r="D83">
        <v>301</v>
      </c>
      <c r="E83" s="404">
        <v>171101953</v>
      </c>
      <c r="F83" s="401" t="str">
        <f t="shared" si="2"/>
        <v>Í1+!ÃÈ3(Î</v>
      </c>
      <c r="G83">
        <f t="shared" si="3"/>
        <v>0</v>
      </c>
    </row>
    <row r="84" spans="1:7" ht="26.1">
      <c r="A84" s="403" t="s">
        <v>10520</v>
      </c>
      <c r="B84">
        <v>26400</v>
      </c>
      <c r="C84" t="s">
        <v>10521</v>
      </c>
      <c r="D84">
        <v>333</v>
      </c>
      <c r="E84" s="404">
        <v>171104152</v>
      </c>
      <c r="F84" s="401" t="str">
        <f t="shared" si="2"/>
        <v>Í1+$/È2ÂÎ</v>
      </c>
      <c r="G84">
        <f t="shared" si="3"/>
        <v>0</v>
      </c>
    </row>
    <row r="85" spans="1:7" ht="26.1">
      <c r="A85" s="403" t="s">
        <v>10522</v>
      </c>
      <c r="B85">
        <v>8800</v>
      </c>
      <c r="C85" t="s">
        <v>10523</v>
      </c>
      <c r="D85">
        <v>220</v>
      </c>
      <c r="E85" s="404">
        <v>171108730</v>
      </c>
      <c r="F85" s="401" t="str">
        <f t="shared" si="2"/>
        <v>Í1+(iÈ0:Î</v>
      </c>
      <c r="G85">
        <f t="shared" si="3"/>
        <v>0</v>
      </c>
    </row>
    <row r="86" spans="1:7" ht="26.1">
      <c r="A86" s="403" t="s">
        <v>10524</v>
      </c>
      <c r="B86">
        <v>2100</v>
      </c>
      <c r="C86" t="s">
        <v>10525</v>
      </c>
      <c r="D86">
        <v>224</v>
      </c>
      <c r="E86" s="404">
        <v>171108726</v>
      </c>
      <c r="F86" s="401" t="str">
        <f t="shared" si="2"/>
        <v>Í1+(hÈ6ZÎ</v>
      </c>
      <c r="G86">
        <f t="shared" si="3"/>
        <v>0</v>
      </c>
    </row>
    <row r="87" spans="1:7" ht="26.1">
      <c r="A87" s="403" t="s">
        <v>10526</v>
      </c>
      <c r="B87">
        <v>52000</v>
      </c>
      <c r="C87" t="s">
        <v>10527</v>
      </c>
      <c r="D87">
        <v>350</v>
      </c>
      <c r="E87" s="404">
        <v>171101652</v>
      </c>
      <c r="F87" s="401" t="str">
        <f t="shared" si="2"/>
        <v>Í1+!aÈ2xÎ</v>
      </c>
      <c r="G87">
        <f t="shared" si="3"/>
        <v>0</v>
      </c>
    </row>
    <row r="88" spans="1:7" ht="26.1" hidden="1">
      <c r="A88" s="403" t="s">
        <v>10528</v>
      </c>
      <c r="B88">
        <v>325800</v>
      </c>
      <c r="C88" t="s">
        <v>10529</v>
      </c>
      <c r="D88">
        <v>48</v>
      </c>
      <c r="F88" s="401" t="e">
        <f t="shared" si="2"/>
        <v>#VALUE!</v>
      </c>
      <c r="G88">
        <f t="shared" si="3"/>
        <v>0</v>
      </c>
    </row>
    <row r="89" spans="1:7" ht="26.1">
      <c r="A89" s="403" t="s">
        <v>10530</v>
      </c>
      <c r="B89">
        <v>26400</v>
      </c>
      <c r="C89" t="s">
        <v>10531</v>
      </c>
      <c r="D89">
        <v>47</v>
      </c>
      <c r="E89" s="404">
        <v>171108796</v>
      </c>
      <c r="F89" s="401" t="str">
        <f t="shared" si="2"/>
        <v>Í1+(oÈ6vÎ</v>
      </c>
      <c r="G89">
        <f t="shared" si="3"/>
        <v>0</v>
      </c>
    </row>
    <row r="90" spans="1:7" ht="26.1" hidden="1">
      <c r="A90" s="403" t="s">
        <v>10532</v>
      </c>
      <c r="B90">
        <v>18400</v>
      </c>
      <c r="C90" t="s">
        <v>10533</v>
      </c>
      <c r="D90">
        <v>504</v>
      </c>
      <c r="F90" s="401" t="e">
        <f t="shared" si="2"/>
        <v>#VALUE!</v>
      </c>
      <c r="G90">
        <f t="shared" si="3"/>
        <v>0</v>
      </c>
    </row>
    <row r="91" spans="1:7" ht="26.1" hidden="1">
      <c r="A91" s="403" t="s">
        <v>10534</v>
      </c>
      <c r="B91">
        <v>39200</v>
      </c>
      <c r="C91" t="s">
        <v>10535</v>
      </c>
      <c r="D91">
        <v>577</v>
      </c>
      <c r="F91" s="401" t="e">
        <f t="shared" si="2"/>
        <v>#VALUE!</v>
      </c>
      <c r="G91">
        <f t="shared" si="3"/>
        <v>0</v>
      </c>
    </row>
    <row r="92" spans="1:7" ht="26.1">
      <c r="A92" s="403" t="s">
        <v>10536</v>
      </c>
      <c r="B92">
        <v>15200</v>
      </c>
      <c r="C92" t="s">
        <v>10537</v>
      </c>
      <c r="D92">
        <v>45</v>
      </c>
      <c r="E92" s="404">
        <v>171106771</v>
      </c>
      <c r="F92" s="401" t="str">
        <f t="shared" si="2"/>
        <v>Í1+&amp;mÈ1JÎ</v>
      </c>
      <c r="G92">
        <f t="shared" si="3"/>
        <v>0</v>
      </c>
    </row>
    <row r="93" spans="1:7" ht="26.1">
      <c r="A93" s="403" t="s">
        <v>10538</v>
      </c>
      <c r="B93">
        <v>26400</v>
      </c>
      <c r="C93" t="s">
        <v>10539</v>
      </c>
      <c r="D93">
        <v>80</v>
      </c>
      <c r="E93" s="404">
        <v>171106821</v>
      </c>
      <c r="F93" s="401" t="str">
        <f t="shared" si="2"/>
        <v>Í1+&amp;rÈ1^Î</v>
      </c>
      <c r="G93">
        <f t="shared" si="3"/>
        <v>0</v>
      </c>
    </row>
    <row r="94" spans="1:7" ht="26.1">
      <c r="A94" s="403" t="s">
        <v>10540</v>
      </c>
      <c r="B94">
        <v>3400</v>
      </c>
      <c r="C94" t="s">
        <v>10541</v>
      </c>
      <c r="D94">
        <v>79</v>
      </c>
      <c r="E94" s="404">
        <v>171106820</v>
      </c>
      <c r="F94" s="401" t="str">
        <f t="shared" si="2"/>
        <v>Í1+&amp;rÈ0XÎ</v>
      </c>
      <c r="G94">
        <f t="shared" si="3"/>
        <v>0</v>
      </c>
    </row>
    <row r="95" spans="1:7" ht="26.1">
      <c r="A95" s="403" t="s">
        <v>10542</v>
      </c>
      <c r="B95">
        <v>20000</v>
      </c>
      <c r="C95" t="s">
        <v>10543</v>
      </c>
      <c r="D95">
        <v>202</v>
      </c>
      <c r="E95" s="404">
        <v>171104085</v>
      </c>
      <c r="F95" s="401" t="str">
        <f t="shared" si="2"/>
        <v>Í1+$(È5}Î</v>
      </c>
      <c r="G95">
        <f t="shared" si="3"/>
        <v>0</v>
      </c>
    </row>
    <row r="96" spans="1:7" ht="26.1">
      <c r="A96" s="403" t="s">
        <v>1560</v>
      </c>
      <c r="B96">
        <v>13600</v>
      </c>
      <c r="C96" t="s">
        <v>10544</v>
      </c>
      <c r="D96">
        <v>203</v>
      </c>
      <c r="E96" s="404">
        <v>171104086</v>
      </c>
      <c r="F96" s="401" t="str">
        <f t="shared" si="2"/>
        <v>Í1+$(È6ÇÎ</v>
      </c>
      <c r="G96">
        <f t="shared" si="3"/>
        <v>0</v>
      </c>
    </row>
    <row r="97" spans="1:7" ht="26.1">
      <c r="A97" s="403" t="s">
        <v>10545</v>
      </c>
      <c r="B97">
        <v>36000</v>
      </c>
      <c r="C97" t="s">
        <v>10546</v>
      </c>
      <c r="D97">
        <v>129</v>
      </c>
      <c r="E97" s="404">
        <v>171108901</v>
      </c>
      <c r="F97" s="401" t="str">
        <f t="shared" si="2"/>
        <v>Í1+(zÈ1ÈÎ</v>
      </c>
      <c r="G97">
        <f t="shared" si="3"/>
        <v>0</v>
      </c>
    </row>
    <row r="98" spans="1:7" ht="26.1">
      <c r="A98" s="403" t="s">
        <v>10547</v>
      </c>
      <c r="B98">
        <v>7200</v>
      </c>
      <c r="C98" t="s">
        <v>10548</v>
      </c>
      <c r="D98">
        <v>230</v>
      </c>
      <c r="E98" s="404">
        <v>171106538</v>
      </c>
      <c r="F98" s="401" t="str">
        <f t="shared" si="2"/>
        <v>Í1+&amp;UÈ8{Î</v>
      </c>
      <c r="G98">
        <f t="shared" si="3"/>
        <v>0</v>
      </c>
    </row>
    <row r="99" spans="1:7" ht="26.1">
      <c r="A99" s="403" t="s">
        <v>10549</v>
      </c>
      <c r="B99">
        <v>39200</v>
      </c>
      <c r="C99" t="s">
        <v>10550</v>
      </c>
      <c r="D99">
        <v>313</v>
      </c>
      <c r="E99" s="404">
        <v>171102759</v>
      </c>
      <c r="F99" s="401" t="str">
        <f t="shared" si="2"/>
        <v>Í1+"kÈ9fÎ</v>
      </c>
      <c r="G99">
        <f t="shared" si="3"/>
        <v>0</v>
      </c>
    </row>
    <row r="100" spans="1:7" ht="26.1">
      <c r="A100" s="403" t="s">
        <v>10551</v>
      </c>
      <c r="B100">
        <v>8800</v>
      </c>
      <c r="C100" t="s">
        <v>10552</v>
      </c>
      <c r="D100">
        <v>159</v>
      </c>
      <c r="E100" s="404">
        <v>171104043</v>
      </c>
      <c r="F100" s="401" t="str">
        <f t="shared" si="2"/>
        <v>Í1+$$È3aÎ</v>
      </c>
      <c r="G100">
        <f t="shared" si="3"/>
        <v>0</v>
      </c>
    </row>
    <row r="101" spans="1:7" ht="26.1">
      <c r="A101" s="403" t="s">
        <v>10553</v>
      </c>
      <c r="B101">
        <v>28000</v>
      </c>
      <c r="C101" t="s">
        <v>10554</v>
      </c>
      <c r="D101">
        <v>305</v>
      </c>
      <c r="E101" s="404">
        <v>171103853</v>
      </c>
      <c r="F101" s="401" t="str">
        <f t="shared" si="2"/>
        <v>Í1+#uÈ3mÎ</v>
      </c>
      <c r="G101">
        <f t="shared" si="3"/>
        <v>0</v>
      </c>
    </row>
    <row r="102" spans="1:7" ht="26.1" hidden="1">
      <c r="A102" s="403" t="s">
        <v>173</v>
      </c>
      <c r="B102">
        <v>317800</v>
      </c>
      <c r="C102" t="s">
        <v>10555</v>
      </c>
      <c r="D102">
        <v>24</v>
      </c>
      <c r="F102" s="401" t="e">
        <f t="shared" si="2"/>
        <v>#VALUE!</v>
      </c>
      <c r="G102">
        <f t="shared" si="3"/>
        <v>0</v>
      </c>
    </row>
    <row r="103" spans="1:7" ht="26.1">
      <c r="A103" s="403" t="s">
        <v>10556</v>
      </c>
      <c r="B103">
        <v>7200</v>
      </c>
      <c r="C103" t="s">
        <v>10557</v>
      </c>
      <c r="D103">
        <v>286</v>
      </c>
      <c r="E103" s="404">
        <v>171104695</v>
      </c>
      <c r="F103" s="401" t="str">
        <f t="shared" si="2"/>
        <v>Í1+$eÈ5&lt;Î</v>
      </c>
      <c r="G103">
        <f t="shared" si="3"/>
        <v>0</v>
      </c>
    </row>
    <row r="104" spans="1:7" ht="26.1" hidden="1">
      <c r="A104" s="403" t="s">
        <v>10558</v>
      </c>
      <c r="B104">
        <v>26400</v>
      </c>
      <c r="C104" t="s">
        <v>10559</v>
      </c>
      <c r="D104">
        <v>483</v>
      </c>
      <c r="F104" s="401" t="e">
        <f t="shared" si="2"/>
        <v>#VALUE!</v>
      </c>
      <c r="G104">
        <f t="shared" si="3"/>
        <v>0</v>
      </c>
    </row>
    <row r="105" spans="1:7" ht="26.1">
      <c r="A105" s="403" t="s">
        <v>10560</v>
      </c>
      <c r="B105">
        <v>7200</v>
      </c>
      <c r="C105" t="s">
        <v>10561</v>
      </c>
      <c r="D105">
        <v>356</v>
      </c>
      <c r="E105" s="404">
        <v>171103570</v>
      </c>
      <c r="F105" s="401" t="str">
        <f t="shared" si="2"/>
        <v>Í1+#YÈ0RÎ</v>
      </c>
      <c r="G105">
        <f t="shared" si="3"/>
        <v>0</v>
      </c>
    </row>
    <row r="106" spans="1:7" ht="26.1">
      <c r="A106" s="403" t="s">
        <v>10562</v>
      </c>
      <c r="B106">
        <v>13600</v>
      </c>
      <c r="C106" t="s">
        <v>10563</v>
      </c>
      <c r="D106">
        <v>122</v>
      </c>
      <c r="E106" s="404">
        <v>171107144</v>
      </c>
      <c r="F106" s="401" t="str">
        <f t="shared" si="2"/>
        <v>Í1+'.È41Î</v>
      </c>
      <c r="G106">
        <f t="shared" si="3"/>
        <v>0</v>
      </c>
    </row>
    <row r="107" spans="1:7" ht="26.1" hidden="1">
      <c r="A107" s="403" t="s">
        <v>10564</v>
      </c>
      <c r="B107">
        <v>133800</v>
      </c>
      <c r="C107" t="s">
        <v>10565</v>
      </c>
      <c r="D107">
        <v>512</v>
      </c>
      <c r="F107" s="401" t="e">
        <f t="shared" si="2"/>
        <v>#VALUE!</v>
      </c>
      <c r="G107">
        <f t="shared" si="3"/>
        <v>0</v>
      </c>
    </row>
    <row r="108" spans="1:7" ht="26.1">
      <c r="A108" s="403" t="s">
        <v>10566</v>
      </c>
      <c r="B108">
        <v>29600</v>
      </c>
      <c r="C108" t="s">
        <v>10567</v>
      </c>
      <c r="D108">
        <v>416</v>
      </c>
      <c r="E108" s="404">
        <v>171104355</v>
      </c>
      <c r="F108" s="401" t="str">
        <f t="shared" si="2"/>
        <v>Í1+$CÈ5ÆÎ</v>
      </c>
      <c r="G108">
        <f t="shared" si="3"/>
        <v>0</v>
      </c>
    </row>
    <row r="109" spans="1:7" ht="26.1">
      <c r="A109" s="403" t="s">
        <v>10568</v>
      </c>
      <c r="B109">
        <v>24800</v>
      </c>
      <c r="C109" t="s">
        <v>10569</v>
      </c>
      <c r="D109">
        <v>418</v>
      </c>
      <c r="E109" s="404">
        <v>171104357</v>
      </c>
      <c r="F109" s="401" t="str">
        <f t="shared" si="2"/>
        <v>Í1+$CÈ7'Î</v>
      </c>
      <c r="G109">
        <f t="shared" si="3"/>
        <v>0</v>
      </c>
    </row>
    <row r="110" spans="1:7" ht="26.1">
      <c r="A110" s="403" t="s">
        <v>10570</v>
      </c>
      <c r="B110">
        <v>53600</v>
      </c>
      <c r="C110" t="s">
        <v>10571</v>
      </c>
      <c r="D110">
        <v>405</v>
      </c>
      <c r="E110" s="404">
        <v>171111314</v>
      </c>
      <c r="F110" s="401" t="str">
        <f t="shared" si="2"/>
        <v>Í1++?È4ÅÎ</v>
      </c>
      <c r="G110">
        <f t="shared" si="3"/>
        <v>0</v>
      </c>
    </row>
    <row r="111" spans="1:7" ht="26.1">
      <c r="A111" s="403" t="s">
        <v>10572</v>
      </c>
      <c r="B111">
        <v>3400</v>
      </c>
      <c r="C111" t="s">
        <v>10573</v>
      </c>
      <c r="D111">
        <v>244</v>
      </c>
      <c r="E111" s="404">
        <v>171102044</v>
      </c>
      <c r="F111" s="401" t="str">
        <f t="shared" si="2"/>
        <v>Í1+"$È4aÎ</v>
      </c>
      <c r="G111">
        <f t="shared" si="3"/>
        <v>0</v>
      </c>
    </row>
    <row r="112" spans="1:7" ht="26.1">
      <c r="A112" s="403" t="s">
        <v>10574</v>
      </c>
      <c r="B112">
        <v>39200</v>
      </c>
      <c r="C112" t="s">
        <v>10575</v>
      </c>
      <c r="D112">
        <v>385</v>
      </c>
      <c r="E112" s="404">
        <v>171104336</v>
      </c>
      <c r="F112" s="401" t="str">
        <f t="shared" si="2"/>
        <v>Í1+$AÈ6ÄÎ</v>
      </c>
      <c r="G112">
        <f t="shared" si="3"/>
        <v>0</v>
      </c>
    </row>
    <row r="113" spans="1:7" ht="26.1">
      <c r="A113" s="403" t="s">
        <v>10576</v>
      </c>
      <c r="B113">
        <v>48800</v>
      </c>
      <c r="C113" t="s">
        <v>10577</v>
      </c>
      <c r="D113">
        <v>310</v>
      </c>
      <c r="E113" s="404">
        <v>171101945</v>
      </c>
      <c r="F113" s="401" t="str">
        <f t="shared" si="2"/>
        <v>Í1+!~È50Î</v>
      </c>
      <c r="G113">
        <f t="shared" si="3"/>
        <v>0</v>
      </c>
    </row>
    <row r="114" spans="1:7" ht="26.1">
      <c r="A114" s="403" t="s">
        <v>10578</v>
      </c>
      <c r="B114">
        <v>20000</v>
      </c>
      <c r="C114" t="s">
        <v>10579</v>
      </c>
      <c r="D114">
        <v>231</v>
      </c>
      <c r="E114" s="404">
        <v>171101567</v>
      </c>
      <c r="F114" s="401" t="str">
        <f t="shared" si="2"/>
        <v>Í1+!XÈ7rÎ</v>
      </c>
      <c r="G114">
        <f t="shared" si="3"/>
        <v>0</v>
      </c>
    </row>
    <row r="115" spans="1:7" ht="26.1" hidden="1">
      <c r="A115" s="403" t="s">
        <v>10580</v>
      </c>
      <c r="B115">
        <v>39200</v>
      </c>
      <c r="C115" t="s">
        <v>10581</v>
      </c>
      <c r="D115">
        <v>507</v>
      </c>
      <c r="F115" s="401" t="e">
        <f t="shared" si="2"/>
        <v>#VALUE!</v>
      </c>
      <c r="G115">
        <f t="shared" si="3"/>
        <v>0</v>
      </c>
    </row>
    <row r="116" spans="1:7" ht="26.1" hidden="1">
      <c r="A116" s="403" t="s">
        <v>10582</v>
      </c>
      <c r="B116">
        <v>60000</v>
      </c>
      <c r="C116" t="s">
        <v>10583</v>
      </c>
      <c r="D116">
        <v>511</v>
      </c>
      <c r="F116" s="401" t="e">
        <f t="shared" si="2"/>
        <v>#VALUE!</v>
      </c>
      <c r="G116">
        <f t="shared" si="3"/>
        <v>0</v>
      </c>
    </row>
    <row r="117" spans="1:7" ht="26.1">
      <c r="A117" s="403" t="s">
        <v>10584</v>
      </c>
      <c r="B117">
        <v>20000</v>
      </c>
      <c r="C117" t="s">
        <v>10585</v>
      </c>
      <c r="D117">
        <v>444</v>
      </c>
      <c r="E117" s="404">
        <v>171102642</v>
      </c>
      <c r="F117" s="401" t="str">
        <f t="shared" si="2"/>
        <v>Í1+"`È2wÎ</v>
      </c>
      <c r="G117">
        <f t="shared" si="3"/>
        <v>0</v>
      </c>
    </row>
    <row r="118" spans="1:7" ht="26.1">
      <c r="A118" s="403" t="s">
        <v>10586</v>
      </c>
      <c r="B118">
        <v>28000</v>
      </c>
      <c r="C118" t="s">
        <v>10587</v>
      </c>
      <c r="D118">
        <v>245</v>
      </c>
      <c r="E118" s="404">
        <v>171111027</v>
      </c>
      <c r="F118" s="401" t="str">
        <f t="shared" si="2"/>
        <v>Í1++"È7ÊÎ</v>
      </c>
      <c r="G118">
        <f t="shared" si="3"/>
        <v>0</v>
      </c>
    </row>
    <row r="119" spans="1:7" ht="26.1">
      <c r="A119" s="403" t="s">
        <v>10588</v>
      </c>
      <c r="B119">
        <v>40800</v>
      </c>
      <c r="C119" t="s">
        <v>10589</v>
      </c>
      <c r="D119">
        <v>307</v>
      </c>
      <c r="E119" s="404">
        <v>171106692</v>
      </c>
      <c r="F119" s="401" t="str">
        <f t="shared" si="2"/>
        <v>Í1+&amp;eÈ20Î</v>
      </c>
      <c r="G119">
        <f t="shared" si="3"/>
        <v>0</v>
      </c>
    </row>
    <row r="120" spans="1:7" ht="26.1" hidden="1">
      <c r="A120" s="403" t="s">
        <v>10590</v>
      </c>
      <c r="B120">
        <v>55200</v>
      </c>
      <c r="C120" t="s">
        <v>10591</v>
      </c>
      <c r="D120">
        <v>599</v>
      </c>
      <c r="F120" s="401" t="e">
        <f t="shared" si="2"/>
        <v>#VALUE!</v>
      </c>
      <c r="G120">
        <f t="shared" si="3"/>
        <v>0</v>
      </c>
    </row>
    <row r="121" spans="1:7" ht="26.1">
      <c r="A121" s="403" t="s">
        <v>10592</v>
      </c>
      <c r="B121">
        <v>72800</v>
      </c>
      <c r="C121" t="s">
        <v>10593</v>
      </c>
      <c r="D121">
        <v>17</v>
      </c>
      <c r="E121" s="404">
        <v>171111259</v>
      </c>
      <c r="F121" s="401" t="str">
        <f t="shared" si="2"/>
        <v>Í1++9È9ÂÎ</v>
      </c>
      <c r="G121">
        <f t="shared" si="3"/>
        <v>0</v>
      </c>
    </row>
    <row r="122" spans="1:7" ht="26.1" hidden="1">
      <c r="A122" s="403" t="s">
        <v>10594</v>
      </c>
      <c r="B122">
        <v>2100</v>
      </c>
      <c r="C122" t="s">
        <v>10595</v>
      </c>
      <c r="D122">
        <v>584</v>
      </c>
      <c r="F122" s="401" t="e">
        <f t="shared" si="2"/>
        <v>#VALUE!</v>
      </c>
      <c r="G122">
        <f t="shared" si="3"/>
        <v>0</v>
      </c>
    </row>
    <row r="123" spans="1:7" ht="26.1" hidden="1">
      <c r="A123" s="403" t="s">
        <v>10596</v>
      </c>
      <c r="B123">
        <v>26400</v>
      </c>
      <c r="C123" t="s">
        <v>10597</v>
      </c>
      <c r="D123">
        <v>586</v>
      </c>
      <c r="F123" s="401" t="e">
        <f t="shared" si="2"/>
        <v>#VALUE!</v>
      </c>
      <c r="G123">
        <f t="shared" si="3"/>
        <v>0</v>
      </c>
    </row>
    <row r="124" spans="1:7" ht="26.1" hidden="1">
      <c r="A124" s="403" t="s">
        <v>10598</v>
      </c>
      <c r="B124">
        <v>8800</v>
      </c>
      <c r="C124" t="s">
        <v>10599</v>
      </c>
      <c r="D124">
        <v>584</v>
      </c>
      <c r="F124" s="401" t="e">
        <f t="shared" si="2"/>
        <v>#VALUE!</v>
      </c>
      <c r="G124">
        <f t="shared" si="3"/>
        <v>0</v>
      </c>
    </row>
    <row r="125" spans="1:7" ht="26.1" hidden="1">
      <c r="A125" s="403" t="s">
        <v>10600</v>
      </c>
      <c r="B125">
        <v>31200</v>
      </c>
      <c r="C125" t="s">
        <v>10601</v>
      </c>
      <c r="D125">
        <v>585</v>
      </c>
      <c r="F125" s="401" t="e">
        <f t="shared" si="2"/>
        <v>#VALUE!</v>
      </c>
      <c r="G125">
        <f t="shared" si="3"/>
        <v>0</v>
      </c>
    </row>
    <row r="126" spans="1:7" ht="26.1">
      <c r="A126" s="403" t="s">
        <v>10602</v>
      </c>
      <c r="B126">
        <v>64800</v>
      </c>
      <c r="C126" t="s">
        <v>10603</v>
      </c>
      <c r="D126">
        <v>246</v>
      </c>
      <c r="E126" s="404">
        <v>171104733</v>
      </c>
      <c r="F126" s="401" t="str">
        <f t="shared" si="2"/>
        <v>Í1+$iÈ3@Î</v>
      </c>
      <c r="G126">
        <f t="shared" si="3"/>
        <v>0</v>
      </c>
    </row>
    <row r="127" spans="1:7" ht="26.1" hidden="1">
      <c r="A127" s="403" t="s">
        <v>10604</v>
      </c>
      <c r="B127">
        <v>58400</v>
      </c>
      <c r="C127" t="s">
        <v>10605</v>
      </c>
      <c r="D127">
        <v>502</v>
      </c>
      <c r="F127" s="401" t="e">
        <f t="shared" si="2"/>
        <v>#VALUE!</v>
      </c>
      <c r="G127">
        <f t="shared" si="3"/>
        <v>0</v>
      </c>
    </row>
    <row r="128" spans="1:7" ht="26.1">
      <c r="A128" s="403" t="s">
        <v>10606</v>
      </c>
      <c r="B128">
        <v>93600</v>
      </c>
      <c r="C128" t="s">
        <v>10607</v>
      </c>
      <c r="D128">
        <v>452</v>
      </c>
      <c r="E128" s="404">
        <v>171103784</v>
      </c>
      <c r="F128" s="401" t="str">
        <f t="shared" si="2"/>
        <v>Í1+#nÈ4WÎ</v>
      </c>
      <c r="G128">
        <f t="shared" si="3"/>
        <v>0</v>
      </c>
    </row>
    <row r="129" spans="1:7" ht="26.1">
      <c r="A129" s="403" t="s">
        <v>10608</v>
      </c>
      <c r="B129">
        <v>3400</v>
      </c>
      <c r="C129" t="s">
        <v>10609</v>
      </c>
      <c r="D129">
        <v>321</v>
      </c>
      <c r="E129" s="404">
        <v>171108664</v>
      </c>
      <c r="F129" s="401" t="str">
        <f t="shared" si="2"/>
        <v>Í1+(bÈ46Î</v>
      </c>
      <c r="G129">
        <f t="shared" si="3"/>
        <v>0</v>
      </c>
    </row>
    <row r="130" spans="1:7" ht="26.1">
      <c r="A130" s="403" t="s">
        <v>10610</v>
      </c>
      <c r="B130">
        <v>42400</v>
      </c>
      <c r="C130" t="s">
        <v>10611</v>
      </c>
      <c r="D130">
        <v>1</v>
      </c>
      <c r="E130" s="404">
        <v>171101699</v>
      </c>
      <c r="F130" s="401" t="str">
        <f t="shared" si="2"/>
        <v>Í1+!eÈ9KÎ</v>
      </c>
      <c r="G130">
        <f t="shared" si="3"/>
        <v>0</v>
      </c>
    </row>
    <row r="131" spans="1:7" ht="26.1" hidden="1">
      <c r="A131" s="403" t="s">
        <v>10612</v>
      </c>
      <c r="B131">
        <v>18400</v>
      </c>
      <c r="C131" t="s">
        <v>10613</v>
      </c>
      <c r="D131">
        <v>598</v>
      </c>
      <c r="F131" s="401" t="e">
        <f t="shared" ref="F131:F194" si="4">Code128(E131)</f>
        <v>#VALUE!</v>
      </c>
      <c r="G131">
        <f t="shared" ref="G131:G194" si="5">IF(AND( D131&gt;480,E131&lt;&gt;""),1,0)</f>
        <v>0</v>
      </c>
    </row>
    <row r="132" spans="1:7" ht="26.1" hidden="1">
      <c r="A132" s="403" t="s">
        <v>280</v>
      </c>
      <c r="B132">
        <v>509800</v>
      </c>
      <c r="C132" t="s">
        <v>10614</v>
      </c>
      <c r="D132">
        <v>130</v>
      </c>
      <c r="F132" s="401" t="e">
        <f t="shared" si="4"/>
        <v>#VALUE!</v>
      </c>
      <c r="G132">
        <f t="shared" si="5"/>
        <v>0</v>
      </c>
    </row>
    <row r="133" spans="1:7" ht="26.1" hidden="1">
      <c r="A133" s="403" t="s">
        <v>279</v>
      </c>
      <c r="B133">
        <v>613800</v>
      </c>
      <c r="C133" t="s">
        <v>10615</v>
      </c>
      <c r="D133">
        <v>129</v>
      </c>
      <c r="F133" s="401" t="e">
        <f t="shared" si="4"/>
        <v>#VALUE!</v>
      </c>
      <c r="G133">
        <f t="shared" si="5"/>
        <v>0</v>
      </c>
    </row>
    <row r="134" spans="1:7" ht="26.1" hidden="1">
      <c r="A134" s="403" t="s">
        <v>278</v>
      </c>
      <c r="B134">
        <v>327400</v>
      </c>
      <c r="C134" t="s">
        <v>10616</v>
      </c>
      <c r="D134">
        <v>128</v>
      </c>
      <c r="F134" s="401" t="e">
        <f t="shared" si="4"/>
        <v>#VALUE!</v>
      </c>
      <c r="G134">
        <f t="shared" si="5"/>
        <v>0</v>
      </c>
    </row>
    <row r="135" spans="1:7" ht="26.1" hidden="1">
      <c r="A135" s="403" t="s">
        <v>174</v>
      </c>
      <c r="B135">
        <v>986600</v>
      </c>
      <c r="C135" t="s">
        <v>10617</v>
      </c>
      <c r="D135">
        <v>25</v>
      </c>
      <c r="F135" s="401" t="e">
        <f t="shared" si="4"/>
        <v>#VALUE!</v>
      </c>
      <c r="G135">
        <f t="shared" si="5"/>
        <v>0</v>
      </c>
    </row>
    <row r="136" spans="1:7" ht="26.1" hidden="1">
      <c r="A136" s="403" t="s">
        <v>243</v>
      </c>
      <c r="B136">
        <v>1333800</v>
      </c>
      <c r="C136" t="s">
        <v>10618</v>
      </c>
      <c r="D136">
        <v>93</v>
      </c>
      <c r="F136" s="401" t="e">
        <f t="shared" si="4"/>
        <v>#VALUE!</v>
      </c>
      <c r="G136">
        <f t="shared" si="5"/>
        <v>0</v>
      </c>
    </row>
    <row r="137" spans="1:7" ht="26.1">
      <c r="A137" s="403" t="s">
        <v>10619</v>
      </c>
      <c r="B137">
        <v>40800</v>
      </c>
      <c r="C137" t="s">
        <v>10620</v>
      </c>
      <c r="D137">
        <v>95</v>
      </c>
      <c r="E137" s="404">
        <v>171104327</v>
      </c>
      <c r="F137" s="401" t="str">
        <f t="shared" si="4"/>
        <v>Í1+$@È7ÆÎ</v>
      </c>
      <c r="G137">
        <f t="shared" si="5"/>
        <v>0</v>
      </c>
    </row>
    <row r="138" spans="1:7" ht="26.1" hidden="1">
      <c r="A138" s="403" t="s">
        <v>10621</v>
      </c>
      <c r="B138">
        <v>8800</v>
      </c>
      <c r="C138" t="s">
        <v>10622</v>
      </c>
      <c r="D138">
        <v>583</v>
      </c>
      <c r="F138" s="401" t="e">
        <f t="shared" si="4"/>
        <v>#VALUE!</v>
      </c>
      <c r="G138">
        <f t="shared" si="5"/>
        <v>0</v>
      </c>
    </row>
    <row r="139" spans="1:7" ht="26.1" hidden="1">
      <c r="A139" s="403" t="s">
        <v>157</v>
      </c>
      <c r="B139">
        <v>217000</v>
      </c>
      <c r="C139" t="s">
        <v>10623</v>
      </c>
      <c r="D139">
        <v>4</v>
      </c>
      <c r="F139" s="401" t="e">
        <f t="shared" si="4"/>
        <v>#VALUE!</v>
      </c>
      <c r="G139">
        <f t="shared" si="5"/>
        <v>0</v>
      </c>
    </row>
    <row r="140" spans="1:7" ht="26.1" hidden="1">
      <c r="A140" s="403" t="s">
        <v>157</v>
      </c>
      <c r="B140">
        <v>245800</v>
      </c>
      <c r="C140" t="s">
        <v>10624</v>
      </c>
      <c r="D140">
        <v>5</v>
      </c>
      <c r="F140" s="401" t="e">
        <f t="shared" si="4"/>
        <v>#VALUE!</v>
      </c>
      <c r="G140">
        <f t="shared" si="5"/>
        <v>0</v>
      </c>
    </row>
    <row r="141" spans="1:7" ht="26.1" hidden="1">
      <c r="A141" s="403" t="s">
        <v>10625</v>
      </c>
      <c r="B141">
        <v>34400</v>
      </c>
      <c r="C141" t="s">
        <v>10626</v>
      </c>
      <c r="D141">
        <v>584</v>
      </c>
      <c r="F141" s="401" t="e">
        <f t="shared" si="4"/>
        <v>#VALUE!</v>
      </c>
      <c r="G141">
        <f t="shared" si="5"/>
        <v>0</v>
      </c>
    </row>
    <row r="142" spans="1:7" ht="26.1" hidden="1">
      <c r="A142" s="403" t="s">
        <v>10627</v>
      </c>
      <c r="B142">
        <v>15200</v>
      </c>
      <c r="C142" t="s">
        <v>10628</v>
      </c>
      <c r="D142">
        <v>598</v>
      </c>
      <c r="F142" s="401" t="e">
        <f t="shared" si="4"/>
        <v>#VALUE!</v>
      </c>
      <c r="G142">
        <f t="shared" si="5"/>
        <v>0</v>
      </c>
    </row>
    <row r="143" spans="1:7" ht="26.1" hidden="1">
      <c r="A143" s="403" t="s">
        <v>10629</v>
      </c>
      <c r="B143">
        <v>12000</v>
      </c>
      <c r="C143" t="s">
        <v>10630</v>
      </c>
      <c r="D143">
        <v>562</v>
      </c>
      <c r="F143" s="401" t="e">
        <f t="shared" si="4"/>
        <v>#VALUE!</v>
      </c>
      <c r="G143">
        <f t="shared" si="5"/>
        <v>0</v>
      </c>
    </row>
    <row r="144" spans="1:7" ht="26.1">
      <c r="A144" s="403" t="s">
        <v>10631</v>
      </c>
      <c r="B144">
        <v>29600</v>
      </c>
      <c r="C144" t="s">
        <v>10632</v>
      </c>
      <c r="D144">
        <v>31</v>
      </c>
      <c r="E144" s="404">
        <v>171108828</v>
      </c>
      <c r="F144" s="401" t="str">
        <f t="shared" si="4"/>
        <v>Í1+(rÈ8'Î</v>
      </c>
      <c r="G144">
        <f t="shared" si="5"/>
        <v>0</v>
      </c>
    </row>
    <row r="145" spans="1:7" ht="26.1">
      <c r="A145" s="403" t="s">
        <v>10633</v>
      </c>
      <c r="B145">
        <v>42400</v>
      </c>
      <c r="C145" t="s">
        <v>10634</v>
      </c>
      <c r="D145">
        <v>298</v>
      </c>
      <c r="E145" s="404">
        <v>171107006</v>
      </c>
      <c r="F145" s="401" t="str">
        <f t="shared" si="4"/>
        <v>Í1+'ÂÈ6lÎ</v>
      </c>
      <c r="G145">
        <f t="shared" si="5"/>
        <v>0</v>
      </c>
    </row>
    <row r="146" spans="1:7" ht="26.1">
      <c r="A146" s="403" t="s">
        <v>10635</v>
      </c>
      <c r="B146">
        <v>53600</v>
      </c>
      <c r="C146" t="s">
        <v>10636</v>
      </c>
      <c r="D146">
        <v>45</v>
      </c>
      <c r="E146" s="404">
        <v>171103961</v>
      </c>
      <c r="F146" s="401" t="str">
        <f t="shared" si="4"/>
        <v>Í1+#ÄÈ1&amp;Î</v>
      </c>
      <c r="G146">
        <f t="shared" si="5"/>
        <v>0</v>
      </c>
    </row>
    <row r="147" spans="1:7" ht="26.1" hidden="1">
      <c r="A147" s="403" t="s">
        <v>10637</v>
      </c>
      <c r="B147">
        <v>55400</v>
      </c>
      <c r="C147" t="s">
        <v>10638</v>
      </c>
      <c r="D147">
        <v>513</v>
      </c>
      <c r="F147" s="401" t="e">
        <f t="shared" si="4"/>
        <v>#VALUE!</v>
      </c>
      <c r="G147">
        <f t="shared" si="5"/>
        <v>0</v>
      </c>
    </row>
    <row r="148" spans="1:7" ht="26.1">
      <c r="A148" s="403" t="s">
        <v>10639</v>
      </c>
      <c r="B148">
        <v>16800</v>
      </c>
      <c r="C148" t="s">
        <v>10640</v>
      </c>
      <c r="D148">
        <v>222</v>
      </c>
      <c r="E148" s="404">
        <v>171103764</v>
      </c>
      <c r="F148" s="401" t="str">
        <f t="shared" si="4"/>
        <v>Í1+#lÈ4OÎ</v>
      </c>
      <c r="G148">
        <f t="shared" si="5"/>
        <v>0</v>
      </c>
    </row>
    <row r="149" spans="1:7" ht="26.1">
      <c r="A149" s="403" t="s">
        <v>10641</v>
      </c>
      <c r="B149">
        <v>32800</v>
      </c>
      <c r="C149" t="s">
        <v>10642</v>
      </c>
      <c r="D149">
        <v>130</v>
      </c>
      <c r="E149" s="404">
        <v>171104014</v>
      </c>
      <c r="F149" s="401" t="str">
        <f t="shared" si="4"/>
        <v>Í1+$!È4[Î</v>
      </c>
      <c r="G149">
        <f t="shared" si="5"/>
        <v>0</v>
      </c>
    </row>
    <row r="150" spans="1:7" ht="26.1">
      <c r="A150" s="403" t="s">
        <v>10643</v>
      </c>
      <c r="B150">
        <v>55200</v>
      </c>
      <c r="C150" t="s">
        <v>10644</v>
      </c>
      <c r="D150">
        <v>396</v>
      </c>
      <c r="E150" s="404">
        <v>171102706</v>
      </c>
      <c r="F150" s="401" t="str">
        <f t="shared" si="4"/>
        <v>Í1+"fÈ6@Î</v>
      </c>
      <c r="G150">
        <f t="shared" si="5"/>
        <v>0</v>
      </c>
    </row>
    <row r="151" spans="1:7" ht="26.1">
      <c r="A151" s="403" t="s">
        <v>10645</v>
      </c>
      <c r="B151">
        <v>4700</v>
      </c>
      <c r="C151" t="s">
        <v>10646</v>
      </c>
      <c r="D151">
        <v>164</v>
      </c>
      <c r="E151" s="404">
        <v>171103683</v>
      </c>
      <c r="F151" s="401" t="str">
        <f t="shared" si="4"/>
        <v>Í1+#dÈ3)Î</v>
      </c>
      <c r="G151">
        <f t="shared" si="5"/>
        <v>0</v>
      </c>
    </row>
    <row r="152" spans="1:7" ht="26.1">
      <c r="A152" s="403" t="s">
        <v>10647</v>
      </c>
      <c r="B152">
        <v>32800</v>
      </c>
      <c r="C152" t="s">
        <v>10648</v>
      </c>
      <c r="D152">
        <v>165</v>
      </c>
      <c r="E152" s="404">
        <v>171103684</v>
      </c>
      <c r="F152" s="401" t="str">
        <f t="shared" si="4"/>
        <v>Í1+#dÈ4/Î</v>
      </c>
      <c r="G152">
        <f t="shared" si="5"/>
        <v>0</v>
      </c>
    </row>
    <row r="153" spans="1:7" ht="26.1">
      <c r="A153" s="403" t="s">
        <v>10649</v>
      </c>
      <c r="B153">
        <v>8800</v>
      </c>
      <c r="C153" t="s">
        <v>10650</v>
      </c>
      <c r="D153">
        <v>291</v>
      </c>
      <c r="E153" s="404">
        <v>171108685</v>
      </c>
      <c r="F153" s="401" t="str">
        <f t="shared" si="4"/>
        <v>Í1+(dÈ5DÎ</v>
      </c>
      <c r="G153">
        <f t="shared" si="5"/>
        <v>0</v>
      </c>
    </row>
    <row r="154" spans="1:7" ht="26.1">
      <c r="A154" s="403" t="s">
        <v>10651</v>
      </c>
      <c r="B154">
        <v>12000</v>
      </c>
      <c r="C154" t="s">
        <v>10652</v>
      </c>
      <c r="D154">
        <v>229</v>
      </c>
      <c r="E154" s="404">
        <v>171102059</v>
      </c>
      <c r="F154" s="401" t="str">
        <f t="shared" si="4"/>
        <v>Í1+"%È9ÇÎ</v>
      </c>
      <c r="G154">
        <f t="shared" si="5"/>
        <v>0</v>
      </c>
    </row>
    <row r="155" spans="1:7" ht="26.1">
      <c r="A155" s="403" t="s">
        <v>10653</v>
      </c>
      <c r="B155">
        <v>37600</v>
      </c>
      <c r="C155" t="s">
        <v>10654</v>
      </c>
      <c r="D155">
        <v>327</v>
      </c>
      <c r="E155" s="404">
        <v>171103508</v>
      </c>
      <c r="F155" s="401" t="str">
        <f t="shared" si="4"/>
        <v>Í1+#RÈ8fÎ</v>
      </c>
      <c r="G155">
        <f t="shared" si="5"/>
        <v>0</v>
      </c>
    </row>
    <row r="156" spans="1:7" ht="26.1">
      <c r="A156" s="403" t="s">
        <v>10655</v>
      </c>
      <c r="B156">
        <v>28000</v>
      </c>
      <c r="C156" t="s">
        <v>10656</v>
      </c>
      <c r="D156">
        <v>401</v>
      </c>
      <c r="E156" s="404">
        <v>171104415</v>
      </c>
      <c r="F156" s="401" t="str">
        <f t="shared" si="4"/>
        <v>Í1+$IÈ53Î</v>
      </c>
      <c r="G156">
        <f t="shared" si="5"/>
        <v>0</v>
      </c>
    </row>
    <row r="157" spans="1:7" ht="26.1">
      <c r="A157" s="403" t="s">
        <v>10657</v>
      </c>
      <c r="B157">
        <v>13600</v>
      </c>
      <c r="C157" t="s">
        <v>10658</v>
      </c>
      <c r="D157">
        <v>230</v>
      </c>
      <c r="E157" s="404">
        <v>171110960</v>
      </c>
      <c r="F157" s="401" t="str">
        <f t="shared" si="4"/>
        <v>Í1+*ÄÈ05Î</v>
      </c>
      <c r="G157">
        <f t="shared" si="5"/>
        <v>0</v>
      </c>
    </row>
    <row r="158" spans="1:7" ht="26.1" hidden="1">
      <c r="A158" s="403" t="s">
        <v>10659</v>
      </c>
      <c r="B158">
        <v>28000</v>
      </c>
      <c r="C158" t="s">
        <v>10660</v>
      </c>
      <c r="D158">
        <v>537</v>
      </c>
      <c r="F158" s="401" t="e">
        <f t="shared" si="4"/>
        <v>#VALUE!</v>
      </c>
      <c r="G158">
        <f t="shared" si="5"/>
        <v>0</v>
      </c>
    </row>
    <row r="159" spans="1:7" ht="26.1">
      <c r="A159" s="403" t="s">
        <v>10661</v>
      </c>
      <c r="B159">
        <v>23200</v>
      </c>
      <c r="C159" t="s">
        <v>10662</v>
      </c>
      <c r="D159">
        <v>258</v>
      </c>
      <c r="E159" s="404">
        <v>171101589</v>
      </c>
      <c r="F159" s="401" t="str">
        <f t="shared" si="4"/>
        <v>Í1+!ZÈ9ÊÎ</v>
      </c>
      <c r="G159">
        <f t="shared" si="5"/>
        <v>0</v>
      </c>
    </row>
    <row r="160" spans="1:7" ht="26.1">
      <c r="A160" s="403" t="s">
        <v>6362</v>
      </c>
      <c r="B160">
        <v>42400</v>
      </c>
      <c r="C160" t="s">
        <v>10663</v>
      </c>
      <c r="D160">
        <v>391</v>
      </c>
      <c r="E160" s="404">
        <v>171101392</v>
      </c>
      <c r="F160" s="401" t="str">
        <f t="shared" si="4"/>
        <v>Í1+!GÈ2wÎ</v>
      </c>
      <c r="G160">
        <f t="shared" si="5"/>
        <v>0</v>
      </c>
    </row>
    <row r="161" spans="1:7" ht="26.1" hidden="1">
      <c r="A161" s="403" t="s">
        <v>318</v>
      </c>
      <c r="B161">
        <v>106600</v>
      </c>
      <c r="C161" t="s">
        <v>10664</v>
      </c>
      <c r="D161">
        <v>168</v>
      </c>
      <c r="F161" s="401" t="e">
        <f t="shared" si="4"/>
        <v>#VALUE!</v>
      </c>
      <c r="G161">
        <f t="shared" si="5"/>
        <v>0</v>
      </c>
    </row>
    <row r="162" spans="1:7" ht="26.1">
      <c r="A162" s="403" t="s">
        <v>10665</v>
      </c>
      <c r="B162">
        <v>45600</v>
      </c>
      <c r="C162" t="s">
        <v>10666</v>
      </c>
      <c r="D162">
        <v>64</v>
      </c>
      <c r="E162" s="404">
        <v>171102910</v>
      </c>
      <c r="F162" s="401" t="str">
        <f t="shared" si="4"/>
        <v>Í1+"{È0pÎ</v>
      </c>
      <c r="G162">
        <f t="shared" si="5"/>
        <v>0</v>
      </c>
    </row>
    <row r="163" spans="1:7" ht="26.1">
      <c r="A163" s="403" t="s">
        <v>10667</v>
      </c>
      <c r="B163">
        <v>117600</v>
      </c>
      <c r="C163" t="s">
        <v>10668</v>
      </c>
      <c r="D163">
        <v>50</v>
      </c>
      <c r="E163" s="404">
        <v>171101511</v>
      </c>
      <c r="F163" s="401" t="str">
        <f t="shared" si="4"/>
        <v>Í1+!SÈ1:Î</v>
      </c>
      <c r="G163">
        <f t="shared" si="5"/>
        <v>0</v>
      </c>
    </row>
    <row r="164" spans="1:7" ht="26.1">
      <c r="A164" s="403" t="s">
        <v>10669</v>
      </c>
      <c r="B164">
        <v>3400</v>
      </c>
      <c r="C164" t="s">
        <v>10670</v>
      </c>
      <c r="D164">
        <v>14</v>
      </c>
      <c r="E164" s="404">
        <v>171107122</v>
      </c>
      <c r="F164" s="401" t="str">
        <f t="shared" si="4"/>
        <v>Í1+',È2ÈÎ</v>
      </c>
      <c r="G164">
        <f t="shared" si="5"/>
        <v>0</v>
      </c>
    </row>
    <row r="165" spans="1:7" ht="26.1" hidden="1">
      <c r="A165" s="403" t="s">
        <v>200</v>
      </c>
      <c r="B165">
        <v>108200</v>
      </c>
      <c r="C165" t="s">
        <v>10671</v>
      </c>
      <c r="D165">
        <v>410</v>
      </c>
      <c r="F165" s="401" t="e">
        <f t="shared" si="4"/>
        <v>#VALUE!</v>
      </c>
      <c r="G165">
        <f t="shared" si="5"/>
        <v>0</v>
      </c>
    </row>
    <row r="166" spans="1:7" ht="26.1">
      <c r="A166" s="403" t="s">
        <v>10672</v>
      </c>
      <c r="B166">
        <v>80800</v>
      </c>
      <c r="C166" t="s">
        <v>10673</v>
      </c>
      <c r="D166">
        <v>134</v>
      </c>
      <c r="E166" s="404">
        <v>171108860</v>
      </c>
      <c r="F166" s="401" t="str">
        <f t="shared" si="4"/>
        <v>Í1+(vÈ0nÎ</v>
      </c>
      <c r="G166">
        <f t="shared" si="5"/>
        <v>0</v>
      </c>
    </row>
    <row r="167" spans="1:7" ht="26.1">
      <c r="A167" s="403" t="s">
        <v>10674</v>
      </c>
      <c r="B167">
        <v>18400</v>
      </c>
      <c r="C167" t="s">
        <v>10675</v>
      </c>
      <c r="D167">
        <v>183</v>
      </c>
      <c r="E167" s="404">
        <v>171102878</v>
      </c>
      <c r="F167" s="401" t="str">
        <f t="shared" si="4"/>
        <v>Í1+"wÈ8)Î</v>
      </c>
      <c r="G167">
        <f t="shared" si="5"/>
        <v>0</v>
      </c>
    </row>
    <row r="168" spans="1:7" ht="26.1" hidden="1">
      <c r="A168" s="403" t="s">
        <v>10676</v>
      </c>
      <c r="B168">
        <v>44000</v>
      </c>
      <c r="C168" t="s">
        <v>10677</v>
      </c>
      <c r="D168">
        <v>553</v>
      </c>
      <c r="F168" s="401" t="e">
        <f t="shared" si="4"/>
        <v>#VALUE!</v>
      </c>
      <c r="G168">
        <f t="shared" si="5"/>
        <v>0</v>
      </c>
    </row>
    <row r="169" spans="1:7" ht="26.1">
      <c r="A169" s="403" t="s">
        <v>10678</v>
      </c>
      <c r="B169">
        <v>31200</v>
      </c>
      <c r="C169" t="s">
        <v>10679</v>
      </c>
      <c r="D169">
        <v>123</v>
      </c>
      <c r="E169" s="404">
        <v>171106855</v>
      </c>
      <c r="F169" s="401" t="str">
        <f t="shared" si="4"/>
        <v>Í1+&amp;uÈ5ÆÎ</v>
      </c>
      <c r="G169">
        <f t="shared" si="5"/>
        <v>0</v>
      </c>
    </row>
    <row r="170" spans="1:7" ht="26.1">
      <c r="A170" s="403" t="s">
        <v>10680</v>
      </c>
      <c r="B170">
        <v>16800</v>
      </c>
      <c r="C170" t="s">
        <v>10681</v>
      </c>
      <c r="D170">
        <v>184</v>
      </c>
      <c r="E170" s="404">
        <v>171106519</v>
      </c>
      <c r="F170" s="401" t="str">
        <f t="shared" si="4"/>
        <v>Í1+&amp;SÈ9yÎ</v>
      </c>
      <c r="G170">
        <f t="shared" si="5"/>
        <v>0</v>
      </c>
    </row>
    <row r="171" spans="1:7" ht="26.1">
      <c r="A171" s="403" t="s">
        <v>10682</v>
      </c>
      <c r="B171">
        <v>18400</v>
      </c>
      <c r="C171" t="s">
        <v>10683</v>
      </c>
      <c r="D171">
        <v>157</v>
      </c>
      <c r="E171" s="404">
        <v>171104041</v>
      </c>
      <c r="F171" s="401" t="str">
        <f t="shared" si="4"/>
        <v>Í1+$$È1UÎ</v>
      </c>
      <c r="G171">
        <f t="shared" si="5"/>
        <v>0</v>
      </c>
    </row>
    <row r="172" spans="1:7" ht="26.1">
      <c r="A172" s="403" t="s">
        <v>10684</v>
      </c>
      <c r="B172">
        <v>26400</v>
      </c>
      <c r="C172" t="s">
        <v>10685</v>
      </c>
      <c r="D172">
        <v>158</v>
      </c>
      <c r="E172" s="404">
        <v>171104042</v>
      </c>
      <c r="F172" s="401" t="str">
        <f t="shared" si="4"/>
        <v>Í1+$$È2[Î</v>
      </c>
      <c r="G172">
        <f t="shared" si="5"/>
        <v>0</v>
      </c>
    </row>
    <row r="173" spans="1:7" ht="26.1" hidden="1">
      <c r="A173" s="403" t="s">
        <v>10686</v>
      </c>
      <c r="B173">
        <v>116000</v>
      </c>
      <c r="C173" t="s">
        <v>10687</v>
      </c>
      <c r="D173">
        <v>485</v>
      </c>
      <c r="F173" s="401" t="e">
        <f t="shared" si="4"/>
        <v>#VALUE!</v>
      </c>
      <c r="G173">
        <f t="shared" si="5"/>
        <v>0</v>
      </c>
    </row>
    <row r="174" spans="1:7" ht="26.1">
      <c r="A174" s="403" t="s">
        <v>10688</v>
      </c>
      <c r="B174">
        <v>23200</v>
      </c>
      <c r="C174" t="s">
        <v>10689</v>
      </c>
      <c r="D174">
        <v>165</v>
      </c>
      <c r="E174" s="404">
        <v>171102863</v>
      </c>
      <c r="F174" s="401" t="str">
        <f t="shared" si="4"/>
        <v>Í1+"vÈ3nÎ</v>
      </c>
      <c r="G174">
        <f t="shared" si="5"/>
        <v>0</v>
      </c>
    </row>
    <row r="175" spans="1:7" ht="26.1">
      <c r="A175" s="403" t="s">
        <v>10690</v>
      </c>
      <c r="B175">
        <v>40800</v>
      </c>
      <c r="C175" t="s">
        <v>10691</v>
      </c>
      <c r="D175">
        <v>291</v>
      </c>
      <c r="E175" s="404">
        <v>171111285</v>
      </c>
      <c r="F175" s="401" t="str">
        <f t="shared" si="4"/>
        <v>Í1++&lt;È5{Î</v>
      </c>
      <c r="G175">
        <f t="shared" si="5"/>
        <v>0</v>
      </c>
    </row>
    <row r="176" spans="1:7" ht="26.1">
      <c r="A176" s="403" t="s">
        <v>10692</v>
      </c>
      <c r="B176">
        <v>34400</v>
      </c>
      <c r="C176" t="s">
        <v>10693</v>
      </c>
      <c r="D176">
        <v>376</v>
      </c>
      <c r="E176" s="404">
        <v>171101783</v>
      </c>
      <c r="F176" s="401" t="str">
        <f t="shared" si="4"/>
        <v>Í1+!nÈ3KÎ</v>
      </c>
      <c r="G176">
        <f t="shared" si="5"/>
        <v>0</v>
      </c>
    </row>
    <row r="177" spans="1:7" ht="26.1">
      <c r="A177" s="403" t="s">
        <v>10694</v>
      </c>
      <c r="B177">
        <v>34400</v>
      </c>
      <c r="C177" t="s">
        <v>10695</v>
      </c>
      <c r="D177">
        <v>279</v>
      </c>
      <c r="E177" s="404">
        <v>171103886</v>
      </c>
      <c r="F177" s="401" t="str">
        <f t="shared" si="4"/>
        <v>Í1+#xÈ6$Î</v>
      </c>
      <c r="G177">
        <f t="shared" si="5"/>
        <v>0</v>
      </c>
    </row>
    <row r="178" spans="1:7" ht="26.1">
      <c r="A178" s="403" t="s">
        <v>10696</v>
      </c>
      <c r="B178">
        <v>18400</v>
      </c>
      <c r="C178" t="s">
        <v>10697</v>
      </c>
      <c r="D178">
        <v>176</v>
      </c>
      <c r="E178" s="404">
        <v>171109887</v>
      </c>
      <c r="F178" s="401" t="str">
        <f t="shared" si="4"/>
        <v>Í1+)xÈ7&lt;Î</v>
      </c>
      <c r="G178">
        <f t="shared" si="5"/>
        <v>0</v>
      </c>
    </row>
    <row r="179" spans="1:7" ht="26.1">
      <c r="A179" s="403" t="s">
        <v>10698</v>
      </c>
      <c r="B179">
        <v>48800</v>
      </c>
      <c r="C179" t="s">
        <v>10699</v>
      </c>
      <c r="D179">
        <v>344</v>
      </c>
      <c r="E179" s="404">
        <v>171109061</v>
      </c>
      <c r="F179" s="401" t="str">
        <f t="shared" si="4"/>
        <v>Í1+)&amp;È1lÎ</v>
      </c>
      <c r="G179">
        <f t="shared" si="5"/>
        <v>0</v>
      </c>
    </row>
    <row r="180" spans="1:7" ht="26.1">
      <c r="A180" s="403" t="s">
        <v>10700</v>
      </c>
      <c r="B180">
        <v>23200</v>
      </c>
      <c r="C180" t="s">
        <v>10701</v>
      </c>
      <c r="D180">
        <v>35</v>
      </c>
      <c r="E180" s="404">
        <v>171101762</v>
      </c>
      <c r="F180" s="401" t="str">
        <f t="shared" si="4"/>
        <v>Í1+!lÈ2=Î</v>
      </c>
      <c r="G180">
        <f t="shared" si="5"/>
        <v>0</v>
      </c>
    </row>
    <row r="181" spans="1:7" ht="26.1">
      <c r="A181" s="403" t="s">
        <v>10702</v>
      </c>
      <c r="B181">
        <v>32800</v>
      </c>
      <c r="C181" t="s">
        <v>10703</v>
      </c>
      <c r="D181">
        <v>385</v>
      </c>
      <c r="E181" s="404">
        <v>171101791</v>
      </c>
      <c r="F181" s="401" t="str">
        <f t="shared" si="4"/>
        <v>Í1+!oÈ1CÎ</v>
      </c>
      <c r="G181">
        <f t="shared" si="5"/>
        <v>0</v>
      </c>
    </row>
    <row r="182" spans="1:7" ht="26.1">
      <c r="A182" s="403" t="s">
        <v>10704</v>
      </c>
      <c r="B182">
        <v>7200</v>
      </c>
      <c r="C182" t="s">
        <v>10705</v>
      </c>
      <c r="D182">
        <v>183</v>
      </c>
      <c r="E182" s="404">
        <v>171104066</v>
      </c>
      <c r="F182" s="401" t="str">
        <f t="shared" si="4"/>
        <v>Í1+$&amp;È6{Î</v>
      </c>
      <c r="G182">
        <f t="shared" si="5"/>
        <v>0</v>
      </c>
    </row>
    <row r="183" spans="1:7" ht="26.1">
      <c r="A183" s="403" t="s">
        <v>10706</v>
      </c>
      <c r="B183">
        <v>71200</v>
      </c>
      <c r="C183" t="s">
        <v>10707</v>
      </c>
      <c r="D183">
        <v>182</v>
      </c>
      <c r="E183" s="404">
        <v>171104065</v>
      </c>
      <c r="F183" s="401" t="str">
        <f t="shared" si="4"/>
        <v>Í1+$&amp;È5uÎ</v>
      </c>
      <c r="G183">
        <f t="shared" si="5"/>
        <v>0</v>
      </c>
    </row>
    <row r="184" spans="1:7" ht="26.1">
      <c r="A184" s="403" t="s">
        <v>10708</v>
      </c>
      <c r="B184">
        <v>103200</v>
      </c>
      <c r="C184" t="s">
        <v>10709</v>
      </c>
      <c r="D184">
        <v>238</v>
      </c>
      <c r="E184" s="404">
        <v>171108713</v>
      </c>
      <c r="F184" s="401" t="str">
        <f t="shared" si="4"/>
        <v>Í1+(gÈ3DÎ</v>
      </c>
      <c r="G184">
        <f t="shared" si="5"/>
        <v>0</v>
      </c>
    </row>
    <row r="185" spans="1:7" ht="26.1" hidden="1">
      <c r="A185" s="403" t="s">
        <v>428</v>
      </c>
      <c r="B185">
        <v>612200</v>
      </c>
      <c r="C185" t="s">
        <v>10710</v>
      </c>
      <c r="D185">
        <v>278</v>
      </c>
      <c r="F185" s="401" t="e">
        <f t="shared" si="4"/>
        <v>#VALUE!</v>
      </c>
      <c r="G185">
        <f t="shared" si="5"/>
        <v>0</v>
      </c>
    </row>
    <row r="186" spans="1:7" ht="26.1">
      <c r="A186" s="403" t="s">
        <v>10711</v>
      </c>
      <c r="B186">
        <v>66400</v>
      </c>
      <c r="C186" t="s">
        <v>10712</v>
      </c>
      <c r="D186">
        <v>434</v>
      </c>
      <c r="E186" s="404">
        <v>171106608</v>
      </c>
      <c r="F186" s="401" t="str">
        <f t="shared" si="4"/>
        <v>Í1+&amp;\È80Î</v>
      </c>
      <c r="G186">
        <f t="shared" si="5"/>
        <v>0</v>
      </c>
    </row>
    <row r="187" spans="1:7" ht="26.1">
      <c r="A187" s="403" t="s">
        <v>5596</v>
      </c>
      <c r="B187">
        <v>40800</v>
      </c>
      <c r="C187" t="s">
        <v>10713</v>
      </c>
      <c r="D187">
        <v>430</v>
      </c>
      <c r="E187" s="404">
        <v>171103719</v>
      </c>
      <c r="F187" s="401" t="str">
        <f t="shared" si="4"/>
        <v>Í1+#gÈ9YÎ</v>
      </c>
      <c r="G187">
        <f t="shared" si="5"/>
        <v>0</v>
      </c>
    </row>
    <row r="188" spans="1:7" ht="26.1">
      <c r="A188" s="403" t="s">
        <v>10714</v>
      </c>
      <c r="B188">
        <v>92000</v>
      </c>
      <c r="C188" t="s">
        <v>10715</v>
      </c>
      <c r="D188">
        <v>214</v>
      </c>
      <c r="E188" s="404">
        <v>171104570</v>
      </c>
      <c r="F188" s="401" t="str">
        <f t="shared" si="4"/>
        <v>Í1+$YÈ0UÎ</v>
      </c>
      <c r="G188">
        <f t="shared" si="5"/>
        <v>0</v>
      </c>
    </row>
    <row r="189" spans="1:7" ht="26.1">
      <c r="A189" s="403" t="s">
        <v>4504</v>
      </c>
      <c r="B189">
        <v>29600</v>
      </c>
      <c r="C189" t="s">
        <v>10716</v>
      </c>
      <c r="D189">
        <v>71</v>
      </c>
      <c r="E189" s="404">
        <v>171104180</v>
      </c>
      <c r="F189" s="401" t="str">
        <f t="shared" si="4"/>
        <v>Í1+$2È0ÂÎ</v>
      </c>
      <c r="G189">
        <f t="shared" si="5"/>
        <v>0</v>
      </c>
    </row>
    <row r="190" spans="1:7" ht="26.1">
      <c r="A190" s="403" t="s">
        <v>10717</v>
      </c>
      <c r="B190">
        <v>114400</v>
      </c>
      <c r="C190" t="s">
        <v>10718</v>
      </c>
      <c r="D190">
        <v>463</v>
      </c>
      <c r="E190" s="404">
        <v>171104257</v>
      </c>
      <c r="F190" s="401" t="str">
        <f t="shared" si="4"/>
        <v>Í1+$9È7fÎ</v>
      </c>
      <c r="G190">
        <f t="shared" si="5"/>
        <v>0</v>
      </c>
    </row>
    <row r="191" spans="1:7" ht="26.1" hidden="1">
      <c r="A191" s="403" t="s">
        <v>10719</v>
      </c>
      <c r="B191">
        <v>21600</v>
      </c>
      <c r="C191" t="s">
        <v>10720</v>
      </c>
      <c r="D191">
        <v>549</v>
      </c>
      <c r="F191" s="401" t="e">
        <f t="shared" si="4"/>
        <v>#VALUE!</v>
      </c>
      <c r="G191">
        <f t="shared" si="5"/>
        <v>0</v>
      </c>
    </row>
    <row r="192" spans="1:7" ht="26.1" hidden="1">
      <c r="A192" s="403" t="s">
        <v>310</v>
      </c>
      <c r="B192">
        <v>97000</v>
      </c>
      <c r="C192" t="s">
        <v>10721</v>
      </c>
      <c r="D192">
        <v>160</v>
      </c>
      <c r="F192" s="401" t="e">
        <f t="shared" si="4"/>
        <v>#VALUE!</v>
      </c>
      <c r="G192">
        <f t="shared" si="5"/>
        <v>0</v>
      </c>
    </row>
    <row r="193" spans="1:7" ht="26.1">
      <c r="A193" s="403" t="s">
        <v>10722</v>
      </c>
      <c r="B193">
        <v>88800</v>
      </c>
      <c r="C193" t="s">
        <v>10723</v>
      </c>
      <c r="D193">
        <v>377</v>
      </c>
      <c r="E193" s="404">
        <v>171106747</v>
      </c>
      <c r="F193" s="401" t="str">
        <f t="shared" si="4"/>
        <v>Í1+&amp;jÈ7bÎ</v>
      </c>
      <c r="G193">
        <f t="shared" si="5"/>
        <v>0</v>
      </c>
    </row>
    <row r="194" spans="1:7" ht="26.1">
      <c r="A194" s="403" t="s">
        <v>10724</v>
      </c>
      <c r="B194">
        <v>21600</v>
      </c>
      <c r="C194" t="s">
        <v>10725</v>
      </c>
      <c r="D194">
        <v>121</v>
      </c>
      <c r="E194" s="404">
        <v>171108880</v>
      </c>
      <c r="F194" s="401" t="str">
        <f t="shared" si="4"/>
        <v>Í1+(xÈ0vÎ</v>
      </c>
      <c r="G194">
        <f t="shared" si="5"/>
        <v>0</v>
      </c>
    </row>
    <row r="195" spans="1:7" ht="26.1">
      <c r="A195" s="403" t="s">
        <v>10726</v>
      </c>
      <c r="B195">
        <v>15200</v>
      </c>
      <c r="C195" t="s">
        <v>10727</v>
      </c>
      <c r="D195">
        <v>199</v>
      </c>
      <c r="E195" s="404">
        <v>171102008</v>
      </c>
      <c r="F195" s="401" t="str">
        <f t="shared" ref="F195:F258" si="6">Code128(E195)</f>
        <v>Í1+"ÂÈ8iÎ</v>
      </c>
      <c r="G195">
        <f t="shared" ref="G195:G258" si="7">IF(AND( D195&gt;480,E195&lt;&gt;""),1,0)</f>
        <v>0</v>
      </c>
    </row>
    <row r="196" spans="1:7" ht="26.1">
      <c r="A196" s="403" t="s">
        <v>10728</v>
      </c>
      <c r="B196">
        <v>16800</v>
      </c>
      <c r="C196" t="s">
        <v>10729</v>
      </c>
      <c r="D196">
        <v>42</v>
      </c>
      <c r="E196" s="404">
        <v>171103959</v>
      </c>
      <c r="F196" s="401" t="str">
        <f t="shared" si="6"/>
        <v>Í1+#ÃÈ9RÎ</v>
      </c>
      <c r="G196">
        <f t="shared" si="7"/>
        <v>0</v>
      </c>
    </row>
    <row r="197" spans="1:7" ht="26.1">
      <c r="A197" s="403" t="s">
        <v>10730</v>
      </c>
      <c r="B197">
        <v>29600</v>
      </c>
      <c r="C197" t="s">
        <v>10731</v>
      </c>
      <c r="D197">
        <v>235</v>
      </c>
      <c r="E197" s="404">
        <v>171102820</v>
      </c>
      <c r="F197" s="401" t="str">
        <f t="shared" si="6"/>
        <v>Í1+"rÈ0LÎ</v>
      </c>
      <c r="G197">
        <f t="shared" si="7"/>
        <v>0</v>
      </c>
    </row>
    <row r="198" spans="1:7" ht="26.1">
      <c r="A198" s="403" t="s">
        <v>10732</v>
      </c>
      <c r="B198">
        <v>18400</v>
      </c>
      <c r="C198" t="s">
        <v>10733</v>
      </c>
      <c r="D198">
        <v>423</v>
      </c>
      <c r="E198" s="404">
        <v>171104384</v>
      </c>
      <c r="F198" s="401" t="str">
        <f t="shared" si="6"/>
        <v>Í1+$FÈ4!Î</v>
      </c>
      <c r="G198">
        <f t="shared" si="7"/>
        <v>0</v>
      </c>
    </row>
    <row r="199" spans="1:7" ht="26.1">
      <c r="A199" s="403" t="s">
        <v>10734</v>
      </c>
      <c r="B199">
        <v>2100</v>
      </c>
      <c r="C199" t="s">
        <v>10735</v>
      </c>
      <c r="D199">
        <v>295</v>
      </c>
      <c r="E199" s="404">
        <v>171108683</v>
      </c>
      <c r="F199" s="401" t="str">
        <f t="shared" si="6"/>
        <v>Í1+(dÈ38Î</v>
      </c>
      <c r="G199">
        <f t="shared" si="7"/>
        <v>0</v>
      </c>
    </row>
    <row r="200" spans="1:7" ht="26.1">
      <c r="A200" s="403" t="s">
        <v>10736</v>
      </c>
      <c r="B200">
        <v>12000</v>
      </c>
      <c r="C200" t="s">
        <v>10737</v>
      </c>
      <c r="D200">
        <v>294</v>
      </c>
      <c r="E200" s="404">
        <v>171108684</v>
      </c>
      <c r="F200" s="401" t="str">
        <f t="shared" si="6"/>
        <v>Í1+(dÈ4&gt;Î</v>
      </c>
      <c r="G200">
        <f t="shared" si="7"/>
        <v>0</v>
      </c>
    </row>
    <row r="201" spans="1:7" ht="26.1">
      <c r="A201" s="403" t="s">
        <v>10738</v>
      </c>
      <c r="B201">
        <v>53600</v>
      </c>
      <c r="C201" t="s">
        <v>10739</v>
      </c>
      <c r="D201">
        <v>105</v>
      </c>
      <c r="E201" s="404">
        <v>171103973</v>
      </c>
      <c r="F201" s="401" t="str">
        <f t="shared" si="6"/>
        <v>Í1+#ÅÈ36Î</v>
      </c>
      <c r="G201">
        <f t="shared" si="7"/>
        <v>0</v>
      </c>
    </row>
    <row r="202" spans="1:7" ht="26.1">
      <c r="A202" s="403" t="s">
        <v>10740</v>
      </c>
      <c r="B202">
        <v>274400</v>
      </c>
      <c r="C202" t="s">
        <v>10741</v>
      </c>
      <c r="D202">
        <v>9</v>
      </c>
      <c r="E202" s="404">
        <v>171108814</v>
      </c>
      <c r="F202" s="401" t="str">
        <f t="shared" si="6"/>
        <v>Í1+(qÈ4rÎ</v>
      </c>
      <c r="G202">
        <f t="shared" si="7"/>
        <v>0</v>
      </c>
    </row>
    <row r="203" spans="1:7" ht="26.1">
      <c r="A203" s="403" t="s">
        <v>10742</v>
      </c>
      <c r="B203">
        <v>34400</v>
      </c>
      <c r="C203" t="s">
        <v>10743</v>
      </c>
      <c r="D203">
        <v>31</v>
      </c>
      <c r="E203" s="404">
        <v>171104650</v>
      </c>
      <c r="F203" s="401" t="str">
        <f t="shared" si="6"/>
        <v>Í1+$aÈ0uÎ</v>
      </c>
      <c r="G203">
        <f t="shared" si="7"/>
        <v>0</v>
      </c>
    </row>
    <row r="204" spans="1:7" ht="26.1">
      <c r="A204" s="403" t="s">
        <v>10744</v>
      </c>
      <c r="B204">
        <v>31200</v>
      </c>
      <c r="C204" t="s">
        <v>10745</v>
      </c>
      <c r="D204">
        <v>208</v>
      </c>
      <c r="E204" s="404">
        <v>171106490</v>
      </c>
      <c r="F204" s="401" t="str">
        <f t="shared" si="6"/>
        <v>Í1+&amp;QÈ0;Î</v>
      </c>
      <c r="G204">
        <f t="shared" si="7"/>
        <v>0</v>
      </c>
    </row>
    <row r="205" spans="1:7" ht="26.1">
      <c r="A205" s="403" t="s">
        <v>10746</v>
      </c>
      <c r="B205">
        <v>37600</v>
      </c>
      <c r="C205" t="s">
        <v>10747</v>
      </c>
      <c r="D205">
        <v>471</v>
      </c>
      <c r="E205" s="404">
        <v>171103825</v>
      </c>
      <c r="F205" s="401" t="str">
        <f t="shared" si="6"/>
        <v>Í1+#rÈ5mÎ</v>
      </c>
      <c r="G205">
        <f t="shared" si="7"/>
        <v>0</v>
      </c>
    </row>
    <row r="206" spans="1:7" ht="26.1">
      <c r="A206" s="403" t="s">
        <v>10748</v>
      </c>
      <c r="B206">
        <v>15200</v>
      </c>
      <c r="C206" t="s">
        <v>10749</v>
      </c>
      <c r="D206">
        <v>58</v>
      </c>
      <c r="E206" s="404">
        <v>171103945</v>
      </c>
      <c r="F206" s="401" t="str">
        <f t="shared" si="6"/>
        <v>Í1+#~È56Î</v>
      </c>
      <c r="G206">
        <f t="shared" si="7"/>
        <v>0</v>
      </c>
    </row>
    <row r="207" spans="1:7" ht="26.1">
      <c r="A207" s="403" t="s">
        <v>10750</v>
      </c>
      <c r="B207">
        <v>10400</v>
      </c>
      <c r="C207" t="s">
        <v>10751</v>
      </c>
      <c r="D207">
        <v>57</v>
      </c>
      <c r="E207" s="404">
        <v>171103944</v>
      </c>
      <c r="F207" s="401" t="str">
        <f t="shared" si="6"/>
        <v>Í1+#~È40Î</v>
      </c>
      <c r="G207">
        <f t="shared" si="7"/>
        <v>0</v>
      </c>
    </row>
    <row r="208" spans="1:7" ht="26.1">
      <c r="A208" s="403" t="s">
        <v>10752</v>
      </c>
      <c r="B208">
        <v>2100</v>
      </c>
      <c r="C208" t="s">
        <v>10753</v>
      </c>
      <c r="D208">
        <v>56</v>
      </c>
      <c r="E208" s="404">
        <v>171103943</v>
      </c>
      <c r="F208" s="401" t="str">
        <f t="shared" si="6"/>
        <v>Í1+#~È3*Î</v>
      </c>
      <c r="G208">
        <f t="shared" si="7"/>
        <v>0</v>
      </c>
    </row>
    <row r="209" spans="1:7" ht="26.1">
      <c r="A209" s="403" t="s">
        <v>10754</v>
      </c>
      <c r="B209">
        <v>23200</v>
      </c>
      <c r="C209" t="s">
        <v>10755</v>
      </c>
      <c r="D209">
        <v>63</v>
      </c>
      <c r="E209" s="404">
        <v>171103933</v>
      </c>
      <c r="F209" s="401" t="str">
        <f t="shared" si="6"/>
        <v>Í1+#}È3&amp;Î</v>
      </c>
      <c r="G209">
        <f t="shared" si="7"/>
        <v>0</v>
      </c>
    </row>
    <row r="210" spans="1:7" ht="26.1">
      <c r="A210" s="403" t="s">
        <v>3548</v>
      </c>
      <c r="B210">
        <v>2100</v>
      </c>
      <c r="C210" t="s">
        <v>10756</v>
      </c>
      <c r="D210">
        <v>64</v>
      </c>
      <c r="E210" s="404">
        <v>171103934</v>
      </c>
      <c r="F210" s="401" t="str">
        <f t="shared" si="6"/>
        <v>Í1+#}È4,Î</v>
      </c>
      <c r="G210">
        <f t="shared" si="7"/>
        <v>0</v>
      </c>
    </row>
    <row r="211" spans="1:7" ht="26.1">
      <c r="A211" s="403" t="s">
        <v>10757</v>
      </c>
      <c r="B211">
        <v>87200</v>
      </c>
      <c r="C211" t="s">
        <v>10758</v>
      </c>
      <c r="D211">
        <v>42</v>
      </c>
      <c r="E211" s="404">
        <v>171102579</v>
      </c>
      <c r="F211" s="401" t="str">
        <f t="shared" si="6"/>
        <v>Í1+"YÈ9ÉÎ</v>
      </c>
      <c r="G211">
        <f t="shared" si="7"/>
        <v>0</v>
      </c>
    </row>
    <row r="212" spans="1:7" ht="26.1">
      <c r="A212" s="403" t="s">
        <v>10759</v>
      </c>
      <c r="B212">
        <v>24800</v>
      </c>
      <c r="C212" t="s">
        <v>10760</v>
      </c>
      <c r="D212">
        <v>57</v>
      </c>
      <c r="E212" s="404">
        <v>171104638</v>
      </c>
      <c r="F212" s="401" t="str">
        <f t="shared" si="6"/>
        <v>Í1+$_È86Î</v>
      </c>
      <c r="G212">
        <f t="shared" si="7"/>
        <v>0</v>
      </c>
    </row>
    <row r="213" spans="1:7" ht="26.1">
      <c r="A213" s="403" t="s">
        <v>10761</v>
      </c>
      <c r="B213">
        <v>23200</v>
      </c>
      <c r="C213" t="s">
        <v>10762</v>
      </c>
      <c r="D213">
        <v>51</v>
      </c>
      <c r="E213" s="404">
        <v>171104634</v>
      </c>
      <c r="F213" s="401" t="str">
        <f t="shared" si="6"/>
        <v>Í1+$_È4ÉÎ</v>
      </c>
      <c r="G213">
        <f t="shared" si="7"/>
        <v>0</v>
      </c>
    </row>
    <row r="214" spans="1:7" ht="26.1">
      <c r="A214" s="403" t="s">
        <v>10763</v>
      </c>
      <c r="B214">
        <v>61600</v>
      </c>
      <c r="C214" t="s">
        <v>10764</v>
      </c>
      <c r="D214">
        <v>302</v>
      </c>
      <c r="E214" s="404">
        <v>171102757</v>
      </c>
      <c r="F214" s="401" t="str">
        <f t="shared" si="6"/>
        <v>Í1+"kÈ7ZÎ</v>
      </c>
      <c r="G214">
        <f t="shared" si="7"/>
        <v>0</v>
      </c>
    </row>
    <row r="215" spans="1:7" ht="26.1" hidden="1">
      <c r="A215" s="403" t="s">
        <v>10765</v>
      </c>
      <c r="B215">
        <v>47200</v>
      </c>
      <c r="C215" t="s">
        <v>10766</v>
      </c>
      <c r="D215">
        <v>591</v>
      </c>
      <c r="F215" s="401" t="e">
        <f t="shared" si="6"/>
        <v>#VALUE!</v>
      </c>
      <c r="G215">
        <f t="shared" si="7"/>
        <v>0</v>
      </c>
    </row>
    <row r="216" spans="1:7" ht="26.1" hidden="1">
      <c r="A216" s="403" t="s">
        <v>7135</v>
      </c>
      <c r="B216">
        <v>309800</v>
      </c>
      <c r="C216" t="s">
        <v>10767</v>
      </c>
      <c r="D216">
        <v>430</v>
      </c>
      <c r="F216" s="401" t="e">
        <f t="shared" si="6"/>
        <v>#VALUE!</v>
      </c>
      <c r="G216">
        <f t="shared" si="7"/>
        <v>0</v>
      </c>
    </row>
    <row r="217" spans="1:7" ht="26.1">
      <c r="A217" s="403" t="s">
        <v>10768</v>
      </c>
      <c r="B217">
        <v>52000</v>
      </c>
      <c r="C217" t="s">
        <v>10769</v>
      </c>
      <c r="D217">
        <v>87</v>
      </c>
      <c r="E217" s="404">
        <v>171103552</v>
      </c>
      <c r="F217" s="401" t="str">
        <f t="shared" si="6"/>
        <v>Í1+#WÈ2VÎ</v>
      </c>
      <c r="G217">
        <f t="shared" si="7"/>
        <v>0</v>
      </c>
    </row>
    <row r="218" spans="1:7" ht="26.1">
      <c r="A218" s="403" t="s">
        <v>10770</v>
      </c>
      <c r="B218">
        <v>15200</v>
      </c>
      <c r="C218" t="s">
        <v>10771</v>
      </c>
      <c r="D218">
        <v>35</v>
      </c>
      <c r="E218" s="404">
        <v>171104647</v>
      </c>
      <c r="F218" s="401" t="str">
        <f t="shared" si="6"/>
        <v>Í1+$`È74Î</v>
      </c>
      <c r="G218">
        <f t="shared" si="7"/>
        <v>0</v>
      </c>
    </row>
    <row r="219" spans="1:7" ht="26.1">
      <c r="A219" s="403" t="s">
        <v>10772</v>
      </c>
      <c r="B219">
        <v>12000</v>
      </c>
      <c r="C219" t="s">
        <v>10773</v>
      </c>
      <c r="D219">
        <v>247</v>
      </c>
      <c r="E219" s="404">
        <v>171111003</v>
      </c>
      <c r="F219" s="401" t="str">
        <f t="shared" si="6"/>
        <v>Í1++ÂÈ3fÎ</v>
      </c>
      <c r="G219">
        <f t="shared" si="7"/>
        <v>0</v>
      </c>
    </row>
    <row r="220" spans="1:7" ht="26.1">
      <c r="A220" s="403" t="s">
        <v>10371</v>
      </c>
      <c r="B220">
        <v>31200</v>
      </c>
      <c r="C220" t="s">
        <v>10774</v>
      </c>
      <c r="D220">
        <v>172</v>
      </c>
      <c r="E220" s="404">
        <v>171101319</v>
      </c>
      <c r="F220" s="401" t="str">
        <f t="shared" si="6"/>
        <v>Í1+!?È9ÅÎ</v>
      </c>
      <c r="G220">
        <f t="shared" si="7"/>
        <v>0</v>
      </c>
    </row>
    <row r="221" spans="1:7" ht="26.1" hidden="1">
      <c r="A221" s="403" t="s">
        <v>10775</v>
      </c>
      <c r="B221">
        <v>63200</v>
      </c>
      <c r="C221" t="s">
        <v>10776</v>
      </c>
      <c r="D221">
        <v>519</v>
      </c>
      <c r="F221" s="401" t="e">
        <f t="shared" si="6"/>
        <v>#VALUE!</v>
      </c>
      <c r="G221">
        <f t="shared" si="7"/>
        <v>0</v>
      </c>
    </row>
    <row r="222" spans="1:7" ht="26.1">
      <c r="A222" s="403" t="s">
        <v>10777</v>
      </c>
      <c r="B222">
        <v>42400</v>
      </c>
      <c r="C222" t="s">
        <v>10778</v>
      </c>
      <c r="D222">
        <v>68</v>
      </c>
      <c r="E222" s="404">
        <v>171101505</v>
      </c>
      <c r="F222" s="401" t="str">
        <f t="shared" si="6"/>
        <v>Í1+!RÈ5NÎ</v>
      </c>
      <c r="G222">
        <f t="shared" si="7"/>
        <v>0</v>
      </c>
    </row>
    <row r="223" spans="1:7" ht="26.1">
      <c r="A223" s="403" t="s">
        <v>10779</v>
      </c>
      <c r="B223">
        <v>63200</v>
      </c>
      <c r="C223" t="s">
        <v>10780</v>
      </c>
      <c r="D223">
        <v>357</v>
      </c>
      <c r="E223" s="404">
        <v>171101646</v>
      </c>
      <c r="F223" s="401" t="str">
        <f t="shared" si="6"/>
        <v>Í1+!`È6%Î</v>
      </c>
      <c r="G223">
        <f t="shared" si="7"/>
        <v>0</v>
      </c>
    </row>
    <row r="224" spans="1:7" ht="26.1">
      <c r="A224" s="403" t="s">
        <v>10781</v>
      </c>
      <c r="B224">
        <v>31200</v>
      </c>
      <c r="C224" t="s">
        <v>10782</v>
      </c>
      <c r="D224">
        <v>282</v>
      </c>
      <c r="E224" s="404">
        <v>171102776</v>
      </c>
      <c r="F224" s="401" t="str">
        <f t="shared" si="6"/>
        <v>Í1+"mÈ6\Î</v>
      </c>
      <c r="G224">
        <f t="shared" si="7"/>
        <v>0</v>
      </c>
    </row>
    <row r="225" spans="1:7" ht="26.1">
      <c r="A225" s="403" t="s">
        <v>10783</v>
      </c>
      <c r="B225">
        <v>87200</v>
      </c>
      <c r="C225" t="s">
        <v>10784</v>
      </c>
      <c r="D225">
        <v>78</v>
      </c>
      <c r="E225" s="404">
        <v>171103995</v>
      </c>
      <c r="F225" s="401" t="str">
        <f t="shared" si="6"/>
        <v>Í1+#ÇÈ5JÎ</v>
      </c>
      <c r="G225">
        <f t="shared" si="7"/>
        <v>0</v>
      </c>
    </row>
    <row r="226" spans="1:7" ht="26.1">
      <c r="A226" s="403" t="s">
        <v>10785</v>
      </c>
      <c r="B226">
        <v>61600</v>
      </c>
      <c r="C226" t="s">
        <v>10786</v>
      </c>
      <c r="D226">
        <v>81</v>
      </c>
      <c r="E226" s="404">
        <v>171103981</v>
      </c>
      <c r="F226" s="401" t="str">
        <f t="shared" si="6"/>
        <v>Í1+#ÆÈ1.Î</v>
      </c>
      <c r="G226">
        <f t="shared" si="7"/>
        <v>0</v>
      </c>
    </row>
    <row r="227" spans="1:7" ht="26.1">
      <c r="A227" s="403" t="s">
        <v>10787</v>
      </c>
      <c r="B227">
        <v>8800</v>
      </c>
      <c r="C227" t="s">
        <v>10788</v>
      </c>
      <c r="D227">
        <v>209</v>
      </c>
      <c r="E227" s="404">
        <v>171102573</v>
      </c>
      <c r="F227" s="401" t="str">
        <f t="shared" si="6"/>
        <v>Í1+"YÈ3aÎ</v>
      </c>
      <c r="G227">
        <f t="shared" si="7"/>
        <v>0</v>
      </c>
    </row>
    <row r="228" spans="1:7" ht="26.1" hidden="1">
      <c r="A228" s="403" t="s">
        <v>10789</v>
      </c>
      <c r="B228">
        <v>18400</v>
      </c>
      <c r="C228" t="s">
        <v>10790</v>
      </c>
      <c r="D228">
        <v>528</v>
      </c>
      <c r="F228" s="401" t="e">
        <f t="shared" si="6"/>
        <v>#VALUE!</v>
      </c>
      <c r="G228">
        <f t="shared" si="7"/>
        <v>0</v>
      </c>
    </row>
    <row r="229" spans="1:7" ht="26.1">
      <c r="A229" s="403" t="s">
        <v>10791</v>
      </c>
      <c r="B229">
        <v>15200</v>
      </c>
      <c r="C229" t="s">
        <v>10792</v>
      </c>
      <c r="D229">
        <v>230</v>
      </c>
      <c r="E229" s="404">
        <v>171108721</v>
      </c>
      <c r="F229" s="401" t="str">
        <f t="shared" si="6"/>
        <v>Í1+(hÈ1&lt;Î</v>
      </c>
      <c r="G229">
        <f t="shared" si="7"/>
        <v>0</v>
      </c>
    </row>
    <row r="230" spans="1:7" ht="26.1">
      <c r="A230" s="403" t="s">
        <v>10793</v>
      </c>
      <c r="B230">
        <v>3400</v>
      </c>
      <c r="C230" t="s">
        <v>10794</v>
      </c>
      <c r="D230">
        <v>253</v>
      </c>
      <c r="E230" s="404">
        <v>171102801</v>
      </c>
      <c r="F230" s="401" t="str">
        <f t="shared" si="6"/>
        <v>Í1+"pÈ1JÎ</v>
      </c>
      <c r="G230">
        <f t="shared" si="7"/>
        <v>0</v>
      </c>
    </row>
    <row r="231" spans="1:7" ht="26.1">
      <c r="A231" s="403" t="s">
        <v>10795</v>
      </c>
      <c r="B231">
        <v>31200</v>
      </c>
      <c r="C231" t="s">
        <v>10796</v>
      </c>
      <c r="D231">
        <v>279</v>
      </c>
      <c r="E231" s="404">
        <v>171102779</v>
      </c>
      <c r="F231" s="401" t="str">
        <f t="shared" si="6"/>
        <v>Í1+"mÈ9nÎ</v>
      </c>
      <c r="G231">
        <f t="shared" si="7"/>
        <v>0</v>
      </c>
    </row>
    <row r="232" spans="1:7" ht="26.1" hidden="1">
      <c r="A232" s="403" t="s">
        <v>10797</v>
      </c>
      <c r="B232">
        <v>26600</v>
      </c>
      <c r="C232" t="s">
        <v>10798</v>
      </c>
      <c r="D232">
        <v>530</v>
      </c>
      <c r="F232" s="401" t="e">
        <f t="shared" si="6"/>
        <v>#VALUE!</v>
      </c>
      <c r="G232">
        <f t="shared" si="7"/>
        <v>0</v>
      </c>
    </row>
    <row r="233" spans="1:7" ht="26.1">
      <c r="A233" s="403" t="s">
        <v>10799</v>
      </c>
      <c r="B233">
        <v>186400</v>
      </c>
      <c r="C233" t="s">
        <v>10800</v>
      </c>
      <c r="D233">
        <v>368</v>
      </c>
      <c r="E233" s="404">
        <v>171102694</v>
      </c>
      <c r="F233" s="401" t="str">
        <f t="shared" si="6"/>
        <v>Í1+"eÈ40Î</v>
      </c>
      <c r="G233">
        <f t="shared" si="7"/>
        <v>0</v>
      </c>
    </row>
    <row r="234" spans="1:7" ht="26.1" hidden="1">
      <c r="A234" s="403" t="s">
        <v>10801</v>
      </c>
      <c r="B234">
        <v>18400</v>
      </c>
      <c r="C234" t="s">
        <v>10802</v>
      </c>
      <c r="D234">
        <v>522</v>
      </c>
      <c r="F234" s="401" t="e">
        <f t="shared" si="6"/>
        <v>#VALUE!</v>
      </c>
      <c r="G234">
        <f t="shared" si="7"/>
        <v>0</v>
      </c>
    </row>
    <row r="235" spans="1:7" ht="26.1">
      <c r="A235" s="403" t="s">
        <v>10803</v>
      </c>
      <c r="B235">
        <v>20000</v>
      </c>
      <c r="C235" t="s">
        <v>10804</v>
      </c>
      <c r="D235">
        <v>401</v>
      </c>
      <c r="E235" s="404">
        <v>171109066</v>
      </c>
      <c r="F235" s="401" t="str">
        <f t="shared" si="6"/>
        <v>Í1+)&amp;È6#Î</v>
      </c>
      <c r="G235">
        <f t="shared" si="7"/>
        <v>0</v>
      </c>
    </row>
    <row r="236" spans="1:7" ht="26.1">
      <c r="A236" s="403" t="s">
        <v>10805</v>
      </c>
      <c r="B236">
        <v>12000</v>
      </c>
      <c r="C236" t="s">
        <v>10806</v>
      </c>
      <c r="D236">
        <v>474</v>
      </c>
      <c r="E236" s="404">
        <v>171103828</v>
      </c>
      <c r="F236" s="401" t="str">
        <f t="shared" si="6"/>
        <v>Í1+#rÈ8ÃÎ</v>
      </c>
      <c r="G236">
        <f t="shared" si="7"/>
        <v>0</v>
      </c>
    </row>
    <row r="237" spans="1:7" ht="26.1">
      <c r="A237" s="403" t="s">
        <v>10807</v>
      </c>
      <c r="B237">
        <v>47200</v>
      </c>
      <c r="C237" t="s">
        <v>10808</v>
      </c>
      <c r="D237">
        <v>132</v>
      </c>
      <c r="E237" s="404">
        <v>171102837</v>
      </c>
      <c r="F237" s="401" t="str">
        <f t="shared" si="6"/>
        <v>Í1+"sÈ7zÎ</v>
      </c>
      <c r="G237">
        <f t="shared" si="7"/>
        <v>0</v>
      </c>
    </row>
    <row r="238" spans="1:7" ht="26.1">
      <c r="A238" s="403" t="s">
        <v>6462</v>
      </c>
      <c r="B238">
        <v>39200</v>
      </c>
      <c r="C238" t="s">
        <v>10809</v>
      </c>
      <c r="D238">
        <v>478</v>
      </c>
      <c r="E238" s="404">
        <v>171104322</v>
      </c>
      <c r="F238" s="401" t="str">
        <f t="shared" si="6"/>
        <v>Í1+$@È2dÎ</v>
      </c>
      <c r="G238">
        <f t="shared" si="7"/>
        <v>0</v>
      </c>
    </row>
    <row r="239" spans="1:7" ht="26.1">
      <c r="A239" s="403" t="s">
        <v>10810</v>
      </c>
      <c r="B239">
        <v>26400</v>
      </c>
      <c r="C239" t="s">
        <v>10811</v>
      </c>
      <c r="D239">
        <v>107</v>
      </c>
      <c r="E239" s="404">
        <v>171107159</v>
      </c>
      <c r="F239" s="401" t="str">
        <f t="shared" si="6"/>
        <v>Í1+'/È9SÎ</v>
      </c>
      <c r="G239">
        <f t="shared" si="7"/>
        <v>0</v>
      </c>
    </row>
    <row r="240" spans="1:7" ht="26.1">
      <c r="A240" s="403" t="s">
        <v>10812</v>
      </c>
      <c r="B240">
        <v>69600</v>
      </c>
      <c r="C240" t="s">
        <v>10813</v>
      </c>
      <c r="D240">
        <v>69</v>
      </c>
      <c r="E240" s="404">
        <v>171101503</v>
      </c>
      <c r="F240" s="401" t="str">
        <f t="shared" si="6"/>
        <v>Í1+!RÈ3BÎ</v>
      </c>
      <c r="G240">
        <f t="shared" si="7"/>
        <v>0</v>
      </c>
    </row>
    <row r="241" spans="1:7" ht="26.1">
      <c r="A241" s="403" t="s">
        <v>10814</v>
      </c>
      <c r="B241">
        <v>8800</v>
      </c>
      <c r="C241" t="s">
        <v>10815</v>
      </c>
      <c r="D241">
        <v>150</v>
      </c>
      <c r="E241" s="404">
        <v>171111276</v>
      </c>
      <c r="F241" s="401" t="str">
        <f t="shared" si="6"/>
        <v>Í1++;È6}Î</v>
      </c>
      <c r="G241">
        <f t="shared" si="7"/>
        <v>0</v>
      </c>
    </row>
    <row r="242" spans="1:7" ht="26.1" hidden="1">
      <c r="A242" s="403" t="s">
        <v>10816</v>
      </c>
      <c r="B242">
        <v>31200</v>
      </c>
      <c r="C242" t="s">
        <v>10817</v>
      </c>
      <c r="D242">
        <v>501</v>
      </c>
      <c r="F242" s="401" t="e">
        <f t="shared" si="6"/>
        <v>#VALUE!</v>
      </c>
      <c r="G242">
        <f t="shared" si="7"/>
        <v>0</v>
      </c>
    </row>
    <row r="243" spans="1:7" ht="26.1" hidden="1">
      <c r="A243" s="403" t="s">
        <v>10818</v>
      </c>
      <c r="B243">
        <v>12000</v>
      </c>
      <c r="C243" t="s">
        <v>10819</v>
      </c>
      <c r="D243">
        <v>597</v>
      </c>
      <c r="F243" s="401" t="e">
        <f t="shared" si="6"/>
        <v>#VALUE!</v>
      </c>
      <c r="G243">
        <f t="shared" si="7"/>
        <v>0</v>
      </c>
    </row>
    <row r="244" spans="1:7" ht="26.1">
      <c r="A244" s="403" t="s">
        <v>6307</v>
      </c>
      <c r="B244">
        <v>12000</v>
      </c>
      <c r="C244" t="s">
        <v>10820</v>
      </c>
      <c r="D244">
        <v>351</v>
      </c>
      <c r="E244" s="404">
        <v>171108952</v>
      </c>
      <c r="F244" s="401" t="str">
        <f t="shared" si="6"/>
        <v>Í1+(ÃÈ27Î</v>
      </c>
      <c r="G244">
        <f t="shared" si="7"/>
        <v>0</v>
      </c>
    </row>
    <row r="245" spans="1:7" ht="26.1">
      <c r="A245" s="403" t="s">
        <v>10821</v>
      </c>
      <c r="B245">
        <v>4700</v>
      </c>
      <c r="C245" t="s">
        <v>10822</v>
      </c>
      <c r="D245">
        <v>271</v>
      </c>
      <c r="E245" s="404">
        <v>171106984</v>
      </c>
      <c r="F245" s="401" t="str">
        <f t="shared" si="6"/>
        <v>Í1+&amp;ÆÈ4IÎ</v>
      </c>
      <c r="G245">
        <f t="shared" si="7"/>
        <v>0</v>
      </c>
    </row>
    <row r="246" spans="1:7" ht="26.1">
      <c r="A246" s="403" t="s">
        <v>10823</v>
      </c>
      <c r="B246">
        <v>37600</v>
      </c>
      <c r="C246" t="s">
        <v>10824</v>
      </c>
      <c r="D246">
        <v>160</v>
      </c>
      <c r="E246" s="404">
        <v>171101309</v>
      </c>
      <c r="F246" s="401" t="str">
        <f t="shared" si="6"/>
        <v>Í1+!&gt;È9}Î</v>
      </c>
      <c r="G246">
        <f t="shared" si="7"/>
        <v>0</v>
      </c>
    </row>
    <row r="247" spans="1:7" ht="26.1">
      <c r="A247" s="403" t="s">
        <v>10825</v>
      </c>
      <c r="B247">
        <v>74400</v>
      </c>
      <c r="C247" t="s">
        <v>10826</v>
      </c>
      <c r="D247">
        <v>300</v>
      </c>
      <c r="E247" s="404">
        <v>171102756</v>
      </c>
      <c r="F247" s="401" t="str">
        <f t="shared" si="6"/>
        <v>Í1+"kÈ6TÎ</v>
      </c>
      <c r="G247">
        <f t="shared" si="7"/>
        <v>0</v>
      </c>
    </row>
    <row r="248" spans="1:7" ht="26.1">
      <c r="A248" s="403" t="s">
        <v>10827</v>
      </c>
      <c r="B248">
        <v>101600</v>
      </c>
      <c r="C248" t="s">
        <v>10828</v>
      </c>
      <c r="D248">
        <v>425</v>
      </c>
      <c r="E248" s="404">
        <v>171108991</v>
      </c>
      <c r="F248" s="401" t="str">
        <f t="shared" si="6"/>
        <v>Í1+(ÇÈ1AÎ</v>
      </c>
      <c r="G248">
        <f t="shared" si="7"/>
        <v>0</v>
      </c>
    </row>
    <row r="249" spans="1:7" ht="26.1">
      <c r="A249" s="403" t="s">
        <v>10829</v>
      </c>
      <c r="B249">
        <v>39200</v>
      </c>
      <c r="C249" t="s">
        <v>10830</v>
      </c>
      <c r="D249">
        <v>357</v>
      </c>
      <c r="E249" s="404">
        <v>171111016</v>
      </c>
      <c r="F249" s="401" t="str">
        <f t="shared" si="6"/>
        <v>Í1++!È6|Î</v>
      </c>
      <c r="G249">
        <f t="shared" si="7"/>
        <v>0</v>
      </c>
    </row>
    <row r="250" spans="1:7" ht="26.1" hidden="1">
      <c r="A250" s="403" t="s">
        <v>10831</v>
      </c>
      <c r="B250">
        <v>45600</v>
      </c>
      <c r="C250" t="s">
        <v>10832</v>
      </c>
      <c r="D250">
        <v>488</v>
      </c>
      <c r="F250" s="401" t="e">
        <f t="shared" si="6"/>
        <v>#VALUE!</v>
      </c>
      <c r="G250">
        <f t="shared" si="7"/>
        <v>0</v>
      </c>
    </row>
    <row r="251" spans="1:7" ht="26.1">
      <c r="A251" s="403" t="s">
        <v>10833</v>
      </c>
      <c r="B251">
        <v>23200</v>
      </c>
      <c r="C251" t="s">
        <v>10834</v>
      </c>
      <c r="D251">
        <v>146</v>
      </c>
      <c r="E251" s="404">
        <v>171102848</v>
      </c>
      <c r="F251" s="401" t="str">
        <f t="shared" si="6"/>
        <v>Í1+"tÈ8ÈÎ</v>
      </c>
      <c r="G251">
        <f t="shared" si="7"/>
        <v>0</v>
      </c>
    </row>
    <row r="252" spans="1:7" ht="26.1">
      <c r="A252" s="403" t="s">
        <v>10835</v>
      </c>
      <c r="B252">
        <v>80800</v>
      </c>
      <c r="C252" t="s">
        <v>10836</v>
      </c>
      <c r="D252">
        <v>241</v>
      </c>
      <c r="E252" s="404">
        <v>171106959</v>
      </c>
      <c r="F252" s="401" t="str">
        <f t="shared" si="6"/>
        <v>Í1+&amp;ÃÈ9[Î</v>
      </c>
      <c r="G252">
        <f t="shared" si="7"/>
        <v>0</v>
      </c>
    </row>
    <row r="253" spans="1:7" ht="26.1">
      <c r="A253" s="403" t="s">
        <v>10837</v>
      </c>
      <c r="B253">
        <v>12000</v>
      </c>
      <c r="C253" t="s">
        <v>10838</v>
      </c>
      <c r="D253">
        <v>399</v>
      </c>
      <c r="E253" s="404">
        <v>171106576</v>
      </c>
      <c r="F253" s="401" t="str">
        <f t="shared" si="6"/>
        <v>Í1+&amp;YÈ6ÃÎ</v>
      </c>
      <c r="G253">
        <f t="shared" si="7"/>
        <v>0</v>
      </c>
    </row>
    <row r="254" spans="1:7" ht="26.1">
      <c r="A254" s="403" t="s">
        <v>10839</v>
      </c>
      <c r="B254">
        <v>2100</v>
      </c>
      <c r="C254" t="s">
        <v>10840</v>
      </c>
      <c r="D254">
        <v>297</v>
      </c>
      <c r="E254" s="404">
        <v>171108681</v>
      </c>
      <c r="F254" s="401" t="str">
        <f t="shared" si="6"/>
        <v>Í1+(dÈ1,Î</v>
      </c>
      <c r="G254">
        <f t="shared" si="7"/>
        <v>0</v>
      </c>
    </row>
    <row r="255" spans="1:7" ht="26.1">
      <c r="A255" s="403" t="s">
        <v>10841</v>
      </c>
      <c r="B255">
        <v>64800</v>
      </c>
      <c r="C255" t="s">
        <v>10842</v>
      </c>
      <c r="D255">
        <v>19</v>
      </c>
      <c r="E255" s="404">
        <v>171103915</v>
      </c>
      <c r="F255" s="401" t="str">
        <f t="shared" si="6"/>
        <v>Í1+#{È5*Î</v>
      </c>
      <c r="G255">
        <f t="shared" si="7"/>
        <v>0</v>
      </c>
    </row>
    <row r="256" spans="1:7" ht="26.1">
      <c r="A256" s="403" t="s">
        <v>10843</v>
      </c>
      <c r="B256">
        <v>72800</v>
      </c>
      <c r="C256" t="s">
        <v>10844</v>
      </c>
      <c r="D256">
        <v>1</v>
      </c>
      <c r="E256" s="404">
        <v>171104769</v>
      </c>
      <c r="F256" s="401" t="str">
        <f t="shared" si="6"/>
        <v>Í1+$lÈ9pÎ</v>
      </c>
      <c r="G256">
        <f t="shared" si="7"/>
        <v>0</v>
      </c>
    </row>
    <row r="257" spans="1:7" ht="26.1" hidden="1">
      <c r="A257" s="403" t="s">
        <v>10845</v>
      </c>
      <c r="B257">
        <v>21600</v>
      </c>
      <c r="C257" t="s">
        <v>10846</v>
      </c>
      <c r="D257">
        <v>489</v>
      </c>
      <c r="F257" s="401" t="e">
        <f t="shared" si="6"/>
        <v>#VALUE!</v>
      </c>
      <c r="G257">
        <f t="shared" si="7"/>
        <v>0</v>
      </c>
    </row>
    <row r="258" spans="1:7" ht="26.1">
      <c r="A258" s="403" t="s">
        <v>10847</v>
      </c>
      <c r="B258">
        <v>39200</v>
      </c>
      <c r="C258" t="s">
        <v>10848</v>
      </c>
      <c r="D258">
        <v>2</v>
      </c>
      <c r="E258" s="404">
        <v>171101704</v>
      </c>
      <c r="F258" s="401" t="str">
        <f t="shared" si="6"/>
        <v>Í1+!fÈ41Î</v>
      </c>
      <c r="G258">
        <f t="shared" si="7"/>
        <v>0</v>
      </c>
    </row>
    <row r="259" spans="1:7" ht="26.1">
      <c r="A259" s="403" t="s">
        <v>10849</v>
      </c>
      <c r="B259">
        <v>212000</v>
      </c>
      <c r="C259" t="s">
        <v>10850</v>
      </c>
      <c r="D259">
        <v>150</v>
      </c>
      <c r="E259" s="404">
        <v>171108936</v>
      </c>
      <c r="F259" s="401" t="str">
        <f t="shared" ref="F259:F322" si="8">Code128(E259)</f>
        <v>Í1+(}È6GÎ</v>
      </c>
      <c r="G259">
        <f t="shared" ref="G259:G322" si="9">IF(AND( D259&gt;480,E259&lt;&gt;""),1,0)</f>
        <v>0</v>
      </c>
    </row>
    <row r="260" spans="1:7" ht="26.1" hidden="1">
      <c r="A260" s="403" t="s">
        <v>7004</v>
      </c>
      <c r="B260">
        <v>162600</v>
      </c>
      <c r="C260" t="s">
        <v>10851</v>
      </c>
      <c r="D260">
        <v>537</v>
      </c>
      <c r="F260" s="401" t="e">
        <f t="shared" si="8"/>
        <v>#VALUE!</v>
      </c>
      <c r="G260">
        <f t="shared" si="9"/>
        <v>0</v>
      </c>
    </row>
    <row r="261" spans="1:7" ht="26.1">
      <c r="A261" s="403" t="s">
        <v>10852</v>
      </c>
      <c r="B261">
        <v>12000</v>
      </c>
      <c r="C261" t="s">
        <v>10853</v>
      </c>
      <c r="D261">
        <v>185</v>
      </c>
      <c r="E261" s="404">
        <v>171104517</v>
      </c>
      <c r="F261" s="401" t="str">
        <f t="shared" si="8"/>
        <v>Í1+$SÈ7gÎ</v>
      </c>
      <c r="G261">
        <f t="shared" si="9"/>
        <v>0</v>
      </c>
    </row>
    <row r="262" spans="1:7" ht="26.1">
      <c r="A262" s="403" t="s">
        <v>10854</v>
      </c>
      <c r="B262">
        <v>3400</v>
      </c>
      <c r="C262" t="s">
        <v>10855</v>
      </c>
      <c r="D262">
        <v>1</v>
      </c>
      <c r="E262" s="404">
        <v>171103460</v>
      </c>
      <c r="F262" s="401" t="str">
        <f t="shared" si="8"/>
        <v>Í1+#NÈ0&amp;Î</v>
      </c>
      <c r="G262">
        <f t="shared" si="9"/>
        <v>0</v>
      </c>
    </row>
    <row r="263" spans="1:7" ht="26.1">
      <c r="A263" s="403" t="s">
        <v>10856</v>
      </c>
      <c r="B263">
        <v>8800</v>
      </c>
      <c r="C263" t="s">
        <v>10857</v>
      </c>
      <c r="D263">
        <v>22</v>
      </c>
      <c r="E263" s="404">
        <v>171103477</v>
      </c>
      <c r="F263" s="401" t="str">
        <f t="shared" si="8"/>
        <v>Í1+#OÈ7TÎ</v>
      </c>
      <c r="G263">
        <f t="shared" si="9"/>
        <v>0</v>
      </c>
    </row>
    <row r="264" spans="1:7" ht="26.1" hidden="1">
      <c r="A264" s="403" t="s">
        <v>397</v>
      </c>
      <c r="B264">
        <v>84200</v>
      </c>
      <c r="C264" t="s">
        <v>10858</v>
      </c>
      <c r="D264">
        <v>247</v>
      </c>
      <c r="F264" s="401" t="e">
        <f t="shared" si="8"/>
        <v>#VALUE!</v>
      </c>
      <c r="G264">
        <f t="shared" si="9"/>
        <v>0</v>
      </c>
    </row>
    <row r="265" spans="1:7" ht="26.1" hidden="1">
      <c r="A265" s="403" t="s">
        <v>397</v>
      </c>
      <c r="B265">
        <v>29600</v>
      </c>
      <c r="C265" t="s">
        <v>10859</v>
      </c>
      <c r="D265">
        <v>572</v>
      </c>
      <c r="F265" s="401" t="e">
        <f t="shared" si="8"/>
        <v>#VALUE!</v>
      </c>
      <c r="G265">
        <f t="shared" si="9"/>
        <v>0</v>
      </c>
    </row>
    <row r="266" spans="1:7" ht="26.1" hidden="1">
      <c r="A266" s="403" t="s">
        <v>10860</v>
      </c>
      <c r="B266">
        <v>23200</v>
      </c>
      <c r="C266" t="s">
        <v>10861</v>
      </c>
      <c r="D266">
        <v>492</v>
      </c>
      <c r="F266" s="401" t="e">
        <f t="shared" si="8"/>
        <v>#VALUE!</v>
      </c>
      <c r="G266">
        <f t="shared" si="9"/>
        <v>0</v>
      </c>
    </row>
    <row r="267" spans="1:7" ht="26.1">
      <c r="A267" s="403" t="s">
        <v>10862</v>
      </c>
      <c r="B267">
        <v>24800</v>
      </c>
      <c r="C267" t="s">
        <v>10863</v>
      </c>
      <c r="D267">
        <v>3</v>
      </c>
      <c r="E267" s="404">
        <v>171104768</v>
      </c>
      <c r="F267" s="401" t="str">
        <f t="shared" si="8"/>
        <v>Í1+$lÈ8jÎ</v>
      </c>
      <c r="G267">
        <f t="shared" si="9"/>
        <v>0</v>
      </c>
    </row>
    <row r="268" spans="1:7" ht="26.1" hidden="1">
      <c r="A268" s="403" t="s">
        <v>10864</v>
      </c>
      <c r="B268">
        <v>50400</v>
      </c>
      <c r="C268" t="s">
        <v>10865</v>
      </c>
      <c r="D268">
        <v>518</v>
      </c>
      <c r="F268" s="401" t="e">
        <f t="shared" si="8"/>
        <v>#VALUE!</v>
      </c>
      <c r="G268">
        <f t="shared" si="9"/>
        <v>0</v>
      </c>
    </row>
    <row r="269" spans="1:7" ht="26.1" hidden="1">
      <c r="A269" s="403" t="s">
        <v>10866</v>
      </c>
      <c r="B269">
        <v>36000</v>
      </c>
      <c r="C269" t="s">
        <v>10867</v>
      </c>
      <c r="D269">
        <v>496</v>
      </c>
      <c r="F269" s="401" t="e">
        <f t="shared" si="8"/>
        <v>#VALUE!</v>
      </c>
      <c r="G269">
        <f t="shared" si="9"/>
        <v>0</v>
      </c>
    </row>
    <row r="270" spans="1:7" ht="26.1" hidden="1">
      <c r="A270" s="403" t="s">
        <v>10868</v>
      </c>
      <c r="B270">
        <v>3400</v>
      </c>
      <c r="C270" t="s">
        <v>10869</v>
      </c>
      <c r="D270">
        <v>490</v>
      </c>
      <c r="F270" s="401" t="e">
        <f t="shared" si="8"/>
        <v>#VALUE!</v>
      </c>
      <c r="G270">
        <f t="shared" si="9"/>
        <v>0</v>
      </c>
    </row>
    <row r="271" spans="1:7" ht="26.1" hidden="1">
      <c r="A271" s="403" t="s">
        <v>10870</v>
      </c>
      <c r="B271">
        <v>23200</v>
      </c>
      <c r="C271" t="s">
        <v>10871</v>
      </c>
      <c r="D271">
        <v>491</v>
      </c>
      <c r="F271" s="401" t="e">
        <f t="shared" si="8"/>
        <v>#VALUE!</v>
      </c>
      <c r="G271">
        <f t="shared" si="9"/>
        <v>0</v>
      </c>
    </row>
    <row r="272" spans="1:7" ht="26.1" hidden="1">
      <c r="A272" s="403" t="s">
        <v>10872</v>
      </c>
      <c r="B272">
        <v>10400</v>
      </c>
      <c r="C272" t="s">
        <v>10873</v>
      </c>
      <c r="D272">
        <v>493</v>
      </c>
      <c r="F272" s="401" t="e">
        <f t="shared" si="8"/>
        <v>#VALUE!</v>
      </c>
      <c r="G272">
        <f t="shared" si="9"/>
        <v>0</v>
      </c>
    </row>
    <row r="273" spans="1:7" ht="26.1">
      <c r="A273" s="403" t="s">
        <v>10874</v>
      </c>
      <c r="B273">
        <v>39200</v>
      </c>
      <c r="C273" t="s">
        <v>10875</v>
      </c>
      <c r="D273">
        <v>304</v>
      </c>
      <c r="E273" s="404">
        <v>171102754</v>
      </c>
      <c r="F273" s="401" t="str">
        <f t="shared" si="8"/>
        <v>Í1+"kÈ4HÎ</v>
      </c>
      <c r="G273">
        <f t="shared" si="9"/>
        <v>0</v>
      </c>
    </row>
    <row r="274" spans="1:7" ht="26.1">
      <c r="A274" s="403" t="s">
        <v>10876</v>
      </c>
      <c r="B274">
        <v>15200</v>
      </c>
      <c r="C274" t="s">
        <v>10877</v>
      </c>
      <c r="D274">
        <v>124</v>
      </c>
      <c r="E274" s="404">
        <v>171102123</v>
      </c>
      <c r="F274" s="401" t="str">
        <f t="shared" si="8"/>
        <v>Í1+",È3{Î</v>
      </c>
      <c r="G274">
        <f t="shared" si="9"/>
        <v>0</v>
      </c>
    </row>
    <row r="275" spans="1:7" ht="26.1" hidden="1">
      <c r="A275" s="403" t="s">
        <v>344</v>
      </c>
      <c r="B275">
        <v>63400</v>
      </c>
      <c r="C275" t="s">
        <v>10878</v>
      </c>
      <c r="D275">
        <v>194</v>
      </c>
      <c r="F275" s="401" t="e">
        <f t="shared" si="8"/>
        <v>#VALUE!</v>
      </c>
      <c r="G275">
        <f t="shared" si="9"/>
        <v>0</v>
      </c>
    </row>
    <row r="276" spans="1:7" ht="26.1">
      <c r="A276" s="403" t="s">
        <v>10879</v>
      </c>
      <c r="B276">
        <v>7200</v>
      </c>
      <c r="C276" t="s">
        <v>10880</v>
      </c>
      <c r="D276">
        <v>281</v>
      </c>
      <c r="E276" s="404">
        <v>171108637</v>
      </c>
      <c r="F276" s="401" t="str">
        <f t="shared" si="8"/>
        <v>Í1+(_È7&lt;Î</v>
      </c>
      <c r="G276">
        <f t="shared" si="9"/>
        <v>0</v>
      </c>
    </row>
    <row r="277" spans="1:7" ht="26.1" hidden="1">
      <c r="A277" s="403" t="s">
        <v>10881</v>
      </c>
      <c r="B277">
        <v>23400</v>
      </c>
      <c r="C277" t="s">
        <v>10882</v>
      </c>
      <c r="D277">
        <v>39</v>
      </c>
      <c r="F277" s="401" t="e">
        <f t="shared" si="8"/>
        <v>#VALUE!</v>
      </c>
      <c r="G277">
        <f t="shared" si="9"/>
        <v>0</v>
      </c>
    </row>
    <row r="278" spans="1:7" ht="26.1">
      <c r="A278" s="403" t="s">
        <v>10883</v>
      </c>
      <c r="B278">
        <v>3400</v>
      </c>
      <c r="C278" t="s">
        <v>10884</v>
      </c>
      <c r="D278">
        <v>199</v>
      </c>
      <c r="E278" s="404">
        <v>171103736</v>
      </c>
      <c r="F278" s="401" t="str">
        <f t="shared" si="8"/>
        <v>Í1+#iÈ6OÎ</v>
      </c>
      <c r="G278">
        <f t="shared" si="9"/>
        <v>0</v>
      </c>
    </row>
    <row r="279" spans="1:7" ht="26.1">
      <c r="A279" s="403" t="s">
        <v>10885</v>
      </c>
      <c r="B279">
        <v>117600</v>
      </c>
      <c r="C279" t="s">
        <v>10886</v>
      </c>
      <c r="D279">
        <v>287</v>
      </c>
      <c r="E279" s="404">
        <v>171104126</v>
      </c>
      <c r="F279" s="401" t="str">
        <f t="shared" si="8"/>
        <v>Í1+$,È6,Î</v>
      </c>
      <c r="G279">
        <f t="shared" si="9"/>
        <v>0</v>
      </c>
    </row>
    <row r="280" spans="1:7" ht="26.1">
      <c r="A280" s="403" t="s">
        <v>10887</v>
      </c>
      <c r="B280">
        <v>18400</v>
      </c>
      <c r="C280" t="s">
        <v>10888</v>
      </c>
      <c r="D280">
        <v>96</v>
      </c>
      <c r="E280" s="404">
        <v>171103569</v>
      </c>
      <c r="F280" s="401" t="str">
        <f t="shared" si="8"/>
        <v>Í1+#XÈ9ÈÎ</v>
      </c>
      <c r="G280">
        <f t="shared" si="9"/>
        <v>0</v>
      </c>
    </row>
    <row r="281" spans="1:7" ht="26.1" hidden="1">
      <c r="A281" s="403" t="s">
        <v>10889</v>
      </c>
      <c r="B281">
        <v>82600</v>
      </c>
      <c r="C281" t="s">
        <v>10890</v>
      </c>
      <c r="D281">
        <v>50</v>
      </c>
      <c r="F281" s="401" t="e">
        <f t="shared" si="8"/>
        <v>#VALUE!</v>
      </c>
      <c r="G281">
        <f t="shared" si="9"/>
        <v>0</v>
      </c>
    </row>
    <row r="282" spans="1:7" ht="26.1">
      <c r="A282" s="403" t="s">
        <v>10891</v>
      </c>
      <c r="B282">
        <v>40800</v>
      </c>
      <c r="C282" t="s">
        <v>10892</v>
      </c>
      <c r="D282">
        <v>325</v>
      </c>
      <c r="E282" s="404">
        <v>171101673</v>
      </c>
      <c r="F282" s="401" t="str">
        <f t="shared" si="8"/>
        <v>Í1+!cÈ3ÊÎ</v>
      </c>
      <c r="G282">
        <f t="shared" si="9"/>
        <v>0</v>
      </c>
    </row>
    <row r="283" spans="1:7" ht="26.1">
      <c r="A283" s="403" t="s">
        <v>10893</v>
      </c>
      <c r="B283">
        <v>4700</v>
      </c>
      <c r="C283" t="s">
        <v>10894</v>
      </c>
      <c r="D283">
        <v>298</v>
      </c>
      <c r="E283" s="404">
        <v>171108680</v>
      </c>
      <c r="F283" s="401" t="str">
        <f t="shared" si="8"/>
        <v>Í1+(dÈ0&amp;Î</v>
      </c>
      <c r="G283">
        <f t="shared" si="9"/>
        <v>0</v>
      </c>
    </row>
    <row r="284" spans="1:7" ht="26.1" hidden="1">
      <c r="A284" s="403" t="s">
        <v>10895</v>
      </c>
      <c r="B284">
        <v>4700</v>
      </c>
      <c r="C284" t="s">
        <v>10896</v>
      </c>
      <c r="D284">
        <v>569</v>
      </c>
      <c r="F284" s="401" t="e">
        <f t="shared" si="8"/>
        <v>#VALUE!</v>
      </c>
      <c r="G284">
        <f t="shared" si="9"/>
        <v>0</v>
      </c>
    </row>
    <row r="285" spans="1:7" ht="26.1">
      <c r="A285" s="403" t="s">
        <v>10897</v>
      </c>
      <c r="B285">
        <v>36000</v>
      </c>
      <c r="C285" t="s">
        <v>10898</v>
      </c>
      <c r="D285">
        <v>149</v>
      </c>
      <c r="E285" s="404">
        <v>171109912</v>
      </c>
      <c r="F285" s="401" t="str">
        <f t="shared" si="8"/>
        <v>Í1+){È2*Î</v>
      </c>
      <c r="G285">
        <f t="shared" si="9"/>
        <v>0</v>
      </c>
    </row>
    <row r="286" spans="1:7" ht="26.1">
      <c r="A286" s="403" t="s">
        <v>10899</v>
      </c>
      <c r="B286">
        <v>3400</v>
      </c>
      <c r="C286" t="s">
        <v>10900</v>
      </c>
      <c r="D286">
        <v>289</v>
      </c>
      <c r="E286" s="404">
        <v>171108939</v>
      </c>
      <c r="F286" s="401" t="str">
        <f t="shared" si="8"/>
        <v>Í1+(}È9YÎ</v>
      </c>
      <c r="G286">
        <f t="shared" si="9"/>
        <v>0</v>
      </c>
    </row>
    <row r="287" spans="1:7" ht="26.1">
      <c r="A287" s="403" t="s">
        <v>10901</v>
      </c>
      <c r="B287">
        <v>3400</v>
      </c>
      <c r="C287" t="s">
        <v>10902</v>
      </c>
      <c r="D287">
        <v>273</v>
      </c>
      <c r="E287" s="404">
        <v>171108643</v>
      </c>
      <c r="F287" s="401" t="str">
        <f t="shared" si="8"/>
        <v>Í1+(`È3(Î</v>
      </c>
      <c r="G287">
        <f t="shared" si="9"/>
        <v>0</v>
      </c>
    </row>
    <row r="288" spans="1:7" ht="26.1">
      <c r="A288" s="403" t="s">
        <v>10903</v>
      </c>
      <c r="B288">
        <v>21600</v>
      </c>
      <c r="C288" t="s">
        <v>10904</v>
      </c>
      <c r="D288">
        <v>270</v>
      </c>
      <c r="E288" s="404">
        <v>171108646</v>
      </c>
      <c r="F288" s="401" t="str">
        <f t="shared" si="8"/>
        <v>Í1+(`È6:Î</v>
      </c>
      <c r="G288">
        <f t="shared" si="9"/>
        <v>0</v>
      </c>
    </row>
    <row r="289" spans="1:7" ht="26.1">
      <c r="A289" s="403" t="s">
        <v>10905</v>
      </c>
      <c r="B289">
        <v>21600</v>
      </c>
      <c r="C289" t="s">
        <v>10906</v>
      </c>
      <c r="D289">
        <v>269</v>
      </c>
      <c r="E289" s="404">
        <v>171108647</v>
      </c>
      <c r="F289" s="401" t="str">
        <f t="shared" si="8"/>
        <v>Í1+(`È7@Î</v>
      </c>
      <c r="G289">
        <f t="shared" si="9"/>
        <v>0</v>
      </c>
    </row>
    <row r="290" spans="1:7" ht="26.1" hidden="1">
      <c r="A290" s="403" t="s">
        <v>10907</v>
      </c>
      <c r="B290">
        <v>21600</v>
      </c>
      <c r="C290" t="s">
        <v>10908</v>
      </c>
      <c r="D290">
        <v>524</v>
      </c>
      <c r="F290" s="401" t="e">
        <f t="shared" si="8"/>
        <v>#VALUE!</v>
      </c>
      <c r="G290">
        <f t="shared" si="9"/>
        <v>0</v>
      </c>
    </row>
    <row r="291" spans="1:7" ht="26.1" hidden="1">
      <c r="A291" s="403" t="s">
        <v>10909</v>
      </c>
      <c r="B291">
        <v>63400</v>
      </c>
      <c r="C291" t="s">
        <v>10910</v>
      </c>
      <c r="D291">
        <v>404</v>
      </c>
      <c r="F291" s="401" t="e">
        <f t="shared" si="8"/>
        <v>#VALUE!</v>
      </c>
      <c r="G291">
        <f t="shared" si="9"/>
        <v>0</v>
      </c>
    </row>
    <row r="292" spans="1:7" ht="26.1">
      <c r="A292" s="403" t="s">
        <v>10911</v>
      </c>
      <c r="B292">
        <v>18400</v>
      </c>
      <c r="C292" t="s">
        <v>10912</v>
      </c>
      <c r="D292">
        <v>33</v>
      </c>
      <c r="E292" s="404">
        <v>171108826</v>
      </c>
      <c r="F292" s="401" t="str">
        <f t="shared" si="8"/>
        <v>Í1+(rÈ6ÆÎ</v>
      </c>
      <c r="G292">
        <f t="shared" si="9"/>
        <v>0</v>
      </c>
    </row>
    <row r="293" spans="1:7" ht="26.1" hidden="1">
      <c r="A293" s="403" t="s">
        <v>10913</v>
      </c>
      <c r="B293">
        <v>16800</v>
      </c>
      <c r="C293" t="s">
        <v>10914</v>
      </c>
      <c r="D293">
        <v>493</v>
      </c>
      <c r="F293" s="401" t="e">
        <f t="shared" si="8"/>
        <v>#VALUE!</v>
      </c>
      <c r="G293">
        <f t="shared" si="9"/>
        <v>0</v>
      </c>
    </row>
    <row r="294" spans="1:7" ht="26.1" hidden="1">
      <c r="A294" s="403" t="s">
        <v>209</v>
      </c>
      <c r="B294">
        <v>394600</v>
      </c>
      <c r="C294" t="s">
        <v>10915</v>
      </c>
      <c r="D294">
        <v>59</v>
      </c>
      <c r="F294" s="401" t="e">
        <f t="shared" si="8"/>
        <v>#VALUE!</v>
      </c>
      <c r="G294">
        <f t="shared" si="9"/>
        <v>0</v>
      </c>
    </row>
    <row r="295" spans="1:7" ht="26.1" hidden="1">
      <c r="A295" s="403" t="s">
        <v>10916</v>
      </c>
      <c r="B295">
        <v>364200</v>
      </c>
      <c r="C295" t="s">
        <v>10917</v>
      </c>
      <c r="D295">
        <v>30</v>
      </c>
      <c r="F295" s="401" t="e">
        <f t="shared" si="8"/>
        <v>#VALUE!</v>
      </c>
      <c r="G295">
        <f t="shared" si="9"/>
        <v>0</v>
      </c>
    </row>
    <row r="296" spans="1:7" ht="26.1">
      <c r="A296" s="403" t="s">
        <v>10918</v>
      </c>
      <c r="B296">
        <v>7200</v>
      </c>
      <c r="C296" t="s">
        <v>10919</v>
      </c>
      <c r="D296">
        <v>178</v>
      </c>
      <c r="E296" s="404">
        <v>171106513</v>
      </c>
      <c r="F296" s="401" t="str">
        <f t="shared" si="8"/>
        <v>Í1+&amp;SÈ3UÎ</v>
      </c>
      <c r="G296">
        <f t="shared" si="9"/>
        <v>0</v>
      </c>
    </row>
    <row r="297" spans="1:7" ht="26.1">
      <c r="A297" s="403" t="s">
        <v>10920</v>
      </c>
      <c r="B297">
        <v>32800</v>
      </c>
      <c r="C297" t="s">
        <v>10921</v>
      </c>
      <c r="D297">
        <v>434</v>
      </c>
      <c r="E297" s="404">
        <v>171101427</v>
      </c>
      <c r="F297" s="401" t="str">
        <f t="shared" si="8"/>
        <v>Í1+!JÈ7:Î</v>
      </c>
      <c r="G297">
        <f t="shared" si="9"/>
        <v>0</v>
      </c>
    </row>
    <row r="298" spans="1:7" ht="26.1">
      <c r="A298" s="403" t="s">
        <v>10922</v>
      </c>
      <c r="B298">
        <v>16800</v>
      </c>
      <c r="C298" t="s">
        <v>10923</v>
      </c>
      <c r="D298">
        <v>377</v>
      </c>
      <c r="E298" s="404">
        <v>171110991</v>
      </c>
      <c r="F298" s="401" t="str">
        <f t="shared" si="8"/>
        <v>Í1+*ÇÈ1GÎ</v>
      </c>
      <c r="G298">
        <f t="shared" si="9"/>
        <v>0</v>
      </c>
    </row>
    <row r="299" spans="1:7" ht="26.1">
      <c r="A299" s="403" t="s">
        <v>10924</v>
      </c>
      <c r="B299">
        <v>84000</v>
      </c>
      <c r="C299" t="s">
        <v>10925</v>
      </c>
      <c r="D299">
        <v>222</v>
      </c>
      <c r="E299" s="404">
        <v>171104103</v>
      </c>
      <c r="F299" s="401" t="str">
        <f t="shared" si="8"/>
        <v>Í1+$*È3yÎ</v>
      </c>
      <c r="G299">
        <f t="shared" si="9"/>
        <v>0</v>
      </c>
    </row>
    <row r="300" spans="1:7" ht="26.1">
      <c r="A300" s="403" t="s">
        <v>10926</v>
      </c>
      <c r="B300">
        <v>20000</v>
      </c>
      <c r="C300" t="s">
        <v>10927</v>
      </c>
      <c r="D300">
        <v>217</v>
      </c>
      <c r="E300" s="404">
        <v>171104099</v>
      </c>
      <c r="F300" s="401" t="str">
        <f t="shared" si="8"/>
        <v>Í1+$)È92Î</v>
      </c>
      <c r="G300">
        <f t="shared" si="9"/>
        <v>0</v>
      </c>
    </row>
    <row r="301" spans="1:7" ht="26.1" hidden="1">
      <c r="A301" s="403" t="s">
        <v>10928</v>
      </c>
      <c r="B301">
        <v>4700</v>
      </c>
      <c r="C301" t="s">
        <v>10929</v>
      </c>
      <c r="D301">
        <v>491</v>
      </c>
      <c r="F301" s="401" t="e">
        <f t="shared" si="8"/>
        <v>#VALUE!</v>
      </c>
      <c r="G301">
        <f t="shared" si="9"/>
        <v>0</v>
      </c>
    </row>
    <row r="302" spans="1:7" ht="26.1">
      <c r="A302" s="403" t="s">
        <v>10930</v>
      </c>
      <c r="B302">
        <v>42400</v>
      </c>
      <c r="C302" t="s">
        <v>10931</v>
      </c>
      <c r="D302">
        <v>156</v>
      </c>
      <c r="E302" s="404">
        <v>171102106</v>
      </c>
      <c r="F302" s="401" t="str">
        <f t="shared" si="8"/>
        <v>Í1+"*È6ÉÎ</v>
      </c>
      <c r="G302">
        <f t="shared" si="9"/>
        <v>0</v>
      </c>
    </row>
    <row r="303" spans="1:7" ht="26.1">
      <c r="A303" s="403" t="s">
        <v>10932</v>
      </c>
      <c r="B303">
        <v>36000</v>
      </c>
      <c r="C303" t="s">
        <v>10933</v>
      </c>
      <c r="D303">
        <v>192</v>
      </c>
      <c r="E303" s="404">
        <v>171104075</v>
      </c>
      <c r="F303" s="401" t="str">
        <f t="shared" si="8"/>
        <v>Í1+$'È5yÎ</v>
      </c>
      <c r="G303">
        <f t="shared" si="9"/>
        <v>0</v>
      </c>
    </row>
    <row r="304" spans="1:7" ht="26.1">
      <c r="A304" s="403" t="s">
        <v>10934</v>
      </c>
      <c r="B304">
        <v>16800</v>
      </c>
      <c r="C304" t="s">
        <v>10935</v>
      </c>
      <c r="D304">
        <v>193</v>
      </c>
      <c r="E304" s="404">
        <v>171104076</v>
      </c>
      <c r="F304" s="401" t="str">
        <f t="shared" si="8"/>
        <v>Í1+$'È6ÃÎ</v>
      </c>
      <c r="G304">
        <f t="shared" si="9"/>
        <v>0</v>
      </c>
    </row>
    <row r="305" spans="1:7" ht="26.1" hidden="1">
      <c r="A305" s="403" t="s">
        <v>10936</v>
      </c>
      <c r="B305">
        <v>18400</v>
      </c>
      <c r="C305" t="s">
        <v>10937</v>
      </c>
      <c r="D305">
        <v>552</v>
      </c>
      <c r="F305" s="401" t="e">
        <f t="shared" si="8"/>
        <v>#VALUE!</v>
      </c>
      <c r="G305">
        <f t="shared" si="9"/>
        <v>0</v>
      </c>
    </row>
    <row r="306" spans="1:7" ht="26.1" hidden="1">
      <c r="A306" s="403" t="s">
        <v>10938</v>
      </c>
      <c r="B306">
        <v>23200</v>
      </c>
      <c r="C306" t="s">
        <v>10939</v>
      </c>
      <c r="D306">
        <v>529</v>
      </c>
      <c r="F306" s="401" t="e">
        <f t="shared" si="8"/>
        <v>#VALUE!</v>
      </c>
      <c r="G306">
        <f t="shared" si="9"/>
        <v>0</v>
      </c>
    </row>
    <row r="307" spans="1:7" ht="26.1" hidden="1">
      <c r="A307" s="403" t="s">
        <v>10940</v>
      </c>
      <c r="B307">
        <v>26400</v>
      </c>
      <c r="C307" t="s">
        <v>10941</v>
      </c>
      <c r="D307">
        <v>530</v>
      </c>
      <c r="F307" s="401" t="e">
        <f t="shared" si="8"/>
        <v>#VALUE!</v>
      </c>
      <c r="G307">
        <f t="shared" si="9"/>
        <v>0</v>
      </c>
    </row>
    <row r="308" spans="1:7" ht="26.1" hidden="1">
      <c r="A308" s="403" t="s">
        <v>10942</v>
      </c>
      <c r="B308">
        <v>31200</v>
      </c>
      <c r="C308" t="s">
        <v>10943</v>
      </c>
      <c r="D308">
        <v>512</v>
      </c>
      <c r="F308" s="401" t="e">
        <f t="shared" si="8"/>
        <v>#VALUE!</v>
      </c>
      <c r="G308">
        <f t="shared" si="9"/>
        <v>0</v>
      </c>
    </row>
    <row r="309" spans="1:7" ht="26.1">
      <c r="A309" s="403" t="s">
        <v>10944</v>
      </c>
      <c r="B309">
        <v>12000</v>
      </c>
      <c r="C309" t="s">
        <v>10945</v>
      </c>
      <c r="D309">
        <v>251</v>
      </c>
      <c r="E309" s="404">
        <v>171102076</v>
      </c>
      <c r="F309" s="401" t="str">
        <f t="shared" si="8"/>
        <v>Í1+"'È6yÎ</v>
      </c>
      <c r="G309">
        <f t="shared" si="9"/>
        <v>0</v>
      </c>
    </row>
    <row r="310" spans="1:7" ht="26.1">
      <c r="A310" s="403" t="s">
        <v>10946</v>
      </c>
      <c r="B310">
        <v>93600</v>
      </c>
      <c r="C310" t="s">
        <v>10947</v>
      </c>
      <c r="D310">
        <v>41</v>
      </c>
      <c r="E310" s="404">
        <v>171108801</v>
      </c>
      <c r="F310" s="401" t="str">
        <f t="shared" si="8"/>
        <v>Í1+(pÈ1\Î</v>
      </c>
      <c r="G310">
        <f t="shared" si="9"/>
        <v>0</v>
      </c>
    </row>
    <row r="311" spans="1:7" ht="26.1">
      <c r="A311" s="403" t="s">
        <v>10948</v>
      </c>
      <c r="B311">
        <v>3400</v>
      </c>
      <c r="C311" t="s">
        <v>10949</v>
      </c>
      <c r="D311">
        <v>389</v>
      </c>
      <c r="E311" s="404">
        <v>171104422</v>
      </c>
      <c r="F311" s="401" t="str">
        <f t="shared" si="8"/>
        <v>Í1+$JÈ2%Î</v>
      </c>
      <c r="G311">
        <f t="shared" si="9"/>
        <v>0</v>
      </c>
    </row>
    <row r="312" spans="1:7" ht="26.1" hidden="1">
      <c r="A312" s="403" t="s">
        <v>10950</v>
      </c>
      <c r="B312">
        <v>61600</v>
      </c>
      <c r="C312" t="s">
        <v>10951</v>
      </c>
      <c r="D312">
        <v>486</v>
      </c>
      <c r="F312" s="401" t="e">
        <f t="shared" si="8"/>
        <v>#VALUE!</v>
      </c>
      <c r="G312">
        <f t="shared" si="9"/>
        <v>0</v>
      </c>
    </row>
    <row r="313" spans="1:7" ht="26.1">
      <c r="A313" s="403" t="s">
        <v>10952</v>
      </c>
      <c r="B313">
        <v>4700</v>
      </c>
      <c r="C313" t="s">
        <v>10953</v>
      </c>
      <c r="D313">
        <v>163</v>
      </c>
      <c r="E313" s="404">
        <v>171106892</v>
      </c>
      <c r="F313" s="401" t="str">
        <f t="shared" si="8"/>
        <v>Í1+&amp;yÈ2ÄÎ</v>
      </c>
      <c r="G313">
        <f t="shared" si="9"/>
        <v>0</v>
      </c>
    </row>
    <row r="314" spans="1:7" ht="26.1">
      <c r="A314" s="403" t="s">
        <v>10954</v>
      </c>
      <c r="B314">
        <v>39200</v>
      </c>
      <c r="C314" t="s">
        <v>10955</v>
      </c>
      <c r="D314">
        <v>317</v>
      </c>
      <c r="E314" s="404">
        <v>171103841</v>
      </c>
      <c r="F314" s="401" t="str">
        <f t="shared" si="8"/>
        <v>Í1+#tÈ1]Î</v>
      </c>
      <c r="G314">
        <f t="shared" si="9"/>
        <v>0</v>
      </c>
    </row>
    <row r="315" spans="1:7" ht="26.1">
      <c r="A315" s="403" t="s">
        <v>7841</v>
      </c>
      <c r="B315">
        <v>10400</v>
      </c>
      <c r="C315" t="s">
        <v>10956</v>
      </c>
      <c r="D315">
        <v>27</v>
      </c>
      <c r="E315" s="404">
        <v>171107110</v>
      </c>
      <c r="F315" s="401" t="str">
        <f t="shared" si="8"/>
        <v>Í1+'+È0tÎ</v>
      </c>
      <c r="G315">
        <f t="shared" si="9"/>
        <v>0</v>
      </c>
    </row>
    <row r="316" spans="1:7" ht="26.1" hidden="1">
      <c r="A316" s="403" t="s">
        <v>10957</v>
      </c>
      <c r="B316">
        <v>4700</v>
      </c>
      <c r="C316" t="s">
        <v>10958</v>
      </c>
      <c r="D316">
        <v>536</v>
      </c>
      <c r="F316" s="401" t="e">
        <f t="shared" si="8"/>
        <v>#VALUE!</v>
      </c>
      <c r="G316">
        <f t="shared" si="9"/>
        <v>0</v>
      </c>
    </row>
    <row r="317" spans="1:7" ht="26.1">
      <c r="A317" s="403" t="s">
        <v>10959</v>
      </c>
      <c r="B317">
        <v>80800</v>
      </c>
      <c r="C317" t="s">
        <v>10960</v>
      </c>
      <c r="D317">
        <v>372</v>
      </c>
      <c r="E317" s="404">
        <v>171109724</v>
      </c>
      <c r="F317" s="401" t="str">
        <f t="shared" si="8"/>
        <v>Í1+)hÈ4QÎ</v>
      </c>
      <c r="G317">
        <f t="shared" si="9"/>
        <v>0</v>
      </c>
    </row>
    <row r="318" spans="1:7" ht="26.1">
      <c r="A318" s="403" t="s">
        <v>10961</v>
      </c>
      <c r="B318">
        <v>3400</v>
      </c>
      <c r="C318" t="s">
        <v>10962</v>
      </c>
      <c r="D318">
        <v>87</v>
      </c>
      <c r="E318" s="404">
        <v>171108927</v>
      </c>
      <c r="F318" s="401" t="str">
        <f t="shared" si="8"/>
        <v>Í1+(|È7IÎ</v>
      </c>
      <c r="G318">
        <f t="shared" si="9"/>
        <v>0</v>
      </c>
    </row>
    <row r="319" spans="1:7" ht="26.1">
      <c r="A319" s="403" t="s">
        <v>10963</v>
      </c>
      <c r="B319">
        <v>100000</v>
      </c>
      <c r="C319" t="s">
        <v>10964</v>
      </c>
      <c r="D319">
        <v>156</v>
      </c>
      <c r="E319" s="404">
        <v>171101305</v>
      </c>
      <c r="F319" s="401" t="str">
        <f t="shared" si="8"/>
        <v>Í1+!&gt;È5eÎ</v>
      </c>
      <c r="G319">
        <f t="shared" si="9"/>
        <v>0</v>
      </c>
    </row>
    <row r="320" spans="1:7" ht="26.1">
      <c r="A320" s="403" t="s">
        <v>10965</v>
      </c>
      <c r="B320">
        <v>3400</v>
      </c>
      <c r="C320" t="s">
        <v>10966</v>
      </c>
      <c r="D320">
        <v>157</v>
      </c>
      <c r="E320" s="404">
        <v>171101306</v>
      </c>
      <c r="F320" s="401" t="str">
        <f t="shared" si="8"/>
        <v>Í1+!&gt;È6kÎ</v>
      </c>
      <c r="G320">
        <f t="shared" si="9"/>
        <v>0</v>
      </c>
    </row>
    <row r="321" spans="1:7" ht="26.1">
      <c r="A321" s="403" t="s">
        <v>1927</v>
      </c>
      <c r="B321">
        <v>8800</v>
      </c>
      <c r="C321" t="s">
        <v>10967</v>
      </c>
      <c r="D321">
        <v>435</v>
      </c>
      <c r="E321" s="404">
        <v>171101428</v>
      </c>
      <c r="F321" s="401" t="str">
        <f t="shared" si="8"/>
        <v>Í1+!JÈ8@Î</v>
      </c>
      <c r="G321">
        <f t="shared" si="9"/>
        <v>0</v>
      </c>
    </row>
    <row r="322" spans="1:7" ht="26.1" hidden="1">
      <c r="A322" s="403" t="s">
        <v>10968</v>
      </c>
      <c r="B322">
        <v>39400</v>
      </c>
      <c r="C322" t="s">
        <v>10969</v>
      </c>
      <c r="D322">
        <v>516</v>
      </c>
      <c r="F322" s="401" t="e">
        <f t="shared" si="8"/>
        <v>#VALUE!</v>
      </c>
      <c r="G322">
        <f t="shared" si="9"/>
        <v>0</v>
      </c>
    </row>
    <row r="323" spans="1:7" ht="26.1">
      <c r="A323" s="403" t="s">
        <v>10970</v>
      </c>
      <c r="B323">
        <v>47200</v>
      </c>
      <c r="C323" t="s">
        <v>10971</v>
      </c>
      <c r="D323">
        <v>113</v>
      </c>
      <c r="E323" s="404">
        <v>171108897</v>
      </c>
      <c r="F323" s="401" t="str">
        <f t="shared" ref="F323:F386" si="10">Code128(E323)</f>
        <v>Í1+(yÈ7=Î</v>
      </c>
      <c r="G323">
        <f t="shared" ref="G323:G386" si="11">IF(AND( D323&gt;480,E323&lt;&gt;""),1,0)</f>
        <v>0</v>
      </c>
    </row>
    <row r="324" spans="1:7" ht="26.1">
      <c r="A324" s="403" t="s">
        <v>10972</v>
      </c>
      <c r="B324">
        <v>7200</v>
      </c>
      <c r="C324" t="s">
        <v>10973</v>
      </c>
      <c r="D324">
        <v>33</v>
      </c>
      <c r="E324" s="404">
        <v>171106760</v>
      </c>
      <c r="F324" s="401" t="str">
        <f t="shared" si="10"/>
        <v>Í1+&amp;lÈ0@Î</v>
      </c>
      <c r="G324">
        <f t="shared" si="11"/>
        <v>0</v>
      </c>
    </row>
    <row r="325" spans="1:7" ht="26.1">
      <c r="A325" s="403" t="s">
        <v>10972</v>
      </c>
      <c r="B325">
        <v>74400</v>
      </c>
      <c r="C325" t="s">
        <v>10974</v>
      </c>
      <c r="D325">
        <v>16</v>
      </c>
      <c r="E325" s="404">
        <v>171106792</v>
      </c>
      <c r="F325" s="401" t="str">
        <f t="shared" si="10"/>
        <v>Í1+&amp;oÈ2XÎ</v>
      </c>
      <c r="G325">
        <f t="shared" si="11"/>
        <v>0</v>
      </c>
    </row>
    <row r="326" spans="1:7" ht="26.1">
      <c r="A326" s="403" t="s">
        <v>10975</v>
      </c>
      <c r="B326">
        <v>2100</v>
      </c>
      <c r="C326" t="s">
        <v>10976</v>
      </c>
      <c r="D326">
        <v>143</v>
      </c>
      <c r="E326" s="404">
        <v>171111264</v>
      </c>
      <c r="F326" s="401" t="str">
        <f t="shared" si="10"/>
        <v>Í1++:È4mÎ</v>
      </c>
      <c r="G326">
        <f t="shared" si="11"/>
        <v>0</v>
      </c>
    </row>
    <row r="327" spans="1:7" ht="26.1" hidden="1">
      <c r="A327" s="403" t="s">
        <v>2929</v>
      </c>
      <c r="B327">
        <v>97000</v>
      </c>
      <c r="C327" t="s">
        <v>10977</v>
      </c>
      <c r="D327">
        <v>500</v>
      </c>
      <c r="F327" s="401" t="e">
        <f t="shared" si="10"/>
        <v>#VALUE!</v>
      </c>
      <c r="G327">
        <f t="shared" si="11"/>
        <v>0</v>
      </c>
    </row>
    <row r="328" spans="1:7" ht="26.1" hidden="1">
      <c r="A328" s="403" t="s">
        <v>10978</v>
      </c>
      <c r="B328">
        <v>63400</v>
      </c>
      <c r="C328" t="s">
        <v>10979</v>
      </c>
      <c r="D328">
        <v>38</v>
      </c>
      <c r="F328" s="401" t="e">
        <f t="shared" si="10"/>
        <v>#VALUE!</v>
      </c>
      <c r="G328">
        <f t="shared" si="11"/>
        <v>0</v>
      </c>
    </row>
    <row r="329" spans="1:7" ht="26.1">
      <c r="A329" s="403" t="s">
        <v>10980</v>
      </c>
      <c r="B329">
        <v>10400</v>
      </c>
      <c r="C329" t="s">
        <v>10981</v>
      </c>
      <c r="D329">
        <v>114</v>
      </c>
      <c r="E329" s="404">
        <v>171108894</v>
      </c>
      <c r="F329" s="401" t="str">
        <f t="shared" si="10"/>
        <v>Í1+(yÈ4+Î</v>
      </c>
      <c r="G329">
        <f t="shared" si="11"/>
        <v>0</v>
      </c>
    </row>
    <row r="330" spans="1:7" ht="26.1">
      <c r="A330" s="403" t="s">
        <v>10982</v>
      </c>
      <c r="B330">
        <v>13600</v>
      </c>
      <c r="C330" t="s">
        <v>10983</v>
      </c>
      <c r="D330">
        <v>136</v>
      </c>
      <c r="E330" s="404">
        <v>171104608</v>
      </c>
      <c r="F330" s="401" t="str">
        <f t="shared" si="10"/>
        <v>Í1+$\È8*Î</v>
      </c>
      <c r="G330">
        <f t="shared" si="11"/>
        <v>0</v>
      </c>
    </row>
    <row r="331" spans="1:7" ht="26.1">
      <c r="A331" s="403" t="s">
        <v>10984</v>
      </c>
      <c r="B331">
        <v>15200</v>
      </c>
      <c r="C331" t="s">
        <v>10985</v>
      </c>
      <c r="D331">
        <v>361</v>
      </c>
      <c r="E331" s="404">
        <v>171109734</v>
      </c>
      <c r="F331" s="401" t="str">
        <f t="shared" si="10"/>
        <v>Í1+)iÈ4UÎ</v>
      </c>
      <c r="G331">
        <f t="shared" si="11"/>
        <v>0</v>
      </c>
    </row>
    <row r="332" spans="1:7" ht="26.1">
      <c r="A332" s="403" t="s">
        <v>10986</v>
      </c>
      <c r="B332">
        <v>3400</v>
      </c>
      <c r="C332" t="s">
        <v>10987</v>
      </c>
      <c r="D332">
        <v>152</v>
      </c>
      <c r="E332" s="404">
        <v>171106882</v>
      </c>
      <c r="F332" s="401" t="str">
        <f t="shared" si="10"/>
        <v>Í1+&amp;xÈ2|Î</v>
      </c>
      <c r="G332">
        <f t="shared" si="11"/>
        <v>0</v>
      </c>
    </row>
    <row r="333" spans="1:7" ht="26.1">
      <c r="A333" s="403" t="s">
        <v>10988</v>
      </c>
      <c r="B333">
        <v>16800</v>
      </c>
      <c r="C333" t="s">
        <v>10989</v>
      </c>
      <c r="D333">
        <v>355</v>
      </c>
      <c r="E333" s="404">
        <v>171101905</v>
      </c>
      <c r="F333" s="401" t="str">
        <f t="shared" si="10"/>
        <v>Í1+!zÈ5ÂÎ</v>
      </c>
      <c r="G333">
        <f t="shared" si="11"/>
        <v>0</v>
      </c>
    </row>
    <row r="334" spans="1:7" ht="26.1">
      <c r="A334" s="403" t="s">
        <v>10990</v>
      </c>
      <c r="B334">
        <v>44000</v>
      </c>
      <c r="C334" t="s">
        <v>10991</v>
      </c>
      <c r="D334">
        <v>288</v>
      </c>
      <c r="E334" s="404">
        <v>171108686</v>
      </c>
      <c r="F334" s="401" t="str">
        <f t="shared" si="10"/>
        <v>Í1+(dÈ6JÎ</v>
      </c>
      <c r="G334">
        <f t="shared" si="11"/>
        <v>0</v>
      </c>
    </row>
    <row r="335" spans="1:7" ht="26.1">
      <c r="A335" s="403" t="s">
        <v>10992</v>
      </c>
      <c r="B335">
        <v>13600</v>
      </c>
      <c r="C335" t="s">
        <v>10993</v>
      </c>
      <c r="D335">
        <v>8</v>
      </c>
      <c r="E335" s="404">
        <v>171101709</v>
      </c>
      <c r="F335" s="401" t="str">
        <f t="shared" si="10"/>
        <v>Í1+!fÈ9OÎ</v>
      </c>
      <c r="G335">
        <f t="shared" si="11"/>
        <v>0</v>
      </c>
    </row>
    <row r="336" spans="1:7" ht="26.1">
      <c r="A336" s="403" t="s">
        <v>10994</v>
      </c>
      <c r="B336">
        <v>42400</v>
      </c>
      <c r="C336" t="s">
        <v>10995</v>
      </c>
      <c r="D336">
        <v>372</v>
      </c>
      <c r="E336" s="404">
        <v>171101781</v>
      </c>
      <c r="F336" s="401" t="str">
        <f t="shared" si="10"/>
        <v>Í1+!nÈ1?Î</v>
      </c>
      <c r="G336">
        <f t="shared" si="11"/>
        <v>0</v>
      </c>
    </row>
    <row r="337" spans="1:7" ht="26.1">
      <c r="A337" s="403" t="s">
        <v>10996</v>
      </c>
      <c r="B337">
        <v>3400</v>
      </c>
      <c r="C337" t="s">
        <v>10997</v>
      </c>
      <c r="D337">
        <v>268</v>
      </c>
      <c r="E337" s="404">
        <v>171111267</v>
      </c>
      <c r="F337" s="401" t="str">
        <f t="shared" si="10"/>
        <v>Í1++:È7ÃÎ</v>
      </c>
      <c r="G337">
        <f t="shared" si="11"/>
        <v>0</v>
      </c>
    </row>
    <row r="338" spans="1:7" ht="26.1">
      <c r="A338" s="403" t="s">
        <v>10998</v>
      </c>
      <c r="B338">
        <v>15200</v>
      </c>
      <c r="C338" t="s">
        <v>10999</v>
      </c>
      <c r="D338">
        <v>94</v>
      </c>
      <c r="E338" s="404">
        <v>171106831</v>
      </c>
      <c r="F338" s="401" t="str">
        <f t="shared" si="10"/>
        <v>Í1+&amp;sÈ1bÎ</v>
      </c>
      <c r="G338">
        <f t="shared" si="11"/>
        <v>0</v>
      </c>
    </row>
    <row r="339" spans="1:7" ht="26.1">
      <c r="A339" s="403" t="s">
        <v>11000</v>
      </c>
      <c r="B339">
        <v>13600</v>
      </c>
      <c r="C339" t="s">
        <v>11001</v>
      </c>
      <c r="D339">
        <v>104</v>
      </c>
      <c r="E339" s="404">
        <v>171106839</v>
      </c>
      <c r="F339" s="401" t="str">
        <f t="shared" si="10"/>
        <v>Í1+&amp;sÈ9+Î</v>
      </c>
      <c r="G339">
        <f t="shared" si="11"/>
        <v>0</v>
      </c>
    </row>
    <row r="340" spans="1:7" ht="26.1">
      <c r="A340" s="403" t="s">
        <v>11002</v>
      </c>
      <c r="B340">
        <v>40800</v>
      </c>
      <c r="C340" t="s">
        <v>11003</v>
      </c>
      <c r="D340">
        <v>146</v>
      </c>
      <c r="E340" s="404">
        <v>171106876</v>
      </c>
      <c r="F340" s="401" t="str">
        <f t="shared" si="10"/>
        <v>Í1+&amp;wÈ6)Î</v>
      </c>
      <c r="G340">
        <f t="shared" si="11"/>
        <v>0</v>
      </c>
    </row>
    <row r="341" spans="1:7" ht="26.1">
      <c r="A341" s="403" t="s">
        <v>11004</v>
      </c>
      <c r="B341">
        <v>16800</v>
      </c>
      <c r="C341" t="s">
        <v>11005</v>
      </c>
      <c r="D341">
        <v>60</v>
      </c>
      <c r="E341" s="404">
        <v>171108784</v>
      </c>
      <c r="F341" s="401" t="str">
        <f t="shared" si="10"/>
        <v>Í1+(nÈ4fÎ</v>
      </c>
      <c r="G341">
        <f t="shared" si="11"/>
        <v>0</v>
      </c>
    </row>
    <row r="342" spans="1:7" ht="26.1">
      <c r="A342" s="403" t="s">
        <v>11006</v>
      </c>
      <c r="B342">
        <v>53600</v>
      </c>
      <c r="C342" t="s">
        <v>11007</v>
      </c>
      <c r="D342">
        <v>52</v>
      </c>
      <c r="E342" s="404">
        <v>171108792</v>
      </c>
      <c r="F342" s="401" t="str">
        <f t="shared" si="10"/>
        <v>Í1+(oÈ2^Î</v>
      </c>
      <c r="G342">
        <f t="shared" si="11"/>
        <v>0</v>
      </c>
    </row>
    <row r="343" spans="1:7" ht="26.1">
      <c r="A343" s="403" t="s">
        <v>11008</v>
      </c>
      <c r="B343">
        <v>3400</v>
      </c>
      <c r="C343" t="s">
        <v>11009</v>
      </c>
      <c r="D343">
        <v>63</v>
      </c>
      <c r="E343" s="404">
        <v>171106805</v>
      </c>
      <c r="F343" s="401" t="str">
        <f t="shared" si="10"/>
        <v>Í1+&amp;pÈ5nÎ</v>
      </c>
      <c r="G343">
        <f t="shared" si="11"/>
        <v>0</v>
      </c>
    </row>
    <row r="344" spans="1:7" ht="26.1">
      <c r="A344" s="403" t="s">
        <v>11010</v>
      </c>
      <c r="B344">
        <v>24800</v>
      </c>
      <c r="C344" t="s">
        <v>11011</v>
      </c>
      <c r="D344">
        <v>347</v>
      </c>
      <c r="E344" s="404">
        <v>171106722</v>
      </c>
      <c r="F344" s="401" t="str">
        <f t="shared" si="10"/>
        <v>Í1+&amp;hÈ2&lt;Î</v>
      </c>
      <c r="G344">
        <f t="shared" si="11"/>
        <v>0</v>
      </c>
    </row>
    <row r="345" spans="1:7" ht="26.1">
      <c r="A345" s="403" t="s">
        <v>11012</v>
      </c>
      <c r="B345">
        <v>32800</v>
      </c>
      <c r="C345" t="s">
        <v>11013</v>
      </c>
      <c r="D345">
        <v>302</v>
      </c>
      <c r="E345" s="404">
        <v>171106687</v>
      </c>
      <c r="F345" s="401" t="str">
        <f t="shared" si="10"/>
        <v>Í1+&amp;dÈ7JÎ</v>
      </c>
      <c r="G345">
        <f t="shared" si="11"/>
        <v>0</v>
      </c>
    </row>
    <row r="346" spans="1:7" ht="26.1">
      <c r="A346" s="403" t="s">
        <v>11014</v>
      </c>
      <c r="B346">
        <v>8800</v>
      </c>
      <c r="C346" t="s">
        <v>11015</v>
      </c>
      <c r="D346">
        <v>138</v>
      </c>
      <c r="E346" s="404">
        <v>171106868</v>
      </c>
      <c r="F346" s="401" t="str">
        <f t="shared" si="10"/>
        <v>Í1+&amp;vÈ81Î</v>
      </c>
      <c r="G346">
        <f t="shared" si="11"/>
        <v>0</v>
      </c>
    </row>
    <row r="347" spans="1:7" ht="26.1">
      <c r="A347" s="403" t="s">
        <v>11016</v>
      </c>
      <c r="B347">
        <v>34400</v>
      </c>
      <c r="C347" t="s">
        <v>11017</v>
      </c>
      <c r="D347">
        <v>74</v>
      </c>
      <c r="E347" s="404">
        <v>171106815</v>
      </c>
      <c r="F347" s="401" t="str">
        <f t="shared" si="10"/>
        <v>Í1+&amp;qÈ5rÎ</v>
      </c>
      <c r="G347">
        <f t="shared" si="11"/>
        <v>0</v>
      </c>
    </row>
    <row r="348" spans="1:7" ht="26.1">
      <c r="A348" s="403" t="s">
        <v>11018</v>
      </c>
      <c r="B348">
        <v>24800</v>
      </c>
      <c r="C348" t="s">
        <v>11019</v>
      </c>
      <c r="D348">
        <v>75</v>
      </c>
      <c r="E348" s="404">
        <v>171106816</v>
      </c>
      <c r="F348" s="401" t="str">
        <f t="shared" si="10"/>
        <v>Í1+&amp;qÈ6xÎ</v>
      </c>
      <c r="G348">
        <f t="shared" si="11"/>
        <v>0</v>
      </c>
    </row>
    <row r="349" spans="1:7" ht="26.1">
      <c r="A349" s="403" t="s">
        <v>11020</v>
      </c>
      <c r="B349">
        <v>18400</v>
      </c>
      <c r="C349" t="s">
        <v>11021</v>
      </c>
      <c r="D349">
        <v>93</v>
      </c>
      <c r="E349" s="404">
        <v>171106830</v>
      </c>
      <c r="F349" s="401" t="str">
        <f t="shared" si="10"/>
        <v>Í1+&amp;sÈ0\Î</v>
      </c>
      <c r="G349">
        <f t="shared" si="11"/>
        <v>0</v>
      </c>
    </row>
    <row r="350" spans="1:7" ht="26.1">
      <c r="A350" s="403" t="s">
        <v>8372</v>
      </c>
      <c r="B350">
        <v>29600</v>
      </c>
      <c r="C350" t="s">
        <v>11022</v>
      </c>
      <c r="D350">
        <v>83</v>
      </c>
      <c r="E350" s="404">
        <v>171106823</v>
      </c>
      <c r="F350" s="401" t="str">
        <f t="shared" si="10"/>
        <v>Í1+&amp;rÈ3jÎ</v>
      </c>
      <c r="G350">
        <f t="shared" si="11"/>
        <v>0</v>
      </c>
    </row>
    <row r="351" spans="1:7" ht="26.1">
      <c r="A351" s="403" t="s">
        <v>11023</v>
      </c>
      <c r="B351">
        <v>8800</v>
      </c>
      <c r="C351" t="s">
        <v>11024</v>
      </c>
      <c r="D351">
        <v>258</v>
      </c>
      <c r="E351" s="404">
        <v>171106642</v>
      </c>
      <c r="F351" s="401" t="str">
        <f t="shared" si="10"/>
        <v>Í1+&amp;`È2ÇÎ</v>
      </c>
      <c r="G351">
        <f t="shared" si="11"/>
        <v>0</v>
      </c>
    </row>
    <row r="352" spans="1:7" ht="26.1">
      <c r="A352" s="403" t="s">
        <v>11025</v>
      </c>
      <c r="B352">
        <v>7200</v>
      </c>
      <c r="C352" t="s">
        <v>11026</v>
      </c>
      <c r="D352">
        <v>143</v>
      </c>
      <c r="E352" s="404">
        <v>171106873</v>
      </c>
      <c r="F352" s="401" t="str">
        <f t="shared" si="10"/>
        <v>Í1+&amp;wÈ3~Î</v>
      </c>
      <c r="G352">
        <f t="shared" si="11"/>
        <v>0</v>
      </c>
    </row>
    <row r="353" spans="1:7" ht="26.1">
      <c r="A353" s="403" t="s">
        <v>5874</v>
      </c>
      <c r="B353">
        <v>3400</v>
      </c>
      <c r="C353" t="s">
        <v>11027</v>
      </c>
      <c r="D353">
        <v>71</v>
      </c>
      <c r="E353" s="404">
        <v>171106813</v>
      </c>
      <c r="F353" s="401" t="str">
        <f t="shared" si="10"/>
        <v>Í1+&amp;qÈ3fÎ</v>
      </c>
      <c r="G353">
        <f t="shared" si="11"/>
        <v>0</v>
      </c>
    </row>
    <row r="354" spans="1:7" ht="26.1" hidden="1">
      <c r="A354" s="403" t="s">
        <v>11028</v>
      </c>
      <c r="B354">
        <v>39200</v>
      </c>
      <c r="C354" t="s">
        <v>11029</v>
      </c>
      <c r="D354">
        <v>558</v>
      </c>
      <c r="F354" s="401" t="e">
        <f t="shared" si="10"/>
        <v>#VALUE!</v>
      </c>
      <c r="G354">
        <f t="shared" si="11"/>
        <v>0</v>
      </c>
    </row>
    <row r="355" spans="1:7" ht="26.1" hidden="1">
      <c r="A355" s="403" t="s">
        <v>11030</v>
      </c>
      <c r="B355">
        <v>117600</v>
      </c>
      <c r="C355" t="s">
        <v>11031</v>
      </c>
      <c r="D355">
        <v>535</v>
      </c>
      <c r="F355" s="401" t="e">
        <f t="shared" si="10"/>
        <v>#VALUE!</v>
      </c>
      <c r="G355">
        <f t="shared" si="11"/>
        <v>0</v>
      </c>
    </row>
    <row r="356" spans="1:7" ht="26.1">
      <c r="A356" s="403" t="s">
        <v>11032</v>
      </c>
      <c r="B356">
        <v>16800</v>
      </c>
      <c r="C356" t="s">
        <v>11033</v>
      </c>
      <c r="D356">
        <v>125</v>
      </c>
      <c r="E356" s="404">
        <v>171101272</v>
      </c>
      <c r="F356" s="401" t="str">
        <f t="shared" si="10"/>
        <v>Í1+!;È2GÎ</v>
      </c>
      <c r="G356">
        <f t="shared" si="11"/>
        <v>0</v>
      </c>
    </row>
    <row r="357" spans="1:7" ht="26.1">
      <c r="A357" s="403" t="s">
        <v>11034</v>
      </c>
      <c r="B357">
        <v>31200</v>
      </c>
      <c r="C357" t="s">
        <v>11035</v>
      </c>
      <c r="D357">
        <v>130</v>
      </c>
      <c r="E357" s="404">
        <v>171108856</v>
      </c>
      <c r="F357" s="401" t="str">
        <f t="shared" si="10"/>
        <v>Í1+(uÈ6'Î</v>
      </c>
      <c r="G357">
        <f t="shared" si="11"/>
        <v>0</v>
      </c>
    </row>
    <row r="358" spans="1:7" ht="26.1">
      <c r="A358" s="403" t="s">
        <v>11036</v>
      </c>
      <c r="B358">
        <v>8800</v>
      </c>
      <c r="C358" t="s">
        <v>11037</v>
      </c>
      <c r="D358">
        <v>41</v>
      </c>
      <c r="E358" s="404">
        <v>171103958</v>
      </c>
      <c r="F358" s="401" t="str">
        <f t="shared" si="10"/>
        <v>Í1+#ÃÈ8LÎ</v>
      </c>
      <c r="G358">
        <f t="shared" si="11"/>
        <v>0</v>
      </c>
    </row>
    <row r="359" spans="1:7" ht="26.1">
      <c r="A359" s="403" t="s">
        <v>11038</v>
      </c>
      <c r="B359">
        <v>63200</v>
      </c>
      <c r="C359" t="s">
        <v>11039</v>
      </c>
      <c r="D359">
        <v>246</v>
      </c>
      <c r="E359" s="404">
        <v>171102808</v>
      </c>
      <c r="F359" s="401" t="str">
        <f t="shared" si="10"/>
        <v>Í1+"pÈ8tÎ</v>
      </c>
      <c r="G359">
        <f t="shared" si="11"/>
        <v>0</v>
      </c>
    </row>
    <row r="360" spans="1:7" ht="26.1">
      <c r="A360" s="403" t="s">
        <v>11040</v>
      </c>
      <c r="B360">
        <v>48800</v>
      </c>
      <c r="C360" t="s">
        <v>11041</v>
      </c>
      <c r="D360">
        <v>190</v>
      </c>
      <c r="E360" s="404">
        <v>171104074</v>
      </c>
      <c r="F360" s="401" t="str">
        <f t="shared" si="10"/>
        <v>Í1+$'È4sÎ</v>
      </c>
      <c r="G360">
        <f t="shared" si="11"/>
        <v>0</v>
      </c>
    </row>
    <row r="361" spans="1:7" ht="26.1">
      <c r="A361" s="403" t="s">
        <v>11042</v>
      </c>
      <c r="B361">
        <v>37600</v>
      </c>
      <c r="C361" t="s">
        <v>11043</v>
      </c>
      <c r="D361">
        <v>217</v>
      </c>
      <c r="E361" s="404">
        <v>171101552</v>
      </c>
      <c r="F361" s="401" t="str">
        <f t="shared" si="10"/>
        <v>Í1+!WÈ2PÎ</v>
      </c>
      <c r="G361">
        <f t="shared" si="11"/>
        <v>0</v>
      </c>
    </row>
    <row r="362" spans="1:7" ht="26.1">
      <c r="A362" s="403" t="s">
        <v>3176</v>
      </c>
      <c r="B362">
        <v>7200</v>
      </c>
      <c r="C362" t="s">
        <v>11044</v>
      </c>
      <c r="D362">
        <v>308</v>
      </c>
      <c r="E362" s="404">
        <v>171101617</v>
      </c>
      <c r="F362" s="401" t="str">
        <f t="shared" si="10"/>
        <v>Í1+!]È7ÊÎ</v>
      </c>
      <c r="G362">
        <f t="shared" si="11"/>
        <v>0</v>
      </c>
    </row>
    <row r="363" spans="1:7" ht="26.1">
      <c r="A363" s="403" t="s">
        <v>11045</v>
      </c>
      <c r="B363">
        <v>56800</v>
      </c>
      <c r="C363" t="s">
        <v>11046</v>
      </c>
      <c r="D363">
        <v>283</v>
      </c>
      <c r="E363" s="404">
        <v>171101320</v>
      </c>
      <c r="F363" s="401" t="str">
        <f t="shared" si="10"/>
        <v>Í1+!@È0OÎ</v>
      </c>
      <c r="G363">
        <f t="shared" si="11"/>
        <v>0</v>
      </c>
    </row>
    <row r="364" spans="1:7" ht="26.1">
      <c r="A364" s="403" t="s">
        <v>11047</v>
      </c>
      <c r="B364">
        <v>71200</v>
      </c>
      <c r="C364" t="s">
        <v>11048</v>
      </c>
      <c r="D364">
        <v>428</v>
      </c>
      <c r="E364" s="404">
        <v>171104272</v>
      </c>
      <c r="F364" s="401" t="str">
        <f t="shared" si="10"/>
        <v>Í1+$;È2PÎ</v>
      </c>
      <c r="G364">
        <f t="shared" si="11"/>
        <v>0</v>
      </c>
    </row>
    <row r="365" spans="1:7" ht="26.1">
      <c r="A365" s="403" t="s">
        <v>11049</v>
      </c>
      <c r="B365">
        <v>26400</v>
      </c>
      <c r="C365" t="s">
        <v>11050</v>
      </c>
      <c r="D365">
        <v>458</v>
      </c>
      <c r="E365" s="404">
        <v>171104404</v>
      </c>
      <c r="F365" s="401" t="str">
        <f t="shared" si="10"/>
        <v>Í1+$HÈ4)Î</v>
      </c>
      <c r="G365">
        <f t="shared" si="11"/>
        <v>0</v>
      </c>
    </row>
    <row r="366" spans="1:7" ht="26.1">
      <c r="A366" s="403" t="s">
        <v>11051</v>
      </c>
      <c r="B366">
        <v>18400</v>
      </c>
      <c r="C366" t="s">
        <v>11052</v>
      </c>
      <c r="D366">
        <v>459</v>
      </c>
      <c r="E366" s="404">
        <v>171104403</v>
      </c>
      <c r="F366" s="401" t="str">
        <f t="shared" si="10"/>
        <v>Í1+$HÈ3#Î</v>
      </c>
      <c r="G366">
        <f t="shared" si="11"/>
        <v>0</v>
      </c>
    </row>
    <row r="367" spans="1:7" ht="26.1">
      <c r="A367" s="403" t="s">
        <v>11053</v>
      </c>
      <c r="B367">
        <v>71200</v>
      </c>
      <c r="C367" t="s">
        <v>11054</v>
      </c>
      <c r="D367">
        <v>252</v>
      </c>
      <c r="E367" s="404">
        <v>171108700</v>
      </c>
      <c r="F367" s="401" t="str">
        <f t="shared" si="10"/>
        <v>Í1+(fÈ0.Î</v>
      </c>
      <c r="G367">
        <f t="shared" si="11"/>
        <v>0</v>
      </c>
    </row>
    <row r="368" spans="1:7" ht="26.1">
      <c r="A368" s="403" t="s">
        <v>11055</v>
      </c>
      <c r="B368">
        <v>32800</v>
      </c>
      <c r="C368" t="s">
        <v>11056</v>
      </c>
      <c r="D368">
        <v>263</v>
      </c>
      <c r="E368" s="404">
        <v>171108690</v>
      </c>
      <c r="F368" s="401" t="str">
        <f t="shared" si="10"/>
        <v>Í1+(eÈ0*Î</v>
      </c>
      <c r="G368">
        <f t="shared" si="11"/>
        <v>0</v>
      </c>
    </row>
    <row r="369" spans="1:7" ht="26.1" hidden="1">
      <c r="A369" s="403" t="s">
        <v>11057</v>
      </c>
      <c r="B369">
        <v>39200</v>
      </c>
      <c r="C369" t="s">
        <v>11058</v>
      </c>
      <c r="D369">
        <v>494</v>
      </c>
      <c r="F369" s="401" t="e">
        <f t="shared" si="10"/>
        <v>#VALUE!</v>
      </c>
      <c r="G369">
        <f t="shared" si="11"/>
        <v>0</v>
      </c>
    </row>
    <row r="370" spans="1:7" ht="26.1">
      <c r="A370" s="403" t="s">
        <v>11059</v>
      </c>
      <c r="B370">
        <v>42400</v>
      </c>
      <c r="C370" t="s">
        <v>11060</v>
      </c>
      <c r="D370">
        <v>174</v>
      </c>
      <c r="E370" s="404">
        <v>171103693</v>
      </c>
      <c r="F370" s="401" t="str">
        <f t="shared" si="10"/>
        <v>Í1+#eÈ3-Î</v>
      </c>
      <c r="G370">
        <f t="shared" si="11"/>
        <v>0</v>
      </c>
    </row>
    <row r="371" spans="1:7" ht="26.1">
      <c r="A371" s="403" t="s">
        <v>11061</v>
      </c>
      <c r="B371">
        <v>21600</v>
      </c>
      <c r="C371" t="s">
        <v>11062</v>
      </c>
      <c r="D371">
        <v>3</v>
      </c>
      <c r="E371" s="404">
        <v>171103462</v>
      </c>
      <c r="F371" s="401" t="str">
        <f t="shared" si="10"/>
        <v>Í1+#NÈ22Î</v>
      </c>
      <c r="G371">
        <f t="shared" si="11"/>
        <v>0</v>
      </c>
    </row>
    <row r="372" spans="1:7" ht="26.1" hidden="1">
      <c r="A372" s="403" t="s">
        <v>11063</v>
      </c>
      <c r="B372">
        <v>24800</v>
      </c>
      <c r="C372" t="s">
        <v>11064</v>
      </c>
      <c r="D372">
        <v>591</v>
      </c>
      <c r="F372" s="401" t="e">
        <f t="shared" si="10"/>
        <v>#VALUE!</v>
      </c>
      <c r="G372">
        <f t="shared" si="11"/>
        <v>0</v>
      </c>
    </row>
    <row r="373" spans="1:7" ht="26.1">
      <c r="A373" s="403" t="s">
        <v>11065</v>
      </c>
      <c r="B373">
        <v>61600</v>
      </c>
      <c r="C373" t="s">
        <v>11066</v>
      </c>
      <c r="D373">
        <v>457</v>
      </c>
      <c r="E373" s="404">
        <v>171102654</v>
      </c>
      <c r="F373" s="401" t="str">
        <f t="shared" si="10"/>
        <v>Í1+"aÈ4ÂÎ</v>
      </c>
      <c r="G373">
        <f t="shared" si="11"/>
        <v>0</v>
      </c>
    </row>
    <row r="374" spans="1:7" ht="26.1">
      <c r="A374" s="403" t="s">
        <v>11067</v>
      </c>
      <c r="B374">
        <v>47200</v>
      </c>
      <c r="C374" t="s">
        <v>11068</v>
      </c>
      <c r="D374">
        <v>403</v>
      </c>
      <c r="E374" s="404">
        <v>171111015</v>
      </c>
      <c r="F374" s="401" t="str">
        <f t="shared" si="10"/>
        <v>Í1++!È5vÎ</v>
      </c>
      <c r="G374">
        <f t="shared" si="11"/>
        <v>0</v>
      </c>
    </row>
    <row r="375" spans="1:7" ht="26.1" hidden="1">
      <c r="A375" s="403" t="s">
        <v>11069</v>
      </c>
      <c r="B375">
        <v>45600</v>
      </c>
      <c r="C375" t="s">
        <v>11070</v>
      </c>
      <c r="D375">
        <v>521</v>
      </c>
      <c r="F375" s="401" t="e">
        <f t="shared" si="10"/>
        <v>#VALUE!</v>
      </c>
      <c r="G375">
        <f t="shared" si="11"/>
        <v>0</v>
      </c>
    </row>
    <row r="376" spans="1:7" ht="26.1" hidden="1">
      <c r="A376" s="403" t="s">
        <v>11071</v>
      </c>
      <c r="B376">
        <v>18600</v>
      </c>
      <c r="C376" t="s">
        <v>11072</v>
      </c>
      <c r="D376">
        <v>494</v>
      </c>
      <c r="F376" s="401" t="e">
        <f t="shared" si="10"/>
        <v>#VALUE!</v>
      </c>
      <c r="G376">
        <f t="shared" si="11"/>
        <v>0</v>
      </c>
    </row>
    <row r="377" spans="1:7" ht="26.1">
      <c r="A377" s="403" t="s">
        <v>11073</v>
      </c>
      <c r="B377">
        <v>15200</v>
      </c>
      <c r="C377" t="s">
        <v>11074</v>
      </c>
      <c r="D377">
        <v>16</v>
      </c>
      <c r="E377" s="404">
        <v>171110990</v>
      </c>
      <c r="F377" s="401" t="str">
        <f t="shared" si="10"/>
        <v>Í1+*ÇÈ0AÎ</v>
      </c>
      <c r="G377">
        <f t="shared" si="11"/>
        <v>0</v>
      </c>
    </row>
    <row r="378" spans="1:7" ht="26.1">
      <c r="A378" s="403" t="s">
        <v>11075</v>
      </c>
      <c r="B378">
        <v>26400</v>
      </c>
      <c r="C378" t="s">
        <v>11076</v>
      </c>
      <c r="D378">
        <v>136</v>
      </c>
      <c r="E378" s="404">
        <v>171104020</v>
      </c>
      <c r="F378" s="401" t="str">
        <f t="shared" si="10"/>
        <v>Í1+$"È0GÎ</v>
      </c>
      <c r="G378">
        <f t="shared" si="11"/>
        <v>0</v>
      </c>
    </row>
    <row r="379" spans="1:7" ht="26.1">
      <c r="A379" s="403" t="s">
        <v>11077</v>
      </c>
      <c r="B379">
        <v>63200</v>
      </c>
      <c r="C379" t="s">
        <v>11078</v>
      </c>
      <c r="D379">
        <v>359</v>
      </c>
      <c r="E379" s="404">
        <v>171110674</v>
      </c>
      <c r="F379" s="401" t="str">
        <f t="shared" si="10"/>
        <v>Í1+*cÈ4@Î</v>
      </c>
      <c r="G379">
        <f t="shared" si="11"/>
        <v>0</v>
      </c>
    </row>
    <row r="380" spans="1:7" ht="26.1" hidden="1">
      <c r="A380" s="403" t="s">
        <v>11079</v>
      </c>
      <c r="B380">
        <v>329000</v>
      </c>
      <c r="C380" t="s">
        <v>11080</v>
      </c>
      <c r="D380">
        <v>598</v>
      </c>
      <c r="F380" s="401" t="e">
        <f t="shared" si="10"/>
        <v>#VALUE!</v>
      </c>
      <c r="G380">
        <f t="shared" si="11"/>
        <v>0</v>
      </c>
    </row>
    <row r="381" spans="1:7" ht="26.1" hidden="1">
      <c r="A381" s="403" t="s">
        <v>11081</v>
      </c>
      <c r="B381">
        <v>28000</v>
      </c>
      <c r="C381" t="s">
        <v>11082</v>
      </c>
      <c r="D381">
        <v>499</v>
      </c>
      <c r="F381" s="401" t="e">
        <f t="shared" si="10"/>
        <v>#VALUE!</v>
      </c>
      <c r="G381">
        <f t="shared" si="11"/>
        <v>0</v>
      </c>
    </row>
    <row r="382" spans="1:7" ht="26.1">
      <c r="A382" s="403" t="s">
        <v>11083</v>
      </c>
      <c r="B382">
        <v>47200</v>
      </c>
      <c r="C382" t="s">
        <v>11084</v>
      </c>
      <c r="D382">
        <v>133</v>
      </c>
      <c r="E382" s="404">
        <v>171108859</v>
      </c>
      <c r="F382" s="401" t="str">
        <f t="shared" si="10"/>
        <v>Í1+(uÈ99Î</v>
      </c>
      <c r="G382">
        <f t="shared" si="11"/>
        <v>0</v>
      </c>
    </row>
    <row r="383" spans="1:7" ht="26.1">
      <c r="A383" s="403" t="s">
        <v>11085</v>
      </c>
      <c r="B383">
        <v>8800</v>
      </c>
      <c r="C383" t="s">
        <v>11086</v>
      </c>
      <c r="D383">
        <v>231</v>
      </c>
      <c r="E383" s="404">
        <v>171110972</v>
      </c>
      <c r="F383" s="401" t="str">
        <f t="shared" si="10"/>
        <v>Í1+*ÅÈ2EÎ</v>
      </c>
      <c r="G383">
        <f t="shared" si="11"/>
        <v>0</v>
      </c>
    </row>
    <row r="384" spans="1:7" ht="26.1">
      <c r="A384" s="403" t="s">
        <v>11087</v>
      </c>
      <c r="B384">
        <v>26400</v>
      </c>
      <c r="C384" t="s">
        <v>11088</v>
      </c>
      <c r="D384">
        <v>202</v>
      </c>
      <c r="E384" s="404">
        <v>171108748</v>
      </c>
      <c r="F384" s="401" t="str">
        <f t="shared" si="10"/>
        <v>Í1+(jÈ8nÎ</v>
      </c>
      <c r="G384">
        <f t="shared" si="11"/>
        <v>0</v>
      </c>
    </row>
    <row r="385" spans="1:7" ht="26.1">
      <c r="A385" s="403" t="s">
        <v>11089</v>
      </c>
      <c r="B385">
        <v>120800</v>
      </c>
      <c r="C385" t="s">
        <v>11090</v>
      </c>
      <c r="D385">
        <v>36</v>
      </c>
      <c r="E385" s="404">
        <v>171111265</v>
      </c>
      <c r="F385" s="401" t="str">
        <f t="shared" si="10"/>
        <v>Í1++:È5sÎ</v>
      </c>
      <c r="G385">
        <f t="shared" si="11"/>
        <v>0</v>
      </c>
    </row>
    <row r="386" spans="1:7" ht="26.1" hidden="1">
      <c r="A386" s="403" t="s">
        <v>11091</v>
      </c>
      <c r="B386">
        <v>1228200</v>
      </c>
      <c r="C386" t="s">
        <v>11092</v>
      </c>
      <c r="D386">
        <v>421</v>
      </c>
      <c r="F386" s="401" t="e">
        <f t="shared" si="10"/>
        <v>#VALUE!</v>
      </c>
      <c r="G386">
        <f t="shared" si="11"/>
        <v>0</v>
      </c>
    </row>
    <row r="387" spans="1:7" ht="26.1">
      <c r="A387" s="403" t="s">
        <v>11093</v>
      </c>
      <c r="B387">
        <v>26400</v>
      </c>
      <c r="C387" t="s">
        <v>11094</v>
      </c>
      <c r="D387">
        <v>147</v>
      </c>
      <c r="E387" s="404">
        <v>171106877</v>
      </c>
      <c r="F387" s="401" t="str">
        <f t="shared" ref="F387:F450" si="12">Code128(E387)</f>
        <v>Í1+&amp;wÈ7/Î</v>
      </c>
      <c r="G387">
        <f t="shared" ref="G387:G450" si="13">IF(AND( D387&gt;480,E387&lt;&gt;""),1,0)</f>
        <v>0</v>
      </c>
    </row>
    <row r="388" spans="1:7" ht="26.1">
      <c r="A388" s="403" t="s">
        <v>892</v>
      </c>
      <c r="B388">
        <v>47200</v>
      </c>
      <c r="C388" t="s">
        <v>11095</v>
      </c>
      <c r="D388">
        <v>220</v>
      </c>
      <c r="E388" s="404">
        <v>171101555</v>
      </c>
      <c r="F388" s="401" t="str">
        <f t="shared" si="12"/>
        <v>Í1+!WÈ5bÎ</v>
      </c>
      <c r="G388">
        <f t="shared" si="13"/>
        <v>0</v>
      </c>
    </row>
    <row r="389" spans="1:7" ht="26.1">
      <c r="A389" s="403" t="s">
        <v>11096</v>
      </c>
      <c r="B389">
        <v>26400</v>
      </c>
      <c r="C389" t="s">
        <v>11097</v>
      </c>
      <c r="D389">
        <v>311</v>
      </c>
      <c r="E389" s="404">
        <v>171111163</v>
      </c>
      <c r="F389" s="401" t="str">
        <f t="shared" si="12"/>
        <v>Í1++0È3?Î</v>
      </c>
      <c r="G389">
        <f t="shared" si="13"/>
        <v>0</v>
      </c>
    </row>
    <row r="390" spans="1:7" ht="26.1" hidden="1">
      <c r="A390" s="403" t="s">
        <v>11098</v>
      </c>
      <c r="B390">
        <v>103200</v>
      </c>
      <c r="C390" t="s">
        <v>11099</v>
      </c>
      <c r="D390">
        <v>593</v>
      </c>
      <c r="F390" s="401" t="e">
        <f t="shared" si="12"/>
        <v>#VALUE!</v>
      </c>
      <c r="G390">
        <f t="shared" si="13"/>
        <v>0</v>
      </c>
    </row>
    <row r="391" spans="1:7" ht="26.1" hidden="1">
      <c r="A391" s="403" t="s">
        <v>11100</v>
      </c>
      <c r="B391">
        <v>48800</v>
      </c>
      <c r="C391" t="s">
        <v>11101</v>
      </c>
      <c r="D391">
        <v>525</v>
      </c>
      <c r="F391" s="401" t="e">
        <f t="shared" si="12"/>
        <v>#VALUE!</v>
      </c>
      <c r="G391">
        <f t="shared" si="13"/>
        <v>0</v>
      </c>
    </row>
    <row r="392" spans="1:7" ht="26.1" hidden="1">
      <c r="A392" s="403" t="s">
        <v>11102</v>
      </c>
      <c r="B392">
        <v>4700</v>
      </c>
      <c r="C392" t="s">
        <v>11103</v>
      </c>
      <c r="D392">
        <v>582</v>
      </c>
      <c r="F392" s="401" t="e">
        <f t="shared" si="12"/>
        <v>#VALUE!</v>
      </c>
      <c r="G392">
        <f t="shared" si="13"/>
        <v>0</v>
      </c>
    </row>
    <row r="393" spans="1:7" ht="26.1" hidden="1">
      <c r="A393" s="403" t="s">
        <v>11104</v>
      </c>
      <c r="B393">
        <v>40800</v>
      </c>
      <c r="C393" t="s">
        <v>11105</v>
      </c>
      <c r="D393">
        <v>508</v>
      </c>
      <c r="F393" s="401" t="e">
        <f t="shared" si="12"/>
        <v>#VALUE!</v>
      </c>
      <c r="G393">
        <f t="shared" si="13"/>
        <v>0</v>
      </c>
    </row>
    <row r="394" spans="1:7" ht="26.1">
      <c r="A394" s="403" t="s">
        <v>11106</v>
      </c>
      <c r="B394">
        <v>28000</v>
      </c>
      <c r="C394" t="s">
        <v>11107</v>
      </c>
      <c r="D394">
        <v>471</v>
      </c>
      <c r="E394" s="404">
        <v>171101966</v>
      </c>
      <c r="F394" s="401" t="str">
        <f t="shared" si="12"/>
        <v>Í1+!ÄÈ6&gt;Î</v>
      </c>
      <c r="G394">
        <f t="shared" si="13"/>
        <v>0</v>
      </c>
    </row>
    <row r="395" spans="1:7" ht="26.1">
      <c r="A395" s="403" t="s">
        <v>11108</v>
      </c>
      <c r="B395">
        <v>26400</v>
      </c>
      <c r="C395" t="s">
        <v>11109</v>
      </c>
      <c r="D395">
        <v>454</v>
      </c>
      <c r="E395" s="404">
        <v>171104407</v>
      </c>
      <c r="F395" s="401" t="str">
        <f t="shared" si="12"/>
        <v>Í1+$HÈ7;Î</v>
      </c>
      <c r="G395">
        <f t="shared" si="13"/>
        <v>0</v>
      </c>
    </row>
    <row r="396" spans="1:7" ht="26.1">
      <c r="A396" s="403" t="s">
        <v>11110</v>
      </c>
      <c r="B396">
        <v>18400</v>
      </c>
      <c r="C396" t="s">
        <v>11111</v>
      </c>
      <c r="D396">
        <v>455</v>
      </c>
      <c r="E396" s="404">
        <v>171104406</v>
      </c>
      <c r="F396" s="401" t="str">
        <f t="shared" si="12"/>
        <v>Í1+$HÈ65Î</v>
      </c>
      <c r="G396">
        <f t="shared" si="13"/>
        <v>0</v>
      </c>
    </row>
    <row r="397" spans="1:7" ht="26.1">
      <c r="A397" s="403" t="s">
        <v>11112</v>
      </c>
      <c r="B397">
        <v>7200</v>
      </c>
      <c r="C397" t="s">
        <v>11113</v>
      </c>
      <c r="D397">
        <v>122</v>
      </c>
      <c r="E397" s="404">
        <v>171103896</v>
      </c>
      <c r="F397" s="401" t="str">
        <f t="shared" si="12"/>
        <v>Í1+#yÈ6(Î</v>
      </c>
      <c r="G397">
        <f t="shared" si="13"/>
        <v>0</v>
      </c>
    </row>
    <row r="398" spans="1:7" ht="26.1">
      <c r="A398" s="403" t="s">
        <v>11114</v>
      </c>
      <c r="B398">
        <v>10400</v>
      </c>
      <c r="C398" t="s">
        <v>11115</v>
      </c>
      <c r="D398">
        <v>127</v>
      </c>
      <c r="E398" s="404">
        <v>171103891</v>
      </c>
      <c r="F398" s="401" t="str">
        <f t="shared" si="12"/>
        <v>Í1+#yÈ1qÎ</v>
      </c>
      <c r="G398">
        <f t="shared" si="13"/>
        <v>0</v>
      </c>
    </row>
    <row r="399" spans="1:7" ht="26.1">
      <c r="A399" s="403" t="s">
        <v>11116</v>
      </c>
      <c r="B399">
        <v>47200</v>
      </c>
      <c r="C399" t="s">
        <v>11117</v>
      </c>
      <c r="D399">
        <v>218</v>
      </c>
      <c r="E399" s="404">
        <v>171101553</v>
      </c>
      <c r="F399" s="401" t="str">
        <f t="shared" si="12"/>
        <v>Í1+!WÈ3VÎ</v>
      </c>
      <c r="G399">
        <f t="shared" si="13"/>
        <v>0</v>
      </c>
    </row>
    <row r="400" spans="1:7" ht="26.1" hidden="1">
      <c r="A400" s="403" t="s">
        <v>11118</v>
      </c>
      <c r="B400">
        <v>29600</v>
      </c>
      <c r="C400" t="s">
        <v>11119</v>
      </c>
      <c r="D400">
        <v>503</v>
      </c>
      <c r="F400" s="401" t="e">
        <f t="shared" si="12"/>
        <v>#VALUE!</v>
      </c>
      <c r="G400">
        <f t="shared" si="13"/>
        <v>0</v>
      </c>
    </row>
    <row r="401" spans="1:7" ht="26.1">
      <c r="A401" s="403" t="s">
        <v>11120</v>
      </c>
      <c r="B401">
        <v>48800</v>
      </c>
      <c r="C401" t="s">
        <v>11121</v>
      </c>
      <c r="D401">
        <v>40</v>
      </c>
      <c r="E401" s="404">
        <v>171110010</v>
      </c>
      <c r="F401" s="401" t="str">
        <f t="shared" si="12"/>
        <v>Í1+*!È0UÎ</v>
      </c>
      <c r="G401">
        <f t="shared" si="13"/>
        <v>0</v>
      </c>
    </row>
    <row r="402" spans="1:7" ht="26.1">
      <c r="A402" s="403" t="s">
        <v>11122</v>
      </c>
      <c r="B402">
        <v>34400</v>
      </c>
      <c r="C402" t="s">
        <v>11123</v>
      </c>
      <c r="D402">
        <v>17</v>
      </c>
      <c r="E402" s="404">
        <v>171101732</v>
      </c>
      <c r="F402" s="401" t="str">
        <f t="shared" si="12"/>
        <v>Í1+!iÈ21Î</v>
      </c>
      <c r="G402">
        <f t="shared" si="13"/>
        <v>0</v>
      </c>
    </row>
    <row r="403" spans="1:7" ht="26.1">
      <c r="A403" s="403" t="s">
        <v>2296</v>
      </c>
      <c r="B403">
        <v>68000</v>
      </c>
      <c r="C403" t="s">
        <v>11124</v>
      </c>
      <c r="D403">
        <v>140</v>
      </c>
      <c r="E403" s="404">
        <v>171108903</v>
      </c>
      <c r="F403" s="401" t="str">
        <f t="shared" si="12"/>
        <v>Í1+(zÈ3)Î</v>
      </c>
      <c r="G403">
        <f t="shared" si="13"/>
        <v>0</v>
      </c>
    </row>
    <row r="404" spans="1:7" ht="26.1">
      <c r="A404" s="403" t="s">
        <v>11125</v>
      </c>
      <c r="B404">
        <v>7200</v>
      </c>
      <c r="C404" t="s">
        <v>11126</v>
      </c>
      <c r="D404">
        <v>389</v>
      </c>
      <c r="E404" s="404">
        <v>171106568</v>
      </c>
      <c r="F404" s="401" t="str">
        <f t="shared" si="12"/>
        <v>Í1+&amp;XÈ8ÂÎ</v>
      </c>
      <c r="G404">
        <f t="shared" si="13"/>
        <v>0</v>
      </c>
    </row>
    <row r="405" spans="1:7" ht="26.1">
      <c r="A405" s="403" t="s">
        <v>11127</v>
      </c>
      <c r="B405">
        <v>39200</v>
      </c>
      <c r="C405" t="s">
        <v>11128</v>
      </c>
      <c r="D405">
        <v>304</v>
      </c>
      <c r="E405" s="404">
        <v>171101950</v>
      </c>
      <c r="F405" s="401" t="str">
        <f t="shared" si="12"/>
        <v>Í1+!ÃÈ0}Î</v>
      </c>
      <c r="G405">
        <f t="shared" si="13"/>
        <v>0</v>
      </c>
    </row>
    <row r="406" spans="1:7" ht="26.1">
      <c r="A406" s="403" t="s">
        <v>11129</v>
      </c>
      <c r="B406">
        <v>4700</v>
      </c>
      <c r="C406" t="s">
        <v>11130</v>
      </c>
      <c r="D406">
        <v>264</v>
      </c>
      <c r="E406" s="404">
        <v>171108689</v>
      </c>
      <c r="F406" s="401" t="str">
        <f t="shared" si="12"/>
        <v>Í1+(dÈ9\Î</v>
      </c>
      <c r="G406">
        <f t="shared" si="13"/>
        <v>0</v>
      </c>
    </row>
    <row r="407" spans="1:7" ht="26.1" hidden="1">
      <c r="A407" s="403" t="s">
        <v>11131</v>
      </c>
      <c r="B407">
        <v>26400</v>
      </c>
      <c r="C407" t="s">
        <v>11132</v>
      </c>
      <c r="D407">
        <v>527</v>
      </c>
      <c r="F407" s="401" t="e">
        <f t="shared" si="12"/>
        <v>#VALUE!</v>
      </c>
      <c r="G407">
        <f t="shared" si="13"/>
        <v>0</v>
      </c>
    </row>
    <row r="408" spans="1:7" ht="26.1">
      <c r="A408" s="403" t="s">
        <v>11133</v>
      </c>
      <c r="B408">
        <v>26400</v>
      </c>
      <c r="C408" t="s">
        <v>11134</v>
      </c>
      <c r="D408">
        <v>65</v>
      </c>
      <c r="E408" s="404">
        <v>171101832</v>
      </c>
      <c r="F408" s="401" t="str">
        <f t="shared" si="12"/>
        <v>Í1+!sÈ2YÎ</v>
      </c>
      <c r="G408">
        <f t="shared" si="13"/>
        <v>0</v>
      </c>
    </row>
    <row r="409" spans="1:7" ht="26.1">
      <c r="A409" s="403" t="s">
        <v>11135</v>
      </c>
      <c r="B409">
        <v>16800</v>
      </c>
      <c r="C409" t="s">
        <v>11136</v>
      </c>
      <c r="D409">
        <v>385</v>
      </c>
      <c r="E409" s="404">
        <v>171110880</v>
      </c>
      <c r="F409" s="401" t="str">
        <f t="shared" si="12"/>
        <v>Í1+*xÈ0|Î</v>
      </c>
      <c r="G409">
        <f t="shared" si="13"/>
        <v>0</v>
      </c>
    </row>
    <row r="410" spans="1:7" ht="26.1">
      <c r="A410" s="403" t="s">
        <v>11137</v>
      </c>
      <c r="B410">
        <v>68000</v>
      </c>
      <c r="C410" t="s">
        <v>11138</v>
      </c>
      <c r="D410">
        <v>161</v>
      </c>
      <c r="E410" s="404">
        <v>171101310</v>
      </c>
      <c r="F410" s="401" t="str">
        <f t="shared" si="12"/>
        <v>Í1+!?È0KÎ</v>
      </c>
      <c r="G410">
        <f t="shared" si="13"/>
        <v>0</v>
      </c>
    </row>
    <row r="411" spans="1:7" ht="26.1">
      <c r="A411" s="403" t="s">
        <v>11139</v>
      </c>
      <c r="B411">
        <v>44000</v>
      </c>
      <c r="C411" t="s">
        <v>11140</v>
      </c>
      <c r="D411">
        <v>278</v>
      </c>
      <c r="E411" s="404">
        <v>171102780</v>
      </c>
      <c r="F411" s="401" t="str">
        <f t="shared" si="12"/>
        <v>Í1+"nÈ0&lt;Î</v>
      </c>
      <c r="G411">
        <f t="shared" si="13"/>
        <v>0</v>
      </c>
    </row>
    <row r="412" spans="1:7" ht="26.1">
      <c r="A412" s="403" t="s">
        <v>11141</v>
      </c>
      <c r="B412">
        <v>34400</v>
      </c>
      <c r="C412" t="s">
        <v>11142</v>
      </c>
      <c r="D412">
        <v>25</v>
      </c>
      <c r="E412" s="404">
        <v>171101478</v>
      </c>
      <c r="F412" s="401" t="str">
        <f t="shared" si="12"/>
        <v>Í1+!OÈ8TÎ</v>
      </c>
      <c r="G412">
        <f t="shared" si="13"/>
        <v>0</v>
      </c>
    </row>
    <row r="413" spans="1:7" ht="26.1">
      <c r="A413" s="403" t="s">
        <v>11143</v>
      </c>
      <c r="B413">
        <v>12000</v>
      </c>
      <c r="C413" t="s">
        <v>11144</v>
      </c>
      <c r="D413">
        <v>174</v>
      </c>
      <c r="E413" s="404">
        <v>171101516</v>
      </c>
      <c r="F413" s="401" t="str">
        <f t="shared" si="12"/>
        <v>Í1+!SÈ6XÎ</v>
      </c>
      <c r="G413">
        <f t="shared" si="13"/>
        <v>0</v>
      </c>
    </row>
    <row r="414" spans="1:7" ht="26.1" hidden="1">
      <c r="A414" s="403" t="s">
        <v>11145</v>
      </c>
      <c r="B414">
        <v>31200</v>
      </c>
      <c r="C414" t="s">
        <v>11146</v>
      </c>
      <c r="D414">
        <v>534</v>
      </c>
      <c r="F414" s="401" t="e">
        <f t="shared" si="12"/>
        <v>#VALUE!</v>
      </c>
      <c r="G414">
        <f t="shared" si="13"/>
        <v>0</v>
      </c>
    </row>
    <row r="415" spans="1:7" ht="26.1">
      <c r="A415" s="403" t="s">
        <v>11147</v>
      </c>
      <c r="B415">
        <v>24800</v>
      </c>
      <c r="C415" t="s">
        <v>11148</v>
      </c>
      <c r="D415">
        <v>388</v>
      </c>
      <c r="E415" s="404">
        <v>171101792</v>
      </c>
      <c r="F415" s="401" t="str">
        <f t="shared" si="12"/>
        <v>Í1+!oÈ2IÎ</v>
      </c>
      <c r="G415">
        <f t="shared" si="13"/>
        <v>0</v>
      </c>
    </row>
    <row r="416" spans="1:7" ht="26.1">
      <c r="A416" s="403" t="s">
        <v>11149</v>
      </c>
      <c r="B416">
        <v>15200</v>
      </c>
      <c r="C416" t="s">
        <v>11150</v>
      </c>
      <c r="D416">
        <v>283</v>
      </c>
      <c r="E416" s="404">
        <v>171104697</v>
      </c>
      <c r="F416" s="401" t="str">
        <f t="shared" si="12"/>
        <v>Í1+$eÈ7HÎ</v>
      </c>
      <c r="G416">
        <f t="shared" si="13"/>
        <v>0</v>
      </c>
    </row>
    <row r="417" spans="1:7" ht="26.1">
      <c r="A417" s="403" t="s">
        <v>11151</v>
      </c>
      <c r="B417">
        <v>36000</v>
      </c>
      <c r="C417" t="s">
        <v>11152</v>
      </c>
      <c r="D417">
        <v>240</v>
      </c>
      <c r="E417" s="404">
        <v>171104739</v>
      </c>
      <c r="F417" s="401" t="str">
        <f t="shared" si="12"/>
        <v>Í1+$iÈ9dÎ</v>
      </c>
      <c r="G417">
        <f t="shared" si="13"/>
        <v>0</v>
      </c>
    </row>
    <row r="418" spans="1:7" ht="26.1">
      <c r="A418" s="403" t="s">
        <v>11153</v>
      </c>
      <c r="B418">
        <v>7200</v>
      </c>
      <c r="C418" t="s">
        <v>11154</v>
      </c>
      <c r="D418">
        <v>239</v>
      </c>
      <c r="E418" s="404">
        <v>171104740</v>
      </c>
      <c r="F418" s="401" t="str">
        <f t="shared" si="12"/>
        <v>Í1+$jÈ02Î</v>
      </c>
      <c r="G418">
        <f t="shared" si="13"/>
        <v>0</v>
      </c>
    </row>
    <row r="419" spans="1:7" ht="26.1">
      <c r="A419" s="403" t="s">
        <v>11155</v>
      </c>
      <c r="B419">
        <v>13600</v>
      </c>
      <c r="C419" t="s">
        <v>11156</v>
      </c>
      <c r="D419">
        <v>28</v>
      </c>
      <c r="E419" s="404">
        <v>171103483</v>
      </c>
      <c r="F419" s="401" t="str">
        <f t="shared" si="12"/>
        <v>Í1+#PÈ3@Î</v>
      </c>
      <c r="G419">
        <f t="shared" si="13"/>
        <v>0</v>
      </c>
    </row>
    <row r="420" spans="1:7" ht="26.1">
      <c r="A420" s="403" t="s">
        <v>11157</v>
      </c>
      <c r="B420">
        <v>349600</v>
      </c>
      <c r="C420" t="s">
        <v>11158</v>
      </c>
      <c r="D420">
        <v>115</v>
      </c>
      <c r="E420" s="404">
        <v>171104625</v>
      </c>
      <c r="F420" s="401" t="str">
        <f t="shared" si="12"/>
        <v>Í1+$^È5ÂÎ</v>
      </c>
      <c r="G420">
        <f t="shared" si="13"/>
        <v>0</v>
      </c>
    </row>
    <row r="421" spans="1:7" ht="26.1">
      <c r="A421" s="403" t="s">
        <v>3412</v>
      </c>
      <c r="B421">
        <v>3400</v>
      </c>
      <c r="C421" t="s">
        <v>11159</v>
      </c>
      <c r="D421">
        <v>136</v>
      </c>
      <c r="E421" s="404">
        <v>171107130</v>
      </c>
      <c r="F421" s="401" t="str">
        <f t="shared" si="12"/>
        <v>Í1+'-È0|Î</v>
      </c>
      <c r="G421">
        <f t="shared" si="13"/>
        <v>0</v>
      </c>
    </row>
    <row r="422" spans="1:7" ht="26.1" hidden="1">
      <c r="A422" s="403" t="s">
        <v>11160</v>
      </c>
      <c r="B422">
        <v>60000</v>
      </c>
      <c r="C422" t="s">
        <v>11161</v>
      </c>
      <c r="D422">
        <v>539</v>
      </c>
      <c r="F422" s="401" t="e">
        <f t="shared" si="12"/>
        <v>#VALUE!</v>
      </c>
      <c r="G422">
        <f t="shared" si="13"/>
        <v>0</v>
      </c>
    </row>
    <row r="423" spans="1:7" ht="26.1" hidden="1">
      <c r="A423" s="403" t="s">
        <v>11162</v>
      </c>
      <c r="B423">
        <v>3400</v>
      </c>
      <c r="C423" t="s">
        <v>11163</v>
      </c>
      <c r="D423">
        <v>586</v>
      </c>
      <c r="F423" s="401" t="e">
        <f t="shared" si="12"/>
        <v>#VALUE!</v>
      </c>
      <c r="G423">
        <f t="shared" si="13"/>
        <v>0</v>
      </c>
    </row>
    <row r="424" spans="1:7" ht="26.1">
      <c r="A424" s="403" t="s">
        <v>11164</v>
      </c>
      <c r="B424">
        <v>28000</v>
      </c>
      <c r="C424" t="s">
        <v>11165</v>
      </c>
      <c r="D424">
        <v>471</v>
      </c>
      <c r="E424" s="404">
        <v>171107313</v>
      </c>
      <c r="F424" s="401" t="str">
        <f t="shared" si="12"/>
        <v>Í1+'?È3oÎ</v>
      </c>
      <c r="G424">
        <f t="shared" si="13"/>
        <v>0</v>
      </c>
    </row>
    <row r="425" spans="1:7" ht="26.1">
      <c r="A425" s="403" t="s">
        <v>11166</v>
      </c>
      <c r="B425">
        <v>13600</v>
      </c>
      <c r="C425" t="s">
        <v>11167</v>
      </c>
      <c r="D425">
        <v>438</v>
      </c>
      <c r="E425" s="404">
        <v>171107287</v>
      </c>
      <c r="F425" s="401" t="str">
        <f t="shared" si="12"/>
        <v>Í1+'&lt;È7{Î</v>
      </c>
      <c r="G425">
        <f t="shared" si="13"/>
        <v>0</v>
      </c>
    </row>
    <row r="426" spans="1:7" ht="26.1" hidden="1">
      <c r="A426" s="403" t="s">
        <v>11168</v>
      </c>
      <c r="B426">
        <v>20000</v>
      </c>
      <c r="C426" t="s">
        <v>11169</v>
      </c>
      <c r="D426">
        <v>505</v>
      </c>
      <c r="F426" s="401" t="e">
        <f t="shared" si="12"/>
        <v>#VALUE!</v>
      </c>
      <c r="G426">
        <f t="shared" si="13"/>
        <v>0</v>
      </c>
    </row>
    <row r="427" spans="1:7" ht="26.1">
      <c r="A427" s="405" t="s">
        <v>11170</v>
      </c>
      <c r="B427" s="406">
        <v>10400</v>
      </c>
      <c r="C427" s="406" t="s">
        <v>11171</v>
      </c>
      <c r="D427" s="406">
        <v>578</v>
      </c>
      <c r="E427" s="407">
        <v>171109538</v>
      </c>
      <c r="F427" s="408" t="str">
        <f t="shared" si="12"/>
        <v>Í1+)UÈ8ÈÎ</v>
      </c>
      <c r="G427" s="406">
        <f t="shared" si="13"/>
        <v>1</v>
      </c>
    </row>
    <row r="428" spans="1:7" ht="26.1">
      <c r="A428" s="405" t="s">
        <v>11172</v>
      </c>
      <c r="B428" s="406">
        <v>10400</v>
      </c>
      <c r="C428" s="406" t="s">
        <v>11173</v>
      </c>
      <c r="D428" s="406">
        <v>579</v>
      </c>
      <c r="E428" s="407">
        <v>171109537</v>
      </c>
      <c r="F428" s="408" t="str">
        <f t="shared" si="12"/>
        <v>Í1+)UÈ7~Î</v>
      </c>
      <c r="G428" s="406">
        <f t="shared" si="13"/>
        <v>1</v>
      </c>
    </row>
    <row r="429" spans="1:7" ht="26.1" hidden="1">
      <c r="A429" s="403" t="s">
        <v>11174</v>
      </c>
      <c r="B429">
        <v>47200</v>
      </c>
      <c r="C429" t="s">
        <v>11175</v>
      </c>
      <c r="D429">
        <v>588</v>
      </c>
      <c r="F429" s="401" t="e">
        <f t="shared" si="12"/>
        <v>#VALUE!</v>
      </c>
      <c r="G429">
        <f t="shared" si="13"/>
        <v>0</v>
      </c>
    </row>
    <row r="430" spans="1:7" ht="26.1">
      <c r="A430" s="403" t="s">
        <v>11176</v>
      </c>
      <c r="B430">
        <v>18400</v>
      </c>
      <c r="C430" t="s">
        <v>11177</v>
      </c>
      <c r="D430">
        <v>30</v>
      </c>
      <c r="E430" s="404">
        <v>171103485</v>
      </c>
      <c r="F430" s="401" t="str">
        <f t="shared" si="12"/>
        <v>Í1+#PÈ5LÎ</v>
      </c>
      <c r="G430">
        <f t="shared" si="13"/>
        <v>0</v>
      </c>
    </row>
    <row r="431" spans="1:7" ht="26.1" hidden="1">
      <c r="A431" s="403" t="s">
        <v>401</v>
      </c>
      <c r="B431">
        <v>28200</v>
      </c>
      <c r="C431" t="s">
        <v>11178</v>
      </c>
      <c r="D431">
        <v>251</v>
      </c>
      <c r="F431" s="401" t="e">
        <f t="shared" si="12"/>
        <v>#VALUE!</v>
      </c>
      <c r="G431">
        <f t="shared" si="13"/>
        <v>0</v>
      </c>
    </row>
    <row r="432" spans="1:7" ht="26.1">
      <c r="A432" s="403" t="s">
        <v>11179</v>
      </c>
      <c r="B432">
        <v>15200</v>
      </c>
      <c r="C432" t="s">
        <v>11180</v>
      </c>
      <c r="D432">
        <v>450</v>
      </c>
      <c r="E432" s="404">
        <v>171103781</v>
      </c>
      <c r="F432" s="401" t="str">
        <f t="shared" si="12"/>
        <v>Í1+#nÈ1EÎ</v>
      </c>
      <c r="G432">
        <f t="shared" si="13"/>
        <v>0</v>
      </c>
    </row>
    <row r="433" spans="1:7" ht="26.1">
      <c r="A433" s="403" t="s">
        <v>11181</v>
      </c>
      <c r="B433">
        <v>28000</v>
      </c>
      <c r="C433" t="s">
        <v>11182</v>
      </c>
      <c r="D433">
        <v>59</v>
      </c>
      <c r="E433" s="404">
        <v>171103946</v>
      </c>
      <c r="F433" s="401" t="str">
        <f t="shared" si="12"/>
        <v>Í1+#~È6&lt;Î</v>
      </c>
      <c r="G433">
        <f t="shared" si="13"/>
        <v>0</v>
      </c>
    </row>
    <row r="434" spans="1:7" ht="26.1">
      <c r="A434" s="403" t="s">
        <v>11183</v>
      </c>
      <c r="B434">
        <v>15200</v>
      </c>
      <c r="C434" t="s">
        <v>11184</v>
      </c>
      <c r="D434">
        <v>384</v>
      </c>
      <c r="E434" s="404">
        <v>171106564</v>
      </c>
      <c r="F434" s="401" t="str">
        <f t="shared" si="12"/>
        <v>Í1+&amp;XÈ4oÎ</v>
      </c>
      <c r="G434">
        <f t="shared" si="13"/>
        <v>0</v>
      </c>
    </row>
    <row r="435" spans="1:7" ht="26.1" hidden="1">
      <c r="A435" s="403" t="s">
        <v>11185</v>
      </c>
      <c r="B435">
        <v>24800</v>
      </c>
      <c r="C435" t="s">
        <v>11186</v>
      </c>
      <c r="D435">
        <v>557</v>
      </c>
      <c r="F435" s="401" t="e">
        <f t="shared" si="12"/>
        <v>#VALUE!</v>
      </c>
      <c r="G435">
        <f t="shared" si="13"/>
        <v>0</v>
      </c>
    </row>
    <row r="436" spans="1:7" ht="26.1">
      <c r="A436" s="403" t="s">
        <v>11187</v>
      </c>
      <c r="B436">
        <v>32800</v>
      </c>
      <c r="C436" t="s">
        <v>11188</v>
      </c>
      <c r="D436">
        <v>221</v>
      </c>
      <c r="E436" s="404">
        <v>171101556</v>
      </c>
      <c r="F436" s="401" t="str">
        <f t="shared" si="12"/>
        <v>Í1+!WÈ6hÎ</v>
      </c>
      <c r="G436">
        <f t="shared" si="13"/>
        <v>0</v>
      </c>
    </row>
    <row r="437" spans="1:7" ht="26.1">
      <c r="A437" s="403" t="s">
        <v>11189</v>
      </c>
      <c r="B437">
        <v>24800</v>
      </c>
      <c r="C437" t="s">
        <v>11190</v>
      </c>
      <c r="D437">
        <v>338</v>
      </c>
      <c r="E437" s="404">
        <v>171111014</v>
      </c>
      <c r="F437" s="401" t="str">
        <f t="shared" si="12"/>
        <v>Í1++!È4pÎ</v>
      </c>
      <c r="G437">
        <f t="shared" si="13"/>
        <v>0</v>
      </c>
    </row>
    <row r="438" spans="1:7" ht="26.1">
      <c r="A438" s="403" t="s">
        <v>11191</v>
      </c>
      <c r="B438">
        <v>7200</v>
      </c>
      <c r="C438" t="s">
        <v>11192</v>
      </c>
      <c r="D438">
        <v>198</v>
      </c>
      <c r="E438" s="404">
        <v>171108751</v>
      </c>
      <c r="F438" s="401" t="str">
        <f t="shared" si="12"/>
        <v>Í1+(kÈ1HÎ</v>
      </c>
      <c r="G438">
        <f t="shared" si="13"/>
        <v>0</v>
      </c>
    </row>
    <row r="439" spans="1:7" ht="26.1">
      <c r="A439" s="403" t="s">
        <v>1939</v>
      </c>
      <c r="B439">
        <v>2100</v>
      </c>
      <c r="C439" t="s">
        <v>11193</v>
      </c>
      <c r="D439">
        <v>350</v>
      </c>
      <c r="E439" s="404">
        <v>171104238</v>
      </c>
      <c r="F439" s="401" t="str">
        <f t="shared" si="12"/>
        <v>Í1+$7È8dÎ</v>
      </c>
      <c r="G439">
        <f t="shared" si="13"/>
        <v>0</v>
      </c>
    </row>
    <row r="440" spans="1:7" ht="26.1" hidden="1">
      <c r="A440" s="403" t="s">
        <v>11194</v>
      </c>
      <c r="B440">
        <v>18400</v>
      </c>
      <c r="C440" t="s">
        <v>11195</v>
      </c>
      <c r="D440">
        <v>560</v>
      </c>
      <c r="F440" s="401" t="e">
        <f t="shared" si="12"/>
        <v>#VALUE!</v>
      </c>
      <c r="G440">
        <f t="shared" si="13"/>
        <v>0</v>
      </c>
    </row>
    <row r="441" spans="1:7" ht="26.1">
      <c r="A441" s="403" t="s">
        <v>11196</v>
      </c>
      <c r="B441">
        <v>16800</v>
      </c>
      <c r="C441" t="s">
        <v>11197</v>
      </c>
      <c r="D441">
        <v>229</v>
      </c>
      <c r="E441" s="404">
        <v>171111288</v>
      </c>
      <c r="F441" s="401" t="str">
        <f t="shared" si="12"/>
        <v>Í1++&lt;È8&amp;Î</v>
      </c>
      <c r="G441">
        <f t="shared" si="13"/>
        <v>0</v>
      </c>
    </row>
    <row r="442" spans="1:7" ht="26.1">
      <c r="A442" s="403" t="s">
        <v>11198</v>
      </c>
      <c r="B442">
        <v>52000</v>
      </c>
      <c r="C442" t="s">
        <v>11199</v>
      </c>
      <c r="D442">
        <v>236</v>
      </c>
      <c r="E442" s="404">
        <v>171102817</v>
      </c>
      <c r="F442" s="401" t="str">
        <f t="shared" si="12"/>
        <v>Í1+"qÈ7rÎ</v>
      </c>
      <c r="G442">
        <f t="shared" si="13"/>
        <v>0</v>
      </c>
    </row>
    <row r="443" spans="1:7" ht="26.1">
      <c r="A443" s="403" t="s">
        <v>11200</v>
      </c>
      <c r="B443">
        <v>68000</v>
      </c>
      <c r="C443" t="s">
        <v>11201</v>
      </c>
      <c r="D443">
        <v>429</v>
      </c>
      <c r="E443" s="404">
        <v>171108995</v>
      </c>
      <c r="F443" s="401" t="str">
        <f t="shared" si="12"/>
        <v>Í1+(ÇÈ5YÎ</v>
      </c>
      <c r="G443">
        <f t="shared" si="13"/>
        <v>0</v>
      </c>
    </row>
    <row r="444" spans="1:7" ht="26.1">
      <c r="A444" s="403" t="s">
        <v>11202</v>
      </c>
      <c r="B444">
        <v>21600</v>
      </c>
      <c r="C444" t="s">
        <v>11203</v>
      </c>
      <c r="D444">
        <v>269</v>
      </c>
      <c r="E444" s="404">
        <v>171104110</v>
      </c>
      <c r="F444" s="401" t="str">
        <f t="shared" si="12"/>
        <v>Í1+$+È0kÎ</v>
      </c>
      <c r="G444">
        <f t="shared" si="13"/>
        <v>0</v>
      </c>
    </row>
    <row r="445" spans="1:7" ht="26.1">
      <c r="A445" s="403" t="s">
        <v>11204</v>
      </c>
      <c r="B445">
        <v>7200</v>
      </c>
      <c r="C445" t="s">
        <v>11205</v>
      </c>
      <c r="D445">
        <v>440</v>
      </c>
      <c r="E445" s="404">
        <v>171109006</v>
      </c>
      <c r="F445" s="401" t="str">
        <f t="shared" si="12"/>
        <v>Í1+)ÂÈ6rÎ</v>
      </c>
      <c r="G445">
        <f t="shared" si="13"/>
        <v>0</v>
      </c>
    </row>
    <row r="446" spans="1:7" ht="26.1">
      <c r="A446" s="403" t="s">
        <v>11206</v>
      </c>
      <c r="B446">
        <v>13600</v>
      </c>
      <c r="C446" t="s">
        <v>11207</v>
      </c>
      <c r="D446">
        <v>159</v>
      </c>
      <c r="E446" s="404">
        <v>171101308</v>
      </c>
      <c r="F446" s="401" t="str">
        <f t="shared" si="12"/>
        <v>Í1+!&gt;È8wÎ</v>
      </c>
      <c r="G446">
        <f t="shared" si="13"/>
        <v>0</v>
      </c>
    </row>
    <row r="447" spans="1:7" ht="26.1">
      <c r="A447" s="403" t="s">
        <v>11208</v>
      </c>
      <c r="B447">
        <v>48800</v>
      </c>
      <c r="C447" t="s">
        <v>11209</v>
      </c>
      <c r="D447">
        <v>410</v>
      </c>
      <c r="E447" s="404">
        <v>171104317</v>
      </c>
      <c r="F447" s="401" t="str">
        <f t="shared" si="12"/>
        <v>Í1+$?È7~Î</v>
      </c>
      <c r="G447">
        <f t="shared" si="13"/>
        <v>0</v>
      </c>
    </row>
    <row r="448" spans="1:7" ht="26.1">
      <c r="A448" s="403" t="s">
        <v>11210</v>
      </c>
      <c r="B448">
        <v>37600</v>
      </c>
      <c r="C448" t="s">
        <v>11211</v>
      </c>
      <c r="D448">
        <v>153</v>
      </c>
      <c r="E448" s="404">
        <v>171106883</v>
      </c>
      <c r="F448" s="401" t="str">
        <f t="shared" si="12"/>
        <v>Í1+&amp;xÈ3ÆÎ</v>
      </c>
      <c r="G448">
        <f t="shared" si="13"/>
        <v>0</v>
      </c>
    </row>
    <row r="449" spans="1:7" ht="26.1">
      <c r="A449" s="403" t="s">
        <v>11212</v>
      </c>
      <c r="B449">
        <v>23200</v>
      </c>
      <c r="C449" t="s">
        <v>11213</v>
      </c>
      <c r="D449">
        <v>279</v>
      </c>
      <c r="E449" s="404">
        <v>171104701</v>
      </c>
      <c r="F449" s="401" t="str">
        <f t="shared" si="12"/>
        <v>Í1+$fÈ1(Î</v>
      </c>
      <c r="G449">
        <f t="shared" si="13"/>
        <v>0</v>
      </c>
    </row>
    <row r="450" spans="1:7" ht="26.1">
      <c r="A450" s="403" t="s">
        <v>11214</v>
      </c>
      <c r="B450">
        <v>255200</v>
      </c>
      <c r="C450" t="s">
        <v>11215</v>
      </c>
      <c r="D450">
        <v>325</v>
      </c>
      <c r="E450" s="404">
        <v>171102711</v>
      </c>
      <c r="F450" s="401" t="str">
        <f t="shared" si="12"/>
        <v>Í1+"gÈ1&amp;Î</v>
      </c>
      <c r="G450">
        <f t="shared" si="13"/>
        <v>0</v>
      </c>
    </row>
    <row r="451" spans="1:7" ht="26.1">
      <c r="A451" s="403" t="s">
        <v>11216</v>
      </c>
      <c r="B451">
        <v>44000</v>
      </c>
      <c r="C451" t="s">
        <v>11217</v>
      </c>
      <c r="D451">
        <v>163</v>
      </c>
      <c r="E451" s="404">
        <v>171103682</v>
      </c>
      <c r="F451" s="401" t="str">
        <f t="shared" ref="F451:F511" si="14">Code128(E451)</f>
        <v>Í1+#dÈ2#Î</v>
      </c>
      <c r="G451">
        <f t="shared" ref="G451:G511" si="15">IF(AND( D451&gt;480,E451&lt;&gt;""),1,0)</f>
        <v>0</v>
      </c>
    </row>
    <row r="452" spans="1:7" ht="26.1">
      <c r="A452" s="403" t="s">
        <v>11218</v>
      </c>
      <c r="B452">
        <v>36000</v>
      </c>
      <c r="C452" t="s">
        <v>11219</v>
      </c>
      <c r="D452">
        <v>283</v>
      </c>
      <c r="E452" s="404">
        <v>171108635</v>
      </c>
      <c r="F452" s="401" t="str">
        <f t="shared" si="14"/>
        <v>Í1+(_È50Î</v>
      </c>
      <c r="G452">
        <f t="shared" si="15"/>
        <v>0</v>
      </c>
    </row>
    <row r="453" spans="1:7" ht="26.1">
      <c r="A453" s="403" t="s">
        <v>11220</v>
      </c>
      <c r="B453">
        <v>71200</v>
      </c>
      <c r="C453" t="s">
        <v>11221</v>
      </c>
      <c r="D453">
        <v>141</v>
      </c>
      <c r="E453" s="404">
        <v>171101289</v>
      </c>
      <c r="F453" s="401" t="str">
        <f t="shared" si="14"/>
        <v>Í1+!&lt;È9uÎ</v>
      </c>
      <c r="G453">
        <f t="shared" si="15"/>
        <v>0</v>
      </c>
    </row>
    <row r="454" spans="1:7" ht="26.1" hidden="1">
      <c r="A454" s="403" t="s">
        <v>11222</v>
      </c>
      <c r="B454">
        <v>69600</v>
      </c>
      <c r="C454" t="s">
        <v>11223</v>
      </c>
      <c r="D454">
        <v>484</v>
      </c>
      <c r="F454" s="401" t="e">
        <f t="shared" si="14"/>
        <v>#VALUE!</v>
      </c>
      <c r="G454">
        <f t="shared" si="15"/>
        <v>0</v>
      </c>
    </row>
    <row r="455" spans="1:7" ht="26.1" hidden="1">
      <c r="A455" s="403" t="s">
        <v>11224</v>
      </c>
      <c r="B455">
        <v>47200</v>
      </c>
      <c r="C455" t="s">
        <v>11225</v>
      </c>
      <c r="D455">
        <v>518</v>
      </c>
      <c r="F455" s="401" t="e">
        <f t="shared" si="14"/>
        <v>#VALUE!</v>
      </c>
      <c r="G455">
        <f t="shared" si="15"/>
        <v>0</v>
      </c>
    </row>
    <row r="456" spans="1:7" ht="26.1">
      <c r="A456" s="403" t="s">
        <v>11226</v>
      </c>
      <c r="B456">
        <v>4700</v>
      </c>
      <c r="C456" t="s">
        <v>11227</v>
      </c>
      <c r="D456">
        <v>343</v>
      </c>
      <c r="E456" s="404">
        <v>171102726</v>
      </c>
      <c r="F456" s="401" t="str">
        <f t="shared" si="14"/>
        <v>Í1+"hÈ6HÎ</v>
      </c>
      <c r="G456">
        <f t="shared" si="15"/>
        <v>0</v>
      </c>
    </row>
    <row r="457" spans="1:7" ht="26.1">
      <c r="A457" s="403" t="s">
        <v>11228</v>
      </c>
      <c r="B457">
        <v>45600</v>
      </c>
      <c r="C457" t="s">
        <v>11229</v>
      </c>
      <c r="D457">
        <v>114</v>
      </c>
      <c r="E457" s="404">
        <v>171104624</v>
      </c>
      <c r="F457" s="401" t="str">
        <f t="shared" si="14"/>
        <v>Í1+$^È4ÅÎ</v>
      </c>
      <c r="G457">
        <f t="shared" si="15"/>
        <v>0</v>
      </c>
    </row>
    <row r="458" spans="1:7" ht="26.1">
      <c r="A458" s="403" t="s">
        <v>11230</v>
      </c>
      <c r="B458">
        <v>2100</v>
      </c>
      <c r="C458" t="s">
        <v>11231</v>
      </c>
      <c r="D458">
        <v>420</v>
      </c>
      <c r="E458" s="404">
        <v>171108986</v>
      </c>
      <c r="F458" s="401" t="str">
        <f t="shared" si="14"/>
        <v>Í1+(ÆÈ6[Î</v>
      </c>
      <c r="G458">
        <f t="shared" si="15"/>
        <v>0</v>
      </c>
    </row>
    <row r="459" spans="1:7" ht="26.1">
      <c r="A459" s="403" t="s">
        <v>11232</v>
      </c>
      <c r="B459">
        <v>2100</v>
      </c>
      <c r="C459" t="s">
        <v>11233</v>
      </c>
      <c r="D459">
        <v>467</v>
      </c>
      <c r="E459" s="404">
        <v>171104304</v>
      </c>
      <c r="F459" s="401" t="str">
        <f t="shared" si="14"/>
        <v>Í1+$&gt;È4hÎ</v>
      </c>
      <c r="G459">
        <f t="shared" si="15"/>
        <v>0</v>
      </c>
    </row>
    <row r="460" spans="1:7" ht="26.1">
      <c r="A460" s="403" t="s">
        <v>11234</v>
      </c>
      <c r="B460">
        <v>64800</v>
      </c>
      <c r="C460" t="s">
        <v>11235</v>
      </c>
      <c r="D460">
        <v>50</v>
      </c>
      <c r="E460" s="404">
        <v>171103952</v>
      </c>
      <c r="F460" s="401" t="str">
        <f t="shared" si="14"/>
        <v>Í1+#ÃÈ2(Î</v>
      </c>
      <c r="G460">
        <f t="shared" si="15"/>
        <v>0</v>
      </c>
    </row>
    <row r="461" spans="1:7" ht="26.1">
      <c r="A461" s="403" t="s">
        <v>2999</v>
      </c>
      <c r="B461">
        <v>42400</v>
      </c>
      <c r="C461" t="s">
        <v>11236</v>
      </c>
      <c r="D461">
        <v>223</v>
      </c>
      <c r="E461" s="404">
        <v>171102063</v>
      </c>
      <c r="F461" s="401" t="str">
        <f t="shared" si="14"/>
        <v>Í1+"&amp;È3cÎ</v>
      </c>
      <c r="G461">
        <f t="shared" si="15"/>
        <v>0</v>
      </c>
    </row>
    <row r="462" spans="1:7" ht="26.1">
      <c r="A462" s="403" t="s">
        <v>11237</v>
      </c>
      <c r="B462">
        <v>26400</v>
      </c>
      <c r="C462" t="s">
        <v>11238</v>
      </c>
      <c r="D462">
        <v>308</v>
      </c>
      <c r="E462" s="404">
        <v>171108670</v>
      </c>
      <c r="F462" s="401" t="str">
        <f t="shared" si="14"/>
        <v>Í1+(cÈ0"Î</v>
      </c>
      <c r="G462">
        <f t="shared" si="15"/>
        <v>0</v>
      </c>
    </row>
    <row r="463" spans="1:7" ht="26.1" hidden="1">
      <c r="A463" s="403" t="s">
        <v>11239</v>
      </c>
      <c r="B463">
        <v>28000</v>
      </c>
      <c r="C463" t="s">
        <v>11240</v>
      </c>
      <c r="D463">
        <v>532</v>
      </c>
      <c r="F463" s="401" t="e">
        <f t="shared" si="14"/>
        <v>#VALUE!</v>
      </c>
      <c r="G463">
        <f t="shared" si="15"/>
        <v>0</v>
      </c>
    </row>
    <row r="464" spans="1:7" ht="26.1" hidden="1">
      <c r="A464" s="403" t="s">
        <v>11241</v>
      </c>
      <c r="B464">
        <v>95200</v>
      </c>
      <c r="C464" t="s">
        <v>11242</v>
      </c>
      <c r="D464">
        <v>523</v>
      </c>
      <c r="F464" s="401" t="e">
        <f t="shared" si="14"/>
        <v>#VALUE!</v>
      </c>
      <c r="G464">
        <f t="shared" si="15"/>
        <v>0</v>
      </c>
    </row>
    <row r="465" spans="1:7" ht="26.1" hidden="1">
      <c r="A465" s="403" t="s">
        <v>11243</v>
      </c>
      <c r="B465">
        <v>146600</v>
      </c>
      <c r="C465" t="s">
        <v>11244</v>
      </c>
      <c r="D465">
        <v>555</v>
      </c>
      <c r="F465" s="401" t="e">
        <f t="shared" si="14"/>
        <v>#VALUE!</v>
      </c>
      <c r="G465">
        <f t="shared" si="15"/>
        <v>0</v>
      </c>
    </row>
    <row r="466" spans="1:7" ht="26.1" hidden="1">
      <c r="A466" s="403" t="s">
        <v>160</v>
      </c>
      <c r="B466">
        <v>404200</v>
      </c>
      <c r="C466" t="s">
        <v>11245</v>
      </c>
      <c r="D466">
        <v>8</v>
      </c>
      <c r="F466" s="401" t="e">
        <f t="shared" si="14"/>
        <v>#VALUE!</v>
      </c>
      <c r="G466">
        <f t="shared" si="15"/>
        <v>0</v>
      </c>
    </row>
    <row r="467" spans="1:7" ht="26.1">
      <c r="A467" s="403" t="s">
        <v>11246</v>
      </c>
      <c r="B467">
        <v>104800</v>
      </c>
      <c r="C467" t="s">
        <v>11247</v>
      </c>
      <c r="D467">
        <v>271</v>
      </c>
      <c r="E467" s="404">
        <v>171102787</v>
      </c>
      <c r="F467" s="401" t="str">
        <f t="shared" si="14"/>
        <v>Í1+"nÈ7fÎ</v>
      </c>
      <c r="G467">
        <f t="shared" si="15"/>
        <v>0</v>
      </c>
    </row>
    <row r="468" spans="1:7" ht="26.1" hidden="1">
      <c r="A468" s="403" t="s">
        <v>8014</v>
      </c>
      <c r="B468">
        <v>175400</v>
      </c>
      <c r="C468" t="s">
        <v>11248</v>
      </c>
      <c r="D468">
        <v>502</v>
      </c>
      <c r="F468" s="401" t="e">
        <f t="shared" si="14"/>
        <v>#VALUE!</v>
      </c>
      <c r="G468">
        <f t="shared" si="15"/>
        <v>0</v>
      </c>
    </row>
    <row r="469" spans="1:7" ht="26.1">
      <c r="A469" s="403" t="s">
        <v>11249</v>
      </c>
      <c r="B469">
        <v>8800</v>
      </c>
      <c r="C469" t="s">
        <v>11250</v>
      </c>
      <c r="D469">
        <v>346</v>
      </c>
      <c r="E469" s="404">
        <v>171107213</v>
      </c>
      <c r="F469" s="401" t="str">
        <f t="shared" si="14"/>
        <v>Í1+'5È3GÎ</v>
      </c>
      <c r="G469">
        <f t="shared" si="15"/>
        <v>0</v>
      </c>
    </row>
    <row r="470" spans="1:7" ht="26.1">
      <c r="A470" s="403" t="s">
        <v>11251</v>
      </c>
      <c r="B470">
        <v>32800</v>
      </c>
      <c r="C470" t="s">
        <v>11252</v>
      </c>
      <c r="D470">
        <v>334</v>
      </c>
      <c r="E470" s="404">
        <v>171106710</v>
      </c>
      <c r="F470" s="401" t="str">
        <f t="shared" si="14"/>
        <v>Í1+&amp;gÈ0,Î</v>
      </c>
      <c r="G470">
        <f t="shared" si="15"/>
        <v>0</v>
      </c>
    </row>
    <row r="471" spans="1:7" ht="26.1">
      <c r="A471" s="403" t="s">
        <v>11253</v>
      </c>
      <c r="B471">
        <v>4700</v>
      </c>
      <c r="C471" t="s">
        <v>11254</v>
      </c>
      <c r="D471">
        <v>197</v>
      </c>
      <c r="E471" s="404">
        <v>171106530</v>
      </c>
      <c r="F471" s="401" t="str">
        <f t="shared" si="14"/>
        <v>Í1+&amp;UÈ0KÎ</v>
      </c>
      <c r="G471">
        <f t="shared" si="15"/>
        <v>0</v>
      </c>
    </row>
    <row r="472" spans="1:7" ht="26.1">
      <c r="A472" s="403" t="s">
        <v>11255</v>
      </c>
      <c r="B472">
        <v>24800</v>
      </c>
      <c r="C472" t="s">
        <v>11256</v>
      </c>
      <c r="D472">
        <v>298</v>
      </c>
      <c r="E472" s="404">
        <v>171104166</v>
      </c>
      <c r="F472" s="401" t="str">
        <f t="shared" si="14"/>
        <v>Í1+$0È6&lt;Î</v>
      </c>
      <c r="G472">
        <f t="shared" si="15"/>
        <v>0</v>
      </c>
    </row>
    <row r="473" spans="1:7" ht="26.1">
      <c r="A473" s="403" t="s">
        <v>11257</v>
      </c>
      <c r="B473">
        <v>16800</v>
      </c>
      <c r="C473" t="s">
        <v>11258</v>
      </c>
      <c r="D473">
        <v>1</v>
      </c>
      <c r="E473" s="404">
        <v>171111011</v>
      </c>
      <c r="F473" s="401" t="str">
        <f t="shared" si="14"/>
        <v>Í1++!È1^Î</v>
      </c>
      <c r="G473">
        <f t="shared" si="15"/>
        <v>0</v>
      </c>
    </row>
    <row r="474" spans="1:7" ht="26.1" hidden="1">
      <c r="A474" s="403" t="s">
        <v>11259</v>
      </c>
      <c r="B474">
        <v>12000</v>
      </c>
      <c r="C474" t="s">
        <v>11260</v>
      </c>
      <c r="D474">
        <v>505</v>
      </c>
      <c r="F474" s="401" t="e">
        <f t="shared" si="14"/>
        <v>#VALUE!</v>
      </c>
      <c r="G474">
        <f t="shared" si="15"/>
        <v>0</v>
      </c>
    </row>
    <row r="475" spans="1:7" ht="26.1">
      <c r="A475" s="403" t="s">
        <v>11261</v>
      </c>
      <c r="B475">
        <v>66400</v>
      </c>
      <c r="C475" t="s">
        <v>11262</v>
      </c>
      <c r="D475">
        <v>168</v>
      </c>
      <c r="E475" s="404">
        <v>171108867</v>
      </c>
      <c r="F475" s="401" t="str">
        <f t="shared" si="14"/>
        <v>Í1+(vÈ71Î</v>
      </c>
      <c r="G475">
        <f t="shared" si="15"/>
        <v>0</v>
      </c>
    </row>
    <row r="476" spans="1:7" ht="26.1" hidden="1">
      <c r="A476" s="403" t="s">
        <v>11263</v>
      </c>
      <c r="B476">
        <v>15200</v>
      </c>
      <c r="C476" t="s">
        <v>11264</v>
      </c>
      <c r="D476">
        <v>578</v>
      </c>
      <c r="F476" s="401" t="e">
        <f t="shared" si="14"/>
        <v>#VALUE!</v>
      </c>
      <c r="G476">
        <f t="shared" si="15"/>
        <v>0</v>
      </c>
    </row>
    <row r="477" spans="1:7" ht="26.1">
      <c r="A477" s="403" t="s">
        <v>11265</v>
      </c>
      <c r="B477">
        <v>55200</v>
      </c>
      <c r="C477" t="s">
        <v>11266</v>
      </c>
      <c r="D477">
        <v>23</v>
      </c>
      <c r="E477" s="404">
        <v>171108835</v>
      </c>
      <c r="F477" s="401" t="str">
        <f t="shared" si="14"/>
        <v>Í1+(sÈ5ÄÎ</v>
      </c>
      <c r="G477">
        <f t="shared" si="15"/>
        <v>0</v>
      </c>
    </row>
    <row r="478" spans="1:7" ht="26.1">
      <c r="A478" s="403" t="s">
        <v>6894</v>
      </c>
      <c r="B478">
        <v>56800</v>
      </c>
      <c r="C478" t="s">
        <v>11267</v>
      </c>
      <c r="D478">
        <v>220</v>
      </c>
      <c r="E478" s="404">
        <v>171104102</v>
      </c>
      <c r="F478" s="401" t="str">
        <f t="shared" si="14"/>
        <v>Í1+$*È2sÎ</v>
      </c>
      <c r="G478">
        <f t="shared" si="15"/>
        <v>0</v>
      </c>
    </row>
    <row r="479" spans="1:7" ht="26.1">
      <c r="A479" s="403" t="s">
        <v>11268</v>
      </c>
      <c r="B479">
        <v>47200</v>
      </c>
      <c r="C479" t="s">
        <v>11269</v>
      </c>
      <c r="D479">
        <v>391</v>
      </c>
      <c r="E479" s="404">
        <v>171110687</v>
      </c>
      <c r="F479" s="401" t="str">
        <f t="shared" si="14"/>
        <v>Í1+*dÈ7VÎ</v>
      </c>
      <c r="G479">
        <f t="shared" si="15"/>
        <v>0</v>
      </c>
    </row>
    <row r="480" spans="1:7" ht="26.1">
      <c r="A480" s="403" t="s">
        <v>7745</v>
      </c>
      <c r="B480">
        <v>15200</v>
      </c>
      <c r="C480" t="s">
        <v>11270</v>
      </c>
      <c r="D480">
        <v>172</v>
      </c>
      <c r="E480" s="404">
        <v>171108937</v>
      </c>
      <c r="F480" s="401" t="str">
        <f t="shared" si="14"/>
        <v>Í1+(}È7MÎ</v>
      </c>
      <c r="G480">
        <f t="shared" si="15"/>
        <v>0</v>
      </c>
    </row>
    <row r="481" spans="1:7" ht="26.1" hidden="1">
      <c r="A481" s="403" t="s">
        <v>11271</v>
      </c>
      <c r="B481">
        <v>85600</v>
      </c>
      <c r="C481" t="s">
        <v>11272</v>
      </c>
      <c r="D481">
        <v>543</v>
      </c>
      <c r="F481" s="401" t="e">
        <f t="shared" si="14"/>
        <v>#VALUE!</v>
      </c>
      <c r="G481">
        <f t="shared" si="15"/>
        <v>0</v>
      </c>
    </row>
    <row r="482" spans="1:7" ht="26.1" hidden="1">
      <c r="A482" s="403" t="s">
        <v>11273</v>
      </c>
      <c r="B482">
        <v>7200</v>
      </c>
      <c r="C482" t="s">
        <v>11274</v>
      </c>
      <c r="D482">
        <v>573</v>
      </c>
      <c r="F482" s="401" t="e">
        <f t="shared" si="14"/>
        <v>#VALUE!</v>
      </c>
      <c r="G482">
        <f t="shared" si="15"/>
        <v>0</v>
      </c>
    </row>
    <row r="483" spans="1:7" ht="26.1" hidden="1">
      <c r="A483" s="403" t="s">
        <v>11275</v>
      </c>
      <c r="B483">
        <v>16800</v>
      </c>
      <c r="C483" t="s">
        <v>11276</v>
      </c>
      <c r="D483">
        <v>516</v>
      </c>
      <c r="F483" s="401" t="e">
        <f t="shared" si="14"/>
        <v>#VALUE!</v>
      </c>
      <c r="G483">
        <f t="shared" si="15"/>
        <v>0</v>
      </c>
    </row>
    <row r="484" spans="1:7" ht="26.1" hidden="1">
      <c r="A484" s="403" t="s">
        <v>11277</v>
      </c>
      <c r="B484">
        <v>20000</v>
      </c>
      <c r="C484" t="s">
        <v>11278</v>
      </c>
      <c r="D484">
        <v>517</v>
      </c>
      <c r="F484" s="401" t="e">
        <f t="shared" si="14"/>
        <v>#VALUE!</v>
      </c>
      <c r="G484">
        <f t="shared" si="15"/>
        <v>0</v>
      </c>
    </row>
    <row r="485" spans="1:7" ht="26.1">
      <c r="A485" s="403" t="s">
        <v>9568</v>
      </c>
      <c r="B485">
        <v>76000</v>
      </c>
      <c r="C485" t="s">
        <v>11279</v>
      </c>
      <c r="D485">
        <v>469</v>
      </c>
      <c r="E485" s="404">
        <v>171102681</v>
      </c>
      <c r="F485" s="401" t="str">
        <f t="shared" si="14"/>
        <v>Í1+"dÈ1ÅÎ</v>
      </c>
      <c r="G485">
        <f t="shared" si="15"/>
        <v>0</v>
      </c>
    </row>
    <row r="486" spans="1:7" ht="26.1">
      <c r="A486" s="403" t="s">
        <v>11280</v>
      </c>
      <c r="B486">
        <v>29600</v>
      </c>
      <c r="C486" t="s">
        <v>11281</v>
      </c>
      <c r="D486">
        <v>175</v>
      </c>
      <c r="E486" s="404">
        <v>171109888</v>
      </c>
      <c r="F486" s="401" t="str">
        <f t="shared" si="14"/>
        <v>Í1+)xÈ8BÎ</v>
      </c>
      <c r="G486">
        <f t="shared" si="15"/>
        <v>0</v>
      </c>
    </row>
    <row r="487" spans="1:7" ht="26.1">
      <c r="A487" s="403" t="s">
        <v>11282</v>
      </c>
      <c r="B487">
        <v>63200</v>
      </c>
      <c r="C487" t="s">
        <v>11283</v>
      </c>
      <c r="D487">
        <v>364</v>
      </c>
      <c r="E487" s="404">
        <v>171110965</v>
      </c>
      <c r="F487" s="401" t="str">
        <f t="shared" si="14"/>
        <v>Í1+*ÄÈ5SÎ</v>
      </c>
      <c r="G487">
        <f t="shared" si="15"/>
        <v>0</v>
      </c>
    </row>
    <row r="488" spans="1:7" ht="26.1" hidden="1">
      <c r="A488" s="403" t="s">
        <v>11284</v>
      </c>
      <c r="B488">
        <v>50400</v>
      </c>
      <c r="C488" t="s">
        <v>11285</v>
      </c>
      <c r="D488">
        <v>569</v>
      </c>
      <c r="F488" s="401" t="e">
        <f t="shared" si="14"/>
        <v>#VALUE!</v>
      </c>
      <c r="G488">
        <f t="shared" si="15"/>
        <v>0</v>
      </c>
    </row>
    <row r="489" spans="1:7" ht="26.1" hidden="1">
      <c r="A489" s="403" t="s">
        <v>11286</v>
      </c>
      <c r="B489">
        <v>15200</v>
      </c>
      <c r="C489" t="s">
        <v>11287</v>
      </c>
      <c r="D489">
        <v>508</v>
      </c>
      <c r="F489" s="401" t="e">
        <f t="shared" si="14"/>
        <v>#VALUE!</v>
      </c>
      <c r="G489">
        <f t="shared" si="15"/>
        <v>0</v>
      </c>
    </row>
    <row r="490" spans="1:7" ht="26.1">
      <c r="A490" s="403" t="s">
        <v>11288</v>
      </c>
      <c r="B490">
        <v>29600</v>
      </c>
      <c r="C490" t="s">
        <v>11289</v>
      </c>
      <c r="D490">
        <v>224</v>
      </c>
      <c r="E490" s="404">
        <v>171106506</v>
      </c>
      <c r="F490" s="401" t="str">
        <f t="shared" si="14"/>
        <v>Í1+&amp;RÈ6cÎ</v>
      </c>
      <c r="G490">
        <f t="shared" si="15"/>
        <v>0</v>
      </c>
    </row>
    <row r="491" spans="1:7" ht="26.1">
      <c r="A491" s="403" t="s">
        <v>11290</v>
      </c>
      <c r="B491">
        <v>8800</v>
      </c>
      <c r="C491" t="s">
        <v>11291</v>
      </c>
      <c r="D491">
        <v>81</v>
      </c>
      <c r="E491" s="404">
        <v>171101865</v>
      </c>
      <c r="F491" s="401" t="str">
        <f t="shared" si="14"/>
        <v>Í1+!vÈ5wÎ</v>
      </c>
      <c r="G491">
        <f t="shared" si="15"/>
        <v>0</v>
      </c>
    </row>
    <row r="492" spans="1:7" ht="26.1" hidden="1">
      <c r="A492" s="403" t="s">
        <v>11292</v>
      </c>
      <c r="B492">
        <v>7200</v>
      </c>
      <c r="C492" t="s">
        <v>11293</v>
      </c>
      <c r="D492">
        <v>543</v>
      </c>
      <c r="F492" s="401" t="e">
        <f t="shared" si="14"/>
        <v>#VALUE!</v>
      </c>
      <c r="G492">
        <f t="shared" si="15"/>
        <v>0</v>
      </c>
    </row>
    <row r="493" spans="1:7" ht="26.1">
      <c r="A493" s="403" t="s">
        <v>5553</v>
      </c>
      <c r="B493">
        <v>69600</v>
      </c>
      <c r="C493" t="s">
        <v>11294</v>
      </c>
      <c r="D493">
        <v>180</v>
      </c>
      <c r="E493" s="404">
        <v>171101517</v>
      </c>
      <c r="F493" s="401" t="str">
        <f t="shared" si="14"/>
        <v>Í1+!SÈ7^Î</v>
      </c>
      <c r="G493">
        <f t="shared" si="15"/>
        <v>0</v>
      </c>
    </row>
    <row r="494" spans="1:7" ht="26.1">
      <c r="A494" s="405" t="s">
        <v>11295</v>
      </c>
      <c r="B494" s="406">
        <v>3400</v>
      </c>
      <c r="C494" s="406" t="s">
        <v>11296</v>
      </c>
      <c r="D494" s="406">
        <v>553</v>
      </c>
      <c r="E494" s="407">
        <v>171109561</v>
      </c>
      <c r="F494" s="408" t="str">
        <f t="shared" si="14"/>
        <v>Í1+)XÈ1fÎ</v>
      </c>
      <c r="G494" s="406">
        <f t="shared" si="15"/>
        <v>1</v>
      </c>
    </row>
    <row r="495" spans="1:7" ht="26.1">
      <c r="A495" s="403" t="s">
        <v>11297</v>
      </c>
      <c r="B495">
        <v>3400</v>
      </c>
      <c r="C495" t="s">
        <v>11298</v>
      </c>
      <c r="D495">
        <v>296</v>
      </c>
      <c r="E495" s="404">
        <v>171108682</v>
      </c>
      <c r="F495" s="401" t="str">
        <f t="shared" si="14"/>
        <v>Í1+(dÈ22Î</v>
      </c>
      <c r="G495">
        <f t="shared" si="15"/>
        <v>0</v>
      </c>
    </row>
    <row r="496" spans="1:7" ht="26.1">
      <c r="A496" s="403" t="s">
        <v>11299</v>
      </c>
      <c r="B496">
        <v>48800</v>
      </c>
      <c r="C496" t="s">
        <v>11300</v>
      </c>
      <c r="D496">
        <v>420</v>
      </c>
      <c r="E496" s="404">
        <v>171101414</v>
      </c>
      <c r="F496" s="401" t="str">
        <f t="shared" si="14"/>
        <v>Í1+!IÈ4$Î</v>
      </c>
      <c r="G496">
        <f t="shared" si="15"/>
        <v>0</v>
      </c>
    </row>
    <row r="497" spans="1:7" ht="26.1">
      <c r="A497" s="403" t="s">
        <v>11301</v>
      </c>
      <c r="B497">
        <v>32800</v>
      </c>
      <c r="C497" t="s">
        <v>11302</v>
      </c>
      <c r="D497">
        <v>17</v>
      </c>
      <c r="E497" s="404">
        <v>171110030</v>
      </c>
      <c r="F497" s="401" t="str">
        <f t="shared" si="14"/>
        <v>Í1+*#È0]Î</v>
      </c>
      <c r="G497">
        <f t="shared" si="15"/>
        <v>0</v>
      </c>
    </row>
    <row r="498" spans="1:7" ht="26.1">
      <c r="A498" s="403" t="s">
        <v>7339</v>
      </c>
      <c r="B498">
        <v>36000</v>
      </c>
      <c r="C498" t="s">
        <v>11303</v>
      </c>
      <c r="D498">
        <v>77</v>
      </c>
      <c r="E498" s="404">
        <v>171108890</v>
      </c>
      <c r="F498" s="401" t="str">
        <f t="shared" si="14"/>
        <v>Í1+(yÈ0zÎ</v>
      </c>
      <c r="G498">
        <f t="shared" si="15"/>
        <v>0</v>
      </c>
    </row>
    <row r="499" spans="1:7" ht="26.1" hidden="1">
      <c r="A499" s="403" t="s">
        <v>261</v>
      </c>
      <c r="B499">
        <v>357800</v>
      </c>
      <c r="C499" t="s">
        <v>11304</v>
      </c>
      <c r="D499">
        <v>111</v>
      </c>
      <c r="F499" s="401" t="e">
        <f t="shared" si="14"/>
        <v>#VALUE!</v>
      </c>
      <c r="G499">
        <f t="shared" si="15"/>
        <v>0</v>
      </c>
    </row>
    <row r="500" spans="1:7" ht="26.1">
      <c r="A500" s="405" t="s">
        <v>11305</v>
      </c>
      <c r="B500" s="406">
        <v>31200</v>
      </c>
      <c r="C500" s="406" t="s">
        <v>11306</v>
      </c>
      <c r="D500" s="406">
        <v>552</v>
      </c>
      <c r="E500" s="407">
        <v>171109562</v>
      </c>
      <c r="F500" s="408" t="str">
        <f t="shared" si="14"/>
        <v>Í1+)XÈ2lÎ</v>
      </c>
      <c r="G500" s="406">
        <f t="shared" si="15"/>
        <v>1</v>
      </c>
    </row>
    <row r="501" spans="1:7" ht="26.1">
      <c r="A501" s="403" t="s">
        <v>11307</v>
      </c>
      <c r="B501">
        <v>13600</v>
      </c>
      <c r="C501" t="s">
        <v>11308</v>
      </c>
      <c r="D501">
        <v>321</v>
      </c>
      <c r="E501" s="404">
        <v>171111018</v>
      </c>
      <c r="F501" s="401" t="str">
        <f t="shared" si="14"/>
        <v>Í1++!È8!Î</v>
      </c>
      <c r="G501">
        <f t="shared" si="15"/>
        <v>0</v>
      </c>
    </row>
    <row r="502" spans="1:7" ht="26.1">
      <c r="A502" s="403" t="s">
        <v>11309</v>
      </c>
      <c r="B502">
        <v>13600</v>
      </c>
      <c r="C502" t="s">
        <v>11310</v>
      </c>
      <c r="D502">
        <v>275</v>
      </c>
      <c r="E502" s="404">
        <v>171108641</v>
      </c>
      <c r="F502" s="401" t="str">
        <f t="shared" si="14"/>
        <v>Í1+(`È1ÇÎ</v>
      </c>
      <c r="G502">
        <f t="shared" si="15"/>
        <v>0</v>
      </c>
    </row>
    <row r="503" spans="1:7" ht="26.1">
      <c r="A503" s="403" t="s">
        <v>11311</v>
      </c>
      <c r="B503">
        <v>13600</v>
      </c>
      <c r="C503" t="s">
        <v>11312</v>
      </c>
      <c r="D503">
        <v>210</v>
      </c>
      <c r="E503" s="404">
        <v>171111333</v>
      </c>
      <c r="F503" s="401" t="str">
        <f t="shared" si="14"/>
        <v>Í1++AÈ3ÇÎ</v>
      </c>
      <c r="G503">
        <f t="shared" si="15"/>
        <v>0</v>
      </c>
    </row>
    <row r="504" spans="1:7" ht="26.1">
      <c r="A504" s="403" t="s">
        <v>11313</v>
      </c>
      <c r="B504">
        <v>8800</v>
      </c>
      <c r="C504" t="s">
        <v>11314</v>
      </c>
      <c r="D504">
        <v>361</v>
      </c>
      <c r="E504" s="404">
        <v>171111029</v>
      </c>
      <c r="F504" s="401" t="str">
        <f t="shared" si="14"/>
        <v>Í1++"È9+Î</v>
      </c>
      <c r="G504">
        <f t="shared" si="15"/>
        <v>0</v>
      </c>
    </row>
    <row r="505" spans="1:7" ht="26.1" hidden="1">
      <c r="A505" s="403" t="s">
        <v>11315</v>
      </c>
      <c r="B505">
        <v>31200</v>
      </c>
      <c r="C505" t="s">
        <v>11316</v>
      </c>
      <c r="D505">
        <v>571</v>
      </c>
      <c r="F505" s="401" t="e">
        <f t="shared" si="14"/>
        <v>#VALUE!</v>
      </c>
      <c r="G505">
        <f t="shared" si="15"/>
        <v>0</v>
      </c>
    </row>
    <row r="506" spans="1:7" ht="26.1">
      <c r="A506" s="403" t="s">
        <v>11317</v>
      </c>
      <c r="B506">
        <v>31200</v>
      </c>
      <c r="C506" t="s">
        <v>11318</v>
      </c>
      <c r="D506">
        <v>360</v>
      </c>
      <c r="E506" s="404">
        <v>171111030</v>
      </c>
      <c r="F506" s="401" t="str">
        <f t="shared" si="14"/>
        <v>Í1++#È0`Î</v>
      </c>
      <c r="G506">
        <f t="shared" si="15"/>
        <v>0</v>
      </c>
    </row>
    <row r="507" spans="1:7" ht="26.1">
      <c r="A507" s="403" t="s">
        <v>11319</v>
      </c>
      <c r="B507">
        <v>18400</v>
      </c>
      <c r="C507" t="s">
        <v>11320</v>
      </c>
      <c r="D507">
        <v>75</v>
      </c>
      <c r="E507" s="404">
        <v>171110980</v>
      </c>
      <c r="F507" s="401" t="str">
        <f t="shared" si="14"/>
        <v>Í1+*ÆÈ0=Î</v>
      </c>
      <c r="G507">
        <f t="shared" si="15"/>
        <v>0</v>
      </c>
    </row>
    <row r="508" spans="1:7" ht="26.1">
      <c r="A508" s="403" t="s">
        <v>11321</v>
      </c>
      <c r="B508">
        <v>42400</v>
      </c>
      <c r="C508" t="s">
        <v>11322</v>
      </c>
      <c r="D508">
        <v>145</v>
      </c>
      <c r="E508" s="404">
        <v>171104029</v>
      </c>
      <c r="F508" s="401" t="str">
        <f t="shared" si="14"/>
        <v>Í1+$"È9}Î</v>
      </c>
      <c r="G508">
        <f t="shared" si="15"/>
        <v>0</v>
      </c>
    </row>
    <row r="509" spans="1:7" ht="26.1">
      <c r="A509" s="403" t="s">
        <v>11323</v>
      </c>
      <c r="B509">
        <v>4700</v>
      </c>
      <c r="C509" t="s">
        <v>11324</v>
      </c>
      <c r="D509">
        <v>41</v>
      </c>
      <c r="E509" s="404">
        <v>171110009</v>
      </c>
      <c r="F509" s="401" t="str">
        <f t="shared" si="14"/>
        <v>Í1+*ÂÈ9ÂÎ</v>
      </c>
      <c r="G509">
        <f t="shared" si="15"/>
        <v>0</v>
      </c>
    </row>
    <row r="510" spans="1:7" ht="26.1">
      <c r="A510" s="403" t="s">
        <v>11325</v>
      </c>
      <c r="B510">
        <v>3400</v>
      </c>
      <c r="C510" t="s">
        <v>11326</v>
      </c>
      <c r="D510">
        <v>43</v>
      </c>
      <c r="E510" s="404">
        <v>171110007</v>
      </c>
      <c r="F510" s="401" t="str">
        <f t="shared" si="14"/>
        <v>Í1+*ÂÈ7{Î</v>
      </c>
      <c r="G510">
        <f t="shared" si="15"/>
        <v>0</v>
      </c>
    </row>
    <row r="511" spans="1:7" ht="26.1">
      <c r="A511" s="403" t="s">
        <v>11327</v>
      </c>
      <c r="B511">
        <v>47200</v>
      </c>
      <c r="C511" t="s">
        <v>11328</v>
      </c>
      <c r="D511">
        <v>266</v>
      </c>
      <c r="E511" s="404">
        <v>171104714</v>
      </c>
      <c r="F511" s="401" t="str">
        <f t="shared" si="14"/>
        <v>Í1+$gÈ4&gt;Î</v>
      </c>
      <c r="G511">
        <f t="shared" si="15"/>
        <v>0</v>
      </c>
    </row>
  </sheetData>
  <autoFilter ref="A1:G511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841"/>
  <sheetViews>
    <sheetView workbookViewId="0">
      <selection activeCell="H2" sqref="H2"/>
    </sheetView>
  </sheetViews>
  <sheetFormatPr defaultRowHeight="14.4"/>
  <cols>
    <col min="2" max="2" width="10.41796875" bestFit="1" customWidth="1"/>
    <col min="3" max="3" width="6.26171875" bestFit="1" customWidth="1"/>
    <col min="5" max="5" width="14.101562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>
      <c r="A2" s="403" t="s">
        <v>11329</v>
      </c>
      <c r="B2">
        <v>21600</v>
      </c>
      <c r="C2" t="s">
        <v>11330</v>
      </c>
      <c r="D2">
        <v>107</v>
      </c>
      <c r="E2" s="404">
        <v>171110976</v>
      </c>
      <c r="F2" s="401" t="str">
        <f>Code128(E2)</f>
        <v>Í1+*ÅÈ6]Î</v>
      </c>
      <c r="G2">
        <f t="shared" ref="G2:G65" si="0">IF(AND( D2&gt;480,E2&lt;&gt;""),1,0)</f>
        <v>0</v>
      </c>
    </row>
    <row r="3" spans="1:7" ht="26.1">
      <c r="A3" s="403" t="s">
        <v>11331</v>
      </c>
      <c r="B3">
        <v>55200</v>
      </c>
      <c r="C3" t="s">
        <v>11332</v>
      </c>
      <c r="D3">
        <v>429</v>
      </c>
      <c r="E3" s="404">
        <v>171101698</v>
      </c>
      <c r="F3" s="401" t="str">
        <f t="shared" ref="F3:F66" si="1">Code128(E3)</f>
        <v>Í1+!eÈ8EÎ</v>
      </c>
      <c r="G3">
        <f t="shared" si="0"/>
        <v>0</v>
      </c>
    </row>
    <row r="4" spans="1:7" ht="26.1">
      <c r="A4" s="403" t="s">
        <v>11333</v>
      </c>
      <c r="B4">
        <v>29600</v>
      </c>
      <c r="C4" t="s">
        <v>11334</v>
      </c>
      <c r="D4">
        <v>374</v>
      </c>
      <c r="E4" s="404">
        <v>171101794</v>
      </c>
      <c r="F4" s="401" t="str">
        <f t="shared" si="1"/>
        <v>Í1+!oÈ4UÎ</v>
      </c>
      <c r="G4">
        <f t="shared" si="0"/>
        <v>0</v>
      </c>
    </row>
    <row r="5" spans="1:7" ht="26.1">
      <c r="A5" s="403" t="s">
        <v>11335</v>
      </c>
      <c r="B5">
        <v>3400</v>
      </c>
      <c r="C5" t="s">
        <v>11336</v>
      </c>
      <c r="D5">
        <v>241</v>
      </c>
      <c r="E5" s="404">
        <v>171104738</v>
      </c>
      <c r="F5" s="401" t="str">
        <f t="shared" si="1"/>
        <v>Í1+$iÈ8^Î</v>
      </c>
      <c r="G5">
        <f t="shared" si="0"/>
        <v>0</v>
      </c>
    </row>
    <row r="6" spans="1:7" ht="26.1" hidden="1">
      <c r="A6" s="403" t="s">
        <v>11337</v>
      </c>
      <c r="B6">
        <v>37600</v>
      </c>
      <c r="C6" t="s">
        <v>11338</v>
      </c>
      <c r="D6">
        <v>546</v>
      </c>
      <c r="F6" s="401" t="e">
        <f t="shared" si="1"/>
        <v>#VALUE!</v>
      </c>
      <c r="G6">
        <f t="shared" si="0"/>
        <v>0</v>
      </c>
    </row>
    <row r="7" spans="1:7" ht="26.1">
      <c r="A7" s="403" t="s">
        <v>11339</v>
      </c>
      <c r="B7">
        <v>40800</v>
      </c>
      <c r="C7" t="s">
        <v>11340</v>
      </c>
      <c r="D7">
        <v>464</v>
      </c>
      <c r="E7" s="404">
        <v>171111119</v>
      </c>
      <c r="F7" s="401" t="str">
        <f t="shared" si="1"/>
        <v>Í1+++È9OÎ</v>
      </c>
      <c r="G7">
        <f t="shared" si="0"/>
        <v>0</v>
      </c>
    </row>
    <row r="8" spans="1:7" ht="26.1">
      <c r="A8" s="403" t="s">
        <v>11341</v>
      </c>
      <c r="B8">
        <v>18400</v>
      </c>
      <c r="C8" t="s">
        <v>11342</v>
      </c>
      <c r="D8">
        <v>85</v>
      </c>
      <c r="E8" s="404">
        <v>171104655</v>
      </c>
      <c r="F8" s="401" t="str">
        <f t="shared" si="1"/>
        <v>Í1+$aÈ5,Î</v>
      </c>
      <c r="G8">
        <f t="shared" si="0"/>
        <v>0</v>
      </c>
    </row>
    <row r="9" spans="1:7" ht="26.1">
      <c r="A9" s="403" t="s">
        <v>11343</v>
      </c>
      <c r="B9">
        <v>2100</v>
      </c>
      <c r="C9" t="s">
        <v>11344</v>
      </c>
      <c r="D9">
        <v>198</v>
      </c>
      <c r="E9" s="404">
        <v>171102891</v>
      </c>
      <c r="F9" s="401" t="str">
        <f t="shared" si="1"/>
        <v>Í1+"yÈ1nÎ</v>
      </c>
      <c r="G9">
        <f t="shared" si="0"/>
        <v>0</v>
      </c>
    </row>
    <row r="10" spans="1:7" ht="26.1">
      <c r="A10" s="403" t="s">
        <v>11345</v>
      </c>
      <c r="B10">
        <v>34400</v>
      </c>
      <c r="C10" t="s">
        <v>11346</v>
      </c>
      <c r="D10">
        <v>347</v>
      </c>
      <c r="E10" s="404">
        <v>171108948</v>
      </c>
      <c r="F10" s="401" t="str">
        <f t="shared" si="1"/>
        <v>Í1+(~È8WÎ</v>
      </c>
      <c r="G10">
        <f t="shared" si="0"/>
        <v>0</v>
      </c>
    </row>
    <row r="11" spans="1:7" ht="26.1">
      <c r="A11" s="403" t="s">
        <v>11347</v>
      </c>
      <c r="B11">
        <v>8800</v>
      </c>
      <c r="C11" t="s">
        <v>11348</v>
      </c>
      <c r="D11">
        <v>335</v>
      </c>
      <c r="E11" s="404">
        <v>171110987</v>
      </c>
      <c r="F11" s="401" t="str">
        <f t="shared" si="1"/>
        <v>Í1+*ÆÈ7gÎ</v>
      </c>
      <c r="G11">
        <f t="shared" si="0"/>
        <v>0</v>
      </c>
    </row>
    <row r="12" spans="1:7" ht="26.1">
      <c r="A12" s="403" t="s">
        <v>11349</v>
      </c>
      <c r="B12">
        <v>13600</v>
      </c>
      <c r="C12" t="s">
        <v>11350</v>
      </c>
      <c r="D12">
        <v>286</v>
      </c>
      <c r="E12" s="404">
        <v>171108688</v>
      </c>
      <c r="F12" s="401" t="str">
        <f t="shared" si="1"/>
        <v>Í1+(dÈ8VÎ</v>
      </c>
      <c r="G12">
        <f t="shared" si="0"/>
        <v>0</v>
      </c>
    </row>
    <row r="13" spans="1:7" ht="26.1">
      <c r="A13" s="403" t="s">
        <v>11351</v>
      </c>
      <c r="B13">
        <v>8800</v>
      </c>
      <c r="C13" t="s">
        <v>11352</v>
      </c>
      <c r="D13">
        <v>10</v>
      </c>
      <c r="E13" s="404">
        <v>171106795</v>
      </c>
      <c r="F13" s="401" t="str">
        <f t="shared" si="1"/>
        <v>Í1+&amp;oÈ5jÎ</v>
      </c>
      <c r="G13">
        <f t="shared" si="0"/>
        <v>0</v>
      </c>
    </row>
    <row r="14" spans="1:7" ht="26.1">
      <c r="A14" s="403" t="s">
        <v>11353</v>
      </c>
      <c r="B14">
        <v>37600</v>
      </c>
      <c r="C14" t="s">
        <v>11354</v>
      </c>
      <c r="D14">
        <v>151</v>
      </c>
      <c r="E14" s="404">
        <v>171106881</v>
      </c>
      <c r="F14" s="401" t="str">
        <f t="shared" si="1"/>
        <v>Í1+&amp;xÈ1vÎ</v>
      </c>
      <c r="G14">
        <f t="shared" si="0"/>
        <v>0</v>
      </c>
    </row>
    <row r="15" spans="1:7" ht="26.1">
      <c r="A15" s="403" t="s">
        <v>11355</v>
      </c>
      <c r="B15">
        <v>48800</v>
      </c>
      <c r="C15" t="s">
        <v>11356</v>
      </c>
      <c r="D15">
        <v>469</v>
      </c>
      <c r="E15" s="404">
        <v>171104305</v>
      </c>
      <c r="F15" s="401" t="str">
        <f t="shared" si="1"/>
        <v>Í1+$&gt;È5nÎ</v>
      </c>
      <c r="G15">
        <f t="shared" si="0"/>
        <v>0</v>
      </c>
    </row>
    <row r="16" spans="1:7" ht="26.1" hidden="1">
      <c r="A16" s="403" t="s">
        <v>11357</v>
      </c>
      <c r="B16">
        <v>8800</v>
      </c>
      <c r="C16" t="s">
        <v>11358</v>
      </c>
      <c r="D16">
        <v>541</v>
      </c>
      <c r="F16" s="401" t="e">
        <f t="shared" si="1"/>
        <v>#VALUE!</v>
      </c>
      <c r="G16">
        <f t="shared" si="0"/>
        <v>0</v>
      </c>
    </row>
    <row r="17" spans="1:7" ht="26.1">
      <c r="A17" s="403" t="s">
        <v>11359</v>
      </c>
      <c r="B17">
        <v>2100</v>
      </c>
      <c r="C17" t="s">
        <v>11360</v>
      </c>
      <c r="D17">
        <v>9</v>
      </c>
      <c r="E17" s="404">
        <v>171102609</v>
      </c>
      <c r="F17" s="401" t="str">
        <f t="shared" si="1"/>
        <v>Í1+"\È9*Î</v>
      </c>
      <c r="G17">
        <f t="shared" si="0"/>
        <v>0</v>
      </c>
    </row>
    <row r="18" spans="1:7" ht="26.1">
      <c r="A18" s="403" t="s">
        <v>11361</v>
      </c>
      <c r="B18">
        <v>12000</v>
      </c>
      <c r="C18" t="s">
        <v>11362</v>
      </c>
      <c r="D18">
        <v>275</v>
      </c>
      <c r="E18" s="404">
        <v>171106657</v>
      </c>
      <c r="F18" s="401" t="str">
        <f t="shared" si="1"/>
        <v>Í1+&amp;aÈ7&gt;Î</v>
      </c>
      <c r="G18">
        <f t="shared" si="0"/>
        <v>0</v>
      </c>
    </row>
    <row r="19" spans="1:7" ht="26.1">
      <c r="A19" s="403" t="s">
        <v>11363</v>
      </c>
      <c r="B19">
        <v>10400</v>
      </c>
      <c r="C19" t="s">
        <v>11364</v>
      </c>
      <c r="D19">
        <v>39</v>
      </c>
      <c r="E19" s="404">
        <v>171103494</v>
      </c>
      <c r="F19" s="401" t="str">
        <f t="shared" si="1"/>
        <v>Í1+#QÈ4JÎ</v>
      </c>
      <c r="G19">
        <f t="shared" si="0"/>
        <v>0</v>
      </c>
    </row>
    <row r="20" spans="1:7" ht="26.1" hidden="1">
      <c r="A20" s="403" t="s">
        <v>11365</v>
      </c>
      <c r="B20">
        <v>39200</v>
      </c>
      <c r="C20" t="s">
        <v>11366</v>
      </c>
      <c r="D20">
        <v>543</v>
      </c>
      <c r="F20" s="401" t="e">
        <f t="shared" si="1"/>
        <v>#VALUE!</v>
      </c>
      <c r="G20">
        <f t="shared" si="0"/>
        <v>0</v>
      </c>
    </row>
    <row r="21" spans="1:7" ht="26.1">
      <c r="A21" s="403" t="s">
        <v>11367</v>
      </c>
      <c r="B21">
        <v>34400</v>
      </c>
      <c r="C21" t="s">
        <v>11368</v>
      </c>
      <c r="D21">
        <v>200</v>
      </c>
      <c r="E21" s="404">
        <v>171101536</v>
      </c>
      <c r="F21" s="401" t="str">
        <f t="shared" si="1"/>
        <v>Í1+!UÈ6`Î</v>
      </c>
      <c r="G21">
        <f t="shared" si="0"/>
        <v>0</v>
      </c>
    </row>
    <row r="22" spans="1:7" ht="26.1">
      <c r="A22" s="403" t="s">
        <v>11369</v>
      </c>
      <c r="B22">
        <v>16800</v>
      </c>
      <c r="C22" t="s">
        <v>11370</v>
      </c>
      <c r="D22">
        <v>449</v>
      </c>
      <c r="E22" s="404">
        <v>171106624</v>
      </c>
      <c r="F22" s="401" t="str">
        <f t="shared" si="1"/>
        <v>Í1+&amp;^È4ÂÎ</v>
      </c>
      <c r="G22">
        <f t="shared" si="0"/>
        <v>0</v>
      </c>
    </row>
    <row r="23" spans="1:7" ht="26.1">
      <c r="A23" s="403" t="s">
        <v>11371</v>
      </c>
      <c r="B23">
        <v>10400</v>
      </c>
      <c r="C23" t="s">
        <v>11372</v>
      </c>
      <c r="D23">
        <v>421</v>
      </c>
      <c r="E23" s="404">
        <v>171108987</v>
      </c>
      <c r="F23" s="401" t="str">
        <f t="shared" si="1"/>
        <v>Í1+(ÆÈ7aÎ</v>
      </c>
      <c r="G23">
        <f t="shared" si="0"/>
        <v>0</v>
      </c>
    </row>
    <row r="24" spans="1:7" ht="26.1">
      <c r="A24" s="403" t="s">
        <v>11373</v>
      </c>
      <c r="B24">
        <v>100000</v>
      </c>
      <c r="C24" t="s">
        <v>11374</v>
      </c>
      <c r="D24">
        <v>132</v>
      </c>
      <c r="E24" s="404">
        <v>171108858</v>
      </c>
      <c r="F24" s="401" t="str">
        <f t="shared" si="1"/>
        <v>Í1+(uÈ83Î</v>
      </c>
      <c r="G24">
        <f t="shared" si="0"/>
        <v>0</v>
      </c>
    </row>
    <row r="25" spans="1:7" ht="26.1">
      <c r="A25" s="403" t="s">
        <v>11375</v>
      </c>
      <c r="B25">
        <v>4700</v>
      </c>
      <c r="C25" t="s">
        <v>11376</v>
      </c>
      <c r="D25">
        <v>267</v>
      </c>
      <c r="E25" s="404">
        <v>171108649</v>
      </c>
      <c r="F25" s="401" t="str">
        <f t="shared" si="1"/>
        <v>Í1+(`È9LÎ</v>
      </c>
      <c r="G25">
        <f t="shared" si="0"/>
        <v>0</v>
      </c>
    </row>
    <row r="26" spans="1:7" ht="26.1" hidden="1">
      <c r="A26" s="403" t="s">
        <v>11377</v>
      </c>
      <c r="B26">
        <v>82400</v>
      </c>
      <c r="C26" t="s">
        <v>11378</v>
      </c>
      <c r="D26">
        <v>560</v>
      </c>
      <c r="F26" s="401" t="e">
        <f t="shared" si="1"/>
        <v>#VALUE!</v>
      </c>
      <c r="G26">
        <f t="shared" si="0"/>
        <v>0</v>
      </c>
    </row>
    <row r="27" spans="1:7" ht="26.1">
      <c r="A27" s="403" t="s">
        <v>11379</v>
      </c>
      <c r="B27">
        <v>3400</v>
      </c>
      <c r="C27" t="s">
        <v>11380</v>
      </c>
      <c r="D27">
        <v>272</v>
      </c>
      <c r="E27" s="404">
        <v>171108644</v>
      </c>
      <c r="F27" s="401" t="str">
        <f t="shared" si="1"/>
        <v>Í1+(`È4.Î</v>
      </c>
      <c r="G27">
        <f t="shared" si="0"/>
        <v>0</v>
      </c>
    </row>
    <row r="28" spans="1:7" ht="26.1">
      <c r="A28" s="403" t="s">
        <v>11381</v>
      </c>
      <c r="B28">
        <v>29600</v>
      </c>
      <c r="C28" t="s">
        <v>11382</v>
      </c>
      <c r="D28">
        <v>187</v>
      </c>
      <c r="E28" s="404">
        <v>171101527</v>
      </c>
      <c r="F28" s="401" t="str">
        <f t="shared" si="1"/>
        <v>Í1+!TÈ7bÎ</v>
      </c>
      <c r="G28">
        <f t="shared" si="0"/>
        <v>0</v>
      </c>
    </row>
    <row r="29" spans="1:7" ht="26.1" hidden="1">
      <c r="A29" s="403" t="s">
        <v>11383</v>
      </c>
      <c r="B29">
        <v>711400</v>
      </c>
      <c r="C29" t="s">
        <v>11384</v>
      </c>
      <c r="D29">
        <v>381</v>
      </c>
      <c r="F29" s="401" t="e">
        <f t="shared" si="1"/>
        <v>#VALUE!</v>
      </c>
      <c r="G29">
        <f t="shared" si="0"/>
        <v>0</v>
      </c>
    </row>
    <row r="30" spans="1:7" ht="26.1">
      <c r="A30" s="403" t="s">
        <v>11385</v>
      </c>
      <c r="B30">
        <v>93600</v>
      </c>
      <c r="C30" t="s">
        <v>11386</v>
      </c>
      <c r="D30">
        <v>3</v>
      </c>
      <c r="E30" s="404">
        <v>171101462</v>
      </c>
      <c r="F30" s="401" t="str">
        <f t="shared" si="1"/>
        <v>Í1+!NÈ2,Î</v>
      </c>
      <c r="G30">
        <f t="shared" si="0"/>
        <v>0</v>
      </c>
    </row>
    <row r="31" spans="1:7" ht="26.1">
      <c r="A31" s="403" t="s">
        <v>11387</v>
      </c>
      <c r="B31">
        <v>32800</v>
      </c>
      <c r="C31" t="s">
        <v>11388</v>
      </c>
      <c r="D31">
        <v>105</v>
      </c>
      <c r="E31" s="404">
        <v>171111085</v>
      </c>
      <c r="F31" s="401" t="str">
        <f t="shared" si="1"/>
        <v>Í1++(È5+Î</v>
      </c>
      <c r="G31">
        <f t="shared" si="0"/>
        <v>0</v>
      </c>
    </row>
    <row r="32" spans="1:7" ht="26.1">
      <c r="A32" s="403" t="s">
        <v>11389</v>
      </c>
      <c r="B32">
        <v>20000</v>
      </c>
      <c r="C32" t="s">
        <v>11390</v>
      </c>
      <c r="D32">
        <v>58</v>
      </c>
      <c r="E32" s="404">
        <v>171106782</v>
      </c>
      <c r="F32" s="401" t="str">
        <f t="shared" si="1"/>
        <v>Í1+&amp;nÈ2TÎ</v>
      </c>
      <c r="G32">
        <f t="shared" si="0"/>
        <v>0</v>
      </c>
    </row>
    <row r="33" spans="1:7" ht="26.1" hidden="1">
      <c r="A33" s="405" t="s">
        <v>11391</v>
      </c>
      <c r="B33" s="406">
        <v>10400</v>
      </c>
      <c r="C33" s="406" t="s">
        <v>11392</v>
      </c>
      <c r="D33" s="406">
        <v>535</v>
      </c>
      <c r="E33" s="407">
        <v>171109577</v>
      </c>
      <c r="F33" s="408" t="str">
        <f t="shared" si="1"/>
        <v>Í1+)YÈ7'Î</v>
      </c>
      <c r="G33" s="406">
        <f t="shared" si="0"/>
        <v>1</v>
      </c>
    </row>
    <row r="34" spans="1:7" ht="26.1">
      <c r="A34" s="403" t="s">
        <v>11393</v>
      </c>
      <c r="B34">
        <v>39200</v>
      </c>
      <c r="C34" t="s">
        <v>11394</v>
      </c>
      <c r="D34">
        <v>119</v>
      </c>
      <c r="E34" s="404">
        <v>171101324</v>
      </c>
      <c r="F34" s="401" t="str">
        <f t="shared" si="1"/>
        <v>Í1+!@È4gÎ</v>
      </c>
      <c r="G34">
        <f t="shared" si="0"/>
        <v>0</v>
      </c>
    </row>
    <row r="35" spans="1:7" ht="26.1" hidden="1">
      <c r="A35" s="403" t="s">
        <v>11395</v>
      </c>
      <c r="B35">
        <v>2100</v>
      </c>
      <c r="C35" t="s">
        <v>11396</v>
      </c>
      <c r="D35">
        <v>554</v>
      </c>
      <c r="F35" s="401" t="e">
        <f t="shared" si="1"/>
        <v>#VALUE!</v>
      </c>
      <c r="G35">
        <f t="shared" si="0"/>
        <v>0</v>
      </c>
    </row>
    <row r="36" spans="1:7" ht="26.1" hidden="1">
      <c r="A36" s="403" t="s">
        <v>11397</v>
      </c>
      <c r="B36">
        <v>20000</v>
      </c>
      <c r="C36" t="s">
        <v>11398</v>
      </c>
      <c r="D36">
        <v>566</v>
      </c>
      <c r="F36" s="401" t="e">
        <f t="shared" si="1"/>
        <v>#VALUE!</v>
      </c>
      <c r="G36">
        <f t="shared" si="0"/>
        <v>0</v>
      </c>
    </row>
    <row r="37" spans="1:7" ht="26.1" hidden="1">
      <c r="A37" s="403" t="s">
        <v>11399</v>
      </c>
      <c r="B37">
        <v>127200</v>
      </c>
      <c r="C37" t="s">
        <v>11400</v>
      </c>
      <c r="D37">
        <v>595</v>
      </c>
      <c r="F37" s="401" t="e">
        <f t="shared" si="1"/>
        <v>#VALUE!</v>
      </c>
      <c r="G37">
        <f t="shared" si="0"/>
        <v>0</v>
      </c>
    </row>
    <row r="38" spans="1:7" ht="26.1" hidden="1">
      <c r="A38" s="403" t="s">
        <v>11401</v>
      </c>
      <c r="B38">
        <v>20200</v>
      </c>
      <c r="C38" t="s">
        <v>11402</v>
      </c>
      <c r="D38">
        <v>482</v>
      </c>
      <c r="F38" s="401" t="e">
        <f t="shared" si="1"/>
        <v>#VALUE!</v>
      </c>
      <c r="G38">
        <f t="shared" si="0"/>
        <v>0</v>
      </c>
    </row>
    <row r="39" spans="1:7" ht="26.1">
      <c r="A39" s="403" t="s">
        <v>11403</v>
      </c>
      <c r="B39">
        <v>7200</v>
      </c>
      <c r="C39" t="s">
        <v>11404</v>
      </c>
      <c r="D39">
        <v>303</v>
      </c>
      <c r="E39" s="404">
        <v>171106688</v>
      </c>
      <c r="F39" s="401" t="str">
        <f t="shared" si="1"/>
        <v>Í1+&amp;dÈ8PÎ</v>
      </c>
      <c r="G39">
        <f t="shared" si="0"/>
        <v>0</v>
      </c>
    </row>
    <row r="40" spans="1:7" ht="26.1">
      <c r="A40" s="403" t="s">
        <v>11405</v>
      </c>
      <c r="B40">
        <v>116000</v>
      </c>
      <c r="C40" t="s">
        <v>11406</v>
      </c>
      <c r="D40">
        <v>455</v>
      </c>
      <c r="E40" s="404">
        <v>171101445</v>
      </c>
      <c r="F40" s="401" t="str">
        <f t="shared" si="1"/>
        <v>Í1+!LÈ56Î</v>
      </c>
      <c r="G40">
        <f t="shared" si="0"/>
        <v>0</v>
      </c>
    </row>
    <row r="41" spans="1:7" ht="26.1" hidden="1">
      <c r="A41" s="403" t="s">
        <v>11407</v>
      </c>
      <c r="B41">
        <v>37600</v>
      </c>
      <c r="C41" t="s">
        <v>11408</v>
      </c>
      <c r="D41">
        <v>567</v>
      </c>
      <c r="F41" s="401" t="e">
        <f t="shared" si="1"/>
        <v>#VALUE!</v>
      </c>
      <c r="G41">
        <f t="shared" si="0"/>
        <v>0</v>
      </c>
    </row>
    <row r="42" spans="1:7" ht="26.1">
      <c r="A42" s="403" t="s">
        <v>11409</v>
      </c>
      <c r="B42">
        <v>32800</v>
      </c>
      <c r="C42" t="s">
        <v>11410</v>
      </c>
      <c r="D42">
        <v>94</v>
      </c>
      <c r="E42" s="404">
        <v>171101878</v>
      </c>
      <c r="F42" s="401" t="str">
        <f t="shared" si="1"/>
        <v>Í1+!wÈ8&amp;Î</v>
      </c>
      <c r="G42">
        <f t="shared" si="0"/>
        <v>0</v>
      </c>
    </row>
    <row r="43" spans="1:7" ht="26.1">
      <c r="A43" s="403" t="s">
        <v>11411</v>
      </c>
      <c r="B43">
        <v>16800</v>
      </c>
      <c r="C43" t="s">
        <v>11412</v>
      </c>
      <c r="D43">
        <v>287</v>
      </c>
      <c r="E43" s="404">
        <v>171101851</v>
      </c>
      <c r="F43" s="401" t="str">
        <f t="shared" si="1"/>
        <v>Í1+!uÈ1[Î</v>
      </c>
      <c r="G43">
        <f t="shared" si="0"/>
        <v>0</v>
      </c>
    </row>
    <row r="44" spans="1:7" ht="26.1">
      <c r="A44" s="403" t="s">
        <v>11413</v>
      </c>
      <c r="B44">
        <v>45600</v>
      </c>
      <c r="C44" t="s">
        <v>11414</v>
      </c>
      <c r="D44">
        <v>398</v>
      </c>
      <c r="E44" s="404">
        <v>171104341</v>
      </c>
      <c r="F44" s="401" t="str">
        <f t="shared" si="1"/>
        <v>Í1+$BÈ1fÎ</v>
      </c>
      <c r="G44">
        <f t="shared" si="0"/>
        <v>0</v>
      </c>
    </row>
    <row r="45" spans="1:7" ht="26.1">
      <c r="A45" s="403" t="s">
        <v>11415</v>
      </c>
      <c r="B45">
        <v>7200</v>
      </c>
      <c r="C45" t="s">
        <v>11416</v>
      </c>
      <c r="D45">
        <v>397</v>
      </c>
      <c r="E45" s="404">
        <v>171104183</v>
      </c>
      <c r="F45" s="401" t="str">
        <f t="shared" si="1"/>
        <v>Í1+$2È32Î</v>
      </c>
      <c r="G45">
        <f t="shared" si="0"/>
        <v>0</v>
      </c>
    </row>
    <row r="46" spans="1:7" ht="26.1">
      <c r="A46" s="403" t="s">
        <v>11417</v>
      </c>
      <c r="B46">
        <v>42400</v>
      </c>
      <c r="C46" t="s">
        <v>11418</v>
      </c>
      <c r="D46">
        <v>326</v>
      </c>
      <c r="E46" s="404">
        <v>171104258</v>
      </c>
      <c r="F46" s="401" t="str">
        <f t="shared" si="1"/>
        <v>Í1+$9È8lÎ</v>
      </c>
      <c r="G46">
        <f t="shared" si="0"/>
        <v>0</v>
      </c>
    </row>
    <row r="47" spans="1:7" ht="26.1" hidden="1">
      <c r="A47" s="403" t="s">
        <v>11419</v>
      </c>
      <c r="B47">
        <v>116000</v>
      </c>
      <c r="C47" t="s">
        <v>11420</v>
      </c>
      <c r="D47">
        <v>586</v>
      </c>
      <c r="F47" s="401" t="e">
        <f t="shared" si="1"/>
        <v>#VALUE!</v>
      </c>
      <c r="G47">
        <f t="shared" si="0"/>
        <v>0</v>
      </c>
    </row>
    <row r="48" spans="1:7" ht="26.1" hidden="1">
      <c r="A48" s="403" t="s">
        <v>11421</v>
      </c>
      <c r="B48">
        <v>10400</v>
      </c>
      <c r="C48" t="s">
        <v>11422</v>
      </c>
      <c r="D48">
        <v>524</v>
      </c>
      <c r="F48" s="401" t="e">
        <f t="shared" si="1"/>
        <v>#VALUE!</v>
      </c>
      <c r="G48">
        <f t="shared" si="0"/>
        <v>0</v>
      </c>
    </row>
    <row r="49" spans="1:7" ht="26.1">
      <c r="A49" s="403" t="s">
        <v>11423</v>
      </c>
      <c r="B49">
        <v>12000</v>
      </c>
      <c r="C49" t="s">
        <v>11424</v>
      </c>
      <c r="D49">
        <v>316</v>
      </c>
      <c r="E49" s="404">
        <v>171107182</v>
      </c>
      <c r="F49" s="401" t="str">
        <f t="shared" si="1"/>
        <v>Í1+'2È25Î</v>
      </c>
      <c r="G49">
        <f t="shared" si="0"/>
        <v>0</v>
      </c>
    </row>
    <row r="50" spans="1:7" ht="26.1">
      <c r="A50" s="403" t="s">
        <v>11425</v>
      </c>
      <c r="B50">
        <v>12000</v>
      </c>
      <c r="C50" t="s">
        <v>11426</v>
      </c>
      <c r="D50">
        <v>18</v>
      </c>
      <c r="E50" s="404">
        <v>171106785</v>
      </c>
      <c r="F50" s="401" t="str">
        <f t="shared" si="1"/>
        <v>Í1+&amp;nÈ5fÎ</v>
      </c>
      <c r="G50">
        <f t="shared" si="0"/>
        <v>0</v>
      </c>
    </row>
    <row r="51" spans="1:7" ht="26.1" hidden="1">
      <c r="A51" s="403" t="s">
        <v>11427</v>
      </c>
      <c r="B51">
        <v>37600</v>
      </c>
      <c r="C51" t="s">
        <v>11428</v>
      </c>
      <c r="D51">
        <v>486</v>
      </c>
      <c r="F51" s="401" t="e">
        <f t="shared" si="1"/>
        <v>#VALUE!</v>
      </c>
      <c r="G51">
        <f t="shared" si="0"/>
        <v>0</v>
      </c>
    </row>
    <row r="52" spans="1:7" ht="26.1" hidden="1">
      <c r="A52" s="403" t="s">
        <v>11429</v>
      </c>
      <c r="B52">
        <v>4700</v>
      </c>
      <c r="C52" t="s">
        <v>11430</v>
      </c>
      <c r="D52">
        <v>494</v>
      </c>
      <c r="F52" s="401" t="e">
        <f t="shared" si="1"/>
        <v>#VALUE!</v>
      </c>
      <c r="G52">
        <f t="shared" si="0"/>
        <v>0</v>
      </c>
    </row>
    <row r="53" spans="1:7" ht="26.1">
      <c r="A53" s="403" t="s">
        <v>11431</v>
      </c>
      <c r="B53">
        <v>23200</v>
      </c>
      <c r="C53" t="s">
        <v>11432</v>
      </c>
      <c r="D53">
        <v>465</v>
      </c>
      <c r="E53" s="404">
        <v>171103816</v>
      </c>
      <c r="F53" s="401" t="str">
        <f t="shared" si="1"/>
        <v>Í1+#qÈ6oÎ</v>
      </c>
      <c r="G53">
        <f t="shared" si="0"/>
        <v>0</v>
      </c>
    </row>
    <row r="54" spans="1:7" ht="26.1">
      <c r="A54" s="403" t="s">
        <v>11433</v>
      </c>
      <c r="B54">
        <v>12000</v>
      </c>
      <c r="C54" t="s">
        <v>11434</v>
      </c>
      <c r="D54">
        <v>227</v>
      </c>
      <c r="E54" s="404">
        <v>171106949</v>
      </c>
      <c r="F54" s="401" t="str">
        <f t="shared" si="1"/>
        <v>Í1+&amp;~È9WÎ</v>
      </c>
      <c r="G54">
        <f t="shared" si="0"/>
        <v>0</v>
      </c>
    </row>
    <row r="55" spans="1:7" ht="26.1">
      <c r="A55" s="403" t="s">
        <v>11435</v>
      </c>
      <c r="B55">
        <v>32800</v>
      </c>
      <c r="C55" t="s">
        <v>11436</v>
      </c>
      <c r="D55">
        <v>467</v>
      </c>
      <c r="E55" s="404">
        <v>171101963</v>
      </c>
      <c r="F55" s="401" t="str">
        <f t="shared" si="1"/>
        <v>Í1+!ÄÈ3,Î</v>
      </c>
      <c r="G55">
        <f t="shared" si="0"/>
        <v>0</v>
      </c>
    </row>
    <row r="56" spans="1:7" ht="26.1" hidden="1">
      <c r="A56" s="403" t="s">
        <v>4733</v>
      </c>
      <c r="B56">
        <v>69600</v>
      </c>
      <c r="C56" t="s">
        <v>11437</v>
      </c>
      <c r="D56">
        <v>549</v>
      </c>
      <c r="F56" s="401" t="e">
        <f t="shared" si="1"/>
        <v>#VALUE!</v>
      </c>
      <c r="G56">
        <f t="shared" si="0"/>
        <v>0</v>
      </c>
    </row>
    <row r="57" spans="1:7" ht="26.1" hidden="1">
      <c r="A57" s="403" t="s">
        <v>11438</v>
      </c>
      <c r="B57">
        <v>13600</v>
      </c>
      <c r="C57" t="s">
        <v>11439</v>
      </c>
      <c r="D57">
        <v>561</v>
      </c>
      <c r="F57" s="401" t="e">
        <f t="shared" si="1"/>
        <v>#VALUE!</v>
      </c>
      <c r="G57">
        <f t="shared" si="0"/>
        <v>0</v>
      </c>
    </row>
    <row r="58" spans="1:7" ht="26.1">
      <c r="A58" s="403" t="s">
        <v>11440</v>
      </c>
      <c r="B58">
        <v>39200</v>
      </c>
      <c r="C58" t="s">
        <v>11441</v>
      </c>
      <c r="D58">
        <v>72</v>
      </c>
      <c r="E58" s="404">
        <v>171106814</v>
      </c>
      <c r="F58" s="401" t="str">
        <f t="shared" si="1"/>
        <v>Í1+&amp;qÈ4lÎ</v>
      </c>
      <c r="G58">
        <f t="shared" si="0"/>
        <v>0</v>
      </c>
    </row>
    <row r="59" spans="1:7" ht="26.1">
      <c r="A59" s="403" t="s">
        <v>11442</v>
      </c>
      <c r="B59">
        <v>29600</v>
      </c>
      <c r="C59" t="s">
        <v>11443</v>
      </c>
      <c r="D59">
        <v>135</v>
      </c>
      <c r="E59" s="404">
        <v>171108861</v>
      </c>
      <c r="F59" s="401" t="str">
        <f t="shared" si="1"/>
        <v>Í1+(vÈ1tÎ</v>
      </c>
      <c r="G59">
        <f t="shared" si="0"/>
        <v>0</v>
      </c>
    </row>
    <row r="60" spans="1:7" ht="26.1" hidden="1">
      <c r="A60" s="403" t="s">
        <v>11444</v>
      </c>
      <c r="B60">
        <v>21600</v>
      </c>
      <c r="C60" t="s">
        <v>11445</v>
      </c>
      <c r="D60">
        <v>593</v>
      </c>
      <c r="F60" s="401" t="e">
        <f t="shared" si="1"/>
        <v>#VALUE!</v>
      </c>
      <c r="G60">
        <f t="shared" si="0"/>
        <v>0</v>
      </c>
    </row>
    <row r="61" spans="1:7" ht="26.1" hidden="1">
      <c r="A61" s="405" t="s">
        <v>11446</v>
      </c>
      <c r="B61" s="406">
        <v>7200</v>
      </c>
      <c r="C61" s="406" t="s">
        <v>11447</v>
      </c>
      <c r="D61" s="406">
        <v>577</v>
      </c>
      <c r="E61" s="407">
        <v>171109539</v>
      </c>
      <c r="F61" s="408" t="str">
        <f t="shared" si="1"/>
        <v>Í1+)UÈ9#Î</v>
      </c>
      <c r="G61" s="406">
        <f t="shared" si="0"/>
        <v>1</v>
      </c>
    </row>
    <row r="62" spans="1:7" ht="26.1" hidden="1">
      <c r="A62" s="403" t="s">
        <v>11448</v>
      </c>
      <c r="B62">
        <v>64800</v>
      </c>
      <c r="C62" t="s">
        <v>11449</v>
      </c>
      <c r="D62">
        <v>516</v>
      </c>
      <c r="F62" s="401" t="e">
        <f t="shared" si="1"/>
        <v>#VALUE!</v>
      </c>
      <c r="G62">
        <f t="shared" si="0"/>
        <v>0</v>
      </c>
    </row>
    <row r="63" spans="1:7" ht="26.1">
      <c r="A63" s="403" t="s">
        <v>11450</v>
      </c>
      <c r="B63">
        <v>66400</v>
      </c>
      <c r="C63" t="s">
        <v>11451</v>
      </c>
      <c r="D63">
        <v>371</v>
      </c>
      <c r="E63" s="404">
        <v>171111183</v>
      </c>
      <c r="F63" s="401" t="str">
        <f t="shared" si="1"/>
        <v>Í1++2È3GÎ</v>
      </c>
      <c r="G63">
        <f t="shared" si="0"/>
        <v>0</v>
      </c>
    </row>
    <row r="64" spans="1:7" ht="26.1">
      <c r="A64" s="403" t="s">
        <v>11450</v>
      </c>
      <c r="B64">
        <v>183200</v>
      </c>
      <c r="C64" t="s">
        <v>11452</v>
      </c>
      <c r="D64">
        <v>44</v>
      </c>
      <c r="E64" s="404">
        <v>171111252</v>
      </c>
      <c r="F64" s="401" t="str">
        <f t="shared" si="1"/>
        <v>Í1++9È2]Î</v>
      </c>
      <c r="G64">
        <f t="shared" si="0"/>
        <v>0</v>
      </c>
    </row>
    <row r="65" spans="1:7" ht="26.1">
      <c r="A65" s="403" t="s">
        <v>11453</v>
      </c>
      <c r="B65">
        <v>20000</v>
      </c>
      <c r="C65" t="s">
        <v>11454</v>
      </c>
      <c r="D65">
        <v>420</v>
      </c>
      <c r="E65" s="404">
        <v>171104265</v>
      </c>
      <c r="F65" s="401" t="str">
        <f t="shared" si="1"/>
        <v>Í1+$:È5^Î</v>
      </c>
      <c r="G65">
        <f t="shared" si="0"/>
        <v>0</v>
      </c>
    </row>
    <row r="66" spans="1:7" ht="26.1">
      <c r="A66" s="403" t="s">
        <v>11455</v>
      </c>
      <c r="B66">
        <v>28000</v>
      </c>
      <c r="C66" t="s">
        <v>11456</v>
      </c>
      <c r="D66">
        <v>225</v>
      </c>
      <c r="E66" s="404">
        <v>171111013</v>
      </c>
      <c r="F66" s="401" t="str">
        <f t="shared" si="1"/>
        <v>Í1++!È3jÎ</v>
      </c>
      <c r="G66">
        <f t="shared" ref="G66:G129" si="2">IF(AND( D66&gt;480,E66&lt;&gt;""),1,0)</f>
        <v>0</v>
      </c>
    </row>
    <row r="67" spans="1:7" ht="26.1">
      <c r="A67" s="403" t="s">
        <v>11457</v>
      </c>
      <c r="B67">
        <v>42400</v>
      </c>
      <c r="C67" t="s">
        <v>11458</v>
      </c>
      <c r="D67">
        <v>199</v>
      </c>
      <c r="E67" s="404">
        <v>171102892</v>
      </c>
      <c r="F67" s="401" t="str">
        <f t="shared" ref="F67:F130" si="3">Code128(E67)</f>
        <v>Í1+"yÈ2tÎ</v>
      </c>
      <c r="G67">
        <f t="shared" si="2"/>
        <v>0</v>
      </c>
    </row>
    <row r="68" spans="1:7" ht="26.1">
      <c r="A68" s="403" t="s">
        <v>11459</v>
      </c>
      <c r="B68">
        <v>31200</v>
      </c>
      <c r="C68" t="s">
        <v>11460</v>
      </c>
      <c r="D68">
        <v>95</v>
      </c>
      <c r="E68" s="404">
        <v>171101365</v>
      </c>
      <c r="F68" s="401" t="str">
        <f t="shared" si="3"/>
        <v>Í1+!DÈ5}Î</v>
      </c>
      <c r="G68">
        <f t="shared" si="2"/>
        <v>0</v>
      </c>
    </row>
    <row r="69" spans="1:7" ht="26.1">
      <c r="A69" s="403" t="s">
        <v>11461</v>
      </c>
      <c r="B69">
        <v>23200</v>
      </c>
      <c r="C69" t="s">
        <v>11462</v>
      </c>
      <c r="D69">
        <v>247</v>
      </c>
      <c r="E69" s="404">
        <v>171108704</v>
      </c>
      <c r="F69" s="401" t="str">
        <f t="shared" si="3"/>
        <v>Í1+(fÈ4FÎ</v>
      </c>
      <c r="G69">
        <f t="shared" si="2"/>
        <v>0</v>
      </c>
    </row>
    <row r="70" spans="1:7" ht="26.1">
      <c r="A70" s="403" t="s">
        <v>11463</v>
      </c>
      <c r="B70">
        <v>34400</v>
      </c>
      <c r="C70" t="s">
        <v>11464</v>
      </c>
      <c r="D70">
        <v>262</v>
      </c>
      <c r="E70" s="404">
        <v>171104718</v>
      </c>
      <c r="F70" s="401" t="str">
        <f t="shared" si="3"/>
        <v>Í1+$gÈ8VÎ</v>
      </c>
      <c r="G70">
        <f t="shared" si="2"/>
        <v>0</v>
      </c>
    </row>
    <row r="71" spans="1:7" ht="26.1" hidden="1">
      <c r="A71" s="403" t="s">
        <v>367</v>
      </c>
      <c r="B71">
        <v>905000</v>
      </c>
      <c r="C71" t="s">
        <v>11465</v>
      </c>
      <c r="D71">
        <v>217</v>
      </c>
      <c r="F71" s="401" t="e">
        <f t="shared" si="3"/>
        <v>#VALUE!</v>
      </c>
      <c r="G71">
        <f t="shared" si="2"/>
        <v>0</v>
      </c>
    </row>
    <row r="72" spans="1:7" ht="26.1">
      <c r="A72" s="403" t="s">
        <v>11466</v>
      </c>
      <c r="B72">
        <v>69600</v>
      </c>
      <c r="C72" t="s">
        <v>11467</v>
      </c>
      <c r="D72">
        <v>376</v>
      </c>
      <c r="E72" s="404">
        <v>171109031</v>
      </c>
      <c r="F72" s="401" t="str">
        <f t="shared" si="3"/>
        <v>Í1+)#È1`Î</v>
      </c>
      <c r="G72">
        <f t="shared" si="2"/>
        <v>0</v>
      </c>
    </row>
    <row r="73" spans="1:7" ht="26.1">
      <c r="A73" s="403" t="s">
        <v>11468</v>
      </c>
      <c r="B73">
        <v>52000</v>
      </c>
      <c r="C73" t="s">
        <v>11469</v>
      </c>
      <c r="D73">
        <v>247</v>
      </c>
      <c r="E73" s="404">
        <v>171102807</v>
      </c>
      <c r="F73" s="401" t="str">
        <f t="shared" si="3"/>
        <v>Í1+"pÈ7nÎ</v>
      </c>
      <c r="G73">
        <f t="shared" si="2"/>
        <v>0</v>
      </c>
    </row>
    <row r="74" spans="1:7" ht="26.1">
      <c r="A74" s="403" t="s">
        <v>11470</v>
      </c>
      <c r="B74">
        <v>111200</v>
      </c>
      <c r="C74" t="s">
        <v>11471</v>
      </c>
      <c r="D74">
        <v>448</v>
      </c>
      <c r="E74" s="404">
        <v>171102645</v>
      </c>
      <c r="F74" s="401" t="str">
        <f t="shared" si="3"/>
        <v>Í1+"`È5"Î</v>
      </c>
      <c r="G74">
        <f t="shared" si="2"/>
        <v>0</v>
      </c>
    </row>
    <row r="75" spans="1:7" ht="26.1">
      <c r="A75" s="403" t="s">
        <v>11472</v>
      </c>
      <c r="B75">
        <v>48800</v>
      </c>
      <c r="C75" t="s">
        <v>11473</v>
      </c>
      <c r="D75">
        <v>271</v>
      </c>
      <c r="E75" s="404">
        <v>171108645</v>
      </c>
      <c r="F75" s="401" t="str">
        <f t="shared" si="3"/>
        <v>Í1+(`È54Î</v>
      </c>
      <c r="G75">
        <f t="shared" si="2"/>
        <v>0</v>
      </c>
    </row>
    <row r="76" spans="1:7" ht="26.1">
      <c r="A76" s="403" t="s">
        <v>11474</v>
      </c>
      <c r="B76">
        <v>29600</v>
      </c>
      <c r="C76" t="s">
        <v>11475</v>
      </c>
      <c r="D76">
        <v>274</v>
      </c>
      <c r="E76" s="404">
        <v>171108642</v>
      </c>
      <c r="F76" s="401" t="str">
        <f t="shared" si="3"/>
        <v>Í1+(`È2"Î</v>
      </c>
      <c r="G76">
        <f t="shared" si="2"/>
        <v>0</v>
      </c>
    </row>
    <row r="77" spans="1:7" ht="26.1" hidden="1">
      <c r="A77" s="403" t="s">
        <v>11476</v>
      </c>
      <c r="B77">
        <v>69800</v>
      </c>
      <c r="C77" t="s">
        <v>11477</v>
      </c>
      <c r="D77">
        <v>550</v>
      </c>
      <c r="F77" s="401" t="e">
        <f t="shared" si="3"/>
        <v>#VALUE!</v>
      </c>
      <c r="G77">
        <f t="shared" si="2"/>
        <v>0</v>
      </c>
    </row>
    <row r="78" spans="1:7" ht="26.1">
      <c r="A78" s="403" t="s">
        <v>11478</v>
      </c>
      <c r="B78">
        <v>4700</v>
      </c>
      <c r="C78" t="s">
        <v>11479</v>
      </c>
      <c r="D78">
        <v>42</v>
      </c>
      <c r="E78" s="404">
        <v>171110008</v>
      </c>
      <c r="F78" s="401" t="str">
        <f t="shared" si="3"/>
        <v>Í1+*ÂÈ8ÅÎ</v>
      </c>
      <c r="G78">
        <f t="shared" si="2"/>
        <v>0</v>
      </c>
    </row>
    <row r="79" spans="1:7" ht="26.1">
      <c r="A79" s="403" t="s">
        <v>11480</v>
      </c>
      <c r="B79">
        <v>96800</v>
      </c>
      <c r="C79" t="s">
        <v>11481</v>
      </c>
      <c r="D79">
        <v>43</v>
      </c>
      <c r="E79" s="404">
        <v>171101814</v>
      </c>
      <c r="F79" s="401" t="str">
        <f t="shared" si="3"/>
        <v>Í1+!qÈ4]Î</v>
      </c>
      <c r="G79">
        <f t="shared" si="2"/>
        <v>0</v>
      </c>
    </row>
    <row r="80" spans="1:7" ht="26.1">
      <c r="A80" s="403" t="s">
        <v>11482</v>
      </c>
      <c r="B80">
        <v>3400</v>
      </c>
      <c r="C80" t="s">
        <v>11483</v>
      </c>
      <c r="D80">
        <v>353</v>
      </c>
      <c r="E80" s="404">
        <v>171110676</v>
      </c>
      <c r="F80" s="401" t="str">
        <f t="shared" si="3"/>
        <v>Í1+*cÈ6LÎ</v>
      </c>
      <c r="G80">
        <f t="shared" si="2"/>
        <v>0</v>
      </c>
    </row>
    <row r="81" spans="1:7" ht="26.1" hidden="1">
      <c r="A81" s="403" t="s">
        <v>11484</v>
      </c>
      <c r="B81">
        <v>21600</v>
      </c>
      <c r="C81" t="s">
        <v>11485</v>
      </c>
      <c r="D81">
        <v>506</v>
      </c>
      <c r="F81" s="401" t="e">
        <f t="shared" si="3"/>
        <v>#VALUE!</v>
      </c>
      <c r="G81">
        <f t="shared" si="2"/>
        <v>0</v>
      </c>
    </row>
    <row r="82" spans="1:7" ht="26.1">
      <c r="A82" s="403" t="s">
        <v>11486</v>
      </c>
      <c r="B82">
        <v>10400</v>
      </c>
      <c r="C82" t="s">
        <v>11487</v>
      </c>
      <c r="D82">
        <v>317</v>
      </c>
      <c r="E82" s="404">
        <v>171104479</v>
      </c>
      <c r="F82" s="401" t="str">
        <f t="shared" si="3"/>
        <v>Í1+$OÈ9cÎ</v>
      </c>
      <c r="G82">
        <f t="shared" si="2"/>
        <v>0</v>
      </c>
    </row>
    <row r="83" spans="1:7" ht="26.1">
      <c r="A83" s="403" t="s">
        <v>11488</v>
      </c>
      <c r="B83">
        <v>66400</v>
      </c>
      <c r="C83" t="s">
        <v>11489</v>
      </c>
      <c r="D83">
        <v>229</v>
      </c>
      <c r="E83" s="404">
        <v>171107020</v>
      </c>
      <c r="F83" s="401" t="str">
        <f t="shared" si="3"/>
        <v>Í1+'"È0PÎ</v>
      </c>
      <c r="G83">
        <f t="shared" si="2"/>
        <v>0</v>
      </c>
    </row>
    <row r="84" spans="1:7" ht="26.1">
      <c r="A84" s="403" t="s">
        <v>323</v>
      </c>
      <c r="B84">
        <v>52000</v>
      </c>
      <c r="C84" t="s">
        <v>11490</v>
      </c>
      <c r="D84">
        <v>419</v>
      </c>
      <c r="E84" s="404">
        <v>171102666</v>
      </c>
      <c r="F84" s="401" t="str">
        <f t="shared" si="3"/>
        <v>Í1+"bÈ60Î</v>
      </c>
      <c r="G84">
        <f t="shared" si="2"/>
        <v>0</v>
      </c>
    </row>
    <row r="85" spans="1:7" ht="26.1">
      <c r="A85" s="403" t="s">
        <v>11491</v>
      </c>
      <c r="B85">
        <v>85600</v>
      </c>
      <c r="C85" t="s">
        <v>11492</v>
      </c>
      <c r="D85">
        <v>26</v>
      </c>
      <c r="E85" s="404">
        <v>171102618</v>
      </c>
      <c r="F85" s="401" t="str">
        <f t="shared" si="3"/>
        <v>Í1+"]È8(Î</v>
      </c>
      <c r="G85">
        <f t="shared" si="2"/>
        <v>0</v>
      </c>
    </row>
    <row r="86" spans="1:7" ht="26.1">
      <c r="A86" s="403" t="s">
        <v>11493</v>
      </c>
      <c r="B86">
        <v>18400</v>
      </c>
      <c r="C86" t="s">
        <v>11494</v>
      </c>
      <c r="D86">
        <v>260</v>
      </c>
      <c r="E86" s="404">
        <v>171104720</v>
      </c>
      <c r="F86" s="401" t="str">
        <f t="shared" si="3"/>
        <v>Í1+$hÈ0*Î</v>
      </c>
      <c r="G86">
        <f t="shared" si="2"/>
        <v>0</v>
      </c>
    </row>
    <row r="87" spans="1:7" ht="26.1">
      <c r="A87" s="403" t="s">
        <v>11495</v>
      </c>
      <c r="B87">
        <v>130400</v>
      </c>
      <c r="C87" t="s">
        <v>11496</v>
      </c>
      <c r="D87">
        <v>45</v>
      </c>
      <c r="E87" s="404">
        <v>171102577</v>
      </c>
      <c r="F87" s="401" t="str">
        <f t="shared" si="3"/>
        <v>Í1+"YÈ7yÎ</v>
      </c>
      <c r="G87">
        <f t="shared" si="2"/>
        <v>0</v>
      </c>
    </row>
    <row r="88" spans="1:7" ht="26.1" hidden="1">
      <c r="A88" s="405" t="s">
        <v>11497</v>
      </c>
      <c r="B88" s="406">
        <v>3400</v>
      </c>
      <c r="C88" s="406" t="s">
        <v>11498</v>
      </c>
      <c r="D88" s="406">
        <v>519</v>
      </c>
      <c r="E88" s="407">
        <v>171109593</v>
      </c>
      <c r="F88" s="408" t="str">
        <f t="shared" si="3"/>
        <v>Í1+)[È3~Î</v>
      </c>
      <c r="G88" s="406">
        <f t="shared" si="2"/>
        <v>1</v>
      </c>
    </row>
    <row r="89" spans="1:7" ht="26.1" hidden="1">
      <c r="A89" s="403" t="s">
        <v>11499</v>
      </c>
      <c r="B89">
        <v>34400</v>
      </c>
      <c r="C89" t="s">
        <v>11500</v>
      </c>
      <c r="D89">
        <v>563</v>
      </c>
      <c r="F89" s="401" t="e">
        <f t="shared" si="3"/>
        <v>#VALUE!</v>
      </c>
      <c r="G89">
        <f t="shared" si="2"/>
        <v>0</v>
      </c>
    </row>
    <row r="90" spans="1:7" ht="26.1">
      <c r="A90" s="403" t="s">
        <v>11501</v>
      </c>
      <c r="B90">
        <v>4700</v>
      </c>
      <c r="C90" t="s">
        <v>11502</v>
      </c>
      <c r="D90">
        <v>112</v>
      </c>
      <c r="E90" s="404">
        <v>171102091</v>
      </c>
      <c r="F90" s="401" t="str">
        <f t="shared" si="3"/>
        <v>Í1+")È1cÎ</v>
      </c>
      <c r="G90">
        <f t="shared" si="2"/>
        <v>0</v>
      </c>
    </row>
    <row r="91" spans="1:7" ht="26.1">
      <c r="A91" s="403" t="s">
        <v>11503</v>
      </c>
      <c r="B91">
        <v>24800</v>
      </c>
      <c r="C91" t="s">
        <v>11504</v>
      </c>
      <c r="D91">
        <v>288</v>
      </c>
      <c r="E91" s="404">
        <v>171101323</v>
      </c>
      <c r="F91" s="401" t="str">
        <f t="shared" si="3"/>
        <v>Í1+!@È3aÎ</v>
      </c>
      <c r="G91">
        <f t="shared" si="2"/>
        <v>0</v>
      </c>
    </row>
    <row r="92" spans="1:7" ht="26.1">
      <c r="A92" s="403" t="s">
        <v>11505</v>
      </c>
      <c r="B92">
        <v>15200</v>
      </c>
      <c r="C92" t="s">
        <v>11506</v>
      </c>
      <c r="D92">
        <v>94</v>
      </c>
      <c r="E92" s="404">
        <v>171111059</v>
      </c>
      <c r="F92" s="401" t="str">
        <f t="shared" si="3"/>
        <v>Í1++%È97Î</v>
      </c>
      <c r="G92">
        <f t="shared" si="2"/>
        <v>0</v>
      </c>
    </row>
    <row r="93" spans="1:7" ht="26.1">
      <c r="A93" s="403" t="s">
        <v>11507</v>
      </c>
      <c r="B93">
        <v>3400</v>
      </c>
      <c r="C93" t="s">
        <v>11508</v>
      </c>
      <c r="D93">
        <v>114</v>
      </c>
      <c r="E93" s="404">
        <v>171102089</v>
      </c>
      <c r="F93" s="401" t="str">
        <f t="shared" si="3"/>
        <v>Í1+"(È9(Î</v>
      </c>
      <c r="G93">
        <f t="shared" si="2"/>
        <v>0</v>
      </c>
    </row>
    <row r="94" spans="1:7" ht="26.1">
      <c r="A94" s="403" t="s">
        <v>11509</v>
      </c>
      <c r="B94">
        <v>108000</v>
      </c>
      <c r="C94" t="s">
        <v>11510</v>
      </c>
      <c r="D94">
        <v>45</v>
      </c>
      <c r="E94" s="404">
        <v>171104628</v>
      </c>
      <c r="F94" s="401" t="str">
        <f t="shared" si="3"/>
        <v>Í1+$^È82Î</v>
      </c>
      <c r="G94">
        <f t="shared" si="2"/>
        <v>0</v>
      </c>
    </row>
    <row r="95" spans="1:7" ht="26.1">
      <c r="A95" s="403" t="s">
        <v>11511</v>
      </c>
      <c r="B95">
        <v>24800</v>
      </c>
      <c r="C95" t="s">
        <v>11512</v>
      </c>
      <c r="D95">
        <v>117</v>
      </c>
      <c r="E95" s="404">
        <v>171101326</v>
      </c>
      <c r="F95" s="401" t="str">
        <f t="shared" si="3"/>
        <v>Í1+!@È6sÎ</v>
      </c>
      <c r="G95">
        <f t="shared" si="2"/>
        <v>0</v>
      </c>
    </row>
    <row r="96" spans="1:7" ht="26.1">
      <c r="A96" s="403" t="s">
        <v>11513</v>
      </c>
      <c r="B96">
        <v>58400</v>
      </c>
      <c r="C96" t="s">
        <v>11514</v>
      </c>
      <c r="D96">
        <v>464</v>
      </c>
      <c r="E96" s="404">
        <v>171101960</v>
      </c>
      <c r="F96" s="401" t="str">
        <f t="shared" si="3"/>
        <v>Í1+!ÄÈ0ÅÎ</v>
      </c>
      <c r="G96">
        <f t="shared" si="2"/>
        <v>0</v>
      </c>
    </row>
    <row r="97" spans="1:7" ht="26.1">
      <c r="A97" s="403" t="s">
        <v>11515</v>
      </c>
      <c r="B97">
        <v>26400</v>
      </c>
      <c r="C97" t="s">
        <v>11516</v>
      </c>
      <c r="D97">
        <v>463</v>
      </c>
      <c r="E97" s="404">
        <v>171102041</v>
      </c>
      <c r="F97" s="401" t="str">
        <f t="shared" si="3"/>
        <v>Í1+"$È1OÎ</v>
      </c>
      <c r="G97">
        <f t="shared" si="2"/>
        <v>0</v>
      </c>
    </row>
    <row r="98" spans="1:7" ht="26.1" hidden="1">
      <c r="A98" s="403" t="s">
        <v>11517</v>
      </c>
      <c r="B98">
        <v>61600</v>
      </c>
      <c r="C98" t="s">
        <v>11518</v>
      </c>
      <c r="D98">
        <v>523</v>
      </c>
      <c r="F98" s="401" t="e">
        <f t="shared" si="3"/>
        <v>#VALUE!</v>
      </c>
      <c r="G98">
        <f t="shared" si="2"/>
        <v>0</v>
      </c>
    </row>
    <row r="99" spans="1:7" ht="26.1">
      <c r="A99" s="403" t="s">
        <v>11519</v>
      </c>
      <c r="B99">
        <v>3400</v>
      </c>
      <c r="C99" t="s">
        <v>11520</v>
      </c>
      <c r="D99">
        <v>430</v>
      </c>
      <c r="E99" s="404">
        <v>171109674</v>
      </c>
      <c r="F99" s="401" t="str">
        <f t="shared" si="3"/>
        <v>Í1+)cÈ4=Î</v>
      </c>
      <c r="G99">
        <f t="shared" si="2"/>
        <v>0</v>
      </c>
    </row>
    <row r="100" spans="1:7" ht="26.1">
      <c r="A100" s="403" t="s">
        <v>11521</v>
      </c>
      <c r="B100">
        <v>18400</v>
      </c>
      <c r="C100" t="s">
        <v>11522</v>
      </c>
      <c r="D100">
        <v>359</v>
      </c>
      <c r="E100" s="404">
        <v>171108946</v>
      </c>
      <c r="F100" s="401" t="str">
        <f t="shared" si="3"/>
        <v>Í1+(~È6KÎ</v>
      </c>
      <c r="G100">
        <f t="shared" si="2"/>
        <v>0</v>
      </c>
    </row>
    <row r="101" spans="1:7" ht="26.1">
      <c r="A101" s="403" t="s">
        <v>11523</v>
      </c>
      <c r="B101">
        <v>20000</v>
      </c>
      <c r="C101" t="s">
        <v>11524</v>
      </c>
      <c r="D101">
        <v>337</v>
      </c>
      <c r="E101" s="404">
        <v>171101922</v>
      </c>
      <c r="F101" s="401" t="str">
        <f t="shared" si="3"/>
        <v>Í1+!|È2}Î</v>
      </c>
      <c r="G101">
        <f t="shared" si="2"/>
        <v>0</v>
      </c>
    </row>
    <row r="102" spans="1:7" ht="26.1">
      <c r="A102" s="403" t="s">
        <v>11525</v>
      </c>
      <c r="B102">
        <v>13600</v>
      </c>
      <c r="C102" t="s">
        <v>11526</v>
      </c>
      <c r="D102">
        <v>462</v>
      </c>
      <c r="E102" s="404">
        <v>171109644</v>
      </c>
      <c r="F102" s="401" t="str">
        <f t="shared" si="3"/>
        <v>Í1+)`È41Î</v>
      </c>
      <c r="G102">
        <f t="shared" si="2"/>
        <v>0</v>
      </c>
    </row>
    <row r="103" spans="1:7" ht="26.1">
      <c r="A103" s="403" t="s">
        <v>11527</v>
      </c>
      <c r="B103">
        <v>24800</v>
      </c>
      <c r="C103" t="s">
        <v>11528</v>
      </c>
      <c r="D103">
        <v>223</v>
      </c>
      <c r="E103" s="404">
        <v>171108727</v>
      </c>
      <c r="F103" s="401" t="str">
        <f t="shared" si="3"/>
        <v>Í1+(hÈ7`Î</v>
      </c>
      <c r="G103">
        <f t="shared" si="2"/>
        <v>0</v>
      </c>
    </row>
    <row r="104" spans="1:7" ht="26.1">
      <c r="A104" s="403" t="s">
        <v>11529</v>
      </c>
      <c r="B104">
        <v>21600</v>
      </c>
      <c r="C104" t="s">
        <v>11530</v>
      </c>
      <c r="D104">
        <v>385</v>
      </c>
      <c r="E104" s="404">
        <v>171101386</v>
      </c>
      <c r="F104" s="401" t="str">
        <f t="shared" si="3"/>
        <v>Í1+!FÈ6$Î</v>
      </c>
      <c r="G104">
        <f t="shared" si="2"/>
        <v>0</v>
      </c>
    </row>
    <row r="105" spans="1:7" ht="26.1">
      <c r="A105" s="403" t="s">
        <v>11531</v>
      </c>
      <c r="B105">
        <v>2100</v>
      </c>
      <c r="C105" t="s">
        <v>11532</v>
      </c>
      <c r="D105">
        <v>241</v>
      </c>
      <c r="E105" s="404">
        <v>171103785</v>
      </c>
      <c r="F105" s="401" t="str">
        <f t="shared" si="3"/>
        <v>Í1+#nÈ5]Î</v>
      </c>
      <c r="G105">
        <f t="shared" si="2"/>
        <v>0</v>
      </c>
    </row>
    <row r="106" spans="1:7" ht="26.1" hidden="1">
      <c r="A106" s="403" t="s">
        <v>11533</v>
      </c>
      <c r="B106">
        <v>28000</v>
      </c>
      <c r="C106" t="s">
        <v>11534</v>
      </c>
      <c r="D106">
        <v>533</v>
      </c>
      <c r="F106" s="401" t="e">
        <f t="shared" si="3"/>
        <v>#VALUE!</v>
      </c>
      <c r="G106">
        <f t="shared" si="2"/>
        <v>0</v>
      </c>
    </row>
    <row r="107" spans="1:7" ht="26.1">
      <c r="A107" s="403" t="s">
        <v>11535</v>
      </c>
      <c r="B107">
        <v>7200</v>
      </c>
      <c r="C107" t="s">
        <v>11536</v>
      </c>
      <c r="D107">
        <v>423</v>
      </c>
      <c r="E107" s="404">
        <v>171109680</v>
      </c>
      <c r="F107" s="401" t="str">
        <f t="shared" si="3"/>
        <v>Í1+)dÈ0)Î</v>
      </c>
      <c r="G107">
        <f t="shared" si="2"/>
        <v>0</v>
      </c>
    </row>
    <row r="108" spans="1:7" ht="26.1">
      <c r="A108" s="403" t="s">
        <v>11537</v>
      </c>
      <c r="B108">
        <v>50400</v>
      </c>
      <c r="C108" t="s">
        <v>11538</v>
      </c>
      <c r="D108">
        <v>68</v>
      </c>
      <c r="E108" s="404">
        <v>171103528</v>
      </c>
      <c r="F108" s="401" t="str">
        <f t="shared" si="3"/>
        <v>Í1+#TÈ8nÎ</v>
      </c>
      <c r="G108">
        <f t="shared" si="2"/>
        <v>0</v>
      </c>
    </row>
    <row r="109" spans="1:7" ht="26.1">
      <c r="A109" s="403" t="s">
        <v>11539</v>
      </c>
      <c r="B109">
        <v>28000</v>
      </c>
      <c r="C109" t="s">
        <v>11540</v>
      </c>
      <c r="D109">
        <v>225</v>
      </c>
      <c r="E109" s="404">
        <v>171108725</v>
      </c>
      <c r="F109" s="401" t="str">
        <f t="shared" si="3"/>
        <v>Í1+(hÈ5TÎ</v>
      </c>
      <c r="G109">
        <f t="shared" si="2"/>
        <v>0</v>
      </c>
    </row>
    <row r="110" spans="1:7" ht="26.1">
      <c r="A110" s="403" t="s">
        <v>11541</v>
      </c>
      <c r="B110">
        <v>16800</v>
      </c>
      <c r="C110" t="s">
        <v>11542</v>
      </c>
      <c r="D110">
        <v>96</v>
      </c>
      <c r="E110" s="404">
        <v>171101366</v>
      </c>
      <c r="F110" s="401" t="str">
        <f t="shared" si="3"/>
        <v>Í1+!DÈ6ÇÎ</v>
      </c>
      <c r="G110">
        <f t="shared" si="2"/>
        <v>0</v>
      </c>
    </row>
    <row r="111" spans="1:7" ht="26.1" hidden="1">
      <c r="A111" s="403" t="s">
        <v>11543</v>
      </c>
      <c r="B111">
        <v>53600</v>
      </c>
      <c r="C111" t="s">
        <v>11544</v>
      </c>
      <c r="D111">
        <v>488</v>
      </c>
      <c r="F111" s="401" t="e">
        <f t="shared" si="3"/>
        <v>#VALUE!</v>
      </c>
      <c r="G111">
        <f t="shared" si="2"/>
        <v>0</v>
      </c>
    </row>
    <row r="112" spans="1:7" ht="26.1" hidden="1">
      <c r="A112" s="403" t="s">
        <v>11545</v>
      </c>
      <c r="B112">
        <v>130600</v>
      </c>
      <c r="C112" t="s">
        <v>11546</v>
      </c>
      <c r="D112">
        <v>466</v>
      </c>
      <c r="F112" s="401" t="e">
        <f t="shared" si="3"/>
        <v>#VALUE!</v>
      </c>
      <c r="G112">
        <f t="shared" si="2"/>
        <v>0</v>
      </c>
    </row>
    <row r="113" spans="1:7" ht="26.1" hidden="1">
      <c r="A113" s="403" t="s">
        <v>11547</v>
      </c>
      <c r="B113">
        <v>44200</v>
      </c>
      <c r="C113" t="s">
        <v>11548</v>
      </c>
      <c r="D113">
        <v>424</v>
      </c>
      <c r="F113" s="401" t="e">
        <f t="shared" si="3"/>
        <v>#VALUE!</v>
      </c>
      <c r="G113">
        <f t="shared" si="2"/>
        <v>0</v>
      </c>
    </row>
    <row r="114" spans="1:7" ht="26.1">
      <c r="A114" s="403" t="s">
        <v>11549</v>
      </c>
      <c r="B114">
        <v>64800</v>
      </c>
      <c r="C114" t="s">
        <v>11550</v>
      </c>
      <c r="D114">
        <v>229</v>
      </c>
      <c r="E114" s="404">
        <v>171103942</v>
      </c>
      <c r="F114" s="401" t="str">
        <f t="shared" si="3"/>
        <v>Í1+#~È2$Î</v>
      </c>
      <c r="G114">
        <f t="shared" si="2"/>
        <v>0</v>
      </c>
    </row>
    <row r="115" spans="1:7" ht="26.1">
      <c r="A115" s="403" t="s">
        <v>11551</v>
      </c>
      <c r="B115">
        <v>2100</v>
      </c>
      <c r="C115" t="s">
        <v>11552</v>
      </c>
      <c r="D115">
        <v>300</v>
      </c>
      <c r="E115" s="404">
        <v>171108678</v>
      </c>
      <c r="F115" s="401" t="str">
        <f t="shared" si="3"/>
        <v>Í1+(cÈ8RÎ</v>
      </c>
      <c r="G115">
        <f t="shared" si="2"/>
        <v>0</v>
      </c>
    </row>
    <row r="116" spans="1:7" ht="26.1">
      <c r="A116" s="403" t="s">
        <v>11553</v>
      </c>
      <c r="B116">
        <v>58400</v>
      </c>
      <c r="C116" t="s">
        <v>11554</v>
      </c>
      <c r="D116">
        <v>266</v>
      </c>
      <c r="E116" s="404">
        <v>171101891</v>
      </c>
      <c r="F116" s="401" t="str">
        <f t="shared" si="3"/>
        <v>Í1+!yÈ1kÎ</v>
      </c>
      <c r="G116">
        <f t="shared" si="2"/>
        <v>0</v>
      </c>
    </row>
    <row r="117" spans="1:7" ht="26.1">
      <c r="A117" s="403" t="s">
        <v>11555</v>
      </c>
      <c r="B117">
        <v>15200</v>
      </c>
      <c r="C117" t="s">
        <v>11556</v>
      </c>
      <c r="D117">
        <v>88</v>
      </c>
      <c r="E117" s="404">
        <v>171101359</v>
      </c>
      <c r="F117" s="401" t="str">
        <f t="shared" si="3"/>
        <v>Í1+!CÈ9*Î</v>
      </c>
      <c r="G117">
        <f t="shared" si="2"/>
        <v>0</v>
      </c>
    </row>
    <row r="118" spans="1:7" ht="26.1" hidden="1">
      <c r="A118" s="403" t="s">
        <v>4956</v>
      </c>
      <c r="B118">
        <v>249000</v>
      </c>
      <c r="C118" t="s">
        <v>11557</v>
      </c>
      <c r="D118">
        <v>588</v>
      </c>
      <c r="F118" s="401" t="e">
        <f t="shared" si="3"/>
        <v>#VALUE!</v>
      </c>
      <c r="G118">
        <f t="shared" si="2"/>
        <v>0</v>
      </c>
    </row>
    <row r="119" spans="1:7" ht="26.1">
      <c r="A119" s="403" t="s">
        <v>11558</v>
      </c>
      <c r="B119">
        <v>92000</v>
      </c>
      <c r="C119" t="s">
        <v>11559</v>
      </c>
      <c r="D119">
        <v>282</v>
      </c>
      <c r="E119" s="404">
        <v>171111180</v>
      </c>
      <c r="F119" s="401" t="str">
        <f t="shared" si="3"/>
        <v>Í1++2È05Î</v>
      </c>
      <c r="G119">
        <f t="shared" si="2"/>
        <v>0</v>
      </c>
    </row>
    <row r="120" spans="1:7" ht="26.1">
      <c r="A120" s="403" t="s">
        <v>11560</v>
      </c>
      <c r="B120">
        <v>16800</v>
      </c>
      <c r="C120" t="s">
        <v>11561</v>
      </c>
      <c r="D120">
        <v>91</v>
      </c>
      <c r="E120" s="404">
        <v>171101862</v>
      </c>
      <c r="F120" s="401" t="str">
        <f t="shared" si="3"/>
        <v>Í1+!vÈ2eÎ</v>
      </c>
      <c r="G120">
        <f t="shared" si="2"/>
        <v>0</v>
      </c>
    </row>
    <row r="121" spans="1:7" ht="26.1">
      <c r="A121" s="403" t="s">
        <v>11562</v>
      </c>
      <c r="B121">
        <v>15200</v>
      </c>
      <c r="C121" t="s">
        <v>11563</v>
      </c>
      <c r="D121">
        <v>440</v>
      </c>
      <c r="E121" s="404">
        <v>171104367</v>
      </c>
      <c r="F121" s="401" t="str">
        <f t="shared" si="3"/>
        <v>Í1+$DÈ7+Î</v>
      </c>
      <c r="G121">
        <f t="shared" si="2"/>
        <v>0</v>
      </c>
    </row>
    <row r="122" spans="1:7" ht="26.1" hidden="1">
      <c r="A122" s="403" t="s">
        <v>11564</v>
      </c>
      <c r="B122">
        <v>623400</v>
      </c>
      <c r="C122" t="s">
        <v>11565</v>
      </c>
      <c r="D122">
        <v>26</v>
      </c>
      <c r="F122" s="401" t="e">
        <f t="shared" si="3"/>
        <v>#VALUE!</v>
      </c>
      <c r="G122">
        <f t="shared" si="2"/>
        <v>0</v>
      </c>
    </row>
    <row r="123" spans="1:7" ht="26.1" hidden="1">
      <c r="A123" s="403" t="s">
        <v>11566</v>
      </c>
      <c r="B123">
        <v>66600</v>
      </c>
      <c r="C123" t="s">
        <v>11567</v>
      </c>
      <c r="D123">
        <v>509</v>
      </c>
      <c r="F123" s="401" t="e">
        <f t="shared" si="3"/>
        <v>#VALUE!</v>
      </c>
      <c r="G123">
        <f t="shared" si="2"/>
        <v>0</v>
      </c>
    </row>
    <row r="124" spans="1:7" ht="26.1">
      <c r="A124" s="403" t="s">
        <v>11568</v>
      </c>
      <c r="B124">
        <v>32800</v>
      </c>
      <c r="C124" t="s">
        <v>11569</v>
      </c>
      <c r="D124">
        <v>273</v>
      </c>
      <c r="E124" s="404">
        <v>171101603</v>
      </c>
      <c r="F124" s="401" t="str">
        <f t="shared" si="3"/>
        <v>Í1+!\È3jÎ</v>
      </c>
      <c r="G124">
        <f t="shared" si="2"/>
        <v>0</v>
      </c>
    </row>
    <row r="125" spans="1:7" ht="26.1">
      <c r="A125" s="403" t="s">
        <v>11570</v>
      </c>
      <c r="B125">
        <v>45600</v>
      </c>
      <c r="C125" t="s">
        <v>11571</v>
      </c>
      <c r="D125">
        <v>121</v>
      </c>
      <c r="E125" s="404">
        <v>171103897</v>
      </c>
      <c r="F125" s="401" t="str">
        <f t="shared" si="3"/>
        <v>Í1+#yÈ7.Î</v>
      </c>
      <c r="G125">
        <f t="shared" si="2"/>
        <v>0</v>
      </c>
    </row>
    <row r="126" spans="1:7" ht="26.1">
      <c r="A126" s="403" t="s">
        <v>11572</v>
      </c>
      <c r="B126">
        <v>58400</v>
      </c>
      <c r="C126" t="s">
        <v>11573</v>
      </c>
      <c r="D126">
        <v>443</v>
      </c>
      <c r="E126" s="404">
        <v>171104285</v>
      </c>
      <c r="F126" s="401" t="str">
        <f t="shared" si="3"/>
        <v>Í1+$&lt;È5fÎ</v>
      </c>
      <c r="G126">
        <f t="shared" si="2"/>
        <v>0</v>
      </c>
    </row>
    <row r="127" spans="1:7" ht="26.1">
      <c r="A127" s="403" t="s">
        <v>11574</v>
      </c>
      <c r="B127">
        <v>31200</v>
      </c>
      <c r="C127" t="s">
        <v>11575</v>
      </c>
      <c r="D127">
        <v>105</v>
      </c>
      <c r="E127" s="404">
        <v>171103580</v>
      </c>
      <c r="F127" s="401" t="str">
        <f t="shared" si="3"/>
        <v>Í1+#ZÈ0VÎ</v>
      </c>
      <c r="G127">
        <f t="shared" si="2"/>
        <v>0</v>
      </c>
    </row>
    <row r="128" spans="1:7" ht="26.1">
      <c r="A128" s="403" t="s">
        <v>11576</v>
      </c>
      <c r="B128">
        <v>31200</v>
      </c>
      <c r="C128" t="s">
        <v>11577</v>
      </c>
      <c r="D128">
        <v>379</v>
      </c>
      <c r="E128" s="404">
        <v>171103603</v>
      </c>
      <c r="F128" s="401" t="str">
        <f t="shared" si="3"/>
        <v>Í1+#\È3pÎ</v>
      </c>
      <c r="G128">
        <f t="shared" si="2"/>
        <v>0</v>
      </c>
    </row>
    <row r="129" spans="1:7" ht="26.1">
      <c r="A129" s="403" t="s">
        <v>11578</v>
      </c>
      <c r="B129">
        <v>16800</v>
      </c>
      <c r="C129" t="s">
        <v>11579</v>
      </c>
      <c r="D129">
        <v>303</v>
      </c>
      <c r="E129" s="404">
        <v>171104168</v>
      </c>
      <c r="F129" s="401" t="str">
        <f t="shared" si="3"/>
        <v>Í1+$0È8HÎ</v>
      </c>
      <c r="G129">
        <f t="shared" si="2"/>
        <v>0</v>
      </c>
    </row>
    <row r="130" spans="1:7" ht="26.1">
      <c r="A130" s="403" t="s">
        <v>11580</v>
      </c>
      <c r="B130">
        <v>116000</v>
      </c>
      <c r="C130" t="s">
        <v>11581</v>
      </c>
      <c r="D130">
        <v>467</v>
      </c>
      <c r="E130" s="404">
        <v>171104345</v>
      </c>
      <c r="F130" s="401" t="str">
        <f t="shared" si="3"/>
        <v>Í1+$BÈ5~Î</v>
      </c>
      <c r="G130">
        <f t="shared" ref="G130:G193" si="4">IF(AND( D130&gt;480,E130&lt;&gt;""),1,0)</f>
        <v>0</v>
      </c>
    </row>
    <row r="131" spans="1:7" ht="26.1">
      <c r="A131" s="403" t="s">
        <v>11582</v>
      </c>
      <c r="B131">
        <v>32800</v>
      </c>
      <c r="C131" t="s">
        <v>11583</v>
      </c>
      <c r="D131">
        <v>464</v>
      </c>
      <c r="E131" s="404">
        <v>171104399</v>
      </c>
      <c r="F131" s="401" t="str">
        <f t="shared" ref="F131:F194" si="5">Code128(E131)</f>
        <v>Í1+$GÈ9CÎ</v>
      </c>
      <c r="G131">
        <f t="shared" si="4"/>
        <v>0</v>
      </c>
    </row>
    <row r="132" spans="1:7" ht="26.1">
      <c r="A132" s="403" t="s">
        <v>11584</v>
      </c>
      <c r="B132">
        <v>40800</v>
      </c>
      <c r="C132" t="s">
        <v>11585</v>
      </c>
      <c r="D132">
        <v>351</v>
      </c>
      <c r="E132" s="404">
        <v>171106723</v>
      </c>
      <c r="F132" s="401" t="str">
        <f t="shared" si="5"/>
        <v>Í1+&amp;hÈ3BÎ</v>
      </c>
      <c r="G132">
        <f t="shared" si="4"/>
        <v>0</v>
      </c>
    </row>
    <row r="133" spans="1:7" ht="26.1">
      <c r="A133" s="403" t="s">
        <v>11586</v>
      </c>
      <c r="B133">
        <v>23200</v>
      </c>
      <c r="C133" t="s">
        <v>11587</v>
      </c>
      <c r="D133">
        <v>278</v>
      </c>
      <c r="E133" s="404">
        <v>171104702</v>
      </c>
      <c r="F133" s="401" t="str">
        <f t="shared" si="5"/>
        <v>Í1+$fÈ2.Î</v>
      </c>
      <c r="G133">
        <f t="shared" si="4"/>
        <v>0</v>
      </c>
    </row>
    <row r="134" spans="1:7" ht="26.1">
      <c r="A134" s="403" t="s">
        <v>11588</v>
      </c>
      <c r="B134">
        <v>12000</v>
      </c>
      <c r="C134" t="s">
        <v>11589</v>
      </c>
      <c r="D134">
        <v>256</v>
      </c>
      <c r="E134" s="404">
        <v>171101587</v>
      </c>
      <c r="F134" s="401" t="str">
        <f t="shared" si="5"/>
        <v>Í1+!ZÈ7zÎ</v>
      </c>
      <c r="G134">
        <f t="shared" si="4"/>
        <v>0</v>
      </c>
    </row>
    <row r="135" spans="1:7" ht="26.1">
      <c r="A135" s="403" t="s">
        <v>11590</v>
      </c>
      <c r="B135">
        <v>7200</v>
      </c>
      <c r="C135" t="s">
        <v>11591</v>
      </c>
      <c r="D135">
        <v>254</v>
      </c>
      <c r="E135" s="404">
        <v>171101586</v>
      </c>
      <c r="F135" s="401" t="str">
        <f t="shared" si="5"/>
        <v>Í1+!ZÈ6tÎ</v>
      </c>
      <c r="G135">
        <f t="shared" si="4"/>
        <v>0</v>
      </c>
    </row>
    <row r="136" spans="1:7" ht="26.1">
      <c r="A136" s="403" t="s">
        <v>7760</v>
      </c>
      <c r="B136">
        <v>36000</v>
      </c>
      <c r="C136" t="s">
        <v>11592</v>
      </c>
      <c r="D136">
        <v>26</v>
      </c>
      <c r="E136" s="404">
        <v>171108833</v>
      </c>
      <c r="F136" s="401" t="str">
        <f t="shared" si="5"/>
        <v>Í1+(sÈ3tÎ</v>
      </c>
      <c r="G136">
        <f t="shared" si="4"/>
        <v>0</v>
      </c>
    </row>
    <row r="137" spans="1:7" ht="26.1">
      <c r="A137" s="403" t="s">
        <v>11593</v>
      </c>
      <c r="B137">
        <v>16800</v>
      </c>
      <c r="C137" t="s">
        <v>11594</v>
      </c>
      <c r="D137">
        <v>318</v>
      </c>
      <c r="E137" s="404">
        <v>171101679</v>
      </c>
      <c r="F137" s="401" t="str">
        <f t="shared" si="5"/>
        <v>Í1+!cÈ9CÎ</v>
      </c>
      <c r="G137">
        <f t="shared" si="4"/>
        <v>0</v>
      </c>
    </row>
    <row r="138" spans="1:7" ht="26.1">
      <c r="A138" s="403" t="s">
        <v>8794</v>
      </c>
      <c r="B138">
        <v>112800</v>
      </c>
      <c r="C138" t="s">
        <v>11595</v>
      </c>
      <c r="D138">
        <v>109</v>
      </c>
      <c r="E138" s="404">
        <v>171102971</v>
      </c>
      <c r="F138" s="401" t="str">
        <f t="shared" si="5"/>
        <v>Í1+"ÅÈ1'Î</v>
      </c>
      <c r="G138">
        <f t="shared" si="4"/>
        <v>0</v>
      </c>
    </row>
    <row r="139" spans="1:7" ht="26.1">
      <c r="A139" s="403" t="s">
        <v>11596</v>
      </c>
      <c r="B139">
        <v>13600</v>
      </c>
      <c r="C139" t="s">
        <v>11597</v>
      </c>
      <c r="D139">
        <v>460</v>
      </c>
      <c r="E139" s="404">
        <v>171102634</v>
      </c>
      <c r="F139" s="401" t="str">
        <f t="shared" si="5"/>
        <v>Í1+"_È4ÃÎ</v>
      </c>
      <c r="G139">
        <f t="shared" si="4"/>
        <v>0</v>
      </c>
    </row>
    <row r="140" spans="1:7" ht="26.1" hidden="1">
      <c r="A140" s="403" t="s">
        <v>425</v>
      </c>
      <c r="B140">
        <v>708200</v>
      </c>
      <c r="C140" t="s">
        <v>11598</v>
      </c>
      <c r="D140">
        <v>275</v>
      </c>
      <c r="F140" s="401" t="e">
        <f t="shared" si="5"/>
        <v>#VALUE!</v>
      </c>
      <c r="G140">
        <f t="shared" si="4"/>
        <v>0</v>
      </c>
    </row>
    <row r="141" spans="1:7" ht="26.1">
      <c r="A141" s="403" t="s">
        <v>11599</v>
      </c>
      <c r="B141">
        <v>63200</v>
      </c>
      <c r="C141" t="s">
        <v>11600</v>
      </c>
      <c r="D141">
        <v>356</v>
      </c>
      <c r="E141" s="404">
        <v>171102736</v>
      </c>
      <c r="F141" s="401" t="str">
        <f t="shared" si="5"/>
        <v>Í1+"iÈ6LÎ</v>
      </c>
      <c r="G141">
        <f t="shared" si="4"/>
        <v>0</v>
      </c>
    </row>
    <row r="142" spans="1:7" ht="26.1">
      <c r="A142" s="403" t="s">
        <v>11601</v>
      </c>
      <c r="B142">
        <v>3400</v>
      </c>
      <c r="C142" t="s">
        <v>11602</v>
      </c>
      <c r="D142">
        <v>459</v>
      </c>
      <c r="E142" s="404">
        <v>171103802</v>
      </c>
      <c r="F142" s="401" t="str">
        <f t="shared" si="5"/>
        <v>Í1+#pÈ2SÎ</v>
      </c>
      <c r="G142">
        <f t="shared" si="4"/>
        <v>0</v>
      </c>
    </row>
    <row r="143" spans="1:7" ht="26.1">
      <c r="A143" s="403" t="s">
        <v>11603</v>
      </c>
      <c r="B143">
        <v>23200</v>
      </c>
      <c r="C143" t="s">
        <v>11604</v>
      </c>
      <c r="D143">
        <v>327</v>
      </c>
      <c r="E143" s="404">
        <v>171104471</v>
      </c>
      <c r="F143" s="401" t="str">
        <f t="shared" si="5"/>
        <v>Í1+$OÈ13Î</v>
      </c>
      <c r="G143">
        <f t="shared" si="4"/>
        <v>0</v>
      </c>
    </row>
    <row r="144" spans="1:7" ht="26.1" hidden="1">
      <c r="A144" s="403" t="s">
        <v>11605</v>
      </c>
      <c r="B144">
        <v>72800</v>
      </c>
      <c r="C144" t="s">
        <v>11606</v>
      </c>
      <c r="D144">
        <v>551</v>
      </c>
      <c r="F144" s="401" t="e">
        <f t="shared" si="5"/>
        <v>#VALUE!</v>
      </c>
      <c r="G144">
        <f t="shared" si="4"/>
        <v>0</v>
      </c>
    </row>
    <row r="145" spans="1:7" ht="26.1">
      <c r="A145" s="403" t="s">
        <v>11607</v>
      </c>
      <c r="B145">
        <v>2100</v>
      </c>
      <c r="C145" t="s">
        <v>11608</v>
      </c>
      <c r="D145">
        <v>440</v>
      </c>
      <c r="E145" s="404">
        <v>171104282</v>
      </c>
      <c r="F145" s="401" t="str">
        <f t="shared" si="5"/>
        <v>Í1+$&lt;È2TÎ</v>
      </c>
      <c r="G145">
        <f t="shared" si="4"/>
        <v>0</v>
      </c>
    </row>
    <row r="146" spans="1:7" ht="26.1">
      <c r="A146" s="403" t="s">
        <v>11609</v>
      </c>
      <c r="B146">
        <v>28000</v>
      </c>
      <c r="C146" t="s">
        <v>11610</v>
      </c>
      <c r="D146">
        <v>222</v>
      </c>
      <c r="E146" s="404">
        <v>171108728</v>
      </c>
      <c r="F146" s="401" t="str">
        <f t="shared" si="5"/>
        <v>Í1+(hÈ8fÎ</v>
      </c>
      <c r="G146">
        <f t="shared" si="4"/>
        <v>0</v>
      </c>
    </row>
    <row r="147" spans="1:7" ht="26.1">
      <c r="A147" s="403" t="s">
        <v>11611</v>
      </c>
      <c r="B147">
        <v>3400</v>
      </c>
      <c r="C147" t="s">
        <v>11612</v>
      </c>
      <c r="D147">
        <v>441</v>
      </c>
      <c r="E147" s="404">
        <v>171104283</v>
      </c>
      <c r="F147" s="401" t="str">
        <f t="shared" si="5"/>
        <v>Í1+$&lt;È3ZÎ</v>
      </c>
      <c r="G147">
        <f t="shared" si="4"/>
        <v>0</v>
      </c>
    </row>
    <row r="148" spans="1:7" ht="26.1">
      <c r="A148" s="403" t="s">
        <v>11613</v>
      </c>
      <c r="B148">
        <v>26400</v>
      </c>
      <c r="C148" t="s">
        <v>11614</v>
      </c>
      <c r="D148">
        <v>127</v>
      </c>
      <c r="E148" s="404">
        <v>171106859</v>
      </c>
      <c r="F148" s="401" t="str">
        <f t="shared" si="5"/>
        <v>Í1+&amp;uÈ93Î</v>
      </c>
      <c r="G148">
        <f t="shared" si="4"/>
        <v>0</v>
      </c>
    </row>
    <row r="149" spans="1:7" ht="26.1">
      <c r="A149" s="403" t="s">
        <v>11615</v>
      </c>
      <c r="B149">
        <v>44000</v>
      </c>
      <c r="C149" t="s">
        <v>11616</v>
      </c>
      <c r="D149">
        <v>418</v>
      </c>
      <c r="E149" s="404">
        <v>171108984</v>
      </c>
      <c r="F149" s="401" t="str">
        <f t="shared" si="5"/>
        <v>Í1+(ÆÈ4OÎ</v>
      </c>
      <c r="G149">
        <f t="shared" si="4"/>
        <v>0</v>
      </c>
    </row>
    <row r="150" spans="1:7" ht="26.1" hidden="1">
      <c r="A150" s="403" t="s">
        <v>11617</v>
      </c>
      <c r="B150">
        <v>44000</v>
      </c>
      <c r="C150" t="s">
        <v>11618</v>
      </c>
      <c r="D150">
        <v>518</v>
      </c>
      <c r="F150" s="401" t="e">
        <f t="shared" si="5"/>
        <v>#VALUE!</v>
      </c>
      <c r="G150">
        <f t="shared" si="4"/>
        <v>0</v>
      </c>
    </row>
    <row r="151" spans="1:7" ht="26.1">
      <c r="A151" s="403" t="s">
        <v>11619</v>
      </c>
      <c r="B151">
        <v>21600</v>
      </c>
      <c r="C151" t="s">
        <v>11620</v>
      </c>
      <c r="D151">
        <v>117</v>
      </c>
      <c r="E151" s="404">
        <v>171103619</v>
      </c>
      <c r="F151" s="401" t="str">
        <f t="shared" si="5"/>
        <v>Í1+#]È91Î</v>
      </c>
      <c r="G151">
        <f t="shared" si="4"/>
        <v>0</v>
      </c>
    </row>
    <row r="152" spans="1:7" ht="26.1">
      <c r="A152" s="403" t="s">
        <v>11621</v>
      </c>
      <c r="B152">
        <v>18400</v>
      </c>
      <c r="C152" t="s">
        <v>11622</v>
      </c>
      <c r="D152">
        <v>376</v>
      </c>
      <c r="E152" s="404">
        <v>171110999</v>
      </c>
      <c r="F152" s="401" t="str">
        <f t="shared" si="5"/>
        <v>Í1+*ÇÈ9wÎ</v>
      </c>
      <c r="G152">
        <f t="shared" si="4"/>
        <v>0</v>
      </c>
    </row>
    <row r="153" spans="1:7" ht="26.1" hidden="1">
      <c r="A153" s="403" t="s">
        <v>11623</v>
      </c>
      <c r="B153">
        <v>31200</v>
      </c>
      <c r="C153" t="s">
        <v>11624</v>
      </c>
      <c r="D153">
        <v>549</v>
      </c>
      <c r="F153" s="401" t="e">
        <f t="shared" si="5"/>
        <v>#VALUE!</v>
      </c>
      <c r="G153">
        <f t="shared" si="4"/>
        <v>0</v>
      </c>
    </row>
    <row r="154" spans="1:7" ht="26.1">
      <c r="A154" s="403" t="s">
        <v>11625</v>
      </c>
      <c r="B154">
        <v>95200</v>
      </c>
      <c r="C154" t="s">
        <v>11626</v>
      </c>
      <c r="D154">
        <v>227</v>
      </c>
      <c r="E154" s="404">
        <v>171104557</v>
      </c>
      <c r="F154" s="401" t="str">
        <f t="shared" si="5"/>
        <v>Í1+$WÈ7wÎ</v>
      </c>
      <c r="G154">
        <f t="shared" si="4"/>
        <v>0</v>
      </c>
    </row>
    <row r="155" spans="1:7" ht="26.1">
      <c r="A155" s="403" t="s">
        <v>11627</v>
      </c>
      <c r="B155">
        <v>61600</v>
      </c>
      <c r="C155" t="s">
        <v>11628</v>
      </c>
      <c r="D155">
        <v>15</v>
      </c>
      <c r="E155" s="404">
        <v>171101458</v>
      </c>
      <c r="F155" s="401" t="str">
        <f t="shared" si="5"/>
        <v>Í1+!MÈ8LÎ</v>
      </c>
      <c r="G155">
        <f t="shared" si="4"/>
        <v>0</v>
      </c>
    </row>
    <row r="156" spans="1:7" ht="26.1">
      <c r="A156" s="403" t="s">
        <v>11629</v>
      </c>
      <c r="B156">
        <v>58400</v>
      </c>
      <c r="C156" t="s">
        <v>11630</v>
      </c>
      <c r="D156">
        <v>342</v>
      </c>
      <c r="E156" s="404">
        <v>171101659</v>
      </c>
      <c r="F156" s="401" t="str">
        <f t="shared" si="5"/>
        <v>Í1+!aÈ9;Î</v>
      </c>
      <c r="G156">
        <f t="shared" si="4"/>
        <v>0</v>
      </c>
    </row>
    <row r="157" spans="1:7" ht="26.1">
      <c r="A157" s="403" t="s">
        <v>11631</v>
      </c>
      <c r="B157">
        <v>394400</v>
      </c>
      <c r="C157" t="s">
        <v>11632</v>
      </c>
      <c r="D157">
        <v>346</v>
      </c>
      <c r="E157" s="404">
        <v>171101655</v>
      </c>
      <c r="F157" s="401" t="str">
        <f t="shared" si="5"/>
        <v>Í1+!aÈ5#Î</v>
      </c>
      <c r="G157">
        <f t="shared" si="4"/>
        <v>0</v>
      </c>
    </row>
    <row r="158" spans="1:7" ht="26.1">
      <c r="A158" s="403" t="s">
        <v>11633</v>
      </c>
      <c r="B158">
        <v>18400</v>
      </c>
      <c r="C158" t="s">
        <v>11634</v>
      </c>
      <c r="D158">
        <v>56</v>
      </c>
      <c r="E158" s="404">
        <v>171108788</v>
      </c>
      <c r="F158" s="401" t="str">
        <f t="shared" si="5"/>
        <v>Í1+(nÈ8~Î</v>
      </c>
      <c r="G158">
        <f t="shared" si="4"/>
        <v>0</v>
      </c>
    </row>
    <row r="159" spans="1:7" ht="26.1">
      <c r="A159" s="403" t="s">
        <v>11635</v>
      </c>
      <c r="B159">
        <v>4700</v>
      </c>
      <c r="C159" t="s">
        <v>11636</v>
      </c>
      <c r="D159">
        <v>195</v>
      </c>
      <c r="E159" s="404">
        <v>171110947</v>
      </c>
      <c r="F159" s="401" t="str">
        <f t="shared" si="5"/>
        <v>Í1+*~È7WÎ</v>
      </c>
      <c r="G159">
        <f t="shared" si="4"/>
        <v>0</v>
      </c>
    </row>
    <row r="160" spans="1:7" ht="26.1">
      <c r="A160" s="403" t="s">
        <v>11637</v>
      </c>
      <c r="B160">
        <v>2100</v>
      </c>
      <c r="C160" t="s">
        <v>11638</v>
      </c>
      <c r="D160">
        <v>460</v>
      </c>
      <c r="E160" s="404">
        <v>171103804</v>
      </c>
      <c r="F160" s="401" t="str">
        <f t="shared" si="5"/>
        <v>Í1+#pÈ4_Î</v>
      </c>
      <c r="G160">
        <f t="shared" si="4"/>
        <v>0</v>
      </c>
    </row>
    <row r="161" spans="1:7" ht="26.1">
      <c r="A161" s="403" t="s">
        <v>11639</v>
      </c>
      <c r="B161">
        <v>60000</v>
      </c>
      <c r="C161" t="s">
        <v>11640</v>
      </c>
      <c r="D161">
        <v>442</v>
      </c>
      <c r="E161" s="404">
        <v>171102641</v>
      </c>
      <c r="F161" s="401" t="str">
        <f t="shared" si="5"/>
        <v>Í1+"`È1qÎ</v>
      </c>
      <c r="G161">
        <f t="shared" si="4"/>
        <v>0</v>
      </c>
    </row>
    <row r="162" spans="1:7" ht="26.1">
      <c r="A162" s="403" t="s">
        <v>11641</v>
      </c>
      <c r="B162">
        <v>40800</v>
      </c>
      <c r="C162" t="s">
        <v>11642</v>
      </c>
      <c r="D162">
        <v>222</v>
      </c>
      <c r="E162" s="404">
        <v>171102835</v>
      </c>
      <c r="F162" s="401" t="str">
        <f t="shared" si="5"/>
        <v>Í1+"sÈ5nÎ</v>
      </c>
      <c r="G162">
        <f t="shared" si="4"/>
        <v>0</v>
      </c>
    </row>
    <row r="163" spans="1:7" ht="26.1">
      <c r="A163" s="403" t="s">
        <v>11643</v>
      </c>
      <c r="B163">
        <v>96800</v>
      </c>
      <c r="C163" t="s">
        <v>11644</v>
      </c>
      <c r="D163">
        <v>70</v>
      </c>
      <c r="E163" s="404">
        <v>171103530</v>
      </c>
      <c r="F163" s="401" t="str">
        <f t="shared" si="5"/>
        <v>Í1+#UÈ0BÎ</v>
      </c>
      <c r="G163">
        <f t="shared" si="4"/>
        <v>0</v>
      </c>
    </row>
    <row r="164" spans="1:7" ht="26.1">
      <c r="A164" s="403" t="s">
        <v>11645</v>
      </c>
      <c r="B164">
        <v>244000</v>
      </c>
      <c r="C164" t="s">
        <v>11646</v>
      </c>
      <c r="D164">
        <v>101</v>
      </c>
      <c r="E164" s="404">
        <v>171103966</v>
      </c>
      <c r="F164" s="401" t="str">
        <f t="shared" si="5"/>
        <v>Í1+#ÄÈ6DÎ</v>
      </c>
      <c r="G164">
        <f t="shared" si="4"/>
        <v>0</v>
      </c>
    </row>
    <row r="165" spans="1:7" ht="26.1" hidden="1">
      <c r="A165" s="403" t="s">
        <v>11647</v>
      </c>
      <c r="B165">
        <v>47200</v>
      </c>
      <c r="C165" t="s">
        <v>11648</v>
      </c>
      <c r="D165">
        <v>531</v>
      </c>
      <c r="F165" s="401" t="e">
        <f t="shared" si="5"/>
        <v>#VALUE!</v>
      </c>
      <c r="G165">
        <f t="shared" si="4"/>
        <v>0</v>
      </c>
    </row>
    <row r="166" spans="1:7" ht="26.1">
      <c r="A166" s="403" t="s">
        <v>11649</v>
      </c>
      <c r="B166">
        <v>272800</v>
      </c>
      <c r="C166" t="s">
        <v>11650</v>
      </c>
      <c r="D166">
        <v>480</v>
      </c>
      <c r="E166" s="404">
        <v>171109514</v>
      </c>
      <c r="F166" s="401" t="str">
        <f t="shared" si="5"/>
        <v>Í1+)SÈ4dÎ</v>
      </c>
      <c r="G166">
        <f t="shared" si="4"/>
        <v>0</v>
      </c>
    </row>
    <row r="167" spans="1:7" ht="26.1">
      <c r="A167" s="403" t="s">
        <v>11651</v>
      </c>
      <c r="B167">
        <v>4700</v>
      </c>
      <c r="C167" t="s">
        <v>11652</v>
      </c>
      <c r="D167">
        <v>135</v>
      </c>
      <c r="E167" s="404">
        <v>171104019</v>
      </c>
      <c r="F167" s="401" t="str">
        <f t="shared" si="5"/>
        <v>Í1+$!È9yÎ</v>
      </c>
      <c r="G167">
        <f t="shared" si="4"/>
        <v>0</v>
      </c>
    </row>
    <row r="168" spans="1:7" ht="26.1" hidden="1">
      <c r="A168" s="403" t="s">
        <v>11653</v>
      </c>
      <c r="B168">
        <v>23200</v>
      </c>
      <c r="C168" t="s">
        <v>11654</v>
      </c>
      <c r="D168">
        <v>583</v>
      </c>
      <c r="F168" s="401" t="e">
        <f t="shared" si="5"/>
        <v>#VALUE!</v>
      </c>
      <c r="G168">
        <f t="shared" si="4"/>
        <v>0</v>
      </c>
    </row>
    <row r="169" spans="1:7" ht="26.1">
      <c r="A169" s="403" t="s">
        <v>11655</v>
      </c>
      <c r="B169">
        <v>64800</v>
      </c>
      <c r="C169" t="s">
        <v>11656</v>
      </c>
      <c r="D169">
        <v>297</v>
      </c>
      <c r="E169" s="404">
        <v>171101452</v>
      </c>
      <c r="F169" s="401" t="str">
        <f t="shared" si="5"/>
        <v>Í1+!MÈ2(Î</v>
      </c>
      <c r="G169">
        <f t="shared" si="4"/>
        <v>0</v>
      </c>
    </row>
    <row r="170" spans="1:7" ht="26.1">
      <c r="A170" s="403" t="s">
        <v>11657</v>
      </c>
      <c r="B170">
        <v>45600</v>
      </c>
      <c r="C170" t="s">
        <v>11658</v>
      </c>
      <c r="D170">
        <v>299</v>
      </c>
      <c r="E170" s="404">
        <v>171101954</v>
      </c>
      <c r="F170" s="401" t="str">
        <f t="shared" si="5"/>
        <v>Í1+!ÃÈ4.Î</v>
      </c>
      <c r="G170">
        <f t="shared" si="4"/>
        <v>0</v>
      </c>
    </row>
    <row r="171" spans="1:7" ht="26.1" hidden="1">
      <c r="A171" s="403" t="s">
        <v>11659</v>
      </c>
      <c r="B171">
        <v>10400</v>
      </c>
      <c r="C171" t="s">
        <v>11660</v>
      </c>
      <c r="D171">
        <v>571</v>
      </c>
      <c r="F171" s="401" t="e">
        <f t="shared" si="5"/>
        <v>#VALUE!</v>
      </c>
      <c r="G171">
        <f t="shared" si="4"/>
        <v>0</v>
      </c>
    </row>
    <row r="172" spans="1:7" ht="26.1">
      <c r="A172" s="403" t="s">
        <v>11661</v>
      </c>
      <c r="B172">
        <v>13600</v>
      </c>
      <c r="C172" t="s">
        <v>11662</v>
      </c>
      <c r="D172">
        <v>390</v>
      </c>
      <c r="E172" s="404">
        <v>171111187</v>
      </c>
      <c r="F172" s="401" t="str">
        <f t="shared" si="5"/>
        <v>Í1++2È7_Î</v>
      </c>
      <c r="G172">
        <f t="shared" si="4"/>
        <v>0</v>
      </c>
    </row>
    <row r="173" spans="1:7" ht="26.1" hidden="1">
      <c r="A173" s="403" t="s">
        <v>11663</v>
      </c>
      <c r="B173">
        <v>39200</v>
      </c>
      <c r="C173" t="s">
        <v>11664</v>
      </c>
      <c r="D173">
        <v>512</v>
      </c>
      <c r="F173" s="401" t="e">
        <f t="shared" si="5"/>
        <v>#VALUE!</v>
      </c>
      <c r="G173">
        <f t="shared" si="4"/>
        <v>0</v>
      </c>
    </row>
    <row r="174" spans="1:7" ht="26.1">
      <c r="A174" s="403" t="s">
        <v>11665</v>
      </c>
      <c r="B174">
        <v>8800</v>
      </c>
      <c r="C174" t="s">
        <v>11666</v>
      </c>
      <c r="D174">
        <v>212</v>
      </c>
      <c r="E174" s="404">
        <v>171104094</v>
      </c>
      <c r="F174" s="401" t="str">
        <f t="shared" si="5"/>
        <v>Í1+$)È4{Î</v>
      </c>
      <c r="G174">
        <f t="shared" si="4"/>
        <v>0</v>
      </c>
    </row>
    <row r="175" spans="1:7" ht="26.1">
      <c r="A175" s="403" t="s">
        <v>11667</v>
      </c>
      <c r="B175">
        <v>64800</v>
      </c>
      <c r="C175" t="s">
        <v>11668</v>
      </c>
      <c r="D175">
        <v>224</v>
      </c>
      <c r="E175" s="404">
        <v>171110935</v>
      </c>
      <c r="F175" s="401" t="str">
        <f t="shared" si="5"/>
        <v>Í1+*}È5GÎ</v>
      </c>
      <c r="G175">
        <f t="shared" si="4"/>
        <v>0</v>
      </c>
    </row>
    <row r="176" spans="1:7" ht="26.1" hidden="1">
      <c r="A176" s="403" t="s">
        <v>11669</v>
      </c>
      <c r="B176">
        <v>130600</v>
      </c>
      <c r="C176" t="s">
        <v>11670</v>
      </c>
      <c r="D176">
        <v>227</v>
      </c>
      <c r="F176" s="401" t="e">
        <f t="shared" si="5"/>
        <v>#VALUE!</v>
      </c>
      <c r="G176">
        <f t="shared" si="4"/>
        <v>0</v>
      </c>
    </row>
    <row r="177" spans="1:7" ht="26.1">
      <c r="A177" s="403" t="s">
        <v>11671</v>
      </c>
      <c r="B177">
        <v>172000</v>
      </c>
      <c r="C177" t="s">
        <v>11672</v>
      </c>
      <c r="D177">
        <v>45</v>
      </c>
      <c r="E177" s="404">
        <v>171111253</v>
      </c>
      <c r="F177" s="401" t="str">
        <f t="shared" si="5"/>
        <v>Í1++9È3cÎ</v>
      </c>
      <c r="G177">
        <f t="shared" si="4"/>
        <v>0</v>
      </c>
    </row>
    <row r="178" spans="1:7" ht="26.1" hidden="1">
      <c r="A178" s="403" t="s">
        <v>11673</v>
      </c>
      <c r="B178">
        <v>3400</v>
      </c>
      <c r="C178" t="s">
        <v>11674</v>
      </c>
      <c r="D178">
        <v>490</v>
      </c>
      <c r="F178" s="401" t="e">
        <f t="shared" si="5"/>
        <v>#VALUE!</v>
      </c>
      <c r="G178">
        <f t="shared" si="4"/>
        <v>0</v>
      </c>
    </row>
    <row r="179" spans="1:7" ht="26.1">
      <c r="A179" s="403" t="s">
        <v>11675</v>
      </c>
      <c r="B179">
        <v>4700</v>
      </c>
      <c r="C179" t="s">
        <v>11676</v>
      </c>
      <c r="D179">
        <v>246</v>
      </c>
      <c r="E179" s="404">
        <v>171109828</v>
      </c>
      <c r="F179" s="401" t="str">
        <f t="shared" si="5"/>
        <v>Í1+)rÈ8*Î</v>
      </c>
      <c r="G179">
        <f t="shared" si="4"/>
        <v>0</v>
      </c>
    </row>
    <row r="180" spans="1:7" ht="26.1">
      <c r="A180" s="403" t="s">
        <v>2399</v>
      </c>
      <c r="B180">
        <v>18400</v>
      </c>
      <c r="C180" t="s">
        <v>11677</v>
      </c>
      <c r="D180">
        <v>66</v>
      </c>
      <c r="E180" s="404">
        <v>171104670</v>
      </c>
      <c r="F180" s="401" t="str">
        <f t="shared" si="5"/>
        <v>Í1+$cÈ0}Î</v>
      </c>
      <c r="G180">
        <f t="shared" si="4"/>
        <v>0</v>
      </c>
    </row>
    <row r="181" spans="1:7" ht="26.1" hidden="1">
      <c r="A181" s="403" t="s">
        <v>11678</v>
      </c>
      <c r="B181">
        <v>36000</v>
      </c>
      <c r="C181" t="s">
        <v>11679</v>
      </c>
      <c r="D181">
        <v>509</v>
      </c>
      <c r="F181" s="401" t="e">
        <f t="shared" si="5"/>
        <v>#VALUE!</v>
      </c>
      <c r="G181">
        <f t="shared" si="4"/>
        <v>0</v>
      </c>
    </row>
    <row r="182" spans="1:7" ht="26.1" hidden="1">
      <c r="A182" s="403" t="s">
        <v>11680</v>
      </c>
      <c r="B182">
        <v>60000</v>
      </c>
      <c r="C182" t="s">
        <v>11681</v>
      </c>
      <c r="D182">
        <v>535</v>
      </c>
      <c r="F182" s="401" t="e">
        <f t="shared" si="5"/>
        <v>#VALUE!</v>
      </c>
      <c r="G182">
        <f t="shared" si="4"/>
        <v>0</v>
      </c>
    </row>
    <row r="183" spans="1:7" ht="26.1">
      <c r="A183" s="403" t="s">
        <v>11682</v>
      </c>
      <c r="B183">
        <v>29600</v>
      </c>
      <c r="C183" t="s">
        <v>11683</v>
      </c>
      <c r="D183">
        <v>392</v>
      </c>
      <c r="E183" s="404">
        <v>171109045</v>
      </c>
      <c r="F183" s="401" t="str">
        <f t="shared" si="5"/>
        <v>Í1+)$È5|Î</v>
      </c>
      <c r="G183">
        <f t="shared" si="4"/>
        <v>0</v>
      </c>
    </row>
    <row r="184" spans="1:7" ht="26.1" hidden="1">
      <c r="A184" s="403" t="s">
        <v>11684</v>
      </c>
      <c r="B184">
        <v>138600</v>
      </c>
      <c r="C184" t="s">
        <v>11685</v>
      </c>
      <c r="D184">
        <v>519</v>
      </c>
      <c r="F184" s="401" t="e">
        <f t="shared" si="5"/>
        <v>#VALUE!</v>
      </c>
      <c r="G184">
        <f t="shared" si="4"/>
        <v>0</v>
      </c>
    </row>
    <row r="185" spans="1:7" ht="26.1">
      <c r="A185" s="403" t="s">
        <v>11686</v>
      </c>
      <c r="B185">
        <v>85600</v>
      </c>
      <c r="C185" t="s">
        <v>11687</v>
      </c>
      <c r="D185">
        <v>173</v>
      </c>
      <c r="E185" s="404">
        <v>171104057</v>
      </c>
      <c r="F185" s="401" t="str">
        <f t="shared" si="5"/>
        <v>Í1+$%È7}Î</v>
      </c>
      <c r="G185">
        <f t="shared" si="4"/>
        <v>0</v>
      </c>
    </row>
    <row r="186" spans="1:7" ht="26.1">
      <c r="A186" s="403" t="s">
        <v>11688</v>
      </c>
      <c r="B186">
        <v>21600</v>
      </c>
      <c r="C186" t="s">
        <v>11689</v>
      </c>
      <c r="D186">
        <v>111</v>
      </c>
      <c r="E186" s="404">
        <v>171108910</v>
      </c>
      <c r="F186" s="401" t="str">
        <f t="shared" si="5"/>
        <v>Í1+({È0ÆÎ</v>
      </c>
      <c r="G186">
        <f t="shared" si="4"/>
        <v>0</v>
      </c>
    </row>
    <row r="187" spans="1:7" ht="26.1" hidden="1">
      <c r="A187" s="403" t="s">
        <v>11690</v>
      </c>
      <c r="B187">
        <v>36000</v>
      </c>
      <c r="C187" t="s">
        <v>11691</v>
      </c>
      <c r="D187">
        <v>588</v>
      </c>
      <c r="F187" s="401" t="e">
        <f t="shared" si="5"/>
        <v>#VALUE!</v>
      </c>
      <c r="G187">
        <f t="shared" si="4"/>
        <v>0</v>
      </c>
    </row>
    <row r="188" spans="1:7" ht="26.1">
      <c r="A188" s="403" t="s">
        <v>7968</v>
      </c>
      <c r="B188">
        <v>8800</v>
      </c>
      <c r="C188" t="s">
        <v>11692</v>
      </c>
      <c r="D188">
        <v>33</v>
      </c>
      <c r="E188" s="404">
        <v>171111240</v>
      </c>
      <c r="F188" s="401" t="str">
        <f t="shared" si="5"/>
        <v>Í1++8È0MÎ</v>
      </c>
      <c r="G188">
        <f t="shared" si="4"/>
        <v>0</v>
      </c>
    </row>
    <row r="189" spans="1:7" ht="26.1" hidden="1">
      <c r="A189" s="403" t="s">
        <v>352</v>
      </c>
      <c r="B189">
        <v>105000</v>
      </c>
      <c r="C189" t="s">
        <v>11693</v>
      </c>
      <c r="D189">
        <v>202</v>
      </c>
      <c r="F189" s="401" t="e">
        <f t="shared" si="5"/>
        <v>#VALUE!</v>
      </c>
      <c r="G189">
        <f t="shared" si="4"/>
        <v>0</v>
      </c>
    </row>
    <row r="190" spans="1:7" ht="26.1" hidden="1">
      <c r="A190" s="403" t="s">
        <v>11694</v>
      </c>
      <c r="B190">
        <v>68000</v>
      </c>
      <c r="C190" t="s">
        <v>11695</v>
      </c>
      <c r="D190">
        <v>583</v>
      </c>
      <c r="F190" s="401" t="e">
        <f t="shared" si="5"/>
        <v>#VALUE!</v>
      </c>
      <c r="G190">
        <f t="shared" si="4"/>
        <v>0</v>
      </c>
    </row>
    <row r="191" spans="1:7" ht="26.1">
      <c r="A191" s="403" t="s">
        <v>11696</v>
      </c>
      <c r="B191">
        <v>63200</v>
      </c>
      <c r="C191" t="s">
        <v>11697</v>
      </c>
      <c r="D191">
        <v>261</v>
      </c>
      <c r="E191" s="404">
        <v>171103821</v>
      </c>
      <c r="F191" s="401" t="str">
        <f t="shared" si="5"/>
        <v>Í1+#rÈ1UÎ</v>
      </c>
      <c r="G191">
        <f t="shared" si="4"/>
        <v>0</v>
      </c>
    </row>
    <row r="192" spans="1:7" ht="26.1">
      <c r="A192" s="403" t="s">
        <v>11698</v>
      </c>
      <c r="B192">
        <v>29600</v>
      </c>
      <c r="C192" t="s">
        <v>11699</v>
      </c>
      <c r="D192">
        <v>93</v>
      </c>
      <c r="E192" s="404">
        <v>171111089</v>
      </c>
      <c r="F192" s="401" t="str">
        <f t="shared" si="5"/>
        <v>Í1++(È9CÎ</v>
      </c>
      <c r="G192">
        <f t="shared" si="4"/>
        <v>0</v>
      </c>
    </row>
    <row r="193" spans="1:7" ht="26.1">
      <c r="A193" s="403" t="s">
        <v>11700</v>
      </c>
      <c r="B193">
        <v>37600</v>
      </c>
      <c r="C193" t="s">
        <v>11701</v>
      </c>
      <c r="D193">
        <v>217</v>
      </c>
      <c r="E193" s="404">
        <v>171102832</v>
      </c>
      <c r="F193" s="401" t="str">
        <f t="shared" si="5"/>
        <v>Í1+"sÈ2\Î</v>
      </c>
      <c r="G193">
        <f t="shared" si="4"/>
        <v>0</v>
      </c>
    </row>
    <row r="194" spans="1:7" ht="26.1">
      <c r="A194" s="403" t="s">
        <v>11702</v>
      </c>
      <c r="B194">
        <v>34400</v>
      </c>
      <c r="C194" t="s">
        <v>11703</v>
      </c>
      <c r="D194">
        <v>359</v>
      </c>
      <c r="E194" s="404">
        <v>171102903</v>
      </c>
      <c r="F194" s="401" t="str">
        <f t="shared" si="5"/>
        <v>Í1+"zÈ3~Î</v>
      </c>
      <c r="G194">
        <f t="shared" ref="G194:G257" si="6">IF(AND( D194&gt;480,E194&lt;&gt;""),1,0)</f>
        <v>0</v>
      </c>
    </row>
    <row r="195" spans="1:7" ht="26.1" hidden="1">
      <c r="A195" s="403" t="s">
        <v>11704</v>
      </c>
      <c r="B195">
        <v>26400</v>
      </c>
      <c r="C195" t="s">
        <v>11705</v>
      </c>
      <c r="D195">
        <v>553</v>
      </c>
      <c r="F195" s="401" t="e">
        <f t="shared" ref="F195:F258" si="7">Code128(E195)</f>
        <v>#VALUE!</v>
      </c>
      <c r="G195">
        <f t="shared" si="6"/>
        <v>0</v>
      </c>
    </row>
    <row r="196" spans="1:7" ht="26.1">
      <c r="A196" s="403" t="s">
        <v>11706</v>
      </c>
      <c r="B196">
        <v>34400</v>
      </c>
      <c r="C196" t="s">
        <v>11707</v>
      </c>
      <c r="D196">
        <v>53</v>
      </c>
      <c r="E196" s="404">
        <v>171101690</v>
      </c>
      <c r="F196" s="401" t="str">
        <f t="shared" si="7"/>
        <v>Í1+!eÈ0|Î</v>
      </c>
      <c r="G196">
        <f t="shared" si="6"/>
        <v>0</v>
      </c>
    </row>
    <row r="197" spans="1:7" ht="26.1" hidden="1">
      <c r="A197" s="403" t="s">
        <v>11708</v>
      </c>
      <c r="B197">
        <v>42400</v>
      </c>
      <c r="C197" t="s">
        <v>11709</v>
      </c>
      <c r="D197">
        <v>591</v>
      </c>
      <c r="F197" s="401" t="e">
        <f t="shared" si="7"/>
        <v>#VALUE!</v>
      </c>
      <c r="G197">
        <f t="shared" si="6"/>
        <v>0</v>
      </c>
    </row>
    <row r="198" spans="1:7" ht="26.1">
      <c r="A198" s="403" t="s">
        <v>11710</v>
      </c>
      <c r="B198">
        <v>61600</v>
      </c>
      <c r="C198" t="s">
        <v>11711</v>
      </c>
      <c r="D198">
        <v>37</v>
      </c>
      <c r="E198" s="404">
        <v>171104645</v>
      </c>
      <c r="F198" s="401" t="str">
        <f t="shared" si="7"/>
        <v>Í1+$`È5(Î</v>
      </c>
      <c r="G198">
        <f t="shared" si="6"/>
        <v>0</v>
      </c>
    </row>
    <row r="199" spans="1:7" ht="26.1">
      <c r="A199" s="403" t="s">
        <v>11712</v>
      </c>
      <c r="B199">
        <v>10400</v>
      </c>
      <c r="C199" t="s">
        <v>11713</v>
      </c>
      <c r="D199">
        <v>52</v>
      </c>
      <c r="E199" s="404">
        <v>171101689</v>
      </c>
      <c r="F199" s="401" t="str">
        <f t="shared" si="7"/>
        <v>Í1+!dÈ9GÎ</v>
      </c>
      <c r="G199">
        <f t="shared" si="6"/>
        <v>0</v>
      </c>
    </row>
    <row r="200" spans="1:7" ht="26.1" hidden="1">
      <c r="A200" s="403" t="s">
        <v>11714</v>
      </c>
      <c r="B200">
        <v>29600</v>
      </c>
      <c r="C200" t="s">
        <v>11715</v>
      </c>
      <c r="D200">
        <v>521</v>
      </c>
      <c r="F200" s="401" t="e">
        <f t="shared" si="7"/>
        <v>#VALUE!</v>
      </c>
      <c r="G200">
        <f t="shared" si="6"/>
        <v>0</v>
      </c>
    </row>
    <row r="201" spans="1:7" ht="26.1">
      <c r="A201" s="403" t="s">
        <v>11716</v>
      </c>
      <c r="B201">
        <v>63200</v>
      </c>
      <c r="C201" t="s">
        <v>11717</v>
      </c>
      <c r="D201">
        <v>478</v>
      </c>
      <c r="E201" s="404">
        <v>171101384</v>
      </c>
      <c r="F201" s="401" t="str">
        <f t="shared" si="7"/>
        <v>Í1+!FÈ4ÃÎ</v>
      </c>
      <c r="G201">
        <f t="shared" si="6"/>
        <v>0</v>
      </c>
    </row>
    <row r="202" spans="1:7" ht="26.1">
      <c r="A202" s="403" t="s">
        <v>11718</v>
      </c>
      <c r="B202">
        <v>4700</v>
      </c>
      <c r="C202" t="s">
        <v>11719</v>
      </c>
      <c r="D202">
        <v>369</v>
      </c>
      <c r="E202" s="404">
        <v>171109727</v>
      </c>
      <c r="F202" s="401" t="str">
        <f t="shared" si="7"/>
        <v>Í1+)hÈ7cÎ</v>
      </c>
      <c r="G202">
        <f t="shared" si="6"/>
        <v>0</v>
      </c>
    </row>
    <row r="203" spans="1:7" ht="26.1">
      <c r="A203" s="403" t="s">
        <v>11720</v>
      </c>
      <c r="B203">
        <v>55200</v>
      </c>
      <c r="C203" t="s">
        <v>11721</v>
      </c>
      <c r="D203">
        <v>74</v>
      </c>
      <c r="E203" s="404">
        <v>171101860</v>
      </c>
      <c r="F203" s="401" t="str">
        <f t="shared" si="7"/>
        <v>Í1+!vÈ0YÎ</v>
      </c>
      <c r="G203">
        <f t="shared" si="6"/>
        <v>0</v>
      </c>
    </row>
    <row r="204" spans="1:7" ht="26.1" hidden="1">
      <c r="A204" s="405" t="s">
        <v>11722</v>
      </c>
      <c r="B204" s="406">
        <v>4700</v>
      </c>
      <c r="C204" s="406" t="s">
        <v>11723</v>
      </c>
      <c r="D204" s="406">
        <v>559</v>
      </c>
      <c r="E204" s="407">
        <v>171109556</v>
      </c>
      <c r="F204" s="408" t="str">
        <f t="shared" si="7"/>
        <v>Í1+)WÈ6ÄÎ</v>
      </c>
      <c r="G204" s="406">
        <f t="shared" si="6"/>
        <v>1</v>
      </c>
    </row>
    <row r="205" spans="1:7" ht="26.1" hidden="1">
      <c r="A205" s="405" t="s">
        <v>11724</v>
      </c>
      <c r="B205" s="406">
        <v>3400</v>
      </c>
      <c r="C205" s="406" t="s">
        <v>11725</v>
      </c>
      <c r="D205" s="406">
        <v>556</v>
      </c>
      <c r="E205" s="407">
        <v>171109558</v>
      </c>
      <c r="F205" s="408" t="str">
        <f t="shared" si="7"/>
        <v>Í1+)WÈ8%Î</v>
      </c>
      <c r="G205" s="406">
        <f t="shared" si="6"/>
        <v>1</v>
      </c>
    </row>
    <row r="206" spans="1:7" ht="26.1" hidden="1">
      <c r="A206" s="403" t="s">
        <v>11726</v>
      </c>
      <c r="B206">
        <v>68000</v>
      </c>
      <c r="C206" t="s">
        <v>11727</v>
      </c>
      <c r="D206">
        <v>594</v>
      </c>
      <c r="F206" s="401" t="e">
        <f t="shared" si="7"/>
        <v>#VALUE!</v>
      </c>
      <c r="G206">
        <f t="shared" si="6"/>
        <v>0</v>
      </c>
    </row>
    <row r="207" spans="1:7" ht="26.1" hidden="1">
      <c r="A207" s="403" t="s">
        <v>11728</v>
      </c>
      <c r="B207">
        <v>15200</v>
      </c>
      <c r="C207" t="s">
        <v>11729</v>
      </c>
      <c r="D207">
        <v>505</v>
      </c>
      <c r="F207" s="401" t="e">
        <f t="shared" si="7"/>
        <v>#VALUE!</v>
      </c>
      <c r="G207">
        <f t="shared" si="6"/>
        <v>0</v>
      </c>
    </row>
    <row r="208" spans="1:7" ht="26.1">
      <c r="A208" s="403" t="s">
        <v>11730</v>
      </c>
      <c r="B208">
        <v>266400</v>
      </c>
      <c r="C208" t="s">
        <v>11731</v>
      </c>
      <c r="D208">
        <v>381</v>
      </c>
      <c r="E208" s="404">
        <v>171111291</v>
      </c>
      <c r="F208" s="401" t="str">
        <f t="shared" si="7"/>
        <v>Í1++=È1gÎ</v>
      </c>
      <c r="G208">
        <f t="shared" si="6"/>
        <v>0</v>
      </c>
    </row>
    <row r="209" spans="1:7" ht="26.1">
      <c r="A209" s="403" t="s">
        <v>11732</v>
      </c>
      <c r="B209">
        <v>18400</v>
      </c>
      <c r="C209" t="s">
        <v>11733</v>
      </c>
      <c r="D209">
        <v>75</v>
      </c>
      <c r="E209" s="404">
        <v>171101861</v>
      </c>
      <c r="F209" s="401" t="str">
        <f t="shared" si="7"/>
        <v>Í1+!vÈ1_Î</v>
      </c>
      <c r="G209">
        <f t="shared" si="6"/>
        <v>0</v>
      </c>
    </row>
    <row r="210" spans="1:7" ht="26.1">
      <c r="A210" s="403" t="s">
        <v>11734</v>
      </c>
      <c r="B210">
        <v>37600</v>
      </c>
      <c r="C210" t="s">
        <v>11735</v>
      </c>
      <c r="D210">
        <v>417</v>
      </c>
      <c r="E210" s="404">
        <v>171111188</v>
      </c>
      <c r="F210" s="401" t="str">
        <f t="shared" si="7"/>
        <v>Í1++2È8eÎ</v>
      </c>
      <c r="G210">
        <f t="shared" si="6"/>
        <v>0</v>
      </c>
    </row>
    <row r="211" spans="1:7" ht="26.1">
      <c r="A211" s="403" t="s">
        <v>11736</v>
      </c>
      <c r="B211">
        <v>26400</v>
      </c>
      <c r="C211" t="s">
        <v>11737</v>
      </c>
      <c r="D211">
        <v>396</v>
      </c>
      <c r="E211" s="404">
        <v>171111160</v>
      </c>
      <c r="F211" s="401" t="str">
        <f t="shared" si="7"/>
        <v>Í1++0È0-Î</v>
      </c>
      <c r="G211">
        <f t="shared" si="6"/>
        <v>0</v>
      </c>
    </row>
    <row r="212" spans="1:7" ht="26.1">
      <c r="A212" s="403" t="s">
        <v>11738</v>
      </c>
      <c r="B212">
        <v>44000</v>
      </c>
      <c r="C212" t="s">
        <v>11739</v>
      </c>
      <c r="D212">
        <v>319</v>
      </c>
      <c r="E212" s="404">
        <v>171107185</v>
      </c>
      <c r="F212" s="401" t="str">
        <f t="shared" si="7"/>
        <v>Í1+'2È5GÎ</v>
      </c>
      <c r="G212">
        <f t="shared" si="6"/>
        <v>0</v>
      </c>
    </row>
    <row r="213" spans="1:7" ht="26.1" hidden="1">
      <c r="A213" s="403" t="s">
        <v>11740</v>
      </c>
      <c r="B213">
        <v>21600</v>
      </c>
      <c r="C213" t="s">
        <v>11741</v>
      </c>
      <c r="D213">
        <v>593</v>
      </c>
      <c r="F213" s="401" t="e">
        <f t="shared" si="7"/>
        <v>#VALUE!</v>
      </c>
      <c r="G213">
        <f t="shared" si="6"/>
        <v>0</v>
      </c>
    </row>
    <row r="214" spans="1:7" ht="26.1">
      <c r="A214" s="403" t="s">
        <v>11742</v>
      </c>
      <c r="B214">
        <v>32800</v>
      </c>
      <c r="C214" t="s">
        <v>11743</v>
      </c>
      <c r="D214">
        <v>352</v>
      </c>
      <c r="E214" s="404">
        <v>171110680</v>
      </c>
      <c r="F214" s="401" t="str">
        <f t="shared" si="7"/>
        <v>Í1+*dÈ0,Î</v>
      </c>
      <c r="G214">
        <f t="shared" si="6"/>
        <v>0</v>
      </c>
    </row>
    <row r="215" spans="1:7" ht="26.1">
      <c r="A215" s="403" t="s">
        <v>11744</v>
      </c>
      <c r="B215">
        <v>196000</v>
      </c>
      <c r="C215" t="s">
        <v>11745</v>
      </c>
      <c r="D215">
        <v>349</v>
      </c>
      <c r="E215" s="404">
        <v>171110675</v>
      </c>
      <c r="F215" s="401" t="str">
        <f t="shared" si="7"/>
        <v>Í1+*cÈ5FÎ</v>
      </c>
      <c r="G215">
        <f t="shared" si="6"/>
        <v>0</v>
      </c>
    </row>
    <row r="216" spans="1:7" ht="26.1" hidden="1">
      <c r="A216" s="403" t="s">
        <v>409</v>
      </c>
      <c r="B216">
        <v>117800</v>
      </c>
      <c r="C216" t="s">
        <v>11746</v>
      </c>
      <c r="D216">
        <v>259</v>
      </c>
      <c r="F216" s="401" t="e">
        <f t="shared" si="7"/>
        <v>#VALUE!</v>
      </c>
      <c r="G216">
        <f t="shared" si="6"/>
        <v>0</v>
      </c>
    </row>
    <row r="217" spans="1:7" ht="26.1" hidden="1">
      <c r="A217" s="403" t="s">
        <v>11747</v>
      </c>
      <c r="B217">
        <v>12000</v>
      </c>
      <c r="C217" t="s">
        <v>11748</v>
      </c>
      <c r="D217">
        <v>530</v>
      </c>
      <c r="F217" s="401" t="e">
        <f t="shared" si="7"/>
        <v>#VALUE!</v>
      </c>
      <c r="G217">
        <f t="shared" si="6"/>
        <v>0</v>
      </c>
    </row>
    <row r="218" spans="1:7" ht="26.1">
      <c r="A218" s="403" t="s">
        <v>11749</v>
      </c>
      <c r="B218">
        <v>42400</v>
      </c>
      <c r="C218" t="s">
        <v>11750</v>
      </c>
      <c r="D218">
        <v>28</v>
      </c>
      <c r="E218" s="404">
        <v>171103923</v>
      </c>
      <c r="F218" s="401" t="str">
        <f t="shared" si="7"/>
        <v>Í1+#|È3"Î</v>
      </c>
      <c r="G218">
        <f t="shared" si="6"/>
        <v>0</v>
      </c>
    </row>
    <row r="219" spans="1:7" ht="26.1" hidden="1">
      <c r="A219" s="403" t="s">
        <v>11751</v>
      </c>
      <c r="B219">
        <v>32800</v>
      </c>
      <c r="C219" t="s">
        <v>11752</v>
      </c>
      <c r="D219">
        <v>572</v>
      </c>
      <c r="F219" s="401" t="e">
        <f t="shared" si="7"/>
        <v>#VALUE!</v>
      </c>
      <c r="G219">
        <f t="shared" si="6"/>
        <v>0</v>
      </c>
    </row>
    <row r="220" spans="1:7" ht="26.1">
      <c r="A220" s="403" t="s">
        <v>11753</v>
      </c>
      <c r="B220">
        <v>26400</v>
      </c>
      <c r="C220" t="s">
        <v>11754</v>
      </c>
      <c r="D220">
        <v>27</v>
      </c>
      <c r="E220" s="404">
        <v>171103482</v>
      </c>
      <c r="F220" s="401" t="str">
        <f t="shared" si="7"/>
        <v>Í1+#PÈ2:Î</v>
      </c>
      <c r="G220">
        <f t="shared" si="6"/>
        <v>0</v>
      </c>
    </row>
    <row r="221" spans="1:7" ht="26.1" hidden="1">
      <c r="A221" s="403" t="s">
        <v>11755</v>
      </c>
      <c r="B221">
        <v>63400</v>
      </c>
      <c r="C221" t="s">
        <v>11756</v>
      </c>
      <c r="D221">
        <v>452</v>
      </c>
      <c r="F221" s="401" t="e">
        <f t="shared" si="7"/>
        <v>#VALUE!</v>
      </c>
      <c r="G221">
        <f t="shared" si="6"/>
        <v>0</v>
      </c>
    </row>
    <row r="222" spans="1:7" ht="26.1">
      <c r="A222" s="403" t="s">
        <v>11757</v>
      </c>
      <c r="B222">
        <v>26400</v>
      </c>
      <c r="C222" t="s">
        <v>11758</v>
      </c>
      <c r="D222">
        <v>299</v>
      </c>
      <c r="E222" s="404">
        <v>171111208</v>
      </c>
      <c r="F222" s="401" t="str">
        <f t="shared" si="7"/>
        <v>Í1++4È8mÎ</v>
      </c>
      <c r="G222">
        <f t="shared" si="6"/>
        <v>0</v>
      </c>
    </row>
    <row r="223" spans="1:7" ht="26.1">
      <c r="A223" s="403" t="s">
        <v>11759</v>
      </c>
      <c r="B223">
        <v>7200</v>
      </c>
      <c r="C223" t="s">
        <v>11760</v>
      </c>
      <c r="D223">
        <v>247</v>
      </c>
      <c r="E223" s="404">
        <v>171104732</v>
      </c>
      <c r="F223" s="401" t="str">
        <f t="shared" si="7"/>
        <v>Í1+$iÈ2:Î</v>
      </c>
      <c r="G223">
        <f t="shared" si="6"/>
        <v>0</v>
      </c>
    </row>
    <row r="224" spans="1:7" ht="26.1">
      <c r="A224" s="403" t="s">
        <v>11761</v>
      </c>
      <c r="B224">
        <v>133600</v>
      </c>
      <c r="C224" t="s">
        <v>11762</v>
      </c>
      <c r="D224">
        <v>289</v>
      </c>
      <c r="E224" s="404">
        <v>171101609</v>
      </c>
      <c r="F224" s="401" t="str">
        <f t="shared" si="7"/>
        <v>Í1+!\È9'Î</v>
      </c>
      <c r="G224">
        <f t="shared" si="6"/>
        <v>0</v>
      </c>
    </row>
    <row r="225" spans="1:7" ht="26.1" hidden="1">
      <c r="A225" s="403" t="s">
        <v>11763</v>
      </c>
      <c r="B225">
        <v>23200</v>
      </c>
      <c r="C225" t="s">
        <v>11764</v>
      </c>
      <c r="D225">
        <v>516</v>
      </c>
      <c r="F225" s="401" t="e">
        <f t="shared" si="7"/>
        <v>#VALUE!</v>
      </c>
      <c r="G225">
        <f t="shared" si="6"/>
        <v>0</v>
      </c>
    </row>
    <row r="226" spans="1:7" ht="26.1">
      <c r="A226" s="403" t="s">
        <v>11765</v>
      </c>
      <c r="B226">
        <v>18400</v>
      </c>
      <c r="C226" t="s">
        <v>11766</v>
      </c>
      <c r="D226">
        <v>199</v>
      </c>
      <c r="E226" s="404">
        <v>171108750</v>
      </c>
      <c r="F226" s="401" t="str">
        <f t="shared" si="7"/>
        <v>Í1+(kÈ0BÎ</v>
      </c>
      <c r="G226">
        <f t="shared" si="6"/>
        <v>0</v>
      </c>
    </row>
    <row r="227" spans="1:7" ht="26.1">
      <c r="A227" s="403" t="s">
        <v>11767</v>
      </c>
      <c r="B227">
        <v>24800</v>
      </c>
      <c r="C227" t="s">
        <v>11768</v>
      </c>
      <c r="D227">
        <v>68</v>
      </c>
      <c r="E227" s="404">
        <v>171101835</v>
      </c>
      <c r="F227" s="401" t="str">
        <f t="shared" si="7"/>
        <v>Í1+!sÈ5kÎ</v>
      </c>
      <c r="G227">
        <f t="shared" si="6"/>
        <v>0</v>
      </c>
    </row>
    <row r="228" spans="1:7" ht="26.1">
      <c r="A228" s="403" t="s">
        <v>11769</v>
      </c>
      <c r="B228">
        <v>21600</v>
      </c>
      <c r="C228" t="s">
        <v>11770</v>
      </c>
      <c r="D228">
        <v>89</v>
      </c>
      <c r="E228" s="404">
        <v>171101360</v>
      </c>
      <c r="F228" s="401" t="str">
        <f t="shared" si="7"/>
        <v>Í1+!DÈ0_Î</v>
      </c>
      <c r="G228">
        <f t="shared" si="6"/>
        <v>0</v>
      </c>
    </row>
    <row r="229" spans="1:7" ht="26.1">
      <c r="A229" s="403" t="s">
        <v>11771</v>
      </c>
      <c r="B229">
        <v>3400</v>
      </c>
      <c r="C229" t="s">
        <v>11772</v>
      </c>
      <c r="D229">
        <v>326</v>
      </c>
      <c r="E229" s="404">
        <v>171101672</v>
      </c>
      <c r="F229" s="401" t="str">
        <f t="shared" si="7"/>
        <v>Í1+!cÈ2ÄÎ</v>
      </c>
      <c r="G229">
        <f t="shared" si="6"/>
        <v>0</v>
      </c>
    </row>
    <row r="230" spans="1:7" ht="26.1" hidden="1">
      <c r="A230" s="403" t="s">
        <v>11773</v>
      </c>
      <c r="B230">
        <v>4700</v>
      </c>
      <c r="C230" t="s">
        <v>11774</v>
      </c>
      <c r="D230">
        <v>599</v>
      </c>
      <c r="F230" s="401" t="e">
        <f t="shared" si="7"/>
        <v>#VALUE!</v>
      </c>
      <c r="G230">
        <f t="shared" si="6"/>
        <v>0</v>
      </c>
    </row>
    <row r="231" spans="1:7" ht="26.1" hidden="1">
      <c r="A231" s="403" t="s">
        <v>11775</v>
      </c>
      <c r="B231">
        <v>50400</v>
      </c>
      <c r="C231" t="s">
        <v>11776</v>
      </c>
      <c r="D231">
        <v>515</v>
      </c>
      <c r="F231" s="401" t="e">
        <f t="shared" si="7"/>
        <v>#VALUE!</v>
      </c>
      <c r="G231">
        <f t="shared" si="6"/>
        <v>0</v>
      </c>
    </row>
    <row r="232" spans="1:7" ht="26.1" hidden="1">
      <c r="A232" s="403" t="s">
        <v>11777</v>
      </c>
      <c r="B232">
        <v>87200</v>
      </c>
      <c r="C232" t="s">
        <v>11778</v>
      </c>
      <c r="D232">
        <v>582</v>
      </c>
      <c r="F232" s="401" t="e">
        <f t="shared" si="7"/>
        <v>#VALUE!</v>
      </c>
      <c r="G232">
        <f t="shared" si="6"/>
        <v>0</v>
      </c>
    </row>
    <row r="233" spans="1:7" ht="26.1" hidden="1">
      <c r="A233" s="403" t="s">
        <v>11779</v>
      </c>
      <c r="B233">
        <v>180200</v>
      </c>
      <c r="C233" t="s">
        <v>11780</v>
      </c>
      <c r="D233">
        <v>449</v>
      </c>
      <c r="F233" s="401" t="e">
        <f t="shared" si="7"/>
        <v>#VALUE!</v>
      </c>
      <c r="G233">
        <f t="shared" si="6"/>
        <v>0</v>
      </c>
    </row>
    <row r="234" spans="1:7" ht="26.1">
      <c r="A234" s="403" t="s">
        <v>6938</v>
      </c>
      <c r="B234">
        <v>10400</v>
      </c>
      <c r="C234" t="s">
        <v>11781</v>
      </c>
      <c r="D234">
        <v>282</v>
      </c>
      <c r="E234" s="404">
        <v>171103880</v>
      </c>
      <c r="F234" s="401" t="str">
        <f t="shared" si="7"/>
        <v>Í1+#xÈ0gÎ</v>
      </c>
      <c r="G234">
        <f t="shared" si="6"/>
        <v>0</v>
      </c>
    </row>
    <row r="235" spans="1:7" ht="26.1" hidden="1">
      <c r="A235" s="403" t="s">
        <v>6938</v>
      </c>
      <c r="B235">
        <v>141800</v>
      </c>
      <c r="C235" t="s">
        <v>11782</v>
      </c>
      <c r="D235">
        <v>435</v>
      </c>
      <c r="F235" s="401" t="e">
        <f t="shared" si="7"/>
        <v>#VALUE!</v>
      </c>
      <c r="G235">
        <f t="shared" si="6"/>
        <v>0</v>
      </c>
    </row>
    <row r="236" spans="1:7" ht="26.1">
      <c r="A236" s="403" t="s">
        <v>11783</v>
      </c>
      <c r="B236">
        <v>52000</v>
      </c>
      <c r="C236" t="s">
        <v>11784</v>
      </c>
      <c r="D236">
        <v>452</v>
      </c>
      <c r="E236" s="404">
        <v>171102649</v>
      </c>
      <c r="F236" s="401" t="str">
        <f t="shared" si="7"/>
        <v>Í1+"`È9:Î</v>
      </c>
      <c r="G236">
        <f t="shared" si="6"/>
        <v>0</v>
      </c>
    </row>
    <row r="237" spans="1:7" ht="26.1" hidden="1">
      <c r="A237" s="403" t="s">
        <v>4209</v>
      </c>
      <c r="B237">
        <v>21600</v>
      </c>
      <c r="C237" t="s">
        <v>11785</v>
      </c>
      <c r="D237">
        <v>262</v>
      </c>
      <c r="F237" s="401" t="e">
        <f t="shared" si="7"/>
        <v>#VALUE!</v>
      </c>
      <c r="G237">
        <f t="shared" si="6"/>
        <v>0</v>
      </c>
    </row>
    <row r="238" spans="1:7" ht="26.1">
      <c r="A238" s="403" t="s">
        <v>11786</v>
      </c>
      <c r="B238">
        <v>95200</v>
      </c>
      <c r="C238" t="s">
        <v>11787</v>
      </c>
      <c r="D238">
        <v>309</v>
      </c>
      <c r="E238" s="404">
        <v>171102749</v>
      </c>
      <c r="F238" s="401" t="str">
        <f t="shared" si="7"/>
        <v>Í1+"jÈ9bÎ</v>
      </c>
      <c r="G238">
        <f t="shared" si="6"/>
        <v>0</v>
      </c>
    </row>
    <row r="239" spans="1:7" ht="26.1">
      <c r="A239" s="403" t="s">
        <v>11788</v>
      </c>
      <c r="B239">
        <v>45600</v>
      </c>
      <c r="C239" t="s">
        <v>11789</v>
      </c>
      <c r="D239">
        <v>150</v>
      </c>
      <c r="E239" s="404">
        <v>171101299</v>
      </c>
      <c r="F239" s="401" t="str">
        <f t="shared" si="7"/>
        <v>Í1+!=È9yÎ</v>
      </c>
      <c r="G239">
        <f t="shared" si="6"/>
        <v>0</v>
      </c>
    </row>
    <row r="240" spans="1:7" ht="26.1">
      <c r="A240" s="403" t="s">
        <v>10833</v>
      </c>
      <c r="B240">
        <v>42400</v>
      </c>
      <c r="C240" t="s">
        <v>11790</v>
      </c>
      <c r="D240">
        <v>319</v>
      </c>
      <c r="E240" s="404">
        <v>171106704</v>
      </c>
      <c r="F240" s="401" t="str">
        <f t="shared" si="7"/>
        <v>Í1+&amp;fÈ4@Î</v>
      </c>
      <c r="G240">
        <f t="shared" si="6"/>
        <v>0</v>
      </c>
    </row>
    <row r="241" spans="1:7" ht="26.1" hidden="1">
      <c r="A241" s="403" t="s">
        <v>11791</v>
      </c>
      <c r="B241">
        <v>10400</v>
      </c>
      <c r="C241" t="s">
        <v>11792</v>
      </c>
      <c r="D241">
        <v>600</v>
      </c>
      <c r="F241" s="401" t="e">
        <f t="shared" si="7"/>
        <v>#VALUE!</v>
      </c>
      <c r="G241">
        <f t="shared" si="6"/>
        <v>0</v>
      </c>
    </row>
    <row r="242" spans="1:7" ht="26.1">
      <c r="A242" s="403" t="s">
        <v>11793</v>
      </c>
      <c r="B242">
        <v>141600</v>
      </c>
      <c r="C242" t="s">
        <v>11794</v>
      </c>
      <c r="D242">
        <v>196</v>
      </c>
      <c r="E242" s="404">
        <v>171102889</v>
      </c>
      <c r="F242" s="401" t="str">
        <f t="shared" si="7"/>
        <v>Í1+"xÈ93Î</v>
      </c>
      <c r="G242">
        <f t="shared" si="6"/>
        <v>0</v>
      </c>
    </row>
    <row r="243" spans="1:7" ht="26.1" hidden="1">
      <c r="A243" s="403" t="s">
        <v>11795</v>
      </c>
      <c r="B243">
        <v>7200</v>
      </c>
      <c r="C243" t="s">
        <v>11796</v>
      </c>
      <c r="D243">
        <v>521</v>
      </c>
      <c r="F243" s="401" t="e">
        <f t="shared" si="7"/>
        <v>#VALUE!</v>
      </c>
      <c r="G243">
        <f t="shared" si="6"/>
        <v>0</v>
      </c>
    </row>
    <row r="244" spans="1:7" ht="26.1" hidden="1">
      <c r="A244" s="403" t="s">
        <v>11797</v>
      </c>
      <c r="B244">
        <v>24800</v>
      </c>
      <c r="C244" t="s">
        <v>11798</v>
      </c>
      <c r="D244">
        <v>585</v>
      </c>
      <c r="F244" s="401" t="e">
        <f t="shared" si="7"/>
        <v>#VALUE!</v>
      </c>
      <c r="G244">
        <f t="shared" si="6"/>
        <v>0</v>
      </c>
    </row>
    <row r="245" spans="1:7" ht="26.1">
      <c r="A245" s="403" t="s">
        <v>11799</v>
      </c>
      <c r="B245">
        <v>63200</v>
      </c>
      <c r="C245" t="s">
        <v>11800</v>
      </c>
      <c r="D245">
        <v>52</v>
      </c>
      <c r="E245" s="404">
        <v>171101824</v>
      </c>
      <c r="F245" s="401" t="str">
        <f t="shared" si="7"/>
        <v>Í1+!rÈ4aÎ</v>
      </c>
      <c r="G245">
        <f t="shared" si="6"/>
        <v>0</v>
      </c>
    </row>
    <row r="246" spans="1:7" ht="26.1">
      <c r="A246" s="403" t="s">
        <v>11801</v>
      </c>
      <c r="B246">
        <v>28000</v>
      </c>
      <c r="C246" t="s">
        <v>11802</v>
      </c>
      <c r="D246">
        <v>461</v>
      </c>
      <c r="E246" s="404">
        <v>171111190</v>
      </c>
      <c r="F246" s="401" t="str">
        <f t="shared" si="7"/>
        <v>Í1++3È09Î</v>
      </c>
      <c r="G246">
        <f t="shared" si="6"/>
        <v>0</v>
      </c>
    </row>
    <row r="247" spans="1:7" ht="26.1" hidden="1">
      <c r="A247" s="403" t="s">
        <v>390</v>
      </c>
      <c r="B247">
        <v>130600</v>
      </c>
      <c r="C247" t="s">
        <v>11803</v>
      </c>
      <c r="D247">
        <v>240</v>
      </c>
      <c r="F247" s="401" t="e">
        <f t="shared" si="7"/>
        <v>#VALUE!</v>
      </c>
      <c r="G247">
        <f t="shared" si="6"/>
        <v>0</v>
      </c>
    </row>
    <row r="248" spans="1:7" ht="26.1">
      <c r="A248" s="403" t="s">
        <v>11804</v>
      </c>
      <c r="B248">
        <v>10400</v>
      </c>
      <c r="C248" t="s">
        <v>11805</v>
      </c>
      <c r="D248">
        <v>113</v>
      </c>
      <c r="E248" s="404">
        <v>171102090</v>
      </c>
      <c r="F248" s="401" t="str">
        <f t="shared" si="7"/>
        <v>Í1+")È0]Î</v>
      </c>
      <c r="G248">
        <f t="shared" si="6"/>
        <v>0</v>
      </c>
    </row>
    <row r="249" spans="1:7" ht="26.1" hidden="1">
      <c r="A249" s="405" t="s">
        <v>11806</v>
      </c>
      <c r="B249" s="406">
        <v>10400</v>
      </c>
      <c r="C249" s="406" t="s">
        <v>11807</v>
      </c>
      <c r="D249" s="406">
        <v>541</v>
      </c>
      <c r="E249" s="407">
        <v>171109572</v>
      </c>
      <c r="F249" s="408" t="str">
        <f t="shared" si="7"/>
        <v>Í1+)YÈ2pÎ</v>
      </c>
      <c r="G249" s="406">
        <f t="shared" si="6"/>
        <v>1</v>
      </c>
    </row>
    <row r="250" spans="1:7" ht="26.1" hidden="1">
      <c r="A250" s="405" t="s">
        <v>11808</v>
      </c>
      <c r="B250" s="406">
        <v>68000</v>
      </c>
      <c r="C250" s="406" t="s">
        <v>11809</v>
      </c>
      <c r="D250" s="406">
        <v>540</v>
      </c>
      <c r="E250" s="407">
        <v>171109571</v>
      </c>
      <c r="F250" s="408" t="str">
        <f t="shared" si="7"/>
        <v>Í1+)YÈ1jÎ</v>
      </c>
      <c r="G250" s="406">
        <f t="shared" si="6"/>
        <v>1</v>
      </c>
    </row>
    <row r="251" spans="1:7" ht="26.1">
      <c r="A251" s="403" t="s">
        <v>11810</v>
      </c>
      <c r="B251">
        <v>26400</v>
      </c>
      <c r="C251" t="s">
        <v>11811</v>
      </c>
      <c r="D251">
        <v>359</v>
      </c>
      <c r="E251" s="404">
        <v>171104246</v>
      </c>
      <c r="F251" s="401" t="str">
        <f t="shared" si="7"/>
        <v>Í1+$8È6\Î</v>
      </c>
      <c r="G251">
        <f t="shared" si="6"/>
        <v>0</v>
      </c>
    </row>
    <row r="252" spans="1:7" ht="26.1" hidden="1">
      <c r="A252" s="403" t="s">
        <v>11812</v>
      </c>
      <c r="B252">
        <v>82400</v>
      </c>
      <c r="C252" t="s">
        <v>11813</v>
      </c>
      <c r="D252">
        <v>495</v>
      </c>
      <c r="F252" s="401" t="e">
        <f t="shared" si="7"/>
        <v>#VALUE!</v>
      </c>
      <c r="G252">
        <f t="shared" si="6"/>
        <v>0</v>
      </c>
    </row>
    <row r="253" spans="1:7" ht="26.1">
      <c r="A253" s="403" t="s">
        <v>11814</v>
      </c>
      <c r="B253">
        <v>4700</v>
      </c>
      <c r="C253" t="s">
        <v>11815</v>
      </c>
      <c r="D253">
        <v>237</v>
      </c>
      <c r="E253" s="404">
        <v>171109835</v>
      </c>
      <c r="F253" s="401" t="str">
        <f t="shared" si="7"/>
        <v>Í1+)sÈ5ÇÎ</v>
      </c>
      <c r="G253">
        <f t="shared" si="6"/>
        <v>0</v>
      </c>
    </row>
    <row r="254" spans="1:7" ht="26.1">
      <c r="A254" s="403" t="s">
        <v>7815</v>
      </c>
      <c r="B254">
        <v>13600</v>
      </c>
      <c r="C254" t="s">
        <v>11816</v>
      </c>
      <c r="D254">
        <v>24</v>
      </c>
      <c r="E254" s="404">
        <v>171103920</v>
      </c>
      <c r="F254" s="401" t="str">
        <f t="shared" si="7"/>
        <v>Í1+#|È0wÎ</v>
      </c>
      <c r="G254">
        <f t="shared" si="6"/>
        <v>0</v>
      </c>
    </row>
    <row r="255" spans="1:7" ht="26.1" hidden="1">
      <c r="A255" s="403" t="s">
        <v>11817</v>
      </c>
      <c r="B255">
        <v>15200</v>
      </c>
      <c r="C255" t="s">
        <v>11818</v>
      </c>
      <c r="D255">
        <v>544</v>
      </c>
      <c r="F255" s="401" t="e">
        <f t="shared" si="7"/>
        <v>#VALUE!</v>
      </c>
      <c r="G255">
        <f t="shared" si="6"/>
        <v>0</v>
      </c>
    </row>
    <row r="256" spans="1:7" ht="26.1">
      <c r="A256" s="403" t="s">
        <v>11819</v>
      </c>
      <c r="B256">
        <v>44000</v>
      </c>
      <c r="C256" t="s">
        <v>11820</v>
      </c>
      <c r="D256">
        <v>165</v>
      </c>
      <c r="E256" s="404">
        <v>171101314</v>
      </c>
      <c r="F256" s="401" t="str">
        <f t="shared" si="7"/>
        <v>Í1+!?È4cÎ</v>
      </c>
      <c r="G256">
        <f t="shared" si="6"/>
        <v>0</v>
      </c>
    </row>
    <row r="257" spans="1:7" ht="26.1" hidden="1">
      <c r="A257" s="403" t="s">
        <v>11821</v>
      </c>
      <c r="B257">
        <v>52000</v>
      </c>
      <c r="C257" t="s">
        <v>11822</v>
      </c>
      <c r="D257">
        <v>488</v>
      </c>
      <c r="F257" s="401" t="e">
        <f t="shared" si="7"/>
        <v>#VALUE!</v>
      </c>
      <c r="G257">
        <f t="shared" si="6"/>
        <v>0</v>
      </c>
    </row>
    <row r="258" spans="1:7" ht="26.1">
      <c r="A258" s="403" t="s">
        <v>11823</v>
      </c>
      <c r="B258">
        <v>45600</v>
      </c>
      <c r="C258" t="s">
        <v>11824</v>
      </c>
      <c r="D258">
        <v>233</v>
      </c>
      <c r="E258" s="404">
        <v>171108718</v>
      </c>
      <c r="F258" s="401" t="str">
        <f t="shared" si="7"/>
        <v>Í1+(gÈ8bÎ</v>
      </c>
      <c r="G258">
        <f t="shared" ref="G258:G321" si="8">IF(AND( D258&gt;480,E258&lt;&gt;""),1,0)</f>
        <v>0</v>
      </c>
    </row>
    <row r="259" spans="1:7" ht="26.1">
      <c r="A259" s="403" t="s">
        <v>11825</v>
      </c>
      <c r="B259">
        <v>16800</v>
      </c>
      <c r="C259" t="s">
        <v>11826</v>
      </c>
      <c r="D259">
        <v>441</v>
      </c>
      <c r="E259" s="404">
        <v>171104368</v>
      </c>
      <c r="F259" s="401" t="str">
        <f t="shared" ref="F259:F322" si="9">Code128(E259)</f>
        <v>Í1+$DÈ81Î</v>
      </c>
      <c r="G259">
        <f t="shared" si="8"/>
        <v>0</v>
      </c>
    </row>
    <row r="260" spans="1:7" ht="26.1">
      <c r="A260" s="403" t="s">
        <v>11827</v>
      </c>
      <c r="B260">
        <v>8800</v>
      </c>
      <c r="C260" t="s">
        <v>11828</v>
      </c>
      <c r="D260">
        <v>413</v>
      </c>
      <c r="E260" s="404">
        <v>171111162</v>
      </c>
      <c r="F260" s="401" t="str">
        <f t="shared" si="9"/>
        <v>Í1++0È29Î</v>
      </c>
      <c r="G260">
        <f t="shared" si="8"/>
        <v>0</v>
      </c>
    </row>
    <row r="261" spans="1:7" ht="26.1">
      <c r="A261" s="403" t="s">
        <v>11829</v>
      </c>
      <c r="B261">
        <v>32800</v>
      </c>
      <c r="C261" t="s">
        <v>11830</v>
      </c>
      <c r="D261">
        <v>421</v>
      </c>
      <c r="E261" s="404">
        <v>171102665</v>
      </c>
      <c r="F261" s="401" t="str">
        <f t="shared" si="9"/>
        <v>Í1+"bÈ5*Î</v>
      </c>
      <c r="G261">
        <f t="shared" si="8"/>
        <v>0</v>
      </c>
    </row>
    <row r="262" spans="1:7" ht="26.1" hidden="1">
      <c r="A262" s="403" t="s">
        <v>11831</v>
      </c>
      <c r="B262">
        <v>4700</v>
      </c>
      <c r="C262" t="s">
        <v>11832</v>
      </c>
      <c r="D262">
        <v>526</v>
      </c>
      <c r="F262" s="401" t="e">
        <f t="shared" si="9"/>
        <v>#VALUE!</v>
      </c>
      <c r="G262">
        <f t="shared" si="8"/>
        <v>0</v>
      </c>
    </row>
    <row r="263" spans="1:7" ht="26.1">
      <c r="A263" s="403" t="s">
        <v>11833</v>
      </c>
      <c r="B263">
        <v>32800</v>
      </c>
      <c r="C263" t="s">
        <v>11834</v>
      </c>
      <c r="D263">
        <v>123</v>
      </c>
      <c r="E263" s="404">
        <v>171104622</v>
      </c>
      <c r="F263" s="401" t="str">
        <f t="shared" si="9"/>
        <v>Í1+$^È2uÎ</v>
      </c>
      <c r="G263">
        <f t="shared" si="8"/>
        <v>0</v>
      </c>
    </row>
    <row r="264" spans="1:7" ht="26.1">
      <c r="A264" s="403" t="s">
        <v>11835</v>
      </c>
      <c r="B264">
        <v>10400</v>
      </c>
      <c r="C264" t="s">
        <v>11836</v>
      </c>
      <c r="D264">
        <v>22</v>
      </c>
      <c r="E264" s="404">
        <v>171101753</v>
      </c>
      <c r="F264" s="401" t="str">
        <f t="shared" si="9"/>
        <v>Í1+!kÈ3?Î</v>
      </c>
      <c r="G264">
        <f t="shared" si="8"/>
        <v>0</v>
      </c>
    </row>
    <row r="265" spans="1:7" ht="26.1">
      <c r="A265" s="403" t="s">
        <v>11837</v>
      </c>
      <c r="B265">
        <v>40800</v>
      </c>
      <c r="C265" t="s">
        <v>11838</v>
      </c>
      <c r="D265">
        <v>236</v>
      </c>
      <c r="E265" s="404">
        <v>171102052</v>
      </c>
      <c r="F265" s="401" t="str">
        <f t="shared" si="9"/>
        <v>Í1+"%È2YÎ</v>
      </c>
      <c r="G265">
        <f t="shared" si="8"/>
        <v>0</v>
      </c>
    </row>
    <row r="266" spans="1:7" ht="26.1">
      <c r="A266" s="403" t="s">
        <v>11839</v>
      </c>
      <c r="B266">
        <v>34400</v>
      </c>
      <c r="C266" t="s">
        <v>11840</v>
      </c>
      <c r="D266">
        <v>2</v>
      </c>
      <c r="E266" s="404">
        <v>171111050</v>
      </c>
      <c r="F266" s="401" t="str">
        <f t="shared" si="9"/>
        <v>Í1++%È0hÎ</v>
      </c>
      <c r="G266">
        <f t="shared" si="8"/>
        <v>0</v>
      </c>
    </row>
    <row r="267" spans="1:7" ht="26.1">
      <c r="A267" s="403" t="s">
        <v>11841</v>
      </c>
      <c r="B267">
        <v>12000</v>
      </c>
      <c r="C267" t="s">
        <v>11842</v>
      </c>
      <c r="D267">
        <v>174</v>
      </c>
      <c r="E267" s="404">
        <v>171104527</v>
      </c>
      <c r="F267" s="401" t="str">
        <f t="shared" si="9"/>
        <v>Í1+$TÈ7kÎ</v>
      </c>
      <c r="G267">
        <f t="shared" si="8"/>
        <v>0</v>
      </c>
    </row>
    <row r="268" spans="1:7" ht="26.1" hidden="1">
      <c r="A268" s="403" t="s">
        <v>255</v>
      </c>
      <c r="B268">
        <v>85800</v>
      </c>
      <c r="C268" t="s">
        <v>11843</v>
      </c>
      <c r="D268">
        <v>105</v>
      </c>
      <c r="F268" s="401" t="e">
        <f t="shared" si="9"/>
        <v>#VALUE!</v>
      </c>
      <c r="G268">
        <f t="shared" si="8"/>
        <v>0</v>
      </c>
    </row>
    <row r="269" spans="1:7" ht="26.1">
      <c r="A269" s="403" t="s">
        <v>11844</v>
      </c>
      <c r="B269">
        <v>29600</v>
      </c>
      <c r="C269" t="s">
        <v>11845</v>
      </c>
      <c r="D269">
        <v>146</v>
      </c>
      <c r="E269" s="404">
        <v>171101294</v>
      </c>
      <c r="F269" s="401" t="str">
        <f t="shared" si="9"/>
        <v>Í1+!=È4[Î</v>
      </c>
      <c r="G269">
        <f t="shared" si="8"/>
        <v>0</v>
      </c>
    </row>
    <row r="270" spans="1:7" ht="26.1">
      <c r="A270" s="403" t="s">
        <v>11846</v>
      </c>
      <c r="B270">
        <v>20000</v>
      </c>
      <c r="C270" t="s">
        <v>11847</v>
      </c>
      <c r="D270">
        <v>220</v>
      </c>
      <c r="E270" s="404">
        <v>171102012</v>
      </c>
      <c r="F270" s="401" t="str">
        <f t="shared" si="9"/>
        <v>Í1+"!È2IÎ</v>
      </c>
      <c r="G270">
        <f t="shared" si="8"/>
        <v>0</v>
      </c>
    </row>
    <row r="271" spans="1:7" ht="26.1">
      <c r="A271" s="403" t="s">
        <v>11848</v>
      </c>
      <c r="B271">
        <v>3400</v>
      </c>
      <c r="C271" t="s">
        <v>11849</v>
      </c>
      <c r="D271">
        <v>243</v>
      </c>
      <c r="E271" s="404">
        <v>171109830</v>
      </c>
      <c r="F271" s="401" t="str">
        <f t="shared" si="9"/>
        <v>Í1+)sÈ0eÎ</v>
      </c>
      <c r="G271">
        <f t="shared" si="8"/>
        <v>0</v>
      </c>
    </row>
    <row r="272" spans="1:7" ht="26.1">
      <c r="A272" s="403" t="s">
        <v>11850</v>
      </c>
      <c r="B272">
        <v>68000</v>
      </c>
      <c r="C272" t="s">
        <v>11851</v>
      </c>
      <c r="D272">
        <v>409</v>
      </c>
      <c r="E272" s="404">
        <v>171104409</v>
      </c>
      <c r="F272" s="401" t="str">
        <f t="shared" si="9"/>
        <v>Í1+$HÈ9GÎ</v>
      </c>
      <c r="G272">
        <f t="shared" si="8"/>
        <v>0</v>
      </c>
    </row>
    <row r="273" spans="1:7" ht="26.1">
      <c r="A273" s="403" t="s">
        <v>11852</v>
      </c>
      <c r="B273">
        <v>48800</v>
      </c>
      <c r="C273" t="s">
        <v>11853</v>
      </c>
      <c r="D273">
        <v>457</v>
      </c>
      <c r="E273" s="404">
        <v>171101447</v>
      </c>
      <c r="F273" s="401" t="str">
        <f t="shared" si="9"/>
        <v>Í1+!LÈ7BÎ</v>
      </c>
      <c r="G273">
        <f t="shared" si="8"/>
        <v>0</v>
      </c>
    </row>
    <row r="274" spans="1:7" ht="26.1">
      <c r="A274" s="403" t="s">
        <v>11854</v>
      </c>
      <c r="B274">
        <v>66400</v>
      </c>
      <c r="C274" t="s">
        <v>11855</v>
      </c>
      <c r="D274">
        <v>149</v>
      </c>
      <c r="E274" s="404">
        <v>171107072</v>
      </c>
      <c r="F274" s="401" t="str">
        <f t="shared" si="9"/>
        <v>Í1+''È2pÎ</v>
      </c>
      <c r="G274">
        <f t="shared" si="8"/>
        <v>0</v>
      </c>
    </row>
    <row r="275" spans="1:7" ht="26.1">
      <c r="A275" s="403" t="s">
        <v>11856</v>
      </c>
      <c r="B275">
        <v>16800</v>
      </c>
      <c r="C275" t="s">
        <v>11857</v>
      </c>
      <c r="D275">
        <v>141</v>
      </c>
      <c r="E275" s="404">
        <v>171104603</v>
      </c>
      <c r="F275" s="401" t="str">
        <f t="shared" si="9"/>
        <v>Í1+$\È3sÎ</v>
      </c>
      <c r="G275">
        <f t="shared" si="8"/>
        <v>0</v>
      </c>
    </row>
    <row r="276" spans="1:7" ht="26.1">
      <c r="A276" s="403" t="s">
        <v>11858</v>
      </c>
      <c r="B276">
        <v>13600</v>
      </c>
      <c r="C276" t="s">
        <v>11859</v>
      </c>
      <c r="D276">
        <v>303</v>
      </c>
      <c r="E276" s="404">
        <v>171101951</v>
      </c>
      <c r="F276" s="401" t="str">
        <f t="shared" si="9"/>
        <v>Í1+!ÃÈ1ÇÎ</v>
      </c>
      <c r="G276">
        <f t="shared" si="8"/>
        <v>0</v>
      </c>
    </row>
    <row r="277" spans="1:7" ht="26.1" hidden="1">
      <c r="A277" s="403" t="s">
        <v>11860</v>
      </c>
      <c r="B277">
        <v>337000</v>
      </c>
      <c r="C277" t="s">
        <v>11861</v>
      </c>
      <c r="D277">
        <v>564</v>
      </c>
      <c r="F277" s="401" t="e">
        <f t="shared" si="9"/>
        <v>#VALUE!</v>
      </c>
      <c r="G277">
        <f t="shared" si="8"/>
        <v>0</v>
      </c>
    </row>
    <row r="278" spans="1:7" ht="26.1">
      <c r="A278" s="403" t="s">
        <v>418</v>
      </c>
      <c r="B278">
        <v>29600</v>
      </c>
      <c r="C278" t="s">
        <v>11862</v>
      </c>
      <c r="D278">
        <v>60</v>
      </c>
      <c r="E278" s="404">
        <v>171107100</v>
      </c>
      <c r="F278" s="401" t="str">
        <f t="shared" si="9"/>
        <v>Í1+'*È0pÎ</v>
      </c>
      <c r="G278">
        <f t="shared" si="8"/>
        <v>0</v>
      </c>
    </row>
    <row r="279" spans="1:7" ht="26.1">
      <c r="A279" s="403" t="s">
        <v>11863</v>
      </c>
      <c r="B279">
        <v>69600</v>
      </c>
      <c r="C279" t="s">
        <v>11864</v>
      </c>
      <c r="D279">
        <v>181</v>
      </c>
      <c r="E279" s="404">
        <v>171109882</v>
      </c>
      <c r="F279" s="401" t="str">
        <f t="shared" si="9"/>
        <v>Í1+)xÈ2ÉÎ</v>
      </c>
      <c r="G279">
        <f t="shared" si="8"/>
        <v>0</v>
      </c>
    </row>
    <row r="280" spans="1:7" ht="26.1">
      <c r="A280" s="403" t="s">
        <v>11865</v>
      </c>
      <c r="B280">
        <v>4700</v>
      </c>
      <c r="C280" t="s">
        <v>11866</v>
      </c>
      <c r="D280">
        <v>193</v>
      </c>
      <c r="E280" s="404">
        <v>171107044</v>
      </c>
      <c r="F280" s="401" t="str">
        <f t="shared" si="9"/>
        <v>Í1+'$È4pÎ</v>
      </c>
      <c r="G280">
        <f t="shared" si="8"/>
        <v>0</v>
      </c>
    </row>
    <row r="281" spans="1:7" ht="26.1">
      <c r="A281" s="403" t="s">
        <v>11867</v>
      </c>
      <c r="B281">
        <v>42400</v>
      </c>
      <c r="C281" t="s">
        <v>11868</v>
      </c>
      <c r="D281">
        <v>473</v>
      </c>
      <c r="E281" s="404">
        <v>171102586</v>
      </c>
      <c r="F281" s="401" t="str">
        <f t="shared" si="9"/>
        <v>Í1+"ZÈ6wÎ</v>
      </c>
      <c r="G281">
        <f t="shared" si="8"/>
        <v>0</v>
      </c>
    </row>
    <row r="282" spans="1:7" ht="26.1">
      <c r="A282" s="403" t="s">
        <v>11869</v>
      </c>
      <c r="B282">
        <v>21600</v>
      </c>
      <c r="C282" t="s">
        <v>11870</v>
      </c>
      <c r="D282">
        <v>417</v>
      </c>
      <c r="E282" s="404">
        <v>171104356</v>
      </c>
      <c r="F282" s="401" t="str">
        <f t="shared" si="9"/>
        <v>Í1+$CÈ6!Î</v>
      </c>
      <c r="G282">
        <f t="shared" si="8"/>
        <v>0</v>
      </c>
    </row>
    <row r="283" spans="1:7" ht="26.1" hidden="1">
      <c r="A283" s="403" t="s">
        <v>11871</v>
      </c>
      <c r="B283">
        <v>69600</v>
      </c>
      <c r="C283" t="s">
        <v>11872</v>
      </c>
      <c r="D283">
        <v>589</v>
      </c>
      <c r="F283" s="401" t="e">
        <f t="shared" si="9"/>
        <v>#VALUE!</v>
      </c>
      <c r="G283">
        <f t="shared" si="8"/>
        <v>0</v>
      </c>
    </row>
    <row r="284" spans="1:7" ht="26.1">
      <c r="A284" s="403" t="s">
        <v>11873</v>
      </c>
      <c r="B284">
        <v>47200</v>
      </c>
      <c r="C284" t="s">
        <v>11874</v>
      </c>
      <c r="D284">
        <v>352</v>
      </c>
      <c r="E284" s="404">
        <v>171101907</v>
      </c>
      <c r="F284" s="401" t="str">
        <f t="shared" si="9"/>
        <v>Í1+!zÈ7,Î</v>
      </c>
      <c r="G284">
        <f t="shared" si="8"/>
        <v>0</v>
      </c>
    </row>
    <row r="285" spans="1:7" ht="26.1" hidden="1">
      <c r="A285" s="403" t="s">
        <v>11875</v>
      </c>
      <c r="B285">
        <v>32800</v>
      </c>
      <c r="C285" t="s">
        <v>11876</v>
      </c>
      <c r="D285">
        <v>530</v>
      </c>
      <c r="F285" s="401" t="e">
        <f t="shared" si="9"/>
        <v>#VALUE!</v>
      </c>
      <c r="G285">
        <f t="shared" si="8"/>
        <v>0</v>
      </c>
    </row>
    <row r="286" spans="1:7" ht="26.1">
      <c r="A286" s="403" t="s">
        <v>11877</v>
      </c>
      <c r="B286">
        <v>16800</v>
      </c>
      <c r="C286" t="s">
        <v>11878</v>
      </c>
      <c r="D286">
        <v>23</v>
      </c>
      <c r="E286" s="404">
        <v>171111296</v>
      </c>
      <c r="F286" s="401" t="str">
        <f t="shared" si="9"/>
        <v>Í1++=È6ÉÎ</v>
      </c>
      <c r="G286">
        <f t="shared" si="8"/>
        <v>0</v>
      </c>
    </row>
    <row r="287" spans="1:7" ht="26.1" hidden="1">
      <c r="A287" s="403" t="s">
        <v>11879</v>
      </c>
      <c r="B287">
        <v>13600</v>
      </c>
      <c r="C287" t="s">
        <v>11880</v>
      </c>
      <c r="D287">
        <v>544</v>
      </c>
      <c r="F287" s="401" t="e">
        <f t="shared" si="9"/>
        <v>#VALUE!</v>
      </c>
      <c r="G287">
        <f t="shared" si="8"/>
        <v>0</v>
      </c>
    </row>
    <row r="288" spans="1:7" ht="26.1">
      <c r="A288" s="403" t="s">
        <v>11881</v>
      </c>
      <c r="B288">
        <v>28000</v>
      </c>
      <c r="C288" t="s">
        <v>11882</v>
      </c>
      <c r="D288">
        <v>378</v>
      </c>
      <c r="E288" s="404">
        <v>171109033</v>
      </c>
      <c r="F288" s="401" t="str">
        <f t="shared" si="9"/>
        <v>Í1+)#È3lÎ</v>
      </c>
      <c r="G288">
        <f t="shared" si="8"/>
        <v>0</v>
      </c>
    </row>
    <row r="289" spans="1:7" ht="26.1">
      <c r="A289" s="403" t="s">
        <v>11883</v>
      </c>
      <c r="B289">
        <v>8800</v>
      </c>
      <c r="C289" t="s">
        <v>11884</v>
      </c>
      <c r="D289">
        <v>173</v>
      </c>
      <c r="E289" s="404">
        <v>171101515</v>
      </c>
      <c r="F289" s="401" t="str">
        <f t="shared" si="9"/>
        <v>Í1+!SÈ5RÎ</v>
      </c>
      <c r="G289">
        <f t="shared" si="8"/>
        <v>0</v>
      </c>
    </row>
    <row r="290" spans="1:7" ht="26.1">
      <c r="A290" s="403" t="s">
        <v>11885</v>
      </c>
      <c r="B290">
        <v>7200</v>
      </c>
      <c r="C290" t="s">
        <v>11886</v>
      </c>
      <c r="D290">
        <v>244</v>
      </c>
      <c r="E290" s="404">
        <v>171109829</v>
      </c>
      <c r="F290" s="401" t="str">
        <f t="shared" si="9"/>
        <v>Í1+)rÈ90Î</v>
      </c>
      <c r="G290">
        <f t="shared" si="8"/>
        <v>0</v>
      </c>
    </row>
    <row r="291" spans="1:7" ht="26.1" hidden="1">
      <c r="A291" s="403" t="s">
        <v>11887</v>
      </c>
      <c r="B291">
        <v>56800</v>
      </c>
      <c r="C291" t="s">
        <v>11888</v>
      </c>
      <c r="D291">
        <v>508</v>
      </c>
      <c r="F291" s="401" t="e">
        <f t="shared" si="9"/>
        <v>#VALUE!</v>
      </c>
      <c r="G291">
        <f t="shared" si="8"/>
        <v>0</v>
      </c>
    </row>
    <row r="292" spans="1:7" ht="26.1">
      <c r="A292" s="403" t="s">
        <v>11889</v>
      </c>
      <c r="B292">
        <v>20000</v>
      </c>
      <c r="C292" t="s">
        <v>11890</v>
      </c>
      <c r="D292">
        <v>97</v>
      </c>
      <c r="E292" s="404">
        <v>171101342</v>
      </c>
      <c r="F292" s="401" t="str">
        <f t="shared" si="9"/>
        <v>Í1+!BÈ2cÎ</v>
      </c>
      <c r="G292">
        <f t="shared" si="8"/>
        <v>0</v>
      </c>
    </row>
    <row r="293" spans="1:7" ht="26.1" hidden="1">
      <c r="A293" s="403" t="s">
        <v>11891</v>
      </c>
      <c r="B293">
        <v>33000</v>
      </c>
      <c r="C293" t="s">
        <v>11892</v>
      </c>
      <c r="D293">
        <v>47</v>
      </c>
      <c r="F293" s="401" t="e">
        <f t="shared" si="9"/>
        <v>#VALUE!</v>
      </c>
      <c r="G293">
        <f t="shared" si="8"/>
        <v>0</v>
      </c>
    </row>
    <row r="294" spans="1:7" ht="26.1">
      <c r="A294" s="403" t="s">
        <v>11893</v>
      </c>
      <c r="B294">
        <v>53600</v>
      </c>
      <c r="C294" t="s">
        <v>11894</v>
      </c>
      <c r="D294">
        <v>424</v>
      </c>
      <c r="E294" s="404">
        <v>171111319</v>
      </c>
      <c r="F294" s="401" t="str">
        <f t="shared" si="9"/>
        <v>Í1++?È98Î</v>
      </c>
      <c r="G294">
        <f t="shared" si="8"/>
        <v>0</v>
      </c>
    </row>
    <row r="295" spans="1:7" ht="26.1">
      <c r="A295" s="403" t="s">
        <v>11895</v>
      </c>
      <c r="B295">
        <v>24800</v>
      </c>
      <c r="C295" t="s">
        <v>11896</v>
      </c>
      <c r="D295">
        <v>185</v>
      </c>
      <c r="E295" s="404">
        <v>171108764</v>
      </c>
      <c r="F295" s="401" t="str">
        <f t="shared" si="9"/>
        <v>Í1+(lÈ4^Î</v>
      </c>
      <c r="G295">
        <f t="shared" si="8"/>
        <v>0</v>
      </c>
    </row>
    <row r="296" spans="1:7" ht="26.1">
      <c r="A296" s="403" t="s">
        <v>11897</v>
      </c>
      <c r="B296">
        <v>77600</v>
      </c>
      <c r="C296" t="s">
        <v>11898</v>
      </c>
      <c r="D296">
        <v>194</v>
      </c>
      <c r="E296" s="404">
        <v>171104077</v>
      </c>
      <c r="F296" s="401" t="str">
        <f t="shared" si="9"/>
        <v>Í1+$'È7ÉÎ</v>
      </c>
      <c r="G296">
        <f t="shared" si="8"/>
        <v>0</v>
      </c>
    </row>
    <row r="297" spans="1:7" ht="26.1" hidden="1">
      <c r="A297" s="403" t="s">
        <v>321</v>
      </c>
      <c r="B297">
        <v>74600</v>
      </c>
      <c r="C297" t="s">
        <v>11899</v>
      </c>
      <c r="D297">
        <v>171</v>
      </c>
      <c r="F297" s="401" t="e">
        <f t="shared" si="9"/>
        <v>#VALUE!</v>
      </c>
      <c r="G297">
        <f t="shared" si="8"/>
        <v>0</v>
      </c>
    </row>
    <row r="298" spans="1:7" ht="26.1">
      <c r="A298" s="403" t="s">
        <v>11900</v>
      </c>
      <c r="B298">
        <v>3400</v>
      </c>
      <c r="C298" t="s">
        <v>11901</v>
      </c>
      <c r="D298">
        <v>355</v>
      </c>
      <c r="E298" s="404">
        <v>171103568</v>
      </c>
      <c r="F298" s="401" t="str">
        <f t="shared" si="9"/>
        <v>Í1+#XÈ8~Î</v>
      </c>
      <c r="G298">
        <f t="shared" si="8"/>
        <v>0</v>
      </c>
    </row>
    <row r="299" spans="1:7" ht="26.1" hidden="1">
      <c r="A299" s="403" t="s">
        <v>11902</v>
      </c>
      <c r="B299">
        <v>69600</v>
      </c>
      <c r="C299" t="s">
        <v>11903</v>
      </c>
      <c r="D299">
        <v>527</v>
      </c>
      <c r="F299" s="401" t="e">
        <f t="shared" si="9"/>
        <v>#VALUE!</v>
      </c>
      <c r="G299">
        <f t="shared" si="8"/>
        <v>0</v>
      </c>
    </row>
    <row r="300" spans="1:7" ht="26.1" hidden="1">
      <c r="A300" s="403" t="s">
        <v>11904</v>
      </c>
      <c r="B300">
        <v>18400</v>
      </c>
      <c r="C300" t="s">
        <v>11905</v>
      </c>
      <c r="D300">
        <v>533</v>
      </c>
      <c r="F300" s="401" t="e">
        <f t="shared" si="9"/>
        <v>#VALUE!</v>
      </c>
      <c r="G300">
        <f t="shared" si="8"/>
        <v>0</v>
      </c>
    </row>
    <row r="301" spans="1:7" ht="26.1">
      <c r="A301" s="403" t="s">
        <v>11906</v>
      </c>
      <c r="B301">
        <v>32800</v>
      </c>
      <c r="C301" t="s">
        <v>11907</v>
      </c>
      <c r="D301">
        <v>274</v>
      </c>
      <c r="E301" s="404">
        <v>171110496</v>
      </c>
      <c r="F301" s="401" t="str">
        <f t="shared" si="9"/>
        <v>Í1+*QÈ6kÎ</v>
      </c>
      <c r="G301">
        <f t="shared" si="8"/>
        <v>0</v>
      </c>
    </row>
    <row r="302" spans="1:7" ht="26.1">
      <c r="A302" s="403" t="s">
        <v>11908</v>
      </c>
      <c r="B302">
        <v>21600</v>
      </c>
      <c r="C302" t="s">
        <v>11909</v>
      </c>
      <c r="D302">
        <v>480</v>
      </c>
      <c r="E302" s="404">
        <v>171109501</v>
      </c>
      <c r="F302" s="401" t="str">
        <f t="shared" si="9"/>
        <v>Í1+)RÈ1NÎ</v>
      </c>
      <c r="G302">
        <f t="shared" si="8"/>
        <v>0</v>
      </c>
    </row>
    <row r="303" spans="1:7" ht="26.1" hidden="1">
      <c r="A303" s="403" t="s">
        <v>11910</v>
      </c>
      <c r="B303">
        <v>10400</v>
      </c>
      <c r="C303" t="s">
        <v>11911</v>
      </c>
      <c r="D303">
        <v>578</v>
      </c>
      <c r="F303" s="401" t="e">
        <f t="shared" si="9"/>
        <v>#VALUE!</v>
      </c>
      <c r="G303">
        <f t="shared" si="8"/>
        <v>0</v>
      </c>
    </row>
    <row r="304" spans="1:7" ht="26.1">
      <c r="A304" s="403" t="s">
        <v>11912</v>
      </c>
      <c r="B304">
        <v>16800</v>
      </c>
      <c r="C304" t="s">
        <v>11913</v>
      </c>
      <c r="D304">
        <v>55</v>
      </c>
      <c r="E304" s="404">
        <v>171101825</v>
      </c>
      <c r="F304" s="401" t="str">
        <f t="shared" si="9"/>
        <v>Í1+!rÈ5gÎ</v>
      </c>
      <c r="G304">
        <f t="shared" si="8"/>
        <v>0</v>
      </c>
    </row>
    <row r="305" spans="1:7" ht="26.1">
      <c r="A305" s="403" t="s">
        <v>11914</v>
      </c>
      <c r="B305">
        <v>16800</v>
      </c>
      <c r="C305" t="s">
        <v>11915</v>
      </c>
      <c r="D305">
        <v>197</v>
      </c>
      <c r="E305" s="404">
        <v>171108752</v>
      </c>
      <c r="F305" s="401" t="str">
        <f t="shared" si="9"/>
        <v>Í1+(kÈ2NÎ</v>
      </c>
      <c r="G305">
        <f t="shared" si="8"/>
        <v>0</v>
      </c>
    </row>
    <row r="306" spans="1:7" ht="26.1" hidden="1">
      <c r="A306" s="403" t="s">
        <v>11916</v>
      </c>
      <c r="B306">
        <v>12000</v>
      </c>
      <c r="C306" t="s">
        <v>11917</v>
      </c>
      <c r="D306">
        <v>561</v>
      </c>
      <c r="F306" s="401" t="e">
        <f t="shared" si="9"/>
        <v>#VALUE!</v>
      </c>
      <c r="G306">
        <f t="shared" si="8"/>
        <v>0</v>
      </c>
    </row>
    <row r="307" spans="1:7" ht="26.1" hidden="1">
      <c r="A307" s="403" t="s">
        <v>9491</v>
      </c>
      <c r="B307">
        <v>3400</v>
      </c>
      <c r="C307" t="s">
        <v>11918</v>
      </c>
      <c r="D307">
        <v>562</v>
      </c>
      <c r="F307" s="401" t="e">
        <f t="shared" si="9"/>
        <v>#VALUE!</v>
      </c>
      <c r="G307">
        <f t="shared" si="8"/>
        <v>0</v>
      </c>
    </row>
    <row r="308" spans="1:7" ht="26.1">
      <c r="A308" s="403" t="s">
        <v>848</v>
      </c>
      <c r="B308">
        <v>60000</v>
      </c>
      <c r="C308" t="s">
        <v>11919</v>
      </c>
      <c r="D308">
        <v>415</v>
      </c>
      <c r="E308" s="404">
        <v>171103658</v>
      </c>
      <c r="F308" s="401" t="str">
        <f t="shared" si="9"/>
        <v>Í1+#aÈ8;Î</v>
      </c>
      <c r="G308">
        <f t="shared" si="8"/>
        <v>0</v>
      </c>
    </row>
    <row r="309" spans="1:7" ht="26.1">
      <c r="A309" s="403" t="s">
        <v>11920</v>
      </c>
      <c r="B309">
        <v>23200</v>
      </c>
      <c r="C309" t="s">
        <v>11921</v>
      </c>
      <c r="D309">
        <v>219</v>
      </c>
      <c r="E309" s="404">
        <v>171109850</v>
      </c>
      <c r="F309" s="401" t="str">
        <f t="shared" si="9"/>
        <v>Í1+)uÈ0mÎ</v>
      </c>
      <c r="G309">
        <f t="shared" si="8"/>
        <v>0</v>
      </c>
    </row>
    <row r="310" spans="1:7" ht="26.1">
      <c r="A310" s="403" t="s">
        <v>11922</v>
      </c>
      <c r="B310">
        <v>47200</v>
      </c>
      <c r="C310" t="s">
        <v>11923</v>
      </c>
      <c r="D310">
        <v>325</v>
      </c>
      <c r="E310" s="404">
        <v>171103834</v>
      </c>
      <c r="F310" s="401" t="str">
        <f t="shared" si="9"/>
        <v>Í1+#sÈ4kÎ</v>
      </c>
      <c r="G310">
        <f t="shared" si="8"/>
        <v>0</v>
      </c>
    </row>
    <row r="311" spans="1:7" ht="26.1">
      <c r="A311" s="403" t="s">
        <v>11924</v>
      </c>
      <c r="B311">
        <v>52000</v>
      </c>
      <c r="C311" t="s">
        <v>11925</v>
      </c>
      <c r="D311">
        <v>116</v>
      </c>
      <c r="E311" s="404">
        <v>171103617</v>
      </c>
      <c r="F311" s="401" t="str">
        <f t="shared" si="9"/>
        <v>Í1+#]È7%Î</v>
      </c>
      <c r="G311">
        <f t="shared" si="8"/>
        <v>0</v>
      </c>
    </row>
    <row r="312" spans="1:7" ht="26.1">
      <c r="A312" s="403" t="s">
        <v>11926</v>
      </c>
      <c r="B312">
        <v>10400</v>
      </c>
      <c r="C312" t="s">
        <v>11927</v>
      </c>
      <c r="D312">
        <v>49</v>
      </c>
      <c r="E312" s="404">
        <v>171103951</v>
      </c>
      <c r="F312" s="401" t="str">
        <f t="shared" si="9"/>
        <v>Í1+#ÃÈ1"Î</v>
      </c>
      <c r="G312">
        <f t="shared" si="8"/>
        <v>0</v>
      </c>
    </row>
    <row r="313" spans="1:7" ht="26.1">
      <c r="A313" s="403" t="s">
        <v>11928</v>
      </c>
      <c r="B313">
        <v>21600</v>
      </c>
      <c r="C313" t="s">
        <v>11929</v>
      </c>
      <c r="D313">
        <v>29</v>
      </c>
      <c r="E313" s="404">
        <v>171111005</v>
      </c>
      <c r="F313" s="401" t="str">
        <f t="shared" si="9"/>
        <v>Í1++ÂÈ5rÎ</v>
      </c>
      <c r="G313">
        <f t="shared" si="8"/>
        <v>0</v>
      </c>
    </row>
    <row r="314" spans="1:7" ht="26.1">
      <c r="A314" s="403" t="s">
        <v>11008</v>
      </c>
      <c r="B314">
        <v>47200</v>
      </c>
      <c r="C314" t="s">
        <v>11930</v>
      </c>
      <c r="D314">
        <v>386</v>
      </c>
      <c r="E314" s="404">
        <v>171109039</v>
      </c>
      <c r="F314" s="401" t="str">
        <f t="shared" si="9"/>
        <v>Í1+)#È9)Î</v>
      </c>
      <c r="G314">
        <f t="shared" si="8"/>
        <v>0</v>
      </c>
    </row>
    <row r="315" spans="1:7" ht="26.1" hidden="1">
      <c r="A315" s="403" t="s">
        <v>11931</v>
      </c>
      <c r="B315">
        <v>16800</v>
      </c>
      <c r="C315" t="s">
        <v>11932</v>
      </c>
      <c r="D315">
        <v>581</v>
      </c>
      <c r="F315" s="401" t="e">
        <f t="shared" si="9"/>
        <v>#VALUE!</v>
      </c>
      <c r="G315">
        <f t="shared" si="8"/>
        <v>0</v>
      </c>
    </row>
    <row r="316" spans="1:7" ht="26.1">
      <c r="A316" s="403" t="s">
        <v>11933</v>
      </c>
      <c r="B316">
        <v>50400</v>
      </c>
      <c r="C316" t="s">
        <v>11934</v>
      </c>
      <c r="D316">
        <v>361</v>
      </c>
      <c r="E316" s="404">
        <v>171101772</v>
      </c>
      <c r="F316" s="401" t="str">
        <f t="shared" si="9"/>
        <v>Í1+!mÈ2AÎ</v>
      </c>
      <c r="G316">
        <f t="shared" si="8"/>
        <v>0</v>
      </c>
    </row>
    <row r="317" spans="1:7" ht="26.1" hidden="1">
      <c r="A317" s="403" t="s">
        <v>11935</v>
      </c>
      <c r="B317">
        <v>991400</v>
      </c>
      <c r="C317" t="s">
        <v>11936</v>
      </c>
      <c r="D317">
        <v>61</v>
      </c>
      <c r="F317" s="401" t="e">
        <f t="shared" si="9"/>
        <v>#VALUE!</v>
      </c>
      <c r="G317">
        <f t="shared" si="8"/>
        <v>0</v>
      </c>
    </row>
    <row r="318" spans="1:7" ht="26.1">
      <c r="A318" s="403" t="s">
        <v>11937</v>
      </c>
      <c r="B318">
        <v>12000</v>
      </c>
      <c r="C318" t="s">
        <v>11938</v>
      </c>
      <c r="D318">
        <v>58</v>
      </c>
      <c r="E318" s="404">
        <v>171104639</v>
      </c>
      <c r="F318" s="401" t="str">
        <f t="shared" si="9"/>
        <v>Í1+$_È9&lt;Î</v>
      </c>
      <c r="G318">
        <f t="shared" si="8"/>
        <v>0</v>
      </c>
    </row>
    <row r="319" spans="1:7" ht="26.1">
      <c r="A319" s="403" t="s">
        <v>11939</v>
      </c>
      <c r="B319">
        <v>53600</v>
      </c>
      <c r="C319" t="s">
        <v>11940</v>
      </c>
      <c r="D319">
        <v>114</v>
      </c>
      <c r="E319" s="404">
        <v>171101325</v>
      </c>
      <c r="F319" s="401" t="str">
        <f t="shared" si="9"/>
        <v>Í1+!@È5mÎ</v>
      </c>
      <c r="G319">
        <f t="shared" si="8"/>
        <v>0</v>
      </c>
    </row>
    <row r="320" spans="1:7" ht="26.1" hidden="1">
      <c r="A320" s="403" t="s">
        <v>11941</v>
      </c>
      <c r="B320">
        <v>44000</v>
      </c>
      <c r="C320" t="s">
        <v>11942</v>
      </c>
      <c r="D320">
        <v>481</v>
      </c>
      <c r="F320" s="401" t="e">
        <f t="shared" si="9"/>
        <v>#VALUE!</v>
      </c>
      <c r="G320">
        <f t="shared" si="8"/>
        <v>0</v>
      </c>
    </row>
    <row r="321" spans="1:7" ht="26.1">
      <c r="A321" s="403" t="s">
        <v>11943</v>
      </c>
      <c r="B321">
        <v>28000</v>
      </c>
      <c r="C321" t="s">
        <v>11944</v>
      </c>
      <c r="D321">
        <v>163</v>
      </c>
      <c r="E321" s="404">
        <v>171104047</v>
      </c>
      <c r="F321" s="401" t="str">
        <f t="shared" si="9"/>
        <v>Í1+$$È7yÎ</v>
      </c>
      <c r="G321">
        <f t="shared" si="8"/>
        <v>0</v>
      </c>
    </row>
    <row r="322" spans="1:7" ht="26.1">
      <c r="A322" s="403" t="s">
        <v>11945</v>
      </c>
      <c r="B322">
        <v>8800</v>
      </c>
      <c r="C322" t="s">
        <v>11946</v>
      </c>
      <c r="D322">
        <v>385</v>
      </c>
      <c r="E322" s="404">
        <v>171109038</v>
      </c>
      <c r="F322" s="401" t="str">
        <f t="shared" si="9"/>
        <v>Í1+)#È8#Î</v>
      </c>
      <c r="G322">
        <f t="shared" ref="G322:G385" si="10">IF(AND( D322&gt;480,E322&lt;&gt;""),1,0)</f>
        <v>0</v>
      </c>
    </row>
    <row r="323" spans="1:7" ht="26.1" hidden="1">
      <c r="A323" s="403" t="s">
        <v>395</v>
      </c>
      <c r="B323">
        <v>121000</v>
      </c>
      <c r="C323" t="s">
        <v>11947</v>
      </c>
      <c r="D323">
        <v>245</v>
      </c>
      <c r="F323" s="401" t="e">
        <f t="shared" ref="F323:F386" si="11">Code128(E323)</f>
        <v>#VALUE!</v>
      </c>
      <c r="G323">
        <f t="shared" si="10"/>
        <v>0</v>
      </c>
    </row>
    <row r="324" spans="1:7" ht="26.1" hidden="1">
      <c r="A324" s="403" t="s">
        <v>11948</v>
      </c>
      <c r="B324">
        <v>2100</v>
      </c>
      <c r="C324" t="s">
        <v>11949</v>
      </c>
      <c r="D324">
        <v>523</v>
      </c>
      <c r="F324" s="401" t="e">
        <f t="shared" si="11"/>
        <v>#VALUE!</v>
      </c>
      <c r="G324">
        <f t="shared" si="10"/>
        <v>0</v>
      </c>
    </row>
    <row r="325" spans="1:7" ht="26.1">
      <c r="A325" s="403" t="s">
        <v>11950</v>
      </c>
      <c r="B325">
        <v>2100</v>
      </c>
      <c r="C325" t="s">
        <v>11951</v>
      </c>
      <c r="D325">
        <v>470</v>
      </c>
      <c r="E325" s="404">
        <v>171108967</v>
      </c>
      <c r="F325" s="401" t="str">
        <f t="shared" si="11"/>
        <v>Í1+(ÄÈ7YÎ</v>
      </c>
      <c r="G325">
        <f t="shared" si="10"/>
        <v>0</v>
      </c>
    </row>
    <row r="326" spans="1:7" ht="26.1">
      <c r="A326" s="403" t="s">
        <v>11952</v>
      </c>
      <c r="B326">
        <v>3400</v>
      </c>
      <c r="C326" t="s">
        <v>11953</v>
      </c>
      <c r="D326">
        <v>254</v>
      </c>
      <c r="E326" s="404">
        <v>171108698</v>
      </c>
      <c r="F326" s="401" t="str">
        <f t="shared" si="11"/>
        <v>Í1+(eÈ8ZÎ</v>
      </c>
      <c r="G326">
        <f t="shared" si="10"/>
        <v>0</v>
      </c>
    </row>
    <row r="327" spans="1:7" ht="26.1">
      <c r="A327" s="403" t="s">
        <v>11954</v>
      </c>
      <c r="B327">
        <v>47200</v>
      </c>
      <c r="C327" t="s">
        <v>11955</v>
      </c>
      <c r="D327">
        <v>258</v>
      </c>
      <c r="E327" s="404">
        <v>171108694</v>
      </c>
      <c r="F327" s="401" t="str">
        <f t="shared" si="11"/>
        <v>Í1+(eÈ4BÎ</v>
      </c>
      <c r="G327">
        <f t="shared" si="10"/>
        <v>0</v>
      </c>
    </row>
    <row r="328" spans="1:7" ht="26.1">
      <c r="A328" s="403" t="s">
        <v>11956</v>
      </c>
      <c r="B328">
        <v>24800</v>
      </c>
      <c r="C328" t="s">
        <v>11957</v>
      </c>
      <c r="D328">
        <v>253</v>
      </c>
      <c r="E328" s="404">
        <v>171108699</v>
      </c>
      <c r="F328" s="401" t="str">
        <f t="shared" si="11"/>
        <v>Í1+(eÈ9`Î</v>
      </c>
      <c r="G328">
        <f t="shared" si="10"/>
        <v>0</v>
      </c>
    </row>
    <row r="329" spans="1:7" ht="26.1">
      <c r="A329" s="403" t="s">
        <v>11958</v>
      </c>
      <c r="B329">
        <v>24800</v>
      </c>
      <c r="C329" t="s">
        <v>11959</v>
      </c>
      <c r="D329">
        <v>345</v>
      </c>
      <c r="E329" s="404">
        <v>171104456</v>
      </c>
      <c r="F329" s="401" t="str">
        <f t="shared" si="11"/>
        <v>Í1+$MÈ6IÎ</v>
      </c>
      <c r="G329">
        <f t="shared" si="10"/>
        <v>0</v>
      </c>
    </row>
    <row r="330" spans="1:7" ht="26.1">
      <c r="A330" s="403" t="s">
        <v>11960</v>
      </c>
      <c r="B330">
        <v>42400</v>
      </c>
      <c r="C330" t="s">
        <v>11961</v>
      </c>
      <c r="D330">
        <v>334</v>
      </c>
      <c r="E330" s="404">
        <v>171103539</v>
      </c>
      <c r="F330" s="401" t="str">
        <f t="shared" si="11"/>
        <v>Í1+#UÈ9xÎ</v>
      </c>
      <c r="G330">
        <f t="shared" si="10"/>
        <v>0</v>
      </c>
    </row>
    <row r="331" spans="1:7" ht="26.1">
      <c r="A331" s="403" t="s">
        <v>11962</v>
      </c>
      <c r="B331">
        <v>7200</v>
      </c>
      <c r="C331" t="s">
        <v>11963</v>
      </c>
      <c r="D331">
        <v>30</v>
      </c>
      <c r="E331" s="404">
        <v>171108829</v>
      </c>
      <c r="F331" s="401" t="str">
        <f t="shared" si="11"/>
        <v>Í1+(rÈ9-Î</v>
      </c>
      <c r="G331">
        <f t="shared" si="10"/>
        <v>0</v>
      </c>
    </row>
    <row r="332" spans="1:7" ht="26.1">
      <c r="A332" s="403" t="s">
        <v>11964</v>
      </c>
      <c r="B332">
        <v>18400</v>
      </c>
      <c r="C332" t="s">
        <v>11965</v>
      </c>
      <c r="D332">
        <v>321</v>
      </c>
      <c r="E332" s="404">
        <v>171101937</v>
      </c>
      <c r="F332" s="401" t="str">
        <f t="shared" si="11"/>
        <v>Í1+!}È78Î</v>
      </c>
      <c r="G332">
        <f t="shared" si="10"/>
        <v>0</v>
      </c>
    </row>
    <row r="333" spans="1:7" ht="26.1">
      <c r="A333" s="403" t="s">
        <v>11966</v>
      </c>
      <c r="B333">
        <v>2100</v>
      </c>
      <c r="C333" t="s">
        <v>11967</v>
      </c>
      <c r="D333">
        <v>102</v>
      </c>
      <c r="E333" s="404">
        <v>171102947</v>
      </c>
      <c r="F333" s="401" t="str">
        <f t="shared" si="11"/>
        <v>Í1+"~È7?Î</v>
      </c>
      <c r="G333">
        <f t="shared" si="10"/>
        <v>0</v>
      </c>
    </row>
    <row r="334" spans="1:7" ht="26.1">
      <c r="A334" s="403" t="s">
        <v>11968</v>
      </c>
      <c r="B334">
        <v>29600</v>
      </c>
      <c r="C334" t="s">
        <v>11969</v>
      </c>
      <c r="D334">
        <v>279</v>
      </c>
      <c r="E334" s="404">
        <v>171101608</v>
      </c>
      <c r="F334" s="401" t="str">
        <f t="shared" si="11"/>
        <v>Í1+!\È8!Î</v>
      </c>
      <c r="G334">
        <f t="shared" si="10"/>
        <v>0</v>
      </c>
    </row>
    <row r="335" spans="1:7" ht="26.1">
      <c r="A335" s="403" t="s">
        <v>11970</v>
      </c>
      <c r="B335">
        <v>152800</v>
      </c>
      <c r="C335" t="s">
        <v>11971</v>
      </c>
      <c r="D335">
        <v>280</v>
      </c>
      <c r="E335" s="404">
        <v>171101693</v>
      </c>
      <c r="F335" s="401" t="str">
        <f t="shared" si="11"/>
        <v>Í1+!eÈ3'Î</v>
      </c>
      <c r="G335">
        <f t="shared" si="10"/>
        <v>0</v>
      </c>
    </row>
    <row r="336" spans="1:7" ht="26.1" hidden="1">
      <c r="A336" s="403" t="s">
        <v>11972</v>
      </c>
      <c r="B336">
        <v>82600</v>
      </c>
      <c r="C336" t="s">
        <v>11973</v>
      </c>
      <c r="D336">
        <v>589</v>
      </c>
      <c r="F336" s="401" t="e">
        <f t="shared" si="11"/>
        <v>#VALUE!</v>
      </c>
      <c r="G336">
        <f t="shared" si="10"/>
        <v>0</v>
      </c>
    </row>
    <row r="337" spans="1:7" ht="26.1" hidden="1">
      <c r="A337" s="403" t="s">
        <v>11974</v>
      </c>
      <c r="B337">
        <v>48800</v>
      </c>
      <c r="C337" t="s">
        <v>11975</v>
      </c>
      <c r="D337">
        <v>498</v>
      </c>
      <c r="F337" s="401" t="e">
        <f t="shared" si="11"/>
        <v>#VALUE!</v>
      </c>
      <c r="G337">
        <f t="shared" si="10"/>
        <v>0</v>
      </c>
    </row>
    <row r="338" spans="1:7" ht="26.1" hidden="1">
      <c r="A338" s="403" t="s">
        <v>11976</v>
      </c>
      <c r="B338">
        <v>41000</v>
      </c>
      <c r="C338" t="s">
        <v>11977</v>
      </c>
      <c r="D338">
        <v>390</v>
      </c>
      <c r="F338" s="401" t="e">
        <f t="shared" si="11"/>
        <v>#VALUE!</v>
      </c>
      <c r="G338">
        <f t="shared" si="10"/>
        <v>0</v>
      </c>
    </row>
    <row r="339" spans="1:7" ht="26.1" hidden="1">
      <c r="A339" s="403" t="s">
        <v>11978</v>
      </c>
      <c r="B339">
        <v>32800</v>
      </c>
      <c r="C339" t="s">
        <v>11979</v>
      </c>
      <c r="D339">
        <v>500</v>
      </c>
      <c r="F339" s="401" t="e">
        <f t="shared" si="11"/>
        <v>#VALUE!</v>
      </c>
      <c r="G339">
        <f t="shared" si="10"/>
        <v>0</v>
      </c>
    </row>
    <row r="340" spans="1:7" ht="26.1">
      <c r="A340" s="403" t="s">
        <v>11980</v>
      </c>
      <c r="B340">
        <v>16800</v>
      </c>
      <c r="C340" t="s">
        <v>11981</v>
      </c>
      <c r="D340">
        <v>194</v>
      </c>
      <c r="E340" s="404">
        <v>171108755</v>
      </c>
      <c r="F340" s="401" t="str">
        <f t="shared" si="11"/>
        <v>Í1+(kÈ5`Î</v>
      </c>
      <c r="G340">
        <f t="shared" si="10"/>
        <v>0</v>
      </c>
    </row>
    <row r="341" spans="1:7" ht="26.1">
      <c r="A341" s="403" t="s">
        <v>11982</v>
      </c>
      <c r="B341">
        <v>21600</v>
      </c>
      <c r="C341" t="s">
        <v>11983</v>
      </c>
      <c r="D341">
        <v>113</v>
      </c>
      <c r="E341" s="404">
        <v>171101330</v>
      </c>
      <c r="F341" s="401" t="str">
        <f t="shared" si="11"/>
        <v>Í1+!AÈ0SÎ</v>
      </c>
      <c r="G341">
        <f t="shared" si="10"/>
        <v>0</v>
      </c>
    </row>
    <row r="342" spans="1:7" ht="26.1">
      <c r="A342" s="403" t="s">
        <v>11984</v>
      </c>
      <c r="B342">
        <v>15200</v>
      </c>
      <c r="C342" t="s">
        <v>11985</v>
      </c>
      <c r="D342">
        <v>263</v>
      </c>
      <c r="E342" s="404">
        <v>171101888</v>
      </c>
      <c r="F342" s="401" t="str">
        <f t="shared" si="11"/>
        <v>Í1+!xÈ8*Î</v>
      </c>
      <c r="G342">
        <f t="shared" si="10"/>
        <v>0</v>
      </c>
    </row>
    <row r="343" spans="1:7" ht="26.1">
      <c r="A343" s="403" t="s">
        <v>11986</v>
      </c>
      <c r="B343">
        <v>103200</v>
      </c>
      <c r="C343" t="s">
        <v>11987</v>
      </c>
      <c r="D343">
        <v>62</v>
      </c>
      <c r="E343" s="404">
        <v>171103949</v>
      </c>
      <c r="F343" s="401" t="str">
        <f t="shared" si="11"/>
        <v>Í1+#~È9NÎ</v>
      </c>
      <c r="G343">
        <f t="shared" si="10"/>
        <v>0</v>
      </c>
    </row>
    <row r="344" spans="1:7" ht="26.1">
      <c r="A344" s="403" t="s">
        <v>9679</v>
      </c>
      <c r="B344">
        <v>210400</v>
      </c>
      <c r="C344" t="s">
        <v>11988</v>
      </c>
      <c r="D344">
        <v>31</v>
      </c>
      <c r="E344" s="404">
        <v>171101481</v>
      </c>
      <c r="F344" s="401" t="str">
        <f t="shared" si="11"/>
        <v>Í1+!PÈ1.Î</v>
      </c>
      <c r="G344">
        <f t="shared" si="10"/>
        <v>0</v>
      </c>
    </row>
    <row r="345" spans="1:7" ht="26.1">
      <c r="A345" s="403" t="s">
        <v>11989</v>
      </c>
      <c r="B345">
        <v>32800</v>
      </c>
      <c r="C345" t="s">
        <v>11990</v>
      </c>
      <c r="D345">
        <v>366</v>
      </c>
      <c r="E345" s="404">
        <v>171101777</v>
      </c>
      <c r="F345" s="401" t="str">
        <f t="shared" si="11"/>
        <v>Í1+!mÈ7_Î</v>
      </c>
      <c r="G345">
        <f t="shared" si="10"/>
        <v>0</v>
      </c>
    </row>
    <row r="346" spans="1:7" ht="26.1">
      <c r="A346" s="403" t="s">
        <v>11991</v>
      </c>
      <c r="B346">
        <v>16800</v>
      </c>
      <c r="C346" t="s">
        <v>11992</v>
      </c>
      <c r="D346">
        <v>478</v>
      </c>
      <c r="E346" s="404">
        <v>171108965</v>
      </c>
      <c r="F346" s="401" t="str">
        <f t="shared" si="11"/>
        <v>Í1+(ÄÈ5MÎ</v>
      </c>
      <c r="G346">
        <f t="shared" si="10"/>
        <v>0</v>
      </c>
    </row>
    <row r="347" spans="1:7" ht="26.1">
      <c r="A347" s="403" t="s">
        <v>2923</v>
      </c>
      <c r="B347">
        <v>24800</v>
      </c>
      <c r="C347" t="s">
        <v>11993</v>
      </c>
      <c r="D347">
        <v>377</v>
      </c>
      <c r="E347" s="404">
        <v>171102698</v>
      </c>
      <c r="F347" s="401" t="str">
        <f t="shared" si="11"/>
        <v>Í1+"eÈ8HÎ</v>
      </c>
      <c r="G347">
        <f t="shared" si="10"/>
        <v>0</v>
      </c>
    </row>
    <row r="348" spans="1:7" ht="26.1">
      <c r="A348" s="403" t="s">
        <v>11994</v>
      </c>
      <c r="B348">
        <v>2100</v>
      </c>
      <c r="C348" t="s">
        <v>11995</v>
      </c>
      <c r="D348">
        <v>380</v>
      </c>
      <c r="E348" s="404">
        <v>171104213</v>
      </c>
      <c r="F348" s="401" t="str">
        <f t="shared" si="11"/>
        <v>Í1+$5È3&gt;Î</v>
      </c>
      <c r="G348">
        <f t="shared" si="10"/>
        <v>0</v>
      </c>
    </row>
    <row r="349" spans="1:7" ht="26.1" hidden="1">
      <c r="A349" s="403" t="s">
        <v>11996</v>
      </c>
      <c r="B349">
        <v>36000</v>
      </c>
      <c r="C349" t="s">
        <v>11997</v>
      </c>
      <c r="D349">
        <v>525</v>
      </c>
      <c r="F349" s="401" t="e">
        <f t="shared" si="11"/>
        <v>#VALUE!</v>
      </c>
      <c r="G349">
        <f t="shared" si="10"/>
        <v>0</v>
      </c>
    </row>
    <row r="350" spans="1:7" ht="26.1" hidden="1">
      <c r="A350" s="403" t="s">
        <v>11998</v>
      </c>
      <c r="B350">
        <v>13600</v>
      </c>
      <c r="C350" t="s">
        <v>11999</v>
      </c>
      <c r="D350">
        <v>589</v>
      </c>
      <c r="F350" s="401" t="e">
        <f t="shared" si="11"/>
        <v>#VALUE!</v>
      </c>
      <c r="G350">
        <f t="shared" si="10"/>
        <v>0</v>
      </c>
    </row>
    <row r="351" spans="1:7" ht="26.1" hidden="1">
      <c r="A351" s="403" t="s">
        <v>6029</v>
      </c>
      <c r="B351">
        <v>146600</v>
      </c>
      <c r="C351" t="s">
        <v>12000</v>
      </c>
      <c r="D351">
        <v>501</v>
      </c>
      <c r="F351" s="401" t="e">
        <f t="shared" si="11"/>
        <v>#VALUE!</v>
      </c>
      <c r="G351">
        <f t="shared" si="10"/>
        <v>0</v>
      </c>
    </row>
    <row r="352" spans="1:7" ht="26.1">
      <c r="A352" s="403" t="s">
        <v>12001</v>
      </c>
      <c r="B352">
        <v>20000</v>
      </c>
      <c r="C352" t="s">
        <v>12002</v>
      </c>
      <c r="D352">
        <v>247</v>
      </c>
      <c r="E352" s="404">
        <v>171101580</v>
      </c>
      <c r="F352" s="401" t="str">
        <f t="shared" si="11"/>
        <v>Í1+!ZÈ0PÎ</v>
      </c>
      <c r="G352">
        <f t="shared" si="10"/>
        <v>0</v>
      </c>
    </row>
    <row r="353" spans="1:7" ht="26.1">
      <c r="A353" s="403" t="s">
        <v>2851</v>
      </c>
      <c r="B353">
        <v>21600</v>
      </c>
      <c r="C353" t="s">
        <v>12003</v>
      </c>
      <c r="D353">
        <v>445</v>
      </c>
      <c r="E353" s="404">
        <v>171102643</v>
      </c>
      <c r="F353" s="401" t="str">
        <f t="shared" si="11"/>
        <v>Í1+"`È3}Î</v>
      </c>
      <c r="G353">
        <f t="shared" si="10"/>
        <v>0</v>
      </c>
    </row>
    <row r="354" spans="1:7" ht="26.1">
      <c r="A354" s="403" t="s">
        <v>12004</v>
      </c>
      <c r="B354">
        <v>28000</v>
      </c>
      <c r="C354" t="s">
        <v>12005</v>
      </c>
      <c r="D354">
        <v>61</v>
      </c>
      <c r="E354" s="404">
        <v>171103522</v>
      </c>
      <c r="F354" s="401" t="str">
        <f t="shared" si="11"/>
        <v>Í1+#TÈ2JÎ</v>
      </c>
      <c r="G354">
        <f t="shared" si="10"/>
        <v>0</v>
      </c>
    </row>
    <row r="355" spans="1:7" ht="26.1">
      <c r="A355" s="403" t="s">
        <v>12006</v>
      </c>
      <c r="B355">
        <v>56800</v>
      </c>
      <c r="C355" t="s">
        <v>12007</v>
      </c>
      <c r="D355">
        <v>129</v>
      </c>
      <c r="E355" s="404">
        <v>171104614</v>
      </c>
      <c r="F355" s="401" t="str">
        <f t="shared" si="11"/>
        <v>Í1+$]È4}Î</v>
      </c>
      <c r="G355">
        <f t="shared" si="10"/>
        <v>0</v>
      </c>
    </row>
    <row r="356" spans="1:7" ht="26.1">
      <c r="A356" s="403" t="s">
        <v>12008</v>
      </c>
      <c r="B356">
        <v>31200</v>
      </c>
      <c r="C356" t="s">
        <v>12009</v>
      </c>
      <c r="D356">
        <v>340</v>
      </c>
      <c r="E356" s="404">
        <v>171104249</v>
      </c>
      <c r="F356" s="401" t="str">
        <f t="shared" si="11"/>
        <v>Í1+$8È9nÎ</v>
      </c>
      <c r="G356">
        <f t="shared" si="10"/>
        <v>0</v>
      </c>
    </row>
    <row r="357" spans="1:7" ht="26.1">
      <c r="A357" s="403" t="s">
        <v>12010</v>
      </c>
      <c r="B357">
        <v>44000</v>
      </c>
      <c r="C357" t="s">
        <v>12011</v>
      </c>
      <c r="D357">
        <v>154</v>
      </c>
      <c r="E357" s="404">
        <v>171104591</v>
      </c>
      <c r="F357" s="401" t="str">
        <f t="shared" si="11"/>
        <v>Í1+$[È1cÎ</v>
      </c>
      <c r="G357">
        <f t="shared" si="10"/>
        <v>0</v>
      </c>
    </row>
    <row r="358" spans="1:7" ht="26.1">
      <c r="A358" s="403" t="s">
        <v>12012</v>
      </c>
      <c r="B358">
        <v>61600</v>
      </c>
      <c r="C358" t="s">
        <v>12013</v>
      </c>
      <c r="D358">
        <v>330</v>
      </c>
      <c r="E358" s="404">
        <v>171104468</v>
      </c>
      <c r="F358" s="401" t="str">
        <f t="shared" si="11"/>
        <v>Í1+$NÈ8YÎ</v>
      </c>
      <c r="G358">
        <f t="shared" si="10"/>
        <v>0</v>
      </c>
    </row>
    <row r="359" spans="1:7" ht="26.1">
      <c r="A359" s="403" t="s">
        <v>12014</v>
      </c>
      <c r="B359">
        <v>13600</v>
      </c>
      <c r="C359" t="s">
        <v>12015</v>
      </c>
      <c r="D359">
        <v>372</v>
      </c>
      <c r="E359" s="404">
        <v>171101620</v>
      </c>
      <c r="F359" s="401" t="str">
        <f t="shared" si="11"/>
        <v>Í1+!^È0`Î</v>
      </c>
      <c r="G359">
        <f t="shared" si="10"/>
        <v>0</v>
      </c>
    </row>
    <row r="360" spans="1:7" ht="26.1" hidden="1">
      <c r="A360" s="403" t="s">
        <v>12016</v>
      </c>
      <c r="B360">
        <v>196200</v>
      </c>
      <c r="C360" t="s">
        <v>12017</v>
      </c>
      <c r="D360">
        <v>533</v>
      </c>
      <c r="F360" s="401" t="e">
        <f t="shared" si="11"/>
        <v>#VALUE!</v>
      </c>
      <c r="G360">
        <f t="shared" si="10"/>
        <v>0</v>
      </c>
    </row>
    <row r="361" spans="1:7" ht="26.1">
      <c r="A361" s="403" t="s">
        <v>12018</v>
      </c>
      <c r="B361">
        <v>98400</v>
      </c>
      <c r="C361" t="s">
        <v>12019</v>
      </c>
      <c r="D361">
        <v>96</v>
      </c>
      <c r="E361" s="404">
        <v>171103984</v>
      </c>
      <c r="F361" s="401" t="str">
        <f t="shared" si="11"/>
        <v>Í1+#ÆÈ4@Î</v>
      </c>
      <c r="G361">
        <f t="shared" si="10"/>
        <v>0</v>
      </c>
    </row>
    <row r="362" spans="1:7" ht="26.1">
      <c r="A362" s="403" t="s">
        <v>12020</v>
      </c>
      <c r="B362">
        <v>45600</v>
      </c>
      <c r="C362" t="s">
        <v>12021</v>
      </c>
      <c r="D362">
        <v>362</v>
      </c>
      <c r="E362" s="404">
        <v>171101774</v>
      </c>
      <c r="F362" s="401" t="str">
        <f t="shared" si="11"/>
        <v>Í1+!mÈ4MÎ</v>
      </c>
      <c r="G362">
        <f t="shared" si="10"/>
        <v>0</v>
      </c>
    </row>
    <row r="363" spans="1:7" ht="26.1" hidden="1">
      <c r="A363" s="403" t="s">
        <v>317</v>
      </c>
      <c r="B363">
        <v>93800</v>
      </c>
      <c r="C363" t="s">
        <v>12022</v>
      </c>
      <c r="D363">
        <v>167</v>
      </c>
      <c r="F363" s="401" t="e">
        <f t="shared" si="11"/>
        <v>#VALUE!</v>
      </c>
      <c r="G363">
        <f t="shared" si="10"/>
        <v>0</v>
      </c>
    </row>
    <row r="364" spans="1:7" ht="26.1">
      <c r="A364" s="403" t="s">
        <v>12023</v>
      </c>
      <c r="B364">
        <v>15200</v>
      </c>
      <c r="C364" t="s">
        <v>12024</v>
      </c>
      <c r="D364">
        <v>142</v>
      </c>
      <c r="E364" s="404">
        <v>171103661</v>
      </c>
      <c r="F364" s="401" t="str">
        <f t="shared" si="11"/>
        <v>Í1+#bÈ1|Î</v>
      </c>
      <c r="G364">
        <f t="shared" si="10"/>
        <v>0</v>
      </c>
    </row>
    <row r="365" spans="1:7" ht="26.1">
      <c r="A365" s="403" t="s">
        <v>12025</v>
      </c>
      <c r="B365">
        <v>300000</v>
      </c>
      <c r="C365" t="s">
        <v>12026</v>
      </c>
      <c r="D365">
        <v>467</v>
      </c>
      <c r="E365" s="404">
        <v>171102667</v>
      </c>
      <c r="F365" s="401" t="str">
        <f t="shared" si="11"/>
        <v>Í1+"bÈ76Î</v>
      </c>
      <c r="G365">
        <f t="shared" si="10"/>
        <v>0</v>
      </c>
    </row>
    <row r="366" spans="1:7" ht="26.1">
      <c r="A366" s="403" t="s">
        <v>317</v>
      </c>
      <c r="B366">
        <v>10400</v>
      </c>
      <c r="C366" t="s">
        <v>12027</v>
      </c>
      <c r="D366">
        <v>199</v>
      </c>
      <c r="E366" s="404">
        <v>171111279</v>
      </c>
      <c r="F366" s="401" t="str">
        <f t="shared" si="11"/>
        <v>Í1++;È9(Î</v>
      </c>
      <c r="G366">
        <f t="shared" si="10"/>
        <v>0</v>
      </c>
    </row>
    <row r="367" spans="1:7" ht="26.1">
      <c r="A367" s="403" t="s">
        <v>12028</v>
      </c>
      <c r="B367">
        <v>26400</v>
      </c>
      <c r="C367" t="s">
        <v>12029</v>
      </c>
      <c r="D367">
        <v>326</v>
      </c>
      <c r="E367" s="404">
        <v>171111179</v>
      </c>
      <c r="F367" s="401" t="str">
        <f t="shared" si="11"/>
        <v>Í1++1È9gÎ</v>
      </c>
      <c r="G367">
        <f t="shared" si="10"/>
        <v>0</v>
      </c>
    </row>
    <row r="368" spans="1:7" ht="26.1">
      <c r="A368" s="403" t="s">
        <v>12030</v>
      </c>
      <c r="B368">
        <v>10400</v>
      </c>
      <c r="C368" t="s">
        <v>12031</v>
      </c>
      <c r="D368">
        <v>166</v>
      </c>
      <c r="E368" s="404">
        <v>171103685</v>
      </c>
      <c r="F368" s="401" t="str">
        <f t="shared" si="11"/>
        <v>Í1+#dÈ55Î</v>
      </c>
      <c r="G368">
        <f t="shared" si="10"/>
        <v>0</v>
      </c>
    </row>
    <row r="369" spans="1:7" ht="26.1">
      <c r="A369" s="403" t="s">
        <v>12032</v>
      </c>
      <c r="B369">
        <v>74400</v>
      </c>
      <c r="C369" t="s">
        <v>12033</v>
      </c>
      <c r="D369">
        <v>464</v>
      </c>
      <c r="E369" s="404">
        <v>171102638</v>
      </c>
      <c r="F369" s="401" t="str">
        <f t="shared" si="11"/>
        <v>Í1+"_È80Î</v>
      </c>
      <c r="G369">
        <f t="shared" si="10"/>
        <v>0</v>
      </c>
    </row>
    <row r="370" spans="1:7" ht="26.1">
      <c r="A370" s="403" t="s">
        <v>12034</v>
      </c>
      <c r="B370">
        <v>15200</v>
      </c>
      <c r="C370" t="s">
        <v>12035</v>
      </c>
      <c r="D370">
        <v>463</v>
      </c>
      <c r="E370" s="404">
        <v>171102637</v>
      </c>
      <c r="F370" s="401" t="str">
        <f t="shared" si="11"/>
        <v>Í1+"_È7*Î</v>
      </c>
      <c r="G370">
        <f t="shared" si="10"/>
        <v>0</v>
      </c>
    </row>
    <row r="371" spans="1:7" ht="26.1">
      <c r="A371" s="403" t="s">
        <v>12036</v>
      </c>
      <c r="B371">
        <v>23200</v>
      </c>
      <c r="C371" t="s">
        <v>12037</v>
      </c>
      <c r="D371">
        <v>86</v>
      </c>
      <c r="E371" s="404">
        <v>171101357</v>
      </c>
      <c r="F371" s="401" t="str">
        <f t="shared" si="11"/>
        <v>Í1+!CÈ7ÉÎ</v>
      </c>
      <c r="G371">
        <f t="shared" si="10"/>
        <v>0</v>
      </c>
    </row>
    <row r="372" spans="1:7" ht="26.1" hidden="1">
      <c r="A372" s="403" t="s">
        <v>12038</v>
      </c>
      <c r="B372">
        <v>8800</v>
      </c>
      <c r="C372" t="s">
        <v>12039</v>
      </c>
      <c r="D372">
        <v>562</v>
      </c>
      <c r="F372" s="401" t="e">
        <f t="shared" si="11"/>
        <v>#VALUE!</v>
      </c>
      <c r="G372">
        <f t="shared" si="10"/>
        <v>0</v>
      </c>
    </row>
    <row r="373" spans="1:7" ht="26.1" hidden="1">
      <c r="A373" s="403" t="s">
        <v>12040</v>
      </c>
      <c r="B373">
        <v>53600</v>
      </c>
      <c r="C373" t="s">
        <v>12041</v>
      </c>
      <c r="D373">
        <v>551</v>
      </c>
      <c r="F373" s="401" t="e">
        <f t="shared" si="11"/>
        <v>#VALUE!</v>
      </c>
      <c r="G373">
        <f t="shared" si="10"/>
        <v>0</v>
      </c>
    </row>
    <row r="374" spans="1:7" ht="26.1" hidden="1">
      <c r="A374" s="403" t="s">
        <v>12042</v>
      </c>
      <c r="B374">
        <v>10400</v>
      </c>
      <c r="C374" t="s">
        <v>12043</v>
      </c>
      <c r="D374">
        <v>596</v>
      </c>
      <c r="F374" s="401" t="e">
        <f t="shared" si="11"/>
        <v>#VALUE!</v>
      </c>
      <c r="G374">
        <f t="shared" si="10"/>
        <v>0</v>
      </c>
    </row>
    <row r="375" spans="1:7" ht="26.1">
      <c r="A375" s="403" t="s">
        <v>12044</v>
      </c>
      <c r="B375">
        <v>76000</v>
      </c>
      <c r="C375" t="s">
        <v>12045</v>
      </c>
      <c r="D375">
        <v>215</v>
      </c>
      <c r="E375" s="404">
        <v>171104569</v>
      </c>
      <c r="F375" s="401" t="str">
        <f t="shared" si="11"/>
        <v>Í1+$XÈ9ÂÎ</v>
      </c>
      <c r="G375">
        <f t="shared" si="10"/>
        <v>0</v>
      </c>
    </row>
    <row r="376" spans="1:7" ht="26.1">
      <c r="A376" s="403" t="s">
        <v>12046</v>
      </c>
      <c r="B376">
        <v>2100</v>
      </c>
      <c r="C376" t="s">
        <v>12047</v>
      </c>
      <c r="D376">
        <v>426</v>
      </c>
      <c r="E376" s="404">
        <v>171108992</v>
      </c>
      <c r="F376" s="401" t="str">
        <f t="shared" si="11"/>
        <v>Í1+(ÇÈ2GÎ</v>
      </c>
      <c r="G376">
        <f t="shared" si="10"/>
        <v>0</v>
      </c>
    </row>
    <row r="377" spans="1:7" ht="26.1">
      <c r="A377" s="403" t="s">
        <v>12048</v>
      </c>
      <c r="B377">
        <v>7200</v>
      </c>
      <c r="C377" t="s">
        <v>12049</v>
      </c>
      <c r="D377">
        <v>93</v>
      </c>
      <c r="E377" s="404">
        <v>171101877</v>
      </c>
      <c r="F377" s="401" t="str">
        <f t="shared" si="11"/>
        <v>Í1+!wÈ7ÂÎ</v>
      </c>
      <c r="G377">
        <f t="shared" si="10"/>
        <v>0</v>
      </c>
    </row>
    <row r="378" spans="1:7" ht="26.1">
      <c r="A378" s="403" t="s">
        <v>12050</v>
      </c>
      <c r="B378">
        <v>48800</v>
      </c>
      <c r="C378" t="s">
        <v>12051</v>
      </c>
      <c r="D378">
        <v>113</v>
      </c>
      <c r="E378" s="404">
        <v>171103957</v>
      </c>
      <c r="F378" s="401" t="str">
        <f t="shared" si="11"/>
        <v>Í1+#ÃÈ7FÎ</v>
      </c>
      <c r="G378">
        <f t="shared" si="10"/>
        <v>0</v>
      </c>
    </row>
    <row r="379" spans="1:7" ht="26.1" hidden="1">
      <c r="A379" s="403" t="s">
        <v>12052</v>
      </c>
      <c r="B379">
        <v>236200</v>
      </c>
      <c r="C379" t="s">
        <v>12053</v>
      </c>
      <c r="D379">
        <v>74</v>
      </c>
      <c r="F379" s="401" t="e">
        <f t="shared" si="11"/>
        <v>#VALUE!</v>
      </c>
      <c r="G379">
        <f t="shared" si="10"/>
        <v>0</v>
      </c>
    </row>
    <row r="380" spans="1:7" ht="26.1">
      <c r="A380" s="403" t="s">
        <v>12054</v>
      </c>
      <c r="B380">
        <v>82400</v>
      </c>
      <c r="C380" t="s">
        <v>12055</v>
      </c>
      <c r="D380">
        <v>55</v>
      </c>
      <c r="E380" s="404">
        <v>171103512</v>
      </c>
      <c r="F380" s="401" t="str">
        <f t="shared" si="11"/>
        <v>Í1+#SÈ2FÎ</v>
      </c>
      <c r="G380">
        <f t="shared" si="10"/>
        <v>0</v>
      </c>
    </row>
    <row r="381" spans="1:7" ht="26.1">
      <c r="A381" s="403" t="s">
        <v>12056</v>
      </c>
      <c r="B381">
        <v>207200</v>
      </c>
      <c r="C381" t="s">
        <v>12057</v>
      </c>
      <c r="D381">
        <v>42</v>
      </c>
      <c r="E381" s="404">
        <v>171101490</v>
      </c>
      <c r="F381" s="401" t="str">
        <f t="shared" si="11"/>
        <v>Í1+!QÈ0,Î</v>
      </c>
      <c r="G381">
        <f t="shared" si="10"/>
        <v>0</v>
      </c>
    </row>
    <row r="382" spans="1:7" ht="26.1">
      <c r="A382" s="403" t="s">
        <v>12058</v>
      </c>
      <c r="B382">
        <v>32800</v>
      </c>
      <c r="C382" t="s">
        <v>12059</v>
      </c>
      <c r="D382">
        <v>324</v>
      </c>
      <c r="E382" s="404">
        <v>171104473</v>
      </c>
      <c r="F382" s="401" t="str">
        <f t="shared" si="11"/>
        <v>Í1+$OÈ3?Î</v>
      </c>
      <c r="G382">
        <f t="shared" si="10"/>
        <v>0</v>
      </c>
    </row>
    <row r="383" spans="1:7" ht="26.1">
      <c r="A383" s="403" t="s">
        <v>12060</v>
      </c>
      <c r="B383">
        <v>21600</v>
      </c>
      <c r="C383" t="s">
        <v>12061</v>
      </c>
      <c r="D383">
        <v>265</v>
      </c>
      <c r="E383" s="404">
        <v>171104715</v>
      </c>
      <c r="F383" s="401" t="str">
        <f t="shared" si="11"/>
        <v>Í1+$gÈ5DÎ</v>
      </c>
      <c r="G383">
        <f t="shared" si="10"/>
        <v>0</v>
      </c>
    </row>
    <row r="384" spans="1:7" ht="26.1">
      <c r="A384" s="403" t="s">
        <v>12062</v>
      </c>
      <c r="B384">
        <v>16800</v>
      </c>
      <c r="C384" t="s">
        <v>12063</v>
      </c>
      <c r="D384">
        <v>427</v>
      </c>
      <c r="E384" s="404">
        <v>171104380</v>
      </c>
      <c r="F384" s="401" t="str">
        <f t="shared" si="11"/>
        <v>Í1+$FÈ0pÎ</v>
      </c>
      <c r="G384">
        <f t="shared" si="10"/>
        <v>0</v>
      </c>
    </row>
    <row r="385" spans="1:7" ht="26.1">
      <c r="A385" s="403" t="s">
        <v>12064</v>
      </c>
      <c r="B385">
        <v>23200</v>
      </c>
      <c r="C385" t="s">
        <v>12065</v>
      </c>
      <c r="D385">
        <v>397</v>
      </c>
      <c r="E385" s="404">
        <v>171109702</v>
      </c>
      <c r="F385" s="401" t="str">
        <f t="shared" si="11"/>
        <v>Í1+)fÈ2=Î</v>
      </c>
      <c r="G385">
        <f t="shared" si="10"/>
        <v>0</v>
      </c>
    </row>
    <row r="386" spans="1:7" ht="26.1">
      <c r="A386" s="403" t="s">
        <v>12066</v>
      </c>
      <c r="B386">
        <v>18400</v>
      </c>
      <c r="C386" t="s">
        <v>12067</v>
      </c>
      <c r="D386">
        <v>342</v>
      </c>
      <c r="E386" s="404">
        <v>171103549</v>
      </c>
      <c r="F386" s="401" t="str">
        <f t="shared" si="11"/>
        <v>Í1+#VÈ9|Î</v>
      </c>
      <c r="G386">
        <f t="shared" ref="G386:G449" si="12">IF(AND( D386&gt;480,E386&lt;&gt;""),1,0)</f>
        <v>0</v>
      </c>
    </row>
    <row r="387" spans="1:7" ht="26.1" hidden="1">
      <c r="A387" s="403" t="s">
        <v>12068</v>
      </c>
      <c r="B387">
        <v>333800</v>
      </c>
      <c r="C387" t="s">
        <v>12069</v>
      </c>
      <c r="D387">
        <v>73</v>
      </c>
      <c r="F387" s="401" t="e">
        <f t="shared" ref="F387:F450" si="13">Code128(E387)</f>
        <v>#VALUE!</v>
      </c>
      <c r="G387">
        <f t="shared" si="12"/>
        <v>0</v>
      </c>
    </row>
    <row r="388" spans="1:7" ht="26.1">
      <c r="A388" s="403" t="s">
        <v>12070</v>
      </c>
      <c r="B388">
        <v>28000</v>
      </c>
      <c r="C388" t="s">
        <v>12071</v>
      </c>
      <c r="D388">
        <v>390</v>
      </c>
      <c r="E388" s="404">
        <v>171104421</v>
      </c>
      <c r="F388" s="401" t="str">
        <f t="shared" si="13"/>
        <v>Í1+$JÈ1ÊÎ</v>
      </c>
      <c r="G388">
        <f t="shared" si="12"/>
        <v>0</v>
      </c>
    </row>
    <row r="389" spans="1:7" ht="26.1">
      <c r="A389" s="403" t="s">
        <v>12072</v>
      </c>
      <c r="B389">
        <v>3400</v>
      </c>
      <c r="C389" t="s">
        <v>12073</v>
      </c>
      <c r="D389">
        <v>336</v>
      </c>
      <c r="E389" s="404">
        <v>171101663</v>
      </c>
      <c r="F389" s="401" t="str">
        <f t="shared" si="13"/>
        <v>Í1+!bÈ3ÆÎ</v>
      </c>
      <c r="G389">
        <f t="shared" si="12"/>
        <v>0</v>
      </c>
    </row>
    <row r="390" spans="1:7" ht="26.1">
      <c r="A390" s="403" t="s">
        <v>12074</v>
      </c>
      <c r="B390">
        <v>23200</v>
      </c>
      <c r="C390" t="s">
        <v>12075</v>
      </c>
      <c r="D390">
        <v>122</v>
      </c>
      <c r="E390" s="404">
        <v>171104621</v>
      </c>
      <c r="F390" s="401" t="str">
        <f t="shared" si="13"/>
        <v>Í1+$^È1oÎ</v>
      </c>
      <c r="G390">
        <f t="shared" si="12"/>
        <v>0</v>
      </c>
    </row>
    <row r="391" spans="1:7" ht="26.1">
      <c r="A391" s="403" t="s">
        <v>12076</v>
      </c>
      <c r="B391">
        <v>72800</v>
      </c>
      <c r="C391" t="s">
        <v>12077</v>
      </c>
      <c r="D391">
        <v>25</v>
      </c>
      <c r="E391" s="404">
        <v>171101754</v>
      </c>
      <c r="F391" s="401" t="str">
        <f t="shared" si="13"/>
        <v>Í1+!kÈ4EÎ</v>
      </c>
      <c r="G391">
        <f t="shared" si="12"/>
        <v>0</v>
      </c>
    </row>
    <row r="392" spans="1:7" ht="26.1" hidden="1">
      <c r="A392" s="403" t="s">
        <v>373</v>
      </c>
      <c r="B392">
        <v>149800</v>
      </c>
      <c r="C392" t="s">
        <v>12078</v>
      </c>
      <c r="D392">
        <v>223</v>
      </c>
      <c r="F392" s="401" t="e">
        <f t="shared" si="13"/>
        <v>#VALUE!</v>
      </c>
      <c r="G392">
        <f t="shared" si="12"/>
        <v>0</v>
      </c>
    </row>
    <row r="393" spans="1:7" ht="26.1">
      <c r="A393" s="403" t="s">
        <v>12079</v>
      </c>
      <c r="B393">
        <v>119200</v>
      </c>
      <c r="C393" t="s">
        <v>12080</v>
      </c>
      <c r="D393">
        <v>81</v>
      </c>
      <c r="E393" s="404">
        <v>171102930</v>
      </c>
      <c r="F393" s="401" t="str">
        <f t="shared" si="13"/>
        <v>Í1+"}È0xÎ</v>
      </c>
      <c r="G393">
        <f t="shared" si="12"/>
        <v>0</v>
      </c>
    </row>
    <row r="394" spans="1:7" ht="26.1">
      <c r="A394" s="403" t="s">
        <v>12081</v>
      </c>
      <c r="B394">
        <v>40800</v>
      </c>
      <c r="C394" t="s">
        <v>12082</v>
      </c>
      <c r="D394">
        <v>360</v>
      </c>
      <c r="E394" s="404">
        <v>171104447</v>
      </c>
      <c r="F394" s="401" t="str">
        <f t="shared" si="13"/>
        <v>Í1+$LÈ7KÎ</v>
      </c>
      <c r="G394">
        <f t="shared" si="12"/>
        <v>0</v>
      </c>
    </row>
    <row r="395" spans="1:7" ht="26.1">
      <c r="A395" s="403" t="s">
        <v>12083</v>
      </c>
      <c r="B395">
        <v>4700</v>
      </c>
      <c r="C395" t="s">
        <v>12084</v>
      </c>
      <c r="D395">
        <v>195</v>
      </c>
      <c r="E395" s="404">
        <v>171102022</v>
      </c>
      <c r="F395" s="401" t="str">
        <f t="shared" si="13"/>
        <v>Í1+""È2MÎ</v>
      </c>
      <c r="G395">
        <f t="shared" si="12"/>
        <v>0</v>
      </c>
    </row>
    <row r="396" spans="1:7" ht="26.1">
      <c r="A396" s="403" t="s">
        <v>12085</v>
      </c>
      <c r="B396">
        <v>13600</v>
      </c>
      <c r="C396" t="s">
        <v>12086</v>
      </c>
      <c r="D396">
        <v>325</v>
      </c>
      <c r="E396" s="404">
        <v>171108660</v>
      </c>
      <c r="F396" s="401" t="str">
        <f t="shared" si="13"/>
        <v>Í1+(bÈ0ÉÎ</v>
      </c>
      <c r="G396">
        <f t="shared" si="12"/>
        <v>0</v>
      </c>
    </row>
    <row r="397" spans="1:7" ht="26.1">
      <c r="A397" s="403" t="s">
        <v>12087</v>
      </c>
      <c r="B397">
        <v>18400</v>
      </c>
      <c r="C397" t="s">
        <v>12088</v>
      </c>
      <c r="D397">
        <v>380</v>
      </c>
      <c r="E397" s="404">
        <v>171101626</v>
      </c>
      <c r="F397" s="401" t="str">
        <f t="shared" si="13"/>
        <v>Í1+!^È6ÈÎ</v>
      </c>
      <c r="G397">
        <f t="shared" si="12"/>
        <v>0</v>
      </c>
    </row>
    <row r="398" spans="1:7" ht="26.1">
      <c r="A398" s="403" t="s">
        <v>12089</v>
      </c>
      <c r="B398">
        <v>32800</v>
      </c>
      <c r="C398" t="s">
        <v>12090</v>
      </c>
      <c r="D398">
        <v>234</v>
      </c>
      <c r="E398" s="404">
        <v>171102816</v>
      </c>
      <c r="F398" s="401" t="str">
        <f t="shared" si="13"/>
        <v>Í1+"qÈ6lÎ</v>
      </c>
      <c r="G398">
        <f t="shared" si="12"/>
        <v>0</v>
      </c>
    </row>
    <row r="399" spans="1:7" ht="26.1">
      <c r="A399" s="403" t="s">
        <v>12091</v>
      </c>
      <c r="B399">
        <v>8800</v>
      </c>
      <c r="C399" t="s">
        <v>12092</v>
      </c>
      <c r="D399">
        <v>23</v>
      </c>
      <c r="E399" s="404">
        <v>171103919</v>
      </c>
      <c r="F399" s="401" t="str">
        <f t="shared" si="13"/>
        <v>Í1+#{È9BÎ</v>
      </c>
      <c r="G399">
        <f t="shared" si="12"/>
        <v>0</v>
      </c>
    </row>
    <row r="400" spans="1:7" ht="26.1">
      <c r="A400" s="403" t="s">
        <v>12093</v>
      </c>
      <c r="B400">
        <v>16800</v>
      </c>
      <c r="C400" t="s">
        <v>12094</v>
      </c>
      <c r="D400">
        <v>40</v>
      </c>
      <c r="E400" s="404">
        <v>171106766</v>
      </c>
      <c r="F400" s="401" t="str">
        <f t="shared" si="13"/>
        <v>Í1+&amp;lÈ6dÎ</v>
      </c>
      <c r="G400">
        <f t="shared" si="12"/>
        <v>0</v>
      </c>
    </row>
    <row r="401" spans="1:7" ht="26.1">
      <c r="A401" s="403" t="s">
        <v>12095</v>
      </c>
      <c r="B401">
        <v>23200</v>
      </c>
      <c r="C401" t="s">
        <v>12096</v>
      </c>
      <c r="D401">
        <v>466</v>
      </c>
      <c r="E401" s="404">
        <v>171103818</v>
      </c>
      <c r="F401" s="401" t="str">
        <f t="shared" si="13"/>
        <v>Í1+#qÈ8{Î</v>
      </c>
      <c r="G401">
        <f t="shared" si="12"/>
        <v>0</v>
      </c>
    </row>
    <row r="402" spans="1:7" ht="26.1" hidden="1">
      <c r="A402" s="403" t="s">
        <v>12097</v>
      </c>
      <c r="B402">
        <v>24800</v>
      </c>
      <c r="C402" t="s">
        <v>12098</v>
      </c>
      <c r="D402">
        <v>494</v>
      </c>
      <c r="F402" s="401" t="e">
        <f t="shared" si="13"/>
        <v>#VALUE!</v>
      </c>
      <c r="G402">
        <f t="shared" si="12"/>
        <v>0</v>
      </c>
    </row>
    <row r="403" spans="1:7" ht="26.1" hidden="1">
      <c r="A403" s="403" t="s">
        <v>12099</v>
      </c>
      <c r="B403">
        <v>12000</v>
      </c>
      <c r="C403" t="s">
        <v>12100</v>
      </c>
      <c r="D403">
        <v>495</v>
      </c>
      <c r="F403" s="401" t="e">
        <f t="shared" si="13"/>
        <v>#VALUE!</v>
      </c>
      <c r="G403">
        <f t="shared" si="12"/>
        <v>0</v>
      </c>
    </row>
    <row r="404" spans="1:7" ht="26.1" hidden="1">
      <c r="A404" s="403" t="s">
        <v>12101</v>
      </c>
      <c r="B404">
        <v>82400</v>
      </c>
      <c r="C404" t="s">
        <v>12102</v>
      </c>
      <c r="D404">
        <v>525</v>
      </c>
      <c r="F404" s="401" t="e">
        <f t="shared" si="13"/>
        <v>#VALUE!</v>
      </c>
      <c r="G404">
        <f t="shared" si="12"/>
        <v>0</v>
      </c>
    </row>
    <row r="405" spans="1:7" ht="26.1" hidden="1">
      <c r="A405" s="403" t="s">
        <v>12103</v>
      </c>
      <c r="B405">
        <v>21600</v>
      </c>
      <c r="C405" t="s">
        <v>12104</v>
      </c>
      <c r="D405">
        <v>526</v>
      </c>
      <c r="F405" s="401" t="e">
        <f t="shared" si="13"/>
        <v>#VALUE!</v>
      </c>
      <c r="G405">
        <f t="shared" si="12"/>
        <v>0</v>
      </c>
    </row>
    <row r="406" spans="1:7" ht="26.1" hidden="1">
      <c r="A406" s="403" t="s">
        <v>12105</v>
      </c>
      <c r="B406">
        <v>8800</v>
      </c>
      <c r="C406" t="s">
        <v>12106</v>
      </c>
      <c r="D406">
        <v>523</v>
      </c>
      <c r="F406" s="401" t="e">
        <f t="shared" si="13"/>
        <v>#VALUE!</v>
      </c>
      <c r="G406">
        <f t="shared" si="12"/>
        <v>0</v>
      </c>
    </row>
    <row r="407" spans="1:7" ht="26.1">
      <c r="A407" s="403" t="s">
        <v>12107</v>
      </c>
      <c r="B407">
        <v>31200</v>
      </c>
      <c r="C407" t="s">
        <v>12108</v>
      </c>
      <c r="D407">
        <v>429</v>
      </c>
      <c r="E407" s="404">
        <v>171104378</v>
      </c>
      <c r="F407" s="401" t="str">
        <f t="shared" si="13"/>
        <v>Í1+$EÈ85Î</v>
      </c>
      <c r="G407">
        <f t="shared" si="12"/>
        <v>0</v>
      </c>
    </row>
    <row r="408" spans="1:7" ht="26.1" hidden="1">
      <c r="A408" s="403" t="s">
        <v>12109</v>
      </c>
      <c r="B408">
        <v>28000</v>
      </c>
      <c r="C408" t="s">
        <v>12110</v>
      </c>
      <c r="D408">
        <v>530</v>
      </c>
      <c r="F408" s="401" t="e">
        <f t="shared" si="13"/>
        <v>#VALUE!</v>
      </c>
      <c r="G408">
        <f t="shared" si="12"/>
        <v>0</v>
      </c>
    </row>
    <row r="409" spans="1:7" ht="26.1" hidden="1">
      <c r="A409" s="403" t="s">
        <v>12111</v>
      </c>
      <c r="B409">
        <v>103400</v>
      </c>
      <c r="C409" t="s">
        <v>12112</v>
      </c>
      <c r="D409">
        <v>434</v>
      </c>
      <c r="F409" s="401" t="e">
        <f t="shared" si="13"/>
        <v>#VALUE!</v>
      </c>
      <c r="G409">
        <f t="shared" si="12"/>
        <v>0</v>
      </c>
    </row>
    <row r="410" spans="1:7" ht="26.1">
      <c r="A410" s="403" t="s">
        <v>12113</v>
      </c>
      <c r="B410">
        <v>12000</v>
      </c>
      <c r="C410" t="s">
        <v>12114</v>
      </c>
      <c r="D410">
        <v>251</v>
      </c>
      <c r="E410" s="404">
        <v>171102803</v>
      </c>
      <c r="F410" s="401" t="str">
        <f t="shared" si="13"/>
        <v>Í1+"pÈ3VÎ</v>
      </c>
      <c r="G410">
        <f t="shared" si="12"/>
        <v>0</v>
      </c>
    </row>
    <row r="411" spans="1:7" ht="26.1">
      <c r="A411" s="403" t="s">
        <v>12115</v>
      </c>
      <c r="B411">
        <v>42400</v>
      </c>
      <c r="C411" t="s">
        <v>12116</v>
      </c>
      <c r="D411">
        <v>147</v>
      </c>
      <c r="E411" s="404">
        <v>171110937</v>
      </c>
      <c r="F411" s="401" t="str">
        <f t="shared" si="13"/>
        <v>Í1+*}È7SÎ</v>
      </c>
      <c r="G411">
        <f t="shared" si="12"/>
        <v>0</v>
      </c>
    </row>
    <row r="412" spans="1:7" ht="26.1" hidden="1">
      <c r="A412" s="403" t="s">
        <v>12117</v>
      </c>
      <c r="B412">
        <v>10400</v>
      </c>
      <c r="C412" t="s">
        <v>12118</v>
      </c>
      <c r="D412">
        <v>130</v>
      </c>
      <c r="F412" s="401" t="e">
        <f t="shared" si="13"/>
        <v>#VALUE!</v>
      </c>
      <c r="G412">
        <f t="shared" si="12"/>
        <v>0</v>
      </c>
    </row>
    <row r="413" spans="1:7" ht="26.1" hidden="1">
      <c r="A413" s="403" t="s">
        <v>12119</v>
      </c>
      <c r="B413">
        <v>20000</v>
      </c>
      <c r="C413" t="s">
        <v>12120</v>
      </c>
      <c r="D413">
        <v>17</v>
      </c>
      <c r="F413" s="401" t="e">
        <f t="shared" si="13"/>
        <v>#VALUE!</v>
      </c>
      <c r="G413">
        <f t="shared" si="12"/>
        <v>0</v>
      </c>
    </row>
    <row r="414" spans="1:7" ht="26.1">
      <c r="A414" s="403" t="s">
        <v>12121</v>
      </c>
      <c r="B414">
        <v>79200</v>
      </c>
      <c r="C414" t="s">
        <v>12122</v>
      </c>
      <c r="D414">
        <v>267</v>
      </c>
      <c r="E414" s="404">
        <v>171111305</v>
      </c>
      <c r="F414" s="401" t="str">
        <f t="shared" si="13"/>
        <v>Í1++&gt;È5ÇÎ</v>
      </c>
      <c r="G414">
        <f t="shared" si="12"/>
        <v>0</v>
      </c>
    </row>
    <row r="415" spans="1:7" ht="26.1">
      <c r="A415" s="403" t="s">
        <v>12123</v>
      </c>
      <c r="B415">
        <v>10400</v>
      </c>
      <c r="C415" t="s">
        <v>12124</v>
      </c>
      <c r="D415">
        <v>135</v>
      </c>
      <c r="E415" s="404">
        <v>171101283</v>
      </c>
      <c r="F415" s="401" t="str">
        <f t="shared" si="13"/>
        <v>Í1+!&lt;È3QÎ</v>
      </c>
      <c r="G415">
        <f t="shared" si="12"/>
        <v>0</v>
      </c>
    </row>
    <row r="416" spans="1:7" ht="26.1">
      <c r="A416" s="403" t="s">
        <v>12125</v>
      </c>
      <c r="B416">
        <v>16800</v>
      </c>
      <c r="C416" t="s">
        <v>12126</v>
      </c>
      <c r="D416">
        <v>190</v>
      </c>
      <c r="E416" s="404">
        <v>171102002</v>
      </c>
      <c r="F416" s="401" t="str">
        <f t="shared" si="13"/>
        <v>Í1+"ÂÈ2EÎ</v>
      </c>
      <c r="G416">
        <f t="shared" si="12"/>
        <v>0</v>
      </c>
    </row>
    <row r="417" spans="1:7" ht="26.1">
      <c r="A417" s="403" t="s">
        <v>12127</v>
      </c>
      <c r="B417">
        <v>15200</v>
      </c>
      <c r="C417" t="s">
        <v>12128</v>
      </c>
      <c r="D417">
        <v>228</v>
      </c>
      <c r="E417" s="404">
        <v>171102060</v>
      </c>
      <c r="F417" s="401" t="str">
        <f t="shared" si="13"/>
        <v>Í1+"&amp;È0QÎ</v>
      </c>
      <c r="G417">
        <f t="shared" si="12"/>
        <v>0</v>
      </c>
    </row>
    <row r="418" spans="1:7" ht="26.1" hidden="1">
      <c r="A418" s="403" t="s">
        <v>12129</v>
      </c>
      <c r="B418">
        <v>188200</v>
      </c>
      <c r="C418" t="s">
        <v>12130</v>
      </c>
      <c r="D418">
        <v>586</v>
      </c>
      <c r="F418" s="401" t="e">
        <f t="shared" si="13"/>
        <v>#VALUE!</v>
      </c>
      <c r="G418">
        <f t="shared" si="12"/>
        <v>0</v>
      </c>
    </row>
    <row r="419" spans="1:7" ht="26.1">
      <c r="A419" s="403" t="s">
        <v>12131</v>
      </c>
      <c r="B419">
        <v>13600</v>
      </c>
      <c r="C419" t="s">
        <v>12132</v>
      </c>
      <c r="D419">
        <v>426</v>
      </c>
      <c r="E419" s="404">
        <v>171104381</v>
      </c>
      <c r="F419" s="401" t="str">
        <f t="shared" si="13"/>
        <v>Í1+$FÈ1vÎ</v>
      </c>
      <c r="G419">
        <f t="shared" si="12"/>
        <v>0</v>
      </c>
    </row>
    <row r="420" spans="1:7" ht="26.1" hidden="1">
      <c r="A420" s="403" t="s">
        <v>12133</v>
      </c>
      <c r="B420">
        <v>29600</v>
      </c>
      <c r="C420" t="s">
        <v>12134</v>
      </c>
      <c r="D420">
        <v>595</v>
      </c>
      <c r="F420" s="401" t="e">
        <f t="shared" si="13"/>
        <v>#VALUE!</v>
      </c>
      <c r="G420">
        <f t="shared" si="12"/>
        <v>0</v>
      </c>
    </row>
    <row r="421" spans="1:7" ht="26.1">
      <c r="A421" s="403" t="s">
        <v>12135</v>
      </c>
      <c r="B421">
        <v>39200</v>
      </c>
      <c r="C421" t="s">
        <v>12136</v>
      </c>
      <c r="D421">
        <v>456</v>
      </c>
      <c r="E421" s="404">
        <v>171104405</v>
      </c>
      <c r="F421" s="401" t="str">
        <f t="shared" si="13"/>
        <v>Í1+$HÈ5/Î</v>
      </c>
      <c r="G421">
        <f t="shared" si="12"/>
        <v>0</v>
      </c>
    </row>
    <row r="422" spans="1:7" ht="26.1" hidden="1">
      <c r="A422" s="403" t="s">
        <v>12137</v>
      </c>
      <c r="B422">
        <v>247400</v>
      </c>
      <c r="C422" t="s">
        <v>12138</v>
      </c>
      <c r="D422">
        <v>66</v>
      </c>
      <c r="F422" s="401" t="e">
        <f t="shared" si="13"/>
        <v>#VALUE!</v>
      </c>
      <c r="G422">
        <f t="shared" si="12"/>
        <v>0</v>
      </c>
    </row>
    <row r="423" spans="1:7" ht="26.1">
      <c r="A423" s="403" t="s">
        <v>12139</v>
      </c>
      <c r="B423">
        <v>12000</v>
      </c>
      <c r="C423" t="s">
        <v>12140</v>
      </c>
      <c r="D423">
        <v>40</v>
      </c>
      <c r="E423" s="404">
        <v>171104642</v>
      </c>
      <c r="F423" s="401" t="str">
        <f t="shared" si="13"/>
        <v>Í1+$`È2}Î</v>
      </c>
      <c r="G423">
        <f t="shared" si="12"/>
        <v>0</v>
      </c>
    </row>
    <row r="424" spans="1:7" ht="26.1">
      <c r="A424" s="403" t="s">
        <v>12141</v>
      </c>
      <c r="B424">
        <v>92000</v>
      </c>
      <c r="C424" t="s">
        <v>12142</v>
      </c>
      <c r="D424">
        <v>206</v>
      </c>
      <c r="E424" s="404">
        <v>171101542</v>
      </c>
      <c r="F424" s="401" t="str">
        <f t="shared" si="13"/>
        <v>Í1+!VÈ2LÎ</v>
      </c>
      <c r="G424">
        <f t="shared" si="12"/>
        <v>0</v>
      </c>
    </row>
    <row r="425" spans="1:7" ht="26.1">
      <c r="A425" s="403" t="s">
        <v>12143</v>
      </c>
      <c r="B425">
        <v>79200</v>
      </c>
      <c r="C425" t="s">
        <v>12144</v>
      </c>
      <c r="D425">
        <v>205</v>
      </c>
      <c r="E425" s="404">
        <v>171101541</v>
      </c>
      <c r="F425" s="401" t="str">
        <f t="shared" si="13"/>
        <v>Í1+!VÈ1FÎ</v>
      </c>
      <c r="G425">
        <f t="shared" si="12"/>
        <v>0</v>
      </c>
    </row>
    <row r="426" spans="1:7" ht="26.1" hidden="1">
      <c r="A426" s="403" t="s">
        <v>12145</v>
      </c>
      <c r="B426">
        <v>4700</v>
      </c>
      <c r="C426" t="s">
        <v>12146</v>
      </c>
      <c r="D426">
        <v>512</v>
      </c>
      <c r="F426" s="401" t="e">
        <f t="shared" si="13"/>
        <v>#VALUE!</v>
      </c>
      <c r="G426">
        <f t="shared" si="12"/>
        <v>0</v>
      </c>
    </row>
    <row r="427" spans="1:7" ht="26.1">
      <c r="A427" s="403" t="s">
        <v>12147</v>
      </c>
      <c r="B427">
        <v>24800</v>
      </c>
      <c r="C427" t="s">
        <v>12148</v>
      </c>
      <c r="D427">
        <v>66</v>
      </c>
      <c r="E427" s="404">
        <v>171110982</v>
      </c>
      <c r="F427" s="401" t="str">
        <f t="shared" si="13"/>
        <v>Í1+*ÆÈ2IÎ</v>
      </c>
      <c r="G427">
        <f t="shared" si="12"/>
        <v>0</v>
      </c>
    </row>
    <row r="428" spans="1:7" ht="26.1">
      <c r="A428" s="403" t="s">
        <v>12149</v>
      </c>
      <c r="B428">
        <v>28000</v>
      </c>
      <c r="C428" t="s">
        <v>12150</v>
      </c>
      <c r="D428">
        <v>242</v>
      </c>
      <c r="E428" s="404">
        <v>171104737</v>
      </c>
      <c r="F428" s="401" t="str">
        <f t="shared" si="13"/>
        <v>Í1+$iÈ7XÎ</v>
      </c>
      <c r="G428">
        <f t="shared" si="12"/>
        <v>0</v>
      </c>
    </row>
    <row r="429" spans="1:7" ht="26.1">
      <c r="A429" s="403" t="s">
        <v>12151</v>
      </c>
      <c r="B429">
        <v>21600</v>
      </c>
      <c r="C429" t="s">
        <v>12152</v>
      </c>
      <c r="D429">
        <v>383</v>
      </c>
      <c r="E429" s="404">
        <v>171102672</v>
      </c>
      <c r="F429" s="401" t="str">
        <f t="shared" si="13"/>
        <v>Í1+"cÈ2ÇÎ</v>
      </c>
      <c r="G429">
        <f t="shared" si="12"/>
        <v>0</v>
      </c>
    </row>
    <row r="430" spans="1:7" ht="26.1" hidden="1">
      <c r="A430" s="403" t="s">
        <v>12153</v>
      </c>
      <c r="B430">
        <v>509800</v>
      </c>
      <c r="C430" t="s">
        <v>12154</v>
      </c>
      <c r="D430">
        <v>145</v>
      </c>
      <c r="F430" s="401" t="e">
        <f t="shared" si="13"/>
        <v>#VALUE!</v>
      </c>
      <c r="G430">
        <f t="shared" si="12"/>
        <v>0</v>
      </c>
    </row>
    <row r="431" spans="1:7" ht="26.1">
      <c r="A431" s="403" t="s">
        <v>12155</v>
      </c>
      <c r="B431">
        <v>55200</v>
      </c>
      <c r="C431" t="s">
        <v>12156</v>
      </c>
      <c r="D431">
        <v>98</v>
      </c>
      <c r="E431" s="404">
        <v>171104684</v>
      </c>
      <c r="F431" s="401" t="str">
        <f t="shared" si="13"/>
        <v>Í1+$dÈ42Î</v>
      </c>
      <c r="G431">
        <f t="shared" si="12"/>
        <v>0</v>
      </c>
    </row>
    <row r="432" spans="1:7" ht="26.1" hidden="1">
      <c r="A432" s="403" t="s">
        <v>12157</v>
      </c>
      <c r="B432">
        <v>47400</v>
      </c>
      <c r="C432" t="s">
        <v>12158</v>
      </c>
      <c r="D432">
        <v>521</v>
      </c>
      <c r="F432" s="401" t="e">
        <f t="shared" si="13"/>
        <v>#VALUE!</v>
      </c>
      <c r="G432">
        <f t="shared" si="12"/>
        <v>0</v>
      </c>
    </row>
    <row r="433" spans="1:7" ht="26.1">
      <c r="A433" s="403" t="s">
        <v>12159</v>
      </c>
      <c r="B433">
        <v>16800</v>
      </c>
      <c r="C433" t="s">
        <v>12160</v>
      </c>
      <c r="D433">
        <v>417</v>
      </c>
      <c r="E433" s="404">
        <v>171103662</v>
      </c>
      <c r="F433" s="401" t="str">
        <f t="shared" si="13"/>
        <v>Í1+#bÈ2ÆÎ</v>
      </c>
      <c r="G433">
        <f t="shared" si="12"/>
        <v>0</v>
      </c>
    </row>
    <row r="434" spans="1:7" ht="26.1" hidden="1">
      <c r="A434" s="403" t="s">
        <v>306</v>
      </c>
      <c r="B434">
        <v>34600</v>
      </c>
      <c r="C434" t="s">
        <v>12161</v>
      </c>
      <c r="D434">
        <v>156</v>
      </c>
      <c r="F434" s="401" t="e">
        <f t="shared" si="13"/>
        <v>#VALUE!</v>
      </c>
      <c r="G434">
        <f t="shared" si="12"/>
        <v>0</v>
      </c>
    </row>
    <row r="435" spans="1:7" ht="26.1" hidden="1">
      <c r="A435" s="403" t="s">
        <v>12162</v>
      </c>
      <c r="B435">
        <v>32800</v>
      </c>
      <c r="C435" t="s">
        <v>12163</v>
      </c>
      <c r="D435">
        <v>549</v>
      </c>
      <c r="F435" s="401" t="e">
        <f t="shared" si="13"/>
        <v>#VALUE!</v>
      </c>
      <c r="G435">
        <f t="shared" si="12"/>
        <v>0</v>
      </c>
    </row>
    <row r="436" spans="1:7" ht="26.1" hidden="1">
      <c r="A436" s="403" t="s">
        <v>12164</v>
      </c>
      <c r="B436">
        <v>21600</v>
      </c>
      <c r="C436" t="s">
        <v>12165</v>
      </c>
      <c r="D436">
        <v>581</v>
      </c>
      <c r="F436" s="401" t="e">
        <f t="shared" si="13"/>
        <v>#VALUE!</v>
      </c>
      <c r="G436">
        <f t="shared" si="12"/>
        <v>0</v>
      </c>
    </row>
    <row r="437" spans="1:7" ht="26.1" hidden="1">
      <c r="A437" s="403" t="s">
        <v>12166</v>
      </c>
      <c r="B437">
        <v>8800</v>
      </c>
      <c r="C437" t="s">
        <v>12167</v>
      </c>
      <c r="D437">
        <v>522</v>
      </c>
      <c r="F437" s="401" t="e">
        <f t="shared" si="13"/>
        <v>#VALUE!</v>
      </c>
      <c r="G437">
        <f t="shared" si="12"/>
        <v>0</v>
      </c>
    </row>
    <row r="438" spans="1:7" ht="26.1">
      <c r="A438" s="403" t="s">
        <v>12168</v>
      </c>
      <c r="B438">
        <v>7200</v>
      </c>
      <c r="C438" t="s">
        <v>12169</v>
      </c>
      <c r="D438">
        <v>277</v>
      </c>
      <c r="E438" s="404">
        <v>171104703</v>
      </c>
      <c r="F438" s="401" t="str">
        <f t="shared" si="13"/>
        <v>Í1+$fÈ34Î</v>
      </c>
      <c r="G438">
        <f t="shared" si="12"/>
        <v>0</v>
      </c>
    </row>
    <row r="439" spans="1:7" ht="26.1">
      <c r="A439" s="403" t="s">
        <v>12170</v>
      </c>
      <c r="B439">
        <v>114400</v>
      </c>
      <c r="C439" t="s">
        <v>12171</v>
      </c>
      <c r="D439">
        <v>251</v>
      </c>
      <c r="E439" s="404">
        <v>171101584</v>
      </c>
      <c r="F439" s="401" t="str">
        <f t="shared" si="13"/>
        <v>Í1+!ZÈ4hÎ</v>
      </c>
      <c r="G439">
        <f t="shared" si="12"/>
        <v>0</v>
      </c>
    </row>
    <row r="440" spans="1:7" ht="26.1" hidden="1">
      <c r="A440" s="403" t="s">
        <v>12172</v>
      </c>
      <c r="B440">
        <v>47200</v>
      </c>
      <c r="C440" t="s">
        <v>12173</v>
      </c>
      <c r="D440">
        <v>590</v>
      </c>
      <c r="F440" s="401" t="e">
        <f t="shared" si="13"/>
        <v>#VALUE!</v>
      </c>
      <c r="G440">
        <f t="shared" si="12"/>
        <v>0</v>
      </c>
    </row>
    <row r="441" spans="1:7" ht="26.1">
      <c r="A441" s="403" t="s">
        <v>12174</v>
      </c>
      <c r="B441">
        <v>24800</v>
      </c>
      <c r="C441" t="s">
        <v>12175</v>
      </c>
      <c r="D441">
        <v>313</v>
      </c>
      <c r="E441" s="404">
        <v>171111201</v>
      </c>
      <c r="F441" s="401" t="str">
        <f t="shared" si="13"/>
        <v>Í1++4È1CÎ</v>
      </c>
      <c r="G441">
        <f t="shared" si="12"/>
        <v>0</v>
      </c>
    </row>
    <row r="442" spans="1:7" ht="26.1" hidden="1">
      <c r="A442" s="403" t="s">
        <v>12176</v>
      </c>
      <c r="B442">
        <v>40800</v>
      </c>
      <c r="C442" t="s">
        <v>12177</v>
      </c>
      <c r="D442">
        <v>559</v>
      </c>
      <c r="F442" s="401" t="e">
        <f t="shared" si="13"/>
        <v>#VALUE!</v>
      </c>
      <c r="G442">
        <f t="shared" si="12"/>
        <v>0</v>
      </c>
    </row>
    <row r="443" spans="1:7" ht="26.1" hidden="1">
      <c r="A443" s="403" t="s">
        <v>12178</v>
      </c>
      <c r="B443">
        <v>15200</v>
      </c>
      <c r="C443" t="s">
        <v>12179</v>
      </c>
      <c r="D443">
        <v>563</v>
      </c>
      <c r="F443" s="401" t="e">
        <f t="shared" si="13"/>
        <v>#VALUE!</v>
      </c>
      <c r="G443">
        <f t="shared" si="12"/>
        <v>0</v>
      </c>
    </row>
    <row r="444" spans="1:7" ht="26.1">
      <c r="A444" s="403" t="s">
        <v>6380</v>
      </c>
      <c r="B444">
        <v>207200</v>
      </c>
      <c r="C444" t="s">
        <v>12180</v>
      </c>
      <c r="D444">
        <v>28</v>
      </c>
      <c r="E444" s="404">
        <v>171111239</v>
      </c>
      <c r="F444" s="401" t="str">
        <f t="shared" si="13"/>
        <v>Í1++7È9ÃÎ</v>
      </c>
      <c r="G444">
        <f t="shared" si="12"/>
        <v>0</v>
      </c>
    </row>
    <row r="445" spans="1:7" ht="26.1" hidden="1">
      <c r="A445" s="403" t="s">
        <v>12181</v>
      </c>
      <c r="B445">
        <v>34400</v>
      </c>
      <c r="C445" t="s">
        <v>12182</v>
      </c>
      <c r="D445">
        <v>520</v>
      </c>
      <c r="F445" s="401" t="e">
        <f t="shared" si="13"/>
        <v>#VALUE!</v>
      </c>
      <c r="G445">
        <f t="shared" si="12"/>
        <v>0</v>
      </c>
    </row>
    <row r="446" spans="1:7" ht="26.1">
      <c r="A446" s="403" t="s">
        <v>12183</v>
      </c>
      <c r="B446">
        <v>626400</v>
      </c>
      <c r="C446" t="s">
        <v>12184</v>
      </c>
      <c r="D446">
        <v>18</v>
      </c>
      <c r="E446" s="404">
        <v>171102601</v>
      </c>
      <c r="F446" s="401" t="str">
        <f t="shared" si="13"/>
        <v>Í1+"\È1aÎ</v>
      </c>
      <c r="G446">
        <f t="shared" si="12"/>
        <v>0</v>
      </c>
    </row>
    <row r="447" spans="1:7" ht="26.1" hidden="1">
      <c r="A447" s="403" t="s">
        <v>427</v>
      </c>
      <c r="B447">
        <v>82600</v>
      </c>
      <c r="C447" t="s">
        <v>12185</v>
      </c>
      <c r="D447">
        <v>277</v>
      </c>
      <c r="F447" s="401" t="e">
        <f t="shared" si="13"/>
        <v>#VALUE!</v>
      </c>
      <c r="G447">
        <f t="shared" si="12"/>
        <v>0</v>
      </c>
    </row>
    <row r="448" spans="1:7" ht="26.1">
      <c r="A448" s="403" t="s">
        <v>12186</v>
      </c>
      <c r="B448">
        <v>8800</v>
      </c>
      <c r="C448" t="s">
        <v>12187</v>
      </c>
      <c r="D448">
        <v>432</v>
      </c>
      <c r="E448" s="404">
        <v>171101700</v>
      </c>
      <c r="F448" s="401" t="str">
        <f t="shared" si="13"/>
        <v>Í1+!fÈ0ÄÎ</v>
      </c>
      <c r="G448">
        <f t="shared" si="12"/>
        <v>0</v>
      </c>
    </row>
    <row r="449" spans="1:7" ht="26.1">
      <c r="A449" s="403" t="s">
        <v>12188</v>
      </c>
      <c r="B449">
        <v>4700</v>
      </c>
      <c r="C449" t="s">
        <v>12189</v>
      </c>
      <c r="D449">
        <v>226</v>
      </c>
      <c r="E449" s="404">
        <v>171106948</v>
      </c>
      <c r="F449" s="401" t="str">
        <f t="shared" si="13"/>
        <v>Í1+&amp;~È8QÎ</v>
      </c>
      <c r="G449">
        <f t="shared" si="12"/>
        <v>0</v>
      </c>
    </row>
    <row r="450" spans="1:7" ht="26.1">
      <c r="A450" s="403" t="s">
        <v>12190</v>
      </c>
      <c r="B450">
        <v>28000</v>
      </c>
      <c r="C450" t="s">
        <v>12191</v>
      </c>
      <c r="D450">
        <v>246</v>
      </c>
      <c r="E450" s="404">
        <v>171102080</v>
      </c>
      <c r="F450" s="401" t="str">
        <f t="shared" si="13"/>
        <v>Í1+"(È0YÎ</v>
      </c>
      <c r="G450">
        <f t="shared" ref="G450:G513" si="14">IF(AND( D450&gt;480,E450&lt;&gt;""),1,0)</f>
        <v>0</v>
      </c>
    </row>
    <row r="451" spans="1:7" ht="26.1">
      <c r="A451" s="403" t="s">
        <v>12192</v>
      </c>
      <c r="B451">
        <v>66400</v>
      </c>
      <c r="C451" t="s">
        <v>12193</v>
      </c>
      <c r="D451">
        <v>233</v>
      </c>
      <c r="E451" s="404">
        <v>171102819</v>
      </c>
      <c r="F451" s="401" t="str">
        <f t="shared" ref="F451:F514" si="15">Code128(E451)</f>
        <v>Í1+"qÈ9~Î</v>
      </c>
      <c r="G451">
        <f t="shared" si="14"/>
        <v>0</v>
      </c>
    </row>
    <row r="452" spans="1:7" ht="26.1">
      <c r="A452" s="403" t="s">
        <v>12194</v>
      </c>
      <c r="B452">
        <v>104800</v>
      </c>
      <c r="C452" t="s">
        <v>12195</v>
      </c>
      <c r="D452">
        <v>357</v>
      </c>
      <c r="E452" s="404">
        <v>171101903</v>
      </c>
      <c r="F452" s="401" t="str">
        <f t="shared" si="15"/>
        <v>Í1+!zÈ3{Î</v>
      </c>
      <c r="G452">
        <f t="shared" si="14"/>
        <v>0</v>
      </c>
    </row>
    <row r="453" spans="1:7" ht="26.1">
      <c r="A453" s="403" t="s">
        <v>12196</v>
      </c>
      <c r="B453">
        <v>72800</v>
      </c>
      <c r="C453" t="s">
        <v>12197</v>
      </c>
      <c r="D453">
        <v>25</v>
      </c>
      <c r="E453" s="404">
        <v>171107112</v>
      </c>
      <c r="F453" s="401" t="str">
        <f t="shared" si="15"/>
        <v>Í1+'+È2ÄÎ</v>
      </c>
      <c r="G453">
        <f t="shared" si="14"/>
        <v>0</v>
      </c>
    </row>
    <row r="454" spans="1:7" ht="26.1">
      <c r="A454" s="403" t="s">
        <v>12198</v>
      </c>
      <c r="B454">
        <v>69600</v>
      </c>
      <c r="C454" t="s">
        <v>12199</v>
      </c>
      <c r="D454">
        <v>333</v>
      </c>
      <c r="E454" s="404">
        <v>171102718</v>
      </c>
      <c r="F454" s="401" t="str">
        <f t="shared" si="15"/>
        <v>Í1+"gÈ8PÎ</v>
      </c>
      <c r="G454">
        <f t="shared" si="14"/>
        <v>0</v>
      </c>
    </row>
    <row r="455" spans="1:7" ht="26.1">
      <c r="A455" s="403" t="s">
        <v>12200</v>
      </c>
      <c r="B455">
        <v>37600</v>
      </c>
      <c r="C455" t="s">
        <v>12201</v>
      </c>
      <c r="D455">
        <v>313</v>
      </c>
      <c r="E455" s="404">
        <v>171101684</v>
      </c>
      <c r="F455" s="401" t="str">
        <f t="shared" si="15"/>
        <v>Í1+!dÈ4)Î</v>
      </c>
      <c r="G455">
        <f t="shared" si="14"/>
        <v>0</v>
      </c>
    </row>
    <row r="456" spans="1:7" ht="26.1" hidden="1">
      <c r="A456" s="403" t="s">
        <v>12202</v>
      </c>
      <c r="B456">
        <v>16800</v>
      </c>
      <c r="C456" t="s">
        <v>12203</v>
      </c>
      <c r="D456">
        <v>578</v>
      </c>
      <c r="F456" s="401" t="e">
        <f t="shared" si="15"/>
        <v>#VALUE!</v>
      </c>
      <c r="G456">
        <f t="shared" si="14"/>
        <v>0</v>
      </c>
    </row>
    <row r="457" spans="1:7" ht="26.1" hidden="1">
      <c r="A457" s="403" t="s">
        <v>12204</v>
      </c>
      <c r="B457">
        <v>63200</v>
      </c>
      <c r="C457" t="s">
        <v>12205</v>
      </c>
      <c r="D457">
        <v>499</v>
      </c>
      <c r="F457" s="401" t="e">
        <f t="shared" si="15"/>
        <v>#VALUE!</v>
      </c>
      <c r="G457">
        <f t="shared" si="14"/>
        <v>0</v>
      </c>
    </row>
    <row r="458" spans="1:7" ht="26.1" hidden="1">
      <c r="A458" s="403" t="s">
        <v>12206</v>
      </c>
      <c r="B458">
        <v>32800</v>
      </c>
      <c r="C458" t="s">
        <v>12207</v>
      </c>
      <c r="D458">
        <v>582</v>
      </c>
      <c r="F458" s="401" t="e">
        <f t="shared" si="15"/>
        <v>#VALUE!</v>
      </c>
      <c r="G458">
        <f t="shared" si="14"/>
        <v>0</v>
      </c>
    </row>
    <row r="459" spans="1:7" ht="26.1">
      <c r="A459" s="403" t="s">
        <v>12208</v>
      </c>
      <c r="B459">
        <v>60000</v>
      </c>
      <c r="C459" t="s">
        <v>12209</v>
      </c>
      <c r="D459">
        <v>169</v>
      </c>
      <c r="E459" s="404">
        <v>171102867</v>
      </c>
      <c r="F459" s="401" t="str">
        <f t="shared" si="15"/>
        <v>Í1+"vÈ7ÊÎ</v>
      </c>
      <c r="G459">
        <f t="shared" si="14"/>
        <v>0</v>
      </c>
    </row>
    <row r="460" spans="1:7" ht="26.1">
      <c r="A460" s="403" t="s">
        <v>12210</v>
      </c>
      <c r="B460">
        <v>4700</v>
      </c>
      <c r="C460" t="s">
        <v>12211</v>
      </c>
      <c r="D460">
        <v>240</v>
      </c>
      <c r="E460" s="404">
        <v>171101575</v>
      </c>
      <c r="F460" s="401" t="str">
        <f t="shared" si="15"/>
        <v>Í1+!YÈ5jÎ</v>
      </c>
      <c r="G460">
        <f t="shared" si="14"/>
        <v>0</v>
      </c>
    </row>
    <row r="461" spans="1:7" ht="26.1">
      <c r="A461" s="403" t="s">
        <v>12212</v>
      </c>
      <c r="B461">
        <v>21600</v>
      </c>
      <c r="C461" t="s">
        <v>12213</v>
      </c>
      <c r="D461">
        <v>28</v>
      </c>
      <c r="E461" s="404">
        <v>171108831</v>
      </c>
      <c r="F461" s="401" t="str">
        <f t="shared" si="15"/>
        <v>Í1+(sÈ1hÎ</v>
      </c>
      <c r="G461">
        <f t="shared" si="14"/>
        <v>0</v>
      </c>
    </row>
    <row r="462" spans="1:7" ht="26.1">
      <c r="A462" s="403" t="s">
        <v>12214</v>
      </c>
      <c r="B462">
        <v>69600</v>
      </c>
      <c r="C462" t="s">
        <v>12215</v>
      </c>
      <c r="D462">
        <v>336</v>
      </c>
      <c r="E462" s="404">
        <v>171111017</v>
      </c>
      <c r="F462" s="401" t="str">
        <f t="shared" si="15"/>
        <v>Í1++!È7ÆÎ</v>
      </c>
      <c r="G462">
        <f t="shared" si="14"/>
        <v>0</v>
      </c>
    </row>
    <row r="463" spans="1:7" ht="26.1">
      <c r="A463" s="403" t="s">
        <v>12216</v>
      </c>
      <c r="B463">
        <v>8800</v>
      </c>
      <c r="C463" t="s">
        <v>12217</v>
      </c>
      <c r="D463">
        <v>166</v>
      </c>
      <c r="E463" s="404">
        <v>171102864</v>
      </c>
      <c r="F463" s="401" t="str">
        <f t="shared" si="15"/>
        <v>Í1+"vÈ4tÎ</v>
      </c>
      <c r="G463">
        <f t="shared" si="14"/>
        <v>0</v>
      </c>
    </row>
    <row r="464" spans="1:7" ht="26.1">
      <c r="A464" s="403" t="s">
        <v>12218</v>
      </c>
      <c r="B464">
        <v>7200</v>
      </c>
      <c r="C464" t="s">
        <v>12219</v>
      </c>
      <c r="D464">
        <v>176</v>
      </c>
      <c r="E464" s="404">
        <v>171108772</v>
      </c>
      <c r="F464" s="401" t="str">
        <f t="shared" si="15"/>
        <v>Í1+(mÈ2VÎ</v>
      </c>
      <c r="G464">
        <f t="shared" si="14"/>
        <v>0</v>
      </c>
    </row>
    <row r="465" spans="1:7" ht="26.1">
      <c r="A465" s="403" t="s">
        <v>12220</v>
      </c>
      <c r="B465">
        <v>21600</v>
      </c>
      <c r="C465" t="s">
        <v>12221</v>
      </c>
      <c r="D465">
        <v>35</v>
      </c>
      <c r="E465" s="404">
        <v>171102583</v>
      </c>
      <c r="F465" s="401" t="str">
        <f t="shared" si="15"/>
        <v>Í1+"ZÈ3eÎ</v>
      </c>
      <c r="G465">
        <f t="shared" si="14"/>
        <v>0</v>
      </c>
    </row>
    <row r="466" spans="1:7" ht="26.1">
      <c r="A466" s="403" t="s">
        <v>12222</v>
      </c>
      <c r="B466">
        <v>12000</v>
      </c>
      <c r="C466" t="s">
        <v>12223</v>
      </c>
      <c r="D466">
        <v>434</v>
      </c>
      <c r="E466" s="404">
        <v>171109000</v>
      </c>
      <c r="F466" s="401" t="str">
        <f t="shared" si="15"/>
        <v>Í1+)ÂÈ0NÎ</v>
      </c>
      <c r="G466">
        <f t="shared" si="14"/>
        <v>0</v>
      </c>
    </row>
    <row r="467" spans="1:7" ht="26.1">
      <c r="A467" s="403" t="s">
        <v>12224</v>
      </c>
      <c r="B467">
        <v>53600</v>
      </c>
      <c r="C467" t="s">
        <v>12225</v>
      </c>
      <c r="D467">
        <v>384</v>
      </c>
      <c r="E467" s="404">
        <v>171102671</v>
      </c>
      <c r="F467" s="401" t="str">
        <f t="shared" si="15"/>
        <v>Í1+"cÈ1}Î</v>
      </c>
      <c r="G467">
        <f t="shared" si="14"/>
        <v>0</v>
      </c>
    </row>
    <row r="468" spans="1:7" ht="26.1" hidden="1">
      <c r="A468" s="403" t="s">
        <v>12226</v>
      </c>
      <c r="B468">
        <v>96800</v>
      </c>
      <c r="C468" t="s">
        <v>12227</v>
      </c>
      <c r="D468">
        <v>497</v>
      </c>
      <c r="F468" s="401" t="e">
        <f t="shared" si="15"/>
        <v>#VALUE!</v>
      </c>
      <c r="G468">
        <f t="shared" si="14"/>
        <v>0</v>
      </c>
    </row>
    <row r="469" spans="1:7" ht="26.1">
      <c r="A469" s="403" t="s">
        <v>12228</v>
      </c>
      <c r="B469">
        <v>32800</v>
      </c>
      <c r="C469" t="s">
        <v>12229</v>
      </c>
      <c r="D469">
        <v>323</v>
      </c>
      <c r="E469" s="404">
        <v>171104474</v>
      </c>
      <c r="F469" s="401" t="str">
        <f t="shared" si="15"/>
        <v>Í1+$OÈ4EÎ</v>
      </c>
      <c r="G469">
        <f t="shared" si="14"/>
        <v>0</v>
      </c>
    </row>
    <row r="470" spans="1:7" ht="26.1">
      <c r="A470" s="403" t="s">
        <v>12230</v>
      </c>
      <c r="B470">
        <v>36000</v>
      </c>
      <c r="C470" t="s">
        <v>12231</v>
      </c>
      <c r="D470">
        <v>292</v>
      </c>
      <c r="E470" s="404">
        <v>171111155</v>
      </c>
      <c r="F470" s="401" t="str">
        <f t="shared" si="15"/>
        <v>Í1++/È5GÎ</v>
      </c>
      <c r="G470">
        <f t="shared" si="14"/>
        <v>0</v>
      </c>
    </row>
    <row r="471" spans="1:7" ht="26.1">
      <c r="A471" s="403" t="s">
        <v>12232</v>
      </c>
      <c r="B471">
        <v>13600</v>
      </c>
      <c r="C471" t="s">
        <v>12233</v>
      </c>
      <c r="D471">
        <v>358</v>
      </c>
      <c r="E471" s="404">
        <v>171101902</v>
      </c>
      <c r="F471" s="401" t="str">
        <f t="shared" si="15"/>
        <v>Í1+!zÈ2uÎ</v>
      </c>
      <c r="G471">
        <f t="shared" si="14"/>
        <v>0</v>
      </c>
    </row>
    <row r="472" spans="1:7" ht="26.1" hidden="1">
      <c r="A472" s="403" t="s">
        <v>12234</v>
      </c>
      <c r="B472">
        <v>42400</v>
      </c>
      <c r="C472" t="s">
        <v>12235</v>
      </c>
      <c r="D472">
        <v>514</v>
      </c>
      <c r="F472" s="401" t="e">
        <f t="shared" si="15"/>
        <v>#VALUE!</v>
      </c>
      <c r="G472">
        <f t="shared" si="14"/>
        <v>0</v>
      </c>
    </row>
    <row r="473" spans="1:7" ht="26.1">
      <c r="A473" s="403" t="s">
        <v>12236</v>
      </c>
      <c r="B473">
        <v>63200</v>
      </c>
      <c r="C473" t="s">
        <v>12237</v>
      </c>
      <c r="D473">
        <v>151</v>
      </c>
      <c r="E473" s="404">
        <v>171111275</v>
      </c>
      <c r="F473" s="401" t="str">
        <f t="shared" si="15"/>
        <v>Í1++;È5wÎ</v>
      </c>
      <c r="G473">
        <f t="shared" si="14"/>
        <v>0</v>
      </c>
    </row>
    <row r="474" spans="1:7" ht="26.1" hidden="1">
      <c r="A474" s="403" t="s">
        <v>12238</v>
      </c>
      <c r="B474">
        <v>53800</v>
      </c>
      <c r="C474" t="s">
        <v>12239</v>
      </c>
      <c r="D474">
        <v>480</v>
      </c>
      <c r="F474" s="401" t="e">
        <f t="shared" si="15"/>
        <v>#VALUE!</v>
      </c>
      <c r="G474">
        <f t="shared" si="14"/>
        <v>0</v>
      </c>
    </row>
    <row r="475" spans="1:7" ht="26.1">
      <c r="A475" s="403" t="s">
        <v>12240</v>
      </c>
      <c r="B475">
        <v>48800</v>
      </c>
      <c r="C475" t="s">
        <v>12241</v>
      </c>
      <c r="D475">
        <v>298</v>
      </c>
      <c r="E475" s="404">
        <v>171103859</v>
      </c>
      <c r="F475" s="401" t="str">
        <f t="shared" si="15"/>
        <v>Í1+#uÈ9*Î</v>
      </c>
      <c r="G475">
        <f t="shared" si="14"/>
        <v>0</v>
      </c>
    </row>
    <row r="476" spans="1:7" ht="26.1" hidden="1">
      <c r="A476" s="403" t="s">
        <v>12242</v>
      </c>
      <c r="B476">
        <v>21600</v>
      </c>
      <c r="C476" t="s">
        <v>12243</v>
      </c>
      <c r="D476">
        <v>493</v>
      </c>
      <c r="F476" s="401" t="e">
        <f t="shared" si="15"/>
        <v>#VALUE!</v>
      </c>
      <c r="G476">
        <f t="shared" si="14"/>
        <v>0</v>
      </c>
    </row>
    <row r="477" spans="1:7" ht="26.1" hidden="1">
      <c r="A477" s="403" t="s">
        <v>12244</v>
      </c>
      <c r="B477">
        <v>34400</v>
      </c>
      <c r="C477" t="s">
        <v>12245</v>
      </c>
      <c r="D477">
        <v>492</v>
      </c>
      <c r="F477" s="401" t="e">
        <f t="shared" si="15"/>
        <v>#VALUE!</v>
      </c>
      <c r="G477">
        <f t="shared" si="14"/>
        <v>0</v>
      </c>
    </row>
    <row r="478" spans="1:7" ht="26.1">
      <c r="A478" s="403" t="s">
        <v>12246</v>
      </c>
      <c r="B478">
        <v>15200</v>
      </c>
      <c r="C478" t="s">
        <v>12247</v>
      </c>
      <c r="D478">
        <v>473</v>
      </c>
      <c r="E478" s="404">
        <v>171106617</v>
      </c>
      <c r="F478" s="401" t="str">
        <f t="shared" si="15"/>
        <v>Í1+&amp;]È7.Î</v>
      </c>
      <c r="G478">
        <f t="shared" si="14"/>
        <v>0</v>
      </c>
    </row>
    <row r="479" spans="1:7" ht="26.1" hidden="1">
      <c r="A479" s="405" t="s">
        <v>12248</v>
      </c>
      <c r="B479" s="406">
        <v>31200</v>
      </c>
      <c r="C479" s="406" t="s">
        <v>12249</v>
      </c>
      <c r="D479" s="406">
        <v>574</v>
      </c>
      <c r="E479" s="407">
        <v>171109541</v>
      </c>
      <c r="F479" s="408" t="str">
        <f t="shared" si="15"/>
        <v>Í1+)VÈ1^Î</v>
      </c>
      <c r="G479" s="406">
        <f t="shared" si="14"/>
        <v>1</v>
      </c>
    </row>
    <row r="480" spans="1:7" ht="26.1">
      <c r="A480" s="403" t="s">
        <v>12250</v>
      </c>
      <c r="B480">
        <v>21600</v>
      </c>
      <c r="C480" t="s">
        <v>12251</v>
      </c>
      <c r="D480">
        <v>177</v>
      </c>
      <c r="E480" s="404">
        <v>171106512</v>
      </c>
      <c r="F480" s="401" t="str">
        <f t="shared" si="15"/>
        <v>Í1+&amp;SÈ2OÎ</v>
      </c>
      <c r="G480">
        <f t="shared" si="14"/>
        <v>0</v>
      </c>
    </row>
    <row r="481" spans="1:7" ht="26.1" hidden="1">
      <c r="A481" s="403" t="s">
        <v>12252</v>
      </c>
      <c r="B481">
        <v>69600</v>
      </c>
      <c r="C481" t="s">
        <v>12253</v>
      </c>
      <c r="D481">
        <v>558</v>
      </c>
      <c r="F481" s="401" t="e">
        <f t="shared" si="15"/>
        <v>#VALUE!</v>
      </c>
      <c r="G481">
        <f t="shared" si="14"/>
        <v>0</v>
      </c>
    </row>
    <row r="482" spans="1:7" ht="26.1">
      <c r="A482" s="403" t="s">
        <v>12254</v>
      </c>
      <c r="B482">
        <v>21600</v>
      </c>
      <c r="C482" t="s">
        <v>12255</v>
      </c>
      <c r="D482">
        <v>34</v>
      </c>
      <c r="E482" s="404">
        <v>171104648</v>
      </c>
      <c r="F482" s="401" t="str">
        <f t="shared" si="15"/>
        <v>Í1+$`È8:Î</v>
      </c>
      <c r="G482">
        <f t="shared" si="14"/>
        <v>0</v>
      </c>
    </row>
    <row r="483" spans="1:7" ht="26.1" hidden="1">
      <c r="A483" s="403" t="s">
        <v>12256</v>
      </c>
      <c r="B483">
        <v>39200</v>
      </c>
      <c r="C483" t="s">
        <v>12257</v>
      </c>
      <c r="D483">
        <v>556</v>
      </c>
      <c r="F483" s="401" t="e">
        <f t="shared" si="15"/>
        <v>#VALUE!</v>
      </c>
      <c r="G483">
        <f t="shared" si="14"/>
        <v>0</v>
      </c>
    </row>
    <row r="484" spans="1:7" ht="26.1" hidden="1">
      <c r="A484" s="403" t="s">
        <v>12258</v>
      </c>
      <c r="B484">
        <v>55200</v>
      </c>
      <c r="C484" t="s">
        <v>12259</v>
      </c>
      <c r="D484">
        <v>594</v>
      </c>
      <c r="F484" s="401" t="e">
        <f t="shared" si="15"/>
        <v>#VALUE!</v>
      </c>
      <c r="G484">
        <f t="shared" si="14"/>
        <v>0</v>
      </c>
    </row>
    <row r="485" spans="1:7" ht="26.1">
      <c r="A485" s="403" t="s">
        <v>12260</v>
      </c>
      <c r="B485">
        <v>7200</v>
      </c>
      <c r="C485" t="s">
        <v>12261</v>
      </c>
      <c r="D485">
        <v>452</v>
      </c>
      <c r="E485" s="404">
        <v>171106622</v>
      </c>
      <c r="F485" s="401" t="str">
        <f t="shared" si="15"/>
        <v>Í1+&amp;^È2{Î</v>
      </c>
      <c r="G485">
        <f t="shared" si="14"/>
        <v>0</v>
      </c>
    </row>
    <row r="486" spans="1:7" ht="26.1" hidden="1">
      <c r="A486" s="403" t="s">
        <v>12262</v>
      </c>
      <c r="B486">
        <v>24800</v>
      </c>
      <c r="C486" t="s">
        <v>12263</v>
      </c>
      <c r="D486">
        <v>592</v>
      </c>
      <c r="F486" s="401" t="e">
        <f t="shared" si="15"/>
        <v>#VALUE!</v>
      </c>
      <c r="G486">
        <f t="shared" si="14"/>
        <v>0</v>
      </c>
    </row>
    <row r="487" spans="1:7" ht="26.1" hidden="1">
      <c r="A487" s="403" t="s">
        <v>426</v>
      </c>
      <c r="B487">
        <v>349800</v>
      </c>
      <c r="C487" t="s">
        <v>12264</v>
      </c>
      <c r="D487">
        <v>276</v>
      </c>
      <c r="F487" s="401" t="e">
        <f t="shared" si="15"/>
        <v>#VALUE!</v>
      </c>
      <c r="G487">
        <f t="shared" si="14"/>
        <v>0</v>
      </c>
    </row>
    <row r="488" spans="1:7" ht="26.1">
      <c r="A488" s="403" t="s">
        <v>12265</v>
      </c>
      <c r="B488">
        <v>3400</v>
      </c>
      <c r="C488" t="s">
        <v>12266</v>
      </c>
      <c r="D488">
        <v>124</v>
      </c>
      <c r="E488" s="404">
        <v>171107142</v>
      </c>
      <c r="F488" s="401" t="str">
        <f t="shared" si="15"/>
        <v>Í1+'.È2%Î</v>
      </c>
      <c r="G488">
        <f t="shared" si="14"/>
        <v>0</v>
      </c>
    </row>
    <row r="489" spans="1:7" ht="26.1">
      <c r="A489" s="403" t="s">
        <v>12267</v>
      </c>
      <c r="B489">
        <v>20000</v>
      </c>
      <c r="C489" t="s">
        <v>12268</v>
      </c>
      <c r="D489">
        <v>244</v>
      </c>
      <c r="E489" s="404">
        <v>171111263</v>
      </c>
      <c r="F489" s="401" t="str">
        <f t="shared" si="15"/>
        <v>Í1++:È3gÎ</v>
      </c>
      <c r="G489">
        <f t="shared" si="14"/>
        <v>0</v>
      </c>
    </row>
    <row r="490" spans="1:7" ht="26.1" hidden="1">
      <c r="A490" s="403" t="s">
        <v>12269</v>
      </c>
      <c r="B490">
        <v>24800</v>
      </c>
      <c r="C490" t="s">
        <v>12270</v>
      </c>
      <c r="D490">
        <v>526</v>
      </c>
      <c r="F490" s="401" t="e">
        <f t="shared" si="15"/>
        <v>#VALUE!</v>
      </c>
      <c r="G490">
        <f t="shared" si="14"/>
        <v>0</v>
      </c>
    </row>
    <row r="491" spans="1:7" ht="26.1" hidden="1">
      <c r="A491" s="403" t="s">
        <v>12271</v>
      </c>
      <c r="B491">
        <v>32800</v>
      </c>
      <c r="C491" t="s">
        <v>12272</v>
      </c>
      <c r="D491">
        <v>567</v>
      </c>
      <c r="F491" s="401" t="e">
        <f t="shared" si="15"/>
        <v>#VALUE!</v>
      </c>
      <c r="G491">
        <f t="shared" si="14"/>
        <v>0</v>
      </c>
    </row>
    <row r="492" spans="1:7" ht="26.1">
      <c r="A492" s="403" t="s">
        <v>12273</v>
      </c>
      <c r="B492">
        <v>20000</v>
      </c>
      <c r="C492" t="s">
        <v>12274</v>
      </c>
      <c r="D492">
        <v>48</v>
      </c>
      <c r="E492" s="404">
        <v>171101820</v>
      </c>
      <c r="F492" s="401" t="str">
        <f t="shared" si="15"/>
        <v>Í1+!rÈ0IÎ</v>
      </c>
      <c r="G492">
        <f t="shared" si="14"/>
        <v>0</v>
      </c>
    </row>
    <row r="493" spans="1:7" ht="26.1">
      <c r="A493" s="403" t="s">
        <v>12275</v>
      </c>
      <c r="B493">
        <v>15200</v>
      </c>
      <c r="C493" t="s">
        <v>12276</v>
      </c>
      <c r="D493">
        <v>328</v>
      </c>
      <c r="E493" s="404">
        <v>171109762</v>
      </c>
      <c r="F493" s="401" t="str">
        <f t="shared" si="15"/>
        <v>Í1+)lÈ2UÎ</v>
      </c>
      <c r="G493">
        <f t="shared" si="14"/>
        <v>0</v>
      </c>
    </row>
    <row r="494" spans="1:7" ht="26.1">
      <c r="A494" s="403" t="s">
        <v>12277</v>
      </c>
      <c r="B494">
        <v>7200</v>
      </c>
      <c r="C494" t="s">
        <v>12278</v>
      </c>
      <c r="D494">
        <v>310</v>
      </c>
      <c r="E494" s="404">
        <v>171101687</v>
      </c>
      <c r="F494" s="401" t="str">
        <f t="shared" si="15"/>
        <v>Í1+!dÈ7;Î</v>
      </c>
      <c r="G494">
        <f t="shared" si="14"/>
        <v>0</v>
      </c>
    </row>
    <row r="495" spans="1:7" ht="26.1">
      <c r="A495" s="403" t="s">
        <v>12279</v>
      </c>
      <c r="B495">
        <v>28000</v>
      </c>
      <c r="C495" t="s">
        <v>12280</v>
      </c>
      <c r="D495">
        <v>390</v>
      </c>
      <c r="E495" s="404">
        <v>171109043</v>
      </c>
      <c r="F495" s="401" t="str">
        <f t="shared" si="15"/>
        <v>Í1+)$È3pÎ</v>
      </c>
      <c r="G495">
        <f t="shared" si="14"/>
        <v>0</v>
      </c>
    </row>
    <row r="496" spans="1:7" ht="26.1" hidden="1">
      <c r="A496" s="403" t="s">
        <v>12281</v>
      </c>
      <c r="B496">
        <v>361000</v>
      </c>
      <c r="C496" t="s">
        <v>12282</v>
      </c>
      <c r="D496">
        <v>231</v>
      </c>
      <c r="F496" s="401" t="e">
        <f t="shared" si="15"/>
        <v>#VALUE!</v>
      </c>
      <c r="G496">
        <f t="shared" si="14"/>
        <v>0</v>
      </c>
    </row>
    <row r="497" spans="1:7" ht="26.1" hidden="1">
      <c r="A497" s="403" t="s">
        <v>12283</v>
      </c>
      <c r="B497">
        <v>341800</v>
      </c>
      <c r="C497" t="s">
        <v>12284</v>
      </c>
      <c r="D497">
        <v>579</v>
      </c>
      <c r="F497" s="401" t="e">
        <f t="shared" si="15"/>
        <v>#VALUE!</v>
      </c>
      <c r="G497">
        <f t="shared" si="14"/>
        <v>0</v>
      </c>
    </row>
    <row r="498" spans="1:7" ht="26.1">
      <c r="A498" s="403" t="s">
        <v>12283</v>
      </c>
      <c r="B498">
        <v>336800</v>
      </c>
      <c r="C498" t="s">
        <v>12285</v>
      </c>
      <c r="D498">
        <v>452</v>
      </c>
      <c r="E498" s="404">
        <v>171111331</v>
      </c>
      <c r="F498" s="401" t="str">
        <f t="shared" si="15"/>
        <v>Í1++AÈ1wÎ</v>
      </c>
      <c r="G498">
        <f t="shared" si="14"/>
        <v>0</v>
      </c>
    </row>
    <row r="499" spans="1:7" ht="26.1">
      <c r="A499" s="403" t="s">
        <v>12286</v>
      </c>
      <c r="B499">
        <v>55200</v>
      </c>
      <c r="C499" t="s">
        <v>12287</v>
      </c>
      <c r="D499">
        <v>339</v>
      </c>
      <c r="E499" s="404">
        <v>171107206</v>
      </c>
      <c r="F499" s="401" t="str">
        <f t="shared" si="15"/>
        <v>Í1+'4È6UÎ</v>
      </c>
      <c r="G499">
        <f t="shared" si="14"/>
        <v>0</v>
      </c>
    </row>
    <row r="500" spans="1:7" ht="26.1" hidden="1">
      <c r="A500" s="403" t="s">
        <v>12288</v>
      </c>
      <c r="B500">
        <v>34400</v>
      </c>
      <c r="C500" t="s">
        <v>12289</v>
      </c>
      <c r="D500">
        <v>553</v>
      </c>
      <c r="F500" s="401" t="e">
        <f t="shared" si="15"/>
        <v>#VALUE!</v>
      </c>
      <c r="G500">
        <f t="shared" si="14"/>
        <v>0</v>
      </c>
    </row>
    <row r="501" spans="1:7" ht="26.1">
      <c r="A501" s="403" t="s">
        <v>12290</v>
      </c>
      <c r="B501">
        <v>32800</v>
      </c>
      <c r="C501" t="s">
        <v>12291</v>
      </c>
      <c r="D501">
        <v>125</v>
      </c>
      <c r="E501" s="404">
        <v>171107141</v>
      </c>
      <c r="F501" s="401" t="str">
        <f t="shared" si="15"/>
        <v>Í1+'.È1ÊÎ</v>
      </c>
      <c r="G501">
        <f t="shared" si="14"/>
        <v>0</v>
      </c>
    </row>
    <row r="502" spans="1:7" ht="26.1">
      <c r="A502" s="403" t="s">
        <v>12292</v>
      </c>
      <c r="B502">
        <v>16800</v>
      </c>
      <c r="C502" t="s">
        <v>12293</v>
      </c>
      <c r="D502">
        <v>109</v>
      </c>
      <c r="E502" s="404">
        <v>171102094</v>
      </c>
      <c r="F502" s="401" t="str">
        <f t="shared" si="15"/>
        <v>Í1+")È4uÎ</v>
      </c>
      <c r="G502">
        <f t="shared" si="14"/>
        <v>0</v>
      </c>
    </row>
    <row r="503" spans="1:7" ht="26.1">
      <c r="A503" s="403" t="s">
        <v>12294</v>
      </c>
      <c r="B503">
        <v>16800</v>
      </c>
      <c r="C503" t="s">
        <v>12295</v>
      </c>
      <c r="D503">
        <v>27</v>
      </c>
      <c r="E503" s="404">
        <v>171104744</v>
      </c>
      <c r="F503" s="401" t="str">
        <f t="shared" si="15"/>
        <v>Í1+$jÈ4JÎ</v>
      </c>
      <c r="G503">
        <f t="shared" si="14"/>
        <v>0</v>
      </c>
    </row>
    <row r="504" spans="1:7" ht="26.1">
      <c r="A504" s="403" t="s">
        <v>12296</v>
      </c>
      <c r="B504">
        <v>29600</v>
      </c>
      <c r="C504" t="s">
        <v>12297</v>
      </c>
      <c r="D504">
        <v>375</v>
      </c>
      <c r="E504" s="404">
        <v>171111038</v>
      </c>
      <c r="F504" s="401" t="str">
        <f t="shared" si="15"/>
        <v>Í1++#È8)Î</v>
      </c>
      <c r="G504">
        <f t="shared" si="14"/>
        <v>0</v>
      </c>
    </row>
    <row r="505" spans="1:7" ht="26.1">
      <c r="A505" s="403" t="s">
        <v>12298</v>
      </c>
      <c r="B505">
        <v>13600</v>
      </c>
      <c r="C505" t="s">
        <v>12299</v>
      </c>
      <c r="D505">
        <v>173</v>
      </c>
      <c r="E505" s="404">
        <v>171108775</v>
      </c>
      <c r="F505" s="401" t="str">
        <f t="shared" si="15"/>
        <v>Í1+(mÈ5hÎ</v>
      </c>
      <c r="G505">
        <f t="shared" si="14"/>
        <v>0</v>
      </c>
    </row>
    <row r="506" spans="1:7" ht="26.1">
      <c r="A506" s="403" t="s">
        <v>12300</v>
      </c>
      <c r="B506">
        <v>92000</v>
      </c>
      <c r="C506" t="s">
        <v>12301</v>
      </c>
      <c r="D506">
        <v>194</v>
      </c>
      <c r="E506" s="404">
        <v>171104510</v>
      </c>
      <c r="F506" s="401" t="str">
        <f t="shared" si="15"/>
        <v>Í1+$SÈ0=Î</v>
      </c>
      <c r="G506">
        <f t="shared" si="14"/>
        <v>0</v>
      </c>
    </row>
    <row r="507" spans="1:7" ht="26.1" hidden="1">
      <c r="A507" s="403" t="s">
        <v>12302</v>
      </c>
      <c r="B507">
        <v>61600</v>
      </c>
      <c r="C507" t="s">
        <v>12303</v>
      </c>
      <c r="D507">
        <v>484</v>
      </c>
      <c r="F507" s="401" t="e">
        <f t="shared" si="15"/>
        <v>#VALUE!</v>
      </c>
      <c r="G507">
        <f t="shared" si="14"/>
        <v>0</v>
      </c>
    </row>
    <row r="508" spans="1:7" ht="26.1">
      <c r="A508" s="403" t="s">
        <v>12304</v>
      </c>
      <c r="B508">
        <v>8800</v>
      </c>
      <c r="C508" t="s">
        <v>12305</v>
      </c>
      <c r="D508">
        <v>204</v>
      </c>
      <c r="E508" s="404">
        <v>171103743</v>
      </c>
      <c r="F508" s="401" t="str">
        <f t="shared" si="15"/>
        <v>Í1+#jÈ3AÎ</v>
      </c>
      <c r="G508">
        <f t="shared" si="14"/>
        <v>0</v>
      </c>
    </row>
    <row r="509" spans="1:7" ht="26.1">
      <c r="A509" s="403" t="s">
        <v>12306</v>
      </c>
      <c r="B509">
        <v>36000</v>
      </c>
      <c r="C509" t="s">
        <v>12307</v>
      </c>
      <c r="D509">
        <v>319</v>
      </c>
      <c r="E509" s="404">
        <v>171101940</v>
      </c>
      <c r="F509" s="401" t="str">
        <f t="shared" si="15"/>
        <v>Í1+!~È0yÎ</v>
      </c>
      <c r="G509">
        <f t="shared" si="14"/>
        <v>0</v>
      </c>
    </row>
    <row r="510" spans="1:7" ht="26.1" hidden="1">
      <c r="A510" s="403" t="s">
        <v>12308</v>
      </c>
      <c r="B510">
        <v>37600</v>
      </c>
      <c r="C510" t="s">
        <v>12309</v>
      </c>
      <c r="D510">
        <v>578</v>
      </c>
      <c r="F510" s="401" t="e">
        <f t="shared" si="15"/>
        <v>#VALUE!</v>
      </c>
      <c r="G510">
        <f t="shared" si="14"/>
        <v>0</v>
      </c>
    </row>
    <row r="511" spans="1:7" ht="26.1">
      <c r="A511" s="403" t="s">
        <v>12310</v>
      </c>
      <c r="B511">
        <v>31200</v>
      </c>
      <c r="C511" t="s">
        <v>12311</v>
      </c>
      <c r="D511">
        <v>224</v>
      </c>
      <c r="E511" s="404">
        <v>171109845</v>
      </c>
      <c r="F511" s="401" t="str">
        <f t="shared" si="15"/>
        <v>Í1+)tÈ5ÂÎ</v>
      </c>
      <c r="G511">
        <f t="shared" si="14"/>
        <v>0</v>
      </c>
    </row>
    <row r="512" spans="1:7" ht="26.1">
      <c r="A512" s="403" t="s">
        <v>12312</v>
      </c>
      <c r="B512">
        <v>48800</v>
      </c>
      <c r="C512" t="s">
        <v>12313</v>
      </c>
      <c r="D512">
        <v>209</v>
      </c>
      <c r="E512" s="404">
        <v>171106491</v>
      </c>
      <c r="F512" s="401" t="str">
        <f t="shared" si="15"/>
        <v>Í1+&amp;QÈ1AÎ</v>
      </c>
      <c r="G512">
        <f t="shared" si="14"/>
        <v>0</v>
      </c>
    </row>
    <row r="513" spans="1:7" ht="26.1">
      <c r="A513" s="403" t="s">
        <v>12314</v>
      </c>
      <c r="B513">
        <v>42400</v>
      </c>
      <c r="C513" t="s">
        <v>12315</v>
      </c>
      <c r="D513">
        <v>475</v>
      </c>
      <c r="E513" s="404">
        <v>171104388</v>
      </c>
      <c r="F513" s="401" t="str">
        <f t="shared" si="15"/>
        <v>Í1+$FÈ89Î</v>
      </c>
      <c r="G513">
        <f t="shared" si="14"/>
        <v>0</v>
      </c>
    </row>
    <row r="514" spans="1:7" ht="26.1">
      <c r="A514" s="403" t="s">
        <v>379</v>
      </c>
      <c r="B514">
        <v>42400</v>
      </c>
      <c r="C514" t="s">
        <v>12316</v>
      </c>
      <c r="D514">
        <v>27</v>
      </c>
      <c r="E514" s="404">
        <v>171103922</v>
      </c>
      <c r="F514" s="401" t="str">
        <f t="shared" si="15"/>
        <v>Í1+#|È2ÇÎ</v>
      </c>
      <c r="G514">
        <f t="shared" ref="G514:G577" si="16">IF(AND( D514&gt;480,E514&lt;&gt;""),1,0)</f>
        <v>0</v>
      </c>
    </row>
    <row r="515" spans="1:7" ht="26.1">
      <c r="A515" s="403" t="s">
        <v>12317</v>
      </c>
      <c r="B515">
        <v>3400</v>
      </c>
      <c r="C515" t="s">
        <v>12318</v>
      </c>
      <c r="D515">
        <v>224</v>
      </c>
      <c r="E515" s="404">
        <v>171104105</v>
      </c>
      <c r="F515" s="401" t="str">
        <f t="shared" ref="F515:F578" si="17">Code128(E515)</f>
        <v>Í1+$*È5ÉÎ</v>
      </c>
      <c r="G515">
        <f t="shared" si="16"/>
        <v>0</v>
      </c>
    </row>
    <row r="516" spans="1:7" ht="26.1">
      <c r="A516" s="403" t="s">
        <v>12319</v>
      </c>
      <c r="B516">
        <v>34400</v>
      </c>
      <c r="C516" t="s">
        <v>12320</v>
      </c>
      <c r="D516">
        <v>56</v>
      </c>
      <c r="E516" s="404">
        <v>171101828</v>
      </c>
      <c r="F516" s="401" t="str">
        <f t="shared" si="17"/>
        <v>Í1+!rÈ8yÎ</v>
      </c>
      <c r="G516">
        <f t="shared" si="16"/>
        <v>0</v>
      </c>
    </row>
    <row r="517" spans="1:7" ht="26.1">
      <c r="A517" s="403" t="s">
        <v>12321</v>
      </c>
      <c r="B517">
        <v>60000</v>
      </c>
      <c r="C517" t="s">
        <v>12322</v>
      </c>
      <c r="D517">
        <v>60</v>
      </c>
      <c r="E517" s="404">
        <v>171101826</v>
      </c>
      <c r="F517" s="401" t="str">
        <f t="shared" si="17"/>
        <v>Í1+!rÈ6mÎ</v>
      </c>
      <c r="G517">
        <f t="shared" si="16"/>
        <v>0</v>
      </c>
    </row>
    <row r="518" spans="1:7" ht="26.1">
      <c r="A518" s="403" t="s">
        <v>12323</v>
      </c>
      <c r="B518">
        <v>7200</v>
      </c>
      <c r="C518" t="s">
        <v>12324</v>
      </c>
      <c r="D518">
        <v>186</v>
      </c>
      <c r="E518" s="404">
        <v>171108763</v>
      </c>
      <c r="F518" s="401" t="str">
        <f t="shared" si="17"/>
        <v>Í1+(lÈ3XÎ</v>
      </c>
      <c r="G518">
        <f t="shared" si="16"/>
        <v>0</v>
      </c>
    </row>
    <row r="519" spans="1:7" ht="26.1" hidden="1">
      <c r="A519" s="403" t="s">
        <v>12325</v>
      </c>
      <c r="B519">
        <v>104800</v>
      </c>
      <c r="C519" t="s">
        <v>12326</v>
      </c>
      <c r="D519">
        <v>507</v>
      </c>
      <c r="F519" s="401" t="e">
        <f t="shared" si="17"/>
        <v>#VALUE!</v>
      </c>
      <c r="G519">
        <f t="shared" si="16"/>
        <v>0</v>
      </c>
    </row>
    <row r="520" spans="1:7" ht="26.1" hidden="1">
      <c r="A520" s="403" t="s">
        <v>12327</v>
      </c>
      <c r="B520">
        <v>40800</v>
      </c>
      <c r="C520" t="s">
        <v>12328</v>
      </c>
      <c r="D520">
        <v>590</v>
      </c>
      <c r="F520" s="401" t="e">
        <f t="shared" si="17"/>
        <v>#VALUE!</v>
      </c>
      <c r="G520">
        <f t="shared" si="16"/>
        <v>0</v>
      </c>
    </row>
    <row r="521" spans="1:7" ht="26.1">
      <c r="A521" s="403" t="s">
        <v>12329</v>
      </c>
      <c r="B521">
        <v>87200</v>
      </c>
      <c r="C521" t="s">
        <v>12330</v>
      </c>
      <c r="D521">
        <v>63</v>
      </c>
      <c r="E521" s="404">
        <v>171101830</v>
      </c>
      <c r="F521" s="401" t="str">
        <f t="shared" si="17"/>
        <v>Í1+!sÈ0MÎ</v>
      </c>
      <c r="G521">
        <f t="shared" si="16"/>
        <v>0</v>
      </c>
    </row>
    <row r="522" spans="1:7" ht="26.1">
      <c r="A522" s="403" t="s">
        <v>5728</v>
      </c>
      <c r="B522">
        <v>8800</v>
      </c>
      <c r="C522" t="s">
        <v>12331</v>
      </c>
      <c r="D522">
        <v>286</v>
      </c>
      <c r="E522" s="404">
        <v>171104125</v>
      </c>
      <c r="F522" s="401" t="str">
        <f t="shared" si="17"/>
        <v>Í1+$,È5&amp;Î</v>
      </c>
      <c r="G522">
        <f t="shared" si="16"/>
        <v>0</v>
      </c>
    </row>
    <row r="523" spans="1:7" ht="26.1" hidden="1">
      <c r="A523" s="403" t="s">
        <v>12332</v>
      </c>
      <c r="B523">
        <v>105000</v>
      </c>
      <c r="C523" t="s">
        <v>12333</v>
      </c>
      <c r="D523">
        <v>553</v>
      </c>
      <c r="F523" s="401" t="e">
        <f t="shared" si="17"/>
        <v>#VALUE!</v>
      </c>
      <c r="G523">
        <f t="shared" si="16"/>
        <v>0</v>
      </c>
    </row>
    <row r="524" spans="1:7" ht="26.1">
      <c r="A524" s="403" t="s">
        <v>12334</v>
      </c>
      <c r="B524">
        <v>28000</v>
      </c>
      <c r="C524" t="s">
        <v>12335</v>
      </c>
      <c r="D524">
        <v>380</v>
      </c>
      <c r="E524" s="404">
        <v>171102692</v>
      </c>
      <c r="F524" s="401" t="str">
        <f t="shared" si="17"/>
        <v>Í1+"eÈ2$Î</v>
      </c>
      <c r="G524">
        <f t="shared" si="16"/>
        <v>0</v>
      </c>
    </row>
    <row r="525" spans="1:7" ht="26.1">
      <c r="A525" s="403" t="s">
        <v>12336</v>
      </c>
      <c r="B525">
        <v>12000</v>
      </c>
      <c r="C525" t="s">
        <v>12337</v>
      </c>
      <c r="D525">
        <v>149</v>
      </c>
      <c r="E525" s="404">
        <v>171102851</v>
      </c>
      <c r="F525" s="401" t="str">
        <f t="shared" si="17"/>
        <v>Í1+"uÈ1^Î</v>
      </c>
      <c r="G525">
        <f t="shared" si="16"/>
        <v>0</v>
      </c>
    </row>
    <row r="526" spans="1:7" ht="26.1">
      <c r="A526" s="403" t="s">
        <v>12338</v>
      </c>
      <c r="B526">
        <v>7200</v>
      </c>
      <c r="C526" t="s">
        <v>12339</v>
      </c>
      <c r="D526">
        <v>325</v>
      </c>
      <c r="E526" s="404">
        <v>171106703</v>
      </c>
      <c r="F526" s="401" t="str">
        <f t="shared" si="17"/>
        <v>Í1+&amp;fÈ3:Î</v>
      </c>
      <c r="G526">
        <f t="shared" si="16"/>
        <v>0</v>
      </c>
    </row>
    <row r="527" spans="1:7" ht="26.1">
      <c r="A527" s="403" t="s">
        <v>12340</v>
      </c>
      <c r="B527">
        <v>127200</v>
      </c>
      <c r="C527" t="s">
        <v>12341</v>
      </c>
      <c r="D527">
        <v>357</v>
      </c>
      <c r="E527" s="404">
        <v>171110678</v>
      </c>
      <c r="F527" s="401" t="str">
        <f t="shared" si="17"/>
        <v>Í1+*cÈ8XÎ</v>
      </c>
      <c r="G527">
        <f t="shared" si="16"/>
        <v>0</v>
      </c>
    </row>
    <row r="528" spans="1:7" ht="26.1" hidden="1">
      <c r="A528" s="403" t="s">
        <v>12342</v>
      </c>
      <c r="B528">
        <v>32800</v>
      </c>
      <c r="C528" t="s">
        <v>12343</v>
      </c>
      <c r="D528">
        <v>596</v>
      </c>
      <c r="F528" s="401" t="e">
        <f t="shared" si="17"/>
        <v>#VALUE!</v>
      </c>
      <c r="G528">
        <f t="shared" si="16"/>
        <v>0</v>
      </c>
    </row>
    <row r="529" spans="1:7" ht="26.1" hidden="1">
      <c r="A529" s="405" t="s">
        <v>12344</v>
      </c>
      <c r="B529" s="406">
        <v>8800</v>
      </c>
      <c r="C529" s="406" t="s">
        <v>12345</v>
      </c>
      <c r="D529" s="406">
        <v>585</v>
      </c>
      <c r="E529" s="407">
        <v>171109532</v>
      </c>
      <c r="F529" s="408" t="str">
        <f t="shared" si="17"/>
        <v>Í1+)UÈ2`Î</v>
      </c>
      <c r="G529" s="406">
        <f t="shared" si="16"/>
        <v>1</v>
      </c>
    </row>
    <row r="530" spans="1:7" ht="26.1">
      <c r="A530" s="403" t="s">
        <v>12346</v>
      </c>
      <c r="B530">
        <v>7200</v>
      </c>
      <c r="C530" t="s">
        <v>12347</v>
      </c>
      <c r="D530">
        <v>15</v>
      </c>
      <c r="E530" s="404">
        <v>171107121</v>
      </c>
      <c r="F530" s="401" t="str">
        <f t="shared" si="17"/>
        <v>Í1+',È1~Î</v>
      </c>
      <c r="G530">
        <f t="shared" si="16"/>
        <v>0</v>
      </c>
    </row>
    <row r="531" spans="1:7" ht="26.1">
      <c r="A531" s="403" t="s">
        <v>12348</v>
      </c>
      <c r="B531">
        <v>95200</v>
      </c>
      <c r="C531" t="s">
        <v>12349</v>
      </c>
      <c r="D531">
        <v>161</v>
      </c>
      <c r="E531" s="404">
        <v>171104045</v>
      </c>
      <c r="F531" s="401" t="str">
        <f t="shared" si="17"/>
        <v>Í1+$$È5mÎ</v>
      </c>
      <c r="G531">
        <f t="shared" si="16"/>
        <v>0</v>
      </c>
    </row>
    <row r="532" spans="1:7" ht="26.1">
      <c r="A532" s="403" t="s">
        <v>12350</v>
      </c>
      <c r="B532">
        <v>24800</v>
      </c>
      <c r="C532" t="s">
        <v>12351</v>
      </c>
      <c r="D532">
        <v>203</v>
      </c>
      <c r="E532" s="404">
        <v>171102019</v>
      </c>
      <c r="F532" s="401" t="str">
        <f t="shared" si="17"/>
        <v>Í1+"!È9sÎ</v>
      </c>
      <c r="G532">
        <f t="shared" si="16"/>
        <v>0</v>
      </c>
    </row>
    <row r="533" spans="1:7" ht="26.1">
      <c r="A533" s="403" t="s">
        <v>12352</v>
      </c>
      <c r="B533">
        <v>106400</v>
      </c>
      <c r="C533" t="s">
        <v>12353</v>
      </c>
      <c r="D533">
        <v>303</v>
      </c>
      <c r="E533" s="404">
        <v>171107010</v>
      </c>
      <c r="F533" s="401" t="str">
        <f t="shared" si="17"/>
        <v>Í1+'!È0LÎ</v>
      </c>
      <c r="G533">
        <f t="shared" si="16"/>
        <v>0</v>
      </c>
    </row>
    <row r="534" spans="1:7" ht="26.1">
      <c r="A534" s="403" t="s">
        <v>8802</v>
      </c>
      <c r="B534">
        <v>2100</v>
      </c>
      <c r="C534" t="s">
        <v>12354</v>
      </c>
      <c r="D534">
        <v>206</v>
      </c>
      <c r="E534" s="404">
        <v>171108744</v>
      </c>
      <c r="F534" s="401" t="str">
        <f t="shared" si="17"/>
        <v>Í1+(jÈ4VÎ</v>
      </c>
      <c r="G534">
        <f t="shared" si="16"/>
        <v>0</v>
      </c>
    </row>
    <row r="535" spans="1:7" ht="26.1">
      <c r="A535" s="403" t="s">
        <v>10944</v>
      </c>
      <c r="B535">
        <v>4700</v>
      </c>
      <c r="C535" t="s">
        <v>12355</v>
      </c>
      <c r="D535">
        <v>327</v>
      </c>
      <c r="E535" s="404">
        <v>171111178</v>
      </c>
      <c r="F535" s="401" t="str">
        <f t="shared" si="17"/>
        <v>Í1++1È8aÎ</v>
      </c>
      <c r="G535">
        <f t="shared" si="16"/>
        <v>0</v>
      </c>
    </row>
    <row r="536" spans="1:7" ht="26.1">
      <c r="A536" s="403" t="s">
        <v>12356</v>
      </c>
      <c r="B536">
        <v>29600</v>
      </c>
      <c r="C536" t="s">
        <v>12357</v>
      </c>
      <c r="D536">
        <v>66</v>
      </c>
      <c r="E536" s="404">
        <v>171101506</v>
      </c>
      <c r="F536" s="401" t="str">
        <f t="shared" si="17"/>
        <v>Í1+!RÈ6TÎ</v>
      </c>
      <c r="G536">
        <f t="shared" si="16"/>
        <v>0</v>
      </c>
    </row>
    <row r="537" spans="1:7" ht="26.1" hidden="1">
      <c r="A537" s="403" t="s">
        <v>12358</v>
      </c>
      <c r="B537">
        <v>26400</v>
      </c>
      <c r="C537" t="s">
        <v>12359</v>
      </c>
      <c r="D537">
        <v>537</v>
      </c>
      <c r="F537" s="401" t="e">
        <f t="shared" si="17"/>
        <v>#VALUE!</v>
      </c>
      <c r="G537">
        <f t="shared" si="16"/>
        <v>0</v>
      </c>
    </row>
    <row r="538" spans="1:7" ht="26.1" hidden="1">
      <c r="A538" s="403" t="s">
        <v>12360</v>
      </c>
      <c r="B538">
        <v>103200</v>
      </c>
      <c r="C538" t="s">
        <v>12361</v>
      </c>
      <c r="D538">
        <v>553</v>
      </c>
      <c r="F538" s="401" t="e">
        <f t="shared" si="17"/>
        <v>#VALUE!</v>
      </c>
      <c r="G538">
        <f t="shared" si="16"/>
        <v>0</v>
      </c>
    </row>
    <row r="539" spans="1:7" ht="26.1">
      <c r="A539" s="403" t="s">
        <v>12362</v>
      </c>
      <c r="B539">
        <v>80800</v>
      </c>
      <c r="C539" t="s">
        <v>12363</v>
      </c>
      <c r="D539">
        <v>103</v>
      </c>
      <c r="E539" s="404">
        <v>171103578</v>
      </c>
      <c r="F539" s="401" t="str">
        <f t="shared" si="17"/>
        <v>Í1+#YÈ8ÆÎ</v>
      </c>
      <c r="G539">
        <f t="shared" si="16"/>
        <v>0</v>
      </c>
    </row>
    <row r="540" spans="1:7" ht="26.1">
      <c r="A540" s="403" t="s">
        <v>12364</v>
      </c>
      <c r="B540">
        <v>10400</v>
      </c>
      <c r="C540" t="s">
        <v>12365</v>
      </c>
      <c r="D540">
        <v>108</v>
      </c>
      <c r="E540" s="404">
        <v>171106843</v>
      </c>
      <c r="F540" s="401" t="str">
        <f t="shared" si="17"/>
        <v>Í1+&amp;tÈ3rÎ</v>
      </c>
      <c r="G540">
        <f t="shared" si="16"/>
        <v>0</v>
      </c>
    </row>
    <row r="541" spans="1:7" ht="26.1">
      <c r="A541" s="403" t="s">
        <v>12366</v>
      </c>
      <c r="B541">
        <v>18400</v>
      </c>
      <c r="C541" t="s">
        <v>12367</v>
      </c>
      <c r="D541">
        <v>126</v>
      </c>
      <c r="E541" s="404">
        <v>171106858</v>
      </c>
      <c r="F541" s="401" t="str">
        <f t="shared" si="17"/>
        <v>Í1+&amp;uÈ8-Î</v>
      </c>
      <c r="G541">
        <f t="shared" si="16"/>
        <v>0</v>
      </c>
    </row>
    <row r="542" spans="1:7" ht="26.1" hidden="1">
      <c r="A542" s="403" t="s">
        <v>12368</v>
      </c>
      <c r="B542">
        <v>32800</v>
      </c>
      <c r="C542" t="s">
        <v>12369</v>
      </c>
      <c r="D542">
        <v>527</v>
      </c>
      <c r="F542" s="401" t="e">
        <f t="shared" si="17"/>
        <v>#VALUE!</v>
      </c>
      <c r="G542">
        <f t="shared" si="16"/>
        <v>0</v>
      </c>
    </row>
    <row r="543" spans="1:7" ht="26.1" hidden="1">
      <c r="A543" s="403" t="s">
        <v>12370</v>
      </c>
      <c r="B543">
        <v>2100</v>
      </c>
      <c r="C543" t="s">
        <v>12371</v>
      </c>
      <c r="D543">
        <v>8</v>
      </c>
      <c r="F543" s="401" t="e">
        <f t="shared" si="17"/>
        <v>#VALUE!</v>
      </c>
      <c r="G543">
        <f t="shared" si="16"/>
        <v>0</v>
      </c>
    </row>
    <row r="544" spans="1:7" ht="26.1">
      <c r="A544" s="403" t="s">
        <v>12372</v>
      </c>
      <c r="B544">
        <v>156000</v>
      </c>
      <c r="C544" t="s">
        <v>12373</v>
      </c>
      <c r="D544">
        <v>394</v>
      </c>
      <c r="E544" s="404">
        <v>171110709</v>
      </c>
      <c r="F544" s="401" t="str">
        <f t="shared" si="17"/>
        <v>Í1+*fÈ9jÎ</v>
      </c>
      <c r="G544">
        <f t="shared" si="16"/>
        <v>0</v>
      </c>
    </row>
    <row r="545" spans="1:7" ht="26.1">
      <c r="A545" s="403" t="s">
        <v>12374</v>
      </c>
      <c r="B545">
        <v>21600</v>
      </c>
      <c r="C545" t="s">
        <v>12375</v>
      </c>
      <c r="D545">
        <v>464</v>
      </c>
      <c r="E545" s="404">
        <v>171109642</v>
      </c>
      <c r="F545" s="401" t="str">
        <f t="shared" si="17"/>
        <v>Í1+)`È2%Î</v>
      </c>
      <c r="G545">
        <f t="shared" si="16"/>
        <v>0</v>
      </c>
    </row>
    <row r="546" spans="1:7" ht="26.1">
      <c r="A546" s="403" t="s">
        <v>12376</v>
      </c>
      <c r="B546">
        <v>31200</v>
      </c>
      <c r="C546" t="s">
        <v>12377</v>
      </c>
      <c r="D546">
        <v>404</v>
      </c>
      <c r="E546" s="404">
        <v>171111295</v>
      </c>
      <c r="F546" s="401" t="str">
        <f t="shared" si="17"/>
        <v>Í1++=È5ÃÎ</v>
      </c>
      <c r="G546">
        <f t="shared" si="16"/>
        <v>0</v>
      </c>
    </row>
    <row r="547" spans="1:7" ht="26.1">
      <c r="A547" s="403" t="s">
        <v>12378</v>
      </c>
      <c r="B547">
        <v>16800</v>
      </c>
      <c r="C547" t="s">
        <v>12379</v>
      </c>
      <c r="D547">
        <v>285</v>
      </c>
      <c r="E547" s="404">
        <v>171101322</v>
      </c>
      <c r="F547" s="401" t="str">
        <f t="shared" si="17"/>
        <v>Í1+!@È2[Î</v>
      </c>
      <c r="G547">
        <f t="shared" si="16"/>
        <v>0</v>
      </c>
    </row>
    <row r="548" spans="1:7" ht="26.1">
      <c r="A548" s="403" t="s">
        <v>12380</v>
      </c>
      <c r="B548">
        <v>7200</v>
      </c>
      <c r="C548" t="s">
        <v>12381</v>
      </c>
      <c r="D548">
        <v>132</v>
      </c>
      <c r="E548" s="404">
        <v>171106864</v>
      </c>
      <c r="F548" s="401" t="str">
        <f t="shared" si="17"/>
        <v>Í1+&amp;vÈ4ÄÎ</v>
      </c>
      <c r="G548">
        <f t="shared" si="16"/>
        <v>0</v>
      </c>
    </row>
    <row r="549" spans="1:7" ht="26.1">
      <c r="A549" s="403" t="s">
        <v>12382</v>
      </c>
      <c r="B549">
        <v>40800</v>
      </c>
      <c r="C549" t="s">
        <v>12383</v>
      </c>
      <c r="D549">
        <v>409</v>
      </c>
      <c r="E549" s="404">
        <v>171102660</v>
      </c>
      <c r="F549" s="401" t="str">
        <f t="shared" si="17"/>
        <v>Í1+"bÈ0sÎ</v>
      </c>
      <c r="G549">
        <f t="shared" si="16"/>
        <v>0</v>
      </c>
    </row>
    <row r="550" spans="1:7" ht="26.1">
      <c r="A550" s="403" t="s">
        <v>12384</v>
      </c>
      <c r="B550">
        <v>64800</v>
      </c>
      <c r="C550" t="s">
        <v>12385</v>
      </c>
      <c r="D550">
        <v>148</v>
      </c>
      <c r="E550" s="404">
        <v>171102850</v>
      </c>
      <c r="F550" s="401" t="str">
        <f t="shared" si="17"/>
        <v>Í1+"uÈ0XÎ</v>
      </c>
      <c r="G550">
        <f t="shared" si="16"/>
        <v>0</v>
      </c>
    </row>
    <row r="551" spans="1:7" ht="26.1" hidden="1">
      <c r="A551" s="403" t="s">
        <v>12386</v>
      </c>
      <c r="B551">
        <v>39200</v>
      </c>
      <c r="C551" t="s">
        <v>12387</v>
      </c>
      <c r="D551">
        <v>498</v>
      </c>
      <c r="F551" s="401" t="e">
        <f t="shared" si="17"/>
        <v>#VALUE!</v>
      </c>
      <c r="G551">
        <f t="shared" si="16"/>
        <v>0</v>
      </c>
    </row>
    <row r="552" spans="1:7" ht="26.1" hidden="1">
      <c r="A552" s="403" t="s">
        <v>12388</v>
      </c>
      <c r="B552">
        <v>28000</v>
      </c>
      <c r="C552" t="s">
        <v>12389</v>
      </c>
      <c r="D552">
        <v>591</v>
      </c>
      <c r="F552" s="401" t="e">
        <f t="shared" si="17"/>
        <v>#VALUE!</v>
      </c>
      <c r="G552">
        <f t="shared" si="16"/>
        <v>0</v>
      </c>
    </row>
    <row r="553" spans="1:7" ht="26.1">
      <c r="A553" s="403" t="s">
        <v>12390</v>
      </c>
      <c r="B553">
        <v>61600</v>
      </c>
      <c r="C553" t="s">
        <v>12391</v>
      </c>
      <c r="D553">
        <v>378</v>
      </c>
      <c r="E553" s="404">
        <v>171103601</v>
      </c>
      <c r="F553" s="401" t="str">
        <f t="shared" si="17"/>
        <v>Í1+#\È1dÎ</v>
      </c>
      <c r="G553">
        <f t="shared" si="16"/>
        <v>0</v>
      </c>
    </row>
    <row r="554" spans="1:7" ht="26.1" hidden="1">
      <c r="A554" s="403" t="s">
        <v>12392</v>
      </c>
      <c r="B554">
        <v>36000</v>
      </c>
      <c r="C554" t="s">
        <v>12393</v>
      </c>
      <c r="D554">
        <v>563</v>
      </c>
      <c r="F554" s="401" t="e">
        <f t="shared" si="17"/>
        <v>#VALUE!</v>
      </c>
      <c r="G554">
        <f t="shared" si="16"/>
        <v>0</v>
      </c>
    </row>
    <row r="555" spans="1:7" ht="26.1">
      <c r="A555" s="403" t="s">
        <v>12394</v>
      </c>
      <c r="B555">
        <v>16800</v>
      </c>
      <c r="C555" t="s">
        <v>12395</v>
      </c>
      <c r="D555">
        <v>341</v>
      </c>
      <c r="E555" s="404">
        <v>171104460</v>
      </c>
      <c r="F555" s="401" t="str">
        <f t="shared" si="17"/>
        <v>Í1+$NÈ0)Î</v>
      </c>
      <c r="G555">
        <f t="shared" si="16"/>
        <v>0</v>
      </c>
    </row>
    <row r="556" spans="1:7" ht="26.1">
      <c r="A556" s="403" t="s">
        <v>12396</v>
      </c>
      <c r="B556">
        <v>58400</v>
      </c>
      <c r="C556" t="s">
        <v>12397</v>
      </c>
      <c r="D556">
        <v>399</v>
      </c>
      <c r="E556" s="404">
        <v>171111065</v>
      </c>
      <c r="F556" s="401" t="str">
        <f t="shared" si="17"/>
        <v>Í1++&amp;È5#Î</v>
      </c>
      <c r="G556">
        <f t="shared" si="16"/>
        <v>0</v>
      </c>
    </row>
    <row r="557" spans="1:7" ht="26.1">
      <c r="A557" s="403" t="s">
        <v>12398</v>
      </c>
      <c r="B557">
        <v>15200</v>
      </c>
      <c r="C557" t="s">
        <v>12399</v>
      </c>
      <c r="D557">
        <v>137</v>
      </c>
      <c r="E557" s="404">
        <v>171101285</v>
      </c>
      <c r="F557" s="401" t="str">
        <f t="shared" si="17"/>
        <v>Í1+!&lt;È5]Î</v>
      </c>
      <c r="G557">
        <f t="shared" si="16"/>
        <v>0</v>
      </c>
    </row>
    <row r="558" spans="1:7" ht="26.1">
      <c r="A558" s="403" t="s">
        <v>12400</v>
      </c>
      <c r="B558">
        <v>10400</v>
      </c>
      <c r="C558" t="s">
        <v>12401</v>
      </c>
      <c r="D558">
        <v>138</v>
      </c>
      <c r="E558" s="404">
        <v>171101286</v>
      </c>
      <c r="F558" s="401" t="str">
        <f t="shared" si="17"/>
        <v>Í1+!&lt;È6cÎ</v>
      </c>
      <c r="G558">
        <f t="shared" si="16"/>
        <v>0</v>
      </c>
    </row>
    <row r="559" spans="1:7" ht="26.1">
      <c r="A559" s="403" t="s">
        <v>12402</v>
      </c>
      <c r="B559">
        <v>42400</v>
      </c>
      <c r="C559" t="s">
        <v>12403</v>
      </c>
      <c r="D559">
        <v>115</v>
      </c>
      <c r="E559" s="404">
        <v>171101329</v>
      </c>
      <c r="F559" s="401" t="str">
        <f t="shared" si="17"/>
        <v>Í1+!@È9ÉÎ</v>
      </c>
      <c r="G559">
        <f t="shared" si="16"/>
        <v>0</v>
      </c>
    </row>
    <row r="560" spans="1:7" ht="26.1">
      <c r="A560" s="403" t="s">
        <v>12404</v>
      </c>
      <c r="B560">
        <v>122400</v>
      </c>
      <c r="C560" t="s">
        <v>12405</v>
      </c>
      <c r="D560">
        <v>343</v>
      </c>
      <c r="E560" s="404">
        <v>171109060</v>
      </c>
      <c r="F560" s="401" t="str">
        <f t="shared" si="17"/>
        <v>Í1+)&amp;È0fÎ</v>
      </c>
      <c r="G560">
        <f t="shared" si="16"/>
        <v>0</v>
      </c>
    </row>
    <row r="561" spans="1:7" ht="26.1">
      <c r="A561" s="403" t="s">
        <v>12406</v>
      </c>
      <c r="B561">
        <v>21600</v>
      </c>
      <c r="C561" t="s">
        <v>12407</v>
      </c>
      <c r="D561">
        <v>345</v>
      </c>
      <c r="E561" s="404">
        <v>171109062</v>
      </c>
      <c r="F561" s="401" t="str">
        <f t="shared" si="17"/>
        <v>Í1+)&amp;È2rÎ</v>
      </c>
      <c r="G561">
        <f t="shared" si="16"/>
        <v>0</v>
      </c>
    </row>
    <row r="562" spans="1:7" ht="26.1">
      <c r="A562" s="403" t="s">
        <v>12408</v>
      </c>
      <c r="B562">
        <v>32800</v>
      </c>
      <c r="C562" t="s">
        <v>12409</v>
      </c>
      <c r="D562">
        <v>223</v>
      </c>
      <c r="E562" s="404">
        <v>171103765</v>
      </c>
      <c r="F562" s="401" t="str">
        <f t="shared" si="17"/>
        <v>Í1+#lÈ5UÎ</v>
      </c>
      <c r="G562">
        <f t="shared" si="16"/>
        <v>0</v>
      </c>
    </row>
    <row r="563" spans="1:7" ht="26.1" hidden="1">
      <c r="A563" s="403" t="s">
        <v>12410</v>
      </c>
      <c r="B563">
        <v>15200</v>
      </c>
      <c r="C563" t="s">
        <v>12411</v>
      </c>
      <c r="D563">
        <v>578</v>
      </c>
      <c r="F563" s="401" t="e">
        <f t="shared" si="17"/>
        <v>#VALUE!</v>
      </c>
      <c r="G563">
        <f t="shared" si="16"/>
        <v>0</v>
      </c>
    </row>
    <row r="564" spans="1:7" ht="26.1">
      <c r="A564" s="403" t="s">
        <v>12412</v>
      </c>
      <c r="B564">
        <v>71200</v>
      </c>
      <c r="C564" t="s">
        <v>12413</v>
      </c>
      <c r="D564">
        <v>396</v>
      </c>
      <c r="E564" s="404">
        <v>171109049</v>
      </c>
      <c r="F564" s="401" t="str">
        <f t="shared" si="17"/>
        <v>Í1+)$È9-Î</v>
      </c>
      <c r="G564">
        <f t="shared" si="16"/>
        <v>0</v>
      </c>
    </row>
    <row r="565" spans="1:7" ht="26.1">
      <c r="A565" s="403" t="s">
        <v>12414</v>
      </c>
      <c r="B565">
        <v>26400</v>
      </c>
      <c r="C565" t="s">
        <v>12415</v>
      </c>
      <c r="D565">
        <v>388</v>
      </c>
      <c r="E565" s="404">
        <v>171101389</v>
      </c>
      <c r="F565" s="401" t="str">
        <f t="shared" si="17"/>
        <v>Í1+!FÈ96Î</v>
      </c>
      <c r="G565">
        <f t="shared" si="16"/>
        <v>0</v>
      </c>
    </row>
    <row r="566" spans="1:7" ht="26.1" hidden="1">
      <c r="A566" s="403" t="s">
        <v>12416</v>
      </c>
      <c r="B566">
        <v>15200</v>
      </c>
      <c r="C566" t="s">
        <v>12417</v>
      </c>
      <c r="D566">
        <v>560</v>
      </c>
      <c r="F566" s="401" t="e">
        <f t="shared" si="17"/>
        <v>#VALUE!</v>
      </c>
      <c r="G566">
        <f t="shared" si="16"/>
        <v>0</v>
      </c>
    </row>
    <row r="567" spans="1:7" ht="26.1" hidden="1">
      <c r="A567" s="403" t="s">
        <v>12418</v>
      </c>
      <c r="B567">
        <v>37600</v>
      </c>
      <c r="C567" t="s">
        <v>12419</v>
      </c>
      <c r="D567">
        <v>594</v>
      </c>
      <c r="F567" s="401" t="e">
        <f t="shared" si="17"/>
        <v>#VALUE!</v>
      </c>
      <c r="G567">
        <f t="shared" si="16"/>
        <v>0</v>
      </c>
    </row>
    <row r="568" spans="1:7" ht="26.1" hidden="1">
      <c r="A568" s="403" t="s">
        <v>12420</v>
      </c>
      <c r="B568">
        <v>3400</v>
      </c>
      <c r="C568" t="s">
        <v>12421</v>
      </c>
      <c r="D568">
        <v>553</v>
      </c>
      <c r="F568" s="401" t="e">
        <f t="shared" si="17"/>
        <v>#VALUE!</v>
      </c>
      <c r="G568">
        <f t="shared" si="16"/>
        <v>0</v>
      </c>
    </row>
    <row r="569" spans="1:7" ht="26.1">
      <c r="A569" s="403" t="s">
        <v>12422</v>
      </c>
      <c r="B569">
        <v>45600</v>
      </c>
      <c r="C569" t="s">
        <v>12423</v>
      </c>
      <c r="D569">
        <v>378</v>
      </c>
      <c r="E569" s="404">
        <v>171101785</v>
      </c>
      <c r="F569" s="401" t="str">
        <f t="shared" si="17"/>
        <v>Í1+!nÈ5WÎ</v>
      </c>
      <c r="G569">
        <f t="shared" si="16"/>
        <v>0</v>
      </c>
    </row>
    <row r="570" spans="1:7" ht="26.1">
      <c r="A570" s="403" t="s">
        <v>12424</v>
      </c>
      <c r="B570">
        <v>8800</v>
      </c>
      <c r="C570" t="s">
        <v>12425</v>
      </c>
      <c r="D570">
        <v>305</v>
      </c>
      <c r="E570" s="404">
        <v>171101949</v>
      </c>
      <c r="F570" s="401" t="str">
        <f t="shared" si="17"/>
        <v>Í1+!~È9HÎ</v>
      </c>
      <c r="G570">
        <f t="shared" si="16"/>
        <v>0</v>
      </c>
    </row>
    <row r="571" spans="1:7" ht="26.1">
      <c r="A571" s="403" t="s">
        <v>12426</v>
      </c>
      <c r="B571">
        <v>16800</v>
      </c>
      <c r="C571" t="s">
        <v>12427</v>
      </c>
      <c r="D571">
        <v>306</v>
      </c>
      <c r="E571" s="404">
        <v>171101948</v>
      </c>
      <c r="F571" s="401" t="str">
        <f t="shared" si="17"/>
        <v>Í1+!~È8BÎ</v>
      </c>
      <c r="G571">
        <f t="shared" si="16"/>
        <v>0</v>
      </c>
    </row>
    <row r="572" spans="1:7" ht="26.1">
      <c r="A572" s="403" t="s">
        <v>12428</v>
      </c>
      <c r="B572">
        <v>15200</v>
      </c>
      <c r="C572" t="s">
        <v>12429</v>
      </c>
      <c r="D572">
        <v>324</v>
      </c>
      <c r="E572" s="404">
        <v>171111153</v>
      </c>
      <c r="F572" s="401" t="str">
        <f t="shared" si="17"/>
        <v>Í1++/È3;Î</v>
      </c>
      <c r="G572">
        <f t="shared" si="16"/>
        <v>0</v>
      </c>
    </row>
    <row r="573" spans="1:7" ht="26.1">
      <c r="A573" s="403" t="s">
        <v>12430</v>
      </c>
      <c r="B573">
        <v>2100</v>
      </c>
      <c r="C573" t="s">
        <v>12431</v>
      </c>
      <c r="D573">
        <v>3</v>
      </c>
      <c r="E573" s="404">
        <v>171111242</v>
      </c>
      <c r="F573" s="401" t="str">
        <f t="shared" si="17"/>
        <v>Í1++8È2YÎ</v>
      </c>
      <c r="G573">
        <f t="shared" si="16"/>
        <v>0</v>
      </c>
    </row>
    <row r="574" spans="1:7" ht="26.1" hidden="1">
      <c r="A574" s="403" t="s">
        <v>12432</v>
      </c>
      <c r="B574">
        <v>20000</v>
      </c>
      <c r="C574" t="s">
        <v>12433</v>
      </c>
      <c r="D574">
        <v>499</v>
      </c>
      <c r="F574" s="401" t="e">
        <f t="shared" si="17"/>
        <v>#VALUE!</v>
      </c>
      <c r="G574">
        <f t="shared" si="16"/>
        <v>0</v>
      </c>
    </row>
    <row r="575" spans="1:7" ht="26.1" hidden="1">
      <c r="A575" s="403" t="s">
        <v>12434</v>
      </c>
      <c r="B575">
        <v>29600</v>
      </c>
      <c r="C575" t="s">
        <v>12435</v>
      </c>
      <c r="D575">
        <v>498</v>
      </c>
      <c r="F575" s="401" t="e">
        <f t="shared" si="17"/>
        <v>#VALUE!</v>
      </c>
      <c r="G575">
        <f t="shared" si="16"/>
        <v>0</v>
      </c>
    </row>
    <row r="576" spans="1:7" ht="26.1">
      <c r="A576" s="403" t="s">
        <v>12436</v>
      </c>
      <c r="B576">
        <v>117600</v>
      </c>
      <c r="C576" t="s">
        <v>12437</v>
      </c>
      <c r="D576">
        <v>269</v>
      </c>
      <c r="E576" s="404">
        <v>171104711</v>
      </c>
      <c r="F576" s="401" t="str">
        <f t="shared" si="17"/>
        <v>Í1+$gÈ1,Î</v>
      </c>
      <c r="G576">
        <f t="shared" si="16"/>
        <v>0</v>
      </c>
    </row>
    <row r="577" spans="1:7" ht="26.1">
      <c r="A577" s="403" t="s">
        <v>12438</v>
      </c>
      <c r="B577">
        <v>127200</v>
      </c>
      <c r="C577" t="s">
        <v>12439</v>
      </c>
      <c r="D577">
        <v>179</v>
      </c>
      <c r="E577" s="404">
        <v>171101987</v>
      </c>
      <c r="F577" s="401" t="str">
        <f t="shared" si="17"/>
        <v>Í1+!ÆÈ7LÎ</v>
      </c>
      <c r="G577">
        <f t="shared" si="16"/>
        <v>0</v>
      </c>
    </row>
    <row r="578" spans="1:7" ht="26.1">
      <c r="A578" s="403" t="s">
        <v>12440</v>
      </c>
      <c r="B578">
        <v>15200</v>
      </c>
      <c r="C578" t="s">
        <v>12441</v>
      </c>
      <c r="D578">
        <v>192</v>
      </c>
      <c r="E578" s="404">
        <v>171108757</v>
      </c>
      <c r="F578" s="401" t="str">
        <f t="shared" si="17"/>
        <v>Í1+(kÈ7lÎ</v>
      </c>
      <c r="G578">
        <f t="shared" ref="G578:G641" si="18">IF(AND( D578&gt;480,E578&lt;&gt;""),1,0)</f>
        <v>0</v>
      </c>
    </row>
    <row r="579" spans="1:7" ht="26.1">
      <c r="A579" s="403" t="s">
        <v>12442</v>
      </c>
      <c r="B579">
        <v>18400</v>
      </c>
      <c r="C579" t="s">
        <v>12443</v>
      </c>
      <c r="D579">
        <v>203</v>
      </c>
      <c r="E579" s="404">
        <v>171108747</v>
      </c>
      <c r="F579" s="401" t="str">
        <f t="shared" ref="F579:F642" si="19">Code128(E579)</f>
        <v>Í1+(jÈ7hÎ</v>
      </c>
      <c r="G579">
        <f t="shared" si="18"/>
        <v>0</v>
      </c>
    </row>
    <row r="580" spans="1:7" ht="26.1" hidden="1">
      <c r="A580" s="405" t="s">
        <v>12444</v>
      </c>
      <c r="B580" s="406">
        <v>13600</v>
      </c>
      <c r="C580" s="406" t="s">
        <v>12445</v>
      </c>
      <c r="D580" s="406">
        <v>594</v>
      </c>
      <c r="E580" s="407">
        <v>171109524</v>
      </c>
      <c r="F580" s="408" t="str">
        <f t="shared" si="19"/>
        <v>Í1+)TÈ4hÎ</v>
      </c>
      <c r="G580" s="406">
        <f t="shared" si="18"/>
        <v>1</v>
      </c>
    </row>
    <row r="581" spans="1:7" ht="26.1">
      <c r="A581" s="403" t="s">
        <v>12446</v>
      </c>
      <c r="B581">
        <v>61600</v>
      </c>
      <c r="C581" t="s">
        <v>12447</v>
      </c>
      <c r="D581">
        <v>308</v>
      </c>
      <c r="E581" s="404">
        <v>171101946</v>
      </c>
      <c r="F581" s="401" t="str">
        <f t="shared" si="19"/>
        <v>Í1+!~È66Î</v>
      </c>
      <c r="G581">
        <f t="shared" si="18"/>
        <v>0</v>
      </c>
    </row>
    <row r="582" spans="1:7" ht="26.1" hidden="1">
      <c r="A582" s="403" t="s">
        <v>12448</v>
      </c>
      <c r="B582">
        <v>16800</v>
      </c>
      <c r="C582" t="s">
        <v>12449</v>
      </c>
      <c r="D582">
        <v>519</v>
      </c>
      <c r="F582" s="401" t="e">
        <f t="shared" si="19"/>
        <v>#VALUE!</v>
      </c>
      <c r="G582">
        <f t="shared" si="18"/>
        <v>0</v>
      </c>
    </row>
    <row r="583" spans="1:7" ht="26.1" hidden="1">
      <c r="A583" s="403" t="s">
        <v>12450</v>
      </c>
      <c r="B583">
        <v>13600</v>
      </c>
      <c r="C583" t="s">
        <v>12451</v>
      </c>
      <c r="D583">
        <v>559</v>
      </c>
      <c r="F583" s="401" t="e">
        <f t="shared" si="19"/>
        <v>#VALUE!</v>
      </c>
      <c r="G583">
        <f t="shared" si="18"/>
        <v>0</v>
      </c>
    </row>
    <row r="584" spans="1:7" ht="26.1">
      <c r="A584" s="403" t="s">
        <v>12452</v>
      </c>
      <c r="B584">
        <v>71200</v>
      </c>
      <c r="C584" t="s">
        <v>12453</v>
      </c>
      <c r="D584">
        <v>279</v>
      </c>
      <c r="E584" s="404">
        <v>171111152</v>
      </c>
      <c r="F584" s="401" t="str">
        <f t="shared" si="19"/>
        <v>Í1++/È25Î</v>
      </c>
      <c r="G584">
        <f t="shared" si="18"/>
        <v>0</v>
      </c>
    </row>
    <row r="585" spans="1:7" ht="26.1">
      <c r="A585" s="403" t="s">
        <v>12454</v>
      </c>
      <c r="B585">
        <v>58400</v>
      </c>
      <c r="C585" t="s">
        <v>12455</v>
      </c>
      <c r="D585">
        <v>57</v>
      </c>
      <c r="E585" s="404">
        <v>171102916</v>
      </c>
      <c r="F585" s="401" t="str">
        <f t="shared" si="19"/>
        <v>Í1+"{È6-Î</v>
      </c>
      <c r="G585">
        <f t="shared" si="18"/>
        <v>0</v>
      </c>
    </row>
    <row r="586" spans="1:7" ht="26.1">
      <c r="A586" s="403" t="s">
        <v>12456</v>
      </c>
      <c r="B586">
        <v>16800</v>
      </c>
      <c r="C586" t="s">
        <v>12457</v>
      </c>
      <c r="D586">
        <v>288</v>
      </c>
      <c r="E586" s="404">
        <v>171102771</v>
      </c>
      <c r="F586" s="401" t="str">
        <f t="shared" si="19"/>
        <v>Í1+"mÈ1&gt;Î</v>
      </c>
      <c r="G586">
        <f t="shared" si="18"/>
        <v>0</v>
      </c>
    </row>
    <row r="587" spans="1:7" ht="26.1">
      <c r="A587" s="403" t="s">
        <v>12458</v>
      </c>
      <c r="B587">
        <v>23200</v>
      </c>
      <c r="C587" t="s">
        <v>12459</v>
      </c>
      <c r="D587">
        <v>286</v>
      </c>
      <c r="E587" s="404">
        <v>171102770</v>
      </c>
      <c r="F587" s="401" t="str">
        <f t="shared" si="19"/>
        <v>Í1+"mÈ08Î</v>
      </c>
      <c r="G587">
        <f t="shared" si="18"/>
        <v>0</v>
      </c>
    </row>
    <row r="588" spans="1:7" ht="26.1">
      <c r="A588" s="403" t="s">
        <v>12460</v>
      </c>
      <c r="B588">
        <v>60000</v>
      </c>
      <c r="C588" t="s">
        <v>12461</v>
      </c>
      <c r="D588">
        <v>243</v>
      </c>
      <c r="E588" s="404">
        <v>171102810</v>
      </c>
      <c r="F588" s="401" t="str">
        <f t="shared" si="19"/>
        <v>Í1+"qÈ0HÎ</v>
      </c>
      <c r="G588">
        <f t="shared" si="18"/>
        <v>0</v>
      </c>
    </row>
    <row r="589" spans="1:7" ht="26.1">
      <c r="A589" s="403" t="s">
        <v>12462</v>
      </c>
      <c r="B589">
        <v>68000</v>
      </c>
      <c r="C589" t="s">
        <v>12463</v>
      </c>
      <c r="D589">
        <v>128</v>
      </c>
      <c r="E589" s="404">
        <v>171108935</v>
      </c>
      <c r="F589" s="401" t="str">
        <f t="shared" si="19"/>
        <v>Í1+(}È5AÎ</v>
      </c>
      <c r="G589">
        <f t="shared" si="18"/>
        <v>0</v>
      </c>
    </row>
    <row r="590" spans="1:7" ht="26.1">
      <c r="A590" s="403" t="s">
        <v>12464</v>
      </c>
      <c r="B590">
        <v>48800</v>
      </c>
      <c r="C590" t="s">
        <v>12465</v>
      </c>
      <c r="D590">
        <v>127</v>
      </c>
      <c r="E590" s="404">
        <v>171108875</v>
      </c>
      <c r="F590" s="401" t="str">
        <f t="shared" si="19"/>
        <v>Í1+(wÈ5)Î</v>
      </c>
      <c r="G590">
        <f t="shared" si="18"/>
        <v>0</v>
      </c>
    </row>
    <row r="591" spans="1:7" ht="26.1">
      <c r="A591" s="403" t="s">
        <v>12466</v>
      </c>
      <c r="B591">
        <v>34400</v>
      </c>
      <c r="C591" t="s">
        <v>12467</v>
      </c>
      <c r="D591">
        <v>224</v>
      </c>
      <c r="E591" s="404">
        <v>171103766</v>
      </c>
      <c r="F591" s="401" t="str">
        <f t="shared" si="19"/>
        <v>Í1+#lÈ6[Î</v>
      </c>
      <c r="G591">
        <f t="shared" si="18"/>
        <v>0</v>
      </c>
    </row>
    <row r="592" spans="1:7" ht="26.1" hidden="1">
      <c r="A592" s="403" t="s">
        <v>12468</v>
      </c>
      <c r="B592">
        <v>16800</v>
      </c>
      <c r="C592" t="s">
        <v>12469</v>
      </c>
      <c r="D592">
        <v>544</v>
      </c>
      <c r="F592" s="401" t="e">
        <f t="shared" si="19"/>
        <v>#VALUE!</v>
      </c>
      <c r="G592">
        <f t="shared" si="18"/>
        <v>0</v>
      </c>
    </row>
    <row r="593" spans="1:7" ht="26.1" hidden="1">
      <c r="A593" s="403" t="s">
        <v>12470</v>
      </c>
      <c r="B593">
        <v>657000</v>
      </c>
      <c r="C593" t="s">
        <v>12471</v>
      </c>
      <c r="D593">
        <v>120</v>
      </c>
      <c r="F593" s="401" t="e">
        <f t="shared" si="19"/>
        <v>#VALUE!</v>
      </c>
      <c r="G593">
        <f t="shared" si="18"/>
        <v>0</v>
      </c>
    </row>
    <row r="594" spans="1:7" ht="26.1">
      <c r="A594" s="403" t="s">
        <v>12472</v>
      </c>
      <c r="B594">
        <v>31200</v>
      </c>
      <c r="C594" t="s">
        <v>12473</v>
      </c>
      <c r="D594">
        <v>428</v>
      </c>
      <c r="E594" s="404">
        <v>171108994</v>
      </c>
      <c r="F594" s="401" t="str">
        <f t="shared" si="19"/>
        <v>Í1+(ÇÈ4SÎ</v>
      </c>
      <c r="G594">
        <f t="shared" si="18"/>
        <v>0</v>
      </c>
    </row>
    <row r="595" spans="1:7" ht="26.1">
      <c r="A595" s="403" t="s">
        <v>12474</v>
      </c>
      <c r="B595">
        <v>66400</v>
      </c>
      <c r="C595" t="s">
        <v>12475</v>
      </c>
      <c r="D595">
        <v>243</v>
      </c>
      <c r="E595" s="404">
        <v>171103788</v>
      </c>
      <c r="F595" s="401" t="str">
        <f t="shared" si="19"/>
        <v>Í1+#nÈ8oÎ</v>
      </c>
      <c r="G595">
        <f t="shared" si="18"/>
        <v>0</v>
      </c>
    </row>
    <row r="596" spans="1:7" ht="26.1">
      <c r="A596" s="403" t="s">
        <v>12476</v>
      </c>
      <c r="B596">
        <v>2100</v>
      </c>
      <c r="C596" t="s">
        <v>12477</v>
      </c>
      <c r="D596">
        <v>179</v>
      </c>
      <c r="E596" s="404">
        <v>171108770</v>
      </c>
      <c r="F596" s="401" t="str">
        <f t="shared" si="19"/>
        <v>Í1+(mÈ0JÎ</v>
      </c>
      <c r="G596">
        <f t="shared" si="18"/>
        <v>0</v>
      </c>
    </row>
    <row r="597" spans="1:7" ht="26.1">
      <c r="A597" s="403" t="s">
        <v>12478</v>
      </c>
      <c r="B597">
        <v>4700</v>
      </c>
      <c r="C597" t="s">
        <v>12479</v>
      </c>
      <c r="D597">
        <v>184</v>
      </c>
      <c r="E597" s="404">
        <v>171108765</v>
      </c>
      <c r="F597" s="401" t="str">
        <f t="shared" si="19"/>
        <v>Í1+(lÈ5dÎ</v>
      </c>
      <c r="G597">
        <f t="shared" si="18"/>
        <v>0</v>
      </c>
    </row>
    <row r="598" spans="1:7" ht="26.1" hidden="1">
      <c r="A598" s="403" t="s">
        <v>12480</v>
      </c>
      <c r="B598">
        <v>81000</v>
      </c>
      <c r="C598" t="s">
        <v>12481</v>
      </c>
      <c r="D598">
        <v>569</v>
      </c>
      <c r="F598" s="401" t="e">
        <f t="shared" si="19"/>
        <v>#VALUE!</v>
      </c>
      <c r="G598">
        <f t="shared" si="18"/>
        <v>0</v>
      </c>
    </row>
    <row r="599" spans="1:7" ht="26.1">
      <c r="A599" s="403" t="s">
        <v>12482</v>
      </c>
      <c r="B599">
        <v>28000</v>
      </c>
      <c r="C599" t="s">
        <v>12483</v>
      </c>
      <c r="D599">
        <v>138</v>
      </c>
      <c r="E599" s="404">
        <v>171108904</v>
      </c>
      <c r="F599" s="401" t="str">
        <f t="shared" si="19"/>
        <v>Í1+(zÈ4/Î</v>
      </c>
      <c r="G599">
        <f t="shared" si="18"/>
        <v>0</v>
      </c>
    </row>
    <row r="600" spans="1:7" ht="26.1">
      <c r="A600" s="403" t="s">
        <v>12484</v>
      </c>
      <c r="B600">
        <v>7200</v>
      </c>
      <c r="C600" t="s">
        <v>12485</v>
      </c>
      <c r="D600">
        <v>149</v>
      </c>
      <c r="E600" s="404">
        <v>171110936</v>
      </c>
      <c r="F600" s="401" t="str">
        <f t="shared" si="19"/>
        <v>Í1+*}È6MÎ</v>
      </c>
      <c r="G600">
        <f t="shared" si="18"/>
        <v>0</v>
      </c>
    </row>
    <row r="601" spans="1:7" ht="26.1" hidden="1">
      <c r="A601" s="403" t="s">
        <v>12486</v>
      </c>
      <c r="B601">
        <v>80800</v>
      </c>
      <c r="C601" t="s">
        <v>12487</v>
      </c>
      <c r="D601">
        <v>520</v>
      </c>
      <c r="F601" s="401" t="e">
        <f t="shared" si="19"/>
        <v>#VALUE!</v>
      </c>
      <c r="G601">
        <f t="shared" si="18"/>
        <v>0</v>
      </c>
    </row>
    <row r="602" spans="1:7" ht="26.1" hidden="1">
      <c r="A602" s="403" t="s">
        <v>12488</v>
      </c>
      <c r="B602">
        <v>167400</v>
      </c>
      <c r="C602" t="s">
        <v>12489</v>
      </c>
      <c r="D602">
        <v>414</v>
      </c>
      <c r="F602" s="401" t="e">
        <f t="shared" si="19"/>
        <v>#VALUE!</v>
      </c>
      <c r="G602">
        <f t="shared" si="18"/>
        <v>0</v>
      </c>
    </row>
    <row r="603" spans="1:7" ht="26.1">
      <c r="A603" s="403" t="s">
        <v>12490</v>
      </c>
      <c r="B603">
        <v>37600</v>
      </c>
      <c r="C603" t="s">
        <v>12491</v>
      </c>
      <c r="D603">
        <v>337</v>
      </c>
      <c r="E603" s="404">
        <v>171101662</v>
      </c>
      <c r="F603" s="401" t="str">
        <f t="shared" si="19"/>
        <v>Í1+!bÈ2|Î</v>
      </c>
      <c r="G603">
        <f t="shared" si="18"/>
        <v>0</v>
      </c>
    </row>
    <row r="604" spans="1:7" ht="26.1">
      <c r="A604" s="403" t="s">
        <v>12492</v>
      </c>
      <c r="B604">
        <v>82400</v>
      </c>
      <c r="C604" t="s">
        <v>12493</v>
      </c>
      <c r="D604">
        <v>158</v>
      </c>
      <c r="E604" s="404">
        <v>171104542</v>
      </c>
      <c r="F604" s="401" t="str">
        <f t="shared" si="19"/>
        <v>Í1+$VÈ2UÎ</v>
      </c>
      <c r="G604">
        <f t="shared" si="18"/>
        <v>0</v>
      </c>
    </row>
    <row r="605" spans="1:7" ht="26.1">
      <c r="A605" s="403" t="s">
        <v>12494</v>
      </c>
      <c r="B605">
        <v>7200</v>
      </c>
      <c r="C605" t="s">
        <v>12495</v>
      </c>
      <c r="D605">
        <v>325</v>
      </c>
      <c r="E605" s="404">
        <v>171104472</v>
      </c>
      <c r="F605" s="401" t="str">
        <f t="shared" si="19"/>
        <v>Í1+$OÈ29Î</v>
      </c>
      <c r="G605">
        <f t="shared" si="18"/>
        <v>0</v>
      </c>
    </row>
    <row r="606" spans="1:7" ht="26.1">
      <c r="A606" s="403" t="s">
        <v>1953</v>
      </c>
      <c r="B606">
        <v>26400</v>
      </c>
      <c r="C606" t="s">
        <v>12496</v>
      </c>
      <c r="D606">
        <v>20</v>
      </c>
      <c r="E606" s="404">
        <v>171102599</v>
      </c>
      <c r="F606" s="401" t="str">
        <f t="shared" si="19"/>
        <v>Í1+"[È9&amp;Î</v>
      </c>
      <c r="G606">
        <f t="shared" si="18"/>
        <v>0</v>
      </c>
    </row>
    <row r="607" spans="1:7" ht="26.1">
      <c r="A607" s="403" t="s">
        <v>12497</v>
      </c>
      <c r="B607">
        <v>23200</v>
      </c>
      <c r="C607" t="s">
        <v>12498</v>
      </c>
      <c r="D607">
        <v>11</v>
      </c>
      <c r="E607" s="404">
        <v>171102607</v>
      </c>
      <c r="F607" s="401" t="str">
        <f t="shared" si="19"/>
        <v>Í1+"\È7ÉÎ</v>
      </c>
      <c r="G607">
        <f t="shared" si="18"/>
        <v>0</v>
      </c>
    </row>
    <row r="608" spans="1:7" ht="26.1">
      <c r="A608" s="403" t="s">
        <v>12499</v>
      </c>
      <c r="B608">
        <v>21600</v>
      </c>
      <c r="C608" t="s">
        <v>12500</v>
      </c>
      <c r="D608">
        <v>417</v>
      </c>
      <c r="E608" s="404">
        <v>171106591</v>
      </c>
      <c r="F608" s="401" t="str">
        <f t="shared" si="19"/>
        <v>Í1+&amp;[È1iÎ</v>
      </c>
      <c r="G608">
        <f t="shared" si="18"/>
        <v>0</v>
      </c>
    </row>
    <row r="609" spans="1:7" ht="26.1" hidden="1">
      <c r="A609" s="403" t="s">
        <v>12501</v>
      </c>
      <c r="B609">
        <v>16800</v>
      </c>
      <c r="C609" t="s">
        <v>12502</v>
      </c>
      <c r="D609">
        <v>593</v>
      </c>
      <c r="F609" s="401" t="e">
        <f t="shared" si="19"/>
        <v>#VALUE!</v>
      </c>
      <c r="G609">
        <f t="shared" si="18"/>
        <v>0</v>
      </c>
    </row>
    <row r="610" spans="1:7" ht="26.1">
      <c r="A610" s="403" t="s">
        <v>12503</v>
      </c>
      <c r="B610">
        <v>16800</v>
      </c>
      <c r="C610" t="s">
        <v>12504</v>
      </c>
      <c r="D610">
        <v>300</v>
      </c>
      <c r="E610" s="404">
        <v>171109783</v>
      </c>
      <c r="F610" s="401" t="str">
        <f t="shared" si="19"/>
        <v>Í1+)nÈ3cÎ</v>
      </c>
      <c r="G610">
        <f t="shared" si="18"/>
        <v>0</v>
      </c>
    </row>
    <row r="611" spans="1:7" ht="26.1">
      <c r="A611" s="403" t="s">
        <v>12505</v>
      </c>
      <c r="B611">
        <v>21600</v>
      </c>
      <c r="C611" t="s">
        <v>12506</v>
      </c>
      <c r="D611">
        <v>167</v>
      </c>
      <c r="E611" s="404">
        <v>171106895</v>
      </c>
      <c r="F611" s="401" t="str">
        <f t="shared" si="19"/>
        <v>Í1+&amp;yÈ5+Î</v>
      </c>
      <c r="G611">
        <f t="shared" si="18"/>
        <v>0</v>
      </c>
    </row>
    <row r="612" spans="1:7" ht="26.1">
      <c r="A612" s="403" t="s">
        <v>12507</v>
      </c>
      <c r="B612">
        <v>23200</v>
      </c>
      <c r="C612" t="s">
        <v>12508</v>
      </c>
      <c r="D612">
        <v>308</v>
      </c>
      <c r="E612" s="404">
        <v>171111061</v>
      </c>
      <c r="F612" s="401" t="str">
        <f t="shared" si="19"/>
        <v>Í1++&amp;È1rÎ</v>
      </c>
      <c r="G612">
        <f t="shared" si="18"/>
        <v>0</v>
      </c>
    </row>
    <row r="613" spans="1:7" ht="26.1">
      <c r="A613" s="403" t="s">
        <v>12509</v>
      </c>
      <c r="B613">
        <v>10400</v>
      </c>
      <c r="C613" t="s">
        <v>12510</v>
      </c>
      <c r="D613">
        <v>95</v>
      </c>
      <c r="E613" s="404">
        <v>171108921</v>
      </c>
      <c r="F613" s="401" t="str">
        <f t="shared" si="19"/>
        <v>Í1+(|È1%Î</v>
      </c>
      <c r="G613">
        <f t="shared" si="18"/>
        <v>0</v>
      </c>
    </row>
    <row r="614" spans="1:7" ht="26.1">
      <c r="A614" s="403" t="s">
        <v>12511</v>
      </c>
      <c r="B614">
        <v>7200</v>
      </c>
      <c r="C614" t="s">
        <v>12512</v>
      </c>
      <c r="D614">
        <v>233</v>
      </c>
      <c r="E614" s="404">
        <v>171101569</v>
      </c>
      <c r="F614" s="401" t="str">
        <f t="shared" si="19"/>
        <v>Í1+!XÈ9~Î</v>
      </c>
      <c r="G614">
        <f t="shared" si="18"/>
        <v>0</v>
      </c>
    </row>
    <row r="615" spans="1:7" ht="26.1">
      <c r="A615" s="403" t="s">
        <v>12513</v>
      </c>
      <c r="B615">
        <v>44000</v>
      </c>
      <c r="C615" t="s">
        <v>12514</v>
      </c>
      <c r="D615">
        <v>159</v>
      </c>
      <c r="E615" s="404">
        <v>171111127</v>
      </c>
      <c r="F615" s="401" t="str">
        <f t="shared" si="19"/>
        <v>Í1++,È7GÎ</v>
      </c>
      <c r="G615">
        <f t="shared" si="18"/>
        <v>0</v>
      </c>
    </row>
    <row r="616" spans="1:7" ht="26.1" hidden="1">
      <c r="A616" s="403" t="s">
        <v>12515</v>
      </c>
      <c r="B616">
        <v>255200</v>
      </c>
      <c r="C616" t="s">
        <v>12516</v>
      </c>
      <c r="D616">
        <v>552</v>
      </c>
      <c r="F616" s="401" t="e">
        <f t="shared" si="19"/>
        <v>#VALUE!</v>
      </c>
      <c r="G616">
        <f t="shared" si="18"/>
        <v>0</v>
      </c>
    </row>
    <row r="617" spans="1:7" ht="26.1">
      <c r="A617" s="403" t="s">
        <v>12517</v>
      </c>
      <c r="B617">
        <v>13600</v>
      </c>
      <c r="C617" t="s">
        <v>12518</v>
      </c>
      <c r="D617">
        <v>11</v>
      </c>
      <c r="E617" s="404">
        <v>171103910</v>
      </c>
      <c r="F617" s="401" t="str">
        <f t="shared" si="19"/>
        <v>Í1+#{È0sÎ</v>
      </c>
      <c r="G617">
        <f t="shared" si="18"/>
        <v>0</v>
      </c>
    </row>
    <row r="618" spans="1:7" ht="26.1">
      <c r="A618" s="403" t="s">
        <v>12519</v>
      </c>
      <c r="B618">
        <v>66400</v>
      </c>
      <c r="C618" t="s">
        <v>12520</v>
      </c>
      <c r="D618">
        <v>323</v>
      </c>
      <c r="E618" s="404">
        <v>171104330</v>
      </c>
      <c r="F618" s="401" t="str">
        <f t="shared" si="19"/>
        <v>Í1+$AÈ0\Î</v>
      </c>
      <c r="G618">
        <f t="shared" si="18"/>
        <v>0</v>
      </c>
    </row>
    <row r="619" spans="1:7" ht="26.1">
      <c r="A619" s="403" t="s">
        <v>12521</v>
      </c>
      <c r="B619">
        <v>26400</v>
      </c>
      <c r="C619" t="s">
        <v>12522</v>
      </c>
      <c r="D619">
        <v>287</v>
      </c>
      <c r="E619" s="404">
        <v>171102769</v>
      </c>
      <c r="F619" s="401" t="str">
        <f t="shared" si="19"/>
        <v>Í1+"lÈ9jÎ</v>
      </c>
      <c r="G619">
        <f t="shared" si="18"/>
        <v>0</v>
      </c>
    </row>
    <row r="620" spans="1:7" ht="26.1">
      <c r="A620" s="403" t="s">
        <v>12523</v>
      </c>
      <c r="B620">
        <v>7200</v>
      </c>
      <c r="C620" t="s">
        <v>12524</v>
      </c>
      <c r="D620">
        <v>350</v>
      </c>
      <c r="E620" s="404">
        <v>171101909</v>
      </c>
      <c r="F620" s="401" t="str">
        <f t="shared" si="19"/>
        <v>Í1+!zÈ98Î</v>
      </c>
      <c r="G620">
        <f t="shared" si="18"/>
        <v>0</v>
      </c>
    </row>
    <row r="621" spans="1:7" ht="26.1" hidden="1">
      <c r="A621" s="403" t="s">
        <v>12525</v>
      </c>
      <c r="B621">
        <v>61600</v>
      </c>
      <c r="C621" t="s">
        <v>12526</v>
      </c>
      <c r="D621">
        <v>485</v>
      </c>
      <c r="F621" s="401" t="e">
        <f t="shared" si="19"/>
        <v>#VALUE!</v>
      </c>
      <c r="G621">
        <f t="shared" si="18"/>
        <v>0</v>
      </c>
    </row>
    <row r="622" spans="1:7" ht="26.1">
      <c r="A622" s="403" t="s">
        <v>12527</v>
      </c>
      <c r="B622">
        <v>60000</v>
      </c>
      <c r="C622" t="s">
        <v>12528</v>
      </c>
      <c r="D622">
        <v>111</v>
      </c>
      <c r="E622" s="404">
        <v>171103975</v>
      </c>
      <c r="F622" s="401" t="str">
        <f t="shared" si="19"/>
        <v>Í1+#ÅÈ5BÎ</v>
      </c>
      <c r="G622">
        <f t="shared" si="18"/>
        <v>0</v>
      </c>
    </row>
    <row r="623" spans="1:7" ht="26.1">
      <c r="A623" s="403" t="s">
        <v>12529</v>
      </c>
      <c r="B623">
        <v>28000</v>
      </c>
      <c r="C623" t="s">
        <v>12530</v>
      </c>
      <c r="D623">
        <v>368</v>
      </c>
      <c r="E623" s="404">
        <v>171101637</v>
      </c>
      <c r="F623" s="401" t="str">
        <f t="shared" si="19"/>
        <v>Í1+!_È7'Î</v>
      </c>
      <c r="G623">
        <f t="shared" si="18"/>
        <v>0</v>
      </c>
    </row>
    <row r="624" spans="1:7" ht="26.1" hidden="1">
      <c r="A624" s="403" t="s">
        <v>12531</v>
      </c>
      <c r="B624">
        <v>194600</v>
      </c>
      <c r="C624" t="s">
        <v>12532</v>
      </c>
      <c r="D624">
        <v>471</v>
      </c>
      <c r="F624" s="401" t="e">
        <f t="shared" si="19"/>
        <v>#VALUE!</v>
      </c>
      <c r="G624">
        <f t="shared" si="18"/>
        <v>0</v>
      </c>
    </row>
    <row r="625" spans="1:7" ht="26.1">
      <c r="A625" s="403" t="s">
        <v>12533</v>
      </c>
      <c r="B625">
        <v>36000</v>
      </c>
      <c r="C625" t="s">
        <v>12534</v>
      </c>
      <c r="D625">
        <v>55</v>
      </c>
      <c r="E625" s="404">
        <v>171108789</v>
      </c>
      <c r="F625" s="401" t="str">
        <f t="shared" si="19"/>
        <v>Í1+(nÈ9ÈÎ</v>
      </c>
      <c r="G625">
        <f t="shared" si="18"/>
        <v>0</v>
      </c>
    </row>
    <row r="626" spans="1:7" ht="26.1" hidden="1">
      <c r="A626" s="403" t="s">
        <v>12535</v>
      </c>
      <c r="B626">
        <v>8800</v>
      </c>
      <c r="C626" t="s">
        <v>12536</v>
      </c>
      <c r="D626">
        <v>489</v>
      </c>
      <c r="F626" s="401" t="e">
        <f t="shared" si="19"/>
        <v>#VALUE!</v>
      </c>
      <c r="G626">
        <f t="shared" si="18"/>
        <v>0</v>
      </c>
    </row>
    <row r="627" spans="1:7" ht="26.1" hidden="1">
      <c r="A627" s="403" t="s">
        <v>12537</v>
      </c>
      <c r="B627">
        <v>3400</v>
      </c>
      <c r="C627" t="s">
        <v>12538</v>
      </c>
      <c r="D627">
        <v>498</v>
      </c>
      <c r="F627" s="401" t="e">
        <f t="shared" si="19"/>
        <v>#VALUE!</v>
      </c>
      <c r="G627">
        <f t="shared" si="18"/>
        <v>0</v>
      </c>
    </row>
    <row r="628" spans="1:7" ht="26.1">
      <c r="A628" s="403" t="s">
        <v>12539</v>
      </c>
      <c r="B628">
        <v>13600</v>
      </c>
      <c r="C628" t="s">
        <v>12540</v>
      </c>
      <c r="D628">
        <v>63</v>
      </c>
      <c r="E628" s="404">
        <v>171108781</v>
      </c>
      <c r="F628" s="401" t="str">
        <f t="shared" si="19"/>
        <v>Í1+(nÈ1TÎ</v>
      </c>
      <c r="G628">
        <f t="shared" si="18"/>
        <v>0</v>
      </c>
    </row>
    <row r="629" spans="1:7" ht="26.1" hidden="1">
      <c r="A629" s="403" t="s">
        <v>12541</v>
      </c>
      <c r="B629">
        <v>380200</v>
      </c>
      <c r="C629" t="s">
        <v>12542</v>
      </c>
      <c r="D629">
        <v>427</v>
      </c>
      <c r="F629" s="401" t="e">
        <f t="shared" si="19"/>
        <v>#VALUE!</v>
      </c>
      <c r="G629">
        <f t="shared" si="18"/>
        <v>0</v>
      </c>
    </row>
    <row r="630" spans="1:7" ht="26.1" hidden="1">
      <c r="A630" s="403" t="s">
        <v>12543</v>
      </c>
      <c r="B630">
        <v>85800</v>
      </c>
      <c r="C630" t="s">
        <v>12544</v>
      </c>
      <c r="D630">
        <v>163</v>
      </c>
      <c r="F630" s="401" t="e">
        <f t="shared" si="19"/>
        <v>#VALUE!</v>
      </c>
      <c r="G630">
        <f t="shared" si="18"/>
        <v>0</v>
      </c>
    </row>
    <row r="631" spans="1:7" ht="26.1" hidden="1">
      <c r="A631" s="403" t="s">
        <v>12545</v>
      </c>
      <c r="B631">
        <v>21600</v>
      </c>
      <c r="C631" t="s">
        <v>12546</v>
      </c>
      <c r="D631">
        <v>482</v>
      </c>
      <c r="F631" s="401" t="e">
        <f t="shared" si="19"/>
        <v>#VALUE!</v>
      </c>
      <c r="G631">
        <f t="shared" si="18"/>
        <v>0</v>
      </c>
    </row>
    <row r="632" spans="1:7" ht="26.1">
      <c r="A632" s="403" t="s">
        <v>12547</v>
      </c>
      <c r="B632">
        <v>12000</v>
      </c>
      <c r="C632" t="s">
        <v>12548</v>
      </c>
      <c r="D632">
        <v>80</v>
      </c>
      <c r="E632" s="404">
        <v>171110986</v>
      </c>
      <c r="F632" s="401" t="str">
        <f t="shared" si="19"/>
        <v>Í1+*ÆÈ6aÎ</v>
      </c>
      <c r="G632">
        <f t="shared" si="18"/>
        <v>0</v>
      </c>
    </row>
    <row r="633" spans="1:7" ht="26.1">
      <c r="A633" s="403" t="s">
        <v>12549</v>
      </c>
      <c r="B633">
        <v>106400</v>
      </c>
      <c r="C633" t="s">
        <v>12550</v>
      </c>
      <c r="D633">
        <v>5</v>
      </c>
      <c r="E633" s="404">
        <v>171104767</v>
      </c>
      <c r="F633" s="401" t="str">
        <f t="shared" si="19"/>
        <v>Í1+$lÈ7dÎ</v>
      </c>
      <c r="G633">
        <f t="shared" si="18"/>
        <v>0</v>
      </c>
    </row>
    <row r="634" spans="1:7" ht="26.1">
      <c r="A634" s="403" t="s">
        <v>12551</v>
      </c>
      <c r="B634">
        <v>34400</v>
      </c>
      <c r="C634" t="s">
        <v>12552</v>
      </c>
      <c r="D634">
        <v>61</v>
      </c>
      <c r="E634" s="404">
        <v>171101829</v>
      </c>
      <c r="F634" s="401" t="str">
        <f t="shared" si="19"/>
        <v>Í1+!rÈ9ÃÎ</v>
      </c>
      <c r="G634">
        <f t="shared" si="18"/>
        <v>0</v>
      </c>
    </row>
    <row r="635" spans="1:7" ht="26.1" hidden="1">
      <c r="A635" s="403" t="s">
        <v>12553</v>
      </c>
      <c r="B635">
        <v>8800</v>
      </c>
      <c r="C635" t="s">
        <v>12554</v>
      </c>
      <c r="D635">
        <v>577</v>
      </c>
      <c r="F635" s="401" t="e">
        <f t="shared" si="19"/>
        <v>#VALUE!</v>
      </c>
      <c r="G635">
        <f t="shared" si="18"/>
        <v>0</v>
      </c>
    </row>
    <row r="636" spans="1:7" ht="26.1">
      <c r="A636" s="403" t="s">
        <v>12555</v>
      </c>
      <c r="B636">
        <v>220000</v>
      </c>
      <c r="C636" t="s">
        <v>12556</v>
      </c>
      <c r="D636">
        <v>343</v>
      </c>
      <c r="E636" s="404">
        <v>171101658</v>
      </c>
      <c r="F636" s="401" t="str">
        <f t="shared" si="19"/>
        <v>Í1+!aÈ85Î</v>
      </c>
      <c r="G636">
        <f t="shared" si="18"/>
        <v>0</v>
      </c>
    </row>
    <row r="637" spans="1:7" ht="26.1" hidden="1">
      <c r="A637" s="405" t="s">
        <v>12557</v>
      </c>
      <c r="B637" s="406">
        <v>23200</v>
      </c>
      <c r="C637" s="406" t="s">
        <v>12558</v>
      </c>
      <c r="D637" s="406">
        <v>525</v>
      </c>
      <c r="E637" s="407">
        <v>171109587</v>
      </c>
      <c r="F637" s="408" t="str">
        <f t="shared" si="19"/>
        <v>Í1+)ZÈ7+Î</v>
      </c>
      <c r="G637" s="406">
        <f t="shared" si="18"/>
        <v>1</v>
      </c>
    </row>
    <row r="638" spans="1:7" ht="26.1">
      <c r="A638" s="403" t="s">
        <v>12559</v>
      </c>
      <c r="B638">
        <v>12000</v>
      </c>
      <c r="C638" t="s">
        <v>12560</v>
      </c>
      <c r="D638">
        <v>375</v>
      </c>
      <c r="E638" s="404">
        <v>171101782</v>
      </c>
      <c r="F638" s="401" t="str">
        <f t="shared" si="19"/>
        <v>Í1+!nÈ2EÎ</v>
      </c>
      <c r="G638">
        <f t="shared" si="18"/>
        <v>0</v>
      </c>
    </row>
    <row r="639" spans="1:7" ht="26.1">
      <c r="A639" s="403" t="s">
        <v>12561</v>
      </c>
      <c r="B639">
        <v>48800</v>
      </c>
      <c r="C639" t="s">
        <v>12562</v>
      </c>
      <c r="D639">
        <v>263</v>
      </c>
      <c r="E639" s="404">
        <v>171102572</v>
      </c>
      <c r="F639" s="401" t="str">
        <f t="shared" si="19"/>
        <v>Í1+"YÈ2[Î</v>
      </c>
      <c r="G639">
        <f t="shared" si="18"/>
        <v>0</v>
      </c>
    </row>
    <row r="640" spans="1:7" ht="26.1" hidden="1">
      <c r="A640" s="403" t="s">
        <v>12563</v>
      </c>
      <c r="B640">
        <v>4700</v>
      </c>
      <c r="C640" t="s">
        <v>12564</v>
      </c>
      <c r="D640">
        <v>544</v>
      </c>
      <c r="F640" s="401" t="e">
        <f t="shared" si="19"/>
        <v>#VALUE!</v>
      </c>
      <c r="G640">
        <f t="shared" si="18"/>
        <v>0</v>
      </c>
    </row>
    <row r="641" spans="1:7" ht="26.1">
      <c r="A641" s="403" t="s">
        <v>12565</v>
      </c>
      <c r="B641">
        <v>55200</v>
      </c>
      <c r="C641" t="s">
        <v>12566</v>
      </c>
      <c r="D641">
        <v>466</v>
      </c>
      <c r="E641" s="404">
        <v>171101962</v>
      </c>
      <c r="F641" s="401" t="str">
        <f t="shared" si="19"/>
        <v>Í1+!ÄÈ2&amp;Î</v>
      </c>
      <c r="G641">
        <f t="shared" si="18"/>
        <v>0</v>
      </c>
    </row>
    <row r="642" spans="1:7" ht="26.1">
      <c r="A642" s="403" t="s">
        <v>12567</v>
      </c>
      <c r="B642">
        <v>16800</v>
      </c>
      <c r="C642" t="s">
        <v>12568</v>
      </c>
      <c r="D642">
        <v>153</v>
      </c>
      <c r="E642" s="404">
        <v>171102854</v>
      </c>
      <c r="F642" s="401" t="str">
        <f t="shared" si="19"/>
        <v>Í1+"uÈ4pÎ</v>
      </c>
      <c r="G642">
        <f t="shared" ref="G642:G705" si="20">IF(AND( D642&gt;480,E642&lt;&gt;""),1,0)</f>
        <v>0</v>
      </c>
    </row>
    <row r="643" spans="1:7" ht="26.1">
      <c r="A643" s="403" t="s">
        <v>12569</v>
      </c>
      <c r="B643">
        <v>3400</v>
      </c>
      <c r="C643" t="s">
        <v>12570</v>
      </c>
      <c r="D643">
        <v>254</v>
      </c>
      <c r="E643" s="404">
        <v>171109821</v>
      </c>
      <c r="F643" s="401" t="str">
        <f t="shared" ref="F643:F706" si="21">Code128(E643)</f>
        <v>Í1+)rÈ1gÎ</v>
      </c>
      <c r="G643">
        <f t="shared" si="20"/>
        <v>0</v>
      </c>
    </row>
    <row r="644" spans="1:7" ht="26.1">
      <c r="A644" s="403" t="s">
        <v>12571</v>
      </c>
      <c r="B644">
        <v>16800</v>
      </c>
      <c r="C644" t="s">
        <v>12572</v>
      </c>
      <c r="D644">
        <v>245</v>
      </c>
      <c r="E644" s="404">
        <v>171103792</v>
      </c>
      <c r="F644" s="401" t="str">
        <f t="shared" si="21"/>
        <v>Í1+#oÈ2OÎ</v>
      </c>
      <c r="G644">
        <f t="shared" si="20"/>
        <v>0</v>
      </c>
    </row>
    <row r="645" spans="1:7" ht="26.1" hidden="1">
      <c r="A645" s="403" t="s">
        <v>12573</v>
      </c>
      <c r="B645">
        <v>18400</v>
      </c>
      <c r="C645" t="s">
        <v>12574</v>
      </c>
      <c r="D645">
        <v>561</v>
      </c>
      <c r="F645" s="401" t="e">
        <f t="shared" si="21"/>
        <v>#VALUE!</v>
      </c>
      <c r="G645">
        <f t="shared" si="20"/>
        <v>0</v>
      </c>
    </row>
    <row r="646" spans="1:7" ht="26.1">
      <c r="A646" s="403" t="s">
        <v>4834</v>
      </c>
      <c r="B646">
        <v>2100</v>
      </c>
      <c r="C646" t="s">
        <v>12575</v>
      </c>
      <c r="D646">
        <v>210</v>
      </c>
      <c r="E646" s="404">
        <v>171108740</v>
      </c>
      <c r="F646" s="401" t="str">
        <f t="shared" si="21"/>
        <v>Í1+(jÈ0&gt;Î</v>
      </c>
      <c r="G646">
        <f t="shared" si="20"/>
        <v>0</v>
      </c>
    </row>
    <row r="647" spans="1:7" ht="26.1">
      <c r="A647" s="403" t="s">
        <v>12576</v>
      </c>
      <c r="B647">
        <v>24800</v>
      </c>
      <c r="C647" t="s">
        <v>12577</v>
      </c>
      <c r="D647">
        <v>209</v>
      </c>
      <c r="E647" s="404">
        <v>171108741</v>
      </c>
      <c r="F647" s="401" t="str">
        <f t="shared" si="21"/>
        <v>Í1+(jÈ1DÎ</v>
      </c>
      <c r="G647">
        <f t="shared" si="20"/>
        <v>0</v>
      </c>
    </row>
    <row r="648" spans="1:7" ht="26.1">
      <c r="A648" s="403" t="s">
        <v>12578</v>
      </c>
      <c r="B648">
        <v>8800</v>
      </c>
      <c r="C648" t="s">
        <v>12579</v>
      </c>
      <c r="D648">
        <v>207</v>
      </c>
      <c r="E648" s="404">
        <v>171108743</v>
      </c>
      <c r="F648" s="401" t="str">
        <f t="shared" si="21"/>
        <v>Í1+(jÈ3PÎ</v>
      </c>
      <c r="G648">
        <f t="shared" si="20"/>
        <v>0</v>
      </c>
    </row>
    <row r="649" spans="1:7" ht="26.1">
      <c r="A649" s="403" t="s">
        <v>12580</v>
      </c>
      <c r="B649">
        <v>29600</v>
      </c>
      <c r="C649" t="s">
        <v>12581</v>
      </c>
      <c r="D649">
        <v>240</v>
      </c>
      <c r="E649" s="404">
        <v>171108711</v>
      </c>
      <c r="F649" s="401" t="str">
        <f t="shared" si="21"/>
        <v>Í1+(gÈ18Î</v>
      </c>
      <c r="G649">
        <f t="shared" si="20"/>
        <v>0</v>
      </c>
    </row>
    <row r="650" spans="1:7" ht="26.1">
      <c r="A650" s="403" t="s">
        <v>12582</v>
      </c>
      <c r="B650">
        <v>13600</v>
      </c>
      <c r="C650" t="s">
        <v>12583</v>
      </c>
      <c r="D650">
        <v>237</v>
      </c>
      <c r="E650" s="404">
        <v>171108714</v>
      </c>
      <c r="F650" s="401" t="str">
        <f t="shared" si="21"/>
        <v>Í1+(gÈ4JÎ</v>
      </c>
      <c r="G650">
        <f t="shared" si="20"/>
        <v>0</v>
      </c>
    </row>
    <row r="651" spans="1:7" ht="26.1" hidden="1">
      <c r="A651" s="403" t="s">
        <v>12584</v>
      </c>
      <c r="B651">
        <v>53600</v>
      </c>
      <c r="C651" t="s">
        <v>12585</v>
      </c>
      <c r="D651">
        <v>593</v>
      </c>
      <c r="F651" s="401" t="e">
        <f t="shared" si="21"/>
        <v>#VALUE!</v>
      </c>
      <c r="G651">
        <f t="shared" si="20"/>
        <v>0</v>
      </c>
    </row>
    <row r="652" spans="1:7" ht="26.1" hidden="1">
      <c r="A652" s="403" t="s">
        <v>6670</v>
      </c>
      <c r="B652">
        <v>85600</v>
      </c>
      <c r="C652" t="s">
        <v>12586</v>
      </c>
      <c r="D652">
        <v>182</v>
      </c>
      <c r="F652" s="401" t="e">
        <f t="shared" si="21"/>
        <v>#VALUE!</v>
      </c>
      <c r="G652">
        <f t="shared" si="20"/>
        <v>0</v>
      </c>
    </row>
    <row r="653" spans="1:7" ht="26.1">
      <c r="A653" s="403" t="s">
        <v>12587</v>
      </c>
      <c r="B653">
        <v>8800</v>
      </c>
      <c r="C653" t="s">
        <v>12588</v>
      </c>
      <c r="D653">
        <v>169</v>
      </c>
      <c r="E653" s="404">
        <v>171106897</v>
      </c>
      <c r="F653" s="401" t="str">
        <f t="shared" si="21"/>
        <v>Í1+&amp;yÈ77Î</v>
      </c>
      <c r="G653">
        <f t="shared" si="20"/>
        <v>0</v>
      </c>
    </row>
    <row r="654" spans="1:7" ht="26.1" hidden="1">
      <c r="A654" s="403" t="s">
        <v>12589</v>
      </c>
      <c r="B654">
        <v>40800</v>
      </c>
      <c r="C654" t="s">
        <v>12590</v>
      </c>
      <c r="D654">
        <v>514</v>
      </c>
      <c r="F654" s="401" t="e">
        <f t="shared" si="21"/>
        <v>#VALUE!</v>
      </c>
      <c r="G654">
        <f t="shared" si="20"/>
        <v>0</v>
      </c>
    </row>
    <row r="655" spans="1:7" ht="26.1">
      <c r="A655" s="403" t="s">
        <v>12591</v>
      </c>
      <c r="B655">
        <v>23200</v>
      </c>
      <c r="C655" t="s">
        <v>12592</v>
      </c>
      <c r="D655">
        <v>363</v>
      </c>
      <c r="E655" s="404">
        <v>171103586</v>
      </c>
      <c r="F655" s="401" t="str">
        <f t="shared" si="21"/>
        <v>Í1+#ZÈ6zÎ</v>
      </c>
      <c r="G655">
        <f t="shared" si="20"/>
        <v>0</v>
      </c>
    </row>
    <row r="656" spans="1:7" ht="26.1">
      <c r="A656" s="403" t="s">
        <v>12593</v>
      </c>
      <c r="B656">
        <v>34400</v>
      </c>
      <c r="C656" t="s">
        <v>12594</v>
      </c>
      <c r="D656">
        <v>201</v>
      </c>
      <c r="E656" s="404">
        <v>171104581</v>
      </c>
      <c r="F656" s="401" t="str">
        <f t="shared" si="21"/>
        <v>Í1+$ZÈ1_Î</v>
      </c>
      <c r="G656">
        <f t="shared" si="20"/>
        <v>0</v>
      </c>
    </row>
    <row r="657" spans="1:7" ht="26.1" hidden="1">
      <c r="A657" s="403" t="s">
        <v>12595</v>
      </c>
      <c r="B657">
        <v>39200</v>
      </c>
      <c r="C657" t="s">
        <v>12596</v>
      </c>
      <c r="D657">
        <v>527</v>
      </c>
      <c r="F657" s="401" t="e">
        <f t="shared" si="21"/>
        <v>#VALUE!</v>
      </c>
      <c r="G657">
        <f t="shared" si="20"/>
        <v>0</v>
      </c>
    </row>
    <row r="658" spans="1:7" ht="26.1">
      <c r="A658" s="403" t="s">
        <v>12597</v>
      </c>
      <c r="B658">
        <v>10400</v>
      </c>
      <c r="C658" t="s">
        <v>12598</v>
      </c>
      <c r="D658">
        <v>142</v>
      </c>
      <c r="E658" s="404">
        <v>171102844</v>
      </c>
      <c r="F658" s="401" t="str">
        <f t="shared" si="21"/>
        <v>Í1+"tÈ4lÎ</v>
      </c>
      <c r="G658">
        <f t="shared" si="20"/>
        <v>0</v>
      </c>
    </row>
    <row r="659" spans="1:7" ht="26.1">
      <c r="A659" s="403" t="s">
        <v>12599</v>
      </c>
      <c r="B659">
        <v>52000</v>
      </c>
      <c r="C659" t="s">
        <v>12600</v>
      </c>
      <c r="D659">
        <v>181</v>
      </c>
      <c r="E659" s="404">
        <v>171108768</v>
      </c>
      <c r="F659" s="401" t="str">
        <f t="shared" si="21"/>
        <v>Í1+(lÈ8vÎ</v>
      </c>
      <c r="G659">
        <f t="shared" si="20"/>
        <v>0</v>
      </c>
    </row>
    <row r="660" spans="1:7" ht="26.1">
      <c r="A660" s="403" t="s">
        <v>12601</v>
      </c>
      <c r="B660">
        <v>42400</v>
      </c>
      <c r="C660" t="s">
        <v>12602</v>
      </c>
      <c r="D660">
        <v>182</v>
      </c>
      <c r="E660" s="404">
        <v>171104520</v>
      </c>
      <c r="F660" s="401" t="str">
        <f t="shared" si="21"/>
        <v>Í1+$TÈ0AÎ</v>
      </c>
      <c r="G660">
        <f t="shared" si="20"/>
        <v>0</v>
      </c>
    </row>
    <row r="661" spans="1:7" ht="26.1">
      <c r="A661" s="403" t="s">
        <v>12603</v>
      </c>
      <c r="B661">
        <v>16800</v>
      </c>
      <c r="C661" t="s">
        <v>12604</v>
      </c>
      <c r="D661">
        <v>181</v>
      </c>
      <c r="E661" s="404">
        <v>171104521</v>
      </c>
      <c r="F661" s="401" t="str">
        <f t="shared" si="21"/>
        <v>Í1+$TÈ1GÎ</v>
      </c>
      <c r="G661">
        <f t="shared" si="20"/>
        <v>0</v>
      </c>
    </row>
    <row r="662" spans="1:7" ht="26.1" hidden="1">
      <c r="A662" s="403" t="s">
        <v>12605</v>
      </c>
      <c r="B662">
        <v>9000</v>
      </c>
      <c r="C662" t="s">
        <v>12606</v>
      </c>
      <c r="D662">
        <v>81</v>
      </c>
      <c r="F662" s="401" t="e">
        <f t="shared" si="21"/>
        <v>#VALUE!</v>
      </c>
      <c r="G662">
        <f t="shared" si="20"/>
        <v>0</v>
      </c>
    </row>
    <row r="663" spans="1:7" ht="26.1" hidden="1">
      <c r="A663" s="403" t="s">
        <v>12607</v>
      </c>
      <c r="B663">
        <v>42400</v>
      </c>
      <c r="C663" t="s">
        <v>12608</v>
      </c>
      <c r="D663">
        <v>550</v>
      </c>
      <c r="F663" s="401" t="e">
        <f t="shared" si="21"/>
        <v>#VALUE!</v>
      </c>
      <c r="G663">
        <f t="shared" si="20"/>
        <v>0</v>
      </c>
    </row>
    <row r="664" spans="1:7" ht="26.1">
      <c r="A664" s="403" t="s">
        <v>12609</v>
      </c>
      <c r="B664">
        <v>7200</v>
      </c>
      <c r="C664" t="s">
        <v>12610</v>
      </c>
      <c r="D664">
        <v>215</v>
      </c>
      <c r="E664" s="404">
        <v>171109852</v>
      </c>
      <c r="F664" s="401" t="str">
        <f t="shared" si="21"/>
        <v>Í1+)uÈ2yÎ</v>
      </c>
      <c r="G664">
        <f t="shared" si="20"/>
        <v>0</v>
      </c>
    </row>
    <row r="665" spans="1:7" ht="26.1" hidden="1">
      <c r="A665" s="403" t="s">
        <v>12611</v>
      </c>
      <c r="B665">
        <v>3400</v>
      </c>
      <c r="C665" t="s">
        <v>12612</v>
      </c>
      <c r="D665">
        <v>528</v>
      </c>
      <c r="F665" s="401" t="e">
        <f t="shared" si="21"/>
        <v>#VALUE!</v>
      </c>
      <c r="G665">
        <f t="shared" si="20"/>
        <v>0</v>
      </c>
    </row>
    <row r="666" spans="1:7" ht="26.1">
      <c r="A666" s="403" t="s">
        <v>12613</v>
      </c>
      <c r="B666">
        <v>327200</v>
      </c>
      <c r="C666" t="s">
        <v>12614</v>
      </c>
      <c r="D666">
        <v>426</v>
      </c>
      <c r="E666" s="404">
        <v>171102630</v>
      </c>
      <c r="F666" s="401" t="str">
        <f t="shared" si="21"/>
        <v>Í1+"_È0gÎ</v>
      </c>
      <c r="G666">
        <f t="shared" si="20"/>
        <v>0</v>
      </c>
    </row>
    <row r="667" spans="1:7" ht="26.1">
      <c r="A667" s="403" t="s">
        <v>12615</v>
      </c>
      <c r="B667">
        <v>42400</v>
      </c>
      <c r="C667" t="s">
        <v>12616</v>
      </c>
      <c r="D667">
        <v>87</v>
      </c>
      <c r="E667" s="404">
        <v>171101358</v>
      </c>
      <c r="F667" s="401" t="str">
        <f t="shared" si="21"/>
        <v>Í1+!CÈ8$Î</v>
      </c>
      <c r="G667">
        <f t="shared" si="20"/>
        <v>0</v>
      </c>
    </row>
    <row r="668" spans="1:7" ht="26.1">
      <c r="A668" s="403" t="s">
        <v>12617</v>
      </c>
      <c r="B668">
        <v>28000</v>
      </c>
      <c r="C668" t="s">
        <v>12618</v>
      </c>
      <c r="D668">
        <v>446</v>
      </c>
      <c r="E668" s="404">
        <v>171104375</v>
      </c>
      <c r="F668" s="401" t="str">
        <f t="shared" si="21"/>
        <v>Í1+$EÈ5#Î</v>
      </c>
      <c r="G668">
        <f t="shared" si="20"/>
        <v>0</v>
      </c>
    </row>
    <row r="669" spans="1:7" ht="26.1">
      <c r="A669" s="403" t="s">
        <v>12619</v>
      </c>
      <c r="B669">
        <v>31200</v>
      </c>
      <c r="C669" t="s">
        <v>12620</v>
      </c>
      <c r="D669">
        <v>248</v>
      </c>
      <c r="E669" s="404">
        <v>171104731</v>
      </c>
      <c r="F669" s="401" t="str">
        <f t="shared" si="21"/>
        <v>Í1+$iÈ14Î</v>
      </c>
      <c r="G669">
        <f t="shared" si="20"/>
        <v>0</v>
      </c>
    </row>
    <row r="670" spans="1:7" ht="26.1" hidden="1">
      <c r="A670" s="403" t="s">
        <v>12621</v>
      </c>
      <c r="B670">
        <v>20200</v>
      </c>
      <c r="C670" t="s">
        <v>12622</v>
      </c>
      <c r="D670">
        <v>18</v>
      </c>
      <c r="F670" s="401" t="e">
        <f t="shared" si="21"/>
        <v>#VALUE!</v>
      </c>
      <c r="G670">
        <f t="shared" si="20"/>
        <v>0</v>
      </c>
    </row>
    <row r="671" spans="1:7" ht="26.1">
      <c r="A671" s="403" t="s">
        <v>12623</v>
      </c>
      <c r="B671">
        <v>34400</v>
      </c>
      <c r="C671" t="s">
        <v>12624</v>
      </c>
      <c r="D671">
        <v>228</v>
      </c>
      <c r="E671" s="404">
        <v>171108938</v>
      </c>
      <c r="F671" s="401" t="str">
        <f t="shared" si="21"/>
        <v>Í1+(}È8SÎ</v>
      </c>
      <c r="G671">
        <f t="shared" si="20"/>
        <v>0</v>
      </c>
    </row>
    <row r="672" spans="1:7" ht="26.1" hidden="1">
      <c r="A672" s="403" t="s">
        <v>265</v>
      </c>
      <c r="B672">
        <v>394600</v>
      </c>
      <c r="C672" t="s">
        <v>12625</v>
      </c>
      <c r="D672">
        <v>115</v>
      </c>
      <c r="F672" s="401" t="e">
        <f t="shared" si="21"/>
        <v>#VALUE!</v>
      </c>
      <c r="G672">
        <f t="shared" si="20"/>
        <v>0</v>
      </c>
    </row>
    <row r="673" spans="1:7" ht="26.1">
      <c r="A673" s="403" t="s">
        <v>11401</v>
      </c>
      <c r="B673">
        <v>714400</v>
      </c>
      <c r="C673" t="s">
        <v>12626</v>
      </c>
      <c r="D673">
        <v>355</v>
      </c>
      <c r="E673" s="404">
        <v>171102735</v>
      </c>
      <c r="F673" s="401" t="str">
        <f t="shared" si="21"/>
        <v>Í1+"iÈ5FÎ</v>
      </c>
      <c r="G673">
        <f t="shared" si="20"/>
        <v>0</v>
      </c>
    </row>
    <row r="674" spans="1:7" ht="26.1" hidden="1">
      <c r="A674" s="403" t="s">
        <v>289</v>
      </c>
      <c r="B674">
        <v>69800</v>
      </c>
      <c r="C674" t="s">
        <v>12627</v>
      </c>
      <c r="D674">
        <v>139</v>
      </c>
      <c r="F674" s="401" t="e">
        <f t="shared" si="21"/>
        <v>#VALUE!</v>
      </c>
      <c r="G674">
        <f t="shared" si="20"/>
        <v>0</v>
      </c>
    </row>
    <row r="675" spans="1:7" ht="26.1" hidden="1">
      <c r="A675" s="403" t="s">
        <v>12628</v>
      </c>
      <c r="B675">
        <v>1580200</v>
      </c>
      <c r="C675" t="s">
        <v>12629</v>
      </c>
      <c r="D675">
        <v>587</v>
      </c>
      <c r="F675" s="401" t="e">
        <f t="shared" si="21"/>
        <v>#VALUE!</v>
      </c>
      <c r="G675">
        <f t="shared" si="20"/>
        <v>0</v>
      </c>
    </row>
    <row r="676" spans="1:7" ht="26.1" hidden="1">
      <c r="A676" s="403" t="s">
        <v>12630</v>
      </c>
      <c r="B676">
        <v>137000</v>
      </c>
      <c r="C676" t="s">
        <v>12631</v>
      </c>
      <c r="D676">
        <v>325</v>
      </c>
      <c r="F676" s="401" t="e">
        <f t="shared" si="21"/>
        <v>#VALUE!</v>
      </c>
      <c r="G676">
        <f t="shared" si="20"/>
        <v>0</v>
      </c>
    </row>
    <row r="677" spans="1:7" ht="26.1">
      <c r="A677" s="403" t="s">
        <v>12632</v>
      </c>
      <c r="B677">
        <v>16800</v>
      </c>
      <c r="C677" t="s">
        <v>12633</v>
      </c>
      <c r="D677">
        <v>7</v>
      </c>
      <c r="E677" s="404">
        <v>171108816</v>
      </c>
      <c r="F677" s="401" t="str">
        <f t="shared" si="21"/>
        <v>Í1+(qÈ6~Î</v>
      </c>
      <c r="G677">
        <f t="shared" si="20"/>
        <v>0</v>
      </c>
    </row>
    <row r="678" spans="1:7" ht="26.1">
      <c r="A678" s="403" t="s">
        <v>12634</v>
      </c>
      <c r="B678">
        <v>16800</v>
      </c>
      <c r="C678" t="s">
        <v>12635</v>
      </c>
      <c r="D678">
        <v>61</v>
      </c>
      <c r="E678" s="404">
        <v>171108783</v>
      </c>
      <c r="F678" s="401" t="str">
        <f t="shared" si="21"/>
        <v>Í1+(nÈ3`Î</v>
      </c>
      <c r="G678">
        <f t="shared" si="20"/>
        <v>0</v>
      </c>
    </row>
    <row r="679" spans="1:7" ht="26.1">
      <c r="A679" s="403" t="s">
        <v>12636</v>
      </c>
      <c r="B679">
        <v>24800</v>
      </c>
      <c r="C679" t="s">
        <v>12637</v>
      </c>
      <c r="D679">
        <v>473</v>
      </c>
      <c r="E679" s="404">
        <v>171104309</v>
      </c>
      <c r="F679" s="401" t="str">
        <f t="shared" si="21"/>
        <v>Í1+$&gt;È9ÊÎ</v>
      </c>
      <c r="G679">
        <f t="shared" si="20"/>
        <v>0</v>
      </c>
    </row>
    <row r="680" spans="1:7" ht="26.1" hidden="1">
      <c r="A680" s="403" t="s">
        <v>12638</v>
      </c>
      <c r="B680">
        <v>21600</v>
      </c>
      <c r="C680" t="s">
        <v>12639</v>
      </c>
      <c r="D680">
        <v>580</v>
      </c>
      <c r="F680" s="401" t="e">
        <f t="shared" si="21"/>
        <v>#VALUE!</v>
      </c>
      <c r="G680">
        <f t="shared" si="20"/>
        <v>0</v>
      </c>
    </row>
    <row r="681" spans="1:7" ht="26.1" hidden="1">
      <c r="A681" s="403" t="s">
        <v>12640</v>
      </c>
      <c r="B681">
        <v>20000</v>
      </c>
      <c r="C681" t="s">
        <v>12641</v>
      </c>
      <c r="D681">
        <v>513</v>
      </c>
      <c r="F681" s="401" t="e">
        <f t="shared" si="21"/>
        <v>#VALUE!</v>
      </c>
      <c r="G681">
        <f t="shared" si="20"/>
        <v>0</v>
      </c>
    </row>
    <row r="682" spans="1:7" ht="26.1">
      <c r="A682" s="403" t="s">
        <v>12642</v>
      </c>
      <c r="B682">
        <v>260000</v>
      </c>
      <c r="C682" t="s">
        <v>12643</v>
      </c>
      <c r="D682">
        <v>301</v>
      </c>
      <c r="E682" s="404">
        <v>171102755</v>
      </c>
      <c r="F682" s="401" t="str">
        <f t="shared" si="21"/>
        <v>Í1+"kÈ5NÎ</v>
      </c>
      <c r="G682">
        <f t="shared" si="20"/>
        <v>0</v>
      </c>
    </row>
    <row r="683" spans="1:7" ht="26.1" hidden="1">
      <c r="A683" s="403" t="s">
        <v>12644</v>
      </c>
      <c r="B683">
        <v>20000</v>
      </c>
      <c r="C683" t="s">
        <v>12645</v>
      </c>
      <c r="D683">
        <v>575</v>
      </c>
      <c r="F683" s="401" t="e">
        <f t="shared" si="21"/>
        <v>#VALUE!</v>
      </c>
      <c r="G683">
        <f t="shared" si="20"/>
        <v>0</v>
      </c>
    </row>
    <row r="684" spans="1:7" ht="26.1">
      <c r="A684" s="403" t="s">
        <v>12646</v>
      </c>
      <c r="B684">
        <v>42400</v>
      </c>
      <c r="C684" t="s">
        <v>12647</v>
      </c>
      <c r="D684">
        <v>51</v>
      </c>
      <c r="E684" s="404">
        <v>171101823</v>
      </c>
      <c r="F684" s="401" t="str">
        <f t="shared" si="21"/>
        <v>Í1+!rÈ3[Î</v>
      </c>
      <c r="G684">
        <f t="shared" si="20"/>
        <v>0</v>
      </c>
    </row>
    <row r="685" spans="1:7" ht="26.1" hidden="1">
      <c r="A685" s="403" t="s">
        <v>12648</v>
      </c>
      <c r="B685">
        <v>58400</v>
      </c>
      <c r="C685" t="s">
        <v>12649</v>
      </c>
      <c r="D685">
        <v>485</v>
      </c>
      <c r="F685" s="401" t="e">
        <f t="shared" si="21"/>
        <v>#VALUE!</v>
      </c>
      <c r="G685">
        <f t="shared" si="20"/>
        <v>0</v>
      </c>
    </row>
    <row r="686" spans="1:7" ht="26.1" hidden="1">
      <c r="A686" s="403" t="s">
        <v>12650</v>
      </c>
      <c r="B686">
        <v>63200</v>
      </c>
      <c r="C686" t="s">
        <v>12651</v>
      </c>
      <c r="D686">
        <v>520</v>
      </c>
      <c r="F686" s="401" t="e">
        <f t="shared" si="21"/>
        <v>#VALUE!</v>
      </c>
      <c r="G686">
        <f t="shared" si="20"/>
        <v>0</v>
      </c>
    </row>
    <row r="687" spans="1:7" ht="26.1">
      <c r="A687" s="403" t="s">
        <v>12652</v>
      </c>
      <c r="B687">
        <v>18400</v>
      </c>
      <c r="C687" t="s">
        <v>12653</v>
      </c>
      <c r="D687">
        <v>100</v>
      </c>
      <c r="E687" s="404">
        <v>171101298</v>
      </c>
      <c r="F687" s="401" t="str">
        <f t="shared" si="21"/>
        <v>Í1+!=È8sÎ</v>
      </c>
      <c r="G687">
        <f t="shared" si="20"/>
        <v>0</v>
      </c>
    </row>
    <row r="688" spans="1:7" ht="26.1">
      <c r="A688" s="403" t="s">
        <v>12654</v>
      </c>
      <c r="B688">
        <v>20000</v>
      </c>
      <c r="C688" t="s">
        <v>12655</v>
      </c>
      <c r="D688">
        <v>112</v>
      </c>
      <c r="E688" s="404">
        <v>171101331</v>
      </c>
      <c r="F688" s="401" t="str">
        <f t="shared" si="21"/>
        <v>Í1+!AÈ1YÎ</v>
      </c>
      <c r="G688">
        <f t="shared" si="20"/>
        <v>0</v>
      </c>
    </row>
    <row r="689" spans="1:7" ht="26.1">
      <c r="A689" s="403" t="s">
        <v>12656</v>
      </c>
      <c r="B689">
        <v>39200</v>
      </c>
      <c r="C689" t="s">
        <v>12657</v>
      </c>
      <c r="D689">
        <v>306</v>
      </c>
      <c r="E689" s="404">
        <v>171104490</v>
      </c>
      <c r="F689" s="401" t="str">
        <f t="shared" si="21"/>
        <v>Í1+$QÈ05Î</v>
      </c>
      <c r="G689">
        <f t="shared" si="20"/>
        <v>0</v>
      </c>
    </row>
    <row r="690" spans="1:7" ht="26.1">
      <c r="A690" s="403" t="s">
        <v>12658</v>
      </c>
      <c r="B690">
        <v>28000</v>
      </c>
      <c r="C690" t="s">
        <v>12659</v>
      </c>
      <c r="D690">
        <v>122</v>
      </c>
      <c r="E690" s="404">
        <v>171102082</v>
      </c>
      <c r="F690" s="401" t="str">
        <f t="shared" si="21"/>
        <v>Í1+"(È2eÎ</v>
      </c>
      <c r="G690">
        <f t="shared" si="20"/>
        <v>0</v>
      </c>
    </row>
    <row r="691" spans="1:7" ht="26.1">
      <c r="A691" s="403" t="s">
        <v>12660</v>
      </c>
      <c r="B691">
        <v>26400</v>
      </c>
      <c r="C691" t="s">
        <v>12661</v>
      </c>
      <c r="D691">
        <v>168</v>
      </c>
      <c r="E691" s="404">
        <v>171111099</v>
      </c>
      <c r="F691" s="401" t="str">
        <f t="shared" si="21"/>
        <v>Í1++)È9GÎ</v>
      </c>
      <c r="G691">
        <f t="shared" si="20"/>
        <v>0</v>
      </c>
    </row>
    <row r="692" spans="1:7" ht="26.1">
      <c r="A692" s="403" t="s">
        <v>9491</v>
      </c>
      <c r="B692">
        <v>2100</v>
      </c>
      <c r="C692" t="s">
        <v>12662</v>
      </c>
      <c r="D692">
        <v>163</v>
      </c>
      <c r="E692" s="404">
        <v>171111076</v>
      </c>
      <c r="F692" s="401" t="str">
        <f t="shared" si="21"/>
        <v>Í1++'È6-Î</v>
      </c>
      <c r="G692">
        <f t="shared" si="20"/>
        <v>0</v>
      </c>
    </row>
    <row r="693" spans="1:7" ht="26.1" hidden="1">
      <c r="A693" s="403" t="s">
        <v>12663</v>
      </c>
      <c r="B693">
        <v>8800</v>
      </c>
      <c r="C693" t="s">
        <v>12664</v>
      </c>
      <c r="D693">
        <v>574</v>
      </c>
      <c r="F693" s="401" t="e">
        <f t="shared" si="21"/>
        <v>#VALUE!</v>
      </c>
      <c r="G693">
        <f t="shared" si="20"/>
        <v>0</v>
      </c>
    </row>
    <row r="694" spans="1:7" ht="26.1">
      <c r="A694" s="403" t="s">
        <v>12665</v>
      </c>
      <c r="B694">
        <v>21600</v>
      </c>
      <c r="C694" t="s">
        <v>12666</v>
      </c>
      <c r="D694">
        <v>269</v>
      </c>
      <c r="E694" s="404">
        <v>171111270</v>
      </c>
      <c r="F694" s="401" t="str">
        <f t="shared" si="21"/>
        <v>Í1++;È0YÎ</v>
      </c>
      <c r="G694">
        <f t="shared" si="20"/>
        <v>0</v>
      </c>
    </row>
    <row r="695" spans="1:7" ht="26.1">
      <c r="A695" s="403" t="s">
        <v>12667</v>
      </c>
      <c r="B695">
        <v>68000</v>
      </c>
      <c r="C695" t="s">
        <v>12668</v>
      </c>
      <c r="D695">
        <v>201</v>
      </c>
      <c r="E695" s="404">
        <v>171108749</v>
      </c>
      <c r="F695" s="401" t="str">
        <f t="shared" si="21"/>
        <v>Í1+(jÈ9tÎ</v>
      </c>
      <c r="G695">
        <f t="shared" si="20"/>
        <v>0</v>
      </c>
    </row>
    <row r="696" spans="1:7" ht="26.1">
      <c r="A696" s="403" t="s">
        <v>5197</v>
      </c>
      <c r="B696">
        <v>34400</v>
      </c>
      <c r="C696" t="s">
        <v>12669</v>
      </c>
      <c r="D696">
        <v>217</v>
      </c>
      <c r="E696" s="404">
        <v>171103759</v>
      </c>
      <c r="F696" s="401" t="str">
        <f t="shared" si="21"/>
        <v>Í1+#kÈ9iÎ</v>
      </c>
      <c r="G696">
        <f t="shared" si="20"/>
        <v>0</v>
      </c>
    </row>
    <row r="697" spans="1:7" ht="26.1" hidden="1">
      <c r="A697" s="403" t="s">
        <v>12670</v>
      </c>
      <c r="B697">
        <v>16800</v>
      </c>
      <c r="C697" t="s">
        <v>12671</v>
      </c>
      <c r="D697">
        <v>580</v>
      </c>
      <c r="F697" s="401" t="e">
        <f t="shared" si="21"/>
        <v>#VALUE!</v>
      </c>
      <c r="G697">
        <f t="shared" si="20"/>
        <v>0</v>
      </c>
    </row>
    <row r="698" spans="1:7" ht="26.1" hidden="1">
      <c r="A698" s="403" t="s">
        <v>12672</v>
      </c>
      <c r="B698">
        <v>89000</v>
      </c>
      <c r="C698" t="s">
        <v>12673</v>
      </c>
      <c r="D698">
        <v>400</v>
      </c>
      <c r="F698" s="401" t="e">
        <f t="shared" si="21"/>
        <v>#VALUE!</v>
      </c>
      <c r="G698">
        <f t="shared" si="20"/>
        <v>0</v>
      </c>
    </row>
    <row r="699" spans="1:7" ht="26.1">
      <c r="A699" s="403" t="s">
        <v>12674</v>
      </c>
      <c r="B699">
        <v>15200</v>
      </c>
      <c r="C699" t="s">
        <v>12675</v>
      </c>
      <c r="D699">
        <v>283</v>
      </c>
      <c r="E699" s="404">
        <v>171101847</v>
      </c>
      <c r="F699" s="401" t="str">
        <f t="shared" si="21"/>
        <v>Í1+!tÈ7{Î</v>
      </c>
      <c r="G699">
        <f t="shared" si="20"/>
        <v>0</v>
      </c>
    </row>
    <row r="700" spans="1:7" ht="26.1">
      <c r="A700" s="403" t="s">
        <v>12676</v>
      </c>
      <c r="B700">
        <v>44000</v>
      </c>
      <c r="C700" t="s">
        <v>12677</v>
      </c>
      <c r="D700">
        <v>315</v>
      </c>
      <c r="E700" s="404">
        <v>171101886</v>
      </c>
      <c r="F700" s="401" t="str">
        <f t="shared" si="21"/>
        <v>Í1+!xÈ6ÉÎ</v>
      </c>
      <c r="G700">
        <f t="shared" si="20"/>
        <v>0</v>
      </c>
    </row>
    <row r="701" spans="1:7" ht="26.1">
      <c r="A701" s="403" t="s">
        <v>12678</v>
      </c>
      <c r="B701">
        <v>18400</v>
      </c>
      <c r="C701" t="s">
        <v>12679</v>
      </c>
      <c r="D701">
        <v>204</v>
      </c>
      <c r="E701" s="404">
        <v>171102018</v>
      </c>
      <c r="F701" s="401" t="str">
        <f t="shared" si="21"/>
        <v>Í1+"!È8mÎ</v>
      </c>
      <c r="G701">
        <f t="shared" si="20"/>
        <v>0</v>
      </c>
    </row>
    <row r="702" spans="1:7" ht="26.1">
      <c r="A702" s="403" t="s">
        <v>12680</v>
      </c>
      <c r="B702">
        <v>42400</v>
      </c>
      <c r="C702" t="s">
        <v>12681</v>
      </c>
      <c r="D702">
        <v>127</v>
      </c>
      <c r="E702" s="404">
        <v>171104615</v>
      </c>
      <c r="F702" s="401" t="str">
        <f t="shared" si="21"/>
        <v>Í1+$]È5ÇÎ</v>
      </c>
      <c r="G702">
        <f t="shared" si="20"/>
        <v>0</v>
      </c>
    </row>
    <row r="703" spans="1:7" ht="26.1">
      <c r="A703" s="403" t="s">
        <v>12682</v>
      </c>
      <c r="B703">
        <v>100000</v>
      </c>
      <c r="C703" t="s">
        <v>12683</v>
      </c>
      <c r="D703">
        <v>295</v>
      </c>
      <c r="E703" s="404">
        <v>171101958</v>
      </c>
      <c r="F703" s="401" t="str">
        <f t="shared" si="21"/>
        <v>Í1+!ÃÈ8FÎ</v>
      </c>
      <c r="G703">
        <f t="shared" si="20"/>
        <v>0</v>
      </c>
    </row>
    <row r="704" spans="1:7" ht="26.1" hidden="1">
      <c r="A704" s="403" t="s">
        <v>12684</v>
      </c>
      <c r="B704">
        <v>31200</v>
      </c>
      <c r="C704" t="s">
        <v>12685</v>
      </c>
      <c r="D704">
        <v>594</v>
      </c>
      <c r="F704" s="401" t="e">
        <f t="shared" si="21"/>
        <v>#VALUE!</v>
      </c>
      <c r="G704">
        <f t="shared" si="20"/>
        <v>0</v>
      </c>
    </row>
    <row r="705" spans="1:7" ht="26.1" hidden="1">
      <c r="A705" s="403" t="s">
        <v>12686</v>
      </c>
      <c r="B705">
        <v>24800</v>
      </c>
      <c r="C705" t="s">
        <v>12687</v>
      </c>
      <c r="D705">
        <v>540</v>
      </c>
      <c r="F705" s="401" t="e">
        <f t="shared" si="21"/>
        <v>#VALUE!</v>
      </c>
      <c r="G705">
        <f t="shared" si="20"/>
        <v>0</v>
      </c>
    </row>
    <row r="706" spans="1:7" ht="26.1">
      <c r="A706" s="403" t="s">
        <v>12688</v>
      </c>
      <c r="B706">
        <v>23200</v>
      </c>
      <c r="C706" t="s">
        <v>12689</v>
      </c>
      <c r="D706">
        <v>42</v>
      </c>
      <c r="E706" s="404">
        <v>171103497</v>
      </c>
      <c r="F706" s="401" t="str">
        <f t="shared" si="21"/>
        <v>Í1+#QÈ7\Î</v>
      </c>
      <c r="G706">
        <f t="shared" ref="G706:G769" si="22">IF(AND( D706&gt;480,E706&lt;&gt;""),1,0)</f>
        <v>0</v>
      </c>
    </row>
    <row r="707" spans="1:7" ht="26.1" hidden="1">
      <c r="A707" s="403" t="s">
        <v>334</v>
      </c>
      <c r="B707">
        <v>77800</v>
      </c>
      <c r="C707" t="s">
        <v>12690</v>
      </c>
      <c r="D707">
        <v>184</v>
      </c>
      <c r="F707" s="401" t="e">
        <f t="shared" ref="F707:F770" si="23">Code128(E707)</f>
        <v>#VALUE!</v>
      </c>
      <c r="G707">
        <f t="shared" si="22"/>
        <v>0</v>
      </c>
    </row>
    <row r="708" spans="1:7" ht="26.1" hidden="1">
      <c r="A708" s="403" t="s">
        <v>12691</v>
      </c>
      <c r="B708">
        <v>141800</v>
      </c>
      <c r="C708" t="s">
        <v>12692</v>
      </c>
      <c r="D708">
        <v>27</v>
      </c>
      <c r="F708" s="401" t="e">
        <f t="shared" si="23"/>
        <v>#VALUE!</v>
      </c>
      <c r="G708">
        <f t="shared" si="22"/>
        <v>0</v>
      </c>
    </row>
    <row r="709" spans="1:7" ht="26.1" hidden="1">
      <c r="A709" s="403" t="s">
        <v>12693</v>
      </c>
      <c r="B709">
        <v>105000</v>
      </c>
      <c r="C709" t="s">
        <v>12694</v>
      </c>
      <c r="D709">
        <v>185</v>
      </c>
      <c r="F709" s="401" t="e">
        <f t="shared" si="23"/>
        <v>#VALUE!</v>
      </c>
      <c r="G709">
        <f t="shared" si="22"/>
        <v>0</v>
      </c>
    </row>
    <row r="710" spans="1:7" ht="26.1" hidden="1">
      <c r="A710" s="403" t="s">
        <v>12695</v>
      </c>
      <c r="B710">
        <v>7200</v>
      </c>
      <c r="C710" t="s">
        <v>12696</v>
      </c>
      <c r="D710">
        <v>497</v>
      </c>
      <c r="F710" s="401" t="e">
        <f t="shared" si="23"/>
        <v>#VALUE!</v>
      </c>
      <c r="G710">
        <f t="shared" si="22"/>
        <v>0</v>
      </c>
    </row>
    <row r="711" spans="1:7" ht="26.1" hidden="1">
      <c r="A711" s="405" t="s">
        <v>12697</v>
      </c>
      <c r="B711" s="406">
        <v>10400</v>
      </c>
      <c r="C711" s="406" t="s">
        <v>12698</v>
      </c>
      <c r="D711" s="406">
        <v>546</v>
      </c>
      <c r="E711" s="407">
        <v>171109568</v>
      </c>
      <c r="F711" s="408" t="str">
        <f t="shared" si="23"/>
        <v>Í1+)XÈ8)Î</v>
      </c>
      <c r="G711" s="406">
        <f t="shared" si="22"/>
        <v>1</v>
      </c>
    </row>
    <row r="712" spans="1:7" ht="26.1">
      <c r="A712" s="403" t="s">
        <v>12699</v>
      </c>
      <c r="B712">
        <v>29600</v>
      </c>
      <c r="C712" t="s">
        <v>12700</v>
      </c>
      <c r="D712">
        <v>370</v>
      </c>
      <c r="E712" s="404">
        <v>171104439</v>
      </c>
      <c r="F712" s="401" t="str">
        <f t="shared" si="23"/>
        <v>Í1+$KÈ9SÎ</v>
      </c>
      <c r="G712">
        <f t="shared" si="22"/>
        <v>0</v>
      </c>
    </row>
    <row r="713" spans="1:7" ht="26.1">
      <c r="A713" s="403" t="s">
        <v>12701</v>
      </c>
      <c r="B713">
        <v>3400</v>
      </c>
      <c r="C713" t="s">
        <v>12702</v>
      </c>
      <c r="D713">
        <v>371</v>
      </c>
      <c r="E713" s="404">
        <v>171104438</v>
      </c>
      <c r="F713" s="401" t="str">
        <f t="shared" si="23"/>
        <v>Í1+$KÈ8MÎ</v>
      </c>
      <c r="G713">
        <f t="shared" si="22"/>
        <v>0</v>
      </c>
    </row>
    <row r="714" spans="1:7" ht="26.1">
      <c r="A714" s="403" t="s">
        <v>12703</v>
      </c>
      <c r="B714">
        <v>26400</v>
      </c>
      <c r="C714" t="s">
        <v>12704</v>
      </c>
      <c r="D714">
        <v>433</v>
      </c>
      <c r="E714" s="404">
        <v>171101426</v>
      </c>
      <c r="F714" s="401" t="str">
        <f t="shared" si="23"/>
        <v>Í1+!JÈ64Î</v>
      </c>
      <c r="G714">
        <f t="shared" si="22"/>
        <v>0</v>
      </c>
    </row>
    <row r="715" spans="1:7" ht="26.1">
      <c r="A715" s="403" t="s">
        <v>12705</v>
      </c>
      <c r="B715">
        <v>8800</v>
      </c>
      <c r="C715" t="s">
        <v>12706</v>
      </c>
      <c r="D715">
        <v>238</v>
      </c>
      <c r="E715" s="404">
        <v>171102050</v>
      </c>
      <c r="F715" s="401" t="str">
        <f t="shared" si="23"/>
        <v>Í1+"%È0MÎ</v>
      </c>
      <c r="G715">
        <f t="shared" si="22"/>
        <v>0</v>
      </c>
    </row>
    <row r="716" spans="1:7" ht="26.1">
      <c r="A716" s="403" t="s">
        <v>12707</v>
      </c>
      <c r="B716">
        <v>15200</v>
      </c>
      <c r="C716" t="s">
        <v>12708</v>
      </c>
      <c r="D716">
        <v>235</v>
      </c>
      <c r="E716" s="404">
        <v>171106954</v>
      </c>
      <c r="F716" s="401" t="str">
        <f t="shared" si="23"/>
        <v>Í1+&amp;ÃÈ4=Î</v>
      </c>
      <c r="G716">
        <f t="shared" si="22"/>
        <v>0</v>
      </c>
    </row>
    <row r="717" spans="1:7" ht="26.1">
      <c r="A717" s="403" t="s">
        <v>12709</v>
      </c>
      <c r="B717">
        <v>31200</v>
      </c>
      <c r="C717" t="s">
        <v>12710</v>
      </c>
      <c r="D717">
        <v>286</v>
      </c>
      <c r="E717" s="404">
        <v>171111039</v>
      </c>
      <c r="F717" s="401" t="str">
        <f t="shared" si="23"/>
        <v>Í1++#È9/Î</v>
      </c>
      <c r="G717">
        <f t="shared" si="22"/>
        <v>0</v>
      </c>
    </row>
    <row r="718" spans="1:7" ht="26.1">
      <c r="A718" s="403" t="s">
        <v>12711</v>
      </c>
      <c r="B718">
        <v>55200</v>
      </c>
      <c r="C718" t="s">
        <v>12712</v>
      </c>
      <c r="D718">
        <v>266</v>
      </c>
      <c r="E718" s="404">
        <v>171104143</v>
      </c>
      <c r="F718" s="401" t="str">
        <f t="shared" si="23"/>
        <v>Í1+$.È3"Î</v>
      </c>
      <c r="G718">
        <f t="shared" si="22"/>
        <v>0</v>
      </c>
    </row>
    <row r="719" spans="1:7" ht="26.1">
      <c r="A719" s="403" t="s">
        <v>12713</v>
      </c>
      <c r="B719">
        <v>21600</v>
      </c>
      <c r="C719" t="s">
        <v>12714</v>
      </c>
      <c r="D719">
        <v>54</v>
      </c>
      <c r="E719" s="404">
        <v>171109999</v>
      </c>
      <c r="F719" s="401" t="str">
        <f t="shared" si="23"/>
        <v>Í1+)ÇÈ9tÎ</v>
      </c>
      <c r="G719">
        <f t="shared" si="22"/>
        <v>0</v>
      </c>
    </row>
    <row r="720" spans="1:7" ht="26.1">
      <c r="A720" s="403" t="s">
        <v>12715</v>
      </c>
      <c r="B720">
        <v>39200</v>
      </c>
      <c r="C720" t="s">
        <v>12716</v>
      </c>
      <c r="D720">
        <v>78</v>
      </c>
      <c r="E720" s="404">
        <v>171102919</v>
      </c>
      <c r="F720" s="401" t="str">
        <f t="shared" si="23"/>
        <v>Í1+"{È9?Î</v>
      </c>
      <c r="G720">
        <f t="shared" si="22"/>
        <v>0</v>
      </c>
    </row>
    <row r="721" spans="1:7" ht="26.1">
      <c r="A721" s="403" t="s">
        <v>12717</v>
      </c>
      <c r="B721">
        <v>3400</v>
      </c>
      <c r="C721" t="s">
        <v>12718</v>
      </c>
      <c r="D721">
        <v>374</v>
      </c>
      <c r="E721" s="404">
        <v>171104435</v>
      </c>
      <c r="F721" s="401" t="str">
        <f t="shared" si="23"/>
        <v>Í1+$KÈ5;Î</v>
      </c>
      <c r="G721">
        <f t="shared" si="22"/>
        <v>0</v>
      </c>
    </row>
    <row r="722" spans="1:7" ht="26.1">
      <c r="A722" s="403" t="s">
        <v>12719</v>
      </c>
      <c r="B722">
        <v>7200</v>
      </c>
      <c r="C722" t="s">
        <v>12720</v>
      </c>
      <c r="D722">
        <v>206</v>
      </c>
      <c r="E722" s="404">
        <v>171103745</v>
      </c>
      <c r="F722" s="401" t="str">
        <f t="shared" si="23"/>
        <v>Í1+#jÈ5MÎ</v>
      </c>
      <c r="G722">
        <f t="shared" si="22"/>
        <v>0</v>
      </c>
    </row>
    <row r="723" spans="1:7" ht="26.1" hidden="1">
      <c r="A723" s="403" t="s">
        <v>12721</v>
      </c>
      <c r="B723">
        <v>3400</v>
      </c>
      <c r="C723" t="s">
        <v>12722</v>
      </c>
      <c r="D723">
        <v>518</v>
      </c>
      <c r="F723" s="401" t="e">
        <f t="shared" si="23"/>
        <v>#VALUE!</v>
      </c>
      <c r="G723">
        <f t="shared" si="22"/>
        <v>0</v>
      </c>
    </row>
    <row r="724" spans="1:7" ht="26.1" hidden="1">
      <c r="A724" s="403" t="s">
        <v>349</v>
      </c>
      <c r="B724">
        <v>215400</v>
      </c>
      <c r="C724" t="s">
        <v>12723</v>
      </c>
      <c r="D724">
        <v>199</v>
      </c>
      <c r="F724" s="401" t="e">
        <f t="shared" si="23"/>
        <v>#VALUE!</v>
      </c>
      <c r="G724">
        <f t="shared" si="22"/>
        <v>0</v>
      </c>
    </row>
    <row r="725" spans="1:7" ht="26.1" hidden="1">
      <c r="A725" s="403" t="s">
        <v>12724</v>
      </c>
      <c r="B725">
        <v>4700</v>
      </c>
      <c r="C725" t="s">
        <v>12725</v>
      </c>
      <c r="D725">
        <v>504</v>
      </c>
      <c r="F725" s="401" t="e">
        <f t="shared" si="23"/>
        <v>#VALUE!</v>
      </c>
      <c r="G725">
        <f t="shared" si="22"/>
        <v>0</v>
      </c>
    </row>
    <row r="726" spans="1:7" ht="26.1">
      <c r="A726" s="403" t="s">
        <v>12726</v>
      </c>
      <c r="B726">
        <v>4700</v>
      </c>
      <c r="C726" t="s">
        <v>12727</v>
      </c>
      <c r="D726">
        <v>404</v>
      </c>
      <c r="E726" s="404">
        <v>171104413</v>
      </c>
      <c r="F726" s="401" t="str">
        <f t="shared" si="23"/>
        <v>Í1+$IÈ3'Î</v>
      </c>
      <c r="G726">
        <f t="shared" si="22"/>
        <v>0</v>
      </c>
    </row>
    <row r="727" spans="1:7" ht="26.1">
      <c r="A727" s="403" t="s">
        <v>8707</v>
      </c>
      <c r="B727">
        <v>21600</v>
      </c>
      <c r="C727" t="s">
        <v>12728</v>
      </c>
      <c r="D727">
        <v>403</v>
      </c>
      <c r="E727" s="404">
        <v>171104414</v>
      </c>
      <c r="F727" s="401" t="str">
        <f t="shared" si="23"/>
        <v>Í1+$IÈ4-Î</v>
      </c>
      <c r="G727">
        <f t="shared" si="22"/>
        <v>0</v>
      </c>
    </row>
    <row r="728" spans="1:7" ht="26.1">
      <c r="A728" s="403" t="s">
        <v>12729</v>
      </c>
      <c r="B728">
        <v>8800</v>
      </c>
      <c r="C728" t="s">
        <v>12730</v>
      </c>
      <c r="D728">
        <v>171</v>
      </c>
      <c r="E728" s="404">
        <v>171111258</v>
      </c>
      <c r="F728" s="401" t="str">
        <f t="shared" si="23"/>
        <v>Í1++9È8ÅÎ</v>
      </c>
      <c r="G728">
        <f t="shared" si="22"/>
        <v>0</v>
      </c>
    </row>
    <row r="729" spans="1:7" ht="26.1">
      <c r="A729" s="403" t="s">
        <v>12729</v>
      </c>
      <c r="B729">
        <v>37600</v>
      </c>
      <c r="C729" t="s">
        <v>12731</v>
      </c>
      <c r="D729">
        <v>365</v>
      </c>
      <c r="E729" s="404">
        <v>171109021</v>
      </c>
      <c r="F729" s="401" t="str">
        <f t="shared" si="23"/>
        <v>Í1+)"È1\Î</v>
      </c>
      <c r="G729">
        <f t="shared" si="22"/>
        <v>0</v>
      </c>
    </row>
    <row r="730" spans="1:7" ht="26.1" hidden="1">
      <c r="A730" s="403" t="s">
        <v>12732</v>
      </c>
      <c r="B730">
        <v>34400</v>
      </c>
      <c r="C730" t="s">
        <v>12733</v>
      </c>
      <c r="D730">
        <v>532</v>
      </c>
      <c r="F730" s="401" t="e">
        <f t="shared" si="23"/>
        <v>#VALUE!</v>
      </c>
      <c r="G730">
        <f t="shared" si="22"/>
        <v>0</v>
      </c>
    </row>
    <row r="731" spans="1:7" ht="26.1" hidden="1">
      <c r="A731" s="403" t="s">
        <v>12734</v>
      </c>
      <c r="B731">
        <v>135400</v>
      </c>
      <c r="C731" t="s">
        <v>12735</v>
      </c>
      <c r="D731">
        <v>525</v>
      </c>
      <c r="F731" s="401" t="e">
        <f t="shared" si="23"/>
        <v>#VALUE!</v>
      </c>
      <c r="G731">
        <f t="shared" si="22"/>
        <v>0</v>
      </c>
    </row>
    <row r="732" spans="1:7" ht="26.1">
      <c r="A732" s="403" t="s">
        <v>12736</v>
      </c>
      <c r="B732">
        <v>16800</v>
      </c>
      <c r="C732" t="s">
        <v>12737</v>
      </c>
      <c r="D732">
        <v>373</v>
      </c>
      <c r="E732" s="404">
        <v>171110698</v>
      </c>
      <c r="F732" s="401" t="str">
        <f t="shared" si="23"/>
        <v>Í1+*eÈ8`Î</v>
      </c>
      <c r="G732">
        <f t="shared" si="22"/>
        <v>0</v>
      </c>
    </row>
    <row r="733" spans="1:7" ht="26.1">
      <c r="A733" s="403" t="s">
        <v>12738</v>
      </c>
      <c r="B733">
        <v>68000</v>
      </c>
      <c r="C733" t="s">
        <v>12739</v>
      </c>
      <c r="D733">
        <v>325</v>
      </c>
      <c r="E733" s="404">
        <v>171104157</v>
      </c>
      <c r="F733" s="401" t="str">
        <f t="shared" si="23"/>
        <v>Í1+$/È7&gt;Î</v>
      </c>
      <c r="G733">
        <f t="shared" si="22"/>
        <v>0</v>
      </c>
    </row>
    <row r="734" spans="1:7" ht="26.1" hidden="1">
      <c r="A734" s="403" t="s">
        <v>325</v>
      </c>
      <c r="B734">
        <v>359400</v>
      </c>
      <c r="C734" t="s">
        <v>12740</v>
      </c>
      <c r="D734">
        <v>175</v>
      </c>
      <c r="F734" s="401" t="e">
        <f t="shared" si="23"/>
        <v>#VALUE!</v>
      </c>
      <c r="G734">
        <f t="shared" si="22"/>
        <v>0</v>
      </c>
    </row>
    <row r="735" spans="1:7" ht="26.1">
      <c r="A735" s="403" t="s">
        <v>12741</v>
      </c>
      <c r="B735">
        <v>879200</v>
      </c>
      <c r="C735" t="s">
        <v>12742</v>
      </c>
      <c r="D735">
        <v>282</v>
      </c>
      <c r="E735" s="404">
        <v>171104122</v>
      </c>
      <c r="F735" s="401" t="str">
        <f t="shared" si="23"/>
        <v>Í1+$,È2{Î</v>
      </c>
      <c r="G735">
        <f t="shared" si="22"/>
        <v>0</v>
      </c>
    </row>
    <row r="736" spans="1:7" ht="26.1" hidden="1">
      <c r="A736" s="403" t="s">
        <v>12743</v>
      </c>
      <c r="B736">
        <v>37600</v>
      </c>
      <c r="C736" t="s">
        <v>12744</v>
      </c>
      <c r="D736">
        <v>577</v>
      </c>
      <c r="F736" s="401" t="e">
        <f t="shared" si="23"/>
        <v>#VALUE!</v>
      </c>
      <c r="G736">
        <f t="shared" si="22"/>
        <v>0</v>
      </c>
    </row>
    <row r="737" spans="1:7" ht="26.1">
      <c r="A737" s="403" t="s">
        <v>12745</v>
      </c>
      <c r="B737">
        <v>64800</v>
      </c>
      <c r="C737" t="s">
        <v>12746</v>
      </c>
      <c r="D737">
        <v>97</v>
      </c>
      <c r="E737" s="404">
        <v>171102951</v>
      </c>
      <c r="F737" s="401" t="str">
        <f t="shared" si="23"/>
        <v>Í1+"ÃÈ1ÊÎ</v>
      </c>
      <c r="G737">
        <f t="shared" si="22"/>
        <v>0</v>
      </c>
    </row>
    <row r="738" spans="1:7" ht="26.1">
      <c r="A738" s="403" t="s">
        <v>12747</v>
      </c>
      <c r="B738">
        <v>31200</v>
      </c>
      <c r="C738" t="s">
        <v>12748</v>
      </c>
      <c r="D738">
        <v>437</v>
      </c>
      <c r="E738" s="404">
        <v>171104363</v>
      </c>
      <c r="F738" s="401" t="str">
        <f t="shared" si="23"/>
        <v>Í1+$DÈ3zÎ</v>
      </c>
      <c r="G738">
        <f t="shared" si="22"/>
        <v>0</v>
      </c>
    </row>
    <row r="739" spans="1:7" ht="26.1" hidden="1">
      <c r="A739" s="403" t="s">
        <v>12749</v>
      </c>
      <c r="B739">
        <v>50400</v>
      </c>
      <c r="C739" t="s">
        <v>12750</v>
      </c>
      <c r="D739">
        <v>550</v>
      </c>
      <c r="F739" s="401" t="e">
        <f t="shared" si="23"/>
        <v>#VALUE!</v>
      </c>
      <c r="G739">
        <f t="shared" si="22"/>
        <v>0</v>
      </c>
    </row>
    <row r="740" spans="1:7" ht="26.1" hidden="1">
      <c r="A740" s="403" t="s">
        <v>12751</v>
      </c>
      <c r="B740">
        <v>415400</v>
      </c>
      <c r="C740" t="s">
        <v>12752</v>
      </c>
      <c r="D740">
        <v>461</v>
      </c>
      <c r="F740" s="401" t="e">
        <f t="shared" si="23"/>
        <v>#VALUE!</v>
      </c>
      <c r="G740">
        <f t="shared" si="22"/>
        <v>0</v>
      </c>
    </row>
    <row r="741" spans="1:7" ht="26.1" hidden="1">
      <c r="A741" s="403" t="s">
        <v>12753</v>
      </c>
      <c r="B741">
        <v>396200</v>
      </c>
      <c r="C741" t="s">
        <v>12754</v>
      </c>
      <c r="D741">
        <v>454</v>
      </c>
      <c r="F741" s="401" t="e">
        <f t="shared" si="23"/>
        <v>#VALUE!</v>
      </c>
      <c r="G741">
        <f t="shared" si="22"/>
        <v>0</v>
      </c>
    </row>
    <row r="742" spans="1:7" ht="26.1">
      <c r="A742" s="403" t="s">
        <v>12755</v>
      </c>
      <c r="B742">
        <v>32800</v>
      </c>
      <c r="C742" t="s">
        <v>12756</v>
      </c>
      <c r="D742">
        <v>171</v>
      </c>
      <c r="E742" s="404">
        <v>171103690</v>
      </c>
      <c r="F742" s="401" t="str">
        <f t="shared" si="23"/>
        <v>Í1+#eÈ0ÆÎ</v>
      </c>
      <c r="G742">
        <f t="shared" si="22"/>
        <v>0</v>
      </c>
    </row>
    <row r="743" spans="1:7" ht="26.1">
      <c r="A743" s="403" t="s">
        <v>12757</v>
      </c>
      <c r="B743">
        <v>98400</v>
      </c>
      <c r="C743" t="s">
        <v>12758</v>
      </c>
      <c r="D743">
        <v>456</v>
      </c>
      <c r="E743" s="404">
        <v>171109649</v>
      </c>
      <c r="F743" s="401" t="str">
        <f t="shared" si="23"/>
        <v>Í1+)`È9OÎ</v>
      </c>
      <c r="G743">
        <f t="shared" si="22"/>
        <v>0</v>
      </c>
    </row>
    <row r="744" spans="1:7" ht="26.1">
      <c r="A744" s="403" t="s">
        <v>12759</v>
      </c>
      <c r="B744">
        <v>80800</v>
      </c>
      <c r="C744" t="s">
        <v>12760</v>
      </c>
      <c r="D744">
        <v>342</v>
      </c>
      <c r="E744" s="404">
        <v>171102725</v>
      </c>
      <c r="F744" s="401" t="str">
        <f t="shared" si="23"/>
        <v>Í1+"hÈ5BÎ</v>
      </c>
      <c r="G744">
        <f t="shared" si="22"/>
        <v>0</v>
      </c>
    </row>
    <row r="745" spans="1:7" ht="26.1" hidden="1">
      <c r="A745" s="403" t="s">
        <v>269</v>
      </c>
      <c r="B745">
        <v>220200</v>
      </c>
      <c r="C745" t="s">
        <v>12761</v>
      </c>
      <c r="D745">
        <v>119</v>
      </c>
      <c r="F745" s="401" t="e">
        <f t="shared" si="23"/>
        <v>#VALUE!</v>
      </c>
      <c r="G745">
        <f t="shared" si="22"/>
        <v>0</v>
      </c>
    </row>
    <row r="746" spans="1:7" ht="26.1">
      <c r="A746" s="403" t="s">
        <v>12762</v>
      </c>
      <c r="B746">
        <v>10400</v>
      </c>
      <c r="C746" t="s">
        <v>12763</v>
      </c>
      <c r="D746">
        <v>213</v>
      </c>
      <c r="E746" s="404">
        <v>171104095</v>
      </c>
      <c r="F746" s="401" t="str">
        <f t="shared" si="23"/>
        <v>Í1+$)È5ÅÎ</v>
      </c>
      <c r="G746">
        <f t="shared" si="22"/>
        <v>0</v>
      </c>
    </row>
    <row r="747" spans="1:7" ht="26.1">
      <c r="A747" s="403" t="s">
        <v>12764</v>
      </c>
      <c r="B747">
        <v>125600</v>
      </c>
      <c r="C747" t="s">
        <v>12765</v>
      </c>
      <c r="D747">
        <v>235</v>
      </c>
      <c r="E747" s="404">
        <v>171108716</v>
      </c>
      <c r="F747" s="401" t="str">
        <f t="shared" si="23"/>
        <v>Í1+(gÈ6VÎ</v>
      </c>
      <c r="G747">
        <f t="shared" si="22"/>
        <v>0</v>
      </c>
    </row>
    <row r="748" spans="1:7" ht="26.1">
      <c r="A748" s="403" t="s">
        <v>12766</v>
      </c>
      <c r="B748">
        <v>10400</v>
      </c>
      <c r="C748" t="s">
        <v>12767</v>
      </c>
      <c r="D748">
        <v>432</v>
      </c>
      <c r="E748" s="404">
        <v>171107283</v>
      </c>
      <c r="F748" s="401" t="str">
        <f t="shared" si="23"/>
        <v>Í1+'&lt;È3cÎ</v>
      </c>
      <c r="G748">
        <f t="shared" si="22"/>
        <v>0</v>
      </c>
    </row>
    <row r="749" spans="1:7" ht="26.1">
      <c r="A749" s="403" t="s">
        <v>12768</v>
      </c>
      <c r="B749">
        <v>178400</v>
      </c>
      <c r="C749" t="s">
        <v>12769</v>
      </c>
      <c r="D749">
        <v>69</v>
      </c>
      <c r="E749" s="404">
        <v>171103939</v>
      </c>
      <c r="F749" s="401" t="str">
        <f t="shared" si="23"/>
        <v>Í1+#}È9JÎ</v>
      </c>
      <c r="G749">
        <f t="shared" si="22"/>
        <v>0</v>
      </c>
    </row>
    <row r="750" spans="1:7" ht="26.1">
      <c r="A750" s="403" t="s">
        <v>12770</v>
      </c>
      <c r="B750">
        <v>47200</v>
      </c>
      <c r="C750" t="s">
        <v>12771</v>
      </c>
      <c r="D750">
        <v>133</v>
      </c>
      <c r="E750" s="404">
        <v>171102838</v>
      </c>
      <c r="F750" s="401" t="str">
        <f t="shared" si="23"/>
        <v>Í1+"sÈ8ÄÎ</v>
      </c>
      <c r="G750">
        <f t="shared" si="22"/>
        <v>0</v>
      </c>
    </row>
    <row r="751" spans="1:7" ht="26.1">
      <c r="A751" s="403" t="s">
        <v>12772</v>
      </c>
      <c r="B751">
        <v>23200</v>
      </c>
      <c r="C751" t="s">
        <v>12773</v>
      </c>
      <c r="D751">
        <v>97</v>
      </c>
      <c r="E751" s="404">
        <v>171108917</v>
      </c>
      <c r="F751" s="401" t="str">
        <f t="shared" si="23"/>
        <v>Í1+({È7EÎ</v>
      </c>
      <c r="G751">
        <f t="shared" si="22"/>
        <v>0</v>
      </c>
    </row>
    <row r="752" spans="1:7" ht="26.1">
      <c r="A752" s="403" t="s">
        <v>12774</v>
      </c>
      <c r="B752">
        <v>117600</v>
      </c>
      <c r="C752" t="s">
        <v>12775</v>
      </c>
      <c r="D752">
        <v>111</v>
      </c>
      <c r="E752" s="404">
        <v>171102968</v>
      </c>
      <c r="F752" s="401" t="str">
        <f t="shared" si="23"/>
        <v>Í1+"ÄÈ8MÎ</v>
      </c>
      <c r="G752">
        <f t="shared" si="22"/>
        <v>0</v>
      </c>
    </row>
    <row r="753" spans="1:7" ht="26.1">
      <c r="A753" s="403" t="s">
        <v>12776</v>
      </c>
      <c r="B753">
        <v>45600</v>
      </c>
      <c r="C753" t="s">
        <v>12777</v>
      </c>
      <c r="D753">
        <v>472</v>
      </c>
      <c r="E753" s="404">
        <v>171102559</v>
      </c>
      <c r="F753" s="401" t="str">
        <f t="shared" si="23"/>
        <v>Í1+"WÈ9}Î</v>
      </c>
      <c r="G753">
        <f t="shared" si="22"/>
        <v>0</v>
      </c>
    </row>
    <row r="754" spans="1:7" ht="26.1">
      <c r="A754" s="403" t="s">
        <v>12778</v>
      </c>
      <c r="B754">
        <v>7200</v>
      </c>
      <c r="C754" t="s">
        <v>12779</v>
      </c>
      <c r="D754">
        <v>237</v>
      </c>
      <c r="E754" s="404">
        <v>171107320</v>
      </c>
      <c r="F754" s="401" t="str">
        <f t="shared" si="23"/>
        <v>Í1+'@È0aÎ</v>
      </c>
      <c r="G754">
        <f t="shared" si="22"/>
        <v>0</v>
      </c>
    </row>
    <row r="755" spans="1:7" ht="26.1">
      <c r="A755" s="403" t="s">
        <v>12780</v>
      </c>
      <c r="B755">
        <v>245600</v>
      </c>
      <c r="C755" t="s">
        <v>12781</v>
      </c>
      <c r="D755">
        <v>418</v>
      </c>
      <c r="E755" s="404">
        <v>171111128</v>
      </c>
      <c r="F755" s="401" t="str">
        <f t="shared" si="23"/>
        <v>Í1++,È8MÎ</v>
      </c>
      <c r="G755">
        <f t="shared" si="22"/>
        <v>0</v>
      </c>
    </row>
    <row r="756" spans="1:7" ht="26.1" hidden="1">
      <c r="A756" s="403" t="s">
        <v>12782</v>
      </c>
      <c r="B756">
        <v>45600</v>
      </c>
      <c r="C756" t="s">
        <v>12783</v>
      </c>
      <c r="D756">
        <v>506</v>
      </c>
      <c r="F756" s="401" t="e">
        <f t="shared" si="23"/>
        <v>#VALUE!</v>
      </c>
      <c r="G756">
        <f t="shared" si="22"/>
        <v>0</v>
      </c>
    </row>
    <row r="757" spans="1:7" ht="26.1" hidden="1">
      <c r="A757" s="403" t="s">
        <v>12784</v>
      </c>
      <c r="B757">
        <v>74400</v>
      </c>
      <c r="C757" t="s">
        <v>12785</v>
      </c>
      <c r="D757">
        <v>201</v>
      </c>
      <c r="F757" s="401" t="e">
        <f t="shared" si="23"/>
        <v>#VALUE!</v>
      </c>
      <c r="G757">
        <f t="shared" si="22"/>
        <v>0</v>
      </c>
    </row>
    <row r="758" spans="1:7" ht="26.1">
      <c r="A758" s="403" t="s">
        <v>12786</v>
      </c>
      <c r="B758">
        <v>80800</v>
      </c>
      <c r="C758" t="s">
        <v>12787</v>
      </c>
      <c r="D758">
        <v>393</v>
      </c>
      <c r="E758" s="404">
        <v>171102703</v>
      </c>
      <c r="F758" s="401" t="str">
        <f t="shared" si="23"/>
        <v>Í1+"fÈ3.Î</v>
      </c>
      <c r="G758">
        <f t="shared" si="22"/>
        <v>0</v>
      </c>
    </row>
    <row r="759" spans="1:7" ht="26.1">
      <c r="A759" s="403" t="s">
        <v>12788</v>
      </c>
      <c r="B759">
        <v>7200</v>
      </c>
      <c r="C759" t="s">
        <v>12789</v>
      </c>
      <c r="D759">
        <v>197</v>
      </c>
      <c r="E759" s="404">
        <v>171107040</v>
      </c>
      <c r="F759" s="401" t="str">
        <f t="shared" si="23"/>
        <v>Í1+'$È0XÎ</v>
      </c>
      <c r="G759">
        <f t="shared" si="22"/>
        <v>0</v>
      </c>
    </row>
    <row r="760" spans="1:7" ht="26.1">
      <c r="A760" s="403" t="s">
        <v>12790</v>
      </c>
      <c r="B760">
        <v>64800</v>
      </c>
      <c r="C760" t="s">
        <v>12791</v>
      </c>
      <c r="D760">
        <v>6</v>
      </c>
      <c r="E760" s="404">
        <v>171111044</v>
      </c>
      <c r="F760" s="401" t="str">
        <f t="shared" si="23"/>
        <v>Í1++$È4|Î</v>
      </c>
      <c r="G760">
        <f t="shared" si="22"/>
        <v>0</v>
      </c>
    </row>
    <row r="761" spans="1:7" ht="26.1" hidden="1">
      <c r="A761" s="403" t="s">
        <v>12792</v>
      </c>
      <c r="B761">
        <v>63200</v>
      </c>
      <c r="C761" t="s">
        <v>12793</v>
      </c>
      <c r="D761">
        <v>498</v>
      </c>
      <c r="F761" s="401" t="e">
        <f t="shared" si="23"/>
        <v>#VALUE!</v>
      </c>
      <c r="G761">
        <f t="shared" si="22"/>
        <v>0</v>
      </c>
    </row>
    <row r="762" spans="1:7" ht="26.1" hidden="1">
      <c r="A762" s="403" t="s">
        <v>12794</v>
      </c>
      <c r="B762">
        <v>41000</v>
      </c>
      <c r="C762" t="s">
        <v>12795</v>
      </c>
      <c r="D762">
        <v>180</v>
      </c>
      <c r="F762" s="401" t="e">
        <f t="shared" si="23"/>
        <v>#VALUE!</v>
      </c>
      <c r="G762">
        <f t="shared" si="22"/>
        <v>0</v>
      </c>
    </row>
    <row r="763" spans="1:7" ht="26.1">
      <c r="A763" s="403" t="s">
        <v>12796</v>
      </c>
      <c r="B763">
        <v>120800</v>
      </c>
      <c r="C763" t="s">
        <v>12797</v>
      </c>
      <c r="D763">
        <v>277</v>
      </c>
      <c r="E763" s="404">
        <v>171102783</v>
      </c>
      <c r="F763" s="401" t="str">
        <f t="shared" si="23"/>
        <v>Í1+"nÈ3NÎ</v>
      </c>
      <c r="G763">
        <f t="shared" si="22"/>
        <v>0</v>
      </c>
    </row>
    <row r="764" spans="1:7" ht="26.1">
      <c r="A764" s="403" t="s">
        <v>7841</v>
      </c>
      <c r="B764">
        <v>13600</v>
      </c>
      <c r="C764" t="s">
        <v>12798</v>
      </c>
      <c r="D764">
        <v>239</v>
      </c>
      <c r="E764" s="404">
        <v>171104203</v>
      </c>
      <c r="F764" s="401" t="str">
        <f t="shared" si="23"/>
        <v>Í1+$4È3:Î</v>
      </c>
      <c r="G764">
        <f t="shared" si="22"/>
        <v>0</v>
      </c>
    </row>
    <row r="765" spans="1:7" ht="26.1" hidden="1">
      <c r="A765" s="403" t="s">
        <v>12799</v>
      </c>
      <c r="B765">
        <v>4700</v>
      </c>
      <c r="C765" t="s">
        <v>12800</v>
      </c>
      <c r="D765">
        <v>536</v>
      </c>
      <c r="F765" s="401" t="e">
        <f t="shared" si="23"/>
        <v>#VALUE!</v>
      </c>
      <c r="G765">
        <f t="shared" si="22"/>
        <v>0</v>
      </c>
    </row>
    <row r="766" spans="1:7" ht="26.1" hidden="1">
      <c r="A766" s="403" t="s">
        <v>2487</v>
      </c>
      <c r="B766">
        <v>8800</v>
      </c>
      <c r="C766" t="s">
        <v>12801</v>
      </c>
      <c r="D766">
        <v>554</v>
      </c>
      <c r="F766" s="401" t="e">
        <f t="shared" si="23"/>
        <v>#VALUE!</v>
      </c>
      <c r="G766">
        <f t="shared" si="22"/>
        <v>0</v>
      </c>
    </row>
    <row r="767" spans="1:7" ht="26.1">
      <c r="A767" s="403" t="s">
        <v>2487</v>
      </c>
      <c r="B767">
        <v>44000</v>
      </c>
      <c r="C767" t="s">
        <v>12802</v>
      </c>
      <c r="D767">
        <v>364</v>
      </c>
      <c r="E767" s="404">
        <v>171109055</v>
      </c>
      <c r="F767" s="401" t="str">
        <f t="shared" si="23"/>
        <v>Í1+)%È5ÄÎ</v>
      </c>
      <c r="G767">
        <f t="shared" si="22"/>
        <v>0</v>
      </c>
    </row>
    <row r="768" spans="1:7" ht="26.1" hidden="1">
      <c r="A768" s="403" t="s">
        <v>12803</v>
      </c>
      <c r="B768">
        <v>903400</v>
      </c>
      <c r="C768" t="s">
        <v>12804</v>
      </c>
      <c r="D768">
        <v>19</v>
      </c>
      <c r="F768" s="401" t="e">
        <f t="shared" si="23"/>
        <v>#VALUE!</v>
      </c>
      <c r="G768">
        <f t="shared" si="22"/>
        <v>0</v>
      </c>
    </row>
    <row r="769" spans="1:7" ht="26.1" hidden="1">
      <c r="A769" s="403" t="s">
        <v>12805</v>
      </c>
      <c r="B769">
        <v>221800</v>
      </c>
      <c r="C769" t="s">
        <v>12806</v>
      </c>
      <c r="D769">
        <v>20</v>
      </c>
      <c r="F769" s="401" t="e">
        <f t="shared" si="23"/>
        <v>#VALUE!</v>
      </c>
      <c r="G769">
        <f t="shared" si="22"/>
        <v>0</v>
      </c>
    </row>
    <row r="770" spans="1:7" ht="26.1" hidden="1">
      <c r="A770" s="403" t="s">
        <v>12807</v>
      </c>
      <c r="B770">
        <v>7200</v>
      </c>
      <c r="C770" t="s">
        <v>12808</v>
      </c>
      <c r="D770">
        <v>225</v>
      </c>
      <c r="F770" s="401" t="e">
        <f t="shared" si="23"/>
        <v>#VALUE!</v>
      </c>
      <c r="G770">
        <f t="shared" ref="G770:G833" si="24">IF(AND( D770&gt;480,E770&lt;&gt;""),1,0)</f>
        <v>0</v>
      </c>
    </row>
    <row r="771" spans="1:7" ht="26.1">
      <c r="A771" s="403" t="s">
        <v>12809</v>
      </c>
      <c r="B771">
        <v>34400</v>
      </c>
      <c r="C771" t="s">
        <v>12810</v>
      </c>
      <c r="D771">
        <v>206</v>
      </c>
      <c r="E771" s="404">
        <v>171111130</v>
      </c>
      <c r="F771" s="401" t="str">
        <f t="shared" ref="F771:F834" si="25">Code128(E771)</f>
        <v>Í1++-È0!Î</v>
      </c>
      <c r="G771">
        <f t="shared" si="24"/>
        <v>0</v>
      </c>
    </row>
    <row r="772" spans="1:7" ht="26.1">
      <c r="A772" s="403" t="s">
        <v>12811</v>
      </c>
      <c r="B772">
        <v>15200</v>
      </c>
      <c r="C772" t="s">
        <v>12812</v>
      </c>
      <c r="D772">
        <v>353</v>
      </c>
      <c r="E772" s="404">
        <v>171109741</v>
      </c>
      <c r="F772" s="401" t="str">
        <f t="shared" si="25"/>
        <v>Í1+)jÈ1GÎ</v>
      </c>
      <c r="G772">
        <f t="shared" si="24"/>
        <v>0</v>
      </c>
    </row>
    <row r="773" spans="1:7" ht="26.1">
      <c r="A773" s="403" t="s">
        <v>12813</v>
      </c>
      <c r="B773">
        <v>21600</v>
      </c>
      <c r="C773" t="s">
        <v>12814</v>
      </c>
      <c r="D773">
        <v>255</v>
      </c>
      <c r="E773" s="404">
        <v>171104725</v>
      </c>
      <c r="F773" s="401" t="str">
        <f t="shared" si="25"/>
        <v>Í1+$hÈ5HÎ</v>
      </c>
      <c r="G773">
        <f t="shared" si="24"/>
        <v>0</v>
      </c>
    </row>
    <row r="774" spans="1:7" ht="26.1">
      <c r="A774" s="403" t="s">
        <v>12815</v>
      </c>
      <c r="B774">
        <v>88800</v>
      </c>
      <c r="C774" t="s">
        <v>12816</v>
      </c>
      <c r="D774">
        <v>205</v>
      </c>
      <c r="E774" s="404">
        <v>171104088</v>
      </c>
      <c r="F774" s="401" t="str">
        <f t="shared" si="25"/>
        <v>Í1+$(È8(Î</v>
      </c>
      <c r="G774">
        <f t="shared" si="24"/>
        <v>0</v>
      </c>
    </row>
    <row r="775" spans="1:7" ht="26.1">
      <c r="A775" s="403" t="s">
        <v>12817</v>
      </c>
      <c r="B775">
        <v>18400</v>
      </c>
      <c r="C775" t="s">
        <v>12818</v>
      </c>
      <c r="D775">
        <v>388</v>
      </c>
      <c r="E775" s="404">
        <v>171111148</v>
      </c>
      <c r="F775" s="401" t="str">
        <f t="shared" si="25"/>
        <v>Í1++.È8UÎ</v>
      </c>
      <c r="G775">
        <f t="shared" si="24"/>
        <v>0</v>
      </c>
    </row>
    <row r="776" spans="1:7" ht="26.1" hidden="1">
      <c r="A776" s="403" t="s">
        <v>12819</v>
      </c>
      <c r="B776">
        <v>28000</v>
      </c>
      <c r="C776" t="s">
        <v>12820</v>
      </c>
      <c r="D776">
        <v>565</v>
      </c>
      <c r="F776" s="401" t="e">
        <f t="shared" si="25"/>
        <v>#VALUE!</v>
      </c>
      <c r="G776">
        <f t="shared" si="24"/>
        <v>0</v>
      </c>
    </row>
    <row r="777" spans="1:7" ht="26.1" hidden="1">
      <c r="A777" s="403" t="s">
        <v>12821</v>
      </c>
      <c r="B777">
        <v>44000</v>
      </c>
      <c r="C777" t="s">
        <v>12822</v>
      </c>
      <c r="D777">
        <v>546</v>
      </c>
      <c r="F777" s="401" t="e">
        <f t="shared" si="25"/>
        <v>#VALUE!</v>
      </c>
      <c r="G777">
        <f t="shared" si="24"/>
        <v>0</v>
      </c>
    </row>
    <row r="778" spans="1:7" ht="26.1" hidden="1">
      <c r="A778" s="403" t="s">
        <v>12823</v>
      </c>
      <c r="B778">
        <v>21600</v>
      </c>
      <c r="C778" t="s">
        <v>12824</v>
      </c>
      <c r="D778">
        <v>547</v>
      </c>
      <c r="F778" s="401" t="e">
        <f t="shared" si="25"/>
        <v>#VALUE!</v>
      </c>
      <c r="G778">
        <f t="shared" si="24"/>
        <v>0</v>
      </c>
    </row>
    <row r="779" spans="1:7" ht="26.1">
      <c r="A779" s="403" t="s">
        <v>12825</v>
      </c>
      <c r="B779">
        <v>104800</v>
      </c>
      <c r="C779" t="s">
        <v>12826</v>
      </c>
      <c r="D779">
        <v>350</v>
      </c>
      <c r="E779" s="404">
        <v>171111283</v>
      </c>
      <c r="F779" s="401" t="str">
        <f t="shared" si="25"/>
        <v>Í1++&lt;È3oÎ</v>
      </c>
      <c r="G779">
        <f t="shared" si="24"/>
        <v>0</v>
      </c>
    </row>
    <row r="780" spans="1:7" ht="26.1">
      <c r="A780" s="403" t="s">
        <v>12827</v>
      </c>
      <c r="B780">
        <v>23200</v>
      </c>
      <c r="C780" t="s">
        <v>12828</v>
      </c>
      <c r="D780">
        <v>38</v>
      </c>
      <c r="E780" s="404">
        <v>171104644</v>
      </c>
      <c r="F780" s="401" t="str">
        <f t="shared" si="25"/>
        <v>Í1+$`È4"Î</v>
      </c>
      <c r="G780">
        <f t="shared" si="24"/>
        <v>0</v>
      </c>
    </row>
    <row r="781" spans="1:7" ht="26.1">
      <c r="A781" s="403" t="s">
        <v>12829</v>
      </c>
      <c r="B781">
        <v>92000</v>
      </c>
      <c r="C781" t="s">
        <v>12830</v>
      </c>
      <c r="D781">
        <v>265</v>
      </c>
      <c r="E781" s="404">
        <v>171101595</v>
      </c>
      <c r="F781" s="401" t="str">
        <f t="shared" si="25"/>
        <v>Í1+![È5rÎ</v>
      </c>
      <c r="G781">
        <f t="shared" si="24"/>
        <v>0</v>
      </c>
    </row>
    <row r="782" spans="1:7" ht="26.1">
      <c r="A782" s="403" t="s">
        <v>12831</v>
      </c>
      <c r="B782">
        <v>7200</v>
      </c>
      <c r="C782" t="s">
        <v>12832</v>
      </c>
      <c r="D782">
        <v>319</v>
      </c>
      <c r="E782" s="404">
        <v>171108666</v>
      </c>
      <c r="F782" s="401" t="str">
        <f t="shared" si="25"/>
        <v>Í1+(bÈ6BÎ</v>
      </c>
      <c r="G782">
        <f t="shared" si="24"/>
        <v>0</v>
      </c>
    </row>
    <row r="783" spans="1:7" ht="26.1">
      <c r="A783" s="403" t="s">
        <v>12833</v>
      </c>
      <c r="B783">
        <v>13600</v>
      </c>
      <c r="C783" t="s">
        <v>12834</v>
      </c>
      <c r="D783">
        <v>480</v>
      </c>
      <c r="E783" s="404">
        <v>171109511</v>
      </c>
      <c r="F783" s="401" t="str">
        <f t="shared" si="25"/>
        <v>Í1+)SÈ1RÎ</v>
      </c>
      <c r="G783">
        <f t="shared" si="24"/>
        <v>0</v>
      </c>
    </row>
    <row r="784" spans="1:7" ht="26.1" hidden="1">
      <c r="A784" s="403" t="s">
        <v>167</v>
      </c>
      <c r="B784">
        <v>356200</v>
      </c>
      <c r="C784" t="s">
        <v>12835</v>
      </c>
      <c r="D784">
        <v>16</v>
      </c>
      <c r="F784" s="401" t="e">
        <f t="shared" si="25"/>
        <v>#VALUE!</v>
      </c>
      <c r="G784">
        <f t="shared" si="24"/>
        <v>0</v>
      </c>
    </row>
    <row r="785" spans="1:7" ht="26.1">
      <c r="A785" s="403" t="s">
        <v>12836</v>
      </c>
      <c r="B785">
        <v>21600</v>
      </c>
      <c r="C785" t="s">
        <v>12837</v>
      </c>
      <c r="D785">
        <v>188</v>
      </c>
      <c r="E785" s="404">
        <v>171111009</v>
      </c>
      <c r="F785" s="401" t="str">
        <f t="shared" si="25"/>
        <v>Í1++ÂÈ9#Î</v>
      </c>
      <c r="G785">
        <f t="shared" si="24"/>
        <v>0</v>
      </c>
    </row>
    <row r="786" spans="1:7" ht="26.1">
      <c r="A786" s="403" t="s">
        <v>12838</v>
      </c>
      <c r="B786">
        <v>23200</v>
      </c>
      <c r="C786" t="s">
        <v>12839</v>
      </c>
      <c r="D786">
        <v>445</v>
      </c>
      <c r="E786" s="404">
        <v>171101721</v>
      </c>
      <c r="F786" s="401" t="str">
        <f t="shared" si="25"/>
        <v>Í1+!hÈ1'Î</v>
      </c>
      <c r="G786">
        <f t="shared" si="24"/>
        <v>0</v>
      </c>
    </row>
    <row r="787" spans="1:7" ht="26.1" hidden="1">
      <c r="A787" s="403" t="s">
        <v>12840</v>
      </c>
      <c r="B787">
        <v>63200</v>
      </c>
      <c r="C787" t="s">
        <v>12841</v>
      </c>
      <c r="D787">
        <v>522</v>
      </c>
      <c r="F787" s="401" t="e">
        <f t="shared" si="25"/>
        <v>#VALUE!</v>
      </c>
      <c r="G787">
        <f t="shared" si="24"/>
        <v>0</v>
      </c>
    </row>
    <row r="788" spans="1:7" ht="26.1" hidden="1">
      <c r="A788" s="403" t="s">
        <v>303</v>
      </c>
      <c r="B788">
        <v>97000</v>
      </c>
      <c r="C788" t="s">
        <v>12842</v>
      </c>
      <c r="D788">
        <v>153</v>
      </c>
      <c r="F788" s="401" t="e">
        <f t="shared" si="25"/>
        <v>#VALUE!</v>
      </c>
      <c r="G788">
        <f t="shared" si="24"/>
        <v>0</v>
      </c>
    </row>
    <row r="789" spans="1:7" ht="26.1">
      <c r="A789" s="403" t="s">
        <v>12843</v>
      </c>
      <c r="B789">
        <v>24800</v>
      </c>
      <c r="C789" t="s">
        <v>12844</v>
      </c>
      <c r="D789">
        <v>26</v>
      </c>
      <c r="E789" s="404">
        <v>171106788</v>
      </c>
      <c r="F789" s="401" t="str">
        <f t="shared" si="25"/>
        <v>Í1+&amp;nÈ8xÎ</v>
      </c>
      <c r="G789">
        <f t="shared" si="24"/>
        <v>0</v>
      </c>
    </row>
    <row r="790" spans="1:7" ht="26.1">
      <c r="A790" s="403" t="s">
        <v>12845</v>
      </c>
      <c r="B790">
        <v>160800</v>
      </c>
      <c r="C790" t="s">
        <v>12846</v>
      </c>
      <c r="D790">
        <v>232</v>
      </c>
      <c r="E790" s="404">
        <v>171104552</v>
      </c>
      <c r="F790" s="401" t="str">
        <f t="shared" si="25"/>
        <v>Í1+$WÈ2YÎ</v>
      </c>
      <c r="G790">
        <f t="shared" si="24"/>
        <v>0</v>
      </c>
    </row>
    <row r="791" spans="1:7" ht="26.1">
      <c r="A791" s="403" t="s">
        <v>12847</v>
      </c>
      <c r="B791">
        <v>20000</v>
      </c>
      <c r="C791" t="s">
        <v>12848</v>
      </c>
      <c r="D791">
        <v>139</v>
      </c>
      <c r="E791" s="404">
        <v>171104605</v>
      </c>
      <c r="F791" s="401" t="str">
        <f t="shared" si="25"/>
        <v>Í1+$\È5ÃÎ</v>
      </c>
      <c r="G791">
        <f t="shared" si="24"/>
        <v>0</v>
      </c>
    </row>
    <row r="792" spans="1:7" ht="26.1" hidden="1">
      <c r="A792" s="403" t="s">
        <v>12849</v>
      </c>
      <c r="B792">
        <v>24800</v>
      </c>
      <c r="C792" t="s">
        <v>12850</v>
      </c>
      <c r="D792">
        <v>500</v>
      </c>
      <c r="F792" s="401" t="e">
        <f t="shared" si="25"/>
        <v>#VALUE!</v>
      </c>
      <c r="G792">
        <f t="shared" si="24"/>
        <v>0</v>
      </c>
    </row>
    <row r="793" spans="1:7" ht="26.1" hidden="1">
      <c r="A793" s="403" t="s">
        <v>12851</v>
      </c>
      <c r="B793">
        <v>10400</v>
      </c>
      <c r="C793" t="s">
        <v>12852</v>
      </c>
      <c r="D793">
        <v>497</v>
      </c>
      <c r="F793" s="401" t="e">
        <f t="shared" si="25"/>
        <v>#VALUE!</v>
      </c>
      <c r="G793">
        <f t="shared" si="24"/>
        <v>0</v>
      </c>
    </row>
    <row r="794" spans="1:7" ht="26.1">
      <c r="A794" s="403" t="s">
        <v>4598</v>
      </c>
      <c r="B794">
        <v>18400</v>
      </c>
      <c r="C794" t="s">
        <v>12853</v>
      </c>
      <c r="D794">
        <v>475</v>
      </c>
      <c r="E794" s="404">
        <v>171111114</v>
      </c>
      <c r="F794" s="401" t="str">
        <f t="shared" si="25"/>
        <v>Í1+++È41Î</v>
      </c>
      <c r="G794">
        <f t="shared" si="24"/>
        <v>0</v>
      </c>
    </row>
    <row r="795" spans="1:7" ht="26.1">
      <c r="A795" s="403" t="s">
        <v>12854</v>
      </c>
      <c r="B795">
        <v>32800</v>
      </c>
      <c r="C795" t="s">
        <v>12855</v>
      </c>
      <c r="D795">
        <v>328</v>
      </c>
      <c r="E795" s="404">
        <v>171111177</v>
      </c>
      <c r="F795" s="401" t="str">
        <f t="shared" si="25"/>
        <v>Í1++1È7[Î</v>
      </c>
      <c r="G795">
        <f t="shared" si="24"/>
        <v>0</v>
      </c>
    </row>
    <row r="796" spans="1:7" ht="26.1" hidden="1">
      <c r="A796" s="403" t="s">
        <v>12856</v>
      </c>
      <c r="B796">
        <v>24800</v>
      </c>
      <c r="C796" t="s">
        <v>12857</v>
      </c>
      <c r="D796">
        <v>483</v>
      </c>
      <c r="F796" s="401" t="e">
        <f t="shared" si="25"/>
        <v>#VALUE!</v>
      </c>
      <c r="G796">
        <f t="shared" si="24"/>
        <v>0</v>
      </c>
    </row>
    <row r="797" spans="1:7" ht="26.1" hidden="1">
      <c r="A797" s="403" t="s">
        <v>12858</v>
      </c>
      <c r="B797">
        <v>20000</v>
      </c>
      <c r="C797" t="s">
        <v>12859</v>
      </c>
      <c r="D797">
        <v>482</v>
      </c>
      <c r="F797" s="401" t="e">
        <f t="shared" si="25"/>
        <v>#VALUE!</v>
      </c>
      <c r="G797">
        <f t="shared" si="24"/>
        <v>0</v>
      </c>
    </row>
    <row r="798" spans="1:7" ht="26.1" hidden="1">
      <c r="A798" s="403" t="s">
        <v>12860</v>
      </c>
      <c r="B798">
        <v>55200</v>
      </c>
      <c r="C798" t="s">
        <v>12861</v>
      </c>
      <c r="D798">
        <v>582</v>
      </c>
      <c r="F798" s="401" t="e">
        <f t="shared" si="25"/>
        <v>#VALUE!</v>
      </c>
      <c r="G798">
        <f t="shared" si="24"/>
        <v>0</v>
      </c>
    </row>
    <row r="799" spans="1:7" ht="26.1" hidden="1">
      <c r="A799" s="403" t="s">
        <v>12862</v>
      </c>
      <c r="B799">
        <v>8800</v>
      </c>
      <c r="C799" t="s">
        <v>12863</v>
      </c>
      <c r="D799">
        <v>110</v>
      </c>
      <c r="F799" s="401" t="e">
        <f t="shared" si="25"/>
        <v>#VALUE!</v>
      </c>
      <c r="G799">
        <f t="shared" si="24"/>
        <v>0</v>
      </c>
    </row>
    <row r="800" spans="1:7" ht="26.1">
      <c r="A800" s="403" t="s">
        <v>12864</v>
      </c>
      <c r="B800">
        <v>74400</v>
      </c>
      <c r="C800" t="s">
        <v>12865</v>
      </c>
      <c r="D800">
        <v>480</v>
      </c>
      <c r="E800" s="404">
        <v>171109509</v>
      </c>
      <c r="F800" s="401" t="str">
        <f t="shared" si="25"/>
        <v>Í1+)RÈ9~Î</v>
      </c>
      <c r="G800">
        <f t="shared" si="24"/>
        <v>0</v>
      </c>
    </row>
    <row r="801" spans="1:7" ht="26.1">
      <c r="A801" s="403" t="s">
        <v>12866</v>
      </c>
      <c r="B801">
        <v>55200</v>
      </c>
      <c r="C801" t="s">
        <v>12867</v>
      </c>
      <c r="D801">
        <v>461</v>
      </c>
      <c r="E801" s="404">
        <v>171102635</v>
      </c>
      <c r="F801" s="401" t="str">
        <f t="shared" si="25"/>
        <v>Í1+"_È5ÉÎ</v>
      </c>
      <c r="G801">
        <f t="shared" si="24"/>
        <v>0</v>
      </c>
    </row>
    <row r="802" spans="1:7" ht="26.1">
      <c r="A802" s="403" t="s">
        <v>12868</v>
      </c>
      <c r="B802">
        <v>29600</v>
      </c>
      <c r="C802" t="s">
        <v>12869</v>
      </c>
      <c r="D802">
        <v>414</v>
      </c>
      <c r="E802" s="404">
        <v>171104353</v>
      </c>
      <c r="F802" s="401" t="str">
        <f t="shared" si="25"/>
        <v>Í1+$CÈ3vÎ</v>
      </c>
      <c r="G802">
        <f t="shared" si="24"/>
        <v>0</v>
      </c>
    </row>
    <row r="803" spans="1:7" ht="26.1">
      <c r="A803" s="403" t="s">
        <v>12870</v>
      </c>
      <c r="B803">
        <v>460000</v>
      </c>
      <c r="C803" t="s">
        <v>12871</v>
      </c>
      <c r="D803">
        <v>402</v>
      </c>
      <c r="E803" s="404">
        <v>171104255</v>
      </c>
      <c r="F803" s="401" t="str">
        <f t="shared" si="25"/>
        <v>Í1+$9È5ZÎ</v>
      </c>
      <c r="G803">
        <f t="shared" si="24"/>
        <v>0</v>
      </c>
    </row>
    <row r="804" spans="1:7" ht="26.1" hidden="1">
      <c r="A804" s="403" t="s">
        <v>12872</v>
      </c>
      <c r="B804">
        <v>101800</v>
      </c>
      <c r="C804" t="s">
        <v>12873</v>
      </c>
      <c r="D804">
        <v>514</v>
      </c>
      <c r="F804" s="401" t="e">
        <f t="shared" si="25"/>
        <v>#VALUE!</v>
      </c>
      <c r="G804">
        <f t="shared" si="24"/>
        <v>0</v>
      </c>
    </row>
    <row r="805" spans="1:7" ht="26.1">
      <c r="A805" s="403" t="s">
        <v>12874</v>
      </c>
      <c r="B805">
        <v>26400</v>
      </c>
      <c r="C805" t="s">
        <v>12875</v>
      </c>
      <c r="D805">
        <v>304</v>
      </c>
      <c r="E805" s="404">
        <v>171103854</v>
      </c>
      <c r="F805" s="401" t="str">
        <f t="shared" si="25"/>
        <v>Í1+#uÈ4sÎ</v>
      </c>
      <c r="G805">
        <f t="shared" si="24"/>
        <v>0</v>
      </c>
    </row>
    <row r="806" spans="1:7" ht="26.1">
      <c r="A806" s="403" t="s">
        <v>4441</v>
      </c>
      <c r="B806">
        <v>7200</v>
      </c>
      <c r="C806" t="s">
        <v>12876</v>
      </c>
      <c r="D806">
        <v>163</v>
      </c>
      <c r="E806" s="404">
        <v>171101312</v>
      </c>
      <c r="F806" s="401" t="str">
        <f t="shared" si="25"/>
        <v>Í1+!?È2WÎ</v>
      </c>
      <c r="G806">
        <f t="shared" si="24"/>
        <v>0</v>
      </c>
    </row>
    <row r="807" spans="1:7" ht="26.1">
      <c r="A807" s="403" t="s">
        <v>12877</v>
      </c>
      <c r="B807">
        <v>24800</v>
      </c>
      <c r="C807" t="s">
        <v>12878</v>
      </c>
      <c r="D807">
        <v>475</v>
      </c>
      <c r="E807" s="404">
        <v>171102588</v>
      </c>
      <c r="F807" s="401" t="str">
        <f t="shared" si="25"/>
        <v>Í1+"ZÈ8ÇÎ</v>
      </c>
      <c r="G807">
        <f t="shared" si="24"/>
        <v>0</v>
      </c>
    </row>
    <row r="808" spans="1:7" ht="26.1">
      <c r="A808" s="403" t="s">
        <v>12879</v>
      </c>
      <c r="B808">
        <v>36000</v>
      </c>
      <c r="C808" t="s">
        <v>12880</v>
      </c>
      <c r="D808">
        <v>345</v>
      </c>
      <c r="E808" s="404">
        <v>171102727</v>
      </c>
      <c r="F808" s="401" t="str">
        <f t="shared" si="25"/>
        <v>Í1+"hÈ7NÎ</v>
      </c>
      <c r="G808">
        <f t="shared" si="24"/>
        <v>0</v>
      </c>
    </row>
    <row r="809" spans="1:7" ht="26.1">
      <c r="A809" s="403" t="s">
        <v>12881</v>
      </c>
      <c r="B809">
        <v>16800</v>
      </c>
      <c r="C809" t="s">
        <v>12882</v>
      </c>
      <c r="D809">
        <v>278</v>
      </c>
      <c r="E809" s="404">
        <v>171101858</v>
      </c>
      <c r="F809" s="401" t="str">
        <f t="shared" si="25"/>
        <v>Í1+!uÈ8ÉÎ</v>
      </c>
      <c r="G809">
        <f t="shared" si="24"/>
        <v>0</v>
      </c>
    </row>
    <row r="810" spans="1:7" ht="26.1" hidden="1">
      <c r="A810" s="403" t="s">
        <v>12883</v>
      </c>
      <c r="B810">
        <v>39200</v>
      </c>
      <c r="C810" t="s">
        <v>12884</v>
      </c>
      <c r="D810">
        <v>522</v>
      </c>
      <c r="F810" s="401" t="e">
        <f t="shared" si="25"/>
        <v>#VALUE!</v>
      </c>
      <c r="G810">
        <f t="shared" si="24"/>
        <v>0</v>
      </c>
    </row>
    <row r="811" spans="1:7" ht="26.1">
      <c r="A811" s="403" t="s">
        <v>12885</v>
      </c>
      <c r="B811">
        <v>10400</v>
      </c>
      <c r="C811" t="s">
        <v>12886</v>
      </c>
      <c r="D811">
        <v>405</v>
      </c>
      <c r="E811" s="404">
        <v>171109067</v>
      </c>
      <c r="F811" s="401" t="str">
        <f t="shared" si="25"/>
        <v>Í1+)&amp;È7)Î</v>
      </c>
      <c r="G811">
        <f t="shared" si="24"/>
        <v>0</v>
      </c>
    </row>
    <row r="812" spans="1:7" ht="26.1">
      <c r="A812" s="403" t="s">
        <v>12887</v>
      </c>
      <c r="B812">
        <v>15200</v>
      </c>
      <c r="C812" t="s">
        <v>12888</v>
      </c>
      <c r="D812">
        <v>4</v>
      </c>
      <c r="E812" s="404">
        <v>171111088</v>
      </c>
      <c r="F812" s="401" t="str">
        <f t="shared" si="25"/>
        <v>Í1++(È8=Î</v>
      </c>
      <c r="G812">
        <f t="shared" si="24"/>
        <v>0</v>
      </c>
    </row>
    <row r="813" spans="1:7" ht="26.1">
      <c r="A813" s="403" t="s">
        <v>12889</v>
      </c>
      <c r="B813">
        <v>28000</v>
      </c>
      <c r="C813" t="s">
        <v>12890</v>
      </c>
      <c r="D813">
        <v>472</v>
      </c>
      <c r="E813" s="404">
        <v>171111116</v>
      </c>
      <c r="F813" s="401" t="str">
        <f t="shared" si="25"/>
        <v>Í1+++È6=Î</v>
      </c>
      <c r="G813">
        <f t="shared" si="24"/>
        <v>0</v>
      </c>
    </row>
    <row r="814" spans="1:7" ht="26.1">
      <c r="A814" s="403" t="s">
        <v>12891</v>
      </c>
      <c r="B814">
        <v>21600</v>
      </c>
      <c r="C814" t="s">
        <v>12892</v>
      </c>
      <c r="D814">
        <v>356</v>
      </c>
      <c r="E814" s="404">
        <v>171106729</v>
      </c>
      <c r="F814" s="401" t="str">
        <f t="shared" si="25"/>
        <v>Í1+&amp;hÈ9fÎ</v>
      </c>
      <c r="G814">
        <f t="shared" si="24"/>
        <v>0</v>
      </c>
    </row>
    <row r="815" spans="1:7" ht="26.1">
      <c r="A815" s="403" t="s">
        <v>12893</v>
      </c>
      <c r="B815">
        <v>3400</v>
      </c>
      <c r="C815" t="s">
        <v>12894</v>
      </c>
      <c r="D815">
        <v>353</v>
      </c>
      <c r="E815" s="404">
        <v>171102733</v>
      </c>
      <c r="F815" s="401" t="str">
        <f t="shared" si="25"/>
        <v>Í1+"iÈ3:Î</v>
      </c>
      <c r="G815">
        <f t="shared" si="24"/>
        <v>0</v>
      </c>
    </row>
    <row r="816" spans="1:7" ht="26.1">
      <c r="A816" s="403" t="s">
        <v>12895</v>
      </c>
      <c r="B816">
        <v>44000</v>
      </c>
      <c r="C816" t="s">
        <v>12896</v>
      </c>
      <c r="D816">
        <v>473</v>
      </c>
      <c r="E816" s="404">
        <v>171111115</v>
      </c>
      <c r="F816" s="401" t="str">
        <f t="shared" si="25"/>
        <v>Í1+++È57Î</v>
      </c>
      <c r="G816">
        <f t="shared" si="24"/>
        <v>0</v>
      </c>
    </row>
    <row r="817" spans="1:7" ht="26.1">
      <c r="A817" s="403" t="s">
        <v>12897</v>
      </c>
      <c r="B817">
        <v>16800</v>
      </c>
      <c r="C817" t="s">
        <v>12898</v>
      </c>
      <c r="D817">
        <v>200</v>
      </c>
      <c r="E817" s="404">
        <v>171106532</v>
      </c>
      <c r="F817" s="401" t="str">
        <f t="shared" si="25"/>
        <v>Í1+&amp;UÈ2WÎ</v>
      </c>
      <c r="G817">
        <f t="shared" si="24"/>
        <v>0</v>
      </c>
    </row>
    <row r="818" spans="1:7" ht="26.1">
      <c r="A818" s="403" t="s">
        <v>12899</v>
      </c>
      <c r="B818">
        <v>23200</v>
      </c>
      <c r="C818" t="s">
        <v>12900</v>
      </c>
      <c r="D818">
        <v>203</v>
      </c>
      <c r="E818" s="404">
        <v>171103889</v>
      </c>
      <c r="F818" s="401" t="str">
        <f t="shared" si="25"/>
        <v>Í1+#xÈ96Î</v>
      </c>
      <c r="G818">
        <f t="shared" si="24"/>
        <v>0</v>
      </c>
    </row>
    <row r="819" spans="1:7" ht="26.1">
      <c r="A819" s="403" t="s">
        <v>12901</v>
      </c>
      <c r="B819">
        <v>55200</v>
      </c>
      <c r="C819" t="s">
        <v>12902</v>
      </c>
      <c r="D819">
        <v>137</v>
      </c>
      <c r="E819" s="404">
        <v>171108905</v>
      </c>
      <c r="F819" s="401" t="str">
        <f t="shared" si="25"/>
        <v>Í1+(zÈ55Î</v>
      </c>
      <c r="G819">
        <f t="shared" si="24"/>
        <v>0</v>
      </c>
    </row>
    <row r="820" spans="1:7" ht="26.1">
      <c r="A820" s="403" t="s">
        <v>12903</v>
      </c>
      <c r="B820">
        <v>4700</v>
      </c>
      <c r="C820" t="s">
        <v>12904</v>
      </c>
      <c r="D820">
        <v>350</v>
      </c>
      <c r="E820" s="404">
        <v>171108951</v>
      </c>
      <c r="F820" s="401" t="str">
        <f t="shared" si="25"/>
        <v>Í1+(ÃÈ11Î</v>
      </c>
      <c r="G820">
        <f t="shared" si="24"/>
        <v>0</v>
      </c>
    </row>
    <row r="821" spans="1:7" ht="26.1">
      <c r="A821" s="403" t="s">
        <v>12905</v>
      </c>
      <c r="B821">
        <v>42400</v>
      </c>
      <c r="C821" t="s">
        <v>12906</v>
      </c>
      <c r="D821">
        <v>422</v>
      </c>
      <c r="E821" s="404">
        <v>171104385</v>
      </c>
      <c r="F821" s="401" t="str">
        <f t="shared" si="25"/>
        <v>Í1+$FÈ5'Î</v>
      </c>
      <c r="G821">
        <f t="shared" si="24"/>
        <v>0</v>
      </c>
    </row>
    <row r="822" spans="1:7" ht="26.1">
      <c r="A822" s="403" t="s">
        <v>12907</v>
      </c>
      <c r="B822">
        <v>13600</v>
      </c>
      <c r="C822" t="s">
        <v>12908</v>
      </c>
      <c r="D822">
        <v>162</v>
      </c>
      <c r="E822" s="404">
        <v>171104538</v>
      </c>
      <c r="F822" s="401" t="str">
        <f t="shared" si="25"/>
        <v>Í1+$UÈ8uÎ</v>
      </c>
      <c r="G822">
        <f t="shared" si="24"/>
        <v>0</v>
      </c>
    </row>
    <row r="823" spans="1:7" ht="26.1">
      <c r="A823" s="403" t="s">
        <v>12909</v>
      </c>
      <c r="B823">
        <v>7200</v>
      </c>
      <c r="C823" t="s">
        <v>12910</v>
      </c>
      <c r="D823">
        <v>414</v>
      </c>
      <c r="E823" s="404">
        <v>171109686</v>
      </c>
      <c r="F823" s="401" t="str">
        <f t="shared" si="25"/>
        <v>Í1+)dÈ6MÎ</v>
      </c>
      <c r="G823">
        <f t="shared" si="24"/>
        <v>0</v>
      </c>
    </row>
    <row r="824" spans="1:7" ht="26.1">
      <c r="A824" s="403" t="s">
        <v>12911</v>
      </c>
      <c r="B824">
        <v>7200</v>
      </c>
      <c r="C824" t="s">
        <v>12912</v>
      </c>
      <c r="D824">
        <v>399</v>
      </c>
      <c r="E824" s="404">
        <v>171109701</v>
      </c>
      <c r="F824" s="401" t="str">
        <f t="shared" si="25"/>
        <v>Í1+)fÈ17Î</v>
      </c>
      <c r="G824">
        <f t="shared" si="24"/>
        <v>0</v>
      </c>
    </row>
    <row r="825" spans="1:7" ht="26.1" hidden="1">
      <c r="A825" s="403" t="s">
        <v>12913</v>
      </c>
      <c r="B825">
        <v>48800</v>
      </c>
      <c r="C825" t="s">
        <v>12914</v>
      </c>
      <c r="D825">
        <v>573</v>
      </c>
      <c r="F825" s="401" t="e">
        <f t="shared" si="25"/>
        <v>#VALUE!</v>
      </c>
      <c r="G825">
        <f t="shared" si="24"/>
        <v>0</v>
      </c>
    </row>
    <row r="826" spans="1:7" ht="26.1" hidden="1">
      <c r="A826" s="403" t="s">
        <v>12915</v>
      </c>
      <c r="B826">
        <v>15200</v>
      </c>
      <c r="C826" t="s">
        <v>12916</v>
      </c>
      <c r="D826">
        <v>42</v>
      </c>
      <c r="F826" s="401" t="e">
        <f t="shared" si="25"/>
        <v>#VALUE!</v>
      </c>
      <c r="G826">
        <f t="shared" si="24"/>
        <v>0</v>
      </c>
    </row>
    <row r="827" spans="1:7" ht="26.1" hidden="1">
      <c r="A827" s="403" t="s">
        <v>12917</v>
      </c>
      <c r="B827">
        <v>34400</v>
      </c>
      <c r="C827" t="s">
        <v>12918</v>
      </c>
      <c r="D827">
        <v>500</v>
      </c>
      <c r="F827" s="401" t="e">
        <f t="shared" si="25"/>
        <v>#VALUE!</v>
      </c>
      <c r="G827">
        <f t="shared" si="24"/>
        <v>0</v>
      </c>
    </row>
    <row r="828" spans="1:7" ht="26.1">
      <c r="A828" s="403" t="s">
        <v>8316</v>
      </c>
      <c r="B828">
        <v>18400</v>
      </c>
      <c r="C828" t="s">
        <v>12919</v>
      </c>
      <c r="D828">
        <v>299</v>
      </c>
      <c r="E828" s="404">
        <v>171101614</v>
      </c>
      <c r="F828" s="401" t="str">
        <f t="shared" si="25"/>
        <v>Í1+!]È4tÎ</v>
      </c>
      <c r="G828">
        <f t="shared" si="24"/>
        <v>0</v>
      </c>
    </row>
    <row r="829" spans="1:7" ht="26.1">
      <c r="A829" s="403" t="s">
        <v>12920</v>
      </c>
      <c r="B829">
        <v>20000</v>
      </c>
      <c r="C829" t="s">
        <v>12921</v>
      </c>
      <c r="D829">
        <v>15</v>
      </c>
      <c r="E829" s="404">
        <v>171108809</v>
      </c>
      <c r="F829" s="401" t="str">
        <f t="shared" si="25"/>
        <v>Í1+(pÈ9%Î</v>
      </c>
      <c r="G829">
        <f t="shared" si="24"/>
        <v>0</v>
      </c>
    </row>
    <row r="830" spans="1:7" ht="26.1">
      <c r="A830" s="403" t="s">
        <v>12922</v>
      </c>
      <c r="B830">
        <v>21600</v>
      </c>
      <c r="C830" t="s">
        <v>12923</v>
      </c>
      <c r="D830">
        <v>22</v>
      </c>
      <c r="E830" s="404">
        <v>171111002</v>
      </c>
      <c r="F830" s="401" t="str">
        <f t="shared" si="25"/>
        <v>Í1++ÂÈ2`Î</v>
      </c>
      <c r="G830">
        <f t="shared" si="24"/>
        <v>0</v>
      </c>
    </row>
    <row r="831" spans="1:7" ht="26.1">
      <c r="A831" s="403" t="s">
        <v>12924</v>
      </c>
      <c r="B831">
        <v>28000</v>
      </c>
      <c r="C831" t="s">
        <v>12925</v>
      </c>
      <c r="D831">
        <v>185</v>
      </c>
      <c r="E831" s="404">
        <v>171101521</v>
      </c>
      <c r="F831" s="401" t="str">
        <f t="shared" si="25"/>
        <v>Í1+!TÈ1&gt;Î</v>
      </c>
      <c r="G831">
        <f t="shared" si="24"/>
        <v>0</v>
      </c>
    </row>
    <row r="832" spans="1:7" ht="26.1">
      <c r="A832" s="403" t="s">
        <v>12926</v>
      </c>
      <c r="B832">
        <v>32800</v>
      </c>
      <c r="C832" t="s">
        <v>12927</v>
      </c>
      <c r="D832">
        <v>309</v>
      </c>
      <c r="E832" s="404">
        <v>171106694</v>
      </c>
      <c r="F832" s="401" t="str">
        <f t="shared" si="25"/>
        <v>Í1+&amp;eÈ4&lt;Î</v>
      </c>
      <c r="G832">
        <f t="shared" si="24"/>
        <v>0</v>
      </c>
    </row>
    <row r="833" spans="1:7" ht="26.1" hidden="1">
      <c r="A833" s="403" t="s">
        <v>12928</v>
      </c>
      <c r="B833">
        <v>87200</v>
      </c>
      <c r="C833" t="s">
        <v>12929</v>
      </c>
      <c r="D833">
        <v>557</v>
      </c>
      <c r="F833" s="401" t="e">
        <f t="shared" si="25"/>
        <v>#VALUE!</v>
      </c>
      <c r="G833">
        <f t="shared" si="24"/>
        <v>0</v>
      </c>
    </row>
    <row r="834" spans="1:7" ht="26.1">
      <c r="A834" s="403" t="s">
        <v>12930</v>
      </c>
      <c r="B834">
        <v>12000</v>
      </c>
      <c r="C834" t="s">
        <v>12931</v>
      </c>
      <c r="D834">
        <v>449</v>
      </c>
      <c r="E834" s="404">
        <v>171103756</v>
      </c>
      <c r="F834" s="401" t="str">
        <f t="shared" si="25"/>
        <v>Í1+#kÈ6WÎ</v>
      </c>
      <c r="G834">
        <f t="shared" ref="G834:G841" si="26">IF(AND( D834&gt;480,E834&lt;&gt;""),1,0)</f>
        <v>0</v>
      </c>
    </row>
    <row r="835" spans="1:7" ht="26.1">
      <c r="A835" s="403" t="s">
        <v>12932</v>
      </c>
      <c r="B835">
        <v>24800</v>
      </c>
      <c r="C835" t="s">
        <v>12933</v>
      </c>
      <c r="D835">
        <v>401</v>
      </c>
      <c r="E835" s="404">
        <v>171101399</v>
      </c>
      <c r="F835" s="401" t="str">
        <f t="shared" ref="F835:F841" si="27">Code128(E835)</f>
        <v>Í1+!GÈ9:Î</v>
      </c>
      <c r="G835">
        <f t="shared" si="26"/>
        <v>0</v>
      </c>
    </row>
    <row r="836" spans="1:7" ht="26.1">
      <c r="A836" s="403" t="s">
        <v>12934</v>
      </c>
      <c r="B836">
        <v>13600</v>
      </c>
      <c r="C836" t="s">
        <v>12935</v>
      </c>
      <c r="D836">
        <v>314</v>
      </c>
      <c r="E836" s="404">
        <v>171104482</v>
      </c>
      <c r="F836" s="401" t="str">
        <f t="shared" si="27"/>
        <v>Í1+$PÈ2=Î</v>
      </c>
      <c r="G836">
        <f t="shared" si="26"/>
        <v>0</v>
      </c>
    </row>
    <row r="837" spans="1:7" ht="26.1">
      <c r="A837" s="403" t="s">
        <v>12936</v>
      </c>
      <c r="B837">
        <v>4700</v>
      </c>
      <c r="C837" t="s">
        <v>12937</v>
      </c>
      <c r="D837">
        <v>408</v>
      </c>
      <c r="E837" s="404">
        <v>171104410</v>
      </c>
      <c r="F837" s="401" t="str">
        <f t="shared" si="27"/>
        <v>Í1+$IÈ0|Î</v>
      </c>
      <c r="G837">
        <f t="shared" si="26"/>
        <v>0</v>
      </c>
    </row>
    <row r="838" spans="1:7" ht="26.1" hidden="1">
      <c r="A838" s="403" t="s">
        <v>12938</v>
      </c>
      <c r="B838">
        <v>16800</v>
      </c>
      <c r="C838" t="s">
        <v>12939</v>
      </c>
      <c r="D838">
        <v>583</v>
      </c>
      <c r="F838" s="401" t="e">
        <f t="shared" si="27"/>
        <v>#VALUE!</v>
      </c>
      <c r="G838">
        <f t="shared" si="26"/>
        <v>0</v>
      </c>
    </row>
    <row r="839" spans="1:7" ht="26.1">
      <c r="A839" s="403" t="s">
        <v>12940</v>
      </c>
      <c r="B839">
        <v>28000</v>
      </c>
      <c r="C839" t="s">
        <v>12941</v>
      </c>
      <c r="D839">
        <v>318</v>
      </c>
      <c r="E839" s="404">
        <v>171106698</v>
      </c>
      <c r="F839" s="401" t="str">
        <f t="shared" si="27"/>
        <v>Í1+&amp;eÈ8TÎ</v>
      </c>
      <c r="G839">
        <f t="shared" si="26"/>
        <v>0</v>
      </c>
    </row>
    <row r="840" spans="1:7" ht="26.1">
      <c r="A840" s="403" t="s">
        <v>12942</v>
      </c>
      <c r="B840">
        <v>61600</v>
      </c>
      <c r="C840" t="s">
        <v>12943</v>
      </c>
      <c r="D840">
        <v>353</v>
      </c>
      <c r="E840" s="404">
        <v>171108953</v>
      </c>
      <c r="F840" s="401" t="str">
        <f t="shared" si="27"/>
        <v>Í1+(ÃÈ3=Î</v>
      </c>
      <c r="G840">
        <f t="shared" si="26"/>
        <v>0</v>
      </c>
    </row>
    <row r="841" spans="1:7" ht="26.1">
      <c r="A841" s="403" t="s">
        <v>12944</v>
      </c>
      <c r="B841">
        <v>7200</v>
      </c>
      <c r="C841" t="s">
        <v>12945</v>
      </c>
      <c r="D841">
        <v>352</v>
      </c>
      <c r="E841" s="404">
        <v>171109059</v>
      </c>
      <c r="F841" s="401" t="str">
        <f t="shared" si="27"/>
        <v>Í1+)%È91Î</v>
      </c>
      <c r="G841">
        <f t="shared" si="26"/>
        <v>0</v>
      </c>
    </row>
  </sheetData>
  <autoFilter ref="A1:G841">
    <filterColumn colId="4">
      <customFilters>
        <customFilter operator="notEqual" val=" "/>
      </customFilters>
    </filterColumn>
    <filterColumn colId="6">
      <filters>
        <filter val="0"/>
      </filters>
    </filterColumn>
  </autoFilter>
  <pageMargins left="0.7" right="0.7" top="0.75" bottom="0.75" header="0.3" footer="0.3"/>
  <pageSetup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408"/>
  <sheetViews>
    <sheetView workbookViewId="0">
      <selection activeCell="G2" sqref="G2"/>
    </sheetView>
  </sheetViews>
  <sheetFormatPr defaultRowHeight="14.4"/>
  <cols>
    <col min="1" max="1" width="24.945312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3.1562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>
      <c r="A2" s="403" t="s">
        <v>12946</v>
      </c>
      <c r="B2">
        <v>45600</v>
      </c>
      <c r="C2" t="s">
        <v>12947</v>
      </c>
      <c r="D2">
        <v>247</v>
      </c>
      <c r="E2" s="404">
        <v>171106552</v>
      </c>
      <c r="F2" s="401" t="str">
        <f>Code128(E2)</f>
        <v>Í1+&amp;WÈ2_Î</v>
      </c>
      <c r="G2">
        <f>IF(AND( D2&gt;480,E2&lt;&gt;""),1,0)</f>
        <v>0</v>
      </c>
    </row>
    <row r="3" spans="1:7" ht="26.1">
      <c r="A3" s="403" t="s">
        <v>5865</v>
      </c>
      <c r="B3">
        <v>48800</v>
      </c>
      <c r="C3" t="s">
        <v>12948</v>
      </c>
      <c r="D3">
        <v>190</v>
      </c>
      <c r="E3" s="404">
        <v>171106525</v>
      </c>
      <c r="F3" s="401" t="str">
        <f t="shared" ref="F3:F66" si="0">Code128(E3)</f>
        <v>Í1+&amp;TÈ5eÎ</v>
      </c>
      <c r="G3">
        <f t="shared" ref="G3:G66" si="1">IF(AND( D3&gt;480,E3&lt;&gt;""),1,0)</f>
        <v>0</v>
      </c>
    </row>
    <row r="4" spans="1:7" ht="26.1">
      <c r="A4" s="403" t="s">
        <v>12949</v>
      </c>
      <c r="B4">
        <v>31200</v>
      </c>
      <c r="C4" t="s">
        <v>12950</v>
      </c>
      <c r="D4">
        <v>180</v>
      </c>
      <c r="E4" s="404">
        <v>171106515</v>
      </c>
      <c r="F4" s="401" t="str">
        <f t="shared" si="0"/>
        <v>Í1+&amp;SÈ5aÎ</v>
      </c>
      <c r="G4">
        <f t="shared" si="1"/>
        <v>0</v>
      </c>
    </row>
    <row r="5" spans="1:7" ht="26.1">
      <c r="A5" s="403" t="s">
        <v>12951</v>
      </c>
      <c r="B5">
        <v>21600</v>
      </c>
      <c r="C5" t="s">
        <v>12952</v>
      </c>
      <c r="D5">
        <v>269</v>
      </c>
      <c r="E5" s="404">
        <v>171106650</v>
      </c>
      <c r="F5" s="401" t="str">
        <f t="shared" si="0"/>
        <v>Í1+&amp;aÈ0{Î</v>
      </c>
      <c r="G5">
        <f t="shared" si="1"/>
        <v>0</v>
      </c>
    </row>
    <row r="6" spans="1:7" ht="26.1">
      <c r="A6" s="403" t="s">
        <v>12953</v>
      </c>
      <c r="B6">
        <v>36000</v>
      </c>
      <c r="C6" t="s">
        <v>12954</v>
      </c>
      <c r="D6">
        <v>193</v>
      </c>
      <c r="E6" s="404">
        <v>171106527</v>
      </c>
      <c r="F6" s="401" t="str">
        <f t="shared" si="0"/>
        <v>Í1+&amp;TÈ7qÎ</v>
      </c>
      <c r="G6">
        <f t="shared" si="1"/>
        <v>0</v>
      </c>
    </row>
    <row r="7" spans="1:7" ht="26.1">
      <c r="A7" s="403" t="s">
        <v>12955</v>
      </c>
      <c r="B7">
        <v>39200</v>
      </c>
      <c r="C7" t="s">
        <v>12956</v>
      </c>
      <c r="D7">
        <v>156</v>
      </c>
      <c r="E7" s="404">
        <v>171106886</v>
      </c>
      <c r="F7" s="401" t="str">
        <f t="shared" si="0"/>
        <v>Í1+&amp;xÈ6-Î</v>
      </c>
      <c r="G7">
        <f t="shared" si="1"/>
        <v>0</v>
      </c>
    </row>
    <row r="8" spans="1:7" ht="26.1" hidden="1">
      <c r="A8" s="403" t="s">
        <v>12957</v>
      </c>
      <c r="B8">
        <v>32800</v>
      </c>
      <c r="C8" t="s">
        <v>12958</v>
      </c>
      <c r="D8">
        <v>588</v>
      </c>
      <c r="F8" s="401" t="e">
        <f t="shared" si="0"/>
        <v>#VALUE!</v>
      </c>
      <c r="G8">
        <f t="shared" si="1"/>
        <v>0</v>
      </c>
    </row>
    <row r="9" spans="1:7" ht="26.1">
      <c r="A9" s="403" t="s">
        <v>12959</v>
      </c>
      <c r="B9">
        <v>66400</v>
      </c>
      <c r="C9" t="s">
        <v>12960</v>
      </c>
      <c r="D9">
        <v>273</v>
      </c>
      <c r="E9" s="404">
        <v>171106656</v>
      </c>
      <c r="F9" s="401" t="str">
        <f t="shared" si="0"/>
        <v>Í1+&amp;aÈ68Î</v>
      </c>
      <c r="G9">
        <f t="shared" si="1"/>
        <v>0</v>
      </c>
    </row>
    <row r="10" spans="1:7" ht="26.1">
      <c r="A10" s="403" t="s">
        <v>12961</v>
      </c>
      <c r="B10">
        <v>31200</v>
      </c>
      <c r="C10" t="s">
        <v>12962</v>
      </c>
      <c r="D10">
        <v>281</v>
      </c>
      <c r="E10" s="404">
        <v>171106662</v>
      </c>
      <c r="F10" s="401" t="str">
        <f t="shared" si="0"/>
        <v>Í1+&amp;bÈ2$Î</v>
      </c>
      <c r="G10">
        <f t="shared" si="1"/>
        <v>0</v>
      </c>
    </row>
    <row r="11" spans="1:7" ht="26.1" hidden="1">
      <c r="A11" s="403" t="s">
        <v>12963</v>
      </c>
      <c r="B11">
        <v>23200</v>
      </c>
      <c r="C11" t="s">
        <v>12964</v>
      </c>
      <c r="D11">
        <v>490</v>
      </c>
      <c r="F11" s="401" t="e">
        <f t="shared" si="0"/>
        <v>#VALUE!</v>
      </c>
      <c r="G11">
        <f t="shared" si="1"/>
        <v>0</v>
      </c>
    </row>
    <row r="12" spans="1:7" ht="26.1" hidden="1">
      <c r="A12" s="403" t="s">
        <v>12965</v>
      </c>
      <c r="B12">
        <v>29600</v>
      </c>
      <c r="C12" t="s">
        <v>12966</v>
      </c>
      <c r="D12">
        <v>596</v>
      </c>
      <c r="F12" s="401" t="e">
        <f t="shared" si="0"/>
        <v>#VALUE!</v>
      </c>
      <c r="G12">
        <f t="shared" si="1"/>
        <v>0</v>
      </c>
    </row>
    <row r="13" spans="1:7" ht="26.1">
      <c r="A13" s="403" t="s">
        <v>12967</v>
      </c>
      <c r="B13">
        <v>3400</v>
      </c>
      <c r="C13" t="s">
        <v>12968</v>
      </c>
      <c r="D13">
        <v>400</v>
      </c>
      <c r="E13" s="404">
        <v>171106577</v>
      </c>
      <c r="F13" s="401" t="str">
        <f t="shared" si="0"/>
        <v>Í1+&amp;YÈ7ÉÎ</v>
      </c>
      <c r="G13">
        <f t="shared" si="1"/>
        <v>0</v>
      </c>
    </row>
    <row r="14" spans="1:7" ht="26.1" hidden="1">
      <c r="A14" s="403" t="s">
        <v>12969</v>
      </c>
      <c r="B14">
        <v>50400</v>
      </c>
      <c r="C14" t="s">
        <v>12970</v>
      </c>
      <c r="D14">
        <v>569</v>
      </c>
      <c r="F14" s="401" t="e">
        <f t="shared" si="0"/>
        <v>#VALUE!</v>
      </c>
      <c r="G14">
        <f t="shared" si="1"/>
        <v>0</v>
      </c>
    </row>
    <row r="15" spans="1:7" ht="26.1">
      <c r="A15" s="403" t="s">
        <v>12971</v>
      </c>
      <c r="B15">
        <v>18400</v>
      </c>
      <c r="C15" t="s">
        <v>12972</v>
      </c>
      <c r="D15">
        <v>255</v>
      </c>
      <c r="E15" s="404">
        <v>171106560</v>
      </c>
      <c r="F15" s="401" t="str">
        <f t="shared" si="0"/>
        <v>Í1+&amp;XÈ0WÎ</v>
      </c>
      <c r="G15">
        <f t="shared" si="1"/>
        <v>0</v>
      </c>
    </row>
    <row r="16" spans="1:7" ht="26.1">
      <c r="A16" s="403" t="s">
        <v>12973</v>
      </c>
      <c r="B16">
        <v>40800</v>
      </c>
      <c r="C16" t="s">
        <v>12974</v>
      </c>
      <c r="D16">
        <v>259</v>
      </c>
      <c r="E16" s="404">
        <v>171106643</v>
      </c>
      <c r="F16" s="401" t="str">
        <f t="shared" si="0"/>
        <v>Í1+&amp;`È3"Î</v>
      </c>
      <c r="G16">
        <f t="shared" si="1"/>
        <v>0</v>
      </c>
    </row>
    <row r="17" spans="1:7" ht="26.1">
      <c r="A17" s="403" t="s">
        <v>12975</v>
      </c>
      <c r="B17">
        <v>44000</v>
      </c>
      <c r="C17" t="s">
        <v>12976</v>
      </c>
      <c r="D17">
        <v>402</v>
      </c>
      <c r="E17" s="404">
        <v>171106578</v>
      </c>
      <c r="F17" s="401" t="str">
        <f t="shared" si="0"/>
        <v>Í1+&amp;YÈ8$Î</v>
      </c>
      <c r="G17">
        <f t="shared" si="1"/>
        <v>0</v>
      </c>
    </row>
    <row r="18" spans="1:7" ht="26.1">
      <c r="A18" s="403" t="s">
        <v>12977</v>
      </c>
      <c r="B18">
        <v>23200</v>
      </c>
      <c r="C18" t="s">
        <v>12978</v>
      </c>
      <c r="D18">
        <v>270</v>
      </c>
      <c r="E18" s="404">
        <v>171106654</v>
      </c>
      <c r="F18" s="401" t="str">
        <f t="shared" si="0"/>
        <v>Í1+&amp;aÈ4,Î</v>
      </c>
      <c r="G18">
        <f t="shared" si="1"/>
        <v>0</v>
      </c>
    </row>
    <row r="19" spans="1:7" ht="26.1">
      <c r="A19" s="403" t="s">
        <v>12979</v>
      </c>
      <c r="B19">
        <v>24800</v>
      </c>
      <c r="C19" t="s">
        <v>12980</v>
      </c>
      <c r="D19">
        <v>231</v>
      </c>
      <c r="E19" s="404">
        <v>171106539</v>
      </c>
      <c r="F19" s="401" t="str">
        <f t="shared" si="0"/>
        <v>Í1+&amp;UÈ9ÅÎ</v>
      </c>
      <c r="G19">
        <f t="shared" si="1"/>
        <v>0</v>
      </c>
    </row>
    <row r="20" spans="1:7" ht="26.1">
      <c r="A20" s="403" t="s">
        <v>12981</v>
      </c>
      <c r="B20">
        <v>21600</v>
      </c>
      <c r="C20" t="s">
        <v>12982</v>
      </c>
      <c r="D20">
        <v>296</v>
      </c>
      <c r="E20" s="404">
        <v>171106680</v>
      </c>
      <c r="F20" s="401" t="str">
        <f t="shared" si="0"/>
        <v>Í1+&amp;dÈ0ÂÎ</v>
      </c>
      <c r="G20">
        <f t="shared" si="1"/>
        <v>0</v>
      </c>
    </row>
    <row r="21" spans="1:7" ht="26.1">
      <c r="A21" s="403" t="s">
        <v>12983</v>
      </c>
      <c r="B21">
        <v>7200</v>
      </c>
      <c r="C21" t="s">
        <v>12984</v>
      </c>
      <c r="D21">
        <v>249</v>
      </c>
      <c r="E21" s="404">
        <v>171106554</v>
      </c>
      <c r="F21" s="401" t="str">
        <f t="shared" si="0"/>
        <v>Í1+&amp;WÈ4kÎ</v>
      </c>
      <c r="G21">
        <f t="shared" si="1"/>
        <v>0</v>
      </c>
    </row>
    <row r="22" spans="1:7" ht="26.1" hidden="1">
      <c r="A22" s="403" t="s">
        <v>12985</v>
      </c>
      <c r="B22">
        <v>13600</v>
      </c>
      <c r="C22" t="s">
        <v>12986</v>
      </c>
      <c r="D22">
        <v>553</v>
      </c>
      <c r="F22" s="401" t="e">
        <f t="shared" si="0"/>
        <v>#VALUE!</v>
      </c>
      <c r="G22">
        <f t="shared" si="1"/>
        <v>0</v>
      </c>
    </row>
    <row r="23" spans="1:7" ht="26.1" hidden="1">
      <c r="A23" s="403" t="s">
        <v>12987</v>
      </c>
      <c r="B23">
        <v>16800</v>
      </c>
      <c r="C23" t="s">
        <v>12988</v>
      </c>
      <c r="D23">
        <v>581</v>
      </c>
      <c r="F23" s="401" t="e">
        <f t="shared" si="0"/>
        <v>#VALUE!</v>
      </c>
      <c r="G23">
        <f t="shared" si="1"/>
        <v>0</v>
      </c>
    </row>
    <row r="24" spans="1:7" ht="26.1">
      <c r="A24" s="403" t="s">
        <v>12989</v>
      </c>
      <c r="B24">
        <v>16800</v>
      </c>
      <c r="C24" t="s">
        <v>12990</v>
      </c>
      <c r="D24">
        <v>382</v>
      </c>
      <c r="E24" s="404">
        <v>171106563</v>
      </c>
      <c r="F24" s="401" t="str">
        <f t="shared" si="0"/>
        <v>Í1+&amp;XÈ3iÎ</v>
      </c>
      <c r="G24">
        <f t="shared" si="1"/>
        <v>0</v>
      </c>
    </row>
    <row r="25" spans="1:7" ht="26.1" hidden="1">
      <c r="A25" s="403" t="s">
        <v>12991</v>
      </c>
      <c r="B25">
        <v>48800</v>
      </c>
      <c r="C25" t="s">
        <v>12992</v>
      </c>
      <c r="D25">
        <v>563</v>
      </c>
      <c r="F25" s="401" t="e">
        <f t="shared" si="0"/>
        <v>#VALUE!</v>
      </c>
      <c r="G25">
        <f t="shared" si="1"/>
        <v>0</v>
      </c>
    </row>
    <row r="26" spans="1:7" ht="26.1" hidden="1">
      <c r="A26" s="403" t="s">
        <v>12993</v>
      </c>
      <c r="B26">
        <v>24800</v>
      </c>
      <c r="C26" t="s">
        <v>12994</v>
      </c>
      <c r="D26">
        <v>556</v>
      </c>
      <c r="F26" s="401" t="e">
        <f t="shared" si="0"/>
        <v>#VALUE!</v>
      </c>
      <c r="G26">
        <f t="shared" si="1"/>
        <v>0</v>
      </c>
    </row>
    <row r="27" spans="1:7" ht="26.1">
      <c r="A27" s="403" t="s">
        <v>12995</v>
      </c>
      <c r="B27">
        <v>12000</v>
      </c>
      <c r="C27" t="s">
        <v>12996</v>
      </c>
      <c r="D27">
        <v>250</v>
      </c>
      <c r="E27" s="404">
        <v>171106555</v>
      </c>
      <c r="F27" s="401" t="str">
        <f t="shared" si="0"/>
        <v>Í1+&amp;WÈ5qÎ</v>
      </c>
      <c r="G27">
        <f t="shared" si="1"/>
        <v>0</v>
      </c>
    </row>
    <row r="28" spans="1:7" ht="26.1">
      <c r="A28" s="403" t="s">
        <v>12997</v>
      </c>
      <c r="B28">
        <v>23200</v>
      </c>
      <c r="C28" t="s">
        <v>12998</v>
      </c>
      <c r="D28">
        <v>385</v>
      </c>
      <c r="E28" s="404">
        <v>171106565</v>
      </c>
      <c r="F28" s="401" t="str">
        <f t="shared" si="0"/>
        <v>Í1+&amp;XÈ5uÎ</v>
      </c>
      <c r="G28">
        <f t="shared" si="1"/>
        <v>0</v>
      </c>
    </row>
    <row r="29" spans="1:7" ht="26.1">
      <c r="A29" s="403" t="s">
        <v>12999</v>
      </c>
      <c r="B29">
        <v>7200</v>
      </c>
      <c r="C29" t="s">
        <v>13000</v>
      </c>
      <c r="D29">
        <v>226</v>
      </c>
      <c r="E29" s="404">
        <v>171106534</v>
      </c>
      <c r="F29" s="401" t="str">
        <f t="shared" si="0"/>
        <v>Í1+&amp;UÈ4cÎ</v>
      </c>
      <c r="G29">
        <f t="shared" si="1"/>
        <v>0</v>
      </c>
    </row>
    <row r="30" spans="1:7" ht="26.1">
      <c r="A30" s="403" t="s">
        <v>13001</v>
      </c>
      <c r="B30">
        <v>32800</v>
      </c>
      <c r="C30" t="s">
        <v>13002</v>
      </c>
      <c r="D30">
        <v>201</v>
      </c>
      <c r="E30" s="404">
        <v>171106533</v>
      </c>
      <c r="F30" s="401" t="str">
        <f t="shared" si="0"/>
        <v>Í1+&amp;UÈ3]Î</v>
      </c>
      <c r="G30">
        <f t="shared" si="1"/>
        <v>0</v>
      </c>
    </row>
    <row r="31" spans="1:7" ht="26.1">
      <c r="A31" s="403" t="s">
        <v>13003</v>
      </c>
      <c r="B31">
        <v>42400</v>
      </c>
      <c r="C31" t="s">
        <v>13004</v>
      </c>
      <c r="D31">
        <v>252</v>
      </c>
      <c r="E31" s="404">
        <v>171104728</v>
      </c>
      <c r="F31" s="401" t="str">
        <f t="shared" si="0"/>
        <v>Í1+$hÈ8ZÎ</v>
      </c>
      <c r="G31">
        <f t="shared" si="1"/>
        <v>0</v>
      </c>
    </row>
    <row r="32" spans="1:7" ht="26.1">
      <c r="A32" s="403" t="s">
        <v>13005</v>
      </c>
      <c r="B32">
        <v>322400</v>
      </c>
      <c r="C32" t="s">
        <v>13006</v>
      </c>
      <c r="D32">
        <v>26</v>
      </c>
      <c r="E32" s="404">
        <v>171104324</v>
      </c>
      <c r="F32" s="401" t="str">
        <f t="shared" si="0"/>
        <v>Í1+$@È4pÎ</v>
      </c>
      <c r="G32">
        <f t="shared" si="1"/>
        <v>0</v>
      </c>
    </row>
    <row r="33" spans="1:7" ht="26.1" hidden="1">
      <c r="A33" s="403" t="s">
        <v>13007</v>
      </c>
      <c r="B33">
        <v>4700</v>
      </c>
      <c r="C33" t="s">
        <v>13008</v>
      </c>
      <c r="D33">
        <v>162</v>
      </c>
      <c r="F33" s="401" t="e">
        <f t="shared" si="0"/>
        <v>#VALUE!</v>
      </c>
      <c r="G33">
        <f t="shared" si="1"/>
        <v>0</v>
      </c>
    </row>
    <row r="34" spans="1:7" ht="26.1">
      <c r="A34" s="403" t="s">
        <v>13009</v>
      </c>
      <c r="B34">
        <v>3400</v>
      </c>
      <c r="C34" t="s">
        <v>13010</v>
      </c>
      <c r="D34">
        <v>65</v>
      </c>
      <c r="E34" s="404">
        <v>171111023</v>
      </c>
      <c r="F34" s="401" t="str">
        <f t="shared" si="0"/>
        <v>Í1++"È3nÎ</v>
      </c>
      <c r="G34">
        <f t="shared" si="1"/>
        <v>0</v>
      </c>
    </row>
    <row r="35" spans="1:7" ht="26.1">
      <c r="A35" s="403" t="s">
        <v>13011</v>
      </c>
      <c r="B35">
        <v>4700</v>
      </c>
      <c r="C35" t="s">
        <v>13012</v>
      </c>
      <c r="D35">
        <v>198</v>
      </c>
      <c r="E35" s="404">
        <v>171106531</v>
      </c>
      <c r="F35" s="401" t="str">
        <f t="shared" si="0"/>
        <v>Í1+&amp;UÈ1QÎ</v>
      </c>
      <c r="G35">
        <f t="shared" si="1"/>
        <v>0</v>
      </c>
    </row>
    <row r="36" spans="1:7" ht="26.1">
      <c r="A36" s="403" t="s">
        <v>13013</v>
      </c>
      <c r="B36">
        <v>3400</v>
      </c>
      <c r="C36" t="s">
        <v>13014</v>
      </c>
      <c r="D36">
        <v>332</v>
      </c>
      <c r="E36" s="404">
        <v>171104590</v>
      </c>
      <c r="F36" s="401" t="str">
        <f t="shared" si="0"/>
        <v>Í1+$[È0]Î</v>
      </c>
      <c r="G36">
        <f t="shared" si="1"/>
        <v>0</v>
      </c>
    </row>
    <row r="37" spans="1:7" ht="26.1">
      <c r="A37" s="403" t="s">
        <v>13015</v>
      </c>
      <c r="B37">
        <v>39200</v>
      </c>
      <c r="C37" t="s">
        <v>13016</v>
      </c>
      <c r="D37">
        <v>36</v>
      </c>
      <c r="E37" s="404">
        <v>171104646</v>
      </c>
      <c r="F37" s="401" t="str">
        <f t="shared" si="0"/>
        <v>Í1+$`È6.Î</v>
      </c>
      <c r="G37">
        <f t="shared" si="1"/>
        <v>0</v>
      </c>
    </row>
    <row r="38" spans="1:7" ht="26.1">
      <c r="A38" s="403" t="s">
        <v>13017</v>
      </c>
      <c r="B38">
        <v>4700</v>
      </c>
      <c r="C38" t="s">
        <v>13018</v>
      </c>
      <c r="D38">
        <v>250</v>
      </c>
      <c r="E38" s="404">
        <v>171109825</v>
      </c>
      <c r="F38" s="401" t="str">
        <f t="shared" si="0"/>
        <v>Í1+)rÈ5ÃÎ</v>
      </c>
      <c r="G38">
        <f t="shared" si="1"/>
        <v>0</v>
      </c>
    </row>
    <row r="39" spans="1:7" ht="26.1">
      <c r="A39" s="403" t="s">
        <v>13019</v>
      </c>
      <c r="B39">
        <v>29600</v>
      </c>
      <c r="C39" t="s">
        <v>13020</v>
      </c>
      <c r="D39">
        <v>267</v>
      </c>
      <c r="E39" s="404">
        <v>171104713</v>
      </c>
      <c r="F39" s="401" t="str">
        <f t="shared" si="0"/>
        <v>Í1+$gÈ38Î</v>
      </c>
      <c r="G39">
        <f t="shared" si="1"/>
        <v>0</v>
      </c>
    </row>
    <row r="40" spans="1:7" ht="26.1">
      <c r="A40" s="403" t="s">
        <v>13021</v>
      </c>
      <c r="B40">
        <v>34400</v>
      </c>
      <c r="C40" t="s">
        <v>13022</v>
      </c>
      <c r="D40">
        <v>207</v>
      </c>
      <c r="E40" s="404">
        <v>171106932</v>
      </c>
      <c r="F40" s="401" t="str">
        <f t="shared" si="0"/>
        <v>Í1+&amp;}È2)Î</v>
      </c>
      <c r="G40">
        <f t="shared" si="1"/>
        <v>0</v>
      </c>
    </row>
    <row r="41" spans="1:7" ht="26.1">
      <c r="A41" s="403" t="s">
        <v>13023</v>
      </c>
      <c r="B41">
        <v>12000</v>
      </c>
      <c r="C41" t="s">
        <v>13024</v>
      </c>
      <c r="D41">
        <v>314</v>
      </c>
      <c r="E41" s="404">
        <v>171106697</v>
      </c>
      <c r="F41" s="401" t="str">
        <f t="shared" si="0"/>
        <v>Í1+&amp;eÈ7NÎ</v>
      </c>
      <c r="G41">
        <f t="shared" si="1"/>
        <v>0</v>
      </c>
    </row>
    <row r="42" spans="1:7" ht="26.1">
      <c r="A42" s="403" t="s">
        <v>13025</v>
      </c>
      <c r="B42">
        <v>16800</v>
      </c>
      <c r="C42" t="s">
        <v>13026</v>
      </c>
      <c r="D42">
        <v>149</v>
      </c>
      <c r="E42" s="404">
        <v>171108851</v>
      </c>
      <c r="F42" s="401" t="str">
        <f t="shared" si="0"/>
        <v>Í1+(uÈ1pÎ</v>
      </c>
      <c r="G42">
        <f t="shared" si="1"/>
        <v>0</v>
      </c>
    </row>
    <row r="43" spans="1:7" ht="26.1" hidden="1">
      <c r="A43" s="403" t="s">
        <v>13027</v>
      </c>
      <c r="B43">
        <v>40800</v>
      </c>
      <c r="C43" t="s">
        <v>13028</v>
      </c>
      <c r="D43">
        <v>576</v>
      </c>
      <c r="F43" s="401" t="e">
        <f t="shared" si="0"/>
        <v>#VALUE!</v>
      </c>
      <c r="G43">
        <f t="shared" si="1"/>
        <v>0</v>
      </c>
    </row>
    <row r="44" spans="1:7" ht="26.1" hidden="1">
      <c r="A44" s="403" t="s">
        <v>13029</v>
      </c>
      <c r="B44">
        <v>60000</v>
      </c>
      <c r="C44" t="s">
        <v>13030</v>
      </c>
      <c r="D44">
        <v>571</v>
      </c>
      <c r="F44" s="401" t="e">
        <f t="shared" si="0"/>
        <v>#VALUE!</v>
      </c>
      <c r="G44">
        <f t="shared" si="1"/>
        <v>0</v>
      </c>
    </row>
    <row r="45" spans="1:7" ht="26.1" hidden="1">
      <c r="A45" s="403" t="s">
        <v>13031</v>
      </c>
      <c r="B45">
        <v>12000</v>
      </c>
      <c r="C45" t="s">
        <v>13032</v>
      </c>
      <c r="D45">
        <v>575</v>
      </c>
      <c r="F45" s="401" t="e">
        <f t="shared" si="0"/>
        <v>#VALUE!</v>
      </c>
      <c r="G45">
        <f t="shared" si="1"/>
        <v>0</v>
      </c>
    </row>
    <row r="46" spans="1:7" ht="26.1">
      <c r="A46" s="403" t="s">
        <v>13033</v>
      </c>
      <c r="B46">
        <v>2100</v>
      </c>
      <c r="C46" t="s">
        <v>13034</v>
      </c>
      <c r="D46">
        <v>69</v>
      </c>
      <c r="E46" s="404">
        <v>171111109</v>
      </c>
      <c r="F46" s="401" t="str">
        <f t="shared" si="0"/>
        <v>Í1++*È9KÎ</v>
      </c>
      <c r="G46">
        <f t="shared" si="1"/>
        <v>0</v>
      </c>
    </row>
    <row r="47" spans="1:7" ht="26.1">
      <c r="A47" s="403" t="s">
        <v>13035</v>
      </c>
      <c r="B47">
        <v>96800</v>
      </c>
      <c r="C47" t="s">
        <v>13036</v>
      </c>
      <c r="D47">
        <v>30</v>
      </c>
      <c r="E47" s="404">
        <v>171111045</v>
      </c>
      <c r="F47" s="401" t="str">
        <f t="shared" si="0"/>
        <v>Í1++$È5ÆÎ</v>
      </c>
      <c r="G47">
        <f t="shared" si="1"/>
        <v>0</v>
      </c>
    </row>
    <row r="48" spans="1:7" ht="26.1">
      <c r="A48" s="403" t="s">
        <v>13037</v>
      </c>
      <c r="B48">
        <v>55200</v>
      </c>
      <c r="C48" t="s">
        <v>13038</v>
      </c>
      <c r="D48">
        <v>72</v>
      </c>
      <c r="E48" s="404">
        <v>171109984</v>
      </c>
      <c r="F48" s="401" t="str">
        <f t="shared" si="0"/>
        <v>Í1+)ÆÈ4RÎ</v>
      </c>
      <c r="G48">
        <f t="shared" si="1"/>
        <v>0</v>
      </c>
    </row>
    <row r="49" spans="1:7" ht="26.1">
      <c r="A49" s="403" t="s">
        <v>13039</v>
      </c>
      <c r="B49">
        <v>18400</v>
      </c>
      <c r="C49" t="s">
        <v>13040</v>
      </c>
      <c r="D49">
        <v>39</v>
      </c>
      <c r="E49" s="404">
        <v>171108803</v>
      </c>
      <c r="F49" s="401" t="str">
        <f t="shared" si="0"/>
        <v>Í1+(pÈ3hÎ</v>
      </c>
      <c r="G49">
        <f t="shared" si="1"/>
        <v>0</v>
      </c>
    </row>
    <row r="50" spans="1:7" ht="26.1" hidden="1">
      <c r="A50" s="405" t="s">
        <v>13041</v>
      </c>
      <c r="B50" s="406">
        <v>13600</v>
      </c>
      <c r="C50" s="406" t="s">
        <v>13042</v>
      </c>
      <c r="D50" s="406">
        <v>561</v>
      </c>
      <c r="E50" s="407">
        <v>171109554</v>
      </c>
      <c r="F50" s="408" t="str">
        <f t="shared" si="0"/>
        <v>Í1+)WÈ4tÎ</v>
      </c>
      <c r="G50" s="406">
        <f t="shared" si="1"/>
        <v>1</v>
      </c>
    </row>
    <row r="51" spans="1:7" ht="26.1" hidden="1">
      <c r="A51" s="403" t="s">
        <v>9475</v>
      </c>
      <c r="B51">
        <v>23200</v>
      </c>
      <c r="C51" t="s">
        <v>13043</v>
      </c>
      <c r="D51">
        <v>500</v>
      </c>
      <c r="F51" s="401" t="e">
        <f t="shared" si="0"/>
        <v>#VALUE!</v>
      </c>
      <c r="G51">
        <f t="shared" si="1"/>
        <v>0</v>
      </c>
    </row>
    <row r="52" spans="1:7" ht="26.1">
      <c r="A52" s="403" t="s">
        <v>13044</v>
      </c>
      <c r="B52">
        <v>15200</v>
      </c>
      <c r="C52" t="s">
        <v>13045</v>
      </c>
      <c r="D52">
        <v>406</v>
      </c>
      <c r="E52" s="404">
        <v>171109694</v>
      </c>
      <c r="F52" s="401" t="str">
        <f t="shared" si="0"/>
        <v>Í1+)eÈ4EÎ</v>
      </c>
      <c r="G52">
        <f t="shared" si="1"/>
        <v>0</v>
      </c>
    </row>
    <row r="53" spans="1:7" ht="26.1">
      <c r="A53" s="403" t="s">
        <v>13046</v>
      </c>
      <c r="B53">
        <v>7200</v>
      </c>
      <c r="C53" t="s">
        <v>13047</v>
      </c>
      <c r="D53">
        <v>358</v>
      </c>
      <c r="E53" s="404">
        <v>171102738</v>
      </c>
      <c r="F53" s="401" t="str">
        <f t="shared" si="0"/>
        <v>Í1+"iÈ8XÎ</v>
      </c>
      <c r="G53">
        <f t="shared" si="1"/>
        <v>0</v>
      </c>
    </row>
    <row r="54" spans="1:7" ht="26.1">
      <c r="A54" s="403" t="s">
        <v>13048</v>
      </c>
      <c r="B54">
        <v>12000</v>
      </c>
      <c r="C54" t="s">
        <v>13049</v>
      </c>
      <c r="D54">
        <v>75</v>
      </c>
      <c r="E54" s="404">
        <v>171108892</v>
      </c>
      <c r="F54" s="401" t="str">
        <f t="shared" si="0"/>
        <v>Í1+(yÈ2ÊÎ</v>
      </c>
      <c r="G54">
        <f t="shared" si="1"/>
        <v>0</v>
      </c>
    </row>
    <row r="55" spans="1:7" ht="26.1" hidden="1">
      <c r="A55" s="403" t="s">
        <v>257</v>
      </c>
      <c r="B55">
        <v>76200</v>
      </c>
      <c r="C55" t="s">
        <v>13050</v>
      </c>
      <c r="D55">
        <v>508</v>
      </c>
      <c r="F55" s="401" t="e">
        <f t="shared" si="0"/>
        <v>#VALUE!</v>
      </c>
      <c r="G55">
        <f t="shared" si="1"/>
        <v>0</v>
      </c>
    </row>
    <row r="56" spans="1:7" ht="26.1" hidden="1">
      <c r="A56" s="403" t="s">
        <v>257</v>
      </c>
      <c r="B56">
        <v>68200</v>
      </c>
      <c r="C56" t="s">
        <v>13051</v>
      </c>
      <c r="D56">
        <v>107</v>
      </c>
      <c r="F56" s="401" t="e">
        <f t="shared" si="0"/>
        <v>#VALUE!</v>
      </c>
      <c r="G56">
        <f t="shared" si="1"/>
        <v>0</v>
      </c>
    </row>
    <row r="57" spans="1:7" ht="26.1">
      <c r="A57" s="403" t="s">
        <v>13052</v>
      </c>
      <c r="B57">
        <v>143200</v>
      </c>
      <c r="C57" t="s">
        <v>13053</v>
      </c>
      <c r="D57">
        <v>392</v>
      </c>
      <c r="E57" s="404">
        <v>171102699</v>
      </c>
      <c r="F57" s="401" t="str">
        <f t="shared" si="0"/>
        <v>Í1+"eÈ9NÎ</v>
      </c>
      <c r="G57">
        <f t="shared" si="1"/>
        <v>0</v>
      </c>
    </row>
    <row r="58" spans="1:7" ht="26.1">
      <c r="A58" s="403" t="s">
        <v>13054</v>
      </c>
      <c r="B58">
        <v>24800</v>
      </c>
      <c r="C58" t="s">
        <v>13055</v>
      </c>
      <c r="D58">
        <v>381</v>
      </c>
      <c r="E58" s="404">
        <v>171109716</v>
      </c>
      <c r="F58" s="401" t="str">
        <f t="shared" si="0"/>
        <v>Í1+)gÈ6YÎ</v>
      </c>
      <c r="G58">
        <f t="shared" si="1"/>
        <v>0</v>
      </c>
    </row>
    <row r="59" spans="1:7" ht="26.1" hidden="1">
      <c r="A59" s="403" t="s">
        <v>13056</v>
      </c>
      <c r="B59">
        <v>13600</v>
      </c>
      <c r="C59" t="s">
        <v>13057</v>
      </c>
      <c r="D59">
        <v>112</v>
      </c>
      <c r="F59" s="401" t="e">
        <f t="shared" si="0"/>
        <v>#VALUE!</v>
      </c>
      <c r="G59">
        <f t="shared" si="1"/>
        <v>0</v>
      </c>
    </row>
    <row r="60" spans="1:7" ht="26.1" hidden="1">
      <c r="A60" s="403" t="s">
        <v>13058</v>
      </c>
      <c r="B60">
        <v>90400</v>
      </c>
      <c r="C60" t="s">
        <v>13059</v>
      </c>
      <c r="D60">
        <v>504</v>
      </c>
      <c r="F60" s="401" t="e">
        <f t="shared" si="0"/>
        <v>#VALUE!</v>
      </c>
      <c r="G60">
        <f t="shared" si="1"/>
        <v>0</v>
      </c>
    </row>
    <row r="61" spans="1:7" ht="26.1">
      <c r="A61" s="403" t="s">
        <v>13060</v>
      </c>
      <c r="B61">
        <v>32800</v>
      </c>
      <c r="C61" t="s">
        <v>13061</v>
      </c>
      <c r="D61">
        <v>177</v>
      </c>
      <c r="E61" s="404">
        <v>171111078</v>
      </c>
      <c r="F61" s="401" t="str">
        <f t="shared" si="0"/>
        <v>Í1++'È89Î</v>
      </c>
      <c r="G61">
        <f t="shared" si="1"/>
        <v>0</v>
      </c>
    </row>
    <row r="62" spans="1:7" ht="26.1">
      <c r="A62" s="403" t="s">
        <v>13062</v>
      </c>
      <c r="B62">
        <v>26400</v>
      </c>
      <c r="C62" t="s">
        <v>13063</v>
      </c>
      <c r="D62">
        <v>310</v>
      </c>
      <c r="E62" s="404">
        <v>171111161</v>
      </c>
      <c r="F62" s="401" t="str">
        <f t="shared" si="0"/>
        <v>Í1++0È13Î</v>
      </c>
      <c r="G62">
        <f t="shared" si="1"/>
        <v>0</v>
      </c>
    </row>
    <row r="63" spans="1:7" ht="26.1">
      <c r="A63" s="403" t="s">
        <v>13064</v>
      </c>
      <c r="B63">
        <v>32800</v>
      </c>
      <c r="C63" t="s">
        <v>13065</v>
      </c>
      <c r="D63">
        <v>446</v>
      </c>
      <c r="E63" s="404">
        <v>171111325</v>
      </c>
      <c r="F63" s="401" t="str">
        <f t="shared" si="0"/>
        <v>Í1++@È5$Î</v>
      </c>
      <c r="G63">
        <f t="shared" si="1"/>
        <v>0</v>
      </c>
    </row>
    <row r="64" spans="1:7" ht="26.1">
      <c r="A64" s="403" t="s">
        <v>13066</v>
      </c>
      <c r="B64">
        <v>8800</v>
      </c>
      <c r="C64" t="s">
        <v>13067</v>
      </c>
      <c r="D64">
        <v>419</v>
      </c>
      <c r="E64" s="404">
        <v>171108985</v>
      </c>
      <c r="F64" s="401" t="str">
        <f t="shared" si="0"/>
        <v>Í1+(ÆÈ5UÎ</v>
      </c>
      <c r="G64">
        <f t="shared" si="1"/>
        <v>0</v>
      </c>
    </row>
    <row r="65" spans="1:7" ht="26.1">
      <c r="A65" s="403" t="s">
        <v>13068</v>
      </c>
      <c r="B65">
        <v>108000</v>
      </c>
      <c r="C65" t="s">
        <v>13069</v>
      </c>
      <c r="D65">
        <v>233</v>
      </c>
      <c r="E65" s="404">
        <v>171106541</v>
      </c>
      <c r="F65" s="401" t="str">
        <f t="shared" si="0"/>
        <v>Í1+&amp;VÈ1UÎ</v>
      </c>
      <c r="G65">
        <f t="shared" si="1"/>
        <v>0</v>
      </c>
    </row>
    <row r="66" spans="1:7" ht="26.1">
      <c r="A66" s="403" t="s">
        <v>13070</v>
      </c>
      <c r="B66">
        <v>47200</v>
      </c>
      <c r="C66" t="s">
        <v>13071</v>
      </c>
      <c r="D66">
        <v>72</v>
      </c>
      <c r="E66" s="404">
        <v>171111091</v>
      </c>
      <c r="F66" s="401" t="str">
        <f t="shared" si="0"/>
        <v>Í1++)È1~Î</v>
      </c>
      <c r="G66">
        <f t="shared" si="1"/>
        <v>0</v>
      </c>
    </row>
    <row r="67" spans="1:7" ht="26.1">
      <c r="A67" s="403" t="s">
        <v>13072</v>
      </c>
      <c r="B67">
        <v>34400</v>
      </c>
      <c r="C67" t="s">
        <v>13073</v>
      </c>
      <c r="D67">
        <v>71</v>
      </c>
      <c r="E67" s="404">
        <v>171111090</v>
      </c>
      <c r="F67" s="401" t="str">
        <f t="shared" ref="F67:F130" si="2">Code128(E67)</f>
        <v>Í1++)È0xÎ</v>
      </c>
      <c r="G67">
        <f t="shared" ref="G67:G130" si="3">IF(AND( D67&gt;480,E67&lt;&gt;""),1,0)</f>
        <v>0</v>
      </c>
    </row>
    <row r="68" spans="1:7" ht="26.1" hidden="1">
      <c r="A68" s="403" t="s">
        <v>13074</v>
      </c>
      <c r="B68">
        <v>84000</v>
      </c>
      <c r="C68" t="s">
        <v>13075</v>
      </c>
      <c r="D68">
        <v>483</v>
      </c>
      <c r="F68" s="401" t="e">
        <f t="shared" si="2"/>
        <v>#VALUE!</v>
      </c>
      <c r="G68">
        <f t="shared" si="3"/>
        <v>0</v>
      </c>
    </row>
    <row r="69" spans="1:7" ht="26.1" hidden="1">
      <c r="A69" s="403" t="s">
        <v>13076</v>
      </c>
      <c r="B69">
        <v>53600</v>
      </c>
      <c r="C69" t="s">
        <v>13077</v>
      </c>
      <c r="D69">
        <v>574</v>
      </c>
      <c r="F69" s="401" t="e">
        <f t="shared" si="2"/>
        <v>#VALUE!</v>
      </c>
      <c r="G69">
        <f t="shared" si="3"/>
        <v>0</v>
      </c>
    </row>
    <row r="70" spans="1:7" ht="26.1" hidden="1">
      <c r="A70" s="403" t="s">
        <v>13078</v>
      </c>
      <c r="B70">
        <v>28000</v>
      </c>
      <c r="C70" t="s">
        <v>13079</v>
      </c>
      <c r="D70">
        <v>568</v>
      </c>
      <c r="F70" s="401" t="e">
        <f t="shared" si="2"/>
        <v>#VALUE!</v>
      </c>
      <c r="G70">
        <f t="shared" si="3"/>
        <v>0</v>
      </c>
    </row>
    <row r="71" spans="1:7" ht="26.1">
      <c r="A71" s="403" t="s">
        <v>13080</v>
      </c>
      <c r="B71">
        <v>48800</v>
      </c>
      <c r="C71" t="s">
        <v>13081</v>
      </c>
      <c r="D71">
        <v>56</v>
      </c>
      <c r="E71" s="404">
        <v>171103516</v>
      </c>
      <c r="F71" s="401" t="str">
        <f t="shared" si="2"/>
        <v>Í1+#SÈ6^Î</v>
      </c>
      <c r="G71">
        <f t="shared" si="3"/>
        <v>0</v>
      </c>
    </row>
    <row r="72" spans="1:7" ht="26.1">
      <c r="A72" s="403" t="s">
        <v>13082</v>
      </c>
      <c r="B72">
        <v>24800</v>
      </c>
      <c r="C72" t="s">
        <v>13083</v>
      </c>
      <c r="D72">
        <v>354</v>
      </c>
      <c r="E72" s="404">
        <v>171104449</v>
      </c>
      <c r="F72" s="401" t="str">
        <f t="shared" si="2"/>
        <v>Í1+$LÈ9WÎ</v>
      </c>
      <c r="G72">
        <f t="shared" si="3"/>
        <v>0</v>
      </c>
    </row>
    <row r="73" spans="1:7" ht="26.1" hidden="1">
      <c r="A73" s="403" t="s">
        <v>13084</v>
      </c>
      <c r="B73">
        <v>68000</v>
      </c>
      <c r="C73" t="s">
        <v>13085</v>
      </c>
      <c r="D73">
        <v>548</v>
      </c>
      <c r="F73" s="401" t="e">
        <f t="shared" si="2"/>
        <v>#VALUE!</v>
      </c>
      <c r="G73">
        <f t="shared" si="3"/>
        <v>0</v>
      </c>
    </row>
    <row r="74" spans="1:7" ht="26.1">
      <c r="A74" s="403" t="s">
        <v>13086</v>
      </c>
      <c r="B74">
        <v>10400</v>
      </c>
      <c r="C74" t="s">
        <v>13087</v>
      </c>
      <c r="D74">
        <v>354</v>
      </c>
      <c r="E74" s="404">
        <v>171101906</v>
      </c>
      <c r="F74" s="401" t="str">
        <f t="shared" si="2"/>
        <v>Í1+!zÈ6&amp;Î</v>
      </c>
      <c r="G74">
        <f t="shared" si="3"/>
        <v>0</v>
      </c>
    </row>
    <row r="75" spans="1:7" ht="26.1">
      <c r="A75" s="403" t="s">
        <v>13088</v>
      </c>
      <c r="B75">
        <v>3400</v>
      </c>
      <c r="C75" t="s">
        <v>13089</v>
      </c>
      <c r="D75">
        <v>207</v>
      </c>
      <c r="E75" s="404">
        <v>171109860</v>
      </c>
      <c r="F75" s="401" t="str">
        <f t="shared" si="2"/>
        <v>Í1+)vÈ0qÎ</v>
      </c>
      <c r="G75">
        <f t="shared" si="3"/>
        <v>0</v>
      </c>
    </row>
    <row r="76" spans="1:7" ht="26.1">
      <c r="A76" s="403" t="s">
        <v>13090</v>
      </c>
      <c r="B76">
        <v>32800</v>
      </c>
      <c r="C76" t="s">
        <v>13091</v>
      </c>
      <c r="D76">
        <v>315</v>
      </c>
      <c r="E76" s="404">
        <v>171104481</v>
      </c>
      <c r="F76" s="401" t="str">
        <f t="shared" si="2"/>
        <v>Í1+$PÈ17Î</v>
      </c>
      <c r="G76">
        <f t="shared" si="3"/>
        <v>0</v>
      </c>
    </row>
    <row r="77" spans="1:7" ht="26.1">
      <c r="A77" s="403" t="s">
        <v>13092</v>
      </c>
      <c r="B77">
        <v>8800</v>
      </c>
      <c r="C77" t="s">
        <v>13093</v>
      </c>
      <c r="D77">
        <v>148</v>
      </c>
      <c r="E77" s="404">
        <v>171103667</v>
      </c>
      <c r="F77" s="401" t="str">
        <f t="shared" si="2"/>
        <v>Í1+#bÈ79Î</v>
      </c>
      <c r="G77">
        <f t="shared" si="3"/>
        <v>0</v>
      </c>
    </row>
    <row r="78" spans="1:7" ht="26.1" hidden="1">
      <c r="A78" s="403" t="s">
        <v>13094</v>
      </c>
      <c r="B78">
        <v>8800</v>
      </c>
      <c r="C78" t="s">
        <v>13095</v>
      </c>
      <c r="D78">
        <v>559</v>
      </c>
      <c r="F78" s="401" t="e">
        <f t="shared" si="2"/>
        <v>#VALUE!</v>
      </c>
      <c r="G78">
        <f t="shared" si="3"/>
        <v>0</v>
      </c>
    </row>
    <row r="79" spans="1:7" ht="26.1">
      <c r="A79" s="403" t="s">
        <v>13096</v>
      </c>
      <c r="B79">
        <v>7200</v>
      </c>
      <c r="C79" t="s">
        <v>13097</v>
      </c>
      <c r="D79">
        <v>474</v>
      </c>
      <c r="E79" s="404">
        <v>171109634</v>
      </c>
      <c r="F79" s="401" t="str">
        <f t="shared" si="2"/>
        <v>Í1+)_È4-Î</v>
      </c>
      <c r="G79">
        <f t="shared" si="3"/>
        <v>0</v>
      </c>
    </row>
    <row r="80" spans="1:7" ht="26.1" hidden="1">
      <c r="A80" s="405" t="s">
        <v>13098</v>
      </c>
      <c r="B80" s="406">
        <v>23200</v>
      </c>
      <c r="C80" s="406" t="s">
        <v>13099</v>
      </c>
      <c r="D80" s="406">
        <v>484</v>
      </c>
      <c r="E80" s="407">
        <v>171109626</v>
      </c>
      <c r="F80" s="408" t="str">
        <f t="shared" si="2"/>
        <v>Í1+)^È65Î</v>
      </c>
      <c r="G80" s="406">
        <f t="shared" si="3"/>
        <v>1</v>
      </c>
    </row>
    <row r="81" spans="1:7" ht="26.1">
      <c r="A81" s="403" t="s">
        <v>13100</v>
      </c>
      <c r="B81">
        <v>39200</v>
      </c>
      <c r="C81" t="s">
        <v>13101</v>
      </c>
      <c r="D81">
        <v>326</v>
      </c>
      <c r="E81" s="404">
        <v>171107191</v>
      </c>
      <c r="F81" s="401" t="str">
        <f t="shared" si="2"/>
        <v>Í1+'3È13Î</v>
      </c>
      <c r="G81">
        <f t="shared" si="3"/>
        <v>0</v>
      </c>
    </row>
    <row r="82" spans="1:7" ht="26.1" hidden="1">
      <c r="A82" s="403" t="s">
        <v>13102</v>
      </c>
      <c r="B82">
        <v>23200</v>
      </c>
      <c r="C82" t="s">
        <v>13103</v>
      </c>
      <c r="D82">
        <v>572</v>
      </c>
      <c r="F82" s="401" t="e">
        <f t="shared" si="2"/>
        <v>#VALUE!</v>
      </c>
      <c r="G82">
        <f t="shared" si="3"/>
        <v>0</v>
      </c>
    </row>
    <row r="83" spans="1:7" ht="26.1">
      <c r="A83" s="403" t="s">
        <v>13104</v>
      </c>
      <c r="B83">
        <v>60000</v>
      </c>
      <c r="C83" t="s">
        <v>13105</v>
      </c>
      <c r="D83">
        <v>317</v>
      </c>
      <c r="E83" s="404">
        <v>171101680</v>
      </c>
      <c r="F83" s="401" t="str">
        <f t="shared" si="2"/>
        <v>Í1+!dÈ0xÎ</v>
      </c>
      <c r="G83">
        <f t="shared" si="3"/>
        <v>0</v>
      </c>
    </row>
    <row r="84" spans="1:7" ht="26.1" hidden="1">
      <c r="A84" s="403" t="s">
        <v>8492</v>
      </c>
      <c r="B84">
        <v>63400</v>
      </c>
      <c r="C84" t="s">
        <v>13106</v>
      </c>
      <c r="D84">
        <v>43</v>
      </c>
      <c r="F84" s="401" t="e">
        <f t="shared" si="2"/>
        <v>#VALUE!</v>
      </c>
      <c r="G84">
        <f t="shared" si="3"/>
        <v>0</v>
      </c>
    </row>
    <row r="85" spans="1:7" ht="26.1" hidden="1">
      <c r="A85" s="403" t="s">
        <v>13107</v>
      </c>
      <c r="B85">
        <v>55200</v>
      </c>
      <c r="C85" t="s">
        <v>13108</v>
      </c>
      <c r="D85">
        <v>561</v>
      </c>
      <c r="F85" s="401" t="e">
        <f t="shared" si="2"/>
        <v>#VALUE!</v>
      </c>
      <c r="G85">
        <f t="shared" si="3"/>
        <v>0</v>
      </c>
    </row>
    <row r="86" spans="1:7" ht="26.1">
      <c r="A86" s="403" t="s">
        <v>13109</v>
      </c>
      <c r="B86">
        <v>2100</v>
      </c>
      <c r="C86" t="s">
        <v>13110</v>
      </c>
      <c r="D86">
        <v>408</v>
      </c>
      <c r="E86" s="404">
        <v>171103644</v>
      </c>
      <c r="F86" s="401" t="str">
        <f t="shared" si="2"/>
        <v>Í1+#`È4ÊÎ</v>
      </c>
      <c r="G86">
        <f t="shared" si="3"/>
        <v>0</v>
      </c>
    </row>
    <row r="87" spans="1:7" ht="26.1">
      <c r="A87" s="403" t="s">
        <v>13111</v>
      </c>
      <c r="B87">
        <v>71200</v>
      </c>
      <c r="C87" t="s">
        <v>13112</v>
      </c>
      <c r="D87">
        <v>389</v>
      </c>
      <c r="E87" s="404">
        <v>171103623</v>
      </c>
      <c r="F87" s="401" t="str">
        <f t="shared" si="2"/>
        <v>Í1+#^È3xÎ</v>
      </c>
      <c r="G87">
        <f t="shared" si="3"/>
        <v>0</v>
      </c>
    </row>
    <row r="88" spans="1:7" ht="26.1">
      <c r="A88" s="403" t="s">
        <v>13113</v>
      </c>
      <c r="B88">
        <v>18400</v>
      </c>
      <c r="C88" t="s">
        <v>13114</v>
      </c>
      <c r="D88">
        <v>136</v>
      </c>
      <c r="E88" s="404">
        <v>171108906</v>
      </c>
      <c r="F88" s="401" t="str">
        <f t="shared" si="2"/>
        <v>Í1+(zÈ6;Î</v>
      </c>
      <c r="G88">
        <f t="shared" si="3"/>
        <v>0</v>
      </c>
    </row>
    <row r="89" spans="1:7" ht="26.1">
      <c r="A89" s="403" t="s">
        <v>13115</v>
      </c>
      <c r="B89">
        <v>2100</v>
      </c>
      <c r="C89" t="s">
        <v>13116</v>
      </c>
      <c r="D89">
        <v>355</v>
      </c>
      <c r="E89" s="404">
        <v>171110998</v>
      </c>
      <c r="F89" s="401" t="str">
        <f t="shared" si="2"/>
        <v>Í1+*ÇÈ8qÎ</v>
      </c>
      <c r="G89">
        <f t="shared" si="3"/>
        <v>0</v>
      </c>
    </row>
    <row r="90" spans="1:7" ht="26.1" hidden="1">
      <c r="A90" s="405" t="s">
        <v>13117</v>
      </c>
      <c r="B90" s="406">
        <v>10400</v>
      </c>
      <c r="C90" s="406" t="s">
        <v>13118</v>
      </c>
      <c r="D90" s="406">
        <v>560</v>
      </c>
      <c r="E90" s="407">
        <v>171109555</v>
      </c>
      <c r="F90" s="408" t="str">
        <f t="shared" si="2"/>
        <v>Í1+)WÈ5zÎ</v>
      </c>
      <c r="G90" s="406">
        <f t="shared" si="3"/>
        <v>1</v>
      </c>
    </row>
    <row r="91" spans="1:7" ht="26.1">
      <c r="A91" s="403" t="s">
        <v>13119</v>
      </c>
      <c r="B91">
        <v>3400</v>
      </c>
      <c r="C91" t="s">
        <v>13120</v>
      </c>
      <c r="D91">
        <v>290</v>
      </c>
      <c r="E91" s="404">
        <v>171109792</v>
      </c>
      <c r="F91" s="401" t="str">
        <f t="shared" si="2"/>
        <v>Í1+)oÈ2aÎ</v>
      </c>
      <c r="G91">
        <f t="shared" si="3"/>
        <v>0</v>
      </c>
    </row>
    <row r="92" spans="1:7" ht="26.1" hidden="1">
      <c r="A92" s="403" t="s">
        <v>13121</v>
      </c>
      <c r="B92">
        <v>26400</v>
      </c>
      <c r="C92" t="s">
        <v>13122</v>
      </c>
      <c r="D92">
        <v>496</v>
      </c>
      <c r="F92" s="401" t="e">
        <f t="shared" si="2"/>
        <v>#VALUE!</v>
      </c>
      <c r="G92">
        <f t="shared" si="3"/>
        <v>0</v>
      </c>
    </row>
    <row r="93" spans="1:7" ht="26.1" hidden="1">
      <c r="A93" s="405" t="s">
        <v>13123</v>
      </c>
      <c r="B93" s="406">
        <v>13600</v>
      </c>
      <c r="C93" s="406" t="s">
        <v>13124</v>
      </c>
      <c r="D93" s="406">
        <v>571</v>
      </c>
      <c r="E93" s="407">
        <v>171109544</v>
      </c>
      <c r="F93" s="408" t="str">
        <f t="shared" si="2"/>
        <v>Í1+)VÈ4pÎ</v>
      </c>
      <c r="G93" s="406">
        <f t="shared" si="3"/>
        <v>1</v>
      </c>
    </row>
    <row r="94" spans="1:7" ht="26.1">
      <c r="A94" s="403" t="s">
        <v>13125</v>
      </c>
      <c r="B94">
        <v>28000</v>
      </c>
      <c r="C94" t="s">
        <v>13126</v>
      </c>
      <c r="D94">
        <v>400</v>
      </c>
      <c r="E94" s="404">
        <v>171104181</v>
      </c>
      <c r="F94" s="401" t="str">
        <f t="shared" si="2"/>
        <v>Í1+$2È1&amp;Î</v>
      </c>
      <c r="G94">
        <f t="shared" si="3"/>
        <v>0</v>
      </c>
    </row>
    <row r="95" spans="1:7" ht="26.1">
      <c r="A95" s="403" t="s">
        <v>13127</v>
      </c>
      <c r="B95">
        <v>13600</v>
      </c>
      <c r="C95" t="s">
        <v>13128</v>
      </c>
      <c r="D95">
        <v>261</v>
      </c>
      <c r="E95" s="404">
        <v>171106652</v>
      </c>
      <c r="F95" s="401" t="str">
        <f t="shared" si="2"/>
        <v>Í1+&amp;aÈ2ÂÎ</v>
      </c>
      <c r="G95">
        <f t="shared" si="3"/>
        <v>0</v>
      </c>
    </row>
    <row r="96" spans="1:7" ht="26.1">
      <c r="A96" s="403" t="s">
        <v>13129</v>
      </c>
      <c r="B96">
        <v>29600</v>
      </c>
      <c r="C96" t="s">
        <v>13130</v>
      </c>
      <c r="D96">
        <v>179</v>
      </c>
      <c r="E96" s="404">
        <v>171106514</v>
      </c>
      <c r="F96" s="401" t="str">
        <f t="shared" si="2"/>
        <v>Í1+&amp;SÈ4[Î</v>
      </c>
      <c r="G96">
        <f t="shared" si="3"/>
        <v>0</v>
      </c>
    </row>
    <row r="97" spans="1:7" ht="26.1" hidden="1">
      <c r="A97" s="403" t="s">
        <v>13131</v>
      </c>
      <c r="B97">
        <v>23200</v>
      </c>
      <c r="C97" t="s">
        <v>13132</v>
      </c>
      <c r="D97">
        <v>248</v>
      </c>
      <c r="F97" s="401" t="e">
        <f t="shared" si="2"/>
        <v>#VALUE!</v>
      </c>
      <c r="G97">
        <f t="shared" si="3"/>
        <v>0</v>
      </c>
    </row>
    <row r="98" spans="1:7" ht="26.1">
      <c r="A98" s="403" t="s">
        <v>13133</v>
      </c>
      <c r="B98">
        <v>29600</v>
      </c>
      <c r="C98" t="s">
        <v>13134</v>
      </c>
      <c r="D98">
        <v>455</v>
      </c>
      <c r="E98" s="404">
        <v>171103791</v>
      </c>
      <c r="F98" s="401" t="str">
        <f t="shared" si="2"/>
        <v>Í1+#oÈ1IÎ</v>
      </c>
      <c r="G98">
        <f t="shared" si="3"/>
        <v>0</v>
      </c>
    </row>
    <row r="99" spans="1:7" ht="26.1">
      <c r="A99" s="403" t="s">
        <v>13135</v>
      </c>
      <c r="B99">
        <v>45600</v>
      </c>
      <c r="C99" t="s">
        <v>13136</v>
      </c>
      <c r="D99">
        <v>383</v>
      </c>
      <c r="E99" s="404">
        <v>171110885</v>
      </c>
      <c r="F99" s="401" t="str">
        <f t="shared" si="2"/>
        <v>Í1+*xÈ53Î</v>
      </c>
      <c r="G99">
        <f t="shared" si="3"/>
        <v>0</v>
      </c>
    </row>
    <row r="100" spans="1:7" ht="26.1">
      <c r="A100" s="403" t="s">
        <v>13137</v>
      </c>
      <c r="B100">
        <v>37600</v>
      </c>
      <c r="C100" t="s">
        <v>13138</v>
      </c>
      <c r="D100">
        <v>438</v>
      </c>
      <c r="E100" s="404">
        <v>171109004</v>
      </c>
      <c r="F100" s="401" t="str">
        <f t="shared" si="2"/>
        <v>Í1+)ÂÈ4fÎ</v>
      </c>
      <c r="G100">
        <f t="shared" si="3"/>
        <v>0</v>
      </c>
    </row>
    <row r="101" spans="1:7" ht="26.1">
      <c r="A101" s="403" t="s">
        <v>13139</v>
      </c>
      <c r="B101">
        <v>4700</v>
      </c>
      <c r="C101" t="s">
        <v>13140</v>
      </c>
      <c r="D101">
        <v>29</v>
      </c>
      <c r="E101" s="404">
        <v>171108830</v>
      </c>
      <c r="F101" s="401" t="str">
        <f t="shared" si="2"/>
        <v>Í1+(sÈ0bÎ</v>
      </c>
      <c r="G101">
        <f t="shared" si="3"/>
        <v>0</v>
      </c>
    </row>
    <row r="102" spans="1:7" ht="26.1">
      <c r="A102" s="403" t="s">
        <v>13141</v>
      </c>
      <c r="B102">
        <v>4700</v>
      </c>
      <c r="C102" t="s">
        <v>13142</v>
      </c>
      <c r="D102">
        <v>61</v>
      </c>
      <c r="E102" s="404">
        <v>171111299</v>
      </c>
      <c r="F102" s="401" t="str">
        <f t="shared" si="2"/>
        <v>Í1++=È90Î</v>
      </c>
      <c r="G102">
        <f t="shared" si="3"/>
        <v>0</v>
      </c>
    </row>
    <row r="103" spans="1:7" ht="26.1" hidden="1">
      <c r="A103" s="403" t="s">
        <v>13143</v>
      </c>
      <c r="B103">
        <v>82400</v>
      </c>
      <c r="C103" t="s">
        <v>13144</v>
      </c>
      <c r="D103">
        <v>494</v>
      </c>
      <c r="F103" s="401" t="e">
        <f t="shared" si="2"/>
        <v>#VALUE!</v>
      </c>
      <c r="G103">
        <f t="shared" si="3"/>
        <v>0</v>
      </c>
    </row>
    <row r="104" spans="1:7" ht="26.1">
      <c r="A104" s="403" t="s">
        <v>13145</v>
      </c>
      <c r="B104">
        <v>2100</v>
      </c>
      <c r="C104" t="s">
        <v>13146</v>
      </c>
      <c r="D104">
        <v>73</v>
      </c>
      <c r="E104" s="404">
        <v>171103533</v>
      </c>
      <c r="F104" s="401" t="str">
        <f t="shared" si="2"/>
        <v>Í1+#UÈ3TÎ</v>
      </c>
      <c r="G104">
        <f t="shared" si="3"/>
        <v>0</v>
      </c>
    </row>
    <row r="105" spans="1:7" ht="26.1">
      <c r="A105" s="403" t="s">
        <v>13147</v>
      </c>
      <c r="B105">
        <v>15200</v>
      </c>
      <c r="C105" t="s">
        <v>13148</v>
      </c>
      <c r="D105">
        <v>248</v>
      </c>
      <c r="E105" s="404">
        <v>171101581</v>
      </c>
      <c r="F105" s="401" t="str">
        <f t="shared" si="2"/>
        <v>Í1+!ZÈ1VÎ</v>
      </c>
      <c r="G105">
        <f t="shared" si="3"/>
        <v>0</v>
      </c>
    </row>
    <row r="106" spans="1:7" ht="26.1">
      <c r="A106" s="403" t="s">
        <v>13149</v>
      </c>
      <c r="B106">
        <v>63200</v>
      </c>
      <c r="C106" t="s">
        <v>13150</v>
      </c>
      <c r="D106">
        <v>363</v>
      </c>
      <c r="E106" s="404">
        <v>171107228</v>
      </c>
      <c r="F106" s="401" t="str">
        <f t="shared" si="2"/>
        <v>Í1+'6È8iÎ</v>
      </c>
      <c r="G106">
        <f t="shared" si="3"/>
        <v>0</v>
      </c>
    </row>
    <row r="107" spans="1:7" ht="26.1">
      <c r="A107" s="403" t="s">
        <v>13151</v>
      </c>
      <c r="B107">
        <v>28000</v>
      </c>
      <c r="C107" t="s">
        <v>13152</v>
      </c>
      <c r="D107">
        <v>358</v>
      </c>
      <c r="E107" s="404">
        <v>171103576</v>
      </c>
      <c r="F107" s="401" t="str">
        <f t="shared" si="2"/>
        <v>Í1+#YÈ6vÎ</v>
      </c>
      <c r="G107">
        <f t="shared" si="3"/>
        <v>0</v>
      </c>
    </row>
    <row r="108" spans="1:7" ht="26.1">
      <c r="A108" s="403" t="s">
        <v>13153</v>
      </c>
      <c r="B108">
        <v>18400</v>
      </c>
      <c r="C108" t="s">
        <v>13154</v>
      </c>
      <c r="D108">
        <v>81</v>
      </c>
      <c r="E108" s="404">
        <v>171104661</v>
      </c>
      <c r="F108" s="401" t="str">
        <f t="shared" si="2"/>
        <v>Í1+$bÈ1ÃÎ</v>
      </c>
      <c r="G108">
        <f t="shared" si="3"/>
        <v>0</v>
      </c>
    </row>
    <row r="109" spans="1:7" ht="26.1">
      <c r="A109" s="403" t="s">
        <v>13155</v>
      </c>
      <c r="B109">
        <v>24800</v>
      </c>
      <c r="C109" t="s">
        <v>13156</v>
      </c>
      <c r="D109">
        <v>152</v>
      </c>
      <c r="E109" s="404">
        <v>171102853</v>
      </c>
      <c r="F109" s="401" t="str">
        <f t="shared" si="2"/>
        <v>Í1+"uÈ3jÎ</v>
      </c>
      <c r="G109">
        <f t="shared" si="3"/>
        <v>0</v>
      </c>
    </row>
    <row r="110" spans="1:7" ht="26.1">
      <c r="A110" s="403" t="s">
        <v>13157</v>
      </c>
      <c r="B110">
        <v>7200</v>
      </c>
      <c r="C110" t="s">
        <v>13158</v>
      </c>
      <c r="D110">
        <v>227</v>
      </c>
      <c r="E110" s="404">
        <v>171102823</v>
      </c>
      <c r="F110" s="401" t="str">
        <f t="shared" si="2"/>
        <v>Í1+"rÈ3^Î</v>
      </c>
      <c r="G110">
        <f t="shared" si="3"/>
        <v>0</v>
      </c>
    </row>
    <row r="111" spans="1:7" ht="26.1">
      <c r="A111" s="403" t="s">
        <v>13159</v>
      </c>
      <c r="B111">
        <v>32800</v>
      </c>
      <c r="C111" t="s">
        <v>13160</v>
      </c>
      <c r="D111">
        <v>480</v>
      </c>
      <c r="E111" s="404">
        <v>171109513</v>
      </c>
      <c r="F111" s="401" t="str">
        <f t="shared" si="2"/>
        <v>Í1+)SÈ3^Î</v>
      </c>
      <c r="G111">
        <f t="shared" si="3"/>
        <v>0</v>
      </c>
    </row>
    <row r="112" spans="1:7" ht="26.1" hidden="1">
      <c r="A112" s="403" t="s">
        <v>13161</v>
      </c>
      <c r="B112">
        <v>12000</v>
      </c>
      <c r="C112" t="s">
        <v>13162</v>
      </c>
      <c r="D112">
        <v>35</v>
      </c>
      <c r="F112" s="401" t="e">
        <f t="shared" si="2"/>
        <v>#VALUE!</v>
      </c>
      <c r="G112">
        <f t="shared" si="3"/>
        <v>0</v>
      </c>
    </row>
    <row r="113" spans="1:7" ht="26.1">
      <c r="A113" s="403" t="s">
        <v>13163</v>
      </c>
      <c r="B113">
        <v>7200</v>
      </c>
      <c r="C113" t="s">
        <v>13164</v>
      </c>
      <c r="D113">
        <v>433</v>
      </c>
      <c r="E113" s="404">
        <v>171101701</v>
      </c>
      <c r="F113" s="401" t="str">
        <f t="shared" si="2"/>
        <v>Í1+!fÈ1ÊÎ</v>
      </c>
      <c r="G113">
        <f t="shared" si="3"/>
        <v>0</v>
      </c>
    </row>
    <row r="114" spans="1:7" ht="26.1">
      <c r="A114" s="403" t="s">
        <v>13165</v>
      </c>
      <c r="B114">
        <v>32800</v>
      </c>
      <c r="C114" t="s">
        <v>13166</v>
      </c>
      <c r="D114">
        <v>436</v>
      </c>
      <c r="E114" s="404">
        <v>171101712</v>
      </c>
      <c r="F114" s="401" t="str">
        <f t="shared" si="2"/>
        <v>Í1+!gÈ2)Î</v>
      </c>
      <c r="G114">
        <f t="shared" si="3"/>
        <v>0</v>
      </c>
    </row>
    <row r="115" spans="1:7" ht="26.1">
      <c r="A115" s="403" t="s">
        <v>13167</v>
      </c>
      <c r="B115">
        <v>53600</v>
      </c>
      <c r="C115" t="s">
        <v>13168</v>
      </c>
      <c r="D115">
        <v>436</v>
      </c>
      <c r="E115" s="404">
        <v>171106610</v>
      </c>
      <c r="F115" s="401" t="str">
        <f t="shared" si="2"/>
        <v>Í1+&amp;]È0kÎ</v>
      </c>
      <c r="G115">
        <f t="shared" si="3"/>
        <v>0</v>
      </c>
    </row>
    <row r="116" spans="1:7" ht="26.1">
      <c r="A116" s="403" t="s">
        <v>13169</v>
      </c>
      <c r="B116">
        <v>21600</v>
      </c>
      <c r="C116" t="s">
        <v>13170</v>
      </c>
      <c r="D116">
        <v>23</v>
      </c>
      <c r="E116" s="404">
        <v>171107114</v>
      </c>
      <c r="F116" s="401" t="str">
        <f t="shared" si="2"/>
        <v>Í1+'+È4%Î</v>
      </c>
      <c r="G116">
        <f t="shared" si="3"/>
        <v>0</v>
      </c>
    </row>
    <row r="117" spans="1:7" ht="26.1" hidden="1">
      <c r="A117" s="403" t="s">
        <v>13171</v>
      </c>
      <c r="B117">
        <v>26400</v>
      </c>
      <c r="C117" t="s">
        <v>13172</v>
      </c>
      <c r="D117">
        <v>496</v>
      </c>
      <c r="F117" s="401" t="e">
        <f t="shared" si="2"/>
        <v>#VALUE!</v>
      </c>
      <c r="G117">
        <f t="shared" si="3"/>
        <v>0</v>
      </c>
    </row>
    <row r="118" spans="1:7" ht="26.1">
      <c r="A118" s="403" t="s">
        <v>12252</v>
      </c>
      <c r="B118">
        <v>2100</v>
      </c>
      <c r="C118" t="s">
        <v>13173</v>
      </c>
      <c r="D118">
        <v>426</v>
      </c>
      <c r="E118" s="404">
        <v>171104270</v>
      </c>
      <c r="F118" s="401" t="str">
        <f t="shared" si="2"/>
        <v>Í1+$;È0DÎ</v>
      </c>
      <c r="G118">
        <f t="shared" si="3"/>
        <v>0</v>
      </c>
    </row>
    <row r="119" spans="1:7" ht="26.1">
      <c r="A119" s="403" t="s">
        <v>13174</v>
      </c>
      <c r="B119">
        <v>8800</v>
      </c>
      <c r="C119" t="s">
        <v>13175</v>
      </c>
      <c r="D119">
        <v>13</v>
      </c>
      <c r="E119" s="404">
        <v>171106783</v>
      </c>
      <c r="F119" s="401" t="str">
        <f t="shared" si="2"/>
        <v>Í1+&amp;nÈ3ZÎ</v>
      </c>
      <c r="G119">
        <f t="shared" si="3"/>
        <v>0</v>
      </c>
    </row>
    <row r="120" spans="1:7" ht="26.1">
      <c r="A120" s="403" t="s">
        <v>13176</v>
      </c>
      <c r="B120">
        <v>37600</v>
      </c>
      <c r="C120" t="s">
        <v>13177</v>
      </c>
      <c r="D120">
        <v>323</v>
      </c>
      <c r="E120" s="404">
        <v>171111154</v>
      </c>
      <c r="F120" s="401" t="str">
        <f t="shared" si="2"/>
        <v>Í1++/È4AÎ</v>
      </c>
      <c r="G120">
        <f t="shared" si="3"/>
        <v>0</v>
      </c>
    </row>
    <row r="121" spans="1:7" ht="26.1">
      <c r="A121" s="403" t="s">
        <v>13178</v>
      </c>
      <c r="B121">
        <v>15200</v>
      </c>
      <c r="C121" t="s">
        <v>13179</v>
      </c>
      <c r="D121">
        <v>332</v>
      </c>
      <c r="E121" s="404">
        <v>171103515</v>
      </c>
      <c r="F121" s="401" t="str">
        <f t="shared" si="2"/>
        <v>Í1+#SÈ5XÎ</v>
      </c>
      <c r="G121">
        <f t="shared" si="3"/>
        <v>0</v>
      </c>
    </row>
    <row r="122" spans="1:7" ht="26.1">
      <c r="A122" s="403" t="s">
        <v>6037</v>
      </c>
      <c r="B122">
        <v>119200</v>
      </c>
      <c r="C122" t="s">
        <v>13180</v>
      </c>
      <c r="D122">
        <v>287</v>
      </c>
      <c r="E122" s="404">
        <v>171103873</v>
      </c>
      <c r="F122" s="401" t="str">
        <f t="shared" si="2"/>
        <v>Í1+#wÈ3uÎ</v>
      </c>
      <c r="G122">
        <f t="shared" si="3"/>
        <v>0</v>
      </c>
    </row>
    <row r="123" spans="1:7" ht="26.1">
      <c r="A123" s="403" t="s">
        <v>13181</v>
      </c>
      <c r="B123">
        <v>32800</v>
      </c>
      <c r="C123" t="s">
        <v>13182</v>
      </c>
      <c r="D123">
        <v>376</v>
      </c>
      <c r="E123" s="404">
        <v>171106746</v>
      </c>
      <c r="F123" s="401" t="str">
        <f t="shared" si="2"/>
        <v>Í1+&amp;jÈ6\Î</v>
      </c>
      <c r="G123">
        <f t="shared" si="3"/>
        <v>0</v>
      </c>
    </row>
    <row r="124" spans="1:7" ht="26.1">
      <c r="A124" s="403" t="s">
        <v>13183</v>
      </c>
      <c r="B124">
        <v>72800</v>
      </c>
      <c r="C124" t="s">
        <v>13184</v>
      </c>
      <c r="D124">
        <v>177</v>
      </c>
      <c r="E124" s="404">
        <v>171104061</v>
      </c>
      <c r="F124" s="401" t="str">
        <f t="shared" si="2"/>
        <v>Í1+$&amp;È1]Î</v>
      </c>
      <c r="G124">
        <f t="shared" si="3"/>
        <v>0</v>
      </c>
    </row>
    <row r="125" spans="1:7" ht="26.1">
      <c r="A125" s="403" t="s">
        <v>13185</v>
      </c>
      <c r="B125">
        <v>16800</v>
      </c>
      <c r="C125" t="s">
        <v>13186</v>
      </c>
      <c r="D125">
        <v>201</v>
      </c>
      <c r="E125" s="404">
        <v>171102020</v>
      </c>
      <c r="F125" s="401" t="str">
        <f t="shared" si="2"/>
        <v>Í1+""È0AÎ</v>
      </c>
      <c r="G125">
        <f t="shared" si="3"/>
        <v>0</v>
      </c>
    </row>
    <row r="126" spans="1:7" ht="26.1">
      <c r="A126" s="403" t="s">
        <v>13187</v>
      </c>
      <c r="B126">
        <v>47200</v>
      </c>
      <c r="C126" t="s">
        <v>13188</v>
      </c>
      <c r="D126">
        <v>253</v>
      </c>
      <c r="E126" s="404">
        <v>171103805</v>
      </c>
      <c r="F126" s="401" t="str">
        <f t="shared" si="2"/>
        <v>Í1+#pÈ5eÎ</v>
      </c>
      <c r="G126">
        <f t="shared" si="3"/>
        <v>0</v>
      </c>
    </row>
    <row r="127" spans="1:7" ht="26.1">
      <c r="A127" s="403" t="s">
        <v>13189</v>
      </c>
      <c r="B127">
        <v>48800</v>
      </c>
      <c r="C127" t="s">
        <v>13190</v>
      </c>
      <c r="D127">
        <v>306</v>
      </c>
      <c r="E127" s="404">
        <v>171111204</v>
      </c>
      <c r="F127" s="401" t="str">
        <f t="shared" si="2"/>
        <v>Í1++4È4UÎ</v>
      </c>
      <c r="G127">
        <f t="shared" si="3"/>
        <v>0</v>
      </c>
    </row>
    <row r="128" spans="1:7" ht="26.1">
      <c r="A128" s="403" t="s">
        <v>13191</v>
      </c>
      <c r="B128">
        <v>39200</v>
      </c>
      <c r="C128" t="s">
        <v>13192</v>
      </c>
      <c r="D128">
        <v>477</v>
      </c>
      <c r="E128" s="404">
        <v>171104431</v>
      </c>
      <c r="F128" s="401" t="str">
        <f t="shared" si="2"/>
        <v>Í1+$KÈ1#Î</v>
      </c>
      <c r="G128">
        <f t="shared" si="3"/>
        <v>0</v>
      </c>
    </row>
    <row r="129" spans="1:7" ht="26.1">
      <c r="A129" s="403" t="s">
        <v>13193</v>
      </c>
      <c r="B129">
        <v>18400</v>
      </c>
      <c r="C129" t="s">
        <v>13194</v>
      </c>
      <c r="D129">
        <v>80</v>
      </c>
      <c r="E129" s="404">
        <v>171101864</v>
      </c>
      <c r="F129" s="401" t="str">
        <f t="shared" si="2"/>
        <v>Í1+!vÈ4qÎ</v>
      </c>
      <c r="G129">
        <f t="shared" si="3"/>
        <v>0</v>
      </c>
    </row>
    <row r="130" spans="1:7" ht="26.1">
      <c r="A130" s="403" t="s">
        <v>6167</v>
      </c>
      <c r="B130">
        <v>21600</v>
      </c>
      <c r="C130" t="s">
        <v>13195</v>
      </c>
      <c r="D130">
        <v>351</v>
      </c>
      <c r="E130" s="404">
        <v>171109743</v>
      </c>
      <c r="F130" s="401" t="str">
        <f t="shared" si="2"/>
        <v>Í1+)jÈ3SÎ</v>
      </c>
      <c r="G130">
        <f t="shared" si="3"/>
        <v>0</v>
      </c>
    </row>
    <row r="131" spans="1:7" ht="26.1">
      <c r="A131" s="403" t="s">
        <v>13196</v>
      </c>
      <c r="B131">
        <v>10400</v>
      </c>
      <c r="C131" t="s">
        <v>13197</v>
      </c>
      <c r="D131">
        <v>351</v>
      </c>
      <c r="E131" s="404">
        <v>171104239</v>
      </c>
      <c r="F131" s="401" t="str">
        <f t="shared" ref="F131:F194" si="4">Code128(E131)</f>
        <v>Í1+$7È9jÎ</v>
      </c>
      <c r="G131">
        <f t="shared" ref="G131:G194" si="5">IF(AND( D131&gt;480,E131&lt;&gt;""),1,0)</f>
        <v>0</v>
      </c>
    </row>
    <row r="132" spans="1:7" ht="26.1">
      <c r="A132" s="403" t="s">
        <v>13198</v>
      </c>
      <c r="B132">
        <v>56800</v>
      </c>
      <c r="C132" t="s">
        <v>13199</v>
      </c>
      <c r="D132">
        <v>254</v>
      </c>
      <c r="E132" s="404">
        <v>171106970</v>
      </c>
      <c r="F132" s="401" t="str">
        <f t="shared" si="4"/>
        <v>Í1+&amp;ÅÈ0-Î</v>
      </c>
      <c r="G132">
        <f t="shared" si="5"/>
        <v>0</v>
      </c>
    </row>
    <row r="133" spans="1:7" ht="26.1">
      <c r="A133" s="403" t="s">
        <v>13200</v>
      </c>
      <c r="B133">
        <v>42400</v>
      </c>
      <c r="C133" t="s">
        <v>13201</v>
      </c>
      <c r="D133">
        <v>304</v>
      </c>
      <c r="E133" s="404">
        <v>171107011</v>
      </c>
      <c r="F133" s="401" t="str">
        <f t="shared" si="4"/>
        <v>Í1+'!È1RÎ</v>
      </c>
      <c r="G133">
        <f t="shared" si="5"/>
        <v>0</v>
      </c>
    </row>
    <row r="134" spans="1:7" ht="26.1">
      <c r="A134" s="403" t="s">
        <v>13202</v>
      </c>
      <c r="B134">
        <v>16800</v>
      </c>
      <c r="C134" t="s">
        <v>13203</v>
      </c>
      <c r="D134">
        <v>151</v>
      </c>
      <c r="E134" s="404">
        <v>171101300</v>
      </c>
      <c r="F134" s="401" t="str">
        <f t="shared" si="4"/>
        <v>Í1+!&gt;È0GÎ</v>
      </c>
      <c r="G134">
        <f t="shared" si="5"/>
        <v>0</v>
      </c>
    </row>
    <row r="135" spans="1:7" ht="26.1">
      <c r="A135" s="403" t="s">
        <v>13204</v>
      </c>
      <c r="B135">
        <v>10400</v>
      </c>
      <c r="C135" t="s">
        <v>13205</v>
      </c>
      <c r="D135">
        <v>376</v>
      </c>
      <c r="E135" s="404">
        <v>171101634</v>
      </c>
      <c r="F135" s="401" t="str">
        <f t="shared" si="4"/>
        <v>Í1+!_È4|Î</v>
      </c>
      <c r="G135">
        <f t="shared" si="5"/>
        <v>0</v>
      </c>
    </row>
    <row r="136" spans="1:7" ht="26.1" hidden="1">
      <c r="A136" s="403" t="s">
        <v>13206</v>
      </c>
      <c r="B136">
        <v>7200</v>
      </c>
      <c r="C136" t="s">
        <v>13207</v>
      </c>
      <c r="D136">
        <v>73</v>
      </c>
      <c r="F136" s="401" t="e">
        <f t="shared" si="4"/>
        <v>#VALUE!</v>
      </c>
      <c r="G136">
        <f t="shared" si="5"/>
        <v>0</v>
      </c>
    </row>
    <row r="137" spans="1:7" ht="26.1">
      <c r="A137" s="403" t="s">
        <v>13208</v>
      </c>
      <c r="B137">
        <v>56800</v>
      </c>
      <c r="C137" t="s">
        <v>13209</v>
      </c>
      <c r="D137">
        <v>348</v>
      </c>
      <c r="E137" s="404">
        <v>171101911</v>
      </c>
      <c r="F137" s="401" t="str">
        <f t="shared" si="4"/>
        <v>Í1+!{È1sÎ</v>
      </c>
      <c r="G137">
        <f t="shared" si="5"/>
        <v>0</v>
      </c>
    </row>
    <row r="138" spans="1:7" ht="26.1">
      <c r="A138" s="403" t="s">
        <v>13210</v>
      </c>
      <c r="B138">
        <v>13600</v>
      </c>
      <c r="C138" t="s">
        <v>13211</v>
      </c>
      <c r="D138">
        <v>370</v>
      </c>
      <c r="E138" s="404">
        <v>171107196</v>
      </c>
      <c r="F138" s="401" t="str">
        <f t="shared" si="4"/>
        <v>Í1+'3È6QÎ</v>
      </c>
      <c r="G138">
        <f t="shared" si="5"/>
        <v>0</v>
      </c>
    </row>
    <row r="139" spans="1:7" ht="26.1">
      <c r="A139" s="403" t="s">
        <v>13212</v>
      </c>
      <c r="B139">
        <v>32800</v>
      </c>
      <c r="C139" t="s">
        <v>13213</v>
      </c>
      <c r="D139">
        <v>435</v>
      </c>
      <c r="E139" s="404">
        <v>171104362</v>
      </c>
      <c r="F139" s="401" t="str">
        <f t="shared" si="4"/>
        <v>Í1+$DÈ2tÎ</v>
      </c>
      <c r="G139">
        <f t="shared" si="5"/>
        <v>0</v>
      </c>
    </row>
    <row r="140" spans="1:7" ht="26.1">
      <c r="A140" s="403" t="s">
        <v>13214</v>
      </c>
      <c r="B140">
        <v>48800</v>
      </c>
      <c r="C140" t="s">
        <v>13215</v>
      </c>
      <c r="D140">
        <v>112</v>
      </c>
      <c r="E140" s="404">
        <v>171102967</v>
      </c>
      <c r="F140" s="401" t="str">
        <f t="shared" si="4"/>
        <v>Í1+"ÄÈ7GÎ</v>
      </c>
      <c r="G140">
        <f t="shared" si="5"/>
        <v>0</v>
      </c>
    </row>
    <row r="141" spans="1:7" ht="26.1">
      <c r="A141" s="403" t="s">
        <v>13216</v>
      </c>
      <c r="B141">
        <v>4700</v>
      </c>
      <c r="C141" t="s">
        <v>13217</v>
      </c>
      <c r="D141">
        <v>310</v>
      </c>
      <c r="E141" s="404">
        <v>171108633</v>
      </c>
      <c r="F141" s="401" t="str">
        <f t="shared" si="4"/>
        <v>Í1+(_È3$Î</v>
      </c>
      <c r="G141">
        <f t="shared" si="5"/>
        <v>0</v>
      </c>
    </row>
    <row r="142" spans="1:7" ht="26.1">
      <c r="A142" s="403" t="s">
        <v>13218</v>
      </c>
      <c r="B142">
        <v>39200</v>
      </c>
      <c r="C142" t="s">
        <v>13219</v>
      </c>
      <c r="D142">
        <v>373</v>
      </c>
      <c r="E142" s="404">
        <v>171111191</v>
      </c>
      <c r="F142" s="401" t="str">
        <f t="shared" si="4"/>
        <v>Í1++3È1?Î</v>
      </c>
      <c r="G142">
        <f t="shared" si="5"/>
        <v>0</v>
      </c>
    </row>
    <row r="143" spans="1:7" ht="26.1">
      <c r="A143" s="403" t="s">
        <v>13220</v>
      </c>
      <c r="B143">
        <v>10400</v>
      </c>
      <c r="C143" t="s">
        <v>13221</v>
      </c>
      <c r="D143">
        <v>52</v>
      </c>
      <c r="E143" s="404">
        <v>171103954</v>
      </c>
      <c r="F143" s="401" t="str">
        <f t="shared" si="4"/>
        <v>Í1+#ÃÈ44Î</v>
      </c>
      <c r="G143">
        <f t="shared" si="5"/>
        <v>0</v>
      </c>
    </row>
    <row r="144" spans="1:7" ht="26.1">
      <c r="A144" s="403" t="s">
        <v>13222</v>
      </c>
      <c r="B144">
        <v>15200</v>
      </c>
      <c r="C144" t="s">
        <v>13223</v>
      </c>
      <c r="D144">
        <v>53</v>
      </c>
      <c r="E144" s="404">
        <v>171103955</v>
      </c>
      <c r="F144" s="401" t="str">
        <f t="shared" si="4"/>
        <v>Í1+#ÃÈ5:Î</v>
      </c>
      <c r="G144">
        <f t="shared" si="5"/>
        <v>0</v>
      </c>
    </row>
    <row r="145" spans="1:7" ht="26.1">
      <c r="A145" s="403" t="s">
        <v>13224</v>
      </c>
      <c r="B145">
        <v>8800</v>
      </c>
      <c r="C145" t="s">
        <v>13225</v>
      </c>
      <c r="D145">
        <v>278</v>
      </c>
      <c r="E145" s="404">
        <v>171108639</v>
      </c>
      <c r="F145" s="401" t="str">
        <f t="shared" si="4"/>
        <v>Í1+(_È9HÎ</v>
      </c>
      <c r="G145">
        <f t="shared" si="5"/>
        <v>0</v>
      </c>
    </row>
    <row r="146" spans="1:7" ht="26.1">
      <c r="A146" s="403" t="s">
        <v>13226</v>
      </c>
      <c r="B146">
        <v>20000</v>
      </c>
      <c r="C146" t="s">
        <v>13227</v>
      </c>
      <c r="D146">
        <v>293</v>
      </c>
      <c r="E146" s="404">
        <v>171109789</v>
      </c>
      <c r="F146" s="401" t="str">
        <f t="shared" si="4"/>
        <v>Í1+)nÈ9ÂÎ</v>
      </c>
      <c r="G146">
        <f t="shared" si="5"/>
        <v>0</v>
      </c>
    </row>
    <row r="147" spans="1:7" ht="26.1">
      <c r="A147" s="403" t="s">
        <v>13228</v>
      </c>
      <c r="B147">
        <v>7200</v>
      </c>
      <c r="C147" t="s">
        <v>13229</v>
      </c>
      <c r="D147">
        <v>305</v>
      </c>
      <c r="E147" s="404">
        <v>171110931</v>
      </c>
      <c r="F147" s="401" t="str">
        <f t="shared" si="4"/>
        <v>Í1+*}È1/Î</v>
      </c>
      <c r="G147">
        <f t="shared" si="5"/>
        <v>0</v>
      </c>
    </row>
    <row r="148" spans="1:7" ht="26.1">
      <c r="A148" s="403" t="s">
        <v>13230</v>
      </c>
      <c r="B148">
        <v>4700</v>
      </c>
      <c r="C148" t="s">
        <v>13231</v>
      </c>
      <c r="D148">
        <v>212</v>
      </c>
      <c r="E148" s="404">
        <v>171108738</v>
      </c>
      <c r="F148" s="401" t="str">
        <f t="shared" si="4"/>
        <v>Í1+(iÈ8jÎ</v>
      </c>
      <c r="G148">
        <f t="shared" si="5"/>
        <v>0</v>
      </c>
    </row>
    <row r="149" spans="1:7" ht="26.1" hidden="1">
      <c r="A149" s="403" t="s">
        <v>13232</v>
      </c>
      <c r="B149">
        <v>42600</v>
      </c>
      <c r="C149" t="s">
        <v>13233</v>
      </c>
      <c r="D149">
        <v>64</v>
      </c>
      <c r="F149" s="401" t="e">
        <f t="shared" si="4"/>
        <v>#VALUE!</v>
      </c>
      <c r="G149">
        <f t="shared" si="5"/>
        <v>0</v>
      </c>
    </row>
    <row r="150" spans="1:7" ht="26.1">
      <c r="A150" s="403" t="s">
        <v>13234</v>
      </c>
      <c r="B150">
        <v>36000</v>
      </c>
      <c r="C150" t="s">
        <v>13235</v>
      </c>
      <c r="D150">
        <v>15</v>
      </c>
      <c r="E150" s="404">
        <v>171111293</v>
      </c>
      <c r="F150" s="401" t="str">
        <f t="shared" si="4"/>
        <v>Í1++=È3sÎ</v>
      </c>
      <c r="G150">
        <f t="shared" si="5"/>
        <v>0</v>
      </c>
    </row>
    <row r="151" spans="1:7" ht="26.1" hidden="1">
      <c r="A151" s="403" t="s">
        <v>13236</v>
      </c>
      <c r="B151">
        <v>31200</v>
      </c>
      <c r="C151" t="s">
        <v>13237</v>
      </c>
      <c r="D151">
        <v>586</v>
      </c>
      <c r="F151" s="401" t="e">
        <f t="shared" si="4"/>
        <v>#VALUE!</v>
      </c>
      <c r="G151">
        <f t="shared" si="5"/>
        <v>0</v>
      </c>
    </row>
    <row r="152" spans="1:7" ht="26.1" hidden="1">
      <c r="A152" s="403" t="s">
        <v>13238</v>
      </c>
      <c r="B152">
        <v>79200</v>
      </c>
      <c r="C152" t="s">
        <v>13239</v>
      </c>
      <c r="D152">
        <v>583</v>
      </c>
      <c r="F152" s="401" t="e">
        <f t="shared" si="4"/>
        <v>#VALUE!</v>
      </c>
      <c r="G152">
        <f t="shared" si="5"/>
        <v>0</v>
      </c>
    </row>
    <row r="153" spans="1:7" ht="26.1">
      <c r="A153" s="403" t="s">
        <v>13240</v>
      </c>
      <c r="B153">
        <v>23200</v>
      </c>
      <c r="C153" t="s">
        <v>13241</v>
      </c>
      <c r="D153">
        <v>205</v>
      </c>
      <c r="E153" s="404">
        <v>171106930</v>
      </c>
      <c r="F153" s="401" t="str">
        <f t="shared" si="4"/>
        <v>Í1+&amp;}È0ÈÎ</v>
      </c>
      <c r="G153">
        <f t="shared" si="5"/>
        <v>0</v>
      </c>
    </row>
    <row r="154" spans="1:7" ht="26.1" hidden="1">
      <c r="A154" s="403" t="s">
        <v>13242</v>
      </c>
      <c r="B154">
        <v>4700</v>
      </c>
      <c r="C154" t="s">
        <v>13243</v>
      </c>
      <c r="D154">
        <v>509</v>
      </c>
      <c r="F154" s="401" t="e">
        <f t="shared" si="4"/>
        <v>#VALUE!</v>
      </c>
      <c r="G154">
        <f t="shared" si="5"/>
        <v>0</v>
      </c>
    </row>
    <row r="155" spans="1:7" ht="26.1">
      <c r="A155" s="403" t="s">
        <v>5342</v>
      </c>
      <c r="B155">
        <v>12000</v>
      </c>
      <c r="C155" t="s">
        <v>13244</v>
      </c>
      <c r="D155">
        <v>280</v>
      </c>
      <c r="E155" s="404">
        <v>171106993</v>
      </c>
      <c r="F155" s="401" t="str">
        <f t="shared" si="4"/>
        <v>Í1+&amp;ÇÈ3GÎ</v>
      </c>
      <c r="G155">
        <f t="shared" si="5"/>
        <v>0</v>
      </c>
    </row>
    <row r="156" spans="1:7" ht="26.1">
      <c r="A156" s="403" t="s">
        <v>13245</v>
      </c>
      <c r="B156">
        <v>31200</v>
      </c>
      <c r="C156" t="s">
        <v>13246</v>
      </c>
      <c r="D156">
        <v>196</v>
      </c>
      <c r="E156" s="404">
        <v>171110963</v>
      </c>
      <c r="F156" s="401" t="str">
        <f t="shared" si="4"/>
        <v>Í1+*ÄÈ3GÎ</v>
      </c>
      <c r="G156">
        <f t="shared" si="5"/>
        <v>0</v>
      </c>
    </row>
    <row r="157" spans="1:7" ht="26.1" hidden="1">
      <c r="A157" s="403" t="s">
        <v>13247</v>
      </c>
      <c r="B157">
        <v>29600</v>
      </c>
      <c r="C157" t="s">
        <v>13248</v>
      </c>
      <c r="D157">
        <v>261</v>
      </c>
      <c r="F157" s="401" t="e">
        <f t="shared" si="4"/>
        <v>#VALUE!</v>
      </c>
      <c r="G157">
        <f t="shared" si="5"/>
        <v>0</v>
      </c>
    </row>
    <row r="158" spans="1:7" ht="26.1">
      <c r="A158" s="403" t="s">
        <v>13249</v>
      </c>
      <c r="B158">
        <v>10400</v>
      </c>
      <c r="C158" t="s">
        <v>13250</v>
      </c>
      <c r="D158">
        <v>60</v>
      </c>
      <c r="E158" s="404">
        <v>171109994</v>
      </c>
      <c r="F158" s="401" t="str">
        <f t="shared" si="4"/>
        <v>Í1+)ÇÈ4VÎ</v>
      </c>
      <c r="G158">
        <f t="shared" si="5"/>
        <v>0</v>
      </c>
    </row>
    <row r="159" spans="1:7" ht="26.1">
      <c r="A159" s="403" t="s">
        <v>13251</v>
      </c>
      <c r="B159">
        <v>58400</v>
      </c>
      <c r="C159" t="s">
        <v>13252</v>
      </c>
      <c r="D159">
        <v>309</v>
      </c>
      <c r="E159" s="404">
        <v>171108940</v>
      </c>
      <c r="F159" s="401" t="str">
        <f t="shared" si="4"/>
        <v>Í1+(~È0'Î</v>
      </c>
      <c r="G159">
        <f t="shared" si="5"/>
        <v>0</v>
      </c>
    </row>
    <row r="160" spans="1:7" ht="26.1">
      <c r="A160" s="403" t="s">
        <v>13253</v>
      </c>
      <c r="B160">
        <v>7200</v>
      </c>
      <c r="C160" t="s">
        <v>13254</v>
      </c>
      <c r="D160">
        <v>414</v>
      </c>
      <c r="E160" s="404">
        <v>171103653</v>
      </c>
      <c r="F160" s="401" t="str">
        <f t="shared" si="4"/>
        <v>Í1+#aÈ3ÈÎ</v>
      </c>
      <c r="G160">
        <f t="shared" si="5"/>
        <v>0</v>
      </c>
    </row>
    <row r="161" spans="1:7" ht="26.1">
      <c r="A161" s="403" t="s">
        <v>13255</v>
      </c>
      <c r="B161">
        <v>7200</v>
      </c>
      <c r="C161" t="s">
        <v>13256</v>
      </c>
      <c r="D161">
        <v>234</v>
      </c>
      <c r="E161" s="404">
        <v>171102054</v>
      </c>
      <c r="F161" s="401" t="str">
        <f t="shared" si="4"/>
        <v>Í1+"%È4eÎ</v>
      </c>
      <c r="G161">
        <f t="shared" si="5"/>
        <v>0</v>
      </c>
    </row>
    <row r="162" spans="1:7" ht="26.1">
      <c r="A162" s="403" t="s">
        <v>13257</v>
      </c>
      <c r="B162">
        <v>87200</v>
      </c>
      <c r="C162" t="s">
        <v>13258</v>
      </c>
      <c r="D162">
        <v>242</v>
      </c>
      <c r="E162" s="404">
        <v>171102046</v>
      </c>
      <c r="F162" s="401" t="str">
        <f t="shared" si="4"/>
        <v>Í1+"$È6mÎ</v>
      </c>
      <c r="G162">
        <f t="shared" si="5"/>
        <v>0</v>
      </c>
    </row>
    <row r="163" spans="1:7" ht="26.1" hidden="1">
      <c r="A163" s="403" t="s">
        <v>13259</v>
      </c>
      <c r="B163">
        <v>101800</v>
      </c>
      <c r="C163" t="s">
        <v>13260</v>
      </c>
      <c r="D163">
        <v>527</v>
      </c>
      <c r="F163" s="401" t="e">
        <f t="shared" si="4"/>
        <v>#VALUE!</v>
      </c>
      <c r="G163">
        <f t="shared" si="5"/>
        <v>0</v>
      </c>
    </row>
    <row r="164" spans="1:7" ht="26.1" hidden="1">
      <c r="A164" s="403" t="s">
        <v>13261</v>
      </c>
      <c r="B164">
        <v>20000</v>
      </c>
      <c r="C164" t="s">
        <v>13262</v>
      </c>
      <c r="D164">
        <v>256</v>
      </c>
      <c r="F164" s="401" t="e">
        <f t="shared" si="4"/>
        <v>#VALUE!</v>
      </c>
      <c r="G164">
        <f t="shared" si="5"/>
        <v>0</v>
      </c>
    </row>
    <row r="165" spans="1:7" ht="26.1">
      <c r="A165" s="403" t="s">
        <v>13263</v>
      </c>
      <c r="B165">
        <v>29600</v>
      </c>
      <c r="C165" t="s">
        <v>13264</v>
      </c>
      <c r="D165">
        <v>167</v>
      </c>
      <c r="E165" s="404">
        <v>171108874</v>
      </c>
      <c r="F165" s="401" t="str">
        <f t="shared" si="4"/>
        <v>Í1+(wÈ4#Î</v>
      </c>
      <c r="G165">
        <f t="shared" si="5"/>
        <v>0</v>
      </c>
    </row>
    <row r="166" spans="1:7" ht="26.1">
      <c r="A166" s="403" t="s">
        <v>13265</v>
      </c>
      <c r="B166">
        <v>45600</v>
      </c>
      <c r="C166" t="s">
        <v>13266</v>
      </c>
      <c r="D166">
        <v>166</v>
      </c>
      <c r="E166" s="404">
        <v>171108873</v>
      </c>
      <c r="F166" s="401" t="str">
        <f t="shared" si="4"/>
        <v>Í1+(wÈ3ÈÎ</v>
      </c>
      <c r="G166">
        <f t="shared" si="5"/>
        <v>0</v>
      </c>
    </row>
    <row r="167" spans="1:7" ht="26.1">
      <c r="A167" s="403" t="s">
        <v>6246</v>
      </c>
      <c r="B167">
        <v>8800</v>
      </c>
      <c r="C167" t="s">
        <v>13267</v>
      </c>
      <c r="D167">
        <v>146</v>
      </c>
      <c r="E167" s="404">
        <v>171103665</v>
      </c>
      <c r="F167" s="401" t="str">
        <f t="shared" si="4"/>
        <v>Í1+#bÈ5-Î</v>
      </c>
      <c r="G167">
        <f t="shared" si="5"/>
        <v>0</v>
      </c>
    </row>
    <row r="168" spans="1:7" ht="26.1">
      <c r="A168" s="403" t="s">
        <v>13268</v>
      </c>
      <c r="B168">
        <v>10400</v>
      </c>
      <c r="C168" t="s">
        <v>13269</v>
      </c>
      <c r="D168">
        <v>349</v>
      </c>
      <c r="E168" s="404">
        <v>171106678</v>
      </c>
      <c r="F168" s="401" t="str">
        <f t="shared" si="4"/>
        <v>Í1+&amp;cÈ8LÎ</v>
      </c>
      <c r="G168">
        <f t="shared" si="5"/>
        <v>0</v>
      </c>
    </row>
    <row r="169" spans="1:7" ht="26.1">
      <c r="A169" s="403" t="s">
        <v>13270</v>
      </c>
      <c r="B169">
        <v>37600</v>
      </c>
      <c r="C169" t="s">
        <v>13271</v>
      </c>
      <c r="D169">
        <v>462</v>
      </c>
      <c r="E169" s="404">
        <v>171101370</v>
      </c>
      <c r="F169" s="401" t="str">
        <f t="shared" si="4"/>
        <v>Í1+!EÈ0cÎ</v>
      </c>
      <c r="G169">
        <f t="shared" si="5"/>
        <v>0</v>
      </c>
    </row>
    <row r="170" spans="1:7" ht="26.1" hidden="1">
      <c r="A170" s="405" t="s">
        <v>13272</v>
      </c>
      <c r="B170" s="406">
        <v>4700</v>
      </c>
      <c r="C170" s="406" t="s">
        <v>13273</v>
      </c>
      <c r="D170" s="406">
        <v>572</v>
      </c>
      <c r="E170" s="407">
        <v>171109543</v>
      </c>
      <c r="F170" s="408" t="str">
        <f t="shared" si="4"/>
        <v>Í1+)VÈ3jÎ</v>
      </c>
      <c r="G170" s="406">
        <f t="shared" si="5"/>
        <v>1</v>
      </c>
    </row>
    <row r="171" spans="1:7" ht="26.1" hidden="1">
      <c r="A171" s="403" t="s">
        <v>13274</v>
      </c>
      <c r="B171">
        <v>56800</v>
      </c>
      <c r="C171" t="s">
        <v>13275</v>
      </c>
      <c r="D171">
        <v>592</v>
      </c>
      <c r="F171" s="401" t="e">
        <f t="shared" si="4"/>
        <v>#VALUE!</v>
      </c>
      <c r="G171">
        <f t="shared" si="5"/>
        <v>0</v>
      </c>
    </row>
    <row r="172" spans="1:7" ht="26.1" hidden="1">
      <c r="A172" s="403" t="s">
        <v>13276</v>
      </c>
      <c r="B172">
        <v>20000</v>
      </c>
      <c r="C172" t="s">
        <v>13277</v>
      </c>
      <c r="D172">
        <v>560</v>
      </c>
      <c r="F172" s="401" t="e">
        <f t="shared" si="4"/>
        <v>#VALUE!</v>
      </c>
      <c r="G172">
        <f t="shared" si="5"/>
        <v>0</v>
      </c>
    </row>
    <row r="173" spans="1:7" ht="26.1" hidden="1">
      <c r="A173" s="403" t="s">
        <v>13278</v>
      </c>
      <c r="B173">
        <v>32800</v>
      </c>
      <c r="C173" t="s">
        <v>13279</v>
      </c>
      <c r="D173">
        <v>505</v>
      </c>
      <c r="F173" s="401" t="e">
        <f t="shared" si="4"/>
        <v>#VALUE!</v>
      </c>
      <c r="G173">
        <f t="shared" si="5"/>
        <v>0</v>
      </c>
    </row>
    <row r="174" spans="1:7" ht="26.1" hidden="1">
      <c r="A174" s="403" t="s">
        <v>13280</v>
      </c>
      <c r="B174">
        <v>21600</v>
      </c>
      <c r="C174" t="s">
        <v>13281</v>
      </c>
      <c r="D174">
        <v>596</v>
      </c>
      <c r="F174" s="401" t="e">
        <f t="shared" si="4"/>
        <v>#VALUE!</v>
      </c>
      <c r="G174">
        <f t="shared" si="5"/>
        <v>0</v>
      </c>
    </row>
    <row r="175" spans="1:7" ht="26.1">
      <c r="A175" s="403" t="s">
        <v>13282</v>
      </c>
      <c r="B175">
        <v>79200</v>
      </c>
      <c r="C175" t="s">
        <v>13283</v>
      </c>
      <c r="D175">
        <v>101</v>
      </c>
      <c r="E175" s="404">
        <v>171106837</v>
      </c>
      <c r="F175" s="401" t="str">
        <f t="shared" si="4"/>
        <v>Í1+&amp;sÈ7ÊÎ</v>
      </c>
      <c r="G175">
        <f t="shared" si="5"/>
        <v>0</v>
      </c>
    </row>
    <row r="176" spans="1:7" ht="26.1">
      <c r="A176" s="403" t="s">
        <v>13284</v>
      </c>
      <c r="B176">
        <v>24800</v>
      </c>
      <c r="C176" t="s">
        <v>13285</v>
      </c>
      <c r="D176">
        <v>260</v>
      </c>
      <c r="E176" s="404">
        <v>171101591</v>
      </c>
      <c r="F176" s="401" t="str">
        <f t="shared" si="4"/>
        <v>Í1+![È1ZÎ</v>
      </c>
      <c r="G176">
        <f t="shared" si="5"/>
        <v>0</v>
      </c>
    </row>
    <row r="177" spans="1:7" ht="26.1">
      <c r="A177" s="403" t="s">
        <v>13286</v>
      </c>
      <c r="B177">
        <v>7200</v>
      </c>
      <c r="C177" t="s">
        <v>13287</v>
      </c>
      <c r="D177">
        <v>56</v>
      </c>
      <c r="E177" s="404">
        <v>171109998</v>
      </c>
      <c r="F177" s="401" t="str">
        <f t="shared" si="4"/>
        <v>Í1+)ÇÈ8nÎ</v>
      </c>
      <c r="G177">
        <f t="shared" si="5"/>
        <v>0</v>
      </c>
    </row>
    <row r="178" spans="1:7" ht="26.1">
      <c r="A178" s="403" t="s">
        <v>13288</v>
      </c>
      <c r="B178">
        <v>13600</v>
      </c>
      <c r="C178" t="s">
        <v>13289</v>
      </c>
      <c r="D178">
        <v>191</v>
      </c>
      <c r="E178" s="404">
        <v>171102884</v>
      </c>
      <c r="F178" s="401" t="str">
        <f t="shared" si="4"/>
        <v>Í1+"xÈ4|Î</v>
      </c>
      <c r="G178">
        <f t="shared" si="5"/>
        <v>0</v>
      </c>
    </row>
    <row r="179" spans="1:7" ht="26.1">
      <c r="A179" s="403" t="s">
        <v>13290</v>
      </c>
      <c r="B179">
        <v>50400</v>
      </c>
      <c r="C179" t="s">
        <v>13291</v>
      </c>
      <c r="D179">
        <v>289</v>
      </c>
      <c r="E179" s="404">
        <v>171102767</v>
      </c>
      <c r="F179" s="401" t="str">
        <f t="shared" si="4"/>
        <v>Í1+"lÈ7^Î</v>
      </c>
      <c r="G179">
        <f t="shared" si="5"/>
        <v>0</v>
      </c>
    </row>
    <row r="180" spans="1:7" ht="26.1" hidden="1">
      <c r="A180" s="405" t="s">
        <v>13292</v>
      </c>
      <c r="B180" s="406">
        <v>8800</v>
      </c>
      <c r="C180" s="406" t="s">
        <v>13293</v>
      </c>
      <c r="D180" s="406">
        <v>576</v>
      </c>
      <c r="E180" s="407">
        <v>171109540</v>
      </c>
      <c r="F180" s="408" t="str">
        <f t="shared" si="4"/>
        <v>Í1+)VÈ0XÎ</v>
      </c>
      <c r="G180" s="406">
        <f t="shared" si="5"/>
        <v>1</v>
      </c>
    </row>
    <row r="181" spans="1:7" ht="26.1">
      <c r="A181" s="403" t="s">
        <v>13294</v>
      </c>
      <c r="B181">
        <v>74400</v>
      </c>
      <c r="C181" t="s">
        <v>13295</v>
      </c>
      <c r="D181">
        <v>388</v>
      </c>
      <c r="E181" s="404">
        <v>171104189</v>
      </c>
      <c r="F181" s="401" t="str">
        <f t="shared" si="4"/>
        <v>Í1+$2È9VÎ</v>
      </c>
      <c r="G181">
        <f t="shared" si="5"/>
        <v>0</v>
      </c>
    </row>
    <row r="182" spans="1:7" ht="26.1">
      <c r="A182" s="403" t="s">
        <v>3180</v>
      </c>
      <c r="B182">
        <v>2100</v>
      </c>
      <c r="C182" t="s">
        <v>13296</v>
      </c>
      <c r="D182">
        <v>476</v>
      </c>
      <c r="E182" s="404">
        <v>171111113</v>
      </c>
      <c r="F182" s="401" t="str">
        <f t="shared" si="4"/>
        <v>Í1+++È3+Î</v>
      </c>
      <c r="G182">
        <f t="shared" si="5"/>
        <v>0</v>
      </c>
    </row>
    <row r="183" spans="1:7" ht="26.1">
      <c r="A183" s="403" t="s">
        <v>13297</v>
      </c>
      <c r="B183">
        <v>37600</v>
      </c>
      <c r="C183" t="s">
        <v>13298</v>
      </c>
      <c r="D183">
        <v>121</v>
      </c>
      <c r="E183" s="404">
        <v>171102083</v>
      </c>
      <c r="F183" s="401" t="str">
        <f t="shared" si="4"/>
        <v>Í1+"(È3kÎ</v>
      </c>
      <c r="G183">
        <f t="shared" si="5"/>
        <v>0</v>
      </c>
    </row>
    <row r="184" spans="1:7" ht="26.1">
      <c r="A184" s="403" t="s">
        <v>13299</v>
      </c>
      <c r="B184">
        <v>183200</v>
      </c>
      <c r="C184" t="s">
        <v>13300</v>
      </c>
      <c r="D184">
        <v>101</v>
      </c>
      <c r="E184" s="404">
        <v>171111097</v>
      </c>
      <c r="F184" s="401" t="str">
        <f t="shared" si="4"/>
        <v>Í1++)È7;Î</v>
      </c>
      <c r="G184">
        <f t="shared" si="5"/>
        <v>0</v>
      </c>
    </row>
    <row r="185" spans="1:7" ht="26.1">
      <c r="A185" s="403" t="s">
        <v>13301</v>
      </c>
      <c r="B185">
        <v>16800</v>
      </c>
      <c r="C185" t="s">
        <v>13302</v>
      </c>
      <c r="D185">
        <v>13</v>
      </c>
      <c r="E185" s="404">
        <v>171102605</v>
      </c>
      <c r="F185" s="401" t="str">
        <f t="shared" si="4"/>
        <v>Í1+"\È5yÎ</v>
      </c>
      <c r="G185">
        <f t="shared" si="5"/>
        <v>0</v>
      </c>
    </row>
    <row r="186" spans="1:7" ht="26.1">
      <c r="A186" s="403" t="s">
        <v>4231</v>
      </c>
      <c r="B186">
        <v>23200</v>
      </c>
      <c r="C186" t="s">
        <v>13303</v>
      </c>
      <c r="D186">
        <v>387</v>
      </c>
      <c r="E186" s="404">
        <v>171109040</v>
      </c>
      <c r="F186" s="401" t="str">
        <f t="shared" si="4"/>
        <v>Í1+)$È0^Î</v>
      </c>
      <c r="G186">
        <f t="shared" si="5"/>
        <v>0</v>
      </c>
    </row>
    <row r="187" spans="1:7" ht="26.1">
      <c r="A187" s="403" t="s">
        <v>13304</v>
      </c>
      <c r="B187">
        <v>98400</v>
      </c>
      <c r="C187" t="s">
        <v>13305</v>
      </c>
      <c r="D187">
        <v>408</v>
      </c>
      <c r="E187" s="404">
        <v>171104315</v>
      </c>
      <c r="F187" s="401" t="str">
        <f t="shared" si="4"/>
        <v>Í1+$?È5rÎ</v>
      </c>
      <c r="G187">
        <f t="shared" si="5"/>
        <v>0</v>
      </c>
    </row>
    <row r="188" spans="1:7" ht="26.1" hidden="1">
      <c r="A188" s="403" t="s">
        <v>13306</v>
      </c>
      <c r="B188">
        <v>388200</v>
      </c>
      <c r="C188" t="s">
        <v>13307</v>
      </c>
      <c r="D188">
        <v>371</v>
      </c>
      <c r="F188" s="401" t="e">
        <f t="shared" si="4"/>
        <v>#VALUE!</v>
      </c>
      <c r="G188">
        <f t="shared" si="5"/>
        <v>0</v>
      </c>
    </row>
    <row r="189" spans="1:7" ht="26.1" hidden="1">
      <c r="A189" s="403" t="s">
        <v>13308</v>
      </c>
      <c r="B189">
        <v>837800</v>
      </c>
      <c r="C189" t="s">
        <v>13309</v>
      </c>
      <c r="D189">
        <v>360</v>
      </c>
      <c r="F189" s="401" t="e">
        <f t="shared" si="4"/>
        <v>#VALUE!</v>
      </c>
      <c r="G189">
        <f t="shared" si="5"/>
        <v>0</v>
      </c>
    </row>
    <row r="190" spans="1:7" ht="26.1">
      <c r="A190" s="403" t="s">
        <v>13310</v>
      </c>
      <c r="B190">
        <v>56800</v>
      </c>
      <c r="C190" t="s">
        <v>13311</v>
      </c>
      <c r="D190">
        <v>373</v>
      </c>
      <c r="E190" s="404">
        <v>171102685</v>
      </c>
      <c r="F190" s="401" t="str">
        <f t="shared" si="4"/>
        <v>Í1+"dÈ52Î</v>
      </c>
      <c r="G190">
        <f t="shared" si="5"/>
        <v>0</v>
      </c>
    </row>
    <row r="191" spans="1:7" ht="26.1">
      <c r="A191" s="403" t="s">
        <v>13312</v>
      </c>
      <c r="B191">
        <v>29600</v>
      </c>
      <c r="C191" t="s">
        <v>13313</v>
      </c>
      <c r="D191">
        <v>80</v>
      </c>
      <c r="E191" s="404">
        <v>171109977</v>
      </c>
      <c r="F191" s="401" t="str">
        <f t="shared" si="4"/>
        <v>Í1+)ÅÈ7`Î</v>
      </c>
      <c r="G191">
        <f t="shared" si="5"/>
        <v>0</v>
      </c>
    </row>
    <row r="192" spans="1:7" ht="26.1">
      <c r="A192" s="403" t="s">
        <v>13314</v>
      </c>
      <c r="B192">
        <v>26400</v>
      </c>
      <c r="C192" t="s">
        <v>13315</v>
      </c>
      <c r="D192">
        <v>294</v>
      </c>
      <c r="E192" s="404">
        <v>171104501</v>
      </c>
      <c r="F192" s="401" t="str">
        <f t="shared" si="4"/>
        <v>Í1+$RÈ1?Î</v>
      </c>
      <c r="G192">
        <f t="shared" si="5"/>
        <v>0</v>
      </c>
    </row>
    <row r="193" spans="1:7" ht="26.1">
      <c r="A193" s="403" t="s">
        <v>13316</v>
      </c>
      <c r="B193">
        <v>34400</v>
      </c>
      <c r="C193" t="s">
        <v>13317</v>
      </c>
      <c r="D193">
        <v>65</v>
      </c>
      <c r="E193" s="404">
        <v>171101500</v>
      </c>
      <c r="F193" s="401" t="str">
        <f t="shared" si="4"/>
        <v>Í1+!RÈ00Î</v>
      </c>
      <c r="G193">
        <f t="shared" si="5"/>
        <v>0</v>
      </c>
    </row>
    <row r="194" spans="1:7" ht="26.1">
      <c r="A194" s="403" t="s">
        <v>13318</v>
      </c>
      <c r="B194">
        <v>26400</v>
      </c>
      <c r="C194" t="s">
        <v>13319</v>
      </c>
      <c r="D194">
        <v>14</v>
      </c>
      <c r="E194" s="404">
        <v>171108810</v>
      </c>
      <c r="F194" s="401" t="str">
        <f t="shared" si="4"/>
        <v>Í1+(qÈ0ZÎ</v>
      </c>
      <c r="G194">
        <f t="shared" si="5"/>
        <v>0</v>
      </c>
    </row>
    <row r="195" spans="1:7" ht="26.1" hidden="1">
      <c r="A195" s="403" t="s">
        <v>13320</v>
      </c>
      <c r="B195">
        <v>26400</v>
      </c>
      <c r="C195" t="s">
        <v>13321</v>
      </c>
      <c r="D195">
        <v>585</v>
      </c>
      <c r="F195" s="401" t="e">
        <f t="shared" ref="F195:F258" si="6">Code128(E195)</f>
        <v>#VALUE!</v>
      </c>
      <c r="G195">
        <f t="shared" ref="G195:G258" si="7">IF(AND( D195&gt;480,E195&lt;&gt;""),1,0)</f>
        <v>0</v>
      </c>
    </row>
    <row r="196" spans="1:7" ht="26.1" hidden="1">
      <c r="A196" s="403" t="s">
        <v>13322</v>
      </c>
      <c r="B196">
        <v>82400</v>
      </c>
      <c r="C196" t="s">
        <v>13323</v>
      </c>
      <c r="D196">
        <v>591</v>
      </c>
      <c r="F196" s="401" t="e">
        <f t="shared" si="6"/>
        <v>#VALUE!</v>
      </c>
      <c r="G196">
        <f t="shared" si="7"/>
        <v>0</v>
      </c>
    </row>
    <row r="197" spans="1:7" ht="26.1" hidden="1">
      <c r="A197" s="403" t="s">
        <v>13324</v>
      </c>
      <c r="B197">
        <v>16800</v>
      </c>
      <c r="C197" t="s">
        <v>13325</v>
      </c>
      <c r="D197">
        <v>514</v>
      </c>
      <c r="F197" s="401" t="e">
        <f t="shared" si="6"/>
        <v>#VALUE!</v>
      </c>
      <c r="G197">
        <f t="shared" si="7"/>
        <v>0</v>
      </c>
    </row>
    <row r="198" spans="1:7" ht="26.1">
      <c r="A198" s="403" t="s">
        <v>13326</v>
      </c>
      <c r="B198">
        <v>116000</v>
      </c>
      <c r="C198" t="s">
        <v>13327</v>
      </c>
      <c r="D198">
        <v>39</v>
      </c>
      <c r="E198" s="404">
        <v>171101813</v>
      </c>
      <c r="F198" s="401" t="str">
        <f t="shared" si="6"/>
        <v>Í1+!qÈ3WÎ</v>
      </c>
      <c r="G198">
        <f t="shared" si="7"/>
        <v>0</v>
      </c>
    </row>
    <row r="199" spans="1:7" ht="26.1">
      <c r="A199" s="403" t="s">
        <v>13328</v>
      </c>
      <c r="B199">
        <v>7200</v>
      </c>
      <c r="C199" t="s">
        <v>13329</v>
      </c>
      <c r="D199">
        <v>335</v>
      </c>
      <c r="E199" s="404">
        <v>171104331</v>
      </c>
      <c r="F199" s="401" t="str">
        <f t="shared" si="6"/>
        <v>Í1+$AÈ1bÎ</v>
      </c>
      <c r="G199">
        <f t="shared" si="7"/>
        <v>0</v>
      </c>
    </row>
    <row r="200" spans="1:7" ht="26.1">
      <c r="A200" s="403" t="s">
        <v>13330</v>
      </c>
      <c r="B200">
        <v>149600</v>
      </c>
      <c r="C200" t="s">
        <v>13331</v>
      </c>
      <c r="D200">
        <v>58</v>
      </c>
      <c r="E200" s="404">
        <v>171101493</v>
      </c>
      <c r="F200" s="401" t="str">
        <f t="shared" si="6"/>
        <v>Í1+!QÈ3&gt;Î</v>
      </c>
      <c r="G200">
        <f t="shared" si="7"/>
        <v>0</v>
      </c>
    </row>
    <row r="201" spans="1:7" ht="26.1" hidden="1">
      <c r="A201" s="403" t="s">
        <v>13332</v>
      </c>
      <c r="B201">
        <v>33000</v>
      </c>
      <c r="C201" t="s">
        <v>13333</v>
      </c>
      <c r="D201">
        <v>531</v>
      </c>
      <c r="F201" s="401" t="e">
        <f t="shared" si="6"/>
        <v>#VALUE!</v>
      </c>
      <c r="G201">
        <f t="shared" si="7"/>
        <v>0</v>
      </c>
    </row>
    <row r="202" spans="1:7" ht="26.1">
      <c r="A202" s="403" t="s">
        <v>13334</v>
      </c>
      <c r="B202">
        <v>21600</v>
      </c>
      <c r="C202" t="s">
        <v>13335</v>
      </c>
      <c r="D202">
        <v>154</v>
      </c>
      <c r="E202" s="404">
        <v>171108846</v>
      </c>
      <c r="F202" s="401" t="str">
        <f t="shared" si="6"/>
        <v>Í1+(tÈ6#Î</v>
      </c>
      <c r="G202">
        <f t="shared" si="7"/>
        <v>0</v>
      </c>
    </row>
    <row r="203" spans="1:7" ht="26.1" hidden="1">
      <c r="A203" s="403" t="s">
        <v>5230</v>
      </c>
      <c r="B203">
        <v>93800</v>
      </c>
      <c r="C203" t="s">
        <v>13336</v>
      </c>
      <c r="D203">
        <v>67</v>
      </c>
      <c r="F203" s="401" t="e">
        <f t="shared" si="6"/>
        <v>#VALUE!</v>
      </c>
      <c r="G203">
        <f t="shared" si="7"/>
        <v>0</v>
      </c>
    </row>
    <row r="204" spans="1:7" ht="26.1">
      <c r="A204" s="403" t="s">
        <v>13337</v>
      </c>
      <c r="B204">
        <v>31200</v>
      </c>
      <c r="C204" t="s">
        <v>13338</v>
      </c>
      <c r="D204">
        <v>180</v>
      </c>
      <c r="E204" s="404">
        <v>171111302</v>
      </c>
      <c r="F204" s="401" t="str">
        <f t="shared" si="6"/>
        <v>Í1++&gt;È2qÎ</v>
      </c>
      <c r="G204">
        <f t="shared" si="7"/>
        <v>0</v>
      </c>
    </row>
    <row r="205" spans="1:7" ht="26.1" hidden="1">
      <c r="A205" s="403" t="s">
        <v>13339</v>
      </c>
      <c r="B205">
        <v>4700</v>
      </c>
      <c r="C205" t="s">
        <v>13340</v>
      </c>
      <c r="D205">
        <v>556</v>
      </c>
      <c r="F205" s="401" t="e">
        <f t="shared" si="6"/>
        <v>#VALUE!</v>
      </c>
      <c r="G205">
        <f t="shared" si="7"/>
        <v>0</v>
      </c>
    </row>
    <row r="206" spans="1:7" ht="26.1">
      <c r="A206" s="403" t="s">
        <v>13341</v>
      </c>
      <c r="B206">
        <v>2100</v>
      </c>
      <c r="C206" t="s">
        <v>13342</v>
      </c>
      <c r="D206">
        <v>255</v>
      </c>
      <c r="E206" s="404">
        <v>171108697</v>
      </c>
      <c r="F206" s="401" t="str">
        <f t="shared" si="6"/>
        <v>Í1+(eÈ7TÎ</v>
      </c>
      <c r="G206">
        <f t="shared" si="7"/>
        <v>0</v>
      </c>
    </row>
    <row r="207" spans="1:7" ht="26.1" hidden="1">
      <c r="A207" s="403" t="s">
        <v>13343</v>
      </c>
      <c r="B207">
        <v>74600</v>
      </c>
      <c r="C207" t="s">
        <v>13344</v>
      </c>
      <c r="D207">
        <v>560</v>
      </c>
      <c r="F207" s="401" t="e">
        <f t="shared" si="6"/>
        <v>#VALUE!</v>
      </c>
      <c r="G207">
        <f t="shared" si="7"/>
        <v>0</v>
      </c>
    </row>
    <row r="208" spans="1:7" ht="26.1" hidden="1">
      <c r="A208" s="403" t="s">
        <v>13345</v>
      </c>
      <c r="B208">
        <v>56800</v>
      </c>
      <c r="C208" t="s">
        <v>13346</v>
      </c>
      <c r="D208">
        <v>593</v>
      </c>
      <c r="F208" s="401" t="e">
        <f t="shared" si="6"/>
        <v>#VALUE!</v>
      </c>
      <c r="G208">
        <f t="shared" si="7"/>
        <v>0</v>
      </c>
    </row>
    <row r="209" spans="1:7" ht="26.1">
      <c r="A209" s="403" t="s">
        <v>13347</v>
      </c>
      <c r="B209">
        <v>53600</v>
      </c>
      <c r="C209" t="s">
        <v>13348</v>
      </c>
      <c r="D209">
        <v>433</v>
      </c>
      <c r="E209" s="404">
        <v>171108999</v>
      </c>
      <c r="F209" s="401" t="str">
        <f t="shared" si="6"/>
        <v>Í1+(ÇÈ9qÎ</v>
      </c>
      <c r="G209">
        <f t="shared" si="7"/>
        <v>0</v>
      </c>
    </row>
    <row r="210" spans="1:7" ht="26.1" hidden="1">
      <c r="A210" s="403" t="s">
        <v>13349</v>
      </c>
      <c r="B210">
        <v>72800</v>
      </c>
      <c r="C210" t="s">
        <v>13350</v>
      </c>
      <c r="D210">
        <v>490</v>
      </c>
      <c r="F210" s="401" t="e">
        <f t="shared" si="6"/>
        <v>#VALUE!</v>
      </c>
      <c r="G210">
        <f t="shared" si="7"/>
        <v>0</v>
      </c>
    </row>
    <row r="211" spans="1:7" ht="26.1">
      <c r="A211" s="403" t="s">
        <v>13351</v>
      </c>
      <c r="B211">
        <v>8800</v>
      </c>
      <c r="C211" t="s">
        <v>13352</v>
      </c>
      <c r="D211">
        <v>421</v>
      </c>
      <c r="E211" s="404">
        <v>171110929</v>
      </c>
      <c r="F211" s="401" t="str">
        <f t="shared" si="6"/>
        <v>Í1+*|È9[Î</v>
      </c>
      <c r="G211">
        <f t="shared" si="7"/>
        <v>0</v>
      </c>
    </row>
    <row r="212" spans="1:7" ht="26.1" hidden="1">
      <c r="A212" s="403" t="s">
        <v>357</v>
      </c>
      <c r="B212">
        <v>12200</v>
      </c>
      <c r="C212" t="s">
        <v>13353</v>
      </c>
      <c r="D212">
        <v>207</v>
      </c>
      <c r="F212" s="401" t="e">
        <f t="shared" si="6"/>
        <v>#VALUE!</v>
      </c>
      <c r="G212">
        <f t="shared" si="7"/>
        <v>0</v>
      </c>
    </row>
    <row r="213" spans="1:7" ht="26.1" hidden="1">
      <c r="A213" s="403" t="s">
        <v>8655</v>
      </c>
      <c r="B213">
        <v>12000</v>
      </c>
      <c r="C213" t="s">
        <v>13354</v>
      </c>
      <c r="D213">
        <v>584</v>
      </c>
      <c r="F213" s="401" t="e">
        <f t="shared" si="6"/>
        <v>#VALUE!</v>
      </c>
      <c r="G213">
        <f t="shared" si="7"/>
        <v>0</v>
      </c>
    </row>
    <row r="214" spans="1:7" ht="26.1">
      <c r="A214" s="403" t="s">
        <v>13355</v>
      </c>
      <c r="B214">
        <v>31200</v>
      </c>
      <c r="C214" t="s">
        <v>13356</v>
      </c>
      <c r="D214">
        <v>33</v>
      </c>
      <c r="E214" s="404">
        <v>171103929</v>
      </c>
      <c r="F214" s="401" t="str">
        <f t="shared" si="6"/>
        <v>Í1+#|È9FÎ</v>
      </c>
      <c r="G214">
        <f t="shared" si="7"/>
        <v>0</v>
      </c>
    </row>
    <row r="215" spans="1:7" ht="26.1">
      <c r="A215" s="403" t="s">
        <v>13357</v>
      </c>
      <c r="B215">
        <v>15200</v>
      </c>
      <c r="C215" t="s">
        <v>13358</v>
      </c>
      <c r="D215">
        <v>443</v>
      </c>
      <c r="E215" s="404">
        <v>171101435</v>
      </c>
      <c r="F215" s="401" t="str">
        <f t="shared" si="6"/>
        <v>Í1+!KÈ52Î</v>
      </c>
      <c r="G215">
        <f t="shared" si="7"/>
        <v>0</v>
      </c>
    </row>
    <row r="216" spans="1:7" ht="26.1">
      <c r="A216" s="403" t="s">
        <v>13359</v>
      </c>
      <c r="B216">
        <v>20000</v>
      </c>
      <c r="C216" t="s">
        <v>13360</v>
      </c>
      <c r="D216">
        <v>442</v>
      </c>
      <c r="E216" s="404">
        <v>171101434</v>
      </c>
      <c r="F216" s="401" t="str">
        <f t="shared" si="6"/>
        <v>Í1+!KÈ4,Î</v>
      </c>
      <c r="G216">
        <f t="shared" si="7"/>
        <v>0</v>
      </c>
    </row>
    <row r="217" spans="1:7" ht="26.1">
      <c r="A217" s="403" t="s">
        <v>13361</v>
      </c>
      <c r="B217">
        <v>72800</v>
      </c>
      <c r="C217" t="s">
        <v>13362</v>
      </c>
      <c r="D217">
        <v>330</v>
      </c>
      <c r="E217" s="404">
        <v>171101929</v>
      </c>
      <c r="F217" s="401" t="str">
        <f t="shared" si="6"/>
        <v>Í1+!|È9@Î</v>
      </c>
      <c r="G217">
        <f t="shared" si="7"/>
        <v>0</v>
      </c>
    </row>
    <row r="218" spans="1:7" ht="26.1" hidden="1">
      <c r="A218" s="403" t="s">
        <v>13363</v>
      </c>
      <c r="B218">
        <v>21600</v>
      </c>
      <c r="C218" t="s">
        <v>13364</v>
      </c>
      <c r="D218">
        <v>526</v>
      </c>
      <c r="F218" s="401" t="e">
        <f t="shared" si="6"/>
        <v>#VALUE!</v>
      </c>
      <c r="G218">
        <f t="shared" si="7"/>
        <v>0</v>
      </c>
    </row>
    <row r="219" spans="1:7" ht="26.1">
      <c r="A219" s="403" t="s">
        <v>13365</v>
      </c>
      <c r="B219">
        <v>8800</v>
      </c>
      <c r="C219" t="s">
        <v>13366</v>
      </c>
      <c r="D219">
        <v>105</v>
      </c>
      <c r="E219" s="404">
        <v>171109953</v>
      </c>
      <c r="F219" s="401" t="str">
        <f t="shared" si="6"/>
        <v>Í1+)ÃÈ3@Î</v>
      </c>
      <c r="G219">
        <f t="shared" si="7"/>
        <v>0</v>
      </c>
    </row>
    <row r="220" spans="1:7" ht="26.1">
      <c r="A220" s="403" t="s">
        <v>13367</v>
      </c>
      <c r="B220">
        <v>12000</v>
      </c>
      <c r="C220" t="s">
        <v>13368</v>
      </c>
      <c r="D220">
        <v>248</v>
      </c>
      <c r="E220" s="404">
        <v>171109826</v>
      </c>
      <c r="F220" s="401" t="str">
        <f t="shared" si="6"/>
        <v>Í1+)rÈ6ÉÎ</v>
      </c>
      <c r="G220">
        <f t="shared" si="7"/>
        <v>0</v>
      </c>
    </row>
    <row r="221" spans="1:7" ht="26.1">
      <c r="A221" s="403" t="s">
        <v>13369</v>
      </c>
      <c r="B221">
        <v>26400</v>
      </c>
      <c r="C221" t="s">
        <v>13370</v>
      </c>
      <c r="D221">
        <v>335</v>
      </c>
      <c r="E221" s="404">
        <v>171101664</v>
      </c>
      <c r="F221" s="401" t="str">
        <f t="shared" si="6"/>
        <v>Í1+!bÈ4!Î</v>
      </c>
      <c r="G221">
        <f t="shared" si="7"/>
        <v>0</v>
      </c>
    </row>
    <row r="222" spans="1:7" ht="26.1" hidden="1">
      <c r="A222" s="403" t="s">
        <v>13371</v>
      </c>
      <c r="B222">
        <v>36000</v>
      </c>
      <c r="C222" t="s">
        <v>13372</v>
      </c>
      <c r="D222">
        <v>548</v>
      </c>
      <c r="F222" s="401" t="e">
        <f t="shared" si="6"/>
        <v>#VALUE!</v>
      </c>
      <c r="G222">
        <f t="shared" si="7"/>
        <v>0</v>
      </c>
    </row>
    <row r="223" spans="1:7" ht="26.1">
      <c r="A223" s="403" t="s">
        <v>13373</v>
      </c>
      <c r="B223">
        <v>100000</v>
      </c>
      <c r="C223" t="s">
        <v>13374</v>
      </c>
      <c r="D223">
        <v>352</v>
      </c>
      <c r="E223" s="404">
        <v>171102568</v>
      </c>
      <c r="F223" s="401" t="str">
        <f t="shared" si="6"/>
        <v>Í1+"XÈ8{Î</v>
      </c>
      <c r="G223">
        <f t="shared" si="7"/>
        <v>0</v>
      </c>
    </row>
    <row r="224" spans="1:7" ht="26.1" hidden="1">
      <c r="A224" s="403" t="s">
        <v>13375</v>
      </c>
      <c r="B224">
        <v>3400</v>
      </c>
      <c r="C224" t="s">
        <v>13376</v>
      </c>
      <c r="D224">
        <v>549</v>
      </c>
      <c r="F224" s="401" t="e">
        <f t="shared" si="6"/>
        <v>#VALUE!</v>
      </c>
      <c r="G224">
        <f t="shared" si="7"/>
        <v>0</v>
      </c>
    </row>
    <row r="225" spans="1:7" ht="26.1" hidden="1">
      <c r="A225" s="403" t="s">
        <v>195</v>
      </c>
      <c r="B225">
        <v>389800</v>
      </c>
      <c r="C225" t="s">
        <v>13377</v>
      </c>
      <c r="D225">
        <v>45</v>
      </c>
      <c r="F225" s="401" t="e">
        <f t="shared" si="6"/>
        <v>#VALUE!</v>
      </c>
      <c r="G225">
        <f t="shared" si="7"/>
        <v>0</v>
      </c>
    </row>
    <row r="226" spans="1:7" ht="26.1">
      <c r="A226" s="403" t="s">
        <v>13378</v>
      </c>
      <c r="B226">
        <v>53600</v>
      </c>
      <c r="C226" t="s">
        <v>13379</v>
      </c>
      <c r="D226">
        <v>141</v>
      </c>
      <c r="E226" s="404">
        <v>171107079</v>
      </c>
      <c r="F226" s="401" t="str">
        <f t="shared" si="6"/>
        <v>Í1+''È93Î</v>
      </c>
      <c r="G226">
        <f t="shared" si="7"/>
        <v>0</v>
      </c>
    </row>
    <row r="227" spans="1:7" ht="26.1">
      <c r="A227" s="403" t="s">
        <v>4596</v>
      </c>
      <c r="B227">
        <v>2100</v>
      </c>
      <c r="C227" t="s">
        <v>13380</v>
      </c>
      <c r="D227">
        <v>167</v>
      </c>
      <c r="E227" s="404">
        <v>171107055</v>
      </c>
      <c r="F227" s="401" t="str">
        <f t="shared" si="6"/>
        <v>Í1+'%È5zÎ</v>
      </c>
      <c r="G227">
        <f t="shared" si="7"/>
        <v>0</v>
      </c>
    </row>
    <row r="228" spans="1:7" ht="26.1">
      <c r="A228" s="403" t="s">
        <v>13381</v>
      </c>
      <c r="B228">
        <v>21600</v>
      </c>
      <c r="C228" t="s">
        <v>13382</v>
      </c>
      <c r="D228">
        <v>187</v>
      </c>
      <c r="E228" s="404">
        <v>171109877</v>
      </c>
      <c r="F228" s="401" t="str">
        <f t="shared" si="6"/>
        <v>Í1+)wÈ78Î</v>
      </c>
      <c r="G228">
        <f t="shared" si="7"/>
        <v>0</v>
      </c>
    </row>
    <row r="229" spans="1:7" ht="26.1" hidden="1">
      <c r="A229" s="403" t="s">
        <v>13383</v>
      </c>
      <c r="B229">
        <v>44000</v>
      </c>
      <c r="C229" t="s">
        <v>13384</v>
      </c>
      <c r="D229">
        <v>253</v>
      </c>
      <c r="F229" s="401" t="e">
        <f t="shared" si="6"/>
        <v>#VALUE!</v>
      </c>
      <c r="G229">
        <f t="shared" si="7"/>
        <v>0</v>
      </c>
    </row>
    <row r="230" spans="1:7" ht="26.1" hidden="1">
      <c r="A230" s="403" t="s">
        <v>13385</v>
      </c>
      <c r="B230">
        <v>3400</v>
      </c>
      <c r="C230" t="s">
        <v>13386</v>
      </c>
      <c r="D230">
        <v>124</v>
      </c>
      <c r="F230" s="401" t="e">
        <f t="shared" si="6"/>
        <v>#VALUE!</v>
      </c>
      <c r="G230">
        <f t="shared" si="7"/>
        <v>0</v>
      </c>
    </row>
    <row r="231" spans="1:7" ht="26.1">
      <c r="A231" s="403" t="s">
        <v>13387</v>
      </c>
      <c r="B231">
        <v>3400</v>
      </c>
      <c r="C231" t="s">
        <v>13388</v>
      </c>
      <c r="D231">
        <v>164</v>
      </c>
      <c r="E231" s="404">
        <v>171102862</v>
      </c>
      <c r="F231" s="401" t="str">
        <f t="shared" si="6"/>
        <v>Í1+"vÈ2hÎ</v>
      </c>
      <c r="G231">
        <f t="shared" si="7"/>
        <v>0</v>
      </c>
    </row>
    <row r="232" spans="1:7" ht="26.1">
      <c r="A232" s="403" t="s">
        <v>13389</v>
      </c>
      <c r="B232">
        <v>26400</v>
      </c>
      <c r="C232" t="s">
        <v>13390</v>
      </c>
      <c r="D232">
        <v>195</v>
      </c>
      <c r="E232" s="404">
        <v>171106529</v>
      </c>
      <c r="F232" s="401" t="str">
        <f t="shared" si="6"/>
        <v>Í1+&amp;TÈ9}Î</v>
      </c>
      <c r="G232">
        <f t="shared" si="7"/>
        <v>0</v>
      </c>
    </row>
    <row r="233" spans="1:7" ht="26.1" hidden="1">
      <c r="A233" s="403" t="s">
        <v>13391</v>
      </c>
      <c r="B233">
        <v>24800</v>
      </c>
      <c r="C233" t="s">
        <v>13392</v>
      </c>
      <c r="D233">
        <v>217</v>
      </c>
      <c r="F233" s="401" t="e">
        <f t="shared" si="6"/>
        <v>#VALUE!</v>
      </c>
      <c r="G233">
        <f t="shared" si="7"/>
        <v>0</v>
      </c>
    </row>
    <row r="234" spans="1:7" ht="26.1" hidden="1">
      <c r="A234" s="403" t="s">
        <v>13393</v>
      </c>
      <c r="B234">
        <v>16800</v>
      </c>
      <c r="C234" t="s">
        <v>13394</v>
      </c>
      <c r="D234">
        <v>212</v>
      </c>
      <c r="F234" s="401" t="e">
        <f t="shared" si="6"/>
        <v>#VALUE!</v>
      </c>
      <c r="G234">
        <f t="shared" si="7"/>
        <v>0</v>
      </c>
    </row>
    <row r="235" spans="1:7" ht="26.1">
      <c r="A235" s="403" t="s">
        <v>13395</v>
      </c>
      <c r="B235">
        <v>18400</v>
      </c>
      <c r="C235" t="s">
        <v>13396</v>
      </c>
      <c r="D235">
        <v>126</v>
      </c>
      <c r="E235" s="404">
        <v>171108876</v>
      </c>
      <c r="F235" s="401" t="str">
        <f t="shared" si="6"/>
        <v>Í1+(wÈ6/Î</v>
      </c>
      <c r="G235">
        <f t="shared" si="7"/>
        <v>0</v>
      </c>
    </row>
    <row r="236" spans="1:7" ht="26.1">
      <c r="A236" s="403" t="s">
        <v>13397</v>
      </c>
      <c r="B236">
        <v>12000</v>
      </c>
      <c r="C236" t="s">
        <v>13398</v>
      </c>
      <c r="D236">
        <v>72</v>
      </c>
      <c r="E236" s="404">
        <v>171104666</v>
      </c>
      <c r="F236" s="401" t="str">
        <f t="shared" si="6"/>
        <v>Í1+$bÈ66Î</v>
      </c>
      <c r="G236">
        <f t="shared" si="7"/>
        <v>0</v>
      </c>
    </row>
    <row r="237" spans="1:7" ht="26.1">
      <c r="A237" s="403" t="s">
        <v>13399</v>
      </c>
      <c r="B237">
        <v>101600</v>
      </c>
      <c r="C237" t="s">
        <v>13400</v>
      </c>
      <c r="D237">
        <v>11</v>
      </c>
      <c r="E237" s="404">
        <v>171101469</v>
      </c>
      <c r="F237" s="401" t="str">
        <f t="shared" si="6"/>
        <v>Í1+!NÈ9VÎ</v>
      </c>
      <c r="G237">
        <f t="shared" si="7"/>
        <v>0</v>
      </c>
    </row>
    <row r="238" spans="1:7" ht="26.1">
      <c r="A238" s="403" t="s">
        <v>13401</v>
      </c>
      <c r="B238">
        <v>20000</v>
      </c>
      <c r="C238" t="s">
        <v>13402</v>
      </c>
      <c r="D238">
        <v>417</v>
      </c>
      <c r="E238" s="404">
        <v>171107269</v>
      </c>
      <c r="F238" s="401" t="str">
        <f t="shared" si="6"/>
        <v>Í1+':È9ÃÎ</v>
      </c>
      <c r="G238">
        <f t="shared" si="7"/>
        <v>0</v>
      </c>
    </row>
    <row r="239" spans="1:7" ht="26.1">
      <c r="A239" s="403" t="s">
        <v>13403</v>
      </c>
      <c r="B239">
        <v>23200</v>
      </c>
      <c r="C239" t="s">
        <v>13404</v>
      </c>
      <c r="D239">
        <v>61</v>
      </c>
      <c r="E239" s="404">
        <v>171104651</v>
      </c>
      <c r="F239" s="401" t="str">
        <f t="shared" si="6"/>
        <v>Í1+$aÈ1{Î</v>
      </c>
      <c r="G239">
        <f t="shared" si="7"/>
        <v>0</v>
      </c>
    </row>
    <row r="240" spans="1:7" ht="26.1" hidden="1">
      <c r="A240" s="403" t="s">
        <v>13405</v>
      </c>
      <c r="B240">
        <v>55200</v>
      </c>
      <c r="C240" t="s">
        <v>13406</v>
      </c>
      <c r="D240">
        <v>557</v>
      </c>
      <c r="F240" s="401" t="e">
        <f t="shared" si="6"/>
        <v>#VALUE!</v>
      </c>
      <c r="G240">
        <f t="shared" si="7"/>
        <v>0</v>
      </c>
    </row>
    <row r="241" spans="1:7" ht="26.1" hidden="1">
      <c r="A241" s="403" t="s">
        <v>13407</v>
      </c>
      <c r="B241">
        <v>32800</v>
      </c>
      <c r="C241" t="s">
        <v>13408</v>
      </c>
      <c r="D241">
        <v>503</v>
      </c>
      <c r="F241" s="401" t="e">
        <f t="shared" si="6"/>
        <v>#VALUE!</v>
      </c>
      <c r="G241">
        <f t="shared" si="7"/>
        <v>0</v>
      </c>
    </row>
    <row r="242" spans="1:7" ht="26.1">
      <c r="A242" s="403" t="s">
        <v>13409</v>
      </c>
      <c r="B242">
        <v>21600</v>
      </c>
      <c r="C242" t="s">
        <v>13410</v>
      </c>
      <c r="D242">
        <v>471</v>
      </c>
      <c r="E242" s="404">
        <v>171110916</v>
      </c>
      <c r="F242" s="401" t="str">
        <f t="shared" si="6"/>
        <v>Í1+*{È6EÎ</v>
      </c>
      <c r="G242">
        <f t="shared" si="7"/>
        <v>0</v>
      </c>
    </row>
    <row r="243" spans="1:7" ht="26.1" hidden="1">
      <c r="A243" s="403" t="s">
        <v>13411</v>
      </c>
      <c r="B243">
        <v>8800</v>
      </c>
      <c r="C243" t="s">
        <v>13412</v>
      </c>
      <c r="D243">
        <v>7</v>
      </c>
      <c r="F243" s="401" t="e">
        <f t="shared" si="6"/>
        <v>#VALUE!</v>
      </c>
      <c r="G243">
        <f t="shared" si="7"/>
        <v>0</v>
      </c>
    </row>
    <row r="244" spans="1:7" ht="26.1" hidden="1">
      <c r="A244" s="403" t="s">
        <v>13413</v>
      </c>
      <c r="B244">
        <v>21600</v>
      </c>
      <c r="C244" t="s">
        <v>13414</v>
      </c>
      <c r="D244">
        <v>1</v>
      </c>
      <c r="F244" s="401" t="e">
        <f t="shared" si="6"/>
        <v>#VALUE!</v>
      </c>
      <c r="G244">
        <f t="shared" si="7"/>
        <v>0</v>
      </c>
    </row>
    <row r="245" spans="1:7" ht="26.1">
      <c r="A245" s="403" t="s">
        <v>13415</v>
      </c>
      <c r="B245">
        <v>12000</v>
      </c>
      <c r="C245" t="s">
        <v>13416</v>
      </c>
      <c r="D245">
        <v>24</v>
      </c>
      <c r="E245" s="404">
        <v>171110995</v>
      </c>
      <c r="F245" s="401" t="str">
        <f t="shared" si="6"/>
        <v>Í1+*ÇÈ5_Î</v>
      </c>
      <c r="G245">
        <f t="shared" si="7"/>
        <v>0</v>
      </c>
    </row>
    <row r="246" spans="1:7" ht="26.1" hidden="1">
      <c r="A246" s="403" t="s">
        <v>13417</v>
      </c>
      <c r="B246">
        <v>4700</v>
      </c>
      <c r="C246" t="s">
        <v>13418</v>
      </c>
      <c r="D246">
        <v>554</v>
      </c>
      <c r="F246" s="401" t="e">
        <f t="shared" si="6"/>
        <v>#VALUE!</v>
      </c>
      <c r="G246">
        <f t="shared" si="7"/>
        <v>0</v>
      </c>
    </row>
    <row r="247" spans="1:7" ht="26.1" hidden="1">
      <c r="A247" s="403" t="s">
        <v>13419</v>
      </c>
      <c r="B247">
        <v>29600</v>
      </c>
      <c r="C247" t="s">
        <v>13420</v>
      </c>
      <c r="D247">
        <v>80</v>
      </c>
      <c r="F247" s="401" t="e">
        <f t="shared" si="6"/>
        <v>#VALUE!</v>
      </c>
      <c r="G247">
        <f t="shared" si="7"/>
        <v>0</v>
      </c>
    </row>
    <row r="248" spans="1:7" ht="26.1">
      <c r="A248" s="403" t="s">
        <v>13421</v>
      </c>
      <c r="B248">
        <v>53600</v>
      </c>
      <c r="C248" t="s">
        <v>13422</v>
      </c>
      <c r="D248">
        <v>49</v>
      </c>
      <c r="E248" s="404">
        <v>171110002</v>
      </c>
      <c r="F248" s="401" t="str">
        <f t="shared" si="6"/>
        <v>Í1+*ÂÈ2]Î</v>
      </c>
      <c r="G248">
        <f t="shared" si="7"/>
        <v>0</v>
      </c>
    </row>
    <row r="249" spans="1:7" ht="26.1">
      <c r="A249" s="403" t="s">
        <v>13423</v>
      </c>
      <c r="B249">
        <v>18400</v>
      </c>
      <c r="C249" t="s">
        <v>13424</v>
      </c>
      <c r="D249">
        <v>235</v>
      </c>
      <c r="E249" s="404">
        <v>171103776</v>
      </c>
      <c r="F249" s="401" t="str">
        <f t="shared" si="6"/>
        <v>Í1+#mÈ6_Î</v>
      </c>
      <c r="G249">
        <f t="shared" si="7"/>
        <v>0</v>
      </c>
    </row>
    <row r="250" spans="1:7" ht="26.1">
      <c r="A250" s="403" t="s">
        <v>13425</v>
      </c>
      <c r="B250">
        <v>29600</v>
      </c>
      <c r="C250" t="s">
        <v>13426</v>
      </c>
      <c r="D250">
        <v>367</v>
      </c>
      <c r="E250" s="404">
        <v>171103590</v>
      </c>
      <c r="F250" s="401" t="str">
        <f t="shared" si="6"/>
        <v>Í1+#[È0ZÎ</v>
      </c>
      <c r="G250">
        <f t="shared" si="7"/>
        <v>0</v>
      </c>
    </row>
    <row r="251" spans="1:7" ht="26.1">
      <c r="A251" s="403" t="s">
        <v>13427</v>
      </c>
      <c r="B251">
        <v>10400</v>
      </c>
      <c r="C251" t="s">
        <v>13428</v>
      </c>
      <c r="D251">
        <v>461</v>
      </c>
      <c r="E251" s="404">
        <v>171109645</v>
      </c>
      <c r="F251" s="401" t="str">
        <f t="shared" si="6"/>
        <v>Í1+)`È57Î</v>
      </c>
      <c r="G251">
        <f t="shared" si="7"/>
        <v>0</v>
      </c>
    </row>
    <row r="252" spans="1:7" ht="26.1" hidden="1">
      <c r="A252" s="403" t="s">
        <v>13429</v>
      </c>
      <c r="B252">
        <v>7200</v>
      </c>
      <c r="C252" t="s">
        <v>13430</v>
      </c>
      <c r="D252">
        <v>515</v>
      </c>
      <c r="F252" s="401" t="e">
        <f t="shared" si="6"/>
        <v>#VALUE!</v>
      </c>
      <c r="G252">
        <f t="shared" si="7"/>
        <v>0</v>
      </c>
    </row>
    <row r="253" spans="1:7" ht="26.1" hidden="1">
      <c r="A253" s="403" t="s">
        <v>13431</v>
      </c>
      <c r="B253">
        <v>47200</v>
      </c>
      <c r="C253" t="s">
        <v>13432</v>
      </c>
      <c r="D253">
        <v>489</v>
      </c>
      <c r="F253" s="401" t="e">
        <f t="shared" si="6"/>
        <v>#VALUE!</v>
      </c>
      <c r="G253">
        <f t="shared" si="7"/>
        <v>0</v>
      </c>
    </row>
    <row r="254" spans="1:7" ht="26.1">
      <c r="A254" s="403" t="s">
        <v>13433</v>
      </c>
      <c r="B254">
        <v>36000</v>
      </c>
      <c r="C254" t="s">
        <v>13434</v>
      </c>
      <c r="D254">
        <v>319</v>
      </c>
      <c r="E254" s="404">
        <v>171102742</v>
      </c>
      <c r="F254" s="401" t="str">
        <f t="shared" si="6"/>
        <v>Í1+"jÈ28Î</v>
      </c>
      <c r="G254">
        <f t="shared" si="7"/>
        <v>0</v>
      </c>
    </row>
    <row r="255" spans="1:7" ht="26.1">
      <c r="A255" s="403" t="s">
        <v>13435</v>
      </c>
      <c r="B255">
        <v>24800</v>
      </c>
      <c r="C255" t="s">
        <v>13436</v>
      </c>
      <c r="D255">
        <v>480</v>
      </c>
      <c r="E255" s="404">
        <v>171109503</v>
      </c>
      <c r="F255" s="401" t="str">
        <f t="shared" si="6"/>
        <v>Í1+)RÈ3ZÎ</v>
      </c>
      <c r="G255">
        <f t="shared" si="7"/>
        <v>0</v>
      </c>
    </row>
    <row r="256" spans="1:7" ht="26.1" hidden="1">
      <c r="A256" s="403" t="s">
        <v>13437</v>
      </c>
      <c r="B256">
        <v>3400</v>
      </c>
      <c r="C256" t="s">
        <v>13438</v>
      </c>
      <c r="D256">
        <v>189</v>
      </c>
      <c r="F256" s="401" t="e">
        <f t="shared" si="6"/>
        <v>#VALUE!</v>
      </c>
      <c r="G256">
        <f t="shared" si="7"/>
        <v>0</v>
      </c>
    </row>
    <row r="257" spans="1:7" ht="26.1">
      <c r="A257" s="403" t="s">
        <v>13439</v>
      </c>
      <c r="B257">
        <v>26400</v>
      </c>
      <c r="C257" t="s">
        <v>13440</v>
      </c>
      <c r="D257">
        <v>117</v>
      </c>
      <c r="E257" s="404">
        <v>171108898</v>
      </c>
      <c r="F257" s="401" t="str">
        <f t="shared" si="6"/>
        <v>Í1+(yÈ8CÎ</v>
      </c>
      <c r="G257">
        <f t="shared" si="7"/>
        <v>0</v>
      </c>
    </row>
    <row r="258" spans="1:7" ht="26.1">
      <c r="A258" s="403" t="s">
        <v>13441</v>
      </c>
      <c r="B258">
        <v>8800</v>
      </c>
      <c r="C258" t="s">
        <v>13442</v>
      </c>
      <c r="D258">
        <v>452</v>
      </c>
      <c r="E258" s="404">
        <v>171104348</v>
      </c>
      <c r="F258" s="401" t="str">
        <f t="shared" si="6"/>
        <v>Í1+$BÈ8)Î</v>
      </c>
      <c r="G258">
        <f t="shared" si="7"/>
        <v>0</v>
      </c>
    </row>
    <row r="259" spans="1:7" ht="26.1" hidden="1">
      <c r="A259" s="403" t="s">
        <v>13443</v>
      </c>
      <c r="B259">
        <v>21600</v>
      </c>
      <c r="C259" t="s">
        <v>13444</v>
      </c>
      <c r="D259">
        <v>587</v>
      </c>
      <c r="F259" s="401" t="e">
        <f t="shared" ref="F259:F322" si="8">Code128(E259)</f>
        <v>#VALUE!</v>
      </c>
      <c r="G259">
        <f t="shared" ref="G259:G322" si="9">IF(AND( D259&gt;480,E259&lt;&gt;""),1,0)</f>
        <v>0</v>
      </c>
    </row>
    <row r="260" spans="1:7" ht="26.1">
      <c r="A260" s="403" t="s">
        <v>13445</v>
      </c>
      <c r="B260">
        <v>40800</v>
      </c>
      <c r="C260" t="s">
        <v>13446</v>
      </c>
      <c r="D260">
        <v>318</v>
      </c>
      <c r="E260" s="404">
        <v>171102741</v>
      </c>
      <c r="F260" s="401" t="str">
        <f t="shared" si="8"/>
        <v>Í1+"jÈ12Î</v>
      </c>
      <c r="G260">
        <f t="shared" si="9"/>
        <v>0</v>
      </c>
    </row>
    <row r="261" spans="1:7" ht="26.1">
      <c r="A261" s="403" t="s">
        <v>13447</v>
      </c>
      <c r="B261">
        <v>18400</v>
      </c>
      <c r="C261" t="s">
        <v>13448</v>
      </c>
      <c r="D261">
        <v>475</v>
      </c>
      <c r="E261" s="404">
        <v>171109633</v>
      </c>
      <c r="F261" s="401" t="str">
        <f t="shared" si="8"/>
        <v>Í1+)_È3'Î</v>
      </c>
      <c r="G261">
        <f t="shared" si="9"/>
        <v>0</v>
      </c>
    </row>
    <row r="262" spans="1:7" ht="26.1" hidden="1">
      <c r="A262" s="405" t="s">
        <v>13449</v>
      </c>
      <c r="B262" s="406">
        <v>15200</v>
      </c>
      <c r="C262" s="406" t="s">
        <v>13450</v>
      </c>
      <c r="D262" s="406">
        <v>511</v>
      </c>
      <c r="E262" s="407">
        <v>171109601</v>
      </c>
      <c r="F262" s="408" t="str">
        <f t="shared" si="8"/>
        <v>Í1+)\È1vÎ</v>
      </c>
      <c r="G262" s="406">
        <f t="shared" si="9"/>
        <v>1</v>
      </c>
    </row>
    <row r="263" spans="1:7" ht="26.1" hidden="1">
      <c r="A263" s="405" t="s">
        <v>13451</v>
      </c>
      <c r="B263" s="406">
        <v>7200</v>
      </c>
      <c r="C263" s="406" t="s">
        <v>13452</v>
      </c>
      <c r="D263" s="406">
        <v>514</v>
      </c>
      <c r="E263" s="407">
        <v>171109598</v>
      </c>
      <c r="F263" s="408" t="str">
        <f t="shared" si="8"/>
        <v>Í1+)[È85Î</v>
      </c>
      <c r="G263" s="406">
        <f t="shared" si="9"/>
        <v>1</v>
      </c>
    </row>
    <row r="264" spans="1:7" ht="26.1">
      <c r="A264" s="403" t="s">
        <v>13453</v>
      </c>
      <c r="B264">
        <v>100000</v>
      </c>
      <c r="C264" t="s">
        <v>13454</v>
      </c>
      <c r="D264">
        <v>454</v>
      </c>
      <c r="E264" s="404">
        <v>171102651</v>
      </c>
      <c r="F264" s="401" t="str">
        <f t="shared" si="8"/>
        <v>Í1+"aÈ1uÎ</v>
      </c>
      <c r="G264">
        <f t="shared" si="9"/>
        <v>0</v>
      </c>
    </row>
    <row r="265" spans="1:7" ht="26.1" hidden="1">
      <c r="A265" s="405" t="s">
        <v>13455</v>
      </c>
      <c r="B265" s="406">
        <v>4700</v>
      </c>
      <c r="C265" s="406" t="s">
        <v>13456</v>
      </c>
      <c r="D265" s="406">
        <v>501</v>
      </c>
      <c r="E265" s="407">
        <v>171109611</v>
      </c>
      <c r="F265" s="408" t="str">
        <f t="shared" si="8"/>
        <v>Í1+)]È1zÎ</v>
      </c>
      <c r="G265" s="406">
        <f t="shared" si="9"/>
        <v>1</v>
      </c>
    </row>
    <row r="266" spans="1:7" ht="26.1" hidden="1">
      <c r="A266" s="405" t="s">
        <v>13457</v>
      </c>
      <c r="B266" s="406">
        <v>16800</v>
      </c>
      <c r="C266" s="406" t="s">
        <v>13458</v>
      </c>
      <c r="D266" s="406">
        <v>502</v>
      </c>
      <c r="E266" s="407">
        <v>171109610</v>
      </c>
      <c r="F266" s="408" t="str">
        <f t="shared" si="8"/>
        <v>Í1+)]È0tÎ</v>
      </c>
      <c r="G266" s="406">
        <f t="shared" si="9"/>
        <v>1</v>
      </c>
    </row>
    <row r="267" spans="1:7" ht="26.1" hidden="1">
      <c r="A267" s="403" t="s">
        <v>348</v>
      </c>
      <c r="B267">
        <v>103400</v>
      </c>
      <c r="C267" t="s">
        <v>13459</v>
      </c>
      <c r="D267">
        <v>198</v>
      </c>
      <c r="F267" s="401" t="e">
        <f t="shared" si="8"/>
        <v>#VALUE!</v>
      </c>
      <c r="G267">
        <f t="shared" si="9"/>
        <v>0</v>
      </c>
    </row>
    <row r="268" spans="1:7" ht="26.1" hidden="1">
      <c r="A268" s="403" t="s">
        <v>13460</v>
      </c>
      <c r="B268">
        <v>21600</v>
      </c>
      <c r="C268" t="s">
        <v>13461</v>
      </c>
      <c r="D268">
        <v>186</v>
      </c>
      <c r="F268" s="401" t="e">
        <f t="shared" si="8"/>
        <v>#VALUE!</v>
      </c>
      <c r="G268">
        <f t="shared" si="9"/>
        <v>0</v>
      </c>
    </row>
    <row r="269" spans="1:7" ht="26.1">
      <c r="A269" s="403" t="s">
        <v>13462</v>
      </c>
      <c r="B269">
        <v>63200</v>
      </c>
      <c r="C269" t="s">
        <v>13463</v>
      </c>
      <c r="D269">
        <v>146</v>
      </c>
      <c r="E269" s="404">
        <v>171108850</v>
      </c>
      <c r="F269" s="401" t="str">
        <f t="shared" si="8"/>
        <v>Í1+(uÈ0jÎ</v>
      </c>
      <c r="G269">
        <f t="shared" si="9"/>
        <v>0</v>
      </c>
    </row>
    <row r="270" spans="1:7" ht="26.1">
      <c r="A270" s="403" t="s">
        <v>13464</v>
      </c>
      <c r="B270">
        <v>29600</v>
      </c>
      <c r="C270" t="s">
        <v>13465</v>
      </c>
      <c r="D270">
        <v>397</v>
      </c>
      <c r="E270" s="404">
        <v>171111198</v>
      </c>
      <c r="F270" s="401" t="str">
        <f t="shared" si="8"/>
        <v>Í1++3È8iÎ</v>
      </c>
      <c r="G270">
        <f t="shared" si="9"/>
        <v>0</v>
      </c>
    </row>
    <row r="271" spans="1:7" ht="26.1" hidden="1">
      <c r="A271" s="403" t="s">
        <v>13466</v>
      </c>
      <c r="B271">
        <v>34400</v>
      </c>
      <c r="C271" t="s">
        <v>13467</v>
      </c>
      <c r="D271">
        <v>557</v>
      </c>
      <c r="F271" s="401" t="e">
        <f t="shared" si="8"/>
        <v>#VALUE!</v>
      </c>
      <c r="G271">
        <f t="shared" si="9"/>
        <v>0</v>
      </c>
    </row>
    <row r="272" spans="1:7" ht="26.1" hidden="1">
      <c r="A272" s="403" t="s">
        <v>13468</v>
      </c>
      <c r="B272">
        <v>20000</v>
      </c>
      <c r="C272" t="s">
        <v>13469</v>
      </c>
      <c r="D272">
        <v>214</v>
      </c>
      <c r="F272" s="401" t="e">
        <f t="shared" si="8"/>
        <v>#VALUE!</v>
      </c>
      <c r="G272">
        <f t="shared" si="9"/>
        <v>0</v>
      </c>
    </row>
    <row r="273" spans="1:7" ht="26.1" hidden="1">
      <c r="A273" s="403" t="s">
        <v>13470</v>
      </c>
      <c r="B273">
        <v>495400</v>
      </c>
      <c r="C273" t="s">
        <v>13471</v>
      </c>
      <c r="D273">
        <v>462</v>
      </c>
      <c r="F273" s="401" t="e">
        <f t="shared" si="8"/>
        <v>#VALUE!</v>
      </c>
      <c r="G273">
        <f t="shared" si="9"/>
        <v>0</v>
      </c>
    </row>
    <row r="274" spans="1:7" ht="26.1">
      <c r="A274" s="403" t="s">
        <v>13472</v>
      </c>
      <c r="B274">
        <v>85600</v>
      </c>
      <c r="C274" t="s">
        <v>13473</v>
      </c>
      <c r="D274">
        <v>259</v>
      </c>
      <c r="E274" s="404">
        <v>171101590</v>
      </c>
      <c r="F274" s="401" t="str">
        <f t="shared" si="8"/>
        <v>Í1+![È0TÎ</v>
      </c>
      <c r="G274">
        <f t="shared" si="9"/>
        <v>0</v>
      </c>
    </row>
    <row r="275" spans="1:7" ht="26.1">
      <c r="A275" s="403" t="s">
        <v>13474</v>
      </c>
      <c r="B275">
        <v>21600</v>
      </c>
      <c r="C275" t="s">
        <v>13475</v>
      </c>
      <c r="D275">
        <v>56</v>
      </c>
      <c r="E275" s="404">
        <v>171110964</v>
      </c>
      <c r="F275" s="401" t="str">
        <f t="shared" si="8"/>
        <v>Í1+*ÄÈ4MÎ</v>
      </c>
      <c r="G275">
        <f t="shared" si="9"/>
        <v>0</v>
      </c>
    </row>
    <row r="276" spans="1:7" ht="26.1">
      <c r="A276" s="403" t="s">
        <v>13476</v>
      </c>
      <c r="B276">
        <v>8800</v>
      </c>
      <c r="C276" t="s">
        <v>13477</v>
      </c>
      <c r="D276">
        <v>164</v>
      </c>
      <c r="E276" s="404">
        <v>171101313</v>
      </c>
      <c r="F276" s="401" t="str">
        <f t="shared" si="8"/>
        <v>Í1+!?È3]Î</v>
      </c>
      <c r="G276">
        <f t="shared" si="9"/>
        <v>0</v>
      </c>
    </row>
    <row r="277" spans="1:7" ht="26.1">
      <c r="A277" s="403" t="s">
        <v>13478</v>
      </c>
      <c r="B277">
        <v>31200</v>
      </c>
      <c r="C277" t="s">
        <v>13479</v>
      </c>
      <c r="D277">
        <v>479</v>
      </c>
      <c r="E277" s="404">
        <v>171101385</v>
      </c>
      <c r="F277" s="401" t="str">
        <f t="shared" si="8"/>
        <v>Í1+!FÈ5ÉÎ</v>
      </c>
      <c r="G277">
        <f t="shared" si="9"/>
        <v>0</v>
      </c>
    </row>
    <row r="278" spans="1:7" ht="26.1">
      <c r="A278" s="403" t="s">
        <v>13480</v>
      </c>
      <c r="B278">
        <v>31200</v>
      </c>
      <c r="C278" t="s">
        <v>13481</v>
      </c>
      <c r="D278">
        <v>9</v>
      </c>
      <c r="E278" s="404">
        <v>171104762</v>
      </c>
      <c r="F278" s="401" t="str">
        <f t="shared" si="8"/>
        <v>Í1+$lÈ2FÎ</v>
      </c>
      <c r="G278">
        <f t="shared" si="9"/>
        <v>0</v>
      </c>
    </row>
    <row r="279" spans="1:7" ht="26.1" hidden="1">
      <c r="A279" s="403" t="s">
        <v>3208</v>
      </c>
      <c r="B279">
        <v>180200</v>
      </c>
      <c r="C279" t="s">
        <v>13482</v>
      </c>
      <c r="D279">
        <v>483</v>
      </c>
      <c r="F279" s="401" t="e">
        <f t="shared" si="8"/>
        <v>#VALUE!</v>
      </c>
      <c r="G279">
        <f t="shared" si="9"/>
        <v>0</v>
      </c>
    </row>
    <row r="280" spans="1:7" ht="26.1" hidden="1">
      <c r="A280" s="403" t="s">
        <v>13483</v>
      </c>
      <c r="B280">
        <v>18400</v>
      </c>
      <c r="C280" t="s">
        <v>13484</v>
      </c>
      <c r="D280">
        <v>560</v>
      </c>
      <c r="F280" s="401" t="e">
        <f t="shared" si="8"/>
        <v>#VALUE!</v>
      </c>
      <c r="G280">
        <f t="shared" si="9"/>
        <v>0</v>
      </c>
    </row>
    <row r="281" spans="1:7" ht="26.1" hidden="1">
      <c r="A281" s="403" t="s">
        <v>13485</v>
      </c>
      <c r="B281">
        <v>73000</v>
      </c>
      <c r="C281" t="s">
        <v>13486</v>
      </c>
      <c r="D281">
        <v>334</v>
      </c>
      <c r="F281" s="401" t="e">
        <f t="shared" si="8"/>
        <v>#VALUE!</v>
      </c>
      <c r="G281">
        <f t="shared" si="9"/>
        <v>0</v>
      </c>
    </row>
    <row r="282" spans="1:7" ht="26.1" hidden="1">
      <c r="A282" s="403" t="s">
        <v>13487</v>
      </c>
      <c r="B282">
        <v>32800</v>
      </c>
      <c r="C282" t="s">
        <v>13488</v>
      </c>
      <c r="D282">
        <v>594</v>
      </c>
      <c r="F282" s="401" t="e">
        <f t="shared" si="8"/>
        <v>#VALUE!</v>
      </c>
      <c r="G282">
        <f t="shared" si="9"/>
        <v>0</v>
      </c>
    </row>
    <row r="283" spans="1:7" ht="26.1">
      <c r="A283" s="403" t="s">
        <v>13489</v>
      </c>
      <c r="B283">
        <v>64800</v>
      </c>
      <c r="C283" t="s">
        <v>13490</v>
      </c>
      <c r="D283">
        <v>364</v>
      </c>
      <c r="E283" s="404">
        <v>171102684</v>
      </c>
      <c r="F283" s="401" t="str">
        <f t="shared" si="8"/>
        <v>Í1+"dÈ4,Î</v>
      </c>
      <c r="G283">
        <f t="shared" si="9"/>
        <v>0</v>
      </c>
    </row>
    <row r="284" spans="1:7" ht="26.1">
      <c r="A284" s="403" t="s">
        <v>13491</v>
      </c>
      <c r="B284">
        <v>189600</v>
      </c>
      <c r="C284" t="s">
        <v>13492</v>
      </c>
      <c r="D284">
        <v>319</v>
      </c>
      <c r="E284" s="404">
        <v>171104162</v>
      </c>
      <c r="F284" s="401" t="str">
        <f t="shared" si="8"/>
        <v>Í1+$0È2$Î</v>
      </c>
      <c r="G284">
        <f t="shared" si="9"/>
        <v>0</v>
      </c>
    </row>
    <row r="285" spans="1:7" ht="26.1" hidden="1">
      <c r="A285" s="403" t="s">
        <v>252</v>
      </c>
      <c r="B285">
        <v>197800</v>
      </c>
      <c r="C285" t="s">
        <v>13493</v>
      </c>
      <c r="D285">
        <v>102</v>
      </c>
      <c r="F285" s="401" t="e">
        <f t="shared" si="8"/>
        <v>#VALUE!</v>
      </c>
      <c r="G285">
        <f t="shared" si="9"/>
        <v>0</v>
      </c>
    </row>
    <row r="286" spans="1:7" ht="26.1" hidden="1">
      <c r="A286" s="403" t="s">
        <v>13494</v>
      </c>
      <c r="B286">
        <v>28000</v>
      </c>
      <c r="C286" t="s">
        <v>13495</v>
      </c>
      <c r="D286">
        <v>579</v>
      </c>
      <c r="F286" s="401" t="e">
        <f t="shared" si="8"/>
        <v>#VALUE!</v>
      </c>
      <c r="G286">
        <f t="shared" si="9"/>
        <v>0</v>
      </c>
    </row>
    <row r="287" spans="1:7" ht="26.1">
      <c r="A287" s="403" t="s">
        <v>7100</v>
      </c>
      <c r="B287">
        <v>21600</v>
      </c>
      <c r="C287" t="s">
        <v>13496</v>
      </c>
      <c r="D287">
        <v>67</v>
      </c>
      <c r="E287" s="404">
        <v>171111022</v>
      </c>
      <c r="F287" s="401" t="str">
        <f t="shared" si="8"/>
        <v>Í1++"È2hÎ</v>
      </c>
      <c r="G287">
        <f t="shared" si="9"/>
        <v>0</v>
      </c>
    </row>
    <row r="288" spans="1:7" ht="26.1">
      <c r="A288" s="403" t="s">
        <v>13497</v>
      </c>
      <c r="B288">
        <v>20000</v>
      </c>
      <c r="C288" t="s">
        <v>13498</v>
      </c>
      <c r="D288">
        <v>312</v>
      </c>
      <c r="E288" s="404">
        <v>171104484</v>
      </c>
      <c r="F288" s="401" t="str">
        <f t="shared" si="8"/>
        <v>Í1+$PÈ4IÎ</v>
      </c>
      <c r="G288">
        <f t="shared" si="9"/>
        <v>0</v>
      </c>
    </row>
    <row r="289" spans="1:7" ht="26.1">
      <c r="A289" s="403" t="s">
        <v>13499</v>
      </c>
      <c r="B289">
        <v>34400</v>
      </c>
      <c r="C289" t="s">
        <v>13500</v>
      </c>
      <c r="D289">
        <v>289</v>
      </c>
      <c r="E289" s="404">
        <v>171104506</v>
      </c>
      <c r="F289" s="401" t="str">
        <f t="shared" si="8"/>
        <v>Í1+$RÈ6]Î</v>
      </c>
      <c r="G289">
        <f t="shared" si="9"/>
        <v>0</v>
      </c>
    </row>
    <row r="290" spans="1:7" ht="26.1">
      <c r="A290" s="403" t="s">
        <v>13501</v>
      </c>
      <c r="B290">
        <v>15200</v>
      </c>
      <c r="C290" t="s">
        <v>13502</v>
      </c>
      <c r="D290">
        <v>338</v>
      </c>
      <c r="E290" s="404">
        <v>171109753</v>
      </c>
      <c r="F290" s="401" t="str">
        <f t="shared" si="8"/>
        <v>Í1+)kÈ3WÎ</v>
      </c>
      <c r="G290">
        <f t="shared" si="9"/>
        <v>0</v>
      </c>
    </row>
    <row r="291" spans="1:7" ht="26.1">
      <c r="A291" s="403" t="s">
        <v>13503</v>
      </c>
      <c r="B291">
        <v>29600</v>
      </c>
      <c r="C291" t="s">
        <v>13504</v>
      </c>
      <c r="D291">
        <v>243</v>
      </c>
      <c r="E291" s="404">
        <v>171104736</v>
      </c>
      <c r="F291" s="401" t="str">
        <f t="shared" si="8"/>
        <v>Í1+$iÈ6RÎ</v>
      </c>
      <c r="G291">
        <f t="shared" si="9"/>
        <v>0</v>
      </c>
    </row>
    <row r="292" spans="1:7" ht="26.1">
      <c r="A292" s="403" t="s">
        <v>13505</v>
      </c>
      <c r="B292">
        <v>69600</v>
      </c>
      <c r="C292" t="s">
        <v>13506</v>
      </c>
      <c r="D292">
        <v>254</v>
      </c>
      <c r="E292" s="404">
        <v>171104150</v>
      </c>
      <c r="F292" s="401" t="str">
        <f t="shared" si="8"/>
        <v>Í1+$/È0{Î</v>
      </c>
      <c r="G292">
        <f t="shared" si="9"/>
        <v>0</v>
      </c>
    </row>
    <row r="293" spans="1:7" ht="26.1">
      <c r="A293" s="403" t="s">
        <v>13507</v>
      </c>
      <c r="B293">
        <v>13600</v>
      </c>
      <c r="C293" t="s">
        <v>13508</v>
      </c>
      <c r="D293">
        <v>255</v>
      </c>
      <c r="E293" s="404">
        <v>171104149</v>
      </c>
      <c r="F293" s="401" t="str">
        <f t="shared" si="8"/>
        <v>Í1+$.È9FÎ</v>
      </c>
      <c r="G293">
        <f t="shared" si="9"/>
        <v>0</v>
      </c>
    </row>
    <row r="294" spans="1:7" ht="26.1">
      <c r="A294" s="403" t="s">
        <v>13509</v>
      </c>
      <c r="B294">
        <v>16800</v>
      </c>
      <c r="C294" t="s">
        <v>13510</v>
      </c>
      <c r="D294">
        <v>74</v>
      </c>
      <c r="E294" s="404">
        <v>171104653</v>
      </c>
      <c r="F294" s="401" t="str">
        <f t="shared" si="8"/>
        <v>Í1+$aÈ3ÂÎ</v>
      </c>
      <c r="G294">
        <f t="shared" si="9"/>
        <v>0</v>
      </c>
    </row>
    <row r="295" spans="1:7" ht="26.1">
      <c r="A295" s="403" t="s">
        <v>13511</v>
      </c>
      <c r="B295">
        <v>152800</v>
      </c>
      <c r="C295" t="s">
        <v>13512</v>
      </c>
      <c r="D295">
        <v>6</v>
      </c>
      <c r="E295" s="404">
        <v>171104765</v>
      </c>
      <c r="F295" s="401" t="str">
        <f t="shared" si="8"/>
        <v>Í1+$lÈ5XÎ</v>
      </c>
      <c r="G295">
        <f t="shared" si="9"/>
        <v>0</v>
      </c>
    </row>
    <row r="296" spans="1:7" ht="26.1">
      <c r="A296" s="403" t="s">
        <v>13513</v>
      </c>
      <c r="B296">
        <v>13600</v>
      </c>
      <c r="C296" t="s">
        <v>13514</v>
      </c>
      <c r="D296">
        <v>234</v>
      </c>
      <c r="E296" s="404">
        <v>171104208</v>
      </c>
      <c r="F296" s="401" t="str">
        <f t="shared" si="8"/>
        <v>Í1+$4È8XÎ</v>
      </c>
      <c r="G296">
        <f t="shared" si="9"/>
        <v>0</v>
      </c>
    </row>
    <row r="297" spans="1:7" ht="26.1">
      <c r="A297" s="403" t="s">
        <v>2649</v>
      </c>
      <c r="B297">
        <v>4700</v>
      </c>
      <c r="C297" t="s">
        <v>13515</v>
      </c>
      <c r="D297">
        <v>235</v>
      </c>
      <c r="E297" s="404">
        <v>171104207</v>
      </c>
      <c r="F297" s="401" t="str">
        <f t="shared" si="8"/>
        <v>Í1+$4È7RÎ</v>
      </c>
      <c r="G297">
        <f t="shared" si="9"/>
        <v>0</v>
      </c>
    </row>
    <row r="298" spans="1:7" ht="26.1">
      <c r="A298" s="403" t="s">
        <v>13516</v>
      </c>
      <c r="B298">
        <v>18400</v>
      </c>
      <c r="C298" t="s">
        <v>13517</v>
      </c>
      <c r="D298">
        <v>236</v>
      </c>
      <c r="E298" s="404">
        <v>171104206</v>
      </c>
      <c r="F298" s="401" t="str">
        <f t="shared" si="8"/>
        <v>Í1+$4È6LÎ</v>
      </c>
      <c r="G298">
        <f t="shared" si="9"/>
        <v>0</v>
      </c>
    </row>
    <row r="299" spans="1:7" ht="26.1">
      <c r="A299" s="403" t="s">
        <v>13518</v>
      </c>
      <c r="B299">
        <v>74400</v>
      </c>
      <c r="C299" t="s">
        <v>13519</v>
      </c>
      <c r="D299">
        <v>79</v>
      </c>
      <c r="E299" s="404">
        <v>171108889</v>
      </c>
      <c r="F299" s="401" t="str">
        <f t="shared" si="8"/>
        <v>Í1+(xÈ9EÎ</v>
      </c>
      <c r="G299">
        <f t="shared" si="9"/>
        <v>0</v>
      </c>
    </row>
    <row r="300" spans="1:7" ht="26.1" hidden="1">
      <c r="A300" s="403" t="s">
        <v>13520</v>
      </c>
      <c r="B300">
        <v>228200</v>
      </c>
      <c r="C300" t="s">
        <v>13521</v>
      </c>
      <c r="D300">
        <v>125</v>
      </c>
      <c r="F300" s="401" t="e">
        <f t="shared" si="8"/>
        <v>#VALUE!</v>
      </c>
      <c r="G300">
        <f t="shared" si="9"/>
        <v>0</v>
      </c>
    </row>
    <row r="301" spans="1:7" ht="26.1">
      <c r="A301" s="403" t="s">
        <v>13522</v>
      </c>
      <c r="B301">
        <v>10400</v>
      </c>
      <c r="C301" t="s">
        <v>13523</v>
      </c>
      <c r="D301">
        <v>259</v>
      </c>
      <c r="E301" s="404">
        <v>171109816</v>
      </c>
      <c r="F301" s="401" t="str">
        <f t="shared" si="8"/>
        <v>Í1+)qÈ6ÅÎ</v>
      </c>
      <c r="G301">
        <f t="shared" si="9"/>
        <v>0</v>
      </c>
    </row>
    <row r="302" spans="1:7" ht="26.1" hidden="1">
      <c r="A302" s="403" t="s">
        <v>13524</v>
      </c>
      <c r="B302">
        <v>924200</v>
      </c>
      <c r="C302" t="s">
        <v>13525</v>
      </c>
      <c r="D302">
        <v>498</v>
      </c>
      <c r="F302" s="401" t="e">
        <f t="shared" si="8"/>
        <v>#VALUE!</v>
      </c>
      <c r="G302">
        <f t="shared" si="9"/>
        <v>0</v>
      </c>
    </row>
    <row r="303" spans="1:7" ht="26.1">
      <c r="A303" s="403" t="s">
        <v>13526</v>
      </c>
      <c r="B303">
        <v>106400</v>
      </c>
      <c r="C303" t="s">
        <v>13527</v>
      </c>
      <c r="D303">
        <v>334</v>
      </c>
      <c r="E303" s="404">
        <v>171101665</v>
      </c>
      <c r="F303" s="401" t="str">
        <f t="shared" si="8"/>
        <v>Í1+!bÈ5'Î</v>
      </c>
      <c r="G303">
        <f t="shared" si="9"/>
        <v>0</v>
      </c>
    </row>
    <row r="304" spans="1:7" ht="26.1">
      <c r="A304" s="403" t="s">
        <v>13528</v>
      </c>
      <c r="B304">
        <v>26400</v>
      </c>
      <c r="C304" t="s">
        <v>13529</v>
      </c>
      <c r="D304">
        <v>97</v>
      </c>
      <c r="E304" s="404">
        <v>171103571</v>
      </c>
      <c r="F304" s="401" t="str">
        <f t="shared" si="8"/>
        <v>Í1+#YÈ1XÎ</v>
      </c>
      <c r="G304">
        <f t="shared" si="9"/>
        <v>0</v>
      </c>
    </row>
    <row r="305" spans="1:7" ht="26.1">
      <c r="A305" s="403" t="s">
        <v>13530</v>
      </c>
      <c r="B305">
        <v>13600</v>
      </c>
      <c r="C305" t="s">
        <v>13531</v>
      </c>
      <c r="D305">
        <v>41</v>
      </c>
      <c r="E305" s="404">
        <v>171106767</v>
      </c>
      <c r="F305" s="401" t="str">
        <f t="shared" si="8"/>
        <v>Í1+&amp;lÈ7jÎ</v>
      </c>
      <c r="G305">
        <f t="shared" si="9"/>
        <v>0</v>
      </c>
    </row>
    <row r="306" spans="1:7" ht="26.1">
      <c r="A306" s="403" t="s">
        <v>13532</v>
      </c>
      <c r="B306">
        <v>21600</v>
      </c>
      <c r="C306" t="s">
        <v>13533</v>
      </c>
      <c r="D306">
        <v>123</v>
      </c>
      <c r="E306" s="404">
        <v>171108879</v>
      </c>
      <c r="F306" s="401" t="str">
        <f t="shared" si="8"/>
        <v>Í1+(wÈ9AÎ</v>
      </c>
      <c r="G306">
        <f t="shared" si="9"/>
        <v>0</v>
      </c>
    </row>
    <row r="307" spans="1:7" ht="26.1" hidden="1">
      <c r="A307" s="403" t="s">
        <v>902</v>
      </c>
      <c r="B307">
        <v>199400</v>
      </c>
      <c r="C307" t="s">
        <v>13534</v>
      </c>
      <c r="D307">
        <v>378</v>
      </c>
      <c r="F307" s="401" t="e">
        <f t="shared" si="8"/>
        <v>#VALUE!</v>
      </c>
      <c r="G307">
        <f t="shared" si="9"/>
        <v>0</v>
      </c>
    </row>
    <row r="308" spans="1:7" ht="26.1">
      <c r="A308" s="403" t="s">
        <v>13535</v>
      </c>
      <c r="B308">
        <v>40800</v>
      </c>
      <c r="C308" t="s">
        <v>13536</v>
      </c>
      <c r="D308">
        <v>371</v>
      </c>
      <c r="E308" s="404">
        <v>171101631</v>
      </c>
      <c r="F308" s="401" t="str">
        <f t="shared" si="8"/>
        <v>Í1+!_È1jÎ</v>
      </c>
      <c r="G308">
        <f t="shared" si="9"/>
        <v>0</v>
      </c>
    </row>
    <row r="309" spans="1:7" ht="26.1">
      <c r="A309" s="403" t="s">
        <v>13537</v>
      </c>
      <c r="B309">
        <v>45600</v>
      </c>
      <c r="C309" t="s">
        <v>13538</v>
      </c>
      <c r="D309">
        <v>331</v>
      </c>
      <c r="E309" s="404">
        <v>171111157</v>
      </c>
      <c r="F309" s="401" t="str">
        <f t="shared" si="8"/>
        <v>Í1++/È7SÎ</v>
      </c>
      <c r="G309">
        <f t="shared" si="9"/>
        <v>0</v>
      </c>
    </row>
    <row r="310" spans="1:7" ht="26.1" hidden="1">
      <c r="A310" s="403" t="s">
        <v>13539</v>
      </c>
      <c r="B310">
        <v>60200</v>
      </c>
      <c r="C310" t="s">
        <v>13540</v>
      </c>
      <c r="D310">
        <v>548</v>
      </c>
      <c r="F310" s="401" t="e">
        <f t="shared" si="8"/>
        <v>#VALUE!</v>
      </c>
      <c r="G310">
        <f t="shared" si="9"/>
        <v>0</v>
      </c>
    </row>
    <row r="311" spans="1:7" ht="26.1" hidden="1">
      <c r="A311" s="403" t="s">
        <v>13541</v>
      </c>
      <c r="B311">
        <v>12000</v>
      </c>
      <c r="C311" t="s">
        <v>13542</v>
      </c>
      <c r="D311">
        <v>187</v>
      </c>
      <c r="F311" s="401" t="e">
        <f t="shared" si="8"/>
        <v>#VALUE!</v>
      </c>
      <c r="G311">
        <f t="shared" si="9"/>
        <v>0</v>
      </c>
    </row>
    <row r="312" spans="1:7" ht="26.1">
      <c r="A312" s="403" t="s">
        <v>13543</v>
      </c>
      <c r="B312">
        <v>12000</v>
      </c>
      <c r="C312" t="s">
        <v>13544</v>
      </c>
      <c r="D312">
        <v>57</v>
      </c>
      <c r="E312" s="404">
        <v>171108787</v>
      </c>
      <c r="F312" s="401" t="str">
        <f t="shared" si="8"/>
        <v>Í1+(nÈ7xÎ</v>
      </c>
      <c r="G312">
        <f t="shared" si="9"/>
        <v>0</v>
      </c>
    </row>
    <row r="313" spans="1:7" ht="26.1" hidden="1">
      <c r="A313" s="403" t="s">
        <v>13545</v>
      </c>
      <c r="B313">
        <v>12000</v>
      </c>
      <c r="C313" t="s">
        <v>13546</v>
      </c>
      <c r="D313">
        <v>558</v>
      </c>
      <c r="F313" s="401" t="e">
        <f t="shared" si="8"/>
        <v>#VALUE!</v>
      </c>
      <c r="G313">
        <f t="shared" si="9"/>
        <v>0</v>
      </c>
    </row>
    <row r="314" spans="1:7" ht="26.1" hidden="1">
      <c r="A314" s="403" t="s">
        <v>13547</v>
      </c>
      <c r="B314">
        <v>55200</v>
      </c>
      <c r="C314" t="s">
        <v>13548</v>
      </c>
      <c r="D314">
        <v>575</v>
      </c>
      <c r="F314" s="401" t="e">
        <f t="shared" si="8"/>
        <v>#VALUE!</v>
      </c>
      <c r="G314">
        <f t="shared" si="9"/>
        <v>0</v>
      </c>
    </row>
    <row r="315" spans="1:7" ht="26.1">
      <c r="A315" s="403" t="s">
        <v>13549</v>
      </c>
      <c r="B315">
        <v>15200</v>
      </c>
      <c r="C315" t="s">
        <v>13550</v>
      </c>
      <c r="D315">
        <v>88</v>
      </c>
      <c r="E315" s="404">
        <v>171103553</v>
      </c>
      <c r="F315" s="401" t="str">
        <f t="shared" si="8"/>
        <v>Í1+#WÈ3\Î</v>
      </c>
      <c r="G315">
        <f t="shared" si="9"/>
        <v>0</v>
      </c>
    </row>
    <row r="316" spans="1:7" ht="26.1">
      <c r="A316" s="403" t="s">
        <v>13551</v>
      </c>
      <c r="B316">
        <v>23200</v>
      </c>
      <c r="C316" t="s">
        <v>13552</v>
      </c>
      <c r="D316">
        <v>238</v>
      </c>
      <c r="E316" s="404">
        <v>171111147</v>
      </c>
      <c r="F316" s="401" t="str">
        <f t="shared" si="8"/>
        <v>Í1++.È7OÎ</v>
      </c>
      <c r="G316">
        <f t="shared" si="9"/>
        <v>0</v>
      </c>
    </row>
    <row r="317" spans="1:7" ht="26.1">
      <c r="A317" s="403" t="s">
        <v>13553</v>
      </c>
      <c r="B317">
        <v>48800</v>
      </c>
      <c r="C317" t="s">
        <v>13554</v>
      </c>
      <c r="D317">
        <v>397</v>
      </c>
      <c r="E317" s="404">
        <v>171101802</v>
      </c>
      <c r="F317" s="401" t="str">
        <f t="shared" si="8"/>
        <v>Í1+!pÈ2MÎ</v>
      </c>
      <c r="G317">
        <f t="shared" si="9"/>
        <v>0</v>
      </c>
    </row>
    <row r="318" spans="1:7" ht="26.1">
      <c r="A318" s="403" t="s">
        <v>13555</v>
      </c>
      <c r="B318">
        <v>20000</v>
      </c>
      <c r="C318" t="s">
        <v>13556</v>
      </c>
      <c r="D318">
        <v>390</v>
      </c>
      <c r="E318" s="404">
        <v>171110883</v>
      </c>
      <c r="F318" s="401" t="str">
        <f t="shared" si="8"/>
        <v>Í1+*xÈ3'Î</v>
      </c>
      <c r="G318">
        <f t="shared" si="9"/>
        <v>0</v>
      </c>
    </row>
    <row r="319" spans="1:7" ht="26.1" hidden="1">
      <c r="A319" s="403" t="s">
        <v>13557</v>
      </c>
      <c r="B319">
        <v>517600</v>
      </c>
      <c r="C319" t="s">
        <v>13558</v>
      </c>
      <c r="D319">
        <v>483</v>
      </c>
      <c r="F319" s="401" t="e">
        <f t="shared" si="8"/>
        <v>#VALUE!</v>
      </c>
      <c r="G319">
        <f t="shared" si="9"/>
        <v>0</v>
      </c>
    </row>
    <row r="320" spans="1:7" ht="26.1" hidden="1">
      <c r="A320" s="403" t="s">
        <v>13559</v>
      </c>
      <c r="B320">
        <v>34400</v>
      </c>
      <c r="C320" t="s">
        <v>13560</v>
      </c>
      <c r="D320">
        <v>491</v>
      </c>
      <c r="F320" s="401" t="e">
        <f t="shared" si="8"/>
        <v>#VALUE!</v>
      </c>
      <c r="G320">
        <f t="shared" si="9"/>
        <v>0</v>
      </c>
    </row>
    <row r="321" spans="1:7" ht="26.1" hidden="1">
      <c r="A321" s="405" t="s">
        <v>13561</v>
      </c>
      <c r="B321" s="406">
        <v>15200</v>
      </c>
      <c r="C321" s="406" t="s">
        <v>13562</v>
      </c>
      <c r="D321" s="406">
        <v>573</v>
      </c>
      <c r="E321" s="407">
        <v>171109542</v>
      </c>
      <c r="F321" s="408" t="str">
        <f t="shared" si="8"/>
        <v>Í1+)VÈ2dÎ</v>
      </c>
      <c r="G321" s="406">
        <f t="shared" si="9"/>
        <v>1</v>
      </c>
    </row>
    <row r="322" spans="1:7" ht="26.1">
      <c r="A322" s="403" t="s">
        <v>13563</v>
      </c>
      <c r="B322">
        <v>44000</v>
      </c>
      <c r="C322" t="s">
        <v>13564</v>
      </c>
      <c r="D322">
        <v>107</v>
      </c>
      <c r="E322" s="404">
        <v>171103602</v>
      </c>
      <c r="F322" s="401" t="str">
        <f t="shared" si="8"/>
        <v>Í1+#\È2jÎ</v>
      </c>
      <c r="G322">
        <f t="shared" si="9"/>
        <v>0</v>
      </c>
    </row>
    <row r="323" spans="1:7" ht="26.1">
      <c r="A323" s="403" t="s">
        <v>13565</v>
      </c>
      <c r="B323">
        <v>16800</v>
      </c>
      <c r="C323" t="s">
        <v>13566</v>
      </c>
      <c r="D323">
        <v>59</v>
      </c>
      <c r="E323" s="404">
        <v>171101497</v>
      </c>
      <c r="F323" s="401" t="str">
        <f t="shared" ref="F323:F386" si="10">Code128(E323)</f>
        <v>Í1+!QÈ7VÎ</v>
      </c>
      <c r="G323">
        <f t="shared" ref="G323:G386" si="11">IF(AND( D323&gt;480,E323&lt;&gt;""),1,0)</f>
        <v>0</v>
      </c>
    </row>
    <row r="324" spans="1:7" ht="26.1">
      <c r="A324" s="403" t="s">
        <v>13567</v>
      </c>
      <c r="B324">
        <v>37600</v>
      </c>
      <c r="C324" t="s">
        <v>13568</v>
      </c>
      <c r="D324">
        <v>165</v>
      </c>
      <c r="E324" s="404">
        <v>171104535</v>
      </c>
      <c r="F324" s="401" t="str">
        <f t="shared" si="10"/>
        <v>Í1+$UÈ5cÎ</v>
      </c>
      <c r="G324">
        <f t="shared" si="11"/>
        <v>0</v>
      </c>
    </row>
    <row r="325" spans="1:7" ht="26.1">
      <c r="A325" s="403" t="s">
        <v>13569</v>
      </c>
      <c r="B325">
        <v>40800</v>
      </c>
      <c r="C325" t="s">
        <v>13570</v>
      </c>
      <c r="D325">
        <v>145</v>
      </c>
      <c r="E325" s="404">
        <v>171108854</v>
      </c>
      <c r="F325" s="401" t="str">
        <f t="shared" si="10"/>
        <v>Í1+(uÈ4ÆÎ</v>
      </c>
      <c r="G325">
        <f t="shared" si="11"/>
        <v>0</v>
      </c>
    </row>
    <row r="326" spans="1:7" ht="26.1" hidden="1">
      <c r="A326" s="403" t="s">
        <v>13571</v>
      </c>
      <c r="B326">
        <v>2100</v>
      </c>
      <c r="C326" t="s">
        <v>13572</v>
      </c>
      <c r="D326">
        <v>558</v>
      </c>
      <c r="F326" s="401" t="e">
        <f t="shared" si="10"/>
        <v>#VALUE!</v>
      </c>
      <c r="G326">
        <f t="shared" si="11"/>
        <v>0</v>
      </c>
    </row>
    <row r="327" spans="1:7" ht="26.1">
      <c r="A327" s="403" t="s">
        <v>13573</v>
      </c>
      <c r="B327">
        <v>64800</v>
      </c>
      <c r="C327" t="s">
        <v>13574</v>
      </c>
      <c r="D327">
        <v>437</v>
      </c>
      <c r="E327" s="404">
        <v>171104280</v>
      </c>
      <c r="F327" s="401" t="str">
        <f t="shared" si="10"/>
        <v>Í1+$&lt;È0HÎ</v>
      </c>
      <c r="G327">
        <f t="shared" si="11"/>
        <v>0</v>
      </c>
    </row>
    <row r="328" spans="1:7" ht="26.1">
      <c r="A328" s="403" t="s">
        <v>13575</v>
      </c>
      <c r="B328">
        <v>48800</v>
      </c>
      <c r="C328" t="s">
        <v>13576</v>
      </c>
      <c r="D328">
        <v>214</v>
      </c>
      <c r="E328" s="404">
        <v>171104096</v>
      </c>
      <c r="F328" s="401" t="str">
        <f t="shared" si="10"/>
        <v>Í1+$)È6ÂÎ</v>
      </c>
      <c r="G328">
        <f t="shared" si="11"/>
        <v>0</v>
      </c>
    </row>
    <row r="329" spans="1:7" ht="26.1">
      <c r="A329" s="403" t="s">
        <v>13577</v>
      </c>
      <c r="B329">
        <v>20000</v>
      </c>
      <c r="C329" t="s">
        <v>13578</v>
      </c>
      <c r="D329">
        <v>468</v>
      </c>
      <c r="E329" s="404">
        <v>171103820</v>
      </c>
      <c r="F329" s="401" t="str">
        <f t="shared" si="10"/>
        <v>Í1+#rÈ0OÎ</v>
      </c>
      <c r="G329">
        <f t="shared" si="11"/>
        <v>0</v>
      </c>
    </row>
    <row r="330" spans="1:7" ht="26.1" hidden="1">
      <c r="A330" s="403" t="s">
        <v>10144</v>
      </c>
      <c r="B330">
        <v>58600</v>
      </c>
      <c r="C330" t="s">
        <v>13579</v>
      </c>
      <c r="D330">
        <v>532</v>
      </c>
      <c r="F330" s="401" t="e">
        <f t="shared" si="10"/>
        <v>#VALUE!</v>
      </c>
      <c r="G330">
        <f t="shared" si="11"/>
        <v>0</v>
      </c>
    </row>
    <row r="331" spans="1:7" ht="26.1" hidden="1">
      <c r="A331" s="403" t="s">
        <v>13580</v>
      </c>
      <c r="B331">
        <v>41000</v>
      </c>
      <c r="C331" t="s">
        <v>13581</v>
      </c>
      <c r="D331">
        <v>580</v>
      </c>
      <c r="F331" s="401" t="e">
        <f t="shared" si="10"/>
        <v>#VALUE!</v>
      </c>
      <c r="G331">
        <f t="shared" si="11"/>
        <v>0</v>
      </c>
    </row>
    <row r="332" spans="1:7" ht="26.1" hidden="1">
      <c r="A332" s="403" t="s">
        <v>391</v>
      </c>
      <c r="B332">
        <v>698600</v>
      </c>
      <c r="C332" t="s">
        <v>13582</v>
      </c>
      <c r="D332">
        <v>241</v>
      </c>
      <c r="F332" s="401" t="e">
        <f t="shared" si="10"/>
        <v>#VALUE!</v>
      </c>
      <c r="G332">
        <f t="shared" si="11"/>
        <v>0</v>
      </c>
    </row>
    <row r="333" spans="1:7" ht="26.1">
      <c r="A333" s="403" t="s">
        <v>13583</v>
      </c>
      <c r="B333">
        <v>4700</v>
      </c>
      <c r="C333" t="s">
        <v>13584</v>
      </c>
      <c r="D333">
        <v>50</v>
      </c>
      <c r="E333" s="404">
        <v>171111234</v>
      </c>
      <c r="F333" s="401" t="str">
        <f t="shared" si="10"/>
        <v>Í1++7È4aÎ</v>
      </c>
      <c r="G333">
        <f t="shared" si="11"/>
        <v>0</v>
      </c>
    </row>
    <row r="334" spans="1:7" ht="26.1">
      <c r="A334" s="403" t="s">
        <v>12955</v>
      </c>
      <c r="B334">
        <v>20000</v>
      </c>
      <c r="C334" t="s">
        <v>13585</v>
      </c>
      <c r="D334">
        <v>287</v>
      </c>
      <c r="E334" s="404">
        <v>171108687</v>
      </c>
      <c r="F334" s="401" t="str">
        <f t="shared" si="10"/>
        <v>Í1+(dÈ7PÎ</v>
      </c>
      <c r="G334">
        <f t="shared" si="11"/>
        <v>0</v>
      </c>
    </row>
    <row r="335" spans="1:7" ht="26.1">
      <c r="A335" s="403" t="s">
        <v>13586</v>
      </c>
      <c r="B335">
        <v>32800</v>
      </c>
      <c r="C335" t="s">
        <v>13587</v>
      </c>
      <c r="D335">
        <v>24</v>
      </c>
      <c r="E335" s="404">
        <v>171103479</v>
      </c>
      <c r="F335" s="401" t="str">
        <f t="shared" si="10"/>
        <v>Í1+#OÈ9`Î</v>
      </c>
      <c r="G335">
        <f t="shared" si="11"/>
        <v>0</v>
      </c>
    </row>
    <row r="336" spans="1:7" ht="26.1">
      <c r="A336" s="403" t="s">
        <v>13588</v>
      </c>
      <c r="B336">
        <v>18400</v>
      </c>
      <c r="C336" t="s">
        <v>13589</v>
      </c>
      <c r="D336">
        <v>30</v>
      </c>
      <c r="E336" s="404">
        <v>171110833</v>
      </c>
      <c r="F336" s="401" t="str">
        <f t="shared" si="10"/>
        <v>Í1+*sÈ3zÎ</v>
      </c>
      <c r="G336">
        <f t="shared" si="11"/>
        <v>0</v>
      </c>
    </row>
    <row r="337" spans="1:7" ht="26.1">
      <c r="A337" s="403" t="s">
        <v>13590</v>
      </c>
      <c r="B337">
        <v>12000</v>
      </c>
      <c r="C337" t="s">
        <v>13591</v>
      </c>
      <c r="D337">
        <v>365</v>
      </c>
      <c r="E337" s="404">
        <v>171107230</v>
      </c>
      <c r="F337" s="401" t="str">
        <f t="shared" si="10"/>
        <v>Í1+'7È0=Î</v>
      </c>
      <c r="G337">
        <f t="shared" si="11"/>
        <v>0</v>
      </c>
    </row>
    <row r="338" spans="1:7" ht="26.1" hidden="1">
      <c r="A338" s="403" t="s">
        <v>13592</v>
      </c>
      <c r="B338">
        <v>13600</v>
      </c>
      <c r="C338" t="s">
        <v>13593</v>
      </c>
      <c r="D338">
        <v>51</v>
      </c>
      <c r="F338" s="401" t="e">
        <f t="shared" si="10"/>
        <v>#VALUE!</v>
      </c>
      <c r="G338">
        <f t="shared" si="11"/>
        <v>0</v>
      </c>
    </row>
    <row r="339" spans="1:7" ht="26.1">
      <c r="A339" s="403" t="s">
        <v>13594</v>
      </c>
      <c r="B339">
        <v>16800</v>
      </c>
      <c r="C339" t="s">
        <v>13595</v>
      </c>
      <c r="D339">
        <v>145</v>
      </c>
      <c r="E339" s="404">
        <v>171102847</v>
      </c>
      <c r="F339" s="401" t="str">
        <f t="shared" si="10"/>
        <v>Í1+"tÈ7~Î</v>
      </c>
      <c r="G339">
        <f t="shared" si="11"/>
        <v>0</v>
      </c>
    </row>
    <row r="340" spans="1:7" ht="26.1">
      <c r="A340" s="403" t="s">
        <v>13596</v>
      </c>
      <c r="B340">
        <v>21600</v>
      </c>
      <c r="C340" t="s">
        <v>13597</v>
      </c>
      <c r="D340">
        <v>397</v>
      </c>
      <c r="E340" s="404">
        <v>171109047</v>
      </c>
      <c r="F340" s="401" t="str">
        <f t="shared" si="10"/>
        <v>Í1+)$È7!Î</v>
      </c>
      <c r="G340">
        <f t="shared" si="11"/>
        <v>0</v>
      </c>
    </row>
    <row r="341" spans="1:7" ht="26.1">
      <c r="A341" s="403" t="s">
        <v>13598</v>
      </c>
      <c r="B341">
        <v>28000</v>
      </c>
      <c r="C341" t="s">
        <v>13599</v>
      </c>
      <c r="D341">
        <v>342</v>
      </c>
      <c r="E341" s="404">
        <v>171111274</v>
      </c>
      <c r="F341" s="401" t="str">
        <f t="shared" si="10"/>
        <v>Í1++;È4qÎ</v>
      </c>
      <c r="G341">
        <f t="shared" si="11"/>
        <v>0</v>
      </c>
    </row>
    <row r="342" spans="1:7" ht="26.1">
      <c r="A342" s="403" t="s">
        <v>13600</v>
      </c>
      <c r="B342">
        <v>8800</v>
      </c>
      <c r="C342" t="s">
        <v>13601</v>
      </c>
      <c r="D342">
        <v>302</v>
      </c>
      <c r="E342" s="404">
        <v>171109781</v>
      </c>
      <c r="F342" s="401" t="str">
        <f t="shared" si="10"/>
        <v>Í1+)nÈ1WÎ</v>
      </c>
      <c r="G342">
        <f t="shared" si="11"/>
        <v>0</v>
      </c>
    </row>
    <row r="343" spans="1:7" ht="26.1" hidden="1">
      <c r="A343" s="403" t="s">
        <v>13602</v>
      </c>
      <c r="B343">
        <v>56800</v>
      </c>
      <c r="C343" t="s">
        <v>13603</v>
      </c>
      <c r="D343">
        <v>543</v>
      </c>
      <c r="F343" s="401" t="e">
        <f t="shared" si="10"/>
        <v>#VALUE!</v>
      </c>
      <c r="G343">
        <f t="shared" si="11"/>
        <v>0</v>
      </c>
    </row>
    <row r="344" spans="1:7" ht="26.1">
      <c r="A344" s="403" t="s">
        <v>13604</v>
      </c>
      <c r="B344">
        <v>18400</v>
      </c>
      <c r="C344" t="s">
        <v>13605</v>
      </c>
      <c r="D344">
        <v>232</v>
      </c>
      <c r="E344" s="404">
        <v>171104210</v>
      </c>
      <c r="F344" s="401" t="str">
        <f t="shared" si="10"/>
        <v>Í1+$5È0,Î</v>
      </c>
      <c r="G344">
        <f t="shared" si="11"/>
        <v>0</v>
      </c>
    </row>
    <row r="345" spans="1:7" ht="26.1">
      <c r="A345" s="403" t="s">
        <v>1724</v>
      </c>
      <c r="B345">
        <v>16800</v>
      </c>
      <c r="C345" t="s">
        <v>13606</v>
      </c>
      <c r="D345">
        <v>322</v>
      </c>
      <c r="E345" s="404">
        <v>171107188</v>
      </c>
      <c r="F345" s="401" t="str">
        <f t="shared" si="10"/>
        <v>Í1+'2È8YÎ</v>
      </c>
      <c r="G345">
        <f t="shared" si="11"/>
        <v>0</v>
      </c>
    </row>
    <row r="346" spans="1:7" ht="26.1" hidden="1">
      <c r="A346" s="403" t="s">
        <v>13607</v>
      </c>
      <c r="B346">
        <v>10400</v>
      </c>
      <c r="C346" t="s">
        <v>13608</v>
      </c>
      <c r="D346">
        <v>575</v>
      </c>
      <c r="F346" s="401" t="e">
        <f t="shared" si="10"/>
        <v>#VALUE!</v>
      </c>
      <c r="G346">
        <f t="shared" si="11"/>
        <v>0</v>
      </c>
    </row>
    <row r="347" spans="1:7" ht="26.1">
      <c r="A347" s="403" t="s">
        <v>13609</v>
      </c>
      <c r="B347">
        <v>13600</v>
      </c>
      <c r="C347" t="s">
        <v>13610</v>
      </c>
      <c r="D347">
        <v>46</v>
      </c>
      <c r="E347" s="404">
        <v>171108797</v>
      </c>
      <c r="F347" s="401" t="str">
        <f t="shared" si="10"/>
        <v>Í1+(oÈ7|Î</v>
      </c>
      <c r="G347">
        <f t="shared" si="11"/>
        <v>0</v>
      </c>
    </row>
    <row r="348" spans="1:7" ht="26.1">
      <c r="A348" s="403" t="s">
        <v>13611</v>
      </c>
      <c r="B348">
        <v>71200</v>
      </c>
      <c r="C348" t="s">
        <v>13612</v>
      </c>
      <c r="D348">
        <v>406</v>
      </c>
      <c r="E348" s="404">
        <v>171104412</v>
      </c>
      <c r="F348" s="401" t="str">
        <f t="shared" si="10"/>
        <v>Í1+$IÈ2!Î</v>
      </c>
      <c r="G348">
        <f t="shared" si="11"/>
        <v>0</v>
      </c>
    </row>
    <row r="349" spans="1:7" ht="26.1">
      <c r="A349" s="403" t="s">
        <v>13613</v>
      </c>
      <c r="B349">
        <v>16800</v>
      </c>
      <c r="C349" t="s">
        <v>13614</v>
      </c>
      <c r="D349">
        <v>202</v>
      </c>
      <c r="E349" s="404">
        <v>171106927</v>
      </c>
      <c r="F349" s="401" t="str">
        <f t="shared" si="10"/>
        <v>Í1+&amp;|È7CÎ</v>
      </c>
      <c r="G349">
        <f t="shared" si="11"/>
        <v>0</v>
      </c>
    </row>
    <row r="350" spans="1:7" ht="26.1">
      <c r="A350" s="403" t="s">
        <v>13615</v>
      </c>
      <c r="B350">
        <v>26400</v>
      </c>
      <c r="C350" t="s">
        <v>13616</v>
      </c>
      <c r="D350">
        <v>299</v>
      </c>
      <c r="E350" s="404">
        <v>171102772</v>
      </c>
      <c r="F350" s="401" t="str">
        <f t="shared" si="10"/>
        <v>Í1+"mÈ2DÎ</v>
      </c>
      <c r="G350">
        <f t="shared" si="11"/>
        <v>0</v>
      </c>
    </row>
    <row r="351" spans="1:7" ht="26.1">
      <c r="A351" s="403" t="s">
        <v>13617</v>
      </c>
      <c r="B351">
        <v>20000</v>
      </c>
      <c r="C351" t="s">
        <v>13618</v>
      </c>
      <c r="D351">
        <v>51</v>
      </c>
      <c r="E351" s="404">
        <v>171108793</v>
      </c>
      <c r="F351" s="401" t="str">
        <f t="shared" si="10"/>
        <v>Í1+(oÈ3dÎ</v>
      </c>
      <c r="G351">
        <f t="shared" si="11"/>
        <v>0</v>
      </c>
    </row>
    <row r="352" spans="1:7" ht="26.1">
      <c r="A352" s="403" t="s">
        <v>13619</v>
      </c>
      <c r="B352">
        <v>24800</v>
      </c>
      <c r="C352" t="s">
        <v>13620</v>
      </c>
      <c r="D352">
        <v>459</v>
      </c>
      <c r="E352" s="404">
        <v>171106635</v>
      </c>
      <c r="F352" s="401" t="str">
        <f t="shared" si="10"/>
        <v>Í1+&amp;_È5*Î</v>
      </c>
      <c r="G352">
        <f t="shared" si="11"/>
        <v>0</v>
      </c>
    </row>
    <row r="353" spans="1:7" ht="26.1">
      <c r="A353" s="403" t="s">
        <v>13621</v>
      </c>
      <c r="B353">
        <v>2100</v>
      </c>
      <c r="C353" t="s">
        <v>13622</v>
      </c>
      <c r="D353">
        <v>314</v>
      </c>
      <c r="E353" s="404">
        <v>171111079</v>
      </c>
      <c r="F353" s="401" t="str">
        <f t="shared" si="10"/>
        <v>Í1++'È9?Î</v>
      </c>
      <c r="G353">
        <f t="shared" si="11"/>
        <v>0</v>
      </c>
    </row>
    <row r="354" spans="1:7" ht="26.1">
      <c r="A354" s="403" t="s">
        <v>13623</v>
      </c>
      <c r="B354">
        <v>53600</v>
      </c>
      <c r="C354" t="s">
        <v>13624</v>
      </c>
      <c r="D354">
        <v>355</v>
      </c>
      <c r="E354" s="404">
        <v>171109063</v>
      </c>
      <c r="F354" s="401" t="str">
        <f t="shared" si="10"/>
        <v>Í1+)&amp;È3xÎ</v>
      </c>
      <c r="G354">
        <f t="shared" si="11"/>
        <v>0</v>
      </c>
    </row>
    <row r="355" spans="1:7" ht="26.1">
      <c r="A355" s="403" t="s">
        <v>13625</v>
      </c>
      <c r="B355">
        <v>295200</v>
      </c>
      <c r="C355" t="s">
        <v>13626</v>
      </c>
      <c r="D355">
        <v>312</v>
      </c>
      <c r="E355" s="404">
        <v>171111196</v>
      </c>
      <c r="F355" s="401" t="str">
        <f t="shared" si="10"/>
        <v>Í1++3È6]Î</v>
      </c>
      <c r="G355">
        <f t="shared" si="11"/>
        <v>0</v>
      </c>
    </row>
    <row r="356" spans="1:7" ht="26.1" hidden="1">
      <c r="A356" s="403" t="s">
        <v>13627</v>
      </c>
      <c r="B356">
        <v>53600</v>
      </c>
      <c r="C356" t="s">
        <v>13628</v>
      </c>
      <c r="D356">
        <v>523</v>
      </c>
      <c r="F356" s="401" t="e">
        <f t="shared" si="10"/>
        <v>#VALUE!</v>
      </c>
      <c r="G356">
        <f t="shared" si="11"/>
        <v>0</v>
      </c>
    </row>
    <row r="357" spans="1:7" ht="26.1">
      <c r="A357" s="403" t="s">
        <v>13629</v>
      </c>
      <c r="B357">
        <v>15200</v>
      </c>
      <c r="C357" t="s">
        <v>13630</v>
      </c>
      <c r="D357">
        <v>191</v>
      </c>
      <c r="E357" s="404">
        <v>171109873</v>
      </c>
      <c r="F357" s="401" t="str">
        <f t="shared" si="10"/>
        <v>Í1+)wÈ3ÂÎ</v>
      </c>
      <c r="G357">
        <f t="shared" si="11"/>
        <v>0</v>
      </c>
    </row>
    <row r="358" spans="1:7" ht="26.1">
      <c r="A358" s="403" t="s">
        <v>13631</v>
      </c>
      <c r="B358">
        <v>4700</v>
      </c>
      <c r="C358" t="s">
        <v>13632</v>
      </c>
      <c r="D358">
        <v>189</v>
      </c>
      <c r="E358" s="404">
        <v>171109875</v>
      </c>
      <c r="F358" s="401" t="str">
        <f t="shared" si="10"/>
        <v>Í1+)wÈ5,Î</v>
      </c>
      <c r="G358">
        <f t="shared" si="11"/>
        <v>0</v>
      </c>
    </row>
    <row r="359" spans="1:7" ht="26.1">
      <c r="A359" s="403" t="s">
        <v>13633</v>
      </c>
      <c r="B359">
        <v>104800</v>
      </c>
      <c r="C359" t="s">
        <v>13634</v>
      </c>
      <c r="D359">
        <v>32</v>
      </c>
      <c r="E359" s="404">
        <v>171103927</v>
      </c>
      <c r="F359" s="401" t="str">
        <f t="shared" si="10"/>
        <v>Í1+#|È7:Î</v>
      </c>
      <c r="G359">
        <f t="shared" si="11"/>
        <v>0</v>
      </c>
    </row>
    <row r="360" spans="1:7" ht="26.1" hidden="1">
      <c r="A360" s="403" t="s">
        <v>13635</v>
      </c>
      <c r="B360">
        <v>20000</v>
      </c>
      <c r="C360" t="s">
        <v>13636</v>
      </c>
      <c r="D360">
        <v>141</v>
      </c>
      <c r="F360" s="401" t="e">
        <f t="shared" si="10"/>
        <v>#VALUE!</v>
      </c>
      <c r="G360">
        <f t="shared" si="11"/>
        <v>0</v>
      </c>
    </row>
    <row r="361" spans="1:7" ht="26.1">
      <c r="A361" s="403" t="s">
        <v>6159</v>
      </c>
      <c r="B361">
        <v>18400</v>
      </c>
      <c r="C361" t="s">
        <v>13637</v>
      </c>
      <c r="D361">
        <v>241</v>
      </c>
      <c r="E361" s="404">
        <v>171109832</v>
      </c>
      <c r="F361" s="401" t="str">
        <f t="shared" si="10"/>
        <v>Í1+)sÈ2qÎ</v>
      </c>
      <c r="G361">
        <f t="shared" si="11"/>
        <v>0</v>
      </c>
    </row>
    <row r="362" spans="1:7" ht="26.1">
      <c r="A362" s="403" t="s">
        <v>13638</v>
      </c>
      <c r="B362">
        <v>26400</v>
      </c>
      <c r="C362" t="s">
        <v>13639</v>
      </c>
      <c r="D362">
        <v>79</v>
      </c>
      <c r="E362" s="404">
        <v>171111036</v>
      </c>
      <c r="F362" s="401" t="str">
        <f t="shared" si="10"/>
        <v>Í1++#È6ÈÎ</v>
      </c>
      <c r="G362">
        <f t="shared" si="11"/>
        <v>0</v>
      </c>
    </row>
    <row r="363" spans="1:7" ht="26.1">
      <c r="A363" s="403" t="s">
        <v>13640</v>
      </c>
      <c r="B363">
        <v>52000</v>
      </c>
      <c r="C363" t="s">
        <v>13641</v>
      </c>
      <c r="D363">
        <v>313</v>
      </c>
      <c r="E363" s="404">
        <v>171104177</v>
      </c>
      <c r="F363" s="401" t="str">
        <f t="shared" si="10"/>
        <v>Í1+$1È7FÎ</v>
      </c>
      <c r="G363">
        <f t="shared" si="11"/>
        <v>0</v>
      </c>
    </row>
    <row r="364" spans="1:7" ht="26.1">
      <c r="A364" s="403" t="s">
        <v>13642</v>
      </c>
      <c r="B364">
        <v>15200</v>
      </c>
      <c r="C364" t="s">
        <v>13643</v>
      </c>
      <c r="D364">
        <v>423</v>
      </c>
      <c r="E364" s="404">
        <v>171108989</v>
      </c>
      <c r="F364" s="401" t="str">
        <f t="shared" si="10"/>
        <v>Í1+(ÆÈ9mÎ</v>
      </c>
      <c r="G364">
        <f t="shared" si="11"/>
        <v>0</v>
      </c>
    </row>
    <row r="365" spans="1:7" ht="26.1" hidden="1">
      <c r="A365" s="403" t="s">
        <v>13644</v>
      </c>
      <c r="B365">
        <v>29600</v>
      </c>
      <c r="C365" t="s">
        <v>13645</v>
      </c>
      <c r="D365">
        <v>571</v>
      </c>
      <c r="F365" s="401" t="e">
        <f t="shared" si="10"/>
        <v>#VALUE!</v>
      </c>
      <c r="G365">
        <f t="shared" si="11"/>
        <v>0</v>
      </c>
    </row>
    <row r="366" spans="1:7" ht="26.1">
      <c r="A366" s="403" t="s">
        <v>13646</v>
      </c>
      <c r="B366">
        <v>4700</v>
      </c>
      <c r="C366" t="s">
        <v>13647</v>
      </c>
      <c r="D366">
        <v>305</v>
      </c>
      <c r="E366" s="404">
        <v>171109778</v>
      </c>
      <c r="F366" s="401" t="str">
        <f t="shared" si="10"/>
        <v>Í1+)mÈ8}Î</v>
      </c>
      <c r="G366">
        <f t="shared" si="11"/>
        <v>0</v>
      </c>
    </row>
    <row r="367" spans="1:7" ht="26.1">
      <c r="A367" s="403" t="s">
        <v>13648</v>
      </c>
      <c r="B367">
        <v>71200</v>
      </c>
      <c r="C367" t="s">
        <v>13649</v>
      </c>
      <c r="D367">
        <v>315</v>
      </c>
      <c r="E367" s="404">
        <v>171111176</v>
      </c>
      <c r="F367" s="401" t="str">
        <f t="shared" si="10"/>
        <v>Í1++1È6UÎ</v>
      </c>
      <c r="G367">
        <f t="shared" si="11"/>
        <v>0</v>
      </c>
    </row>
    <row r="368" spans="1:7" ht="26.1" hidden="1">
      <c r="A368" s="405" t="s">
        <v>13650</v>
      </c>
      <c r="B368" s="406">
        <v>4700</v>
      </c>
      <c r="C368" s="406" t="s">
        <v>13651</v>
      </c>
      <c r="D368" s="406">
        <v>599</v>
      </c>
      <c r="E368" s="407">
        <v>171109519</v>
      </c>
      <c r="F368" s="408" t="str">
        <f t="shared" si="10"/>
        <v>Í1+)SÈ9ÆÎ</v>
      </c>
      <c r="G368" s="406">
        <f t="shared" si="11"/>
        <v>1</v>
      </c>
    </row>
    <row r="369" spans="1:7" ht="26.1" hidden="1">
      <c r="A369" s="405" t="s">
        <v>13652</v>
      </c>
      <c r="B369" s="406">
        <v>3400</v>
      </c>
      <c r="C369" s="406" t="s">
        <v>13653</v>
      </c>
      <c r="D369" s="406">
        <v>600</v>
      </c>
      <c r="E369" s="407">
        <v>171109518</v>
      </c>
      <c r="F369" s="408" t="str">
        <f t="shared" si="10"/>
        <v>Í1+)SÈ8|Î</v>
      </c>
      <c r="G369" s="406">
        <f t="shared" si="11"/>
        <v>1</v>
      </c>
    </row>
    <row r="370" spans="1:7" ht="26.1" hidden="1">
      <c r="A370" s="403" t="s">
        <v>13654</v>
      </c>
      <c r="B370">
        <v>26400</v>
      </c>
      <c r="C370" t="s">
        <v>13655</v>
      </c>
      <c r="D370">
        <v>487</v>
      </c>
      <c r="F370" s="401" t="e">
        <f t="shared" si="10"/>
        <v>#VALUE!</v>
      </c>
      <c r="G370">
        <f t="shared" si="11"/>
        <v>0</v>
      </c>
    </row>
    <row r="371" spans="1:7" ht="26.1">
      <c r="A371" s="403" t="s">
        <v>13656</v>
      </c>
      <c r="B371">
        <v>12000</v>
      </c>
      <c r="C371" t="s">
        <v>13657</v>
      </c>
      <c r="D371">
        <v>101</v>
      </c>
      <c r="E371" s="404">
        <v>171107165</v>
      </c>
      <c r="F371" s="401" t="str">
        <f t="shared" si="10"/>
        <v>Í1+'0È5?Î</v>
      </c>
      <c r="G371">
        <f t="shared" si="11"/>
        <v>0</v>
      </c>
    </row>
    <row r="372" spans="1:7" ht="26.1">
      <c r="A372" s="403" t="s">
        <v>13658</v>
      </c>
      <c r="B372">
        <v>32800</v>
      </c>
      <c r="C372" t="s">
        <v>13659</v>
      </c>
      <c r="D372">
        <v>385</v>
      </c>
      <c r="E372" s="404">
        <v>171107247</v>
      </c>
      <c r="F372" s="401" t="str">
        <f t="shared" si="10"/>
        <v>Í1+'8È7kÎ</v>
      </c>
      <c r="G372">
        <f t="shared" si="11"/>
        <v>0</v>
      </c>
    </row>
    <row r="373" spans="1:7" ht="26.1">
      <c r="A373" s="403" t="s">
        <v>13660</v>
      </c>
      <c r="B373">
        <v>37600</v>
      </c>
      <c r="C373" t="s">
        <v>13661</v>
      </c>
      <c r="D373">
        <v>359</v>
      </c>
      <c r="E373" s="404">
        <v>171111042</v>
      </c>
      <c r="F373" s="401" t="str">
        <f t="shared" si="10"/>
        <v>Í1++$È2pÎ</v>
      </c>
      <c r="G373">
        <f t="shared" si="11"/>
        <v>0</v>
      </c>
    </row>
    <row r="374" spans="1:7" ht="26.1">
      <c r="A374" s="403" t="s">
        <v>13662</v>
      </c>
      <c r="B374">
        <v>15200</v>
      </c>
      <c r="C374" t="s">
        <v>13663</v>
      </c>
      <c r="D374">
        <v>47</v>
      </c>
      <c r="E374" s="404">
        <v>171110003</v>
      </c>
      <c r="F374" s="401" t="str">
        <f t="shared" si="10"/>
        <v>Í1+*ÂÈ3cÎ</v>
      </c>
      <c r="G374">
        <f t="shared" si="11"/>
        <v>0</v>
      </c>
    </row>
    <row r="375" spans="1:7" ht="26.1">
      <c r="A375" s="403" t="s">
        <v>13664</v>
      </c>
      <c r="B375">
        <v>18400</v>
      </c>
      <c r="C375" t="s">
        <v>13665</v>
      </c>
      <c r="D375">
        <v>379</v>
      </c>
      <c r="E375" s="404">
        <v>171101786</v>
      </c>
      <c r="F375" s="401" t="str">
        <f t="shared" si="10"/>
        <v>Í1+!nÈ6]Î</v>
      </c>
      <c r="G375">
        <f t="shared" si="11"/>
        <v>0</v>
      </c>
    </row>
    <row r="376" spans="1:7" ht="26.1" hidden="1">
      <c r="A376" s="403" t="s">
        <v>13666</v>
      </c>
      <c r="B376">
        <v>4700</v>
      </c>
      <c r="C376" t="s">
        <v>13667</v>
      </c>
      <c r="D376">
        <v>565</v>
      </c>
      <c r="F376" s="401" t="e">
        <f t="shared" si="10"/>
        <v>#VALUE!</v>
      </c>
      <c r="G376">
        <f t="shared" si="11"/>
        <v>0</v>
      </c>
    </row>
    <row r="377" spans="1:7" ht="26.1" hidden="1">
      <c r="A377" s="403" t="s">
        <v>13668</v>
      </c>
      <c r="B377">
        <v>18400</v>
      </c>
      <c r="C377" t="s">
        <v>13669</v>
      </c>
      <c r="D377">
        <v>126</v>
      </c>
      <c r="F377" s="401" t="e">
        <f t="shared" si="10"/>
        <v>#VALUE!</v>
      </c>
      <c r="G377">
        <f t="shared" si="11"/>
        <v>0</v>
      </c>
    </row>
    <row r="378" spans="1:7" ht="26.1" hidden="1">
      <c r="A378" s="403" t="s">
        <v>13670</v>
      </c>
      <c r="B378">
        <v>18400</v>
      </c>
      <c r="C378" t="s">
        <v>13671</v>
      </c>
      <c r="D378">
        <v>569</v>
      </c>
      <c r="F378" s="401" t="e">
        <f t="shared" si="10"/>
        <v>#VALUE!</v>
      </c>
      <c r="G378">
        <f t="shared" si="11"/>
        <v>0</v>
      </c>
    </row>
    <row r="379" spans="1:7" ht="26.1">
      <c r="A379" s="403" t="s">
        <v>13672</v>
      </c>
      <c r="B379">
        <v>80800</v>
      </c>
      <c r="C379" t="s">
        <v>13673</v>
      </c>
      <c r="D379">
        <v>118</v>
      </c>
      <c r="E379" s="404">
        <v>171108900</v>
      </c>
      <c r="F379" s="401" t="str">
        <f t="shared" si="10"/>
        <v>Í1+(zÈ0~Î</v>
      </c>
      <c r="G379">
        <f t="shared" si="11"/>
        <v>0</v>
      </c>
    </row>
    <row r="380" spans="1:7" ht="26.1" hidden="1">
      <c r="A380" s="403" t="s">
        <v>13674</v>
      </c>
      <c r="B380">
        <v>13600</v>
      </c>
      <c r="C380" t="s">
        <v>13675</v>
      </c>
      <c r="D380">
        <v>191</v>
      </c>
      <c r="F380" s="401" t="e">
        <f t="shared" si="10"/>
        <v>#VALUE!</v>
      </c>
      <c r="G380">
        <f t="shared" si="11"/>
        <v>0</v>
      </c>
    </row>
    <row r="381" spans="1:7" ht="26.1">
      <c r="A381" s="403" t="s">
        <v>13676</v>
      </c>
      <c r="B381">
        <v>18400</v>
      </c>
      <c r="C381" t="s">
        <v>13677</v>
      </c>
      <c r="D381">
        <v>292</v>
      </c>
      <c r="E381" s="404">
        <v>171101604</v>
      </c>
      <c r="F381" s="401" t="str">
        <f t="shared" si="10"/>
        <v>Í1+!\È4pÎ</v>
      </c>
      <c r="G381">
        <f t="shared" si="11"/>
        <v>0</v>
      </c>
    </row>
    <row r="382" spans="1:7" ht="26.1">
      <c r="A382" s="403" t="s">
        <v>13678</v>
      </c>
      <c r="B382">
        <v>79200</v>
      </c>
      <c r="C382" t="s">
        <v>13679</v>
      </c>
      <c r="D382">
        <v>463</v>
      </c>
      <c r="E382" s="404">
        <v>171101371</v>
      </c>
      <c r="F382" s="401" t="str">
        <f t="shared" si="10"/>
        <v>Í1+!EÈ1iÎ</v>
      </c>
      <c r="G382">
        <f t="shared" si="11"/>
        <v>0</v>
      </c>
    </row>
    <row r="383" spans="1:7" ht="26.1" hidden="1">
      <c r="A383" s="403" t="s">
        <v>13680</v>
      </c>
      <c r="B383">
        <v>137000</v>
      </c>
      <c r="C383" t="s">
        <v>13681</v>
      </c>
      <c r="D383">
        <v>538</v>
      </c>
      <c r="F383" s="401" t="e">
        <f t="shared" si="10"/>
        <v>#VALUE!</v>
      </c>
      <c r="G383">
        <f t="shared" si="11"/>
        <v>0</v>
      </c>
    </row>
    <row r="384" spans="1:7" ht="26.1">
      <c r="A384" s="403" t="s">
        <v>13682</v>
      </c>
      <c r="B384">
        <v>64800</v>
      </c>
      <c r="C384" t="s">
        <v>13683</v>
      </c>
      <c r="D384">
        <v>34</v>
      </c>
      <c r="E384" s="404">
        <v>171108825</v>
      </c>
      <c r="F384" s="401" t="str">
        <f t="shared" si="10"/>
        <v>Í1+(rÈ5|Î</v>
      </c>
      <c r="G384">
        <f t="shared" si="11"/>
        <v>0</v>
      </c>
    </row>
    <row r="385" spans="1:7" ht="26.1">
      <c r="A385" s="403" t="s">
        <v>13684</v>
      </c>
      <c r="B385">
        <v>20000</v>
      </c>
      <c r="C385" t="s">
        <v>13685</v>
      </c>
      <c r="D385">
        <v>383</v>
      </c>
      <c r="E385" s="404">
        <v>171104334</v>
      </c>
      <c r="F385" s="401" t="str">
        <f t="shared" si="10"/>
        <v>Í1+$AÈ4tÎ</v>
      </c>
      <c r="G385">
        <f t="shared" si="11"/>
        <v>0</v>
      </c>
    </row>
    <row r="386" spans="1:7" ht="26.1">
      <c r="A386" s="403" t="s">
        <v>13686</v>
      </c>
      <c r="B386">
        <v>15200</v>
      </c>
      <c r="C386" t="s">
        <v>13687</v>
      </c>
      <c r="D386">
        <v>393</v>
      </c>
      <c r="E386" s="404">
        <v>171109706</v>
      </c>
      <c r="F386" s="401" t="str">
        <f t="shared" si="10"/>
        <v>Í1+)fÈ6UÎ</v>
      </c>
      <c r="G386">
        <f t="shared" si="11"/>
        <v>0</v>
      </c>
    </row>
    <row r="387" spans="1:7" ht="26.1">
      <c r="A387" s="403" t="s">
        <v>13686</v>
      </c>
      <c r="B387">
        <v>26400</v>
      </c>
      <c r="C387" t="s">
        <v>13688</v>
      </c>
      <c r="D387">
        <v>76</v>
      </c>
      <c r="E387" s="404">
        <v>171104664</v>
      </c>
      <c r="F387" s="401" t="str">
        <f t="shared" ref="F387:F408" si="12">Code128(E387)</f>
        <v>Í1+$bÈ4*Î</v>
      </c>
      <c r="G387">
        <f t="shared" ref="G387:G408" si="13">IF(AND( D387&gt;480,E387&lt;&gt;""),1,0)</f>
        <v>0</v>
      </c>
    </row>
    <row r="388" spans="1:7" ht="26.1">
      <c r="A388" s="403" t="s">
        <v>13689</v>
      </c>
      <c r="B388">
        <v>12000</v>
      </c>
      <c r="C388" t="s">
        <v>13690</v>
      </c>
      <c r="D388">
        <v>227</v>
      </c>
      <c r="E388" s="404">
        <v>171103769</v>
      </c>
      <c r="F388" s="401" t="str">
        <f t="shared" si="12"/>
        <v>Í1+#lÈ9mÎ</v>
      </c>
      <c r="G388">
        <f t="shared" si="13"/>
        <v>0</v>
      </c>
    </row>
    <row r="389" spans="1:7" ht="26.1">
      <c r="A389" s="403" t="s">
        <v>13691</v>
      </c>
      <c r="B389">
        <v>10400</v>
      </c>
      <c r="C389" t="s">
        <v>13692</v>
      </c>
      <c r="D389">
        <v>228</v>
      </c>
      <c r="E389" s="404">
        <v>171103770</v>
      </c>
      <c r="F389" s="401" t="str">
        <f t="shared" si="12"/>
        <v>Í1+#mÈ0;Î</v>
      </c>
      <c r="G389">
        <f t="shared" si="13"/>
        <v>0</v>
      </c>
    </row>
    <row r="390" spans="1:7" ht="26.1" hidden="1">
      <c r="A390" s="403" t="s">
        <v>13693</v>
      </c>
      <c r="B390">
        <v>36000</v>
      </c>
      <c r="C390" t="s">
        <v>13694</v>
      </c>
      <c r="D390">
        <v>569</v>
      </c>
      <c r="F390" s="401" t="e">
        <f t="shared" si="12"/>
        <v>#VALUE!</v>
      </c>
      <c r="G390">
        <f t="shared" si="13"/>
        <v>0</v>
      </c>
    </row>
    <row r="391" spans="1:7" ht="26.1" hidden="1">
      <c r="A391" s="405" t="s">
        <v>12290</v>
      </c>
      <c r="B391" s="406">
        <v>4700</v>
      </c>
      <c r="C391" s="406" t="s">
        <v>13695</v>
      </c>
      <c r="D391" s="406">
        <v>554</v>
      </c>
      <c r="E391" s="407">
        <v>171109560</v>
      </c>
      <c r="F391" s="408" t="str">
        <f t="shared" si="12"/>
        <v>Í1+)XÈ0`Î</v>
      </c>
      <c r="G391" s="406">
        <f t="shared" si="13"/>
        <v>1</v>
      </c>
    </row>
    <row r="392" spans="1:7" ht="26.1">
      <c r="A392" s="403" t="s">
        <v>13696</v>
      </c>
      <c r="B392">
        <v>88800</v>
      </c>
      <c r="C392" t="s">
        <v>13697</v>
      </c>
      <c r="D392">
        <v>293</v>
      </c>
      <c r="E392" s="404">
        <v>171104133</v>
      </c>
      <c r="F392" s="401" t="str">
        <f t="shared" si="12"/>
        <v>Í1+$-È3ÉÎ</v>
      </c>
      <c r="G392">
        <f t="shared" si="13"/>
        <v>0</v>
      </c>
    </row>
    <row r="393" spans="1:7" ht="26.1">
      <c r="A393" s="403" t="s">
        <v>13698</v>
      </c>
      <c r="B393">
        <v>36000</v>
      </c>
      <c r="C393" t="s">
        <v>13699</v>
      </c>
      <c r="D393">
        <v>94</v>
      </c>
      <c r="E393" s="404">
        <v>171103985</v>
      </c>
      <c r="F393" s="401" t="str">
        <f t="shared" si="12"/>
        <v>Í1+#ÆÈ5FÎ</v>
      </c>
      <c r="G393">
        <f t="shared" si="13"/>
        <v>0</v>
      </c>
    </row>
    <row r="394" spans="1:7" ht="26.1">
      <c r="A394" s="403" t="s">
        <v>13700</v>
      </c>
      <c r="B394">
        <v>12000</v>
      </c>
      <c r="C394" t="s">
        <v>13701</v>
      </c>
      <c r="D394">
        <v>93</v>
      </c>
      <c r="E394" s="404">
        <v>171103986</v>
      </c>
      <c r="F394" s="401" t="str">
        <f t="shared" si="12"/>
        <v>Í1+#ÆÈ6LÎ</v>
      </c>
      <c r="G394">
        <f t="shared" si="13"/>
        <v>0</v>
      </c>
    </row>
    <row r="395" spans="1:7" ht="26.1">
      <c r="A395" s="403" t="s">
        <v>13702</v>
      </c>
      <c r="B395">
        <v>3400</v>
      </c>
      <c r="C395" t="s">
        <v>13703</v>
      </c>
      <c r="D395">
        <v>122</v>
      </c>
      <c r="E395" s="404">
        <v>171114062</v>
      </c>
      <c r="F395" s="401" t="str">
        <f t="shared" si="12"/>
        <v>Í1+.&amp;È2ÅÎ</v>
      </c>
      <c r="G395">
        <f t="shared" si="13"/>
        <v>0</v>
      </c>
    </row>
    <row r="396" spans="1:7" ht="26.1">
      <c r="A396" s="403" t="s">
        <v>13704</v>
      </c>
      <c r="B396">
        <v>12000</v>
      </c>
      <c r="C396" t="s">
        <v>13705</v>
      </c>
      <c r="D396">
        <v>227</v>
      </c>
      <c r="E396" s="404">
        <v>171102061</v>
      </c>
      <c r="F396" s="401" t="str">
        <f t="shared" si="12"/>
        <v>Í1+"&amp;È1WÎ</v>
      </c>
      <c r="G396">
        <f t="shared" si="13"/>
        <v>0</v>
      </c>
    </row>
    <row r="397" spans="1:7" ht="26.1" hidden="1">
      <c r="A397" s="403" t="s">
        <v>13706</v>
      </c>
      <c r="B397">
        <v>287200</v>
      </c>
      <c r="C397" t="s">
        <v>13707</v>
      </c>
      <c r="D397">
        <v>487</v>
      </c>
      <c r="F397" s="401" t="e">
        <f t="shared" si="12"/>
        <v>#VALUE!</v>
      </c>
      <c r="G397">
        <f t="shared" si="13"/>
        <v>0</v>
      </c>
    </row>
    <row r="398" spans="1:7" ht="26.1">
      <c r="A398" s="403" t="s">
        <v>13708</v>
      </c>
      <c r="B398">
        <v>21600</v>
      </c>
      <c r="C398" t="s">
        <v>13709</v>
      </c>
      <c r="D398">
        <v>258</v>
      </c>
      <c r="E398" s="404">
        <v>171109817</v>
      </c>
      <c r="F398" s="401" t="str">
        <f t="shared" si="12"/>
        <v>Í1+)qÈ7ÂÎ</v>
      </c>
      <c r="G398">
        <f t="shared" si="13"/>
        <v>0</v>
      </c>
    </row>
    <row r="399" spans="1:7" ht="26.1">
      <c r="A399" s="403" t="s">
        <v>13710</v>
      </c>
      <c r="B399">
        <v>32800</v>
      </c>
      <c r="C399" t="s">
        <v>13711</v>
      </c>
      <c r="D399">
        <v>99</v>
      </c>
      <c r="E399" s="404">
        <v>171108919</v>
      </c>
      <c r="F399" s="401" t="str">
        <f t="shared" si="12"/>
        <v>Í1+({È9QÎ</v>
      </c>
      <c r="G399">
        <f t="shared" si="13"/>
        <v>0</v>
      </c>
    </row>
    <row r="400" spans="1:7" ht="26.1">
      <c r="A400" s="403" t="s">
        <v>13712</v>
      </c>
      <c r="B400">
        <v>47200</v>
      </c>
      <c r="C400" t="s">
        <v>13713</v>
      </c>
      <c r="D400">
        <v>410</v>
      </c>
      <c r="E400" s="404">
        <v>171108975</v>
      </c>
      <c r="F400" s="401" t="str">
        <f t="shared" si="12"/>
        <v>Í1+(ÅÈ5QÎ</v>
      </c>
      <c r="G400">
        <f t="shared" si="13"/>
        <v>0</v>
      </c>
    </row>
    <row r="401" spans="1:7" ht="26.1">
      <c r="A401" s="403" t="s">
        <v>13714</v>
      </c>
      <c r="B401">
        <v>20000</v>
      </c>
      <c r="C401" t="s">
        <v>13715</v>
      </c>
      <c r="D401">
        <v>106</v>
      </c>
      <c r="E401" s="404">
        <v>171106841</v>
      </c>
      <c r="F401" s="401" t="str">
        <f t="shared" si="12"/>
        <v>Í1+&amp;tÈ1fÎ</v>
      </c>
      <c r="G401">
        <f t="shared" si="13"/>
        <v>0</v>
      </c>
    </row>
    <row r="402" spans="1:7" ht="26.1" hidden="1">
      <c r="A402" s="403" t="s">
        <v>13716</v>
      </c>
      <c r="B402">
        <v>29600</v>
      </c>
      <c r="C402" t="s">
        <v>13717</v>
      </c>
      <c r="D402">
        <v>511</v>
      </c>
      <c r="F402" s="401" t="e">
        <f t="shared" si="12"/>
        <v>#VALUE!</v>
      </c>
      <c r="G402">
        <f t="shared" si="13"/>
        <v>0</v>
      </c>
    </row>
    <row r="403" spans="1:7" ht="26.1" hidden="1">
      <c r="A403" s="403" t="s">
        <v>13718</v>
      </c>
      <c r="B403">
        <v>36200</v>
      </c>
      <c r="C403" t="s">
        <v>13719</v>
      </c>
      <c r="D403">
        <v>63</v>
      </c>
      <c r="F403" s="401" t="e">
        <f t="shared" si="12"/>
        <v>#VALUE!</v>
      </c>
      <c r="G403">
        <f t="shared" si="13"/>
        <v>0</v>
      </c>
    </row>
    <row r="404" spans="1:7" ht="26.1">
      <c r="A404" s="403" t="s">
        <v>13720</v>
      </c>
      <c r="B404">
        <v>7200</v>
      </c>
      <c r="C404" t="s">
        <v>13721</v>
      </c>
      <c r="D404">
        <v>222</v>
      </c>
      <c r="E404" s="404">
        <v>171106504</v>
      </c>
      <c r="F404" s="401" t="str">
        <f t="shared" si="12"/>
        <v>Í1+&amp;RÈ4WÎ</v>
      </c>
      <c r="G404">
        <f t="shared" si="13"/>
        <v>0</v>
      </c>
    </row>
    <row r="405" spans="1:7" ht="26.1">
      <c r="A405" s="403" t="s">
        <v>13722</v>
      </c>
      <c r="B405">
        <v>10400</v>
      </c>
      <c r="C405" t="s">
        <v>13723</v>
      </c>
      <c r="D405">
        <v>457</v>
      </c>
      <c r="E405" s="404">
        <v>171109648</v>
      </c>
      <c r="F405" s="401" t="str">
        <f t="shared" si="12"/>
        <v>Í1+)`È8IÎ</v>
      </c>
      <c r="G405">
        <f t="shared" si="13"/>
        <v>0</v>
      </c>
    </row>
    <row r="406" spans="1:7" ht="26.1" hidden="1">
      <c r="A406" s="403" t="s">
        <v>13724</v>
      </c>
      <c r="B406">
        <v>48800</v>
      </c>
      <c r="C406" t="s">
        <v>13725</v>
      </c>
      <c r="D406">
        <v>567</v>
      </c>
      <c r="F406" s="401" t="e">
        <f t="shared" si="12"/>
        <v>#VALUE!</v>
      </c>
      <c r="G406">
        <f t="shared" si="13"/>
        <v>0</v>
      </c>
    </row>
    <row r="407" spans="1:7" ht="26.1">
      <c r="A407" s="403" t="s">
        <v>13726</v>
      </c>
      <c r="B407">
        <v>29600</v>
      </c>
      <c r="C407" t="s">
        <v>13727</v>
      </c>
      <c r="D407">
        <v>215</v>
      </c>
      <c r="E407" s="404">
        <v>171106497</v>
      </c>
      <c r="F407" s="401" t="str">
        <f t="shared" si="12"/>
        <v>Í1+&amp;QÈ7eÎ</v>
      </c>
      <c r="G407">
        <f t="shared" si="13"/>
        <v>0</v>
      </c>
    </row>
    <row r="408" spans="1:7" ht="26.1">
      <c r="A408" s="403" t="s">
        <v>13728</v>
      </c>
      <c r="B408">
        <v>101600</v>
      </c>
      <c r="C408" t="s">
        <v>13729</v>
      </c>
      <c r="D408">
        <v>377</v>
      </c>
      <c r="E408" s="404">
        <v>171101784</v>
      </c>
      <c r="F408" s="401" t="str">
        <f t="shared" si="12"/>
        <v>Í1+!nÈ4QÎ</v>
      </c>
      <c r="G408">
        <f t="shared" si="13"/>
        <v>0</v>
      </c>
    </row>
  </sheetData>
  <autoFilter ref="A1:G408">
    <filterColumn colId="4">
      <customFilters>
        <customFilter operator="notEqual" val=" "/>
      </customFilters>
    </filterColumn>
    <filterColumn colId="6">
      <filters>
        <filter val="0"/>
      </filters>
    </filterColumn>
  </autoFilter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880"/>
  <sheetViews>
    <sheetView topLeftCell="A854" workbookViewId="0">
      <selection activeCell="E862" sqref="E862"/>
    </sheetView>
  </sheetViews>
  <sheetFormatPr defaultRowHeight="14.4"/>
  <cols>
    <col min="1" max="1" width="15.3125" customWidth="1"/>
    <col min="2" max="2" width="13.62890625" customWidth="1"/>
    <col min="3" max="3" width="13.05078125" customWidth="1"/>
    <col min="4" max="4" width="12.15625" style="404" bestFit="1" customWidth="1"/>
    <col min="5" max="5" width="24.26171875" bestFit="1" customWidth="1"/>
  </cols>
  <sheetData>
    <row r="1" spans="1:5">
      <c r="A1" t="s">
        <v>517</v>
      </c>
      <c r="B1" t="s">
        <v>518</v>
      </c>
      <c r="C1" t="s">
        <v>519</v>
      </c>
      <c r="D1" s="404" t="s">
        <v>520</v>
      </c>
    </row>
    <row r="2" spans="1:5" ht="26.1">
      <c r="A2" s="403" t="s">
        <v>6759</v>
      </c>
      <c r="B2">
        <v>12000</v>
      </c>
      <c r="C2" t="s">
        <v>6760</v>
      </c>
      <c r="D2" s="404">
        <v>171108294</v>
      </c>
      <c r="E2" s="401" t="str">
        <f>Code128(D2)</f>
        <v>Í1+(=È4pÎ</v>
      </c>
    </row>
    <row r="3" spans="1:5" ht="26.1" hidden="1">
      <c r="A3" s="403" t="s">
        <v>6761</v>
      </c>
      <c r="B3">
        <v>4700</v>
      </c>
      <c r="C3" t="s">
        <v>6762</v>
      </c>
      <c r="E3" s="401" t="e">
        <f t="shared" ref="E3:E66" si="0">Code128(D3)</f>
        <v>#VALUE!</v>
      </c>
    </row>
    <row r="4" spans="1:5" ht="26.1">
      <c r="A4" s="403" t="s">
        <v>6763</v>
      </c>
      <c r="B4">
        <v>32800</v>
      </c>
      <c r="C4" t="s">
        <v>6764</v>
      </c>
      <c r="D4" s="404">
        <v>171109365</v>
      </c>
      <c r="E4" s="401" t="str">
        <f t="shared" si="0"/>
        <v>Í1+)DÈ5.Î</v>
      </c>
    </row>
    <row r="5" spans="1:5" ht="26.1" hidden="1">
      <c r="A5" s="403" t="s">
        <v>6765</v>
      </c>
      <c r="B5">
        <v>4700</v>
      </c>
      <c r="C5" t="s">
        <v>6766</v>
      </c>
      <c r="E5" s="401" t="e">
        <f t="shared" si="0"/>
        <v>#VALUE!</v>
      </c>
    </row>
    <row r="6" spans="1:5" ht="26.1" hidden="1">
      <c r="A6" s="403" t="s">
        <v>6767</v>
      </c>
      <c r="B6">
        <v>26400</v>
      </c>
      <c r="C6" t="s">
        <v>6768</v>
      </c>
      <c r="E6" s="401" t="e">
        <f t="shared" si="0"/>
        <v>#VALUE!</v>
      </c>
    </row>
    <row r="7" spans="1:5" ht="26.1">
      <c r="A7" s="403" t="s">
        <v>6769</v>
      </c>
      <c r="B7">
        <v>39200</v>
      </c>
      <c r="C7" t="s">
        <v>6770</v>
      </c>
      <c r="D7" s="404">
        <v>171109184</v>
      </c>
      <c r="E7" s="401" t="str">
        <f t="shared" si="0"/>
        <v>Í1+)2È4GÎ</v>
      </c>
    </row>
    <row r="8" spans="1:5" ht="26.1">
      <c r="A8" s="403" t="s">
        <v>6771</v>
      </c>
      <c r="B8">
        <v>16800</v>
      </c>
      <c r="C8" t="s">
        <v>6772</v>
      </c>
      <c r="D8" s="404">
        <v>171103137</v>
      </c>
      <c r="E8" s="401" t="str">
        <f t="shared" si="0"/>
        <v>Í1+#-È73Î</v>
      </c>
    </row>
    <row r="9" spans="1:5" ht="26.1">
      <c r="A9" s="403" t="s">
        <v>6773</v>
      </c>
      <c r="B9">
        <v>12000</v>
      </c>
      <c r="C9" t="s">
        <v>6774</v>
      </c>
      <c r="D9" s="404">
        <v>171103136</v>
      </c>
      <c r="E9" s="401" t="str">
        <f t="shared" si="0"/>
        <v>Í1+#-È6-Î</v>
      </c>
    </row>
    <row r="10" spans="1:5" ht="26.1">
      <c r="A10" s="403" t="s">
        <v>6775</v>
      </c>
      <c r="B10">
        <v>23200</v>
      </c>
      <c r="C10" t="s">
        <v>6776</v>
      </c>
      <c r="D10" s="404">
        <v>171103115</v>
      </c>
      <c r="E10" s="401" t="str">
        <f t="shared" si="0"/>
        <v>Í1+#+È5ÊÎ</v>
      </c>
    </row>
    <row r="11" spans="1:5" ht="26.1">
      <c r="A11" s="403" t="s">
        <v>6777</v>
      </c>
      <c r="B11">
        <v>26400</v>
      </c>
      <c r="C11" t="s">
        <v>6778</v>
      </c>
      <c r="D11" s="404">
        <v>171103113</v>
      </c>
      <c r="E11" s="401" t="str">
        <f t="shared" si="0"/>
        <v>Í1+#+È3zÎ</v>
      </c>
    </row>
    <row r="12" spans="1:5" ht="26.1">
      <c r="A12" s="403" t="s">
        <v>6779</v>
      </c>
      <c r="B12">
        <v>15200</v>
      </c>
      <c r="C12" t="s">
        <v>6780</v>
      </c>
      <c r="D12" s="404">
        <v>171100579</v>
      </c>
      <c r="E12" s="401" t="str">
        <f t="shared" si="0"/>
        <v>Í1+ÂYÈ9ÃÎ</v>
      </c>
    </row>
    <row r="13" spans="1:5" ht="26.1">
      <c r="A13" s="403" t="s">
        <v>6781</v>
      </c>
      <c r="B13">
        <v>128800</v>
      </c>
      <c r="C13" t="s">
        <v>6782</v>
      </c>
      <c r="D13" s="404">
        <v>171100580</v>
      </c>
      <c r="E13" s="401" t="str">
        <f t="shared" si="0"/>
        <v>Í1+ÂZÈ0MÎ</v>
      </c>
    </row>
    <row r="14" spans="1:5" ht="26.1" hidden="1">
      <c r="A14" s="403" t="s">
        <v>6783</v>
      </c>
      <c r="B14">
        <v>10400</v>
      </c>
      <c r="C14" t="s">
        <v>6784</v>
      </c>
      <c r="E14" s="401" t="e">
        <f t="shared" si="0"/>
        <v>#VALUE!</v>
      </c>
    </row>
    <row r="15" spans="1:5" ht="26.1">
      <c r="A15" s="403" t="s">
        <v>6785</v>
      </c>
      <c r="B15">
        <v>8800</v>
      </c>
      <c r="C15" t="s">
        <v>6786</v>
      </c>
      <c r="D15" s="404">
        <v>171112274</v>
      </c>
      <c r="E15" s="401" t="str">
        <f t="shared" si="0"/>
        <v>Í1+,;È4tÎ</v>
      </c>
    </row>
    <row r="16" spans="1:5" ht="26.1">
      <c r="A16" s="403" t="s">
        <v>6787</v>
      </c>
      <c r="B16">
        <v>7200</v>
      </c>
      <c r="C16" t="s">
        <v>6788</v>
      </c>
      <c r="D16" s="404">
        <v>171106148</v>
      </c>
      <c r="E16" s="401" t="str">
        <f t="shared" si="0"/>
        <v>Í1+&amp;.È8FÎ</v>
      </c>
    </row>
    <row r="17" spans="1:5" ht="26.1">
      <c r="A17" s="403" t="s">
        <v>6789</v>
      </c>
      <c r="B17">
        <v>34400</v>
      </c>
      <c r="C17" t="s">
        <v>6790</v>
      </c>
      <c r="D17" s="404">
        <v>171109297</v>
      </c>
      <c r="E17" s="401" t="str">
        <f t="shared" si="0"/>
        <v>Í1+)=È7ÉÎ</v>
      </c>
    </row>
    <row r="18" spans="1:5" ht="26.1" hidden="1">
      <c r="A18" s="403" t="s">
        <v>6791</v>
      </c>
      <c r="B18">
        <v>24800</v>
      </c>
      <c r="C18" t="s">
        <v>6792</v>
      </c>
      <c r="E18" s="401" t="e">
        <f t="shared" si="0"/>
        <v>#VALUE!</v>
      </c>
    </row>
    <row r="19" spans="1:5" ht="26.1">
      <c r="A19" s="403" t="s">
        <v>6793</v>
      </c>
      <c r="B19">
        <v>18400</v>
      </c>
      <c r="C19" t="s">
        <v>6794</v>
      </c>
      <c r="D19" s="404">
        <v>171107562</v>
      </c>
      <c r="E19" s="401" t="str">
        <f t="shared" si="0"/>
        <v>Í1+'XÈ2fÎ</v>
      </c>
    </row>
    <row r="20" spans="1:5" ht="26.1">
      <c r="A20" s="403" t="s">
        <v>6795</v>
      </c>
      <c r="B20">
        <v>21600</v>
      </c>
      <c r="C20" t="s">
        <v>6796</v>
      </c>
      <c r="D20" s="404">
        <v>171107445</v>
      </c>
      <c r="E20" s="401" t="str">
        <f t="shared" si="0"/>
        <v>Í1+'LÈ5HÎ</v>
      </c>
    </row>
    <row r="21" spans="1:5" ht="26.1">
      <c r="A21" s="403" t="s">
        <v>6797</v>
      </c>
      <c r="B21">
        <v>111200</v>
      </c>
      <c r="C21" t="s">
        <v>6798</v>
      </c>
      <c r="D21" s="404">
        <v>171108338</v>
      </c>
      <c r="E21" s="401" t="str">
        <f t="shared" si="0"/>
        <v>Í1+(AÈ81Î</v>
      </c>
    </row>
    <row r="22" spans="1:5" ht="26.1">
      <c r="A22" s="403" t="s">
        <v>6799</v>
      </c>
      <c r="B22">
        <v>23200</v>
      </c>
      <c r="C22" t="s">
        <v>6800</v>
      </c>
      <c r="D22" s="404">
        <v>171109462</v>
      </c>
      <c r="E22" s="401" t="str">
        <f t="shared" si="0"/>
        <v>Í1+)NÈ2DÎ</v>
      </c>
    </row>
    <row r="23" spans="1:5" ht="26.1">
      <c r="A23" s="403" t="s">
        <v>6801</v>
      </c>
      <c r="B23">
        <v>2100</v>
      </c>
      <c r="C23" t="s">
        <v>6802</v>
      </c>
      <c r="D23" s="404">
        <v>171102295</v>
      </c>
      <c r="E23" s="401" t="str">
        <f t="shared" si="0"/>
        <v>Í1+"=È5dÎ</v>
      </c>
    </row>
    <row r="24" spans="1:5" ht="26.1">
      <c r="A24" s="403" t="s">
        <v>6803</v>
      </c>
      <c r="B24">
        <v>29600</v>
      </c>
      <c r="C24" t="s">
        <v>6804</v>
      </c>
      <c r="D24" s="404">
        <v>171102237</v>
      </c>
      <c r="E24" s="401" t="str">
        <f t="shared" si="0"/>
        <v>Í1+"7È7XÎ</v>
      </c>
    </row>
    <row r="25" spans="1:5" ht="26.1" hidden="1">
      <c r="A25" s="403" t="s">
        <v>6805</v>
      </c>
      <c r="B25">
        <v>7200</v>
      </c>
      <c r="C25" t="s">
        <v>6806</v>
      </c>
      <c r="E25" s="401" t="e">
        <f t="shared" si="0"/>
        <v>#VALUE!</v>
      </c>
    </row>
    <row r="26" spans="1:5" ht="26.1" hidden="1">
      <c r="A26" s="403" t="s">
        <v>6807</v>
      </c>
      <c r="B26">
        <v>18400</v>
      </c>
      <c r="C26" t="s">
        <v>6808</v>
      </c>
      <c r="E26" s="401" t="e">
        <f t="shared" si="0"/>
        <v>#VALUE!</v>
      </c>
    </row>
    <row r="27" spans="1:5" ht="26.1">
      <c r="A27" s="403" t="s">
        <v>6809</v>
      </c>
      <c r="B27">
        <v>80800</v>
      </c>
      <c r="C27" t="s">
        <v>6810</v>
      </c>
      <c r="D27" s="404">
        <v>171108129</v>
      </c>
      <c r="E27" s="401" t="str">
        <f t="shared" si="0"/>
        <v>Í1+(,È9JÎ</v>
      </c>
    </row>
    <row r="28" spans="1:5" ht="26.1">
      <c r="A28" s="403" t="s">
        <v>6811</v>
      </c>
      <c r="B28">
        <v>4700</v>
      </c>
      <c r="C28" t="s">
        <v>6812</v>
      </c>
      <c r="D28" s="404">
        <v>171109294</v>
      </c>
      <c r="E28" s="401" t="str">
        <f t="shared" si="0"/>
        <v>Í1+)=È4sÎ</v>
      </c>
    </row>
    <row r="29" spans="1:5" ht="26.1">
      <c r="A29" s="403" t="s">
        <v>6813</v>
      </c>
      <c r="B29">
        <v>7200</v>
      </c>
      <c r="C29" t="s">
        <v>6814</v>
      </c>
      <c r="D29" s="404">
        <v>171107657</v>
      </c>
      <c r="E29" s="401" t="str">
        <f t="shared" si="0"/>
        <v>Í1+'aÈ7AÎ</v>
      </c>
    </row>
    <row r="30" spans="1:5" ht="26.1">
      <c r="A30" s="403" t="s">
        <v>6815</v>
      </c>
      <c r="B30">
        <v>12000</v>
      </c>
      <c r="C30" t="s">
        <v>6816</v>
      </c>
      <c r="D30" s="404">
        <v>171112418</v>
      </c>
      <c r="E30" s="401" t="str">
        <f t="shared" si="0"/>
        <v>Í1+,IÈ8]Î</v>
      </c>
    </row>
    <row r="31" spans="1:5" ht="26.1">
      <c r="A31" s="403" t="s">
        <v>6817</v>
      </c>
      <c r="B31">
        <v>7200</v>
      </c>
      <c r="C31" t="s">
        <v>6818</v>
      </c>
      <c r="D31" s="404">
        <v>171112417</v>
      </c>
      <c r="E31" s="401" t="str">
        <f t="shared" si="0"/>
        <v>Í1+,IÈ7WÎ</v>
      </c>
    </row>
    <row r="32" spans="1:5" ht="26.1">
      <c r="A32" s="403" t="s">
        <v>6819</v>
      </c>
      <c r="B32">
        <v>4700</v>
      </c>
      <c r="C32" t="s">
        <v>6820</v>
      </c>
      <c r="D32" s="404">
        <v>171107560</v>
      </c>
      <c r="E32" s="401" t="str">
        <f t="shared" si="0"/>
        <v>Í1+'XÈ0ZÎ</v>
      </c>
    </row>
    <row r="33" spans="1:5" ht="26.1">
      <c r="A33" s="403" t="s">
        <v>6821</v>
      </c>
      <c r="B33">
        <v>18400</v>
      </c>
      <c r="C33" t="s">
        <v>6822</v>
      </c>
      <c r="D33" s="404">
        <v>171107561</v>
      </c>
      <c r="E33" s="401" t="str">
        <f t="shared" si="0"/>
        <v>Í1+'XÈ1`Î</v>
      </c>
    </row>
    <row r="34" spans="1:5" ht="26.1">
      <c r="A34" s="403" t="s">
        <v>6823</v>
      </c>
      <c r="B34">
        <v>36000</v>
      </c>
      <c r="C34" t="s">
        <v>6824</v>
      </c>
      <c r="D34" s="404">
        <v>171102484</v>
      </c>
      <c r="E34" s="401" t="str">
        <f t="shared" si="0"/>
        <v>Í1+"PÈ4CÎ</v>
      </c>
    </row>
    <row r="35" spans="1:5" ht="26.1">
      <c r="A35" s="403" t="s">
        <v>6825</v>
      </c>
      <c r="B35">
        <v>23200</v>
      </c>
      <c r="C35" t="s">
        <v>6826</v>
      </c>
      <c r="D35" s="404">
        <v>171102548</v>
      </c>
      <c r="E35" s="401" t="str">
        <f t="shared" si="0"/>
        <v>Í1+"VÈ8sÎ</v>
      </c>
    </row>
    <row r="36" spans="1:5" ht="26.1">
      <c r="A36" s="403" t="s">
        <v>2771</v>
      </c>
      <c r="B36">
        <v>7200</v>
      </c>
      <c r="C36" t="s">
        <v>6827</v>
      </c>
      <c r="D36" s="404">
        <v>171102486</v>
      </c>
      <c r="E36" s="401" t="str">
        <f t="shared" si="0"/>
        <v>Í1+"PÈ6OÎ</v>
      </c>
    </row>
    <row r="37" spans="1:5" ht="26.1">
      <c r="A37" s="403" t="s">
        <v>6828</v>
      </c>
      <c r="B37">
        <v>32800</v>
      </c>
      <c r="C37" t="s">
        <v>6829</v>
      </c>
      <c r="D37" s="404">
        <v>171109492</v>
      </c>
      <c r="E37" s="401" t="str">
        <f t="shared" si="0"/>
        <v>Í1+)QÈ2PÎ</v>
      </c>
    </row>
    <row r="38" spans="1:5" ht="26.1">
      <c r="A38" s="403" t="s">
        <v>6830</v>
      </c>
      <c r="B38">
        <v>95200</v>
      </c>
      <c r="C38" t="s">
        <v>6831</v>
      </c>
      <c r="D38" s="404">
        <v>171109451</v>
      </c>
      <c r="E38" s="401" t="str">
        <f t="shared" si="0"/>
        <v>Í1+)MÈ1:Î</v>
      </c>
    </row>
    <row r="39" spans="1:5" ht="26.1">
      <c r="A39" s="403" t="s">
        <v>6832</v>
      </c>
      <c r="B39">
        <v>15200</v>
      </c>
      <c r="C39" t="s">
        <v>6833</v>
      </c>
      <c r="D39" s="404">
        <v>171103304</v>
      </c>
      <c r="E39" s="401" t="str">
        <f t="shared" si="0"/>
        <v>Í1+#&gt;È4eÎ</v>
      </c>
    </row>
    <row r="40" spans="1:5" ht="26.1">
      <c r="A40" s="403" t="s">
        <v>6832</v>
      </c>
      <c r="B40">
        <v>4700</v>
      </c>
      <c r="C40" t="s">
        <v>6834</v>
      </c>
      <c r="D40" s="404">
        <v>171106397</v>
      </c>
      <c r="E40" s="401" t="str">
        <f t="shared" si="0"/>
        <v>Í1+&amp;GÈ7=Î</v>
      </c>
    </row>
    <row r="41" spans="1:5" ht="26.1">
      <c r="A41" s="403" t="s">
        <v>6835</v>
      </c>
      <c r="B41">
        <v>28000</v>
      </c>
      <c r="C41" t="s">
        <v>6836</v>
      </c>
      <c r="D41" s="404">
        <v>171105765</v>
      </c>
      <c r="E41" s="401" t="str">
        <f t="shared" si="0"/>
        <v>Í1+%lÈ5[Î</v>
      </c>
    </row>
    <row r="42" spans="1:5" ht="26.1">
      <c r="A42" s="403" t="s">
        <v>6837</v>
      </c>
      <c r="B42">
        <v>7200</v>
      </c>
      <c r="C42" t="s">
        <v>6838</v>
      </c>
      <c r="D42" s="404">
        <v>171105734</v>
      </c>
      <c r="E42" s="401" t="str">
        <f t="shared" si="0"/>
        <v>Í1+%iÈ4IÎ</v>
      </c>
    </row>
    <row r="43" spans="1:5" ht="26.1">
      <c r="A43" s="403" t="s">
        <v>6839</v>
      </c>
      <c r="B43">
        <v>12000</v>
      </c>
      <c r="C43" t="s">
        <v>6840</v>
      </c>
      <c r="D43" s="404">
        <v>171105732</v>
      </c>
      <c r="E43" s="401" t="str">
        <f t="shared" si="0"/>
        <v>Í1+%iÈ2=Î</v>
      </c>
    </row>
    <row r="44" spans="1:5" ht="26.1">
      <c r="A44" s="403" t="s">
        <v>6841</v>
      </c>
      <c r="B44">
        <v>10400</v>
      </c>
      <c r="C44" t="s">
        <v>6842</v>
      </c>
      <c r="D44" s="404">
        <v>171111584</v>
      </c>
      <c r="E44" s="401" t="str">
        <f t="shared" si="0"/>
        <v>Í1++ZÈ4ÊÎ</v>
      </c>
    </row>
    <row r="45" spans="1:5" ht="26.1">
      <c r="A45" s="403" t="s">
        <v>6843</v>
      </c>
      <c r="B45">
        <v>18400</v>
      </c>
      <c r="C45" t="s">
        <v>6844</v>
      </c>
      <c r="D45" s="404">
        <v>171111586</v>
      </c>
      <c r="E45" s="401" t="str">
        <f t="shared" si="0"/>
        <v>Í1++ZÈ6+Î</v>
      </c>
    </row>
    <row r="46" spans="1:5" ht="26.1">
      <c r="A46" s="403" t="s">
        <v>186</v>
      </c>
      <c r="B46">
        <v>18400</v>
      </c>
      <c r="C46" t="s">
        <v>6845</v>
      </c>
      <c r="D46" s="404">
        <v>171111591</v>
      </c>
      <c r="E46" s="401" t="str">
        <f t="shared" si="0"/>
        <v>Í1++[È1xÎ</v>
      </c>
    </row>
    <row r="47" spans="1:5" ht="26.1">
      <c r="A47" s="403" t="s">
        <v>6846</v>
      </c>
      <c r="B47">
        <v>40800</v>
      </c>
      <c r="C47" t="s">
        <v>6847</v>
      </c>
      <c r="D47" s="404">
        <v>171108572</v>
      </c>
      <c r="E47" s="401" t="str">
        <f t="shared" si="0"/>
        <v>Í1+(YÈ2mÎ</v>
      </c>
    </row>
    <row r="48" spans="1:5" ht="26.1">
      <c r="A48" s="403" t="s">
        <v>6848</v>
      </c>
      <c r="B48">
        <v>21600</v>
      </c>
      <c r="C48" t="s">
        <v>6849</v>
      </c>
      <c r="D48" s="404">
        <v>171108573</v>
      </c>
      <c r="E48" s="401" t="str">
        <f t="shared" si="0"/>
        <v>Í1+(YÈ3sÎ</v>
      </c>
    </row>
    <row r="49" spans="1:5" ht="26.1">
      <c r="A49" s="403" t="s">
        <v>6850</v>
      </c>
      <c r="B49">
        <v>8800</v>
      </c>
      <c r="C49" t="s">
        <v>6851</v>
      </c>
      <c r="D49" s="404">
        <v>171112440</v>
      </c>
      <c r="E49" s="401" t="str">
        <f t="shared" si="0"/>
        <v>Í1+,LÈ09Î</v>
      </c>
    </row>
    <row r="50" spans="1:5" ht="26.1" hidden="1">
      <c r="A50" s="403" t="s">
        <v>6852</v>
      </c>
      <c r="B50">
        <v>15200</v>
      </c>
      <c r="C50" t="s">
        <v>6853</v>
      </c>
      <c r="E50" s="401" t="e">
        <f t="shared" si="0"/>
        <v>#VALUE!</v>
      </c>
    </row>
    <row r="51" spans="1:5" ht="26.1" hidden="1">
      <c r="A51" s="403" t="s">
        <v>6854</v>
      </c>
      <c r="B51">
        <v>10400</v>
      </c>
      <c r="C51" t="s">
        <v>6855</v>
      </c>
      <c r="E51" s="401" t="e">
        <f t="shared" si="0"/>
        <v>#VALUE!</v>
      </c>
    </row>
    <row r="52" spans="1:5" ht="26.1">
      <c r="A52" s="403" t="s">
        <v>6856</v>
      </c>
      <c r="B52">
        <v>7200</v>
      </c>
      <c r="C52" t="s">
        <v>6857</v>
      </c>
      <c r="D52" s="404">
        <v>171105970</v>
      </c>
      <c r="E52" s="401" t="str">
        <f t="shared" si="0"/>
        <v>Í1+%ÅÈ0*Î</v>
      </c>
    </row>
    <row r="53" spans="1:5" ht="26.1" hidden="1">
      <c r="A53" s="403" t="s">
        <v>6858</v>
      </c>
      <c r="B53">
        <v>157600</v>
      </c>
      <c r="C53" t="s">
        <v>6859</v>
      </c>
      <c r="E53" s="401" t="e">
        <f t="shared" si="0"/>
        <v>#VALUE!</v>
      </c>
    </row>
    <row r="54" spans="1:5" ht="26.1">
      <c r="A54" s="403" t="s">
        <v>6860</v>
      </c>
      <c r="B54">
        <v>24800</v>
      </c>
      <c r="C54" t="s">
        <v>6861</v>
      </c>
      <c r="D54" s="404">
        <v>171110487</v>
      </c>
      <c r="E54" s="401" t="str">
        <f t="shared" si="0"/>
        <v>Í1+*PÈ7mÎ</v>
      </c>
    </row>
    <row r="55" spans="1:5" ht="26.1">
      <c r="A55" s="403" t="s">
        <v>6862</v>
      </c>
      <c r="B55">
        <v>45600</v>
      </c>
      <c r="C55" t="s">
        <v>6863</v>
      </c>
      <c r="D55" s="404">
        <v>171112524</v>
      </c>
      <c r="E55" s="401" t="str">
        <f t="shared" si="0"/>
        <v>Í1+,TÈ4qÎ</v>
      </c>
    </row>
    <row r="56" spans="1:5" ht="26.1">
      <c r="A56" s="403" t="s">
        <v>6864</v>
      </c>
      <c r="B56">
        <v>21600</v>
      </c>
      <c r="C56" t="s">
        <v>6865</v>
      </c>
      <c r="D56" s="404">
        <v>171100093</v>
      </c>
      <c r="E56" s="401" t="str">
        <f t="shared" si="0"/>
        <v>Í1+Â)È3iÎ</v>
      </c>
    </row>
    <row r="57" spans="1:5" ht="26.1">
      <c r="A57" s="403" t="s">
        <v>6866</v>
      </c>
      <c r="B57">
        <v>20000</v>
      </c>
      <c r="C57" t="s">
        <v>6867</v>
      </c>
      <c r="D57" s="404">
        <v>171100772</v>
      </c>
      <c r="E57" s="401" t="str">
        <f t="shared" si="0"/>
        <v>Í1+ÂmÈ2&gt;Î</v>
      </c>
    </row>
    <row r="58" spans="1:5" ht="26.1">
      <c r="A58" s="403" t="s">
        <v>6868</v>
      </c>
      <c r="B58">
        <v>42400</v>
      </c>
      <c r="C58" t="s">
        <v>6869</v>
      </c>
      <c r="D58" s="404">
        <v>171107409</v>
      </c>
      <c r="E58" s="401" t="str">
        <f t="shared" si="0"/>
        <v>Í1+'HÈ9PÎ</v>
      </c>
    </row>
    <row r="59" spans="1:5" ht="26.1" hidden="1">
      <c r="A59" s="403" t="s">
        <v>6870</v>
      </c>
      <c r="B59">
        <v>85600</v>
      </c>
      <c r="C59" t="s">
        <v>6871</v>
      </c>
      <c r="E59" s="401" t="e">
        <f t="shared" si="0"/>
        <v>#VALUE!</v>
      </c>
    </row>
    <row r="60" spans="1:5" ht="26.1" hidden="1">
      <c r="A60" s="403" t="s">
        <v>6872</v>
      </c>
      <c r="B60">
        <v>12000</v>
      </c>
      <c r="C60" t="s">
        <v>6873</v>
      </c>
      <c r="E60" s="401" t="e">
        <f t="shared" si="0"/>
        <v>#VALUE!</v>
      </c>
    </row>
    <row r="61" spans="1:5" ht="26.1">
      <c r="A61" s="403" t="s">
        <v>6874</v>
      </c>
      <c r="B61">
        <v>3400</v>
      </c>
      <c r="C61" t="s">
        <v>6875</v>
      </c>
      <c r="D61" s="404">
        <v>171105771</v>
      </c>
      <c r="E61" s="401" t="str">
        <f t="shared" si="0"/>
        <v>Í1+%mÈ1GÎ</v>
      </c>
    </row>
    <row r="62" spans="1:5" ht="26.1">
      <c r="A62" s="403" t="s">
        <v>6876</v>
      </c>
      <c r="B62">
        <v>18400</v>
      </c>
      <c r="C62" t="s">
        <v>6877</v>
      </c>
      <c r="D62" s="404">
        <v>171107494</v>
      </c>
      <c r="E62" s="401" t="str">
        <f t="shared" si="0"/>
        <v>Í1+'QÈ4VÎ</v>
      </c>
    </row>
    <row r="63" spans="1:5" ht="26.1">
      <c r="A63" s="403" t="s">
        <v>6878</v>
      </c>
      <c r="B63">
        <v>39200</v>
      </c>
      <c r="C63" t="s">
        <v>6879</v>
      </c>
      <c r="D63" s="404">
        <v>171105392</v>
      </c>
      <c r="E63" s="401" t="str">
        <f t="shared" si="0"/>
        <v>Í1+%GÈ2ÇÎ</v>
      </c>
    </row>
    <row r="64" spans="1:5" ht="26.1">
      <c r="A64" s="403" t="s">
        <v>6880</v>
      </c>
      <c r="B64">
        <v>84000</v>
      </c>
      <c r="C64" t="s">
        <v>6881</v>
      </c>
      <c r="D64" s="404">
        <v>171109304</v>
      </c>
      <c r="E64" s="401" t="str">
        <f t="shared" si="0"/>
        <v>Í1+)&gt;È4wÎ</v>
      </c>
    </row>
    <row r="65" spans="1:5" ht="26.1" hidden="1">
      <c r="A65" s="403" t="s">
        <v>6882</v>
      </c>
      <c r="B65">
        <v>16800</v>
      </c>
      <c r="C65" t="s">
        <v>6883</v>
      </c>
      <c r="E65" s="401" t="e">
        <f t="shared" si="0"/>
        <v>#VALUE!</v>
      </c>
    </row>
    <row r="66" spans="1:5" ht="26.1" hidden="1">
      <c r="A66" s="403" t="s">
        <v>6884</v>
      </c>
      <c r="B66">
        <v>56800</v>
      </c>
      <c r="C66" t="s">
        <v>6885</v>
      </c>
      <c r="E66" s="401" t="e">
        <f t="shared" si="0"/>
        <v>#VALUE!</v>
      </c>
    </row>
    <row r="67" spans="1:5" ht="26.1" hidden="1">
      <c r="A67" s="403" t="s">
        <v>6886</v>
      </c>
      <c r="B67">
        <v>71200</v>
      </c>
      <c r="C67" t="s">
        <v>6887</v>
      </c>
      <c r="E67" s="401" t="e">
        <f t="shared" ref="E67:E130" si="1">Code128(D67)</f>
        <v>#VALUE!</v>
      </c>
    </row>
    <row r="68" spans="1:5" ht="26.1">
      <c r="A68" s="403" t="s">
        <v>6888</v>
      </c>
      <c r="B68">
        <v>66400</v>
      </c>
      <c r="C68" t="s">
        <v>6889</v>
      </c>
      <c r="D68" s="404">
        <v>171108336</v>
      </c>
      <c r="E68" s="401" t="str">
        <f t="shared" si="1"/>
        <v>Í1+(AÈ6%Î</v>
      </c>
    </row>
    <row r="69" spans="1:5" ht="26.1">
      <c r="A69" s="403" t="s">
        <v>6890</v>
      </c>
      <c r="B69">
        <v>16800</v>
      </c>
      <c r="C69" t="s">
        <v>6891</v>
      </c>
      <c r="D69" s="404">
        <v>171108237</v>
      </c>
      <c r="E69" s="401" t="str">
        <f t="shared" si="1"/>
        <v>Í1+(7È7jÎ</v>
      </c>
    </row>
    <row r="70" spans="1:5" ht="26.1">
      <c r="A70" s="403" t="s">
        <v>6892</v>
      </c>
      <c r="B70">
        <v>39200</v>
      </c>
      <c r="C70" t="s">
        <v>6893</v>
      </c>
      <c r="D70" s="404">
        <v>171109490</v>
      </c>
      <c r="E70" s="401" t="str">
        <f t="shared" si="1"/>
        <v>Í1+)QÈ0DÎ</v>
      </c>
    </row>
    <row r="71" spans="1:5" ht="26.1">
      <c r="A71" s="403" t="s">
        <v>6894</v>
      </c>
      <c r="B71">
        <v>15200</v>
      </c>
      <c r="C71" t="s">
        <v>6895</v>
      </c>
      <c r="D71" s="404">
        <v>171107726</v>
      </c>
      <c r="E71" s="401" t="str">
        <f t="shared" si="1"/>
        <v>Í1+'hÈ6WÎ</v>
      </c>
    </row>
    <row r="72" spans="1:5" ht="26.1" hidden="1">
      <c r="A72" s="403" t="s">
        <v>6896</v>
      </c>
      <c r="B72">
        <v>60000</v>
      </c>
      <c r="C72" t="s">
        <v>6897</v>
      </c>
      <c r="E72" s="401" t="e">
        <f t="shared" si="1"/>
        <v>#VALUE!</v>
      </c>
    </row>
    <row r="73" spans="1:5" ht="26.1">
      <c r="A73" s="403" t="s">
        <v>6898</v>
      </c>
      <c r="B73">
        <v>60000</v>
      </c>
      <c r="C73" t="s">
        <v>6899</v>
      </c>
      <c r="D73" s="404">
        <v>171108119</v>
      </c>
      <c r="E73" s="401" t="str">
        <f t="shared" si="1"/>
        <v>Í1+(+È9FÎ</v>
      </c>
    </row>
    <row r="74" spans="1:5" ht="26.1">
      <c r="A74" s="403" t="s">
        <v>6900</v>
      </c>
      <c r="B74">
        <v>10400</v>
      </c>
      <c r="C74" t="s">
        <v>6901</v>
      </c>
      <c r="D74" s="404">
        <v>171105986</v>
      </c>
      <c r="E74" s="401" t="str">
        <f t="shared" si="1"/>
        <v>Í1+%ÆÈ6RÎ</v>
      </c>
    </row>
    <row r="75" spans="1:5" ht="26.1">
      <c r="A75" s="403" t="s">
        <v>6902</v>
      </c>
      <c r="B75">
        <v>23200</v>
      </c>
      <c r="C75" t="s">
        <v>6903</v>
      </c>
      <c r="D75" s="404">
        <v>171105990</v>
      </c>
      <c r="E75" s="401" t="str">
        <f t="shared" si="1"/>
        <v>Í1+%ÇÈ02Î</v>
      </c>
    </row>
    <row r="76" spans="1:5" ht="26.1" hidden="1">
      <c r="A76" s="403" t="s">
        <v>6904</v>
      </c>
      <c r="B76">
        <v>24800</v>
      </c>
      <c r="C76" t="s">
        <v>6905</v>
      </c>
      <c r="E76" s="401" t="e">
        <f t="shared" si="1"/>
        <v>#VALUE!</v>
      </c>
    </row>
    <row r="77" spans="1:5" ht="26.1">
      <c r="A77" s="403" t="s">
        <v>6906</v>
      </c>
      <c r="B77">
        <v>7200</v>
      </c>
      <c r="C77" t="s">
        <v>6907</v>
      </c>
      <c r="D77" s="404">
        <v>171105329</v>
      </c>
      <c r="E77" s="401" t="str">
        <f t="shared" si="1"/>
        <v>Í1+%@È9*Î</v>
      </c>
    </row>
    <row r="78" spans="1:5" ht="26.1">
      <c r="A78" s="403" t="s">
        <v>6908</v>
      </c>
      <c r="B78">
        <v>44000</v>
      </c>
      <c r="C78" t="s">
        <v>6909</v>
      </c>
      <c r="D78" s="404">
        <v>171105321</v>
      </c>
      <c r="E78" s="401" t="str">
        <f t="shared" si="1"/>
        <v>Í1+%@È1aÎ</v>
      </c>
    </row>
    <row r="79" spans="1:5" ht="26.1">
      <c r="A79" s="403" t="s">
        <v>6910</v>
      </c>
      <c r="B79">
        <v>7200</v>
      </c>
      <c r="C79" t="s">
        <v>6911</v>
      </c>
      <c r="D79" s="404">
        <v>171109187</v>
      </c>
      <c r="E79" s="401" t="str">
        <f t="shared" si="1"/>
        <v>Í1+)2È7YÎ</v>
      </c>
    </row>
    <row r="80" spans="1:5" ht="26.1" hidden="1">
      <c r="A80" s="403" t="s">
        <v>6912</v>
      </c>
      <c r="B80">
        <v>18400</v>
      </c>
      <c r="C80" t="s">
        <v>6913</v>
      </c>
      <c r="E80" s="401" t="e">
        <f t="shared" si="1"/>
        <v>#VALUE!</v>
      </c>
    </row>
    <row r="81" spans="1:5" ht="26.1" hidden="1">
      <c r="A81" s="403" t="s">
        <v>6914</v>
      </c>
      <c r="B81">
        <v>20000</v>
      </c>
      <c r="C81" t="s">
        <v>6915</v>
      </c>
      <c r="E81" s="401" t="e">
        <f t="shared" si="1"/>
        <v>#VALUE!</v>
      </c>
    </row>
    <row r="82" spans="1:5" ht="26.1">
      <c r="A82" s="403" t="s">
        <v>6916</v>
      </c>
      <c r="B82">
        <v>18400</v>
      </c>
      <c r="C82" t="s">
        <v>6917</v>
      </c>
      <c r="D82" s="404">
        <v>171105207</v>
      </c>
      <c r="E82" s="401" t="str">
        <f t="shared" si="1"/>
        <v>Í1+%4È7UÎ</v>
      </c>
    </row>
    <row r="83" spans="1:5" ht="26.1">
      <c r="A83" s="403" t="s">
        <v>6918</v>
      </c>
      <c r="B83">
        <v>79200</v>
      </c>
      <c r="C83" t="s">
        <v>6919</v>
      </c>
      <c r="D83" s="404">
        <v>171105206</v>
      </c>
      <c r="E83" s="401" t="str">
        <f t="shared" si="1"/>
        <v>Í1+%4È6OÎ</v>
      </c>
    </row>
    <row r="84" spans="1:5" ht="26.1" hidden="1">
      <c r="A84" s="403" t="s">
        <v>6920</v>
      </c>
      <c r="B84">
        <v>28000</v>
      </c>
      <c r="C84" t="s">
        <v>6921</v>
      </c>
      <c r="E84" s="401" t="e">
        <f t="shared" si="1"/>
        <v>#VALUE!</v>
      </c>
    </row>
    <row r="85" spans="1:5" ht="26.1" hidden="1">
      <c r="A85" s="403" t="s">
        <v>6922</v>
      </c>
      <c r="B85">
        <v>72800</v>
      </c>
      <c r="C85" t="s">
        <v>6923</v>
      </c>
      <c r="E85" s="401" t="e">
        <f t="shared" si="1"/>
        <v>#VALUE!</v>
      </c>
    </row>
    <row r="86" spans="1:5" ht="26.1">
      <c r="A86" s="403" t="s">
        <v>6924</v>
      </c>
      <c r="B86">
        <v>29600</v>
      </c>
      <c r="C86" t="s">
        <v>6925</v>
      </c>
      <c r="D86" s="404">
        <v>171107431</v>
      </c>
      <c r="E86" s="401" t="str">
        <f t="shared" si="1"/>
        <v>Í1+'KÈ1,Î</v>
      </c>
    </row>
    <row r="87" spans="1:5" ht="26.1" hidden="1">
      <c r="A87" s="403" t="s">
        <v>6926</v>
      </c>
      <c r="B87">
        <v>52000</v>
      </c>
      <c r="C87" t="s">
        <v>6927</v>
      </c>
      <c r="E87" s="401" t="e">
        <f t="shared" si="1"/>
        <v>#VALUE!</v>
      </c>
    </row>
    <row r="88" spans="1:5" ht="26.1">
      <c r="A88" s="403" t="s">
        <v>6928</v>
      </c>
      <c r="B88">
        <v>32800</v>
      </c>
      <c r="C88" t="s">
        <v>6929</v>
      </c>
      <c r="D88" s="404">
        <v>171107429</v>
      </c>
      <c r="E88" s="401" t="str">
        <f t="shared" si="1"/>
        <v>Í1+'JÈ9XÎ</v>
      </c>
    </row>
    <row r="89" spans="1:5" ht="26.1">
      <c r="A89" s="403" t="s">
        <v>6930</v>
      </c>
      <c r="B89">
        <v>44000</v>
      </c>
      <c r="C89" t="s">
        <v>6931</v>
      </c>
      <c r="D89" s="404">
        <v>171107428</v>
      </c>
      <c r="E89" s="401" t="str">
        <f t="shared" si="1"/>
        <v>Í1+'JÈ8RÎ</v>
      </c>
    </row>
    <row r="90" spans="1:5" ht="26.1">
      <c r="A90" s="403" t="s">
        <v>6932</v>
      </c>
      <c r="B90">
        <v>4700</v>
      </c>
      <c r="C90" t="s">
        <v>6933</v>
      </c>
      <c r="D90" s="404">
        <v>171107419</v>
      </c>
      <c r="E90" s="401" t="str">
        <f t="shared" si="1"/>
        <v>Í1+'IÈ9TÎ</v>
      </c>
    </row>
    <row r="91" spans="1:5" ht="26.1">
      <c r="A91" s="403" t="s">
        <v>6934</v>
      </c>
      <c r="B91">
        <v>50400</v>
      </c>
      <c r="C91" t="s">
        <v>6935</v>
      </c>
      <c r="D91" s="404">
        <v>171100809</v>
      </c>
      <c r="E91" s="401" t="str">
        <f t="shared" si="1"/>
        <v>Í1+ÂpÈ9tÎ</v>
      </c>
    </row>
    <row r="92" spans="1:5" ht="26.1" hidden="1">
      <c r="A92" s="403" t="s">
        <v>6936</v>
      </c>
      <c r="B92">
        <v>80800</v>
      </c>
      <c r="C92" t="s">
        <v>6937</v>
      </c>
      <c r="E92" s="401" t="e">
        <f t="shared" si="1"/>
        <v>#VALUE!</v>
      </c>
    </row>
    <row r="93" spans="1:5" ht="26.1">
      <c r="A93" s="403" t="s">
        <v>6938</v>
      </c>
      <c r="B93">
        <v>10400</v>
      </c>
      <c r="C93" t="s">
        <v>6939</v>
      </c>
      <c r="D93" s="404">
        <v>171105877</v>
      </c>
      <c r="E93" s="401" t="str">
        <f t="shared" si="1"/>
        <v>Í1+%wÈ7,Î</v>
      </c>
    </row>
    <row r="94" spans="1:5" ht="26.1">
      <c r="A94" s="403" t="s">
        <v>6940</v>
      </c>
      <c r="B94">
        <v>3400</v>
      </c>
      <c r="C94" t="s">
        <v>6941</v>
      </c>
      <c r="D94" s="404">
        <v>171100557</v>
      </c>
      <c r="E94" s="401" t="str">
        <f t="shared" si="1"/>
        <v>Í1+ÂWÈ7kÎ</v>
      </c>
    </row>
    <row r="95" spans="1:5" ht="26.1">
      <c r="A95" s="403" t="s">
        <v>6942</v>
      </c>
      <c r="B95">
        <v>12000</v>
      </c>
      <c r="C95" t="s">
        <v>6943</v>
      </c>
      <c r="D95" s="404">
        <v>171100556</v>
      </c>
      <c r="E95" s="401" t="str">
        <f t="shared" si="1"/>
        <v>Í1+ÂWÈ6eÎ</v>
      </c>
    </row>
    <row r="96" spans="1:5" ht="26.1">
      <c r="A96" s="403" t="s">
        <v>6944</v>
      </c>
      <c r="B96">
        <v>90400</v>
      </c>
      <c r="C96" t="s">
        <v>6945</v>
      </c>
      <c r="D96" s="404">
        <v>171111722</v>
      </c>
      <c r="E96" s="401" t="str">
        <f t="shared" si="1"/>
        <v>Í1++hÈ2KÎ</v>
      </c>
    </row>
    <row r="97" spans="1:5" ht="26.1" hidden="1">
      <c r="A97" s="403" t="s">
        <v>6946</v>
      </c>
      <c r="B97">
        <v>15200</v>
      </c>
      <c r="C97" t="s">
        <v>6947</v>
      </c>
      <c r="E97" s="401" t="e">
        <f t="shared" si="1"/>
        <v>#VALUE!</v>
      </c>
    </row>
    <row r="98" spans="1:5" ht="26.1">
      <c r="A98" s="403" t="s">
        <v>6948</v>
      </c>
      <c r="B98">
        <v>3400</v>
      </c>
      <c r="C98" t="s">
        <v>6949</v>
      </c>
      <c r="D98" s="404">
        <v>171104991</v>
      </c>
      <c r="E98" s="401" t="str">
        <f t="shared" si="1"/>
        <v>Í1+$ÇÈ15Î</v>
      </c>
    </row>
    <row r="99" spans="1:5" ht="26.1">
      <c r="A99" s="403" t="s">
        <v>6950</v>
      </c>
      <c r="B99">
        <v>28000</v>
      </c>
      <c r="C99" t="s">
        <v>6951</v>
      </c>
      <c r="D99" s="404">
        <v>171110228</v>
      </c>
      <c r="E99" s="401" t="str">
        <f t="shared" si="1"/>
        <v>Í1+*6È8rÎ</v>
      </c>
    </row>
    <row r="100" spans="1:5" ht="26.1">
      <c r="A100" s="403" t="s">
        <v>6952</v>
      </c>
      <c r="B100">
        <v>56800</v>
      </c>
      <c r="C100" t="s">
        <v>6953</v>
      </c>
      <c r="D100" s="404">
        <v>171106324</v>
      </c>
      <c r="E100" s="401" t="str">
        <f t="shared" si="1"/>
        <v>Í1+&amp;@È4vÎ</v>
      </c>
    </row>
    <row r="101" spans="1:5" ht="26.1">
      <c r="A101" s="403" t="s">
        <v>6954</v>
      </c>
      <c r="B101">
        <v>26400</v>
      </c>
      <c r="C101" t="s">
        <v>6955</v>
      </c>
      <c r="D101" s="404">
        <v>171105387</v>
      </c>
      <c r="E101" s="401" t="str">
        <f t="shared" si="1"/>
        <v>Í1+%FÈ76Î</v>
      </c>
    </row>
    <row r="102" spans="1:5" ht="26.1">
      <c r="A102" s="403" t="s">
        <v>6956</v>
      </c>
      <c r="B102">
        <v>21600</v>
      </c>
      <c r="C102" t="s">
        <v>6957</v>
      </c>
      <c r="D102" s="404">
        <v>171105541</v>
      </c>
      <c r="E102" s="401" t="str">
        <f t="shared" si="1"/>
        <v>Í1+%VÈ1RÎ</v>
      </c>
    </row>
    <row r="103" spans="1:5" ht="26.1">
      <c r="A103" s="403" t="s">
        <v>6958</v>
      </c>
      <c r="B103">
        <v>20000</v>
      </c>
      <c r="C103" t="s">
        <v>6959</v>
      </c>
      <c r="D103" s="404">
        <v>171109185</v>
      </c>
      <c r="E103" s="401" t="str">
        <f t="shared" si="1"/>
        <v>Í1+)2È5MÎ</v>
      </c>
    </row>
    <row r="104" spans="1:5" ht="26.1">
      <c r="A104" s="403" t="s">
        <v>6960</v>
      </c>
      <c r="B104">
        <v>20000</v>
      </c>
      <c r="C104" t="s">
        <v>6961</v>
      </c>
      <c r="D104" s="404">
        <v>171111553</v>
      </c>
      <c r="E104" s="401" t="str">
        <f t="shared" si="1"/>
        <v>Í1++WÈ3tÎ</v>
      </c>
    </row>
    <row r="105" spans="1:5" ht="26.1">
      <c r="A105" s="403" t="s">
        <v>6962</v>
      </c>
      <c r="B105">
        <v>10400</v>
      </c>
      <c r="C105" t="s">
        <v>6963</v>
      </c>
      <c r="D105" s="404">
        <v>171111607</v>
      </c>
      <c r="E105" s="401" t="str">
        <f t="shared" si="1"/>
        <v>Í1++\È79Î</v>
      </c>
    </row>
    <row r="106" spans="1:5" ht="26.1">
      <c r="A106" s="403" t="s">
        <v>6964</v>
      </c>
      <c r="B106">
        <v>309600</v>
      </c>
      <c r="C106" t="s">
        <v>6965</v>
      </c>
      <c r="D106" s="404">
        <v>171109106</v>
      </c>
      <c r="E106" s="401" t="str">
        <f t="shared" si="1"/>
        <v>Í1+)*È63Î</v>
      </c>
    </row>
    <row r="107" spans="1:5" ht="26.1">
      <c r="A107" s="403" t="s">
        <v>6966</v>
      </c>
      <c r="B107">
        <v>7200</v>
      </c>
      <c r="C107" t="s">
        <v>6967</v>
      </c>
      <c r="D107" s="404">
        <v>171111563</v>
      </c>
      <c r="E107" s="401" t="str">
        <f t="shared" si="1"/>
        <v>Í1++XÈ3xÎ</v>
      </c>
    </row>
    <row r="108" spans="1:5" ht="26.1">
      <c r="A108" s="403" t="s">
        <v>6968</v>
      </c>
      <c r="B108">
        <v>31200</v>
      </c>
      <c r="C108" t="s">
        <v>6969</v>
      </c>
      <c r="D108" s="404">
        <v>171111496</v>
      </c>
      <c r="E108" s="401" t="str">
        <f t="shared" si="1"/>
        <v>Í1++QÈ6nÎ</v>
      </c>
    </row>
    <row r="109" spans="1:5" ht="26.1">
      <c r="A109" s="403" t="s">
        <v>6970</v>
      </c>
      <c r="B109">
        <v>13600</v>
      </c>
      <c r="C109" t="s">
        <v>6971</v>
      </c>
      <c r="D109" s="404">
        <v>171111636</v>
      </c>
      <c r="E109" s="401" t="str">
        <f t="shared" si="1"/>
        <v>Í1++_È6?Î</v>
      </c>
    </row>
    <row r="110" spans="1:5" ht="26.1">
      <c r="A110" s="403" t="s">
        <v>6972</v>
      </c>
      <c r="B110">
        <v>32800</v>
      </c>
      <c r="C110" t="s">
        <v>6973</v>
      </c>
      <c r="D110" s="404">
        <v>171111598</v>
      </c>
      <c r="E110" s="401" t="str">
        <f t="shared" si="1"/>
        <v>Í1++[È8;Î</v>
      </c>
    </row>
    <row r="111" spans="1:5" ht="26.1">
      <c r="A111" s="403" t="s">
        <v>6974</v>
      </c>
      <c r="B111">
        <v>8800</v>
      </c>
      <c r="C111" t="s">
        <v>6975</v>
      </c>
      <c r="D111" s="404">
        <v>171111637</v>
      </c>
      <c r="E111" s="401" t="str">
        <f t="shared" si="1"/>
        <v>Í1++_È7EÎ</v>
      </c>
    </row>
    <row r="112" spans="1:5" ht="26.1" hidden="1">
      <c r="A112" s="403" t="s">
        <v>6976</v>
      </c>
      <c r="B112">
        <v>12000</v>
      </c>
      <c r="C112" t="s">
        <v>6977</v>
      </c>
      <c r="E112" s="401" t="e">
        <f t="shared" si="1"/>
        <v>#VALUE!</v>
      </c>
    </row>
    <row r="113" spans="1:5" ht="26.1" hidden="1">
      <c r="A113" s="403" t="s">
        <v>6978</v>
      </c>
      <c r="B113">
        <v>3400</v>
      </c>
      <c r="C113" t="s">
        <v>6979</v>
      </c>
      <c r="E113" s="401" t="e">
        <f t="shared" si="1"/>
        <v>#VALUE!</v>
      </c>
    </row>
    <row r="114" spans="1:5" ht="26.1">
      <c r="A114" s="403" t="s">
        <v>6980</v>
      </c>
      <c r="B114">
        <v>60000</v>
      </c>
      <c r="C114" t="s">
        <v>6981</v>
      </c>
      <c r="D114" s="404">
        <v>171103118</v>
      </c>
      <c r="E114" s="401" t="str">
        <f t="shared" si="1"/>
        <v>Í1+#+È81Î</v>
      </c>
    </row>
    <row r="115" spans="1:5" ht="26.1">
      <c r="A115" s="403" t="s">
        <v>6982</v>
      </c>
      <c r="B115">
        <v>24800</v>
      </c>
      <c r="C115" t="s">
        <v>6983</v>
      </c>
      <c r="D115" s="404">
        <v>171103117</v>
      </c>
      <c r="E115" s="401" t="str">
        <f t="shared" si="1"/>
        <v>Í1+#+È7+Î</v>
      </c>
    </row>
    <row r="116" spans="1:5" ht="26.1">
      <c r="A116" s="403" t="s">
        <v>6984</v>
      </c>
      <c r="B116">
        <v>76000</v>
      </c>
      <c r="C116" t="s">
        <v>6985</v>
      </c>
      <c r="D116" s="404">
        <v>171103116</v>
      </c>
      <c r="E116" s="401" t="str">
        <f t="shared" si="1"/>
        <v>Í1+#+È6%Î</v>
      </c>
    </row>
    <row r="117" spans="1:5" ht="26.1">
      <c r="A117" s="403" t="s">
        <v>6986</v>
      </c>
      <c r="B117">
        <v>4700</v>
      </c>
      <c r="C117" t="s">
        <v>6987</v>
      </c>
      <c r="D117" s="404">
        <v>171105935</v>
      </c>
      <c r="E117" s="401" t="str">
        <f t="shared" si="1"/>
        <v>Í1+%}È58Î</v>
      </c>
    </row>
    <row r="118" spans="1:5" ht="26.1">
      <c r="A118" s="403" t="s">
        <v>6988</v>
      </c>
      <c r="B118">
        <v>23200</v>
      </c>
      <c r="C118" t="s">
        <v>6989</v>
      </c>
      <c r="D118" s="404">
        <v>171105958</v>
      </c>
      <c r="E118" s="401" t="str">
        <f t="shared" si="1"/>
        <v>Í1+%ÃÈ8RÎ</v>
      </c>
    </row>
    <row r="119" spans="1:5" ht="26.1">
      <c r="A119" s="403" t="s">
        <v>6990</v>
      </c>
      <c r="B119">
        <v>7200</v>
      </c>
      <c r="C119" t="s">
        <v>6991</v>
      </c>
      <c r="D119" s="404">
        <v>171112373</v>
      </c>
      <c r="E119" s="401" t="str">
        <f t="shared" si="1"/>
        <v>Í1+,EÈ3/Î</v>
      </c>
    </row>
    <row r="120" spans="1:5" ht="26.1">
      <c r="A120" s="403" t="s">
        <v>6992</v>
      </c>
      <c r="B120">
        <v>10400</v>
      </c>
      <c r="C120" t="s">
        <v>6993</v>
      </c>
      <c r="D120" s="404">
        <v>171112375</v>
      </c>
      <c r="E120" s="401" t="str">
        <f t="shared" si="1"/>
        <v>Í1+,EÈ5;Î</v>
      </c>
    </row>
    <row r="121" spans="1:5" ht="26.1">
      <c r="A121" s="403" t="s">
        <v>6994</v>
      </c>
      <c r="B121">
        <v>4700</v>
      </c>
      <c r="C121" t="s">
        <v>6995</v>
      </c>
      <c r="D121" s="404">
        <v>171112376</v>
      </c>
      <c r="E121" s="401" t="str">
        <f t="shared" si="1"/>
        <v>Í1+,EÈ6AÎ</v>
      </c>
    </row>
    <row r="122" spans="1:5" ht="26.1">
      <c r="A122" s="403" t="s">
        <v>6996</v>
      </c>
      <c r="B122">
        <v>28000</v>
      </c>
      <c r="C122" t="s">
        <v>6997</v>
      </c>
      <c r="D122" s="404">
        <v>171111512</v>
      </c>
      <c r="E122" s="401" t="str">
        <f t="shared" si="1"/>
        <v>Í1++SÈ2^Î</v>
      </c>
    </row>
    <row r="123" spans="1:5" ht="26.1">
      <c r="A123" s="403" t="s">
        <v>6998</v>
      </c>
      <c r="B123">
        <v>39200</v>
      </c>
      <c r="C123" t="s">
        <v>6999</v>
      </c>
      <c r="D123" s="404">
        <v>171111515</v>
      </c>
      <c r="E123" s="401" t="str">
        <f t="shared" si="1"/>
        <v>Í1++SÈ5pÎ</v>
      </c>
    </row>
    <row r="124" spans="1:5" ht="26.1">
      <c r="A124" s="403" t="s">
        <v>7000</v>
      </c>
      <c r="B124">
        <v>37600</v>
      </c>
      <c r="C124" t="s">
        <v>7001</v>
      </c>
      <c r="D124" s="404">
        <v>171109283</v>
      </c>
      <c r="E124" s="401" t="str">
        <f t="shared" si="1"/>
        <v>Í1+)&lt;È3iÎ</v>
      </c>
    </row>
    <row r="125" spans="1:5" ht="26.1">
      <c r="A125" s="403" t="s">
        <v>7002</v>
      </c>
      <c r="B125">
        <v>10400</v>
      </c>
      <c r="C125" t="s">
        <v>7003</v>
      </c>
      <c r="D125" s="404">
        <v>171103380</v>
      </c>
      <c r="E125" s="401" t="str">
        <f t="shared" si="1"/>
        <v>Í1+#FÈ0mÎ</v>
      </c>
    </row>
    <row r="126" spans="1:5" ht="26.1">
      <c r="A126" s="403" t="s">
        <v>7004</v>
      </c>
      <c r="B126">
        <v>8800</v>
      </c>
      <c r="C126" t="s">
        <v>7005</v>
      </c>
      <c r="D126" s="404">
        <v>171107583</v>
      </c>
      <c r="E126" s="401" t="str">
        <f t="shared" si="1"/>
        <v>Í1+'ZÈ3tÎ</v>
      </c>
    </row>
    <row r="127" spans="1:5" ht="26.1">
      <c r="A127" s="403" t="s">
        <v>7006</v>
      </c>
      <c r="B127">
        <v>2100</v>
      </c>
      <c r="C127" t="s">
        <v>7007</v>
      </c>
      <c r="D127" s="404">
        <v>171107584</v>
      </c>
      <c r="E127" s="401" t="str">
        <f t="shared" si="1"/>
        <v>Í1+'ZÈ4zÎ</v>
      </c>
    </row>
    <row r="128" spans="1:5" ht="26.1">
      <c r="A128" s="403" t="s">
        <v>7008</v>
      </c>
      <c r="B128">
        <v>3400</v>
      </c>
      <c r="C128" t="s">
        <v>7009</v>
      </c>
      <c r="D128" s="404">
        <v>171107585</v>
      </c>
      <c r="E128" s="401" t="str">
        <f t="shared" si="1"/>
        <v>Í1+'ZÈ5ÄÎ</v>
      </c>
    </row>
    <row r="129" spans="1:5" ht="26.1">
      <c r="A129" s="403" t="s">
        <v>7010</v>
      </c>
      <c r="B129">
        <v>44000</v>
      </c>
      <c r="C129" t="s">
        <v>7011</v>
      </c>
      <c r="D129" s="404">
        <v>171107632</v>
      </c>
      <c r="E129" s="401" t="str">
        <f t="shared" si="1"/>
        <v>Í1+'_È2ÆÎ</v>
      </c>
    </row>
    <row r="130" spans="1:5" ht="26.1">
      <c r="A130" s="403" t="s">
        <v>7012</v>
      </c>
      <c r="B130">
        <v>50400</v>
      </c>
      <c r="C130" t="s">
        <v>7013</v>
      </c>
      <c r="D130" s="404">
        <v>171109197</v>
      </c>
      <c r="E130" s="401" t="str">
        <f t="shared" si="1"/>
        <v>Í1+)3È7]Î</v>
      </c>
    </row>
    <row r="131" spans="1:5" ht="26.1">
      <c r="A131" s="403" t="s">
        <v>7014</v>
      </c>
      <c r="B131">
        <v>15200</v>
      </c>
      <c r="C131" t="s">
        <v>7015</v>
      </c>
      <c r="D131" s="404">
        <v>171103079</v>
      </c>
      <c r="E131" s="401" t="str">
        <f t="shared" ref="E131:E194" si="2">Code128(D131)</f>
        <v>Í1+#'È9'Î</v>
      </c>
    </row>
    <row r="132" spans="1:5" ht="26.1">
      <c r="A132" s="403" t="s">
        <v>7016</v>
      </c>
      <c r="B132">
        <v>15200</v>
      </c>
      <c r="C132" t="s">
        <v>7017</v>
      </c>
      <c r="D132" s="404">
        <v>171111588</v>
      </c>
      <c r="E132" s="401" t="str">
        <f t="shared" si="2"/>
        <v>Í1++ZÈ87Î</v>
      </c>
    </row>
    <row r="133" spans="1:5" ht="26.1">
      <c r="A133" s="403" t="s">
        <v>7018</v>
      </c>
      <c r="B133">
        <v>7200</v>
      </c>
      <c r="C133" t="s">
        <v>7019</v>
      </c>
      <c r="D133" s="404">
        <v>171109317</v>
      </c>
      <c r="E133" s="401" t="str">
        <f t="shared" si="2"/>
        <v>Í1+)?È7&amp;Î</v>
      </c>
    </row>
    <row r="134" spans="1:5" ht="26.1" hidden="1">
      <c r="A134" s="403" t="s">
        <v>7020</v>
      </c>
      <c r="B134">
        <v>23200</v>
      </c>
      <c r="C134" t="s">
        <v>7021</v>
      </c>
      <c r="E134" s="401" t="e">
        <f t="shared" si="2"/>
        <v>#VALUE!</v>
      </c>
    </row>
    <row r="135" spans="1:5" ht="26.1" hidden="1">
      <c r="A135" s="403" t="s">
        <v>7022</v>
      </c>
      <c r="B135">
        <v>4700</v>
      </c>
      <c r="C135" t="s">
        <v>7023</v>
      </c>
      <c r="E135" s="401" t="e">
        <f t="shared" si="2"/>
        <v>#VALUE!</v>
      </c>
    </row>
    <row r="136" spans="1:5" ht="26.1" hidden="1">
      <c r="A136" s="403" t="s">
        <v>7024</v>
      </c>
      <c r="B136">
        <v>42400</v>
      </c>
      <c r="C136" t="s">
        <v>7025</v>
      </c>
      <c r="E136" s="401" t="e">
        <f t="shared" si="2"/>
        <v>#VALUE!</v>
      </c>
    </row>
    <row r="137" spans="1:5" ht="26.1">
      <c r="A137" s="403" t="s">
        <v>7026</v>
      </c>
      <c r="B137">
        <v>7200</v>
      </c>
      <c r="C137" t="s">
        <v>7027</v>
      </c>
      <c r="D137" s="404">
        <v>171107450</v>
      </c>
      <c r="E137" s="401" t="str">
        <f t="shared" si="2"/>
        <v>Í1+'MÈ0.Î</v>
      </c>
    </row>
    <row r="138" spans="1:5" ht="26.1" hidden="1">
      <c r="A138" s="403" t="s">
        <v>7028</v>
      </c>
      <c r="B138">
        <v>8800</v>
      </c>
      <c r="C138" t="s">
        <v>7029</v>
      </c>
      <c r="E138" s="401" t="e">
        <f t="shared" si="2"/>
        <v>#VALUE!</v>
      </c>
    </row>
    <row r="139" spans="1:5" ht="26.1">
      <c r="A139" s="403" t="s">
        <v>7030</v>
      </c>
      <c r="B139">
        <v>26400</v>
      </c>
      <c r="C139" t="s">
        <v>7031</v>
      </c>
      <c r="D139" s="404">
        <v>171109439</v>
      </c>
      <c r="E139" s="401" t="str">
        <f t="shared" si="2"/>
        <v>Í1+)KÈ9bÎ</v>
      </c>
    </row>
    <row r="140" spans="1:5" ht="26.1">
      <c r="A140" s="403" t="s">
        <v>7032</v>
      </c>
      <c r="B140">
        <v>24800</v>
      </c>
      <c r="C140" t="s">
        <v>7033</v>
      </c>
      <c r="D140" s="404">
        <v>171109438</v>
      </c>
      <c r="E140" s="401" t="str">
        <f t="shared" si="2"/>
        <v>Í1+)KÈ8\Î</v>
      </c>
    </row>
    <row r="141" spans="1:5" ht="26.1" hidden="1">
      <c r="A141" s="403" t="s">
        <v>7034</v>
      </c>
      <c r="B141">
        <v>8800</v>
      </c>
      <c r="C141" t="s">
        <v>7035</v>
      </c>
      <c r="E141" s="401" t="e">
        <f t="shared" si="2"/>
        <v>#VALUE!</v>
      </c>
    </row>
    <row r="142" spans="1:5" ht="26.1">
      <c r="A142" s="403" t="s">
        <v>7036</v>
      </c>
      <c r="B142">
        <v>28000</v>
      </c>
      <c r="C142" t="s">
        <v>7037</v>
      </c>
      <c r="D142" s="404">
        <v>171102355</v>
      </c>
      <c r="E142" s="401" t="str">
        <f t="shared" si="2"/>
        <v>Í1+"CÈ5|Î</v>
      </c>
    </row>
    <row r="143" spans="1:5" ht="26.1">
      <c r="A143" s="403" t="s">
        <v>7038</v>
      </c>
      <c r="B143">
        <v>26400</v>
      </c>
      <c r="C143" t="s">
        <v>7039</v>
      </c>
      <c r="D143" s="404">
        <v>171102352</v>
      </c>
      <c r="E143" s="401" t="str">
        <f t="shared" si="2"/>
        <v>Í1+"CÈ2jÎ</v>
      </c>
    </row>
    <row r="144" spans="1:5" ht="26.1">
      <c r="A144" s="403" t="s">
        <v>7040</v>
      </c>
      <c r="B144">
        <v>32800</v>
      </c>
      <c r="C144" t="s">
        <v>7041</v>
      </c>
      <c r="D144" s="404">
        <v>171105322</v>
      </c>
      <c r="E144" s="401" t="str">
        <f t="shared" si="2"/>
        <v>Í1+%@È2gÎ</v>
      </c>
    </row>
    <row r="145" spans="1:5" ht="26.1">
      <c r="A145" s="403" t="s">
        <v>7042</v>
      </c>
      <c r="B145">
        <v>42400</v>
      </c>
      <c r="C145" t="s">
        <v>7043</v>
      </c>
      <c r="D145" s="404">
        <v>171105323</v>
      </c>
      <c r="E145" s="401" t="str">
        <f t="shared" si="2"/>
        <v>Í1+%@È3mÎ</v>
      </c>
    </row>
    <row r="146" spans="1:5" ht="26.1" hidden="1">
      <c r="A146" s="403" t="s">
        <v>7044</v>
      </c>
      <c r="B146">
        <v>61600</v>
      </c>
      <c r="C146" t="s">
        <v>7045</v>
      </c>
      <c r="E146" s="401" t="e">
        <f t="shared" si="2"/>
        <v>#VALUE!</v>
      </c>
    </row>
    <row r="147" spans="1:5" ht="26.1" hidden="1">
      <c r="A147" s="403" t="s">
        <v>7046</v>
      </c>
      <c r="B147">
        <v>92000</v>
      </c>
      <c r="C147" t="s">
        <v>7047</v>
      </c>
      <c r="E147" s="401" t="e">
        <f t="shared" si="2"/>
        <v>#VALUE!</v>
      </c>
    </row>
    <row r="148" spans="1:5" ht="26.1" hidden="1">
      <c r="A148" s="403" t="s">
        <v>7048</v>
      </c>
      <c r="B148">
        <v>42400</v>
      </c>
      <c r="C148" t="s">
        <v>7049</v>
      </c>
      <c r="E148" s="401" t="e">
        <f t="shared" si="2"/>
        <v>#VALUE!</v>
      </c>
    </row>
    <row r="149" spans="1:5" ht="26.1" hidden="1">
      <c r="A149" s="403" t="s">
        <v>7050</v>
      </c>
      <c r="B149">
        <v>3400</v>
      </c>
      <c r="C149" t="s">
        <v>7051</v>
      </c>
      <c r="E149" s="401" t="e">
        <f t="shared" si="2"/>
        <v>#VALUE!</v>
      </c>
    </row>
    <row r="150" spans="1:5" ht="26.1">
      <c r="A150" s="403" t="s">
        <v>7052</v>
      </c>
      <c r="B150">
        <v>23200</v>
      </c>
      <c r="C150" t="s">
        <v>7053</v>
      </c>
      <c r="D150" s="404">
        <v>171105726</v>
      </c>
      <c r="E150" s="401" t="str">
        <f t="shared" si="2"/>
        <v>Í1+%hÈ6QÎ</v>
      </c>
    </row>
    <row r="151" spans="1:5" ht="26.1">
      <c r="A151" s="403" t="s">
        <v>7054</v>
      </c>
      <c r="B151">
        <v>21600</v>
      </c>
      <c r="C151" t="s">
        <v>7055</v>
      </c>
      <c r="D151" s="404">
        <v>171103091</v>
      </c>
      <c r="E151" s="401" t="str">
        <f t="shared" si="2"/>
        <v>Í1+#)È1fÎ</v>
      </c>
    </row>
    <row r="152" spans="1:5" ht="26.1" hidden="1">
      <c r="A152" s="403" t="s">
        <v>7056</v>
      </c>
      <c r="B152">
        <v>76000</v>
      </c>
      <c r="C152" t="s">
        <v>7057</v>
      </c>
      <c r="E152" s="401" t="e">
        <f t="shared" si="2"/>
        <v>#VALUE!</v>
      </c>
    </row>
    <row r="153" spans="1:5" ht="26.1">
      <c r="A153" s="403" t="s">
        <v>7058</v>
      </c>
      <c r="B153">
        <v>32800</v>
      </c>
      <c r="C153" t="s">
        <v>7059</v>
      </c>
      <c r="D153" s="404">
        <v>171103216</v>
      </c>
      <c r="E153" s="401" t="str">
        <f t="shared" si="2"/>
        <v>Í1+#5È6MÎ</v>
      </c>
    </row>
    <row r="154" spans="1:5" ht="26.1">
      <c r="A154" s="403" t="s">
        <v>7060</v>
      </c>
      <c r="B154">
        <v>40800</v>
      </c>
      <c r="C154" t="s">
        <v>7061</v>
      </c>
      <c r="D154" s="404">
        <v>171103219</v>
      </c>
      <c r="E154" s="401" t="str">
        <f t="shared" si="2"/>
        <v>Í1+#5È9_Î</v>
      </c>
    </row>
    <row r="155" spans="1:5" ht="26.1">
      <c r="A155" s="403" t="s">
        <v>7062</v>
      </c>
      <c r="B155">
        <v>36000</v>
      </c>
      <c r="C155" t="s">
        <v>7063</v>
      </c>
      <c r="D155" s="404">
        <v>171100704</v>
      </c>
      <c r="E155" s="401" t="str">
        <f t="shared" si="2"/>
        <v>Í1+ÂfÈ4.Î</v>
      </c>
    </row>
    <row r="156" spans="1:5" ht="26.1">
      <c r="A156" s="403" t="s">
        <v>7064</v>
      </c>
      <c r="B156">
        <v>82400</v>
      </c>
      <c r="C156" t="s">
        <v>7065</v>
      </c>
      <c r="D156" s="404">
        <v>171100699</v>
      </c>
      <c r="E156" s="401" t="str">
        <f t="shared" si="2"/>
        <v>Í1+ÂeÈ9HÎ</v>
      </c>
    </row>
    <row r="157" spans="1:5" ht="26.1">
      <c r="A157" s="403" t="s">
        <v>7066</v>
      </c>
      <c r="B157">
        <v>60000</v>
      </c>
      <c r="C157" t="s">
        <v>7067</v>
      </c>
      <c r="D157" s="404">
        <v>171109132</v>
      </c>
      <c r="E157" s="401" t="str">
        <f t="shared" si="2"/>
        <v>Í1+)-È2'Î</v>
      </c>
    </row>
    <row r="158" spans="1:5" ht="26.1">
      <c r="A158" s="403" t="s">
        <v>7068</v>
      </c>
      <c r="B158">
        <v>72800</v>
      </c>
      <c r="C158" t="s">
        <v>7069</v>
      </c>
      <c r="D158" s="404">
        <v>171109329</v>
      </c>
      <c r="E158" s="401" t="str">
        <f t="shared" si="2"/>
        <v>Í1+)@È96Î</v>
      </c>
    </row>
    <row r="159" spans="1:5" ht="26.1">
      <c r="A159" s="403" t="s">
        <v>7070</v>
      </c>
      <c r="B159">
        <v>20000</v>
      </c>
      <c r="C159" t="s">
        <v>7071</v>
      </c>
      <c r="D159" s="404">
        <v>171109331</v>
      </c>
      <c r="E159" s="401" t="str">
        <f t="shared" si="2"/>
        <v>Í1+)AÈ1qÎ</v>
      </c>
    </row>
    <row r="160" spans="1:5" ht="26.1">
      <c r="A160" s="403" t="s">
        <v>7072</v>
      </c>
      <c r="B160">
        <v>3400</v>
      </c>
      <c r="C160" t="s">
        <v>7073</v>
      </c>
      <c r="D160" s="404">
        <v>171111616</v>
      </c>
      <c r="E160" s="401" t="str">
        <f t="shared" si="2"/>
        <v>Í1++]È67Î</v>
      </c>
    </row>
    <row r="161" spans="1:5" ht="26.1" hidden="1">
      <c r="A161" s="403" t="s">
        <v>7074</v>
      </c>
      <c r="B161">
        <v>13600</v>
      </c>
      <c r="C161" t="s">
        <v>7075</v>
      </c>
      <c r="E161" s="401" t="e">
        <f t="shared" si="2"/>
        <v>#VALUE!</v>
      </c>
    </row>
    <row r="162" spans="1:5" ht="26.1" hidden="1">
      <c r="A162" s="403" t="s">
        <v>7076</v>
      </c>
      <c r="B162">
        <v>3400</v>
      </c>
      <c r="C162" t="s">
        <v>7077</v>
      </c>
      <c r="E162" s="401" t="e">
        <f t="shared" si="2"/>
        <v>#VALUE!</v>
      </c>
    </row>
    <row r="163" spans="1:5" ht="26.1">
      <c r="A163" s="403" t="s">
        <v>7078</v>
      </c>
      <c r="B163">
        <v>4700</v>
      </c>
      <c r="C163" t="s">
        <v>7079</v>
      </c>
      <c r="D163" s="404">
        <v>171109213</v>
      </c>
      <c r="E163" s="401" t="str">
        <f t="shared" si="2"/>
        <v>Í1+)5È3MÎ</v>
      </c>
    </row>
    <row r="164" spans="1:5" ht="26.1">
      <c r="A164" s="403" t="s">
        <v>7080</v>
      </c>
      <c r="B164">
        <v>7200</v>
      </c>
      <c r="C164" t="s">
        <v>7081</v>
      </c>
      <c r="D164" s="404">
        <v>171109212</v>
      </c>
      <c r="E164" s="401" t="str">
        <f t="shared" si="2"/>
        <v>Í1+)5È2GÎ</v>
      </c>
    </row>
    <row r="165" spans="1:5" ht="26.1">
      <c r="A165" s="403" t="s">
        <v>7082</v>
      </c>
      <c r="B165">
        <v>26400</v>
      </c>
      <c r="C165" t="s">
        <v>7083</v>
      </c>
      <c r="D165" s="404">
        <v>171109211</v>
      </c>
      <c r="E165" s="401" t="str">
        <f t="shared" si="2"/>
        <v>Í1+)5È1AÎ</v>
      </c>
    </row>
    <row r="166" spans="1:5" ht="26.1">
      <c r="A166" s="403" t="s">
        <v>7084</v>
      </c>
      <c r="B166">
        <v>172000</v>
      </c>
      <c r="C166" t="s">
        <v>7085</v>
      </c>
      <c r="D166" s="404">
        <v>171105083</v>
      </c>
      <c r="E166" s="401" t="str">
        <f t="shared" si="2"/>
        <v>Í1+%(È3tÎ</v>
      </c>
    </row>
    <row r="167" spans="1:5" ht="26.1">
      <c r="A167" s="403" t="s">
        <v>7086</v>
      </c>
      <c r="B167">
        <v>24800</v>
      </c>
      <c r="C167" t="s">
        <v>7087</v>
      </c>
      <c r="D167" s="404">
        <v>171105165</v>
      </c>
      <c r="E167" s="401" t="str">
        <f t="shared" si="2"/>
        <v>Í1+%0È59Î</v>
      </c>
    </row>
    <row r="168" spans="1:5" ht="26.1">
      <c r="A168" s="403" t="s">
        <v>7088</v>
      </c>
      <c r="B168">
        <v>74400</v>
      </c>
      <c r="C168" t="s">
        <v>7089</v>
      </c>
      <c r="D168" s="404">
        <v>171109486</v>
      </c>
      <c r="E168" s="401" t="str">
        <f t="shared" si="2"/>
        <v>Í1+)PÈ6dÎ</v>
      </c>
    </row>
    <row r="169" spans="1:5" ht="26.1">
      <c r="A169" s="403" t="s">
        <v>7090</v>
      </c>
      <c r="B169">
        <v>23200</v>
      </c>
      <c r="C169" t="s">
        <v>7091</v>
      </c>
      <c r="D169" s="404">
        <v>171102178</v>
      </c>
      <c r="E169" s="401" t="str">
        <f t="shared" si="2"/>
        <v>Í1+"1È8FÎ</v>
      </c>
    </row>
    <row r="170" spans="1:5" ht="26.1">
      <c r="A170" s="403" t="s">
        <v>7092</v>
      </c>
      <c r="B170">
        <v>61600</v>
      </c>
      <c r="C170" t="s">
        <v>7093</v>
      </c>
      <c r="D170" s="404">
        <v>171102179</v>
      </c>
      <c r="E170" s="401" t="str">
        <f t="shared" si="2"/>
        <v>Í1+"1È9LÎ</v>
      </c>
    </row>
    <row r="171" spans="1:5" ht="26.1">
      <c r="A171" s="403" t="s">
        <v>7094</v>
      </c>
      <c r="B171">
        <v>3400</v>
      </c>
      <c r="C171" t="s">
        <v>7095</v>
      </c>
      <c r="D171" s="404">
        <v>171108101</v>
      </c>
      <c r="E171" s="401" t="str">
        <f t="shared" si="2"/>
        <v>Í1+(*È1yÎ</v>
      </c>
    </row>
    <row r="172" spans="1:5" ht="26.1">
      <c r="A172" s="403" t="s">
        <v>7096</v>
      </c>
      <c r="B172">
        <v>60000</v>
      </c>
      <c r="C172" t="s">
        <v>7097</v>
      </c>
      <c r="D172" s="404">
        <v>171108117</v>
      </c>
      <c r="E172" s="401" t="str">
        <f t="shared" si="2"/>
        <v>Í1+(+È7:Î</v>
      </c>
    </row>
    <row r="173" spans="1:5" ht="26.1">
      <c r="A173" s="403" t="s">
        <v>7098</v>
      </c>
      <c r="B173">
        <v>8800</v>
      </c>
      <c r="C173" t="s">
        <v>7099</v>
      </c>
      <c r="D173" s="404">
        <v>171102993</v>
      </c>
      <c r="E173" s="401" t="str">
        <f t="shared" si="2"/>
        <v>Í1+"ÇÈ3;Î</v>
      </c>
    </row>
    <row r="174" spans="1:5" ht="26.1">
      <c r="A174" s="403" t="s">
        <v>7100</v>
      </c>
      <c r="B174">
        <v>26400</v>
      </c>
      <c r="C174" t="s">
        <v>7101</v>
      </c>
      <c r="D174" s="404">
        <v>171102991</v>
      </c>
      <c r="E174" s="401" t="str">
        <f t="shared" si="2"/>
        <v>Í1+"ÇÈ1/Î</v>
      </c>
    </row>
    <row r="175" spans="1:5" ht="26.1" hidden="1">
      <c r="A175" s="403" t="s">
        <v>7102</v>
      </c>
      <c r="B175">
        <v>52000</v>
      </c>
      <c r="C175" t="s">
        <v>7103</v>
      </c>
      <c r="E175" s="401" t="e">
        <f t="shared" si="2"/>
        <v>#VALUE!</v>
      </c>
    </row>
    <row r="176" spans="1:5" ht="26.1">
      <c r="A176" s="403" t="s">
        <v>7104</v>
      </c>
      <c r="B176">
        <v>128800</v>
      </c>
      <c r="C176" t="s">
        <v>7105</v>
      </c>
      <c r="D176" s="404">
        <v>171109374</v>
      </c>
      <c r="E176" s="401" t="str">
        <f t="shared" si="2"/>
        <v>Í1+)EÈ4,Î</v>
      </c>
    </row>
    <row r="177" spans="1:5" ht="26.1" hidden="1">
      <c r="A177" s="403" t="s">
        <v>7106</v>
      </c>
      <c r="B177">
        <v>34400</v>
      </c>
      <c r="C177" t="s">
        <v>7107</v>
      </c>
      <c r="E177" s="401" t="e">
        <f t="shared" si="2"/>
        <v>#VALUE!</v>
      </c>
    </row>
    <row r="178" spans="1:5" ht="26.1" hidden="1">
      <c r="A178" s="403" t="s">
        <v>7108</v>
      </c>
      <c r="B178">
        <v>28000</v>
      </c>
      <c r="C178" t="s">
        <v>7109</v>
      </c>
      <c r="E178" s="401" t="e">
        <f t="shared" si="2"/>
        <v>#VALUE!</v>
      </c>
    </row>
    <row r="179" spans="1:5" ht="26.1">
      <c r="A179" s="403" t="s">
        <v>7110</v>
      </c>
      <c r="B179">
        <v>24800</v>
      </c>
      <c r="C179" t="s">
        <v>7111</v>
      </c>
      <c r="D179" s="404">
        <v>171100496</v>
      </c>
      <c r="E179" s="401" t="str">
        <f t="shared" si="2"/>
        <v>Í1+ÂQÈ6MÎ</v>
      </c>
    </row>
    <row r="180" spans="1:5" ht="26.1">
      <c r="A180" s="403" t="s">
        <v>7112</v>
      </c>
      <c r="B180">
        <v>18400</v>
      </c>
      <c r="C180" t="s">
        <v>7113</v>
      </c>
      <c r="D180" s="404">
        <v>171109423</v>
      </c>
      <c r="E180" s="401" t="str">
        <f t="shared" si="2"/>
        <v>Í1+)JÈ3:Î</v>
      </c>
    </row>
    <row r="181" spans="1:5" ht="26.1">
      <c r="A181" s="403" t="s">
        <v>7114</v>
      </c>
      <c r="B181">
        <v>15200</v>
      </c>
      <c r="C181" t="s">
        <v>7115</v>
      </c>
      <c r="D181" s="404">
        <v>171111705</v>
      </c>
      <c r="E181" s="401" t="str">
        <f t="shared" si="2"/>
        <v>Í1++fÈ5UÎ</v>
      </c>
    </row>
    <row r="182" spans="1:5" ht="26.1">
      <c r="A182" s="403" t="s">
        <v>7116</v>
      </c>
      <c r="B182">
        <v>15200</v>
      </c>
      <c r="C182" t="s">
        <v>7117</v>
      </c>
      <c r="D182" s="404">
        <v>171109421</v>
      </c>
      <c r="E182" s="401" t="str">
        <f t="shared" si="2"/>
        <v>Í1+)JÈ1.Î</v>
      </c>
    </row>
    <row r="183" spans="1:5" ht="26.1">
      <c r="A183" s="403" t="s">
        <v>7118</v>
      </c>
      <c r="B183">
        <v>7200</v>
      </c>
      <c r="C183" t="s">
        <v>7119</v>
      </c>
      <c r="D183" s="404">
        <v>171111703</v>
      </c>
      <c r="E183" s="401" t="str">
        <f t="shared" si="2"/>
        <v>Í1++fÈ3IÎ</v>
      </c>
    </row>
    <row r="184" spans="1:5" ht="26.1">
      <c r="A184" s="403" t="s">
        <v>7120</v>
      </c>
      <c r="B184">
        <v>10400</v>
      </c>
      <c r="C184" t="s">
        <v>7121</v>
      </c>
      <c r="D184" s="404">
        <v>171111715</v>
      </c>
      <c r="E184" s="401" t="str">
        <f t="shared" si="2"/>
        <v>Í1++gÈ5YÎ</v>
      </c>
    </row>
    <row r="185" spans="1:5" ht="26.1">
      <c r="A185" s="403" t="s">
        <v>7122</v>
      </c>
      <c r="B185">
        <v>48800</v>
      </c>
      <c r="C185" t="s">
        <v>7123</v>
      </c>
      <c r="D185" s="404">
        <v>171109405</v>
      </c>
      <c r="E185" s="401" t="str">
        <f t="shared" si="2"/>
        <v>Í1+)HÈ5&gt;Î</v>
      </c>
    </row>
    <row r="186" spans="1:5" ht="26.1">
      <c r="A186" s="403" t="s">
        <v>7124</v>
      </c>
      <c r="B186">
        <v>23200</v>
      </c>
      <c r="C186" t="s">
        <v>7125</v>
      </c>
      <c r="D186" s="404">
        <v>171111701</v>
      </c>
      <c r="E186" s="401" t="str">
        <f t="shared" si="2"/>
        <v>Í1++fÈ1=Î</v>
      </c>
    </row>
    <row r="187" spans="1:5" ht="26.1">
      <c r="A187" s="403" t="s">
        <v>7126</v>
      </c>
      <c r="B187">
        <v>7200</v>
      </c>
      <c r="C187" t="s">
        <v>7127</v>
      </c>
      <c r="D187" s="404">
        <v>171100191</v>
      </c>
      <c r="E187" s="401" t="str">
        <f t="shared" si="2"/>
        <v>Í1+Â3È1ÉÎ</v>
      </c>
    </row>
    <row r="188" spans="1:5" ht="26.1">
      <c r="A188" s="403" t="s">
        <v>2249</v>
      </c>
      <c r="B188">
        <v>40800</v>
      </c>
      <c r="C188" t="s">
        <v>7128</v>
      </c>
      <c r="D188" s="404">
        <v>171105088</v>
      </c>
      <c r="E188" s="401" t="str">
        <f t="shared" si="2"/>
        <v>Í1+%(È8+Î</v>
      </c>
    </row>
    <row r="189" spans="1:5" ht="26.1">
      <c r="A189" s="403" t="s">
        <v>7129</v>
      </c>
      <c r="B189">
        <v>21600</v>
      </c>
      <c r="C189" t="s">
        <v>7130</v>
      </c>
      <c r="D189" s="404">
        <v>171109207</v>
      </c>
      <c r="E189" s="401" t="str">
        <f t="shared" si="2"/>
        <v>Í1+)4È7aÎ</v>
      </c>
    </row>
    <row r="190" spans="1:5" ht="26.1">
      <c r="A190" s="403" t="s">
        <v>7131</v>
      </c>
      <c r="B190">
        <v>10400</v>
      </c>
      <c r="C190" t="s">
        <v>7132</v>
      </c>
      <c r="D190" s="404">
        <v>171111587</v>
      </c>
      <c r="E190" s="401" t="str">
        <f t="shared" si="2"/>
        <v>Í1++ZÈ71Î</v>
      </c>
    </row>
    <row r="191" spans="1:5" ht="26.1">
      <c r="A191" s="403" t="s">
        <v>7133</v>
      </c>
      <c r="B191">
        <v>18400</v>
      </c>
      <c r="C191" t="s">
        <v>7134</v>
      </c>
      <c r="D191" s="404">
        <v>171110075</v>
      </c>
      <c r="E191" s="401" t="str">
        <f t="shared" si="2"/>
        <v>Í1+*'È5$Î</v>
      </c>
    </row>
    <row r="192" spans="1:5" ht="26.1">
      <c r="A192" s="403" t="s">
        <v>7135</v>
      </c>
      <c r="B192">
        <v>12000</v>
      </c>
      <c r="C192" t="s">
        <v>7136</v>
      </c>
      <c r="D192" s="404">
        <v>171111640</v>
      </c>
      <c r="E192" s="401" t="str">
        <f t="shared" si="2"/>
        <v>Í1++`È0ÊÎ</v>
      </c>
    </row>
    <row r="193" spans="1:5" ht="26.1">
      <c r="A193" s="403" t="s">
        <v>7137</v>
      </c>
      <c r="B193">
        <v>16800</v>
      </c>
      <c r="C193" t="s">
        <v>7138</v>
      </c>
      <c r="D193" s="404">
        <v>171111592</v>
      </c>
      <c r="E193" s="401" t="str">
        <f t="shared" si="2"/>
        <v>Í1++[È2~Î</v>
      </c>
    </row>
    <row r="194" spans="1:5" ht="26.1">
      <c r="A194" s="403" t="s">
        <v>7139</v>
      </c>
      <c r="B194">
        <v>20000</v>
      </c>
      <c r="C194" t="s">
        <v>7140</v>
      </c>
      <c r="D194" s="404">
        <v>171111642</v>
      </c>
      <c r="E194" s="401" t="str">
        <f t="shared" si="2"/>
        <v>Í1++`È2+Î</v>
      </c>
    </row>
    <row r="195" spans="1:5" ht="26.1">
      <c r="A195" s="403" t="s">
        <v>7141</v>
      </c>
      <c r="B195">
        <v>29600</v>
      </c>
      <c r="C195" t="s">
        <v>7142</v>
      </c>
      <c r="D195" s="404">
        <v>171110127</v>
      </c>
      <c r="E195" s="401" t="str">
        <f t="shared" ref="E195:E258" si="3">Code128(D195)</f>
        <v>Í1+*,È7DÎ</v>
      </c>
    </row>
    <row r="196" spans="1:5" ht="26.1">
      <c r="A196" s="403" t="s">
        <v>7143</v>
      </c>
      <c r="B196">
        <v>44000</v>
      </c>
      <c r="C196" t="s">
        <v>7144</v>
      </c>
      <c r="D196" s="404">
        <v>171110125</v>
      </c>
      <c r="E196" s="401" t="str">
        <f t="shared" si="3"/>
        <v>Í1+*,È58Î</v>
      </c>
    </row>
    <row r="197" spans="1:5" ht="26.1">
      <c r="A197" s="403" t="s">
        <v>7145</v>
      </c>
      <c r="B197">
        <v>4700</v>
      </c>
      <c r="C197" t="s">
        <v>7146</v>
      </c>
      <c r="D197" s="404">
        <v>171110327</v>
      </c>
      <c r="E197" s="401" t="str">
        <f t="shared" si="3"/>
        <v>Í1+*@È7-Î</v>
      </c>
    </row>
    <row r="198" spans="1:5" ht="26.1">
      <c r="A198" s="403" t="s">
        <v>7147</v>
      </c>
      <c r="B198">
        <v>8800</v>
      </c>
      <c r="C198" t="s">
        <v>7148</v>
      </c>
      <c r="D198" s="404">
        <v>171110323</v>
      </c>
      <c r="E198" s="401" t="str">
        <f t="shared" si="3"/>
        <v>Í1+*@È3|Î</v>
      </c>
    </row>
    <row r="199" spans="1:5" ht="26.1">
      <c r="A199" s="403" t="s">
        <v>7149</v>
      </c>
      <c r="B199">
        <v>34400</v>
      </c>
      <c r="C199" t="s">
        <v>7150</v>
      </c>
      <c r="D199" s="404">
        <v>171110324</v>
      </c>
      <c r="E199" s="401" t="str">
        <f t="shared" si="3"/>
        <v>Í1+*@È4ÆÎ</v>
      </c>
    </row>
    <row r="200" spans="1:5" ht="26.1">
      <c r="A200" s="403" t="s">
        <v>7151</v>
      </c>
      <c r="B200">
        <v>2100</v>
      </c>
      <c r="C200" t="s">
        <v>7152</v>
      </c>
      <c r="D200" s="404">
        <v>171105644</v>
      </c>
      <c r="E200" s="401" t="str">
        <f t="shared" si="3"/>
        <v>Í1+%`È4%Î</v>
      </c>
    </row>
    <row r="201" spans="1:5" ht="26.1">
      <c r="A201" s="403" t="s">
        <v>7153</v>
      </c>
      <c r="B201">
        <v>37600</v>
      </c>
      <c r="C201" t="s">
        <v>7154</v>
      </c>
      <c r="D201" s="404">
        <v>171105629</v>
      </c>
      <c r="E201" s="401" t="str">
        <f t="shared" si="3"/>
        <v>Í1+%^È9;Î</v>
      </c>
    </row>
    <row r="202" spans="1:5" ht="26.1">
      <c r="A202" s="403" t="s">
        <v>7155</v>
      </c>
      <c r="B202">
        <v>4700</v>
      </c>
      <c r="C202" t="s">
        <v>7156</v>
      </c>
      <c r="D202" s="404">
        <v>171100418</v>
      </c>
      <c r="E202" s="401" t="str">
        <f t="shared" si="3"/>
        <v>Í1+ÂIÈ89Î</v>
      </c>
    </row>
    <row r="203" spans="1:5" ht="26.1">
      <c r="A203" s="403" t="s">
        <v>7157</v>
      </c>
      <c r="B203">
        <v>52000</v>
      </c>
      <c r="C203" t="s">
        <v>7158</v>
      </c>
      <c r="D203" s="404">
        <v>171100417</v>
      </c>
      <c r="E203" s="401" t="str">
        <f t="shared" si="3"/>
        <v>Í1+ÂIÈ73Î</v>
      </c>
    </row>
    <row r="204" spans="1:5" ht="26.1">
      <c r="A204" s="403" t="s">
        <v>7159</v>
      </c>
      <c r="B204">
        <v>42400</v>
      </c>
      <c r="C204" t="s">
        <v>7160</v>
      </c>
      <c r="D204" s="404">
        <v>171103140</v>
      </c>
      <c r="E204" s="401" t="str">
        <f t="shared" si="3"/>
        <v>Í1+#.È0tÎ</v>
      </c>
    </row>
    <row r="205" spans="1:5" ht="26.1">
      <c r="A205" s="403" t="s">
        <v>7161</v>
      </c>
      <c r="B205">
        <v>23200</v>
      </c>
      <c r="C205" t="s">
        <v>7162</v>
      </c>
      <c r="D205" s="404">
        <v>171103141</v>
      </c>
      <c r="E205" s="401" t="str">
        <f t="shared" si="3"/>
        <v>Í1+#.È1zÎ</v>
      </c>
    </row>
    <row r="206" spans="1:5" ht="26.1">
      <c r="A206" s="403" t="s">
        <v>7163</v>
      </c>
      <c r="B206">
        <v>13600</v>
      </c>
      <c r="C206" t="s">
        <v>7164</v>
      </c>
      <c r="D206" s="404">
        <v>171111621</v>
      </c>
      <c r="E206" s="401" t="str">
        <f t="shared" si="3"/>
        <v>Í1++^È1ÈÎ</v>
      </c>
    </row>
    <row r="207" spans="1:5" ht="26.1">
      <c r="A207" s="403" t="s">
        <v>7165</v>
      </c>
      <c r="B207">
        <v>4700</v>
      </c>
      <c r="C207" t="s">
        <v>7166</v>
      </c>
      <c r="D207" s="404">
        <v>171111633</v>
      </c>
      <c r="E207" s="401" t="str">
        <f t="shared" si="3"/>
        <v>Í1++_È3-Î</v>
      </c>
    </row>
    <row r="208" spans="1:5" ht="26.1" hidden="1">
      <c r="A208" s="403" t="s">
        <v>7167</v>
      </c>
      <c r="B208">
        <v>16800</v>
      </c>
      <c r="C208" t="s">
        <v>7168</v>
      </c>
      <c r="E208" s="401" t="e">
        <f t="shared" si="3"/>
        <v>#VALUE!</v>
      </c>
    </row>
    <row r="209" spans="1:5" ht="26.1" hidden="1">
      <c r="A209" s="403" t="s">
        <v>7169</v>
      </c>
      <c r="B209">
        <v>12000</v>
      </c>
      <c r="C209" t="s">
        <v>7170</v>
      </c>
      <c r="E209" s="401" t="e">
        <f t="shared" si="3"/>
        <v>#VALUE!</v>
      </c>
    </row>
    <row r="210" spans="1:5" ht="26.1">
      <c r="A210" s="403" t="s">
        <v>7171</v>
      </c>
      <c r="B210">
        <v>13600</v>
      </c>
      <c r="C210" t="s">
        <v>7172</v>
      </c>
      <c r="D210" s="404">
        <v>171111338</v>
      </c>
      <c r="E210" s="401" t="str">
        <f t="shared" si="3"/>
        <v>Í1++AÈ8:Î</v>
      </c>
    </row>
    <row r="211" spans="1:5" ht="26.1">
      <c r="A211" s="403" t="s">
        <v>7173</v>
      </c>
      <c r="B211">
        <v>34400</v>
      </c>
      <c r="C211" t="s">
        <v>7174</v>
      </c>
      <c r="D211" s="404">
        <v>171107400</v>
      </c>
      <c r="E211" s="401" t="str">
        <f t="shared" si="3"/>
        <v>Í1+'HÈ0ÅÎ</v>
      </c>
    </row>
    <row r="212" spans="1:5" ht="26.1">
      <c r="A212" s="403" t="s">
        <v>7175</v>
      </c>
      <c r="B212">
        <v>2100</v>
      </c>
      <c r="C212" t="s">
        <v>7176</v>
      </c>
      <c r="D212" s="404">
        <v>171107402</v>
      </c>
      <c r="E212" s="401" t="str">
        <f t="shared" si="3"/>
        <v>Í1+'HÈ2&amp;Î</v>
      </c>
    </row>
    <row r="213" spans="1:5" ht="26.1">
      <c r="A213" s="403" t="s">
        <v>7177</v>
      </c>
      <c r="B213">
        <v>15200</v>
      </c>
      <c r="C213" t="s">
        <v>7178</v>
      </c>
      <c r="D213" s="404">
        <v>171106252</v>
      </c>
      <c r="E213" s="401" t="str">
        <f t="shared" si="3"/>
        <v>Í1+&amp;9È2NÎ</v>
      </c>
    </row>
    <row r="214" spans="1:5" ht="26.1">
      <c r="A214" s="403" t="s">
        <v>7179</v>
      </c>
      <c r="B214">
        <v>12000</v>
      </c>
      <c r="C214" t="s">
        <v>7180</v>
      </c>
      <c r="D214" s="404">
        <v>171106301</v>
      </c>
      <c r="E214" s="401" t="str">
        <f t="shared" si="3"/>
        <v>Í1+&amp;&gt;È1\Î</v>
      </c>
    </row>
    <row r="215" spans="1:5" ht="26.1">
      <c r="A215" s="403" t="s">
        <v>7181</v>
      </c>
      <c r="B215">
        <v>3400</v>
      </c>
      <c r="C215" t="s">
        <v>7182</v>
      </c>
      <c r="D215" s="404">
        <v>171105920</v>
      </c>
      <c r="E215" s="401" t="str">
        <f t="shared" si="3"/>
        <v>Í1+%|È0}Î</v>
      </c>
    </row>
    <row r="216" spans="1:5" ht="26.1">
      <c r="A216" s="403" t="s">
        <v>7183</v>
      </c>
      <c r="B216">
        <v>10400</v>
      </c>
      <c r="C216" t="s">
        <v>7184</v>
      </c>
      <c r="D216" s="404">
        <v>171105915</v>
      </c>
      <c r="E216" s="401" t="str">
        <f t="shared" si="3"/>
        <v>Í1+%{È50Î</v>
      </c>
    </row>
    <row r="217" spans="1:5" ht="26.1">
      <c r="A217" s="403" t="s">
        <v>7185</v>
      </c>
      <c r="B217">
        <v>4700</v>
      </c>
      <c r="C217" t="s">
        <v>7186</v>
      </c>
      <c r="D217" s="404">
        <v>171108439</v>
      </c>
      <c r="E217" s="401" t="str">
        <f t="shared" si="3"/>
        <v>Í1+(KÈ9_Î</v>
      </c>
    </row>
    <row r="218" spans="1:5" ht="26.1">
      <c r="A218" s="403" t="s">
        <v>7187</v>
      </c>
      <c r="B218">
        <v>4700</v>
      </c>
      <c r="C218" t="s">
        <v>7188</v>
      </c>
      <c r="D218" s="404">
        <v>171108438</v>
      </c>
      <c r="E218" s="401" t="str">
        <f t="shared" si="3"/>
        <v>Í1+(KÈ8YÎ</v>
      </c>
    </row>
    <row r="219" spans="1:5" ht="26.1">
      <c r="A219" s="403" t="s">
        <v>7189</v>
      </c>
      <c r="B219">
        <v>52000</v>
      </c>
      <c r="C219" t="s">
        <v>7190</v>
      </c>
      <c r="D219" s="404">
        <v>171109392</v>
      </c>
      <c r="E219" s="401" t="str">
        <f t="shared" si="3"/>
        <v>Í1+)GÈ2(Î</v>
      </c>
    </row>
    <row r="220" spans="1:5" ht="26.1">
      <c r="A220" s="403" t="s">
        <v>7191</v>
      </c>
      <c r="B220">
        <v>12000</v>
      </c>
      <c r="C220" t="s">
        <v>7192</v>
      </c>
      <c r="D220" s="404">
        <v>171111579</v>
      </c>
      <c r="E220" s="401" t="str">
        <f t="shared" si="3"/>
        <v>Í1++YÈ99Î</v>
      </c>
    </row>
    <row r="221" spans="1:5" ht="26.1">
      <c r="A221" s="403" t="s">
        <v>7193</v>
      </c>
      <c r="B221">
        <v>15200</v>
      </c>
      <c r="C221" t="s">
        <v>7194</v>
      </c>
      <c r="D221" s="404">
        <v>171111544</v>
      </c>
      <c r="E221" s="401" t="str">
        <f t="shared" si="3"/>
        <v>Í1++VÈ4vÎ</v>
      </c>
    </row>
    <row r="222" spans="1:5" ht="26.1">
      <c r="A222" s="403" t="s">
        <v>7195</v>
      </c>
      <c r="B222">
        <v>24800</v>
      </c>
      <c r="C222" t="s">
        <v>7196</v>
      </c>
      <c r="D222" s="404">
        <v>171103095</v>
      </c>
      <c r="E222" s="401" t="str">
        <f t="shared" si="3"/>
        <v>Í1+#)È5~Î</v>
      </c>
    </row>
    <row r="223" spans="1:5" ht="26.1">
      <c r="A223" s="403" t="s">
        <v>7197</v>
      </c>
      <c r="B223">
        <v>23200</v>
      </c>
      <c r="C223" t="s">
        <v>7198</v>
      </c>
      <c r="D223" s="404">
        <v>171103361</v>
      </c>
      <c r="E223" s="401" t="str">
        <f t="shared" si="3"/>
        <v>Í1+#DÈ1kÎ</v>
      </c>
    </row>
    <row r="224" spans="1:5" ht="26.1" hidden="1">
      <c r="A224" s="403" t="s">
        <v>7199</v>
      </c>
      <c r="B224">
        <v>37600</v>
      </c>
      <c r="C224" t="s">
        <v>7200</v>
      </c>
      <c r="E224" s="401" t="e">
        <f t="shared" si="3"/>
        <v>#VALUE!</v>
      </c>
    </row>
    <row r="225" spans="1:5" ht="26.1">
      <c r="A225" s="403" t="s">
        <v>7201</v>
      </c>
      <c r="B225">
        <v>3400</v>
      </c>
      <c r="C225" t="s">
        <v>7202</v>
      </c>
      <c r="D225" s="404">
        <v>171106260</v>
      </c>
      <c r="E225" s="401" t="str">
        <f t="shared" si="3"/>
        <v>Í1+&amp;:È0FÎ</v>
      </c>
    </row>
    <row r="226" spans="1:5" ht="26.1">
      <c r="A226" s="403" t="s">
        <v>7203</v>
      </c>
      <c r="B226">
        <v>15200</v>
      </c>
      <c r="C226" t="s">
        <v>7204</v>
      </c>
      <c r="D226" s="404">
        <v>171109396</v>
      </c>
      <c r="E226" s="401" t="str">
        <f t="shared" si="3"/>
        <v>Í1+)GÈ6@Î</v>
      </c>
    </row>
    <row r="227" spans="1:5" ht="26.1">
      <c r="A227" s="403" t="s">
        <v>7205</v>
      </c>
      <c r="B227">
        <v>8800</v>
      </c>
      <c r="C227" t="s">
        <v>7206</v>
      </c>
      <c r="D227" s="404">
        <v>171103189</v>
      </c>
      <c r="E227" s="401" t="str">
        <f t="shared" si="3"/>
        <v>Í1+#2È9SÎ</v>
      </c>
    </row>
    <row r="228" spans="1:5" ht="26.1">
      <c r="A228" s="403" t="s">
        <v>7207</v>
      </c>
      <c r="B228">
        <v>21600</v>
      </c>
      <c r="C228" t="s">
        <v>7208</v>
      </c>
      <c r="D228" s="404">
        <v>171103187</v>
      </c>
      <c r="E228" s="401" t="str">
        <f t="shared" si="3"/>
        <v>Í1+#2È7GÎ</v>
      </c>
    </row>
    <row r="229" spans="1:5" ht="26.1" hidden="1">
      <c r="A229" s="403" t="s">
        <v>7209</v>
      </c>
      <c r="B229">
        <v>109600</v>
      </c>
      <c r="C229" t="s">
        <v>7210</v>
      </c>
      <c r="E229" s="401" t="e">
        <f t="shared" si="3"/>
        <v>#VALUE!</v>
      </c>
    </row>
    <row r="230" spans="1:5" ht="26.1" hidden="1">
      <c r="A230" s="403" t="s">
        <v>7211</v>
      </c>
      <c r="B230">
        <v>2100</v>
      </c>
      <c r="C230" t="s">
        <v>7212</v>
      </c>
      <c r="E230" s="401" t="e">
        <f t="shared" si="3"/>
        <v>#VALUE!</v>
      </c>
    </row>
    <row r="231" spans="1:5" ht="26.1" hidden="1">
      <c r="A231" s="403" t="s">
        <v>7213</v>
      </c>
      <c r="B231">
        <v>108000</v>
      </c>
      <c r="C231" t="s">
        <v>7214</v>
      </c>
      <c r="E231" s="401" t="e">
        <f t="shared" si="3"/>
        <v>#VALUE!</v>
      </c>
    </row>
    <row r="232" spans="1:5" ht="26.1">
      <c r="A232" s="403" t="s">
        <v>7215</v>
      </c>
      <c r="B232">
        <v>24800</v>
      </c>
      <c r="C232" t="s">
        <v>7216</v>
      </c>
      <c r="D232" s="404">
        <v>171110229</v>
      </c>
      <c r="E232" s="401" t="str">
        <f t="shared" si="3"/>
        <v>Í1+*6È9xÎ</v>
      </c>
    </row>
    <row r="233" spans="1:5" ht="26.1">
      <c r="A233" s="403" t="s">
        <v>7217</v>
      </c>
      <c r="B233">
        <v>15200</v>
      </c>
      <c r="C233" t="s">
        <v>7218</v>
      </c>
      <c r="D233" s="404">
        <v>171112394</v>
      </c>
      <c r="E233" s="401" t="str">
        <f t="shared" si="3"/>
        <v>Í1+,GÈ4=Î</v>
      </c>
    </row>
    <row r="234" spans="1:5" ht="26.1">
      <c r="A234" s="403" t="s">
        <v>7219</v>
      </c>
      <c r="B234">
        <v>4700</v>
      </c>
      <c r="C234" t="s">
        <v>7220</v>
      </c>
      <c r="D234" s="404">
        <v>171112383</v>
      </c>
      <c r="E234" s="401" t="str">
        <f t="shared" si="3"/>
        <v>Í1+,FÈ33Î</v>
      </c>
    </row>
    <row r="235" spans="1:5" ht="26.1">
      <c r="A235" s="403" t="s">
        <v>7221</v>
      </c>
      <c r="B235">
        <v>10400</v>
      </c>
      <c r="C235" t="s">
        <v>7222</v>
      </c>
      <c r="D235" s="404">
        <v>171112385</v>
      </c>
      <c r="E235" s="401" t="str">
        <f t="shared" si="3"/>
        <v>Í1+,FÈ5?Î</v>
      </c>
    </row>
    <row r="236" spans="1:5" ht="26.1">
      <c r="A236" s="403" t="s">
        <v>7223</v>
      </c>
      <c r="B236">
        <v>29600</v>
      </c>
      <c r="C236" t="s">
        <v>7224</v>
      </c>
      <c r="D236" s="404">
        <v>171109457</v>
      </c>
      <c r="E236" s="401" t="str">
        <f t="shared" si="3"/>
        <v>Í1+)MÈ7^Î</v>
      </c>
    </row>
    <row r="237" spans="1:5" ht="26.1">
      <c r="A237" s="403" t="s">
        <v>7225</v>
      </c>
      <c r="B237">
        <v>32800</v>
      </c>
      <c r="C237" t="s">
        <v>7226</v>
      </c>
      <c r="D237" s="404">
        <v>171111611</v>
      </c>
      <c r="E237" s="401" t="str">
        <f t="shared" si="3"/>
        <v>Í1++]È1ÄÎ</v>
      </c>
    </row>
    <row r="238" spans="1:5" ht="26.1">
      <c r="A238" s="403" t="s">
        <v>7227</v>
      </c>
      <c r="B238">
        <v>13600</v>
      </c>
      <c r="C238" t="s">
        <v>7228</v>
      </c>
      <c r="D238" s="404">
        <v>171111620</v>
      </c>
      <c r="E238" s="401" t="str">
        <f t="shared" si="3"/>
        <v>Í1++^È0~Î</v>
      </c>
    </row>
    <row r="239" spans="1:5" ht="26.1">
      <c r="A239" s="403" t="s">
        <v>7229</v>
      </c>
      <c r="B239">
        <v>7200</v>
      </c>
      <c r="C239" t="s">
        <v>7230</v>
      </c>
      <c r="D239" s="404">
        <v>171112542</v>
      </c>
      <c r="E239" s="401" t="str">
        <f t="shared" si="3"/>
        <v>Í1+,VÈ2mÎ</v>
      </c>
    </row>
    <row r="240" spans="1:5" ht="26.1">
      <c r="A240" s="403" t="s">
        <v>7231</v>
      </c>
      <c r="B240">
        <v>10400</v>
      </c>
      <c r="C240" t="s">
        <v>7232</v>
      </c>
      <c r="D240" s="404">
        <v>171112532</v>
      </c>
      <c r="E240" s="401" t="str">
        <f t="shared" si="3"/>
        <v>Í1+,UÈ2iÎ</v>
      </c>
    </row>
    <row r="241" spans="1:5" ht="26.1" hidden="1">
      <c r="A241" s="403" t="s">
        <v>7233</v>
      </c>
      <c r="B241">
        <v>28000</v>
      </c>
      <c r="C241" t="s">
        <v>7234</v>
      </c>
      <c r="E241" s="401" t="e">
        <f t="shared" si="3"/>
        <v>#VALUE!</v>
      </c>
    </row>
    <row r="242" spans="1:5" ht="26.1" hidden="1">
      <c r="A242" s="403" t="s">
        <v>7235</v>
      </c>
      <c r="B242">
        <v>50400</v>
      </c>
      <c r="C242" t="s">
        <v>7236</v>
      </c>
      <c r="E242" s="401" t="e">
        <f t="shared" si="3"/>
        <v>#VALUE!</v>
      </c>
    </row>
    <row r="243" spans="1:5" ht="26.1" hidden="1">
      <c r="A243" s="403" t="s">
        <v>7237</v>
      </c>
      <c r="B243">
        <v>61600</v>
      </c>
      <c r="C243" t="s">
        <v>7238</v>
      </c>
      <c r="E243" s="401" t="e">
        <f t="shared" si="3"/>
        <v>#VALUE!</v>
      </c>
    </row>
    <row r="244" spans="1:5" ht="26.1">
      <c r="A244" s="403" t="s">
        <v>7239</v>
      </c>
      <c r="B244">
        <v>39200</v>
      </c>
      <c r="C244" t="s">
        <v>7240</v>
      </c>
      <c r="D244" s="404">
        <v>171110352</v>
      </c>
      <c r="E244" s="401" t="str">
        <f t="shared" si="3"/>
        <v>Í1+*CÈ2ÆÎ</v>
      </c>
    </row>
    <row r="245" spans="1:5" ht="26.1">
      <c r="A245" s="403" t="s">
        <v>7241</v>
      </c>
      <c r="B245">
        <v>69600</v>
      </c>
      <c r="C245" t="s">
        <v>7242</v>
      </c>
      <c r="D245" s="404">
        <v>171109192</v>
      </c>
      <c r="E245" s="401" t="str">
        <f t="shared" si="3"/>
        <v>Í1+)3È2?Î</v>
      </c>
    </row>
    <row r="246" spans="1:5" ht="26.1" hidden="1">
      <c r="A246" s="403" t="s">
        <v>7243</v>
      </c>
      <c r="B246">
        <v>12000</v>
      </c>
      <c r="C246" t="s">
        <v>7244</v>
      </c>
      <c r="E246" s="401" t="e">
        <f t="shared" si="3"/>
        <v>#VALUE!</v>
      </c>
    </row>
    <row r="247" spans="1:5" ht="26.1">
      <c r="A247" s="403" t="s">
        <v>7245</v>
      </c>
      <c r="B247">
        <v>23200</v>
      </c>
      <c r="C247" t="s">
        <v>7246</v>
      </c>
      <c r="D247" s="404">
        <v>171110140</v>
      </c>
      <c r="E247" s="401" t="str">
        <f t="shared" si="3"/>
        <v>Í1+*.È0"Î</v>
      </c>
    </row>
    <row r="248" spans="1:5" ht="26.1">
      <c r="A248" s="403" t="s">
        <v>7247</v>
      </c>
      <c r="B248">
        <v>4700</v>
      </c>
      <c r="C248" t="s">
        <v>7248</v>
      </c>
      <c r="D248" s="404">
        <v>171106426</v>
      </c>
      <c r="E248" s="401" t="str">
        <f t="shared" si="3"/>
        <v>Í1+&amp;JÈ6CÎ</v>
      </c>
    </row>
    <row r="249" spans="1:5" ht="26.1" hidden="1">
      <c r="A249" s="403" t="s">
        <v>7249</v>
      </c>
      <c r="B249">
        <v>3400</v>
      </c>
      <c r="C249" t="s">
        <v>7250</v>
      </c>
      <c r="E249" s="401" t="e">
        <f t="shared" si="3"/>
        <v>#VALUE!</v>
      </c>
    </row>
    <row r="250" spans="1:5" ht="26.1">
      <c r="A250" s="403" t="s">
        <v>7251</v>
      </c>
      <c r="B250">
        <v>10400</v>
      </c>
      <c r="C250" t="s">
        <v>7252</v>
      </c>
      <c r="D250" s="404">
        <v>171109403</v>
      </c>
      <c r="E250" s="401" t="str">
        <f t="shared" si="3"/>
        <v>Í1+)HÈ32Î</v>
      </c>
    </row>
    <row r="251" spans="1:5" ht="26.1">
      <c r="A251" s="403" t="s">
        <v>7253</v>
      </c>
      <c r="B251">
        <v>24800</v>
      </c>
      <c r="C251" t="s">
        <v>7254</v>
      </c>
      <c r="D251" s="404">
        <v>171112310</v>
      </c>
      <c r="E251" s="401" t="str">
        <f t="shared" si="3"/>
        <v>Í1+,?È0lÎ</v>
      </c>
    </row>
    <row r="252" spans="1:5" ht="26.1">
      <c r="A252" s="403" t="s">
        <v>7255</v>
      </c>
      <c r="B252">
        <v>12000</v>
      </c>
      <c r="C252" t="s">
        <v>7256</v>
      </c>
      <c r="D252" s="404">
        <v>171112312</v>
      </c>
      <c r="E252" s="401" t="str">
        <f t="shared" si="3"/>
        <v>Í1+,?È2xÎ</v>
      </c>
    </row>
    <row r="253" spans="1:5" ht="26.1">
      <c r="A253" s="403" t="s">
        <v>7257</v>
      </c>
      <c r="B253">
        <v>7200</v>
      </c>
      <c r="C253" t="s">
        <v>7258</v>
      </c>
      <c r="D253" s="404">
        <v>171112311</v>
      </c>
      <c r="E253" s="401" t="str">
        <f t="shared" si="3"/>
        <v>Í1+,?È1rÎ</v>
      </c>
    </row>
    <row r="254" spans="1:5" ht="26.1">
      <c r="A254" s="403" t="s">
        <v>7259</v>
      </c>
      <c r="B254">
        <v>8800</v>
      </c>
      <c r="C254" t="s">
        <v>7260</v>
      </c>
      <c r="D254" s="404">
        <v>171102498</v>
      </c>
      <c r="E254" s="401" t="str">
        <f t="shared" si="3"/>
        <v>Í1+"QÈ8_Î</v>
      </c>
    </row>
    <row r="255" spans="1:5" ht="26.1">
      <c r="A255" s="403" t="s">
        <v>7261</v>
      </c>
      <c r="B255">
        <v>76000</v>
      </c>
      <c r="C255" t="s">
        <v>7262</v>
      </c>
      <c r="D255" s="404">
        <v>171110136</v>
      </c>
      <c r="E255" s="401" t="str">
        <f t="shared" si="3"/>
        <v>Í1+*-È6BÎ</v>
      </c>
    </row>
    <row r="256" spans="1:5" ht="26.1">
      <c r="A256" s="403" t="s">
        <v>7263</v>
      </c>
      <c r="B256">
        <v>15200</v>
      </c>
      <c r="C256" t="s">
        <v>7264</v>
      </c>
      <c r="D256" s="404">
        <v>171110463</v>
      </c>
      <c r="E256" s="401" t="str">
        <f t="shared" si="3"/>
        <v>Í1+*NÈ3MÎ</v>
      </c>
    </row>
    <row r="257" spans="1:5" ht="26.1">
      <c r="A257" s="403" t="s">
        <v>7265</v>
      </c>
      <c r="B257">
        <v>4700</v>
      </c>
      <c r="C257" t="s">
        <v>7266</v>
      </c>
      <c r="D257" s="404">
        <v>171112581</v>
      </c>
      <c r="E257" s="401" t="str">
        <f t="shared" si="3"/>
        <v>Í1+,ZÈ1wÎ</v>
      </c>
    </row>
    <row r="258" spans="1:5" ht="26.1">
      <c r="A258" s="403" t="s">
        <v>7267</v>
      </c>
      <c r="B258">
        <v>16800</v>
      </c>
      <c r="C258" t="s">
        <v>7268</v>
      </c>
      <c r="D258" s="404">
        <v>171104844</v>
      </c>
      <c r="E258" s="401" t="str">
        <f t="shared" si="3"/>
        <v>Í1+$tÈ4rÎ</v>
      </c>
    </row>
    <row r="259" spans="1:5" ht="26.1">
      <c r="A259" s="403" t="s">
        <v>7269</v>
      </c>
      <c r="B259">
        <v>8800</v>
      </c>
      <c r="C259" t="s">
        <v>7270</v>
      </c>
      <c r="D259" s="404">
        <v>171108562</v>
      </c>
      <c r="E259" s="401" t="str">
        <f t="shared" ref="E259:E322" si="4">Code128(D259)</f>
        <v>Í1+(XÈ2iÎ</v>
      </c>
    </row>
    <row r="260" spans="1:5" ht="26.1">
      <c r="A260" s="403" t="s">
        <v>7271</v>
      </c>
      <c r="B260">
        <v>4700</v>
      </c>
      <c r="C260" t="s">
        <v>7272</v>
      </c>
      <c r="D260" s="404">
        <v>171108548</v>
      </c>
      <c r="E260" s="401" t="str">
        <f t="shared" si="4"/>
        <v>Í1+(VÈ8ÉÎ</v>
      </c>
    </row>
    <row r="261" spans="1:5" ht="26.1" hidden="1">
      <c r="A261" s="403" t="s">
        <v>7273</v>
      </c>
      <c r="B261">
        <v>20000</v>
      </c>
      <c r="C261" t="s">
        <v>7274</v>
      </c>
      <c r="E261" s="401" t="e">
        <f t="shared" si="4"/>
        <v>#VALUE!</v>
      </c>
    </row>
    <row r="262" spans="1:5" ht="26.1" hidden="1">
      <c r="A262" s="403" t="s">
        <v>7275</v>
      </c>
      <c r="B262">
        <v>37600</v>
      </c>
      <c r="C262" t="s">
        <v>7276</v>
      </c>
      <c r="E262" s="401" t="e">
        <f t="shared" si="4"/>
        <v>#VALUE!</v>
      </c>
    </row>
    <row r="263" spans="1:5" ht="26.1">
      <c r="A263" s="403" t="s">
        <v>3308</v>
      </c>
      <c r="B263">
        <v>34400</v>
      </c>
      <c r="C263" t="s">
        <v>7277</v>
      </c>
      <c r="D263" s="404">
        <v>171110435</v>
      </c>
      <c r="E263" s="401" t="str">
        <f t="shared" si="4"/>
        <v>Í1+*KÈ5MÎ</v>
      </c>
    </row>
    <row r="264" spans="1:5" ht="26.1">
      <c r="A264" s="403" t="s">
        <v>7278</v>
      </c>
      <c r="B264">
        <v>3400</v>
      </c>
      <c r="C264" t="s">
        <v>7279</v>
      </c>
      <c r="D264" s="404">
        <v>171110468</v>
      </c>
      <c r="E264" s="401" t="str">
        <f t="shared" si="4"/>
        <v>Í1+*NÈ8kÎ</v>
      </c>
    </row>
    <row r="265" spans="1:5" ht="26.1">
      <c r="A265" s="403" t="s">
        <v>7280</v>
      </c>
      <c r="B265">
        <v>245600</v>
      </c>
      <c r="C265" t="s">
        <v>7281</v>
      </c>
      <c r="D265" s="404">
        <v>171110477</v>
      </c>
      <c r="E265" s="401" t="str">
        <f t="shared" si="4"/>
        <v>Í1+*OÈ7iÎ</v>
      </c>
    </row>
    <row r="266" spans="1:5" ht="26.1" hidden="1">
      <c r="A266" s="403" t="s">
        <v>7282</v>
      </c>
      <c r="B266">
        <v>29600</v>
      </c>
      <c r="C266" t="s">
        <v>7283</v>
      </c>
      <c r="E266" s="401" t="e">
        <f t="shared" si="4"/>
        <v>#VALUE!</v>
      </c>
    </row>
    <row r="267" spans="1:5" ht="26.1">
      <c r="A267" s="403" t="s">
        <v>7284</v>
      </c>
      <c r="B267">
        <v>45600</v>
      </c>
      <c r="C267" t="s">
        <v>7285</v>
      </c>
      <c r="D267" s="404">
        <v>171106047</v>
      </c>
      <c r="E267" s="401" t="str">
        <f t="shared" si="4"/>
        <v>Í1+&amp;$È7ÃÎ</v>
      </c>
    </row>
    <row r="268" spans="1:5" ht="26.1" hidden="1">
      <c r="A268" s="403" t="s">
        <v>7286</v>
      </c>
      <c r="B268">
        <v>28000</v>
      </c>
      <c r="C268" t="s">
        <v>7287</v>
      </c>
      <c r="E268" s="401" t="e">
        <f t="shared" si="4"/>
        <v>#VALUE!</v>
      </c>
    </row>
    <row r="269" spans="1:5" ht="26.1" hidden="1">
      <c r="A269" s="403" t="s">
        <v>7288</v>
      </c>
      <c r="B269">
        <v>8800</v>
      </c>
      <c r="C269" t="s">
        <v>7289</v>
      </c>
      <c r="E269" s="401" t="e">
        <f t="shared" si="4"/>
        <v>#VALUE!</v>
      </c>
    </row>
    <row r="270" spans="1:5" ht="26.1">
      <c r="A270" s="403" t="s">
        <v>7290</v>
      </c>
      <c r="B270">
        <v>32800</v>
      </c>
      <c r="C270" t="s">
        <v>7291</v>
      </c>
      <c r="D270" s="404">
        <v>171100560</v>
      </c>
      <c r="E270" s="401" t="str">
        <f t="shared" si="4"/>
        <v>Í1+ÂXÈ0EÎ</v>
      </c>
    </row>
    <row r="271" spans="1:5" ht="26.1" hidden="1">
      <c r="A271" s="403" t="s">
        <v>7292</v>
      </c>
      <c r="B271">
        <v>61600</v>
      </c>
      <c r="C271" t="s">
        <v>7293</v>
      </c>
      <c r="E271" s="401" t="e">
        <f t="shared" si="4"/>
        <v>#VALUE!</v>
      </c>
    </row>
    <row r="272" spans="1:5" ht="26.1">
      <c r="A272" s="403" t="s">
        <v>7294</v>
      </c>
      <c r="B272">
        <v>15200</v>
      </c>
      <c r="C272" t="s">
        <v>7295</v>
      </c>
      <c r="D272" s="404">
        <v>171100449</v>
      </c>
      <c r="E272" s="401" t="str">
        <f t="shared" si="4"/>
        <v>Í1+ÂLÈ9KÎ</v>
      </c>
    </row>
    <row r="273" spans="1:5" ht="26.1">
      <c r="A273" s="403" t="s">
        <v>7296</v>
      </c>
      <c r="B273">
        <v>36000</v>
      </c>
      <c r="C273" t="s">
        <v>7297</v>
      </c>
      <c r="D273" s="404">
        <v>171105239</v>
      </c>
      <c r="E273" s="401" t="str">
        <f t="shared" si="4"/>
        <v>Í1+%7È9mÎ</v>
      </c>
    </row>
    <row r="274" spans="1:5" ht="26.1">
      <c r="A274" s="403" t="s">
        <v>7298</v>
      </c>
      <c r="B274">
        <v>53600</v>
      </c>
      <c r="C274" t="s">
        <v>7299</v>
      </c>
      <c r="D274" s="404">
        <v>171110216</v>
      </c>
      <c r="E274" s="401" t="str">
        <f t="shared" si="4"/>
        <v>Í1+*5È6bÎ</v>
      </c>
    </row>
    <row r="275" spans="1:5" ht="26.1">
      <c r="A275" s="403" t="s">
        <v>7300</v>
      </c>
      <c r="B275">
        <v>15200</v>
      </c>
      <c r="C275" t="s">
        <v>7301</v>
      </c>
      <c r="D275" s="404">
        <v>171107462</v>
      </c>
      <c r="E275" s="401" t="str">
        <f t="shared" si="4"/>
        <v>Í1+'NÈ2&gt;Î</v>
      </c>
    </row>
    <row r="276" spans="1:5" ht="26.1">
      <c r="A276" s="403" t="s">
        <v>7302</v>
      </c>
      <c r="B276">
        <v>66400</v>
      </c>
      <c r="C276" t="s">
        <v>7303</v>
      </c>
      <c r="D276" s="404">
        <v>171107461</v>
      </c>
      <c r="E276" s="401" t="str">
        <f t="shared" si="4"/>
        <v>Í1+'NÈ18Î</v>
      </c>
    </row>
    <row r="277" spans="1:5" ht="26.1">
      <c r="A277" s="403" t="s">
        <v>7304</v>
      </c>
      <c r="B277">
        <v>23200</v>
      </c>
      <c r="C277" t="s">
        <v>7305</v>
      </c>
      <c r="D277" s="404">
        <v>171106296</v>
      </c>
      <c r="E277" s="401" t="str">
        <f t="shared" si="4"/>
        <v>Í1+&amp;=È6vÎ</v>
      </c>
    </row>
    <row r="278" spans="1:5" ht="26.1" hidden="1">
      <c r="A278" s="403" t="s">
        <v>7306</v>
      </c>
      <c r="B278">
        <v>28000</v>
      </c>
      <c r="C278" t="s">
        <v>7307</v>
      </c>
      <c r="E278" s="401" t="e">
        <f t="shared" si="4"/>
        <v>#VALUE!</v>
      </c>
    </row>
    <row r="279" spans="1:5" ht="26.1" hidden="1">
      <c r="A279" s="403" t="s">
        <v>7308</v>
      </c>
      <c r="B279">
        <v>52000</v>
      </c>
      <c r="C279" t="s">
        <v>7309</v>
      </c>
      <c r="E279" s="401" t="e">
        <f t="shared" si="4"/>
        <v>#VALUE!</v>
      </c>
    </row>
    <row r="280" spans="1:5" ht="26.1">
      <c r="A280" s="403" t="s">
        <v>7310</v>
      </c>
      <c r="B280">
        <v>50400</v>
      </c>
      <c r="C280" t="s">
        <v>7311</v>
      </c>
      <c r="D280" s="404">
        <v>171109273</v>
      </c>
      <c r="E280" s="401" t="str">
        <f t="shared" si="4"/>
        <v>Í1+);È3eÎ</v>
      </c>
    </row>
    <row r="281" spans="1:5" ht="26.1">
      <c r="A281" s="403" t="s">
        <v>7312</v>
      </c>
      <c r="B281">
        <v>21600</v>
      </c>
      <c r="C281" t="s">
        <v>7313</v>
      </c>
      <c r="D281" s="404">
        <v>171112412</v>
      </c>
      <c r="E281" s="401" t="str">
        <f t="shared" si="4"/>
        <v>Í1+,IÈ29Î</v>
      </c>
    </row>
    <row r="282" spans="1:5" ht="26.1">
      <c r="A282" s="403" t="s">
        <v>7314</v>
      </c>
      <c r="B282">
        <v>29600</v>
      </c>
      <c r="C282" t="s">
        <v>7315</v>
      </c>
      <c r="D282" s="404">
        <v>171105936</v>
      </c>
      <c r="E282" s="401" t="str">
        <f t="shared" si="4"/>
        <v>Í1+%}È6&gt;Î</v>
      </c>
    </row>
    <row r="283" spans="1:5" ht="26.1">
      <c r="A283" s="403" t="s">
        <v>7316</v>
      </c>
      <c r="B283">
        <v>7200</v>
      </c>
      <c r="C283" t="s">
        <v>7317</v>
      </c>
      <c r="D283" s="404">
        <v>171111645</v>
      </c>
      <c r="E283" s="401" t="str">
        <f t="shared" si="4"/>
        <v>Í1++`È5=Î</v>
      </c>
    </row>
    <row r="284" spans="1:5" ht="26.1">
      <c r="A284" s="403" t="s">
        <v>7318</v>
      </c>
      <c r="B284">
        <v>45600</v>
      </c>
      <c r="C284" t="s">
        <v>7319</v>
      </c>
      <c r="D284" s="404">
        <v>171111646</v>
      </c>
      <c r="E284" s="401" t="str">
        <f t="shared" si="4"/>
        <v>Í1++`È6CÎ</v>
      </c>
    </row>
    <row r="285" spans="1:5" ht="26.1">
      <c r="A285" s="403" t="s">
        <v>7320</v>
      </c>
      <c r="B285">
        <v>15200</v>
      </c>
      <c r="C285" t="s">
        <v>7321</v>
      </c>
      <c r="D285" s="404">
        <v>171108341</v>
      </c>
      <c r="E285" s="401" t="str">
        <f t="shared" si="4"/>
        <v>Í1+(BÈ1rÎ</v>
      </c>
    </row>
    <row r="286" spans="1:5" ht="26.1">
      <c r="A286" s="403" t="s">
        <v>7322</v>
      </c>
      <c r="B286">
        <v>29600</v>
      </c>
      <c r="C286" t="s">
        <v>7323</v>
      </c>
      <c r="D286" s="404">
        <v>171105014</v>
      </c>
      <c r="E286" s="401" t="str">
        <f t="shared" si="4"/>
        <v>Í1+%!È4^Î</v>
      </c>
    </row>
    <row r="287" spans="1:5" ht="26.1">
      <c r="A287" s="403" t="s">
        <v>7324</v>
      </c>
      <c r="B287">
        <v>34400</v>
      </c>
      <c r="C287" t="s">
        <v>7325</v>
      </c>
      <c r="D287" s="404">
        <v>171105013</v>
      </c>
      <c r="E287" s="401" t="str">
        <f t="shared" si="4"/>
        <v>Í1+%!È3XÎ</v>
      </c>
    </row>
    <row r="288" spans="1:5" ht="26.1">
      <c r="A288" s="403" t="s">
        <v>7326</v>
      </c>
      <c r="B288">
        <v>58400</v>
      </c>
      <c r="C288" t="s">
        <v>7327</v>
      </c>
      <c r="D288" s="404">
        <v>171108268</v>
      </c>
      <c r="E288" s="401" t="str">
        <f t="shared" si="4"/>
        <v>Í1+(:È8|Î</v>
      </c>
    </row>
    <row r="289" spans="1:5" ht="26.1" hidden="1">
      <c r="A289" s="403" t="s">
        <v>7328</v>
      </c>
      <c r="B289">
        <v>84000</v>
      </c>
      <c r="C289" t="s">
        <v>7329</v>
      </c>
      <c r="E289" s="401" t="e">
        <f t="shared" si="4"/>
        <v>#VALUE!</v>
      </c>
    </row>
    <row r="290" spans="1:5" ht="26.1">
      <c r="A290" s="403" t="s">
        <v>5463</v>
      </c>
      <c r="B290">
        <v>368800</v>
      </c>
      <c r="C290" t="s">
        <v>7330</v>
      </c>
      <c r="D290" s="404">
        <v>171110175</v>
      </c>
      <c r="E290" s="401" t="str">
        <f t="shared" si="4"/>
        <v>Í1+*1È5LÎ</v>
      </c>
    </row>
    <row r="291" spans="1:5" ht="26.1" hidden="1">
      <c r="A291" s="403" t="s">
        <v>7331</v>
      </c>
      <c r="B291">
        <v>4700</v>
      </c>
      <c r="C291" t="s">
        <v>7332</v>
      </c>
      <c r="E291" s="401" t="e">
        <f t="shared" si="4"/>
        <v>#VALUE!</v>
      </c>
    </row>
    <row r="292" spans="1:5" ht="26.1">
      <c r="A292" s="403" t="s">
        <v>7333</v>
      </c>
      <c r="B292">
        <v>69600</v>
      </c>
      <c r="C292" t="s">
        <v>7334</v>
      </c>
      <c r="D292" s="404">
        <v>171107441</v>
      </c>
      <c r="E292" s="401" t="str">
        <f t="shared" si="4"/>
        <v>Í1+'LÈ10Î</v>
      </c>
    </row>
    <row r="293" spans="1:5" ht="26.1">
      <c r="A293" s="403" t="s">
        <v>7335</v>
      </c>
      <c r="B293">
        <v>26400</v>
      </c>
      <c r="C293" t="s">
        <v>7336</v>
      </c>
      <c r="D293" s="404">
        <v>171104940</v>
      </c>
      <c r="E293" s="401" t="str">
        <f t="shared" si="4"/>
        <v>Í1+$~È0ÆÎ</v>
      </c>
    </row>
    <row r="294" spans="1:5" ht="26.1">
      <c r="A294" s="403" t="s">
        <v>7337</v>
      </c>
      <c r="B294">
        <v>12000</v>
      </c>
      <c r="C294" t="s">
        <v>7338</v>
      </c>
      <c r="D294" s="404">
        <v>171103391</v>
      </c>
      <c r="E294" s="401" t="str">
        <f t="shared" si="4"/>
        <v>Í1+#GÈ1wÎ</v>
      </c>
    </row>
    <row r="295" spans="1:5" ht="26.1" hidden="1">
      <c r="A295" s="403" t="s">
        <v>7339</v>
      </c>
      <c r="B295">
        <v>13600</v>
      </c>
      <c r="C295" t="s">
        <v>7340</v>
      </c>
      <c r="E295" s="401" t="e">
        <f t="shared" si="4"/>
        <v>#VALUE!</v>
      </c>
    </row>
    <row r="296" spans="1:5" ht="26.1">
      <c r="A296" s="403" t="s">
        <v>7341</v>
      </c>
      <c r="B296">
        <v>12000</v>
      </c>
      <c r="C296" t="s">
        <v>7342</v>
      </c>
      <c r="D296" s="404">
        <v>171108204</v>
      </c>
      <c r="E296" s="401" t="str">
        <f t="shared" si="4"/>
        <v>Í1+(4È4LÎ</v>
      </c>
    </row>
    <row r="297" spans="1:5" ht="26.1">
      <c r="A297" s="403" t="s">
        <v>7343</v>
      </c>
      <c r="B297">
        <v>12000</v>
      </c>
      <c r="C297" t="s">
        <v>7344</v>
      </c>
      <c r="D297" s="404">
        <v>171100817</v>
      </c>
      <c r="E297" s="401" t="str">
        <f t="shared" si="4"/>
        <v>Í1+ÂqÈ7lÎ</v>
      </c>
    </row>
    <row r="298" spans="1:5" ht="26.1">
      <c r="A298" s="403" t="s">
        <v>7345</v>
      </c>
      <c r="B298">
        <v>4700</v>
      </c>
      <c r="C298" t="s">
        <v>7346</v>
      </c>
      <c r="D298" s="404">
        <v>171103086</v>
      </c>
      <c r="E298" s="401" t="str">
        <f t="shared" si="4"/>
        <v>Í1+#(È6ÄÎ</v>
      </c>
    </row>
    <row r="299" spans="1:5" ht="26.1">
      <c r="A299" s="403" t="s">
        <v>4441</v>
      </c>
      <c r="B299">
        <v>96800</v>
      </c>
      <c r="C299" t="s">
        <v>7347</v>
      </c>
      <c r="D299" s="404">
        <v>171105698</v>
      </c>
      <c r="E299" s="401" t="str">
        <f t="shared" si="4"/>
        <v>Í1+%eÈ8QÎ</v>
      </c>
    </row>
    <row r="300" spans="1:5" ht="26.1">
      <c r="A300" s="403" t="s">
        <v>7348</v>
      </c>
      <c r="B300">
        <v>3400</v>
      </c>
      <c r="C300" t="s">
        <v>7349</v>
      </c>
      <c r="D300" s="404">
        <v>171112293</v>
      </c>
      <c r="E300" s="401" t="str">
        <f t="shared" si="4"/>
        <v>Í1+,=È3vÎ</v>
      </c>
    </row>
    <row r="301" spans="1:5" ht="26.1">
      <c r="A301" s="403" t="s">
        <v>7350</v>
      </c>
      <c r="B301">
        <v>8800</v>
      </c>
      <c r="C301" t="s">
        <v>7351</v>
      </c>
      <c r="D301" s="404">
        <v>171112638</v>
      </c>
      <c r="E301" s="401" t="str">
        <f t="shared" si="4"/>
        <v>Í1+,_È8NÎ</v>
      </c>
    </row>
    <row r="302" spans="1:5" ht="26.1">
      <c r="A302" s="403" t="s">
        <v>7352</v>
      </c>
      <c r="B302">
        <v>21600</v>
      </c>
      <c r="C302" t="s">
        <v>7353</v>
      </c>
      <c r="D302" s="404">
        <v>171106117</v>
      </c>
      <c r="E302" s="401" t="str">
        <f t="shared" si="4"/>
        <v>Í1+&amp;+È74Î</v>
      </c>
    </row>
    <row r="303" spans="1:5" ht="26.1" hidden="1">
      <c r="A303" s="403" t="s">
        <v>7354</v>
      </c>
      <c r="B303">
        <v>24800</v>
      </c>
      <c r="C303" t="s">
        <v>7355</v>
      </c>
      <c r="E303" s="401" t="e">
        <f t="shared" si="4"/>
        <v>#VALUE!</v>
      </c>
    </row>
    <row r="304" spans="1:5" ht="26.1" hidden="1">
      <c r="A304" s="403" t="s">
        <v>7356</v>
      </c>
      <c r="B304">
        <v>16800</v>
      </c>
      <c r="C304" t="s">
        <v>7357</v>
      </c>
      <c r="E304" s="401" t="e">
        <f t="shared" si="4"/>
        <v>#VALUE!</v>
      </c>
    </row>
    <row r="305" spans="1:5" ht="26.1" hidden="1">
      <c r="A305" s="403" t="s">
        <v>7358</v>
      </c>
      <c r="B305">
        <v>18400</v>
      </c>
      <c r="C305" t="s">
        <v>7359</v>
      </c>
      <c r="E305" s="401" t="e">
        <f t="shared" si="4"/>
        <v>#VALUE!</v>
      </c>
    </row>
    <row r="306" spans="1:5" ht="26.1" hidden="1">
      <c r="A306" s="403" t="s">
        <v>7360</v>
      </c>
      <c r="B306">
        <v>21600</v>
      </c>
      <c r="C306" t="s">
        <v>7361</v>
      </c>
      <c r="E306" s="401" t="e">
        <f t="shared" si="4"/>
        <v>#VALUE!</v>
      </c>
    </row>
    <row r="307" spans="1:5" ht="26.1">
      <c r="A307" s="403" t="s">
        <v>7362</v>
      </c>
      <c r="B307">
        <v>8800</v>
      </c>
      <c r="C307" t="s">
        <v>7363</v>
      </c>
      <c r="D307" s="404">
        <v>171108322</v>
      </c>
      <c r="E307" s="401" t="str">
        <f t="shared" si="4"/>
        <v>Í1+(@È2pÎ</v>
      </c>
    </row>
    <row r="308" spans="1:5" ht="26.1" hidden="1">
      <c r="A308" s="403" t="s">
        <v>7364</v>
      </c>
      <c r="B308">
        <v>12000</v>
      </c>
      <c r="C308" t="s">
        <v>7365</v>
      </c>
      <c r="E308" s="401" t="e">
        <f t="shared" si="4"/>
        <v>#VALUE!</v>
      </c>
    </row>
    <row r="309" spans="1:5" ht="26.1">
      <c r="A309" s="403" t="s">
        <v>7366</v>
      </c>
      <c r="B309">
        <v>7200</v>
      </c>
      <c r="C309" t="s">
        <v>7367</v>
      </c>
      <c r="D309" s="404">
        <v>171103365</v>
      </c>
      <c r="E309" s="401" t="str">
        <f t="shared" si="4"/>
        <v>Í1+#DÈ5ÇÎ</v>
      </c>
    </row>
    <row r="310" spans="1:5" ht="26.1">
      <c r="A310" s="403" t="s">
        <v>7368</v>
      </c>
      <c r="B310">
        <v>36000</v>
      </c>
      <c r="C310" t="s">
        <v>7369</v>
      </c>
      <c r="D310" s="404">
        <v>171100247</v>
      </c>
      <c r="E310" s="401" t="str">
        <f t="shared" si="4"/>
        <v>Í1+Â8È7VÎ</v>
      </c>
    </row>
    <row r="311" spans="1:5" ht="26.1">
      <c r="A311" s="403" t="s">
        <v>7370</v>
      </c>
      <c r="B311">
        <v>32800</v>
      </c>
      <c r="C311" t="s">
        <v>7371</v>
      </c>
      <c r="D311" s="404">
        <v>171106330</v>
      </c>
      <c r="E311" s="401" t="str">
        <f t="shared" si="4"/>
        <v>Í1+&amp;AÈ0bÎ</v>
      </c>
    </row>
    <row r="312" spans="1:5" ht="26.1">
      <c r="A312" s="403" t="s">
        <v>7372</v>
      </c>
      <c r="B312">
        <v>64800</v>
      </c>
      <c r="C312" t="s">
        <v>7373</v>
      </c>
      <c r="D312" s="404">
        <v>171105677</v>
      </c>
      <c r="E312" s="401" t="str">
        <f t="shared" si="4"/>
        <v>Í1+%cÈ7CÎ</v>
      </c>
    </row>
    <row r="313" spans="1:5" ht="26.1">
      <c r="A313" s="403" t="s">
        <v>7374</v>
      </c>
      <c r="B313">
        <v>72800</v>
      </c>
      <c r="C313" t="s">
        <v>7375</v>
      </c>
      <c r="D313" s="404">
        <v>171106051</v>
      </c>
      <c r="E313" s="401" t="str">
        <f t="shared" si="4"/>
        <v>Í1+&amp;%È1_Î</v>
      </c>
    </row>
    <row r="314" spans="1:5" ht="26.1" hidden="1">
      <c r="A314" s="403" t="s">
        <v>7376</v>
      </c>
      <c r="B314">
        <v>32800</v>
      </c>
      <c r="C314" t="s">
        <v>7377</v>
      </c>
      <c r="E314" s="401" t="e">
        <f t="shared" si="4"/>
        <v>#VALUE!</v>
      </c>
    </row>
    <row r="315" spans="1:5" ht="26.1" hidden="1">
      <c r="A315" s="403" t="s">
        <v>7378</v>
      </c>
      <c r="B315">
        <v>3400</v>
      </c>
      <c r="C315" t="s">
        <v>7379</v>
      </c>
      <c r="E315" s="401" t="e">
        <f t="shared" si="4"/>
        <v>#VALUE!</v>
      </c>
    </row>
    <row r="316" spans="1:5" ht="26.1">
      <c r="A316" s="403" t="s">
        <v>7380</v>
      </c>
      <c r="B316">
        <v>15200</v>
      </c>
      <c r="C316" t="s">
        <v>7381</v>
      </c>
      <c r="D316" s="404">
        <v>171100443</v>
      </c>
      <c r="E316" s="401" t="str">
        <f t="shared" si="4"/>
        <v>Í1+ÂLÈ3'Î</v>
      </c>
    </row>
    <row r="317" spans="1:5" ht="26.1">
      <c r="A317" s="403" t="s">
        <v>7382</v>
      </c>
      <c r="B317">
        <v>12000</v>
      </c>
      <c r="C317" t="s">
        <v>7383</v>
      </c>
      <c r="D317" s="404">
        <v>171100773</v>
      </c>
      <c r="E317" s="401" t="str">
        <f t="shared" si="4"/>
        <v>Í1+ÂmÈ3DÎ</v>
      </c>
    </row>
    <row r="318" spans="1:5" ht="26.1">
      <c r="A318" s="403" t="s">
        <v>7384</v>
      </c>
      <c r="B318">
        <v>8800</v>
      </c>
      <c r="C318" t="s">
        <v>7385</v>
      </c>
      <c r="D318" s="404">
        <v>171105931</v>
      </c>
      <c r="E318" s="401" t="str">
        <f t="shared" si="4"/>
        <v>Í1+%}È1ÂÎ</v>
      </c>
    </row>
    <row r="319" spans="1:5" ht="26.1">
      <c r="A319" s="403" t="s">
        <v>7386</v>
      </c>
      <c r="B319">
        <v>23200</v>
      </c>
      <c r="C319" t="s">
        <v>7387</v>
      </c>
      <c r="D319" s="404">
        <v>171112593</v>
      </c>
      <c r="E319" s="401" t="str">
        <f t="shared" si="4"/>
        <v>Í1+,[È3ÂÎ</v>
      </c>
    </row>
    <row r="320" spans="1:5" ht="26.1">
      <c r="A320" s="403" t="s">
        <v>7388</v>
      </c>
      <c r="B320">
        <v>31200</v>
      </c>
      <c r="C320" t="s">
        <v>7389</v>
      </c>
      <c r="D320" s="404">
        <v>171105051</v>
      </c>
      <c r="E320" s="401" t="str">
        <f t="shared" si="4"/>
        <v>Í1+%%È1\Î</v>
      </c>
    </row>
    <row r="321" spans="1:5" ht="26.1">
      <c r="A321" s="403" t="s">
        <v>7390</v>
      </c>
      <c r="B321">
        <v>72800</v>
      </c>
      <c r="C321" t="s">
        <v>7391</v>
      </c>
      <c r="D321" s="404">
        <v>171100492</v>
      </c>
      <c r="E321" s="401" t="str">
        <f t="shared" si="4"/>
        <v>Í1+ÂQÈ25Î</v>
      </c>
    </row>
    <row r="322" spans="1:5" ht="26.1" hidden="1">
      <c r="A322" s="403" t="s">
        <v>7392</v>
      </c>
      <c r="B322">
        <v>93600</v>
      </c>
      <c r="C322" t="s">
        <v>7393</v>
      </c>
      <c r="E322" s="401" t="e">
        <f t="shared" si="4"/>
        <v>#VALUE!</v>
      </c>
    </row>
    <row r="323" spans="1:5" ht="26.1">
      <c r="A323" s="403" t="s">
        <v>7394</v>
      </c>
      <c r="B323">
        <v>12000</v>
      </c>
      <c r="C323" t="s">
        <v>7395</v>
      </c>
      <c r="D323" s="404">
        <v>171105275</v>
      </c>
      <c r="E323" s="401" t="str">
        <f t="shared" ref="E323:E386" si="5">Code128(D323)</f>
        <v>Í1+%;È5eÎ</v>
      </c>
    </row>
    <row r="324" spans="1:5" ht="26.1">
      <c r="A324" s="403" t="s">
        <v>7396</v>
      </c>
      <c r="B324">
        <v>26400</v>
      </c>
      <c r="C324" t="s">
        <v>7397</v>
      </c>
      <c r="D324" s="404">
        <v>171103003</v>
      </c>
      <c r="E324" s="401" t="str">
        <f t="shared" si="5"/>
        <v>Í1+#ÂÈ3NÎ</v>
      </c>
    </row>
    <row r="325" spans="1:5" ht="26.1">
      <c r="A325" s="403" t="s">
        <v>7398</v>
      </c>
      <c r="B325">
        <v>60000</v>
      </c>
      <c r="C325" t="s">
        <v>7399</v>
      </c>
      <c r="D325" s="404">
        <v>171107470</v>
      </c>
      <c r="E325" s="401" t="str">
        <f t="shared" si="5"/>
        <v>Í1+'OÈ06Î</v>
      </c>
    </row>
    <row r="326" spans="1:5" ht="26.1">
      <c r="A326" s="403" t="s">
        <v>7400</v>
      </c>
      <c r="B326">
        <v>20000</v>
      </c>
      <c r="C326" t="s">
        <v>7401</v>
      </c>
      <c r="D326" s="404">
        <v>171107476</v>
      </c>
      <c r="E326" s="401" t="str">
        <f t="shared" si="5"/>
        <v>Í1+'OÈ6ZÎ</v>
      </c>
    </row>
    <row r="327" spans="1:5" ht="26.1" hidden="1">
      <c r="A327" s="403" t="s">
        <v>7402</v>
      </c>
      <c r="B327">
        <v>50400</v>
      </c>
      <c r="C327" t="s">
        <v>7403</v>
      </c>
      <c r="E327" s="401" t="e">
        <f t="shared" si="5"/>
        <v>#VALUE!</v>
      </c>
    </row>
    <row r="328" spans="1:5" ht="26.1">
      <c r="A328" s="403" t="s">
        <v>7404</v>
      </c>
      <c r="B328">
        <v>7200</v>
      </c>
      <c r="C328" t="s">
        <v>7405</v>
      </c>
      <c r="D328" s="404">
        <v>171102239</v>
      </c>
      <c r="E328" s="401" t="str">
        <f t="shared" si="5"/>
        <v>Í1+"7È9dÎ</v>
      </c>
    </row>
    <row r="329" spans="1:5" ht="26.1">
      <c r="A329" s="403" t="s">
        <v>7406</v>
      </c>
      <c r="B329">
        <v>58400</v>
      </c>
      <c r="C329" t="s">
        <v>7407</v>
      </c>
      <c r="D329" s="404">
        <v>171102241</v>
      </c>
      <c r="E329" s="401" t="str">
        <f t="shared" si="5"/>
        <v>Í1+"8È18Î</v>
      </c>
    </row>
    <row r="330" spans="1:5" ht="26.1">
      <c r="A330" s="403" t="s">
        <v>3592</v>
      </c>
      <c r="B330">
        <v>61600</v>
      </c>
      <c r="C330" t="s">
        <v>7408</v>
      </c>
      <c r="D330" s="404">
        <v>171111438</v>
      </c>
      <c r="E330" s="401" t="str">
        <f t="shared" si="5"/>
        <v>Í1++KÈ8bÎ</v>
      </c>
    </row>
    <row r="331" spans="1:5" ht="26.1">
      <c r="A331" s="403" t="s">
        <v>7409</v>
      </c>
      <c r="B331">
        <v>47200</v>
      </c>
      <c r="C331" t="s">
        <v>7410</v>
      </c>
      <c r="D331" s="404">
        <v>171111437</v>
      </c>
      <c r="E331" s="401" t="str">
        <f t="shared" si="5"/>
        <v>Í1++KÈ7\Î</v>
      </c>
    </row>
    <row r="332" spans="1:5" ht="26.1">
      <c r="A332" s="403" t="s">
        <v>7411</v>
      </c>
      <c r="B332">
        <v>8800</v>
      </c>
      <c r="C332" t="s">
        <v>7412</v>
      </c>
      <c r="D332" s="404">
        <v>171107590</v>
      </c>
      <c r="E332" s="401" t="str">
        <f t="shared" si="5"/>
        <v>Í1+'[È0fÎ</v>
      </c>
    </row>
    <row r="333" spans="1:5" ht="26.1">
      <c r="A333" s="403" t="s">
        <v>7413</v>
      </c>
      <c r="B333">
        <v>34400</v>
      </c>
      <c r="C333" t="s">
        <v>7414</v>
      </c>
      <c r="D333" s="404">
        <v>171102403</v>
      </c>
      <c r="E333" s="401" t="str">
        <f t="shared" si="5"/>
        <v>Í1+"HÈ3ÈÎ</v>
      </c>
    </row>
    <row r="334" spans="1:5" ht="26.1">
      <c r="A334" s="403" t="s">
        <v>7415</v>
      </c>
      <c r="B334">
        <v>55200</v>
      </c>
      <c r="C334" t="s">
        <v>7416</v>
      </c>
      <c r="D334" s="404">
        <v>171103011</v>
      </c>
      <c r="E334" s="401" t="str">
        <f t="shared" si="5"/>
        <v>Í1+#!È1FÎ</v>
      </c>
    </row>
    <row r="335" spans="1:5" ht="26.1">
      <c r="A335" s="403" t="s">
        <v>7417</v>
      </c>
      <c r="B335">
        <v>28000</v>
      </c>
      <c r="C335" t="s">
        <v>7418</v>
      </c>
      <c r="D335" s="404">
        <v>171106038</v>
      </c>
      <c r="E335" s="401" t="str">
        <f t="shared" si="5"/>
        <v>Í1+&amp;#È8ÅÎ</v>
      </c>
    </row>
    <row r="336" spans="1:5" ht="26.1">
      <c r="A336" s="403" t="s">
        <v>7419</v>
      </c>
      <c r="B336">
        <v>106400</v>
      </c>
      <c r="C336" t="s">
        <v>7420</v>
      </c>
      <c r="D336" s="404">
        <v>171106222</v>
      </c>
      <c r="E336" s="401" t="str">
        <f t="shared" si="5"/>
        <v>Í1+&amp;6È2BÎ</v>
      </c>
    </row>
    <row r="337" spans="1:5" ht="26.1">
      <c r="A337" s="403" t="s">
        <v>7421</v>
      </c>
      <c r="B337">
        <v>18400</v>
      </c>
      <c r="C337" t="s">
        <v>7422</v>
      </c>
      <c r="D337" s="404">
        <v>171105589</v>
      </c>
      <c r="E337" s="401" t="str">
        <f t="shared" si="5"/>
        <v>Í1+%ZÈ9+Î</v>
      </c>
    </row>
    <row r="338" spans="1:5" ht="26.1">
      <c r="A338" s="403" t="s">
        <v>7423</v>
      </c>
      <c r="B338">
        <v>32800</v>
      </c>
      <c r="C338" t="s">
        <v>7424</v>
      </c>
      <c r="D338" s="404">
        <v>171106311</v>
      </c>
      <c r="E338" s="401" t="str">
        <f t="shared" si="5"/>
        <v>Í1+&amp;?È1`Î</v>
      </c>
    </row>
    <row r="339" spans="1:5" ht="26.1">
      <c r="A339" s="403" t="s">
        <v>7425</v>
      </c>
      <c r="B339">
        <v>28000</v>
      </c>
      <c r="C339" t="s">
        <v>7426</v>
      </c>
      <c r="D339" s="404">
        <v>171108160</v>
      </c>
      <c r="E339" s="401" t="str">
        <f t="shared" si="5"/>
        <v>Í1+(0È0$Î</v>
      </c>
    </row>
    <row r="340" spans="1:5" ht="26.1">
      <c r="A340" s="403" t="s">
        <v>7427</v>
      </c>
      <c r="B340">
        <v>42400</v>
      </c>
      <c r="C340" t="s">
        <v>7428</v>
      </c>
      <c r="D340" s="404">
        <v>171110047</v>
      </c>
      <c r="E340" s="401" t="str">
        <f t="shared" si="5"/>
        <v>Í1+*$È7$Î</v>
      </c>
    </row>
    <row r="341" spans="1:5" ht="26.1">
      <c r="A341" s="403" t="s">
        <v>7429</v>
      </c>
      <c r="B341">
        <v>10400</v>
      </c>
      <c r="C341" t="s">
        <v>7430</v>
      </c>
      <c r="D341" s="404">
        <v>171108525</v>
      </c>
      <c r="E341" s="401" t="str">
        <f t="shared" si="5"/>
        <v>Í1+(TÈ5kÎ</v>
      </c>
    </row>
    <row r="342" spans="1:5" ht="26.1">
      <c r="A342" s="403" t="s">
        <v>7431</v>
      </c>
      <c r="B342">
        <v>10400</v>
      </c>
      <c r="C342" t="s">
        <v>7432</v>
      </c>
      <c r="D342" s="404">
        <v>171107362</v>
      </c>
      <c r="E342" s="401" t="str">
        <f t="shared" si="5"/>
        <v>Í1+'DÈ2}Î</v>
      </c>
    </row>
    <row r="343" spans="1:5" ht="26.1" hidden="1">
      <c r="A343" s="403" t="s">
        <v>7433</v>
      </c>
      <c r="B343">
        <v>42400</v>
      </c>
      <c r="C343" t="s">
        <v>7434</v>
      </c>
      <c r="E343" s="401" t="e">
        <f t="shared" si="5"/>
        <v>#VALUE!</v>
      </c>
    </row>
    <row r="344" spans="1:5" ht="26.1">
      <c r="A344" s="403" t="s">
        <v>7435</v>
      </c>
      <c r="B344">
        <v>21600</v>
      </c>
      <c r="C344" t="s">
        <v>7436</v>
      </c>
      <c r="D344" s="404">
        <v>171106168</v>
      </c>
      <c r="E344" s="401" t="str">
        <f t="shared" si="5"/>
        <v>Í1+&amp;0È8NÎ</v>
      </c>
    </row>
    <row r="345" spans="1:5" ht="26.1">
      <c r="A345" s="403" t="s">
        <v>7437</v>
      </c>
      <c r="B345">
        <v>24800</v>
      </c>
      <c r="C345" t="s">
        <v>7438</v>
      </c>
      <c r="D345" s="404">
        <v>171105167</v>
      </c>
      <c r="E345" s="401" t="str">
        <f t="shared" si="5"/>
        <v>Í1+%0È7EÎ</v>
      </c>
    </row>
    <row r="346" spans="1:5" ht="26.1">
      <c r="A346" s="403" t="s">
        <v>7439</v>
      </c>
      <c r="B346">
        <v>13600</v>
      </c>
      <c r="C346" t="s">
        <v>7440</v>
      </c>
      <c r="D346" s="404">
        <v>171105918</v>
      </c>
      <c r="E346" s="401" t="str">
        <f t="shared" si="5"/>
        <v>Í1+%{È8BÎ</v>
      </c>
    </row>
    <row r="347" spans="1:5" ht="26.1">
      <c r="A347" s="403" t="s">
        <v>7441</v>
      </c>
      <c r="B347">
        <v>42400</v>
      </c>
      <c r="C347" t="s">
        <v>7442</v>
      </c>
      <c r="D347" s="404">
        <v>171100675</v>
      </c>
      <c r="E347" s="401" t="str">
        <f t="shared" si="5"/>
        <v>Í1+ÂcÈ5(Î</v>
      </c>
    </row>
    <row r="348" spans="1:5" ht="26.1" hidden="1">
      <c r="A348" s="403" t="s">
        <v>7443</v>
      </c>
      <c r="B348">
        <v>15200</v>
      </c>
      <c r="C348" t="s">
        <v>7444</v>
      </c>
      <c r="E348" s="401" t="e">
        <f t="shared" si="5"/>
        <v>#VALUE!</v>
      </c>
    </row>
    <row r="349" spans="1:5" ht="26.1">
      <c r="A349" s="403" t="s">
        <v>7445</v>
      </c>
      <c r="B349">
        <v>13600</v>
      </c>
      <c r="C349" t="s">
        <v>7446</v>
      </c>
      <c r="D349" s="404">
        <v>171112273</v>
      </c>
      <c r="E349" s="401" t="str">
        <f t="shared" si="5"/>
        <v>Í1+,;È3nÎ</v>
      </c>
    </row>
    <row r="350" spans="1:5" ht="26.1">
      <c r="A350" s="403" t="s">
        <v>7447</v>
      </c>
      <c r="B350">
        <v>13600</v>
      </c>
      <c r="C350" t="s">
        <v>7448</v>
      </c>
      <c r="D350" s="404">
        <v>171103034</v>
      </c>
      <c r="E350" s="401" t="str">
        <f t="shared" si="5"/>
        <v>Í1+##È4`Î</v>
      </c>
    </row>
    <row r="351" spans="1:5" ht="26.1" hidden="1">
      <c r="A351" s="403" t="s">
        <v>7449</v>
      </c>
      <c r="B351">
        <v>12000</v>
      </c>
      <c r="C351" t="s">
        <v>7450</v>
      </c>
      <c r="E351" s="401" t="e">
        <f t="shared" si="5"/>
        <v>#VALUE!</v>
      </c>
    </row>
    <row r="352" spans="1:5" ht="26.1">
      <c r="A352" s="403" t="s">
        <v>7451</v>
      </c>
      <c r="B352">
        <v>8800</v>
      </c>
      <c r="C352" t="s">
        <v>7452</v>
      </c>
      <c r="D352" s="404">
        <v>171100515</v>
      </c>
      <c r="E352" s="401" t="str">
        <f t="shared" si="5"/>
        <v>Í1+ÂSÈ5OÎ</v>
      </c>
    </row>
    <row r="353" spans="1:5" ht="26.1">
      <c r="A353" s="403" t="s">
        <v>7453</v>
      </c>
      <c r="B353">
        <v>13600</v>
      </c>
      <c r="C353" t="s">
        <v>7454</v>
      </c>
      <c r="D353" s="404">
        <v>171110053</v>
      </c>
      <c r="E353" s="401" t="str">
        <f t="shared" si="5"/>
        <v>Í1+*%È3wÎ</v>
      </c>
    </row>
    <row r="354" spans="1:5" ht="26.1">
      <c r="A354" s="403" t="s">
        <v>7455</v>
      </c>
      <c r="B354">
        <v>31200</v>
      </c>
      <c r="C354" t="s">
        <v>7456</v>
      </c>
      <c r="D354" s="404">
        <v>171105646</v>
      </c>
      <c r="E354" s="401" t="str">
        <f t="shared" si="5"/>
        <v>Í1+%`È61Î</v>
      </c>
    </row>
    <row r="355" spans="1:5" ht="26.1">
      <c r="A355" s="403" t="s">
        <v>7457</v>
      </c>
      <c r="B355">
        <v>184800</v>
      </c>
      <c r="C355" t="s">
        <v>7458</v>
      </c>
      <c r="D355" s="404">
        <v>171105306</v>
      </c>
      <c r="E355" s="401" t="str">
        <f t="shared" si="5"/>
        <v>Í1+%&gt;È6wÎ</v>
      </c>
    </row>
    <row r="356" spans="1:5" ht="26.1">
      <c r="A356" s="403" t="s">
        <v>7459</v>
      </c>
      <c r="B356">
        <v>23200</v>
      </c>
      <c r="C356" t="s">
        <v>7460</v>
      </c>
      <c r="D356" s="404">
        <v>171105012</v>
      </c>
      <c r="E356" s="401" t="str">
        <f t="shared" si="5"/>
        <v>Í1+%!È2RÎ</v>
      </c>
    </row>
    <row r="357" spans="1:5" ht="26.1">
      <c r="A357" s="403" t="s">
        <v>7461</v>
      </c>
      <c r="B357">
        <v>12000</v>
      </c>
      <c r="C357" t="s">
        <v>7462</v>
      </c>
      <c r="D357" s="404">
        <v>171112287</v>
      </c>
      <c r="E357" s="401" t="str">
        <f t="shared" si="5"/>
        <v>Í1+,&lt;È7#Î</v>
      </c>
    </row>
    <row r="358" spans="1:5" ht="26.1">
      <c r="A358" s="403" t="s">
        <v>7463</v>
      </c>
      <c r="B358">
        <v>40800</v>
      </c>
      <c r="C358" t="s">
        <v>7464</v>
      </c>
      <c r="D358" s="404">
        <v>171102415</v>
      </c>
      <c r="E358" s="401" t="str">
        <f t="shared" si="5"/>
        <v>Í1+"IÈ5-Î</v>
      </c>
    </row>
    <row r="359" spans="1:5" ht="26.1">
      <c r="A359" s="403" t="s">
        <v>1983</v>
      </c>
      <c r="B359">
        <v>16800</v>
      </c>
      <c r="C359" t="s">
        <v>7465</v>
      </c>
      <c r="D359" s="404">
        <v>171105772</v>
      </c>
      <c r="E359" s="401" t="str">
        <f t="shared" si="5"/>
        <v>Í1+%mÈ2MÎ</v>
      </c>
    </row>
    <row r="360" spans="1:5" ht="26.1">
      <c r="A360" s="403" t="s">
        <v>7466</v>
      </c>
      <c r="B360">
        <v>31200</v>
      </c>
      <c r="C360" t="s">
        <v>7467</v>
      </c>
      <c r="D360" s="404">
        <v>171107344</v>
      </c>
      <c r="E360" s="401" t="str">
        <f t="shared" si="5"/>
        <v>Í1+'BÈ4ÅÎ</v>
      </c>
    </row>
    <row r="361" spans="1:5" ht="26.1">
      <c r="A361" s="403" t="s">
        <v>7468</v>
      </c>
      <c r="B361">
        <v>7200</v>
      </c>
      <c r="C361" t="s">
        <v>7469</v>
      </c>
      <c r="D361" s="404">
        <v>171108099</v>
      </c>
      <c r="E361" s="401" t="str">
        <f t="shared" si="5"/>
        <v>Í1+()È9&gt;Î</v>
      </c>
    </row>
    <row r="362" spans="1:5" ht="26.1">
      <c r="A362" s="403" t="s">
        <v>4717</v>
      </c>
      <c r="B362">
        <v>39200</v>
      </c>
      <c r="C362" t="s">
        <v>7470</v>
      </c>
      <c r="D362" s="404">
        <v>171103129</v>
      </c>
      <c r="E362" s="401" t="str">
        <f t="shared" si="5"/>
        <v>Í1+#,È9;Î</v>
      </c>
    </row>
    <row r="363" spans="1:5" ht="26.1">
      <c r="A363" s="403" t="s">
        <v>6727</v>
      </c>
      <c r="B363">
        <v>23200</v>
      </c>
      <c r="C363" t="s">
        <v>7471</v>
      </c>
      <c r="D363" s="404">
        <v>171102145</v>
      </c>
      <c r="E363" s="401" t="str">
        <f t="shared" si="5"/>
        <v>Í1+".È5(Î</v>
      </c>
    </row>
    <row r="364" spans="1:5" ht="26.1">
      <c r="A364" s="403" t="s">
        <v>7472</v>
      </c>
      <c r="B364">
        <v>15200</v>
      </c>
      <c r="C364" t="s">
        <v>7473</v>
      </c>
      <c r="D364" s="404">
        <v>171104922</v>
      </c>
      <c r="E364" s="401" t="str">
        <f t="shared" si="5"/>
        <v>Í1+$|È2ÊÎ</v>
      </c>
    </row>
    <row r="365" spans="1:5" ht="26.1">
      <c r="A365" s="403" t="s">
        <v>7474</v>
      </c>
      <c r="B365">
        <v>13600</v>
      </c>
      <c r="C365" t="s">
        <v>7475</v>
      </c>
      <c r="D365" s="404">
        <v>171110385</v>
      </c>
      <c r="E365" s="401" t="str">
        <f t="shared" si="5"/>
        <v>Í1+*FÈ59Î</v>
      </c>
    </row>
    <row r="366" spans="1:5" ht="26.1" hidden="1">
      <c r="A366" s="403" t="s">
        <v>7476</v>
      </c>
      <c r="B366">
        <v>13600</v>
      </c>
      <c r="C366" t="s">
        <v>7477</v>
      </c>
      <c r="E366" s="401" t="e">
        <f t="shared" si="5"/>
        <v>#VALUE!</v>
      </c>
    </row>
    <row r="367" spans="1:5" ht="26.1">
      <c r="A367" s="403" t="s">
        <v>394</v>
      </c>
      <c r="B367">
        <v>68000</v>
      </c>
      <c r="C367" t="s">
        <v>7478</v>
      </c>
      <c r="D367" s="404">
        <v>171107435</v>
      </c>
      <c r="E367" s="401" t="str">
        <f t="shared" si="5"/>
        <v>Í1+'KÈ5DÎ</v>
      </c>
    </row>
    <row r="368" spans="1:5" ht="26.1" hidden="1">
      <c r="A368" s="403" t="s">
        <v>7479</v>
      </c>
      <c r="B368">
        <v>8800</v>
      </c>
      <c r="C368" t="s">
        <v>7480</v>
      </c>
      <c r="E368" s="401" t="e">
        <f t="shared" si="5"/>
        <v>#VALUE!</v>
      </c>
    </row>
    <row r="369" spans="1:5" ht="26.1">
      <c r="A369" s="403" t="s">
        <v>7481</v>
      </c>
      <c r="B369">
        <v>95200</v>
      </c>
      <c r="C369" t="s">
        <v>7482</v>
      </c>
      <c r="D369" s="404">
        <v>171105192</v>
      </c>
      <c r="E369" s="401" t="str">
        <f t="shared" si="5"/>
        <v>Í1+%3È23Î</v>
      </c>
    </row>
    <row r="370" spans="1:5" ht="26.1">
      <c r="A370" s="403" t="s">
        <v>7483</v>
      </c>
      <c r="B370">
        <v>36000</v>
      </c>
      <c r="C370" t="s">
        <v>7484</v>
      </c>
      <c r="D370" s="404">
        <v>171102247</v>
      </c>
      <c r="E370" s="401" t="str">
        <f t="shared" si="5"/>
        <v>Í1+"8È7\Î</v>
      </c>
    </row>
    <row r="371" spans="1:5" ht="26.1">
      <c r="A371" s="403" t="s">
        <v>7485</v>
      </c>
      <c r="B371">
        <v>184800</v>
      </c>
      <c r="C371" t="s">
        <v>7486</v>
      </c>
      <c r="D371" s="404">
        <v>171110290</v>
      </c>
      <c r="E371" s="401" t="str">
        <f t="shared" si="5"/>
        <v>Í1+*=È0^Î</v>
      </c>
    </row>
    <row r="372" spans="1:5" ht="26.1">
      <c r="A372" s="403" t="s">
        <v>7487</v>
      </c>
      <c r="B372">
        <v>63200</v>
      </c>
      <c r="C372" t="s">
        <v>7488</v>
      </c>
      <c r="D372" s="404">
        <v>171109145</v>
      </c>
      <c r="E372" s="401" t="str">
        <f t="shared" si="5"/>
        <v>Í1+).È5=Î</v>
      </c>
    </row>
    <row r="373" spans="1:5" ht="26.1">
      <c r="A373" s="403" t="s">
        <v>7489</v>
      </c>
      <c r="B373">
        <v>15200</v>
      </c>
      <c r="C373" t="s">
        <v>7490</v>
      </c>
      <c r="D373" s="404">
        <v>171107343</v>
      </c>
      <c r="E373" s="401" t="str">
        <f t="shared" si="5"/>
        <v>Í1+'BÈ3{Î</v>
      </c>
    </row>
    <row r="374" spans="1:5" ht="26.1" hidden="1">
      <c r="A374" s="403" t="s">
        <v>7491</v>
      </c>
      <c r="B374">
        <v>21600</v>
      </c>
      <c r="C374" t="s">
        <v>7492</v>
      </c>
      <c r="E374" s="401" t="e">
        <f t="shared" si="5"/>
        <v>#VALUE!</v>
      </c>
    </row>
    <row r="375" spans="1:5" ht="26.1">
      <c r="A375" s="403" t="s">
        <v>7493</v>
      </c>
      <c r="B375">
        <v>3400</v>
      </c>
      <c r="C375" t="s">
        <v>7494</v>
      </c>
      <c r="D375" s="404">
        <v>171100710</v>
      </c>
      <c r="E375" s="401" t="str">
        <f t="shared" si="5"/>
        <v>Í1+ÂgÈ0ÅÎ</v>
      </c>
    </row>
    <row r="376" spans="1:5" ht="26.1">
      <c r="A376" s="403" t="s">
        <v>7495</v>
      </c>
      <c r="B376">
        <v>71200</v>
      </c>
      <c r="C376" t="s">
        <v>7496</v>
      </c>
      <c r="D376" s="404">
        <v>171103315</v>
      </c>
      <c r="E376" s="401" t="str">
        <f t="shared" si="5"/>
        <v>Í1+#?È5oÎ</v>
      </c>
    </row>
    <row r="377" spans="1:5" ht="26.1">
      <c r="A377" s="403" t="s">
        <v>7497</v>
      </c>
      <c r="B377">
        <v>2100</v>
      </c>
      <c r="C377" t="s">
        <v>7498</v>
      </c>
      <c r="D377" s="404">
        <v>171112264</v>
      </c>
      <c r="E377" s="401" t="str">
        <f t="shared" si="5"/>
        <v>Í1+,:È4pÎ</v>
      </c>
    </row>
    <row r="378" spans="1:5" ht="26.1" hidden="1">
      <c r="A378" s="403" t="s">
        <v>7499</v>
      </c>
      <c r="B378">
        <v>32800</v>
      </c>
      <c r="C378" t="s">
        <v>7500</v>
      </c>
      <c r="E378" s="401" t="e">
        <f t="shared" si="5"/>
        <v>#VALUE!</v>
      </c>
    </row>
    <row r="379" spans="1:5" ht="26.1">
      <c r="A379" s="403" t="s">
        <v>7501</v>
      </c>
      <c r="B379">
        <v>23200</v>
      </c>
      <c r="C379" t="s">
        <v>7502</v>
      </c>
      <c r="D379" s="404">
        <v>171112210</v>
      </c>
      <c r="E379" s="401" t="str">
        <f t="shared" si="5"/>
        <v>Í1+,5È0DÎ</v>
      </c>
    </row>
    <row r="380" spans="1:5" ht="26.1">
      <c r="A380" s="403" t="s">
        <v>7503</v>
      </c>
      <c r="B380">
        <v>13600</v>
      </c>
      <c r="C380" t="s">
        <v>7504</v>
      </c>
      <c r="D380" s="404">
        <v>171108474</v>
      </c>
      <c r="E380" s="401" t="str">
        <f t="shared" si="5"/>
        <v>Í1+(OÈ4QÎ</v>
      </c>
    </row>
    <row r="381" spans="1:5" ht="26.1">
      <c r="A381" s="403" t="s">
        <v>7505</v>
      </c>
      <c r="B381">
        <v>133600</v>
      </c>
      <c r="C381" t="s">
        <v>7506</v>
      </c>
      <c r="D381" s="404">
        <v>171107495</v>
      </c>
      <c r="E381" s="401" t="str">
        <f t="shared" si="5"/>
        <v>Í1+'QÈ5\Î</v>
      </c>
    </row>
    <row r="382" spans="1:5" ht="26.1">
      <c r="A382" s="403" t="s">
        <v>7507</v>
      </c>
      <c r="B382">
        <v>2100</v>
      </c>
      <c r="C382" t="s">
        <v>7508</v>
      </c>
      <c r="D382" s="404">
        <v>171102217</v>
      </c>
      <c r="E382" s="401" t="str">
        <f t="shared" si="5"/>
        <v>Í1+"5È7PÎ</v>
      </c>
    </row>
    <row r="383" spans="1:5" ht="26.1">
      <c r="A383" s="403" t="s">
        <v>7509</v>
      </c>
      <c r="B383">
        <v>68000</v>
      </c>
      <c r="C383" t="s">
        <v>7510</v>
      </c>
      <c r="D383" s="404">
        <v>171103343</v>
      </c>
      <c r="E383" s="401" t="str">
        <f t="shared" si="5"/>
        <v>Í1+#BÈ3oÎ</v>
      </c>
    </row>
    <row r="384" spans="1:5" ht="26.1">
      <c r="A384" s="403" t="s">
        <v>2707</v>
      </c>
      <c r="B384">
        <v>29600</v>
      </c>
      <c r="C384" t="s">
        <v>7511</v>
      </c>
      <c r="D384" s="404">
        <v>171102180</v>
      </c>
      <c r="E384" s="401" t="str">
        <f t="shared" si="5"/>
        <v>Í1+"2È0ÅÎ</v>
      </c>
    </row>
    <row r="385" spans="1:5" ht="26.1">
      <c r="A385" s="403" t="s">
        <v>7512</v>
      </c>
      <c r="B385">
        <v>48800</v>
      </c>
      <c r="C385" t="s">
        <v>7513</v>
      </c>
      <c r="D385" s="404">
        <v>171108295</v>
      </c>
      <c r="E385" s="401" t="str">
        <f t="shared" si="5"/>
        <v>Í1+(=È5vÎ</v>
      </c>
    </row>
    <row r="386" spans="1:5" ht="26.1">
      <c r="A386" s="403" t="s">
        <v>7514</v>
      </c>
      <c r="B386">
        <v>7200</v>
      </c>
      <c r="C386" t="s">
        <v>7515</v>
      </c>
      <c r="D386" s="404">
        <v>171103073</v>
      </c>
      <c r="E386" s="401" t="str">
        <f t="shared" si="5"/>
        <v>Í1+#'È3jÎ</v>
      </c>
    </row>
    <row r="387" spans="1:5" ht="26.1" hidden="1">
      <c r="A387" s="403" t="s">
        <v>7516</v>
      </c>
      <c r="B387">
        <v>13600</v>
      </c>
      <c r="C387" t="s">
        <v>7517</v>
      </c>
      <c r="E387" s="401" t="e">
        <f t="shared" ref="E387:E450" si="6">Code128(D387)</f>
        <v>#VALUE!</v>
      </c>
    </row>
    <row r="388" spans="1:5" ht="26.1">
      <c r="A388" s="403" t="s">
        <v>7518</v>
      </c>
      <c r="B388">
        <v>45600</v>
      </c>
      <c r="C388" t="s">
        <v>7519</v>
      </c>
      <c r="D388" s="404">
        <v>171105119</v>
      </c>
      <c r="E388" s="401" t="str">
        <f t="shared" si="6"/>
        <v>Í1+%+È9=Î</v>
      </c>
    </row>
    <row r="389" spans="1:5" ht="26.1" hidden="1">
      <c r="A389" s="403" t="s">
        <v>7520</v>
      </c>
      <c r="B389">
        <v>58400</v>
      </c>
      <c r="C389" t="s">
        <v>7521</v>
      </c>
      <c r="E389" s="401" t="e">
        <f t="shared" si="6"/>
        <v>#VALUE!</v>
      </c>
    </row>
    <row r="390" spans="1:5" ht="26.1">
      <c r="A390" s="403" t="s">
        <v>7522</v>
      </c>
      <c r="B390">
        <v>24800</v>
      </c>
      <c r="C390" t="s">
        <v>7523</v>
      </c>
      <c r="D390" s="404">
        <v>171107744</v>
      </c>
      <c r="E390" s="401" t="str">
        <f t="shared" si="6"/>
        <v>Í1+'jÈ4SÎ</v>
      </c>
    </row>
    <row r="391" spans="1:5" ht="26.1">
      <c r="A391" s="403" t="s">
        <v>7524</v>
      </c>
      <c r="B391">
        <v>18400</v>
      </c>
      <c r="C391" t="s">
        <v>7525</v>
      </c>
      <c r="D391" s="404">
        <v>171107745</v>
      </c>
      <c r="E391" s="401" t="str">
        <f t="shared" si="6"/>
        <v>Í1+'jÈ5YÎ</v>
      </c>
    </row>
    <row r="392" spans="1:5" ht="26.1">
      <c r="A392" s="403" t="s">
        <v>7526</v>
      </c>
      <c r="B392">
        <v>85600</v>
      </c>
      <c r="C392" t="s">
        <v>7527</v>
      </c>
      <c r="D392" s="404">
        <v>171104803</v>
      </c>
      <c r="E392" s="401" t="str">
        <f t="shared" si="6"/>
        <v>Í1+$pÈ3\Î</v>
      </c>
    </row>
    <row r="393" spans="1:5" ht="26.1">
      <c r="A393" s="403" t="s">
        <v>7528</v>
      </c>
      <c r="B393">
        <v>34400</v>
      </c>
      <c r="C393" t="s">
        <v>7529</v>
      </c>
      <c r="D393" s="404">
        <v>171107517</v>
      </c>
      <c r="E393" s="401" t="str">
        <f t="shared" si="6"/>
        <v>Í1+'SÈ7pÎ</v>
      </c>
    </row>
    <row r="394" spans="1:5" ht="26.1" hidden="1">
      <c r="A394" s="403" t="s">
        <v>7530</v>
      </c>
      <c r="B394">
        <v>47200</v>
      </c>
      <c r="C394" t="s">
        <v>7531</v>
      </c>
      <c r="E394" s="401" t="e">
        <f t="shared" si="6"/>
        <v>#VALUE!</v>
      </c>
    </row>
    <row r="395" spans="1:5" ht="26.1" hidden="1">
      <c r="A395" s="403" t="s">
        <v>7532</v>
      </c>
      <c r="B395">
        <v>2100</v>
      </c>
      <c r="C395" t="s">
        <v>7533</v>
      </c>
      <c r="E395" s="401" t="e">
        <f t="shared" si="6"/>
        <v>#VALUE!</v>
      </c>
    </row>
    <row r="396" spans="1:5" ht="26.1">
      <c r="A396" s="403" t="s">
        <v>7534</v>
      </c>
      <c r="B396">
        <v>120800</v>
      </c>
      <c r="C396" t="s">
        <v>7535</v>
      </c>
      <c r="D396" s="404">
        <v>171107606</v>
      </c>
      <c r="E396" s="401" t="str">
        <f t="shared" si="6"/>
        <v>Í1+'\È6'Î</v>
      </c>
    </row>
    <row r="397" spans="1:5" ht="26.1">
      <c r="A397" s="403" t="s">
        <v>7536</v>
      </c>
      <c r="B397">
        <v>20000</v>
      </c>
      <c r="C397" t="s">
        <v>7537</v>
      </c>
      <c r="D397" s="404">
        <v>171103239</v>
      </c>
      <c r="E397" s="401" t="str">
        <f t="shared" si="6"/>
        <v>Í1+#7È9gÎ</v>
      </c>
    </row>
    <row r="398" spans="1:5" ht="26.1">
      <c r="A398" s="403" t="s">
        <v>7538</v>
      </c>
      <c r="B398">
        <v>7200</v>
      </c>
      <c r="C398" t="s">
        <v>7539</v>
      </c>
      <c r="D398" s="404">
        <v>171112291</v>
      </c>
      <c r="E398" s="401" t="str">
        <f t="shared" si="6"/>
        <v>Í1+,=È1jÎ</v>
      </c>
    </row>
    <row r="399" spans="1:5" ht="26.1" hidden="1">
      <c r="A399" s="403" t="s">
        <v>7540</v>
      </c>
      <c r="B399">
        <v>26400</v>
      </c>
      <c r="C399" t="s">
        <v>7541</v>
      </c>
      <c r="E399" s="401" t="e">
        <f t="shared" si="6"/>
        <v>#VALUE!</v>
      </c>
    </row>
    <row r="400" spans="1:5" ht="26.1" hidden="1">
      <c r="A400" s="403" t="s">
        <v>7542</v>
      </c>
      <c r="B400">
        <v>61600</v>
      </c>
      <c r="C400" t="s">
        <v>7543</v>
      </c>
      <c r="E400" s="401" t="e">
        <f t="shared" si="6"/>
        <v>#VALUE!</v>
      </c>
    </row>
    <row r="401" spans="1:5" ht="26.1">
      <c r="A401" s="403" t="s">
        <v>7544</v>
      </c>
      <c r="B401">
        <v>15200</v>
      </c>
      <c r="C401" t="s">
        <v>7545</v>
      </c>
      <c r="D401" s="404">
        <v>171104861</v>
      </c>
      <c r="E401" s="401" t="str">
        <f t="shared" si="6"/>
        <v>Í1+$vÈ1hÎ</v>
      </c>
    </row>
    <row r="402" spans="1:5" ht="26.1">
      <c r="A402" s="403" t="s">
        <v>7546</v>
      </c>
      <c r="B402">
        <v>12000</v>
      </c>
      <c r="C402" t="s">
        <v>7547</v>
      </c>
      <c r="D402" s="404">
        <v>171107454</v>
      </c>
      <c r="E402" s="401" t="str">
        <f t="shared" si="6"/>
        <v>Í1+'MÈ4FÎ</v>
      </c>
    </row>
    <row r="403" spans="1:5" ht="26.1">
      <c r="A403" s="403" t="s">
        <v>7548</v>
      </c>
      <c r="B403">
        <v>61600</v>
      </c>
      <c r="C403" t="s">
        <v>7549</v>
      </c>
      <c r="D403" s="404">
        <v>171102275</v>
      </c>
      <c r="E403" s="401" t="str">
        <f t="shared" si="6"/>
        <v>Í1+";È5\Î</v>
      </c>
    </row>
    <row r="404" spans="1:5" ht="26.1">
      <c r="A404" s="403" t="s">
        <v>7550</v>
      </c>
      <c r="B404">
        <v>74400</v>
      </c>
      <c r="C404" t="s">
        <v>7551</v>
      </c>
      <c r="D404" s="404">
        <v>171107862</v>
      </c>
      <c r="E404" s="401" t="str">
        <f t="shared" si="6"/>
        <v>Í1+'vÈ2wÎ</v>
      </c>
    </row>
    <row r="405" spans="1:5" ht="26.1">
      <c r="A405" s="403" t="s">
        <v>7552</v>
      </c>
      <c r="B405">
        <v>64800</v>
      </c>
      <c r="C405" t="s">
        <v>7553</v>
      </c>
      <c r="D405" s="404">
        <v>171107723</v>
      </c>
      <c r="E405" s="401" t="str">
        <f t="shared" si="6"/>
        <v>Í1+'hÈ3EÎ</v>
      </c>
    </row>
    <row r="406" spans="1:5" ht="26.1">
      <c r="A406" s="403" t="s">
        <v>7554</v>
      </c>
      <c r="B406">
        <v>26400</v>
      </c>
      <c r="C406" t="s">
        <v>7555</v>
      </c>
      <c r="D406" s="404">
        <v>171106084</v>
      </c>
      <c r="E406" s="401" t="str">
        <f t="shared" si="6"/>
        <v>Í1+&amp;(È4}Î</v>
      </c>
    </row>
    <row r="407" spans="1:5" ht="26.1">
      <c r="A407" s="403" t="s">
        <v>7556</v>
      </c>
      <c r="B407">
        <v>114400</v>
      </c>
      <c r="C407" t="s">
        <v>7557</v>
      </c>
      <c r="D407" s="404">
        <v>171103106</v>
      </c>
      <c r="E407" s="401" t="str">
        <f t="shared" si="6"/>
        <v>Í1+#*È6!Î</v>
      </c>
    </row>
    <row r="408" spans="1:5" ht="26.1">
      <c r="A408" s="403" t="s">
        <v>7558</v>
      </c>
      <c r="B408">
        <v>37600</v>
      </c>
      <c r="C408" t="s">
        <v>7559</v>
      </c>
      <c r="D408" s="404">
        <v>171100426</v>
      </c>
      <c r="E408" s="401" t="str">
        <f t="shared" si="6"/>
        <v>Í1+ÂJÈ61Î</v>
      </c>
    </row>
    <row r="409" spans="1:5" ht="26.1" hidden="1">
      <c r="A409" s="403" t="s">
        <v>7560</v>
      </c>
      <c r="B409">
        <v>56800</v>
      </c>
      <c r="C409" t="s">
        <v>7561</v>
      </c>
      <c r="E409" s="401" t="e">
        <f t="shared" si="6"/>
        <v>#VALUE!</v>
      </c>
    </row>
    <row r="410" spans="1:5" ht="26.1">
      <c r="A410" s="403" t="s">
        <v>7562</v>
      </c>
      <c r="B410">
        <v>34400</v>
      </c>
      <c r="C410" t="s">
        <v>7563</v>
      </c>
      <c r="D410" s="404">
        <v>171106276</v>
      </c>
      <c r="E410" s="401" t="str">
        <f t="shared" si="6"/>
        <v>Í1+&amp;;È6nÎ</v>
      </c>
    </row>
    <row r="411" spans="1:5" ht="26.1">
      <c r="A411" s="403" t="s">
        <v>7564</v>
      </c>
      <c r="B411">
        <v>21600</v>
      </c>
      <c r="C411" t="s">
        <v>7565</v>
      </c>
      <c r="D411" s="404">
        <v>171108330</v>
      </c>
      <c r="E411" s="401" t="str">
        <f t="shared" si="6"/>
        <v>Í1+(AÈ0hÎ</v>
      </c>
    </row>
    <row r="412" spans="1:5" ht="26.1">
      <c r="A412" s="403" t="s">
        <v>7566</v>
      </c>
      <c r="B412">
        <v>79200</v>
      </c>
      <c r="C412" t="s">
        <v>7567</v>
      </c>
      <c r="D412" s="404">
        <v>171107755</v>
      </c>
      <c r="E412" s="401" t="str">
        <f t="shared" si="6"/>
        <v>Í1+'kÈ5]Î</v>
      </c>
    </row>
    <row r="413" spans="1:5" ht="26.1">
      <c r="A413" s="403" t="s">
        <v>7568</v>
      </c>
      <c r="B413">
        <v>18400</v>
      </c>
      <c r="C413" t="s">
        <v>7569</v>
      </c>
      <c r="D413" s="404">
        <v>171112528</v>
      </c>
      <c r="E413" s="401" t="str">
        <f t="shared" si="6"/>
        <v>Í1+,TÈ8"Î</v>
      </c>
    </row>
    <row r="414" spans="1:5" ht="26.1">
      <c r="A414" s="403" t="s">
        <v>7570</v>
      </c>
      <c r="B414">
        <v>24800</v>
      </c>
      <c r="C414" t="s">
        <v>7571</v>
      </c>
      <c r="D414" s="404">
        <v>171102507</v>
      </c>
      <c r="E414" s="401" t="str">
        <f t="shared" si="6"/>
        <v>Í1+"RÈ7]Î</v>
      </c>
    </row>
    <row r="415" spans="1:5" ht="26.1">
      <c r="A415" s="403" t="s">
        <v>7572</v>
      </c>
      <c r="B415">
        <v>76000</v>
      </c>
      <c r="C415" t="s">
        <v>7573</v>
      </c>
      <c r="D415" s="404">
        <v>171106018</v>
      </c>
      <c r="E415" s="401" t="str">
        <f t="shared" si="6"/>
        <v>Í1+&amp;!È8yÎ</v>
      </c>
    </row>
    <row r="416" spans="1:5" ht="26.1" hidden="1">
      <c r="A416" s="403" t="s">
        <v>7574</v>
      </c>
      <c r="B416">
        <v>28000</v>
      </c>
      <c r="C416" t="s">
        <v>7575</v>
      </c>
      <c r="E416" s="401" t="e">
        <f t="shared" si="6"/>
        <v>#VALUE!</v>
      </c>
    </row>
    <row r="417" spans="1:5" ht="26.1">
      <c r="A417" s="403" t="s">
        <v>7576</v>
      </c>
      <c r="B417">
        <v>40800</v>
      </c>
      <c r="C417" t="s">
        <v>7577</v>
      </c>
      <c r="D417" s="404">
        <v>171112597</v>
      </c>
      <c r="E417" s="401" t="str">
        <f t="shared" si="6"/>
        <v>Í1+,[È78Î</v>
      </c>
    </row>
    <row r="418" spans="1:5" ht="26.1" hidden="1">
      <c r="A418" s="403" t="s">
        <v>7578</v>
      </c>
      <c r="B418">
        <v>32800</v>
      </c>
      <c r="C418" t="s">
        <v>7579</v>
      </c>
      <c r="E418" s="401" t="e">
        <f t="shared" si="6"/>
        <v>#VALUE!</v>
      </c>
    </row>
    <row r="419" spans="1:5" ht="26.1" hidden="1">
      <c r="A419" s="403" t="s">
        <v>7580</v>
      </c>
      <c r="B419">
        <v>8800</v>
      </c>
      <c r="C419" t="s">
        <v>7581</v>
      </c>
      <c r="E419" s="401" t="e">
        <f t="shared" si="6"/>
        <v>#VALUE!</v>
      </c>
    </row>
    <row r="420" spans="1:5" ht="26.1">
      <c r="A420" s="403" t="s">
        <v>7582</v>
      </c>
      <c r="B420">
        <v>29600</v>
      </c>
      <c r="C420" t="s">
        <v>7583</v>
      </c>
      <c r="D420" s="404">
        <v>171105917</v>
      </c>
      <c r="E420" s="401" t="str">
        <f t="shared" si="6"/>
        <v>Í1+%{È7&lt;Î</v>
      </c>
    </row>
    <row r="421" spans="1:5" ht="26.1" hidden="1">
      <c r="A421" s="403" t="s">
        <v>7584</v>
      </c>
      <c r="B421">
        <v>13600</v>
      </c>
      <c r="C421" t="s">
        <v>7585</v>
      </c>
      <c r="E421" s="401" t="e">
        <f t="shared" si="6"/>
        <v>#VALUE!</v>
      </c>
    </row>
    <row r="422" spans="1:5" ht="26.1" hidden="1">
      <c r="A422" s="403" t="s">
        <v>7586</v>
      </c>
      <c r="B422">
        <v>4700</v>
      </c>
      <c r="C422" t="s">
        <v>7587</v>
      </c>
      <c r="E422" s="401" t="e">
        <f t="shared" si="6"/>
        <v>#VALUE!</v>
      </c>
    </row>
    <row r="423" spans="1:5" ht="26.1">
      <c r="A423" s="403" t="s">
        <v>7588</v>
      </c>
      <c r="B423">
        <v>29600</v>
      </c>
      <c r="C423" t="s">
        <v>7589</v>
      </c>
      <c r="D423" s="404">
        <v>171108214</v>
      </c>
      <c r="E423" s="401" t="str">
        <f t="shared" si="6"/>
        <v>Í1+(5È4PÎ</v>
      </c>
    </row>
    <row r="424" spans="1:5" ht="26.1">
      <c r="A424" s="403" t="s">
        <v>7590</v>
      </c>
      <c r="B424">
        <v>23200</v>
      </c>
      <c r="C424" t="s">
        <v>7591</v>
      </c>
      <c r="D424" s="404">
        <v>171110486</v>
      </c>
      <c r="E424" s="401" t="str">
        <f t="shared" si="6"/>
        <v>Í1+*PÈ6gÎ</v>
      </c>
    </row>
    <row r="425" spans="1:5" ht="26.1" hidden="1">
      <c r="A425" s="403" t="s">
        <v>7592</v>
      </c>
      <c r="B425">
        <v>12000</v>
      </c>
      <c r="C425" t="s">
        <v>7593</v>
      </c>
      <c r="E425" s="401" t="e">
        <f t="shared" si="6"/>
        <v>#VALUE!</v>
      </c>
    </row>
    <row r="426" spans="1:5" ht="26.1">
      <c r="A426" s="403" t="s">
        <v>7594</v>
      </c>
      <c r="B426">
        <v>13600</v>
      </c>
      <c r="C426" t="s">
        <v>7595</v>
      </c>
      <c r="D426" s="404">
        <v>171110440</v>
      </c>
      <c r="E426" s="401" t="str">
        <f t="shared" si="6"/>
        <v>Í1+*LÈ03Î</v>
      </c>
    </row>
    <row r="427" spans="1:5" ht="26.1">
      <c r="A427" s="403" t="s">
        <v>7596</v>
      </c>
      <c r="B427">
        <v>36000</v>
      </c>
      <c r="C427" t="s">
        <v>7597</v>
      </c>
      <c r="D427" s="404">
        <v>171103260</v>
      </c>
      <c r="E427" s="401" t="str">
        <f t="shared" si="6"/>
        <v>Í1+#:È0=Î</v>
      </c>
    </row>
    <row r="428" spans="1:5" ht="26.1">
      <c r="A428" s="403" t="s">
        <v>7598</v>
      </c>
      <c r="B428">
        <v>53600</v>
      </c>
      <c r="C428" t="s">
        <v>7599</v>
      </c>
      <c r="D428" s="404">
        <v>171107469</v>
      </c>
      <c r="E428" s="401" t="str">
        <f t="shared" si="6"/>
        <v>Í1+'NÈ9hÎ</v>
      </c>
    </row>
    <row r="429" spans="1:5" ht="26.1" hidden="1">
      <c r="A429" s="403" t="s">
        <v>7600</v>
      </c>
      <c r="B429">
        <v>8800</v>
      </c>
      <c r="C429" t="s">
        <v>7601</v>
      </c>
      <c r="E429" s="401" t="e">
        <f t="shared" si="6"/>
        <v>#VALUE!</v>
      </c>
    </row>
    <row r="430" spans="1:5" ht="26.1" hidden="1">
      <c r="A430" s="403" t="s">
        <v>7602</v>
      </c>
      <c r="B430">
        <v>7200</v>
      </c>
      <c r="C430" t="s">
        <v>7603</v>
      </c>
      <c r="E430" s="401" t="e">
        <f t="shared" si="6"/>
        <v>#VALUE!</v>
      </c>
    </row>
    <row r="431" spans="1:5" ht="26.1" hidden="1">
      <c r="A431" s="403" t="s">
        <v>7604</v>
      </c>
      <c r="B431">
        <v>10400</v>
      </c>
      <c r="C431" t="s">
        <v>7605</v>
      </c>
      <c r="E431" s="401" t="e">
        <f t="shared" si="6"/>
        <v>#VALUE!</v>
      </c>
    </row>
    <row r="432" spans="1:5" ht="26.1" hidden="1">
      <c r="A432" s="403" t="s">
        <v>7606</v>
      </c>
      <c r="B432">
        <v>44000</v>
      </c>
      <c r="C432" t="s">
        <v>7607</v>
      </c>
      <c r="E432" s="401" t="e">
        <f t="shared" si="6"/>
        <v>#VALUE!</v>
      </c>
    </row>
    <row r="433" spans="1:5" ht="26.1">
      <c r="A433" s="403" t="s">
        <v>7608</v>
      </c>
      <c r="B433">
        <v>3400</v>
      </c>
      <c r="C433" t="s">
        <v>7609</v>
      </c>
      <c r="D433" s="404">
        <v>171105937</v>
      </c>
      <c r="E433" s="401" t="str">
        <f t="shared" si="6"/>
        <v>Í1+%}È7DÎ</v>
      </c>
    </row>
    <row r="434" spans="1:5" ht="26.1">
      <c r="A434" s="403" t="s">
        <v>7610</v>
      </c>
      <c r="B434">
        <v>10400</v>
      </c>
      <c r="C434" t="s">
        <v>7611</v>
      </c>
      <c r="D434" s="404">
        <v>171106165</v>
      </c>
      <c r="E434" s="401" t="str">
        <f t="shared" si="6"/>
        <v>Í1+&amp;0È5&lt;Î</v>
      </c>
    </row>
    <row r="435" spans="1:5" ht="26.1">
      <c r="A435" s="403" t="s">
        <v>7612</v>
      </c>
      <c r="B435">
        <v>104800</v>
      </c>
      <c r="C435" t="s">
        <v>7613</v>
      </c>
      <c r="D435" s="404">
        <v>171110122</v>
      </c>
      <c r="E435" s="401" t="str">
        <f t="shared" si="6"/>
        <v>Í1+*,È2&amp;Î</v>
      </c>
    </row>
    <row r="436" spans="1:5" ht="26.1">
      <c r="A436" s="403" t="s">
        <v>7614</v>
      </c>
      <c r="B436">
        <v>40800</v>
      </c>
      <c r="C436" t="s">
        <v>7615</v>
      </c>
      <c r="D436" s="404">
        <v>171107668</v>
      </c>
      <c r="E436" s="401" t="str">
        <f t="shared" si="6"/>
        <v>Í1+'bÈ8KÎ</v>
      </c>
    </row>
    <row r="437" spans="1:5" ht="26.1">
      <c r="A437" s="403" t="s">
        <v>7616</v>
      </c>
      <c r="B437">
        <v>3400</v>
      </c>
      <c r="C437" t="s">
        <v>7617</v>
      </c>
      <c r="D437" s="404">
        <v>171102388</v>
      </c>
      <c r="E437" s="401" t="str">
        <f t="shared" si="6"/>
        <v>Í1+"FÈ83Î</v>
      </c>
    </row>
    <row r="438" spans="1:5" ht="26.1">
      <c r="A438" s="403" t="s">
        <v>7618</v>
      </c>
      <c r="B438">
        <v>55200</v>
      </c>
      <c r="C438" t="s">
        <v>7619</v>
      </c>
      <c r="D438" s="404">
        <v>171102425</v>
      </c>
      <c r="E438" s="401" t="str">
        <f t="shared" si="6"/>
        <v>Í1+"JÈ51Î</v>
      </c>
    </row>
    <row r="439" spans="1:5" ht="26.1" hidden="1">
      <c r="A439" s="403" t="s">
        <v>7620</v>
      </c>
      <c r="B439">
        <v>31200</v>
      </c>
      <c r="C439" t="s">
        <v>7621</v>
      </c>
      <c r="E439" s="401" t="e">
        <f t="shared" si="6"/>
        <v>#VALUE!</v>
      </c>
    </row>
    <row r="440" spans="1:5" ht="26.1">
      <c r="A440" s="403" t="s">
        <v>7622</v>
      </c>
      <c r="B440">
        <v>24800</v>
      </c>
      <c r="C440" t="s">
        <v>7623</v>
      </c>
      <c r="D440" s="404">
        <v>171107417</v>
      </c>
      <c r="E440" s="401" t="str">
        <f t="shared" si="6"/>
        <v>Í1+'IÈ7HÎ</v>
      </c>
    </row>
    <row r="441" spans="1:5" ht="26.1">
      <c r="A441" s="403" t="s">
        <v>7624</v>
      </c>
      <c r="B441">
        <v>7200</v>
      </c>
      <c r="C441" t="s">
        <v>7625</v>
      </c>
      <c r="D441" s="404">
        <v>171107514</v>
      </c>
      <c r="E441" s="401" t="str">
        <f t="shared" si="6"/>
        <v>Í1+'SÈ4^Î</v>
      </c>
    </row>
    <row r="442" spans="1:5" ht="26.1">
      <c r="A442" s="403" t="s">
        <v>7626</v>
      </c>
      <c r="B442">
        <v>52000</v>
      </c>
      <c r="C442" t="s">
        <v>7627</v>
      </c>
      <c r="D442" s="404">
        <v>171110291</v>
      </c>
      <c r="E442" s="401" t="str">
        <f t="shared" si="6"/>
        <v>Í1+*=È1dÎ</v>
      </c>
    </row>
    <row r="443" spans="1:5" ht="26.1" hidden="1">
      <c r="A443" s="403" t="s">
        <v>7628</v>
      </c>
      <c r="B443">
        <v>8800</v>
      </c>
      <c r="C443" t="s">
        <v>7629</v>
      </c>
      <c r="E443" s="401" t="e">
        <f t="shared" si="6"/>
        <v>#VALUE!</v>
      </c>
    </row>
    <row r="444" spans="1:5" ht="26.1">
      <c r="A444" s="403" t="s">
        <v>1156</v>
      </c>
      <c r="B444">
        <v>7200</v>
      </c>
      <c r="C444" t="s">
        <v>7630</v>
      </c>
      <c r="D444" s="404">
        <v>171105713</v>
      </c>
      <c r="E444" s="401" t="str">
        <f t="shared" si="6"/>
        <v>Í1+%gÈ3;Î</v>
      </c>
    </row>
    <row r="445" spans="1:5" ht="26.1">
      <c r="A445" s="403" t="s">
        <v>7631</v>
      </c>
      <c r="B445">
        <v>7200</v>
      </c>
      <c r="C445" t="s">
        <v>7632</v>
      </c>
      <c r="D445" s="404">
        <v>171100695</v>
      </c>
      <c r="E445" s="401" t="str">
        <f t="shared" si="6"/>
        <v>Í1+ÂeÈ50Î</v>
      </c>
    </row>
    <row r="446" spans="1:5" ht="26.1">
      <c r="A446" s="403" t="s">
        <v>7633</v>
      </c>
      <c r="B446">
        <v>79200</v>
      </c>
      <c r="C446" t="s">
        <v>7634</v>
      </c>
      <c r="D446" s="404">
        <v>171112268</v>
      </c>
      <c r="E446" s="401" t="str">
        <f t="shared" si="6"/>
        <v>Í1+,:È8!Î</v>
      </c>
    </row>
    <row r="447" spans="1:5" ht="26.1">
      <c r="A447" s="403" t="s">
        <v>7635</v>
      </c>
      <c r="B447">
        <v>24800</v>
      </c>
      <c r="C447" t="s">
        <v>7636</v>
      </c>
      <c r="D447" s="404">
        <v>171112269</v>
      </c>
      <c r="E447" s="401" t="str">
        <f t="shared" si="6"/>
        <v>Í1+,:È9'Î</v>
      </c>
    </row>
    <row r="448" spans="1:5" ht="26.1">
      <c r="A448" s="403" t="s">
        <v>7637</v>
      </c>
      <c r="B448">
        <v>10400</v>
      </c>
      <c r="C448" t="s">
        <v>7638</v>
      </c>
      <c r="D448" s="404">
        <v>171100691</v>
      </c>
      <c r="E448" s="401" t="str">
        <f t="shared" si="6"/>
        <v>Í1+ÂeÈ1ÃÎ</v>
      </c>
    </row>
    <row r="449" spans="1:5" ht="26.1" hidden="1">
      <c r="A449" s="403" t="s">
        <v>7639</v>
      </c>
      <c r="B449">
        <v>90400</v>
      </c>
      <c r="C449" t="s">
        <v>7640</v>
      </c>
      <c r="E449" s="401" t="e">
        <f t="shared" si="6"/>
        <v>#VALUE!</v>
      </c>
    </row>
    <row r="450" spans="1:5" ht="26.1">
      <c r="A450" s="403" t="s">
        <v>7641</v>
      </c>
      <c r="B450">
        <v>12000</v>
      </c>
      <c r="C450" t="s">
        <v>7642</v>
      </c>
      <c r="D450" s="404">
        <v>171106017</v>
      </c>
      <c r="E450" s="401" t="str">
        <f t="shared" si="6"/>
        <v>Í1+&amp;!È7sÎ</v>
      </c>
    </row>
    <row r="451" spans="1:5" ht="26.1">
      <c r="A451" s="403" t="s">
        <v>7643</v>
      </c>
      <c r="B451">
        <v>2100</v>
      </c>
      <c r="C451" t="s">
        <v>7644</v>
      </c>
      <c r="D451" s="404">
        <v>171110124</v>
      </c>
      <c r="E451" s="401" t="str">
        <f t="shared" ref="E451:E514" si="7">Code128(D451)</f>
        <v>Í1+*,È42Î</v>
      </c>
    </row>
    <row r="452" spans="1:5" ht="26.1">
      <c r="A452" s="403" t="s">
        <v>7645</v>
      </c>
      <c r="B452">
        <v>50400</v>
      </c>
      <c r="C452" t="s">
        <v>7646</v>
      </c>
      <c r="D452" s="404">
        <v>171105647</v>
      </c>
      <c r="E452" s="401" t="str">
        <f t="shared" si="7"/>
        <v>Í1+%`È77Î</v>
      </c>
    </row>
    <row r="453" spans="1:5" ht="26.1">
      <c r="A453" s="403" t="s">
        <v>7647</v>
      </c>
      <c r="B453">
        <v>23200</v>
      </c>
      <c r="C453" t="s">
        <v>7648</v>
      </c>
      <c r="D453" s="404">
        <v>171105265</v>
      </c>
      <c r="E453" s="401" t="str">
        <f t="shared" si="7"/>
        <v>Í1+%:È5aÎ</v>
      </c>
    </row>
    <row r="454" spans="1:5" ht="26.1">
      <c r="A454" s="403" t="s">
        <v>7649</v>
      </c>
      <c r="B454">
        <v>10400</v>
      </c>
      <c r="C454" t="s">
        <v>7650</v>
      </c>
      <c r="D454" s="404">
        <v>171109496</v>
      </c>
      <c r="E454" s="401" t="str">
        <f t="shared" si="7"/>
        <v>Í1+)QÈ6hÎ</v>
      </c>
    </row>
    <row r="455" spans="1:5" ht="26.1" hidden="1">
      <c r="A455" s="403" t="s">
        <v>7651</v>
      </c>
      <c r="B455">
        <v>18400</v>
      </c>
      <c r="C455" t="s">
        <v>7652</v>
      </c>
      <c r="E455" s="401" t="e">
        <f t="shared" si="7"/>
        <v>#VALUE!</v>
      </c>
    </row>
    <row r="456" spans="1:5" ht="26.1">
      <c r="A456" s="403" t="s">
        <v>7653</v>
      </c>
      <c r="B456">
        <v>61600</v>
      </c>
      <c r="C456" t="s">
        <v>7654</v>
      </c>
      <c r="D456" s="404">
        <v>171100633</v>
      </c>
      <c r="E456" s="401" t="str">
        <f t="shared" si="7"/>
        <v>Í1+Â_È3sÎ</v>
      </c>
    </row>
    <row r="457" spans="1:5" ht="26.1" hidden="1">
      <c r="A457" s="403" t="s">
        <v>7655</v>
      </c>
      <c r="B457">
        <v>7200</v>
      </c>
      <c r="C457" t="s">
        <v>7656</v>
      </c>
      <c r="E457" s="401" t="e">
        <f t="shared" si="7"/>
        <v>#VALUE!</v>
      </c>
    </row>
    <row r="458" spans="1:5" ht="26.1">
      <c r="A458" s="403" t="s">
        <v>7657</v>
      </c>
      <c r="B458">
        <v>15200</v>
      </c>
      <c r="C458" t="s">
        <v>7658</v>
      </c>
      <c r="D458" s="404">
        <v>171100601</v>
      </c>
      <c r="E458" s="401" t="str">
        <f t="shared" si="7"/>
        <v>Í1+Â\È1[Î</v>
      </c>
    </row>
    <row r="459" spans="1:5" ht="26.1">
      <c r="A459" s="403" t="s">
        <v>7659</v>
      </c>
      <c r="B459">
        <v>16800</v>
      </c>
      <c r="C459" t="s">
        <v>7660</v>
      </c>
      <c r="D459" s="404">
        <v>171108189</v>
      </c>
      <c r="E459" s="401" t="str">
        <f t="shared" si="7"/>
        <v>Í1+(2È9bÎ</v>
      </c>
    </row>
    <row r="460" spans="1:5" ht="26.1">
      <c r="A460" s="403" t="s">
        <v>7661</v>
      </c>
      <c r="B460">
        <v>104800</v>
      </c>
      <c r="C460" t="s">
        <v>7662</v>
      </c>
      <c r="D460" s="404">
        <v>171110395</v>
      </c>
      <c r="E460" s="401" t="str">
        <f t="shared" si="7"/>
        <v>Í1+*GÈ5=Î</v>
      </c>
    </row>
    <row r="461" spans="1:5" ht="26.1">
      <c r="A461" s="403" t="s">
        <v>7663</v>
      </c>
      <c r="B461">
        <v>4700</v>
      </c>
      <c r="C461" t="s">
        <v>7664</v>
      </c>
      <c r="D461" s="404">
        <v>171100132</v>
      </c>
      <c r="E461" s="401" t="str">
        <f t="shared" si="7"/>
        <v>Í1+Â-È2sÎ</v>
      </c>
    </row>
    <row r="462" spans="1:5" ht="26.1">
      <c r="A462" s="403" t="s">
        <v>7665</v>
      </c>
      <c r="B462">
        <v>20000</v>
      </c>
      <c r="C462" t="s">
        <v>7666</v>
      </c>
      <c r="D462" s="404">
        <v>171100331</v>
      </c>
      <c r="E462" s="401" t="str">
        <f t="shared" si="7"/>
        <v>Í1+ÂAÈ1VÎ</v>
      </c>
    </row>
    <row r="463" spans="1:5" ht="26.1">
      <c r="A463" s="403" t="s">
        <v>7667</v>
      </c>
      <c r="B463">
        <v>7200</v>
      </c>
      <c r="C463" t="s">
        <v>7668</v>
      </c>
      <c r="D463" s="404">
        <v>171106171</v>
      </c>
      <c r="E463" s="401" t="str">
        <f t="shared" si="7"/>
        <v>Í1+&amp;1È1(Î</v>
      </c>
    </row>
    <row r="464" spans="1:5" ht="26.1">
      <c r="A464" s="403" t="s">
        <v>7669</v>
      </c>
      <c r="B464">
        <v>39200</v>
      </c>
      <c r="C464" t="s">
        <v>7670</v>
      </c>
      <c r="D464" s="404">
        <v>171100741</v>
      </c>
      <c r="E464" s="401" t="str">
        <f t="shared" si="7"/>
        <v>Í1+ÂjÈ1,Î</v>
      </c>
    </row>
    <row r="465" spans="1:5" ht="26.1">
      <c r="A465" s="403" t="s">
        <v>7671</v>
      </c>
      <c r="B465">
        <v>12000</v>
      </c>
      <c r="C465" t="s">
        <v>7672</v>
      </c>
      <c r="D465" s="404">
        <v>171100085</v>
      </c>
      <c r="E465" s="401" t="str">
        <f t="shared" si="7"/>
        <v>Í1+Â(È5qÎ</v>
      </c>
    </row>
    <row r="466" spans="1:5" ht="26.1">
      <c r="A466" s="403" t="s">
        <v>7673</v>
      </c>
      <c r="B466">
        <v>3400</v>
      </c>
      <c r="C466" t="s">
        <v>7674</v>
      </c>
      <c r="D466" s="404">
        <v>171106019</v>
      </c>
      <c r="E466" s="401" t="str">
        <f t="shared" si="7"/>
        <v>Í1+&amp;!È9ÃÎ</v>
      </c>
    </row>
    <row r="467" spans="1:5" ht="26.1" hidden="1">
      <c r="A467" s="403" t="s">
        <v>7675</v>
      </c>
      <c r="B467">
        <v>8800</v>
      </c>
      <c r="C467" t="s">
        <v>7676</v>
      </c>
      <c r="E467" s="401" t="e">
        <f t="shared" si="7"/>
        <v>#VALUE!</v>
      </c>
    </row>
    <row r="468" spans="1:5" ht="26.1">
      <c r="A468" s="403" t="s">
        <v>7677</v>
      </c>
      <c r="B468">
        <v>34400</v>
      </c>
      <c r="C468" t="s">
        <v>7678</v>
      </c>
      <c r="D468" s="404">
        <v>171102487</v>
      </c>
      <c r="E468" s="401" t="str">
        <f t="shared" si="7"/>
        <v>Í1+"PÈ7UÎ</v>
      </c>
    </row>
    <row r="469" spans="1:5" ht="26.1">
      <c r="A469" s="403" t="s">
        <v>7679</v>
      </c>
      <c r="B469">
        <v>3400</v>
      </c>
      <c r="C469" t="s">
        <v>7680</v>
      </c>
      <c r="D469" s="404">
        <v>171102517</v>
      </c>
      <c r="E469" s="401" t="str">
        <f t="shared" si="7"/>
        <v>Í1+"SÈ7aÎ</v>
      </c>
    </row>
    <row r="470" spans="1:5" ht="26.1">
      <c r="A470" s="403" t="s">
        <v>7681</v>
      </c>
      <c r="B470">
        <v>20000</v>
      </c>
      <c r="C470" t="s">
        <v>7682</v>
      </c>
      <c r="D470" s="404">
        <v>171107586</v>
      </c>
      <c r="E470" s="401" t="str">
        <f t="shared" si="7"/>
        <v>Í1+'ZÈ6ÊÎ</v>
      </c>
    </row>
    <row r="471" spans="1:5" ht="26.1">
      <c r="A471" s="403" t="s">
        <v>7683</v>
      </c>
      <c r="B471">
        <v>88800</v>
      </c>
      <c r="C471" t="s">
        <v>7684</v>
      </c>
      <c r="D471" s="404">
        <v>171105272</v>
      </c>
      <c r="E471" s="401" t="str">
        <f t="shared" si="7"/>
        <v>Í1+%;È2SÎ</v>
      </c>
    </row>
    <row r="472" spans="1:5" ht="26.1" hidden="1">
      <c r="A472" s="403" t="s">
        <v>7685</v>
      </c>
      <c r="B472">
        <v>21600</v>
      </c>
      <c r="C472" t="s">
        <v>7686</v>
      </c>
      <c r="E472" s="401" t="e">
        <f t="shared" si="7"/>
        <v>#VALUE!</v>
      </c>
    </row>
    <row r="473" spans="1:5" ht="26.1" hidden="1">
      <c r="A473" s="403" t="s">
        <v>7687</v>
      </c>
      <c r="B473">
        <v>16800</v>
      </c>
      <c r="C473" t="s">
        <v>7688</v>
      </c>
      <c r="E473" s="401" t="e">
        <f t="shared" si="7"/>
        <v>#VALUE!</v>
      </c>
    </row>
    <row r="474" spans="1:5" ht="26.1">
      <c r="A474" s="403" t="s">
        <v>7689</v>
      </c>
      <c r="B474">
        <v>18400</v>
      </c>
      <c r="C474" t="s">
        <v>7690</v>
      </c>
      <c r="D474" s="404">
        <v>171106310</v>
      </c>
      <c r="E474" s="401" t="str">
        <f t="shared" si="7"/>
        <v>Í1+&amp;?È0ZÎ</v>
      </c>
    </row>
    <row r="475" spans="1:5" ht="26.1">
      <c r="A475" s="403" t="s">
        <v>7691</v>
      </c>
      <c r="B475">
        <v>31200</v>
      </c>
      <c r="C475" t="s">
        <v>7692</v>
      </c>
      <c r="D475" s="404">
        <v>171112263</v>
      </c>
      <c r="E475" s="401" t="str">
        <f t="shared" si="7"/>
        <v>Í1+,:È3jÎ</v>
      </c>
    </row>
    <row r="476" spans="1:5" ht="26.1">
      <c r="A476" s="403" t="s">
        <v>7693</v>
      </c>
      <c r="B476">
        <v>18400</v>
      </c>
      <c r="C476" t="s">
        <v>7694</v>
      </c>
      <c r="D476" s="404">
        <v>171106094</v>
      </c>
      <c r="E476" s="401" t="str">
        <f t="shared" si="7"/>
        <v>Í1+&amp;)È4ÅÎ</v>
      </c>
    </row>
    <row r="477" spans="1:5" ht="26.1">
      <c r="A477" s="403" t="s">
        <v>7695</v>
      </c>
      <c r="B477">
        <v>10400</v>
      </c>
      <c r="C477" t="s">
        <v>7696</v>
      </c>
      <c r="D477" s="404">
        <v>171105681</v>
      </c>
      <c r="E477" s="401" t="str">
        <f t="shared" si="7"/>
        <v>Í1+%dÈ1#Î</v>
      </c>
    </row>
    <row r="478" spans="1:5" ht="26.1" hidden="1">
      <c r="A478" s="403" t="s">
        <v>7697</v>
      </c>
      <c r="B478">
        <v>3400</v>
      </c>
      <c r="C478" t="s">
        <v>7698</v>
      </c>
      <c r="E478" s="401" t="e">
        <f t="shared" si="7"/>
        <v>#VALUE!</v>
      </c>
    </row>
    <row r="479" spans="1:5" ht="26.1">
      <c r="A479" s="403" t="s">
        <v>7699</v>
      </c>
      <c r="B479">
        <v>3400</v>
      </c>
      <c r="C479" t="s">
        <v>7700</v>
      </c>
      <c r="D479" s="404">
        <v>171112187</v>
      </c>
      <c r="E479" s="401" t="str">
        <f t="shared" si="7"/>
        <v>Í1+,2È7bÎ</v>
      </c>
    </row>
    <row r="480" spans="1:5" ht="26.1">
      <c r="A480" s="403" t="s">
        <v>7701</v>
      </c>
      <c r="B480">
        <v>8800</v>
      </c>
      <c r="C480" t="s">
        <v>7702</v>
      </c>
      <c r="D480" s="404">
        <v>171112200</v>
      </c>
      <c r="E480" s="401" t="str">
        <f t="shared" si="7"/>
        <v>Í1+,4È0@Î</v>
      </c>
    </row>
    <row r="481" spans="1:5" ht="26.1" hidden="1">
      <c r="A481" s="403" t="s">
        <v>7703</v>
      </c>
      <c r="B481">
        <v>2100</v>
      </c>
      <c r="C481" t="s">
        <v>7704</v>
      </c>
      <c r="E481" s="401" t="e">
        <f t="shared" si="7"/>
        <v>#VALUE!</v>
      </c>
    </row>
    <row r="482" spans="1:5" ht="26.1" hidden="1">
      <c r="A482" s="403" t="s">
        <v>7705</v>
      </c>
      <c r="B482">
        <v>7200</v>
      </c>
      <c r="C482" t="s">
        <v>7706</v>
      </c>
      <c r="E482" s="401" t="e">
        <f t="shared" si="7"/>
        <v>#VALUE!</v>
      </c>
    </row>
    <row r="483" spans="1:5" ht="26.1">
      <c r="A483" s="403" t="s">
        <v>7707</v>
      </c>
      <c r="B483">
        <v>13600</v>
      </c>
      <c r="C483" t="s">
        <v>7708</v>
      </c>
      <c r="D483" s="404">
        <v>171100575</v>
      </c>
      <c r="E483" s="401" t="str">
        <f t="shared" si="7"/>
        <v>Í1+ÂYÈ5gÎ</v>
      </c>
    </row>
    <row r="484" spans="1:5" ht="26.1">
      <c r="A484" s="403" t="s">
        <v>7709</v>
      </c>
      <c r="B484">
        <v>53600</v>
      </c>
      <c r="C484" t="s">
        <v>7710</v>
      </c>
      <c r="D484" s="404">
        <v>171106074</v>
      </c>
      <c r="E484" s="401" t="str">
        <f t="shared" si="7"/>
        <v>Í1+&amp;'È4yÎ</v>
      </c>
    </row>
    <row r="485" spans="1:5" ht="26.1" hidden="1">
      <c r="A485" s="403" t="s">
        <v>7711</v>
      </c>
      <c r="B485">
        <v>4700</v>
      </c>
      <c r="C485" t="s">
        <v>7712</v>
      </c>
      <c r="E485" s="401" t="e">
        <f t="shared" si="7"/>
        <v>#VALUE!</v>
      </c>
    </row>
    <row r="486" spans="1:5" ht="26.1" hidden="1">
      <c r="A486" s="403" t="s">
        <v>7713</v>
      </c>
      <c r="B486">
        <v>13600</v>
      </c>
      <c r="C486" t="s">
        <v>7714</v>
      </c>
      <c r="E486" s="401" t="e">
        <f t="shared" si="7"/>
        <v>#VALUE!</v>
      </c>
    </row>
    <row r="487" spans="1:5" ht="26.1">
      <c r="A487" s="403" t="s">
        <v>7715</v>
      </c>
      <c r="B487">
        <v>23200</v>
      </c>
      <c r="C487" t="s">
        <v>7716</v>
      </c>
      <c r="D487" s="404">
        <v>171100270</v>
      </c>
      <c r="E487" s="401" t="str">
        <f t="shared" si="7"/>
        <v>Í1+Â;È08Î</v>
      </c>
    </row>
    <row r="488" spans="1:5" ht="26.1">
      <c r="A488" s="403" t="s">
        <v>7717</v>
      </c>
      <c r="B488">
        <v>53600</v>
      </c>
      <c r="C488" t="s">
        <v>7718</v>
      </c>
      <c r="D488" s="404">
        <v>171109359</v>
      </c>
      <c r="E488" s="401" t="str">
        <f t="shared" si="7"/>
        <v>Í1+)CÈ9BÎ</v>
      </c>
    </row>
    <row r="489" spans="1:5" ht="26.1">
      <c r="A489" s="403" t="s">
        <v>7719</v>
      </c>
      <c r="B489">
        <v>29600</v>
      </c>
      <c r="C489" t="s">
        <v>7720</v>
      </c>
      <c r="D489" s="404">
        <v>171103008</v>
      </c>
      <c r="E489" s="401" t="str">
        <f t="shared" si="7"/>
        <v>Í1+#ÂÈ8lÎ</v>
      </c>
    </row>
    <row r="490" spans="1:5" ht="26.1" hidden="1">
      <c r="A490" s="403" t="s">
        <v>7721</v>
      </c>
      <c r="B490">
        <v>10400</v>
      </c>
      <c r="C490" t="s">
        <v>7722</v>
      </c>
      <c r="E490" s="401" t="e">
        <f t="shared" si="7"/>
        <v>#VALUE!</v>
      </c>
    </row>
    <row r="491" spans="1:5" ht="26.1" hidden="1">
      <c r="A491" s="403" t="s">
        <v>7723</v>
      </c>
      <c r="B491">
        <v>16800</v>
      </c>
      <c r="C491" t="s">
        <v>7724</v>
      </c>
      <c r="E491" s="401" t="e">
        <f t="shared" si="7"/>
        <v>#VALUE!</v>
      </c>
    </row>
    <row r="492" spans="1:5" ht="26.1">
      <c r="A492" s="403" t="s">
        <v>7725</v>
      </c>
      <c r="B492">
        <v>12000</v>
      </c>
      <c r="C492" t="s">
        <v>7726</v>
      </c>
      <c r="D492" s="404">
        <v>171108361</v>
      </c>
      <c r="E492" s="401" t="str">
        <f t="shared" si="7"/>
        <v>Í1+(DÈ1zÎ</v>
      </c>
    </row>
    <row r="493" spans="1:5" ht="26.1">
      <c r="A493" s="403" t="s">
        <v>7727</v>
      </c>
      <c r="B493">
        <v>32800</v>
      </c>
      <c r="C493" t="s">
        <v>7728</v>
      </c>
      <c r="D493" s="404">
        <v>171108339</v>
      </c>
      <c r="E493" s="401" t="str">
        <f t="shared" si="7"/>
        <v>Í1+(AÈ97Î</v>
      </c>
    </row>
    <row r="494" spans="1:5" ht="26.1" hidden="1">
      <c r="A494" s="403" t="s">
        <v>7729</v>
      </c>
      <c r="B494">
        <v>48800</v>
      </c>
      <c r="C494" t="s">
        <v>7730</v>
      </c>
      <c r="E494" s="401" t="e">
        <f t="shared" si="7"/>
        <v>#VALUE!</v>
      </c>
    </row>
    <row r="495" spans="1:5" ht="26.1">
      <c r="A495" s="403" t="s">
        <v>7731</v>
      </c>
      <c r="B495">
        <v>8800</v>
      </c>
      <c r="C495" t="s">
        <v>7732</v>
      </c>
      <c r="D495" s="404">
        <v>171105916</v>
      </c>
      <c r="E495" s="401" t="str">
        <f t="shared" si="7"/>
        <v>Í1+%{È66Î</v>
      </c>
    </row>
    <row r="496" spans="1:5" ht="26.1" hidden="1">
      <c r="A496" s="403" t="s">
        <v>7733</v>
      </c>
      <c r="B496">
        <v>24800</v>
      </c>
      <c r="C496" t="s">
        <v>7734</v>
      </c>
      <c r="E496" s="401" t="e">
        <f t="shared" si="7"/>
        <v>#VALUE!</v>
      </c>
    </row>
    <row r="497" spans="1:5" ht="26.1" hidden="1">
      <c r="A497" s="403" t="s">
        <v>7735</v>
      </c>
      <c r="B497">
        <v>18400</v>
      </c>
      <c r="C497" t="s">
        <v>7736</v>
      </c>
      <c r="E497" s="401" t="e">
        <f t="shared" si="7"/>
        <v>#VALUE!</v>
      </c>
    </row>
    <row r="498" spans="1:5" ht="26.1">
      <c r="A498" s="403" t="s">
        <v>7737</v>
      </c>
      <c r="B498">
        <v>52000</v>
      </c>
      <c r="C498" t="s">
        <v>7738</v>
      </c>
      <c r="D498" s="404">
        <v>171105666</v>
      </c>
      <c r="E498" s="401" t="str">
        <f t="shared" si="7"/>
        <v>Í1+%bÈ69Î</v>
      </c>
    </row>
    <row r="499" spans="1:5" ht="26.1">
      <c r="A499" s="403" t="s">
        <v>7739</v>
      </c>
      <c r="B499">
        <v>12000</v>
      </c>
      <c r="C499" t="s">
        <v>7740</v>
      </c>
      <c r="D499" s="404">
        <v>171108365</v>
      </c>
      <c r="E499" s="401" t="str">
        <f t="shared" si="7"/>
        <v>Í1+(DÈ5+Î</v>
      </c>
    </row>
    <row r="500" spans="1:5" ht="26.1" hidden="1">
      <c r="A500" s="403" t="s">
        <v>7741</v>
      </c>
      <c r="B500">
        <v>16800</v>
      </c>
      <c r="C500" t="s">
        <v>7742</v>
      </c>
      <c r="E500" s="401" t="e">
        <f t="shared" si="7"/>
        <v>#VALUE!</v>
      </c>
    </row>
    <row r="501" spans="1:5" ht="26.1">
      <c r="A501" s="403" t="s">
        <v>7743</v>
      </c>
      <c r="B501">
        <v>40800</v>
      </c>
      <c r="C501" t="s">
        <v>7744</v>
      </c>
      <c r="D501" s="404">
        <v>171102444</v>
      </c>
      <c r="E501" s="401" t="str">
        <f t="shared" si="7"/>
        <v>Í1+"LÈ43Î</v>
      </c>
    </row>
    <row r="502" spans="1:5" ht="26.1">
      <c r="A502" s="403" t="s">
        <v>7745</v>
      </c>
      <c r="B502">
        <v>87200</v>
      </c>
      <c r="C502" t="s">
        <v>7746</v>
      </c>
      <c r="D502" s="404">
        <v>171102301</v>
      </c>
      <c r="E502" s="401" t="str">
        <f t="shared" si="7"/>
        <v>Í1+"&gt;È1PÎ</v>
      </c>
    </row>
    <row r="503" spans="1:5" ht="26.1" hidden="1">
      <c r="A503" s="403" t="s">
        <v>7747</v>
      </c>
      <c r="B503">
        <v>10400</v>
      </c>
      <c r="C503" t="s">
        <v>7748</v>
      </c>
      <c r="E503" s="401" t="e">
        <f t="shared" si="7"/>
        <v>#VALUE!</v>
      </c>
    </row>
    <row r="504" spans="1:5" ht="26.1">
      <c r="A504" s="403" t="s">
        <v>7749</v>
      </c>
      <c r="B504">
        <v>15200</v>
      </c>
      <c r="C504" t="s">
        <v>7750</v>
      </c>
      <c r="D504" s="404">
        <v>171102397</v>
      </c>
      <c r="E504" s="401" t="str">
        <f t="shared" si="7"/>
        <v>Í1+"GÈ71Î</v>
      </c>
    </row>
    <row r="505" spans="1:5" ht="26.1">
      <c r="A505" s="403" t="s">
        <v>7751</v>
      </c>
      <c r="B505">
        <v>21600</v>
      </c>
      <c r="C505" t="s">
        <v>7752</v>
      </c>
      <c r="D505" s="404">
        <v>171103412</v>
      </c>
      <c r="E505" s="401" t="str">
        <f t="shared" si="7"/>
        <v>Í1+#IÈ2ÉÎ</v>
      </c>
    </row>
    <row r="506" spans="1:5" ht="26.1">
      <c r="A506" s="403" t="s">
        <v>292</v>
      </c>
      <c r="B506">
        <v>12000</v>
      </c>
      <c r="C506" t="s">
        <v>7753</v>
      </c>
      <c r="D506" s="404">
        <v>171106158</v>
      </c>
      <c r="E506" s="401" t="str">
        <f t="shared" si="7"/>
        <v>Í1+&amp;/È8JÎ</v>
      </c>
    </row>
    <row r="507" spans="1:5" ht="26.1">
      <c r="A507" s="403" t="s">
        <v>7754</v>
      </c>
      <c r="B507">
        <v>48800</v>
      </c>
      <c r="C507" t="s">
        <v>7755</v>
      </c>
      <c r="D507" s="404">
        <v>171110284</v>
      </c>
      <c r="E507" s="401" t="str">
        <f t="shared" si="7"/>
        <v>Í1+*&lt;È4rÎ</v>
      </c>
    </row>
    <row r="508" spans="1:5" ht="26.1">
      <c r="A508" s="403" t="s">
        <v>7756</v>
      </c>
      <c r="B508">
        <v>21600</v>
      </c>
      <c r="C508" t="s">
        <v>7757</v>
      </c>
      <c r="D508" s="404">
        <v>171107405</v>
      </c>
      <c r="E508" s="401" t="str">
        <f t="shared" si="7"/>
        <v>Í1+'HÈ58Î</v>
      </c>
    </row>
    <row r="509" spans="1:5" ht="26.1">
      <c r="A509" s="403" t="s">
        <v>7758</v>
      </c>
      <c r="B509">
        <v>39200</v>
      </c>
      <c r="C509" t="s">
        <v>7759</v>
      </c>
      <c r="D509" s="404">
        <v>171107710</v>
      </c>
      <c r="E509" s="401" t="str">
        <f t="shared" si="7"/>
        <v>Í1+'gÈ0/Î</v>
      </c>
    </row>
    <row r="510" spans="1:5" ht="26.1">
      <c r="A510" s="403" t="s">
        <v>7760</v>
      </c>
      <c r="B510">
        <v>40800</v>
      </c>
      <c r="C510" t="s">
        <v>7761</v>
      </c>
      <c r="D510" s="404">
        <v>171102491</v>
      </c>
      <c r="E510" s="401" t="str">
        <f t="shared" si="7"/>
        <v>Í1+"QÈ15Î</v>
      </c>
    </row>
    <row r="511" spans="1:5" ht="26.1" hidden="1">
      <c r="A511" s="403" t="s">
        <v>7762</v>
      </c>
      <c r="B511">
        <v>63200</v>
      </c>
      <c r="C511" t="s">
        <v>7763</v>
      </c>
      <c r="E511" s="401" t="e">
        <f t="shared" si="7"/>
        <v>#VALUE!</v>
      </c>
    </row>
    <row r="512" spans="1:5" ht="26.1" hidden="1">
      <c r="A512" s="403" t="s">
        <v>7764</v>
      </c>
      <c r="B512">
        <v>15200</v>
      </c>
      <c r="C512" t="s">
        <v>7765</v>
      </c>
      <c r="E512" s="401" t="e">
        <f t="shared" si="7"/>
        <v>#VALUE!</v>
      </c>
    </row>
    <row r="513" spans="1:5" ht="26.1">
      <c r="A513" s="403" t="s">
        <v>7766</v>
      </c>
      <c r="B513">
        <v>24800</v>
      </c>
      <c r="C513" t="s">
        <v>7767</v>
      </c>
      <c r="D513" s="404">
        <v>171107326</v>
      </c>
      <c r="E513" s="401" t="str">
        <f t="shared" si="7"/>
        <v>Í1+'@È6ÉÎ</v>
      </c>
    </row>
    <row r="514" spans="1:5" ht="26.1">
      <c r="A514" s="403" t="s">
        <v>7768</v>
      </c>
      <c r="B514">
        <v>39200</v>
      </c>
      <c r="C514" t="s">
        <v>7769</v>
      </c>
      <c r="D514" s="404">
        <v>171108358</v>
      </c>
      <c r="E514" s="401" t="str">
        <f t="shared" si="7"/>
        <v>Í1+(CÈ89Î</v>
      </c>
    </row>
    <row r="515" spans="1:5" ht="26.1">
      <c r="A515" s="403" t="s">
        <v>7770</v>
      </c>
      <c r="B515">
        <v>26400</v>
      </c>
      <c r="C515" t="s">
        <v>7771</v>
      </c>
      <c r="D515" s="404">
        <v>171107512</v>
      </c>
      <c r="E515" s="401" t="str">
        <f t="shared" ref="E515:E578" si="8">Code128(D515)</f>
        <v>Í1+'SÈ2RÎ</v>
      </c>
    </row>
    <row r="516" spans="1:5" ht="26.1" hidden="1">
      <c r="A516" s="403" t="s">
        <v>7772</v>
      </c>
      <c r="B516">
        <v>69600</v>
      </c>
      <c r="C516" t="s">
        <v>7773</v>
      </c>
      <c r="E516" s="401" t="e">
        <f t="shared" si="8"/>
        <v>#VALUE!</v>
      </c>
    </row>
    <row r="517" spans="1:5" ht="26.1">
      <c r="A517" s="403" t="s">
        <v>7774</v>
      </c>
      <c r="B517">
        <v>16800</v>
      </c>
      <c r="C517" t="s">
        <v>7775</v>
      </c>
      <c r="D517" s="404">
        <v>171105925</v>
      </c>
      <c r="E517" s="401" t="str">
        <f t="shared" si="8"/>
        <v>Í1+%|È54Î</v>
      </c>
    </row>
    <row r="518" spans="1:5" ht="26.1">
      <c r="A518" s="403" t="s">
        <v>7776</v>
      </c>
      <c r="B518">
        <v>8800</v>
      </c>
      <c r="C518" t="s">
        <v>7777</v>
      </c>
      <c r="D518" s="404">
        <v>171106142</v>
      </c>
      <c r="E518" s="401" t="str">
        <f t="shared" si="8"/>
        <v>Í1+&amp;.È2"Î</v>
      </c>
    </row>
    <row r="519" spans="1:5" ht="26.1" hidden="1">
      <c r="A519" s="403" t="s">
        <v>7778</v>
      </c>
      <c r="B519">
        <v>71200</v>
      </c>
      <c r="C519" t="s">
        <v>7779</v>
      </c>
      <c r="E519" s="401" t="e">
        <f t="shared" si="8"/>
        <v>#VALUE!</v>
      </c>
    </row>
    <row r="520" spans="1:5" ht="26.1">
      <c r="A520" s="403" t="s">
        <v>7780</v>
      </c>
      <c r="B520">
        <v>31200</v>
      </c>
      <c r="C520" t="s">
        <v>7781</v>
      </c>
      <c r="D520" s="404">
        <v>171112556</v>
      </c>
      <c r="E520" s="401" t="str">
        <f t="shared" si="8"/>
        <v>Í1+,WÈ6"Î</v>
      </c>
    </row>
    <row r="521" spans="1:5" ht="26.1">
      <c r="A521" s="403" t="s">
        <v>7782</v>
      </c>
      <c r="B521">
        <v>23200</v>
      </c>
      <c r="C521" t="s">
        <v>7783</v>
      </c>
      <c r="D521" s="404">
        <v>171106285</v>
      </c>
      <c r="E521" s="401" t="str">
        <f t="shared" si="8"/>
        <v>Í1+&amp;&lt;È5lÎ</v>
      </c>
    </row>
    <row r="522" spans="1:5" ht="26.1" hidden="1">
      <c r="A522" s="403" t="s">
        <v>7784</v>
      </c>
      <c r="B522">
        <v>8800</v>
      </c>
      <c r="C522" t="s">
        <v>7785</v>
      </c>
      <c r="E522" s="401" t="e">
        <f t="shared" si="8"/>
        <v>#VALUE!</v>
      </c>
    </row>
    <row r="523" spans="1:5" ht="26.1">
      <c r="A523" s="403" t="s">
        <v>7786</v>
      </c>
      <c r="B523">
        <v>10400</v>
      </c>
      <c r="C523" t="s">
        <v>7787</v>
      </c>
      <c r="D523" s="404">
        <v>171108417</v>
      </c>
      <c r="E523" s="401" t="str">
        <f t="shared" si="8"/>
        <v>Í1+(IÈ7KÎ</v>
      </c>
    </row>
    <row r="524" spans="1:5" ht="26.1">
      <c r="A524" s="403" t="s">
        <v>7788</v>
      </c>
      <c r="B524">
        <v>24800</v>
      </c>
      <c r="C524" t="s">
        <v>7789</v>
      </c>
      <c r="D524" s="404">
        <v>171100298</v>
      </c>
      <c r="E524" s="401" t="str">
        <f t="shared" si="8"/>
        <v>Í1+Â=È8pÎ</v>
      </c>
    </row>
    <row r="525" spans="1:5" ht="26.1">
      <c r="A525" s="403" t="s">
        <v>7790</v>
      </c>
      <c r="B525">
        <v>24800</v>
      </c>
      <c r="C525" t="s">
        <v>7791</v>
      </c>
      <c r="D525" s="404">
        <v>171100658</v>
      </c>
      <c r="E525" s="401" t="str">
        <f t="shared" si="8"/>
        <v>Í1+ÂaÈ82Î</v>
      </c>
    </row>
    <row r="526" spans="1:5" ht="26.1" hidden="1">
      <c r="A526" s="403" t="s">
        <v>7792</v>
      </c>
      <c r="B526">
        <v>20000</v>
      </c>
      <c r="C526" t="s">
        <v>7793</v>
      </c>
      <c r="E526" s="401" t="e">
        <f t="shared" si="8"/>
        <v>#VALUE!</v>
      </c>
    </row>
    <row r="527" spans="1:5" ht="26.1">
      <c r="A527" s="403" t="s">
        <v>320</v>
      </c>
      <c r="B527">
        <v>23200</v>
      </c>
      <c r="C527" t="s">
        <v>7794</v>
      </c>
      <c r="D527" s="404">
        <v>171100541</v>
      </c>
      <c r="E527" s="401" t="str">
        <f t="shared" si="8"/>
        <v>Í1+ÂVÈ1CÎ</v>
      </c>
    </row>
    <row r="528" spans="1:5" ht="26.1">
      <c r="A528" s="403" t="s">
        <v>7795</v>
      </c>
      <c r="B528">
        <v>16800</v>
      </c>
      <c r="C528" t="s">
        <v>7796</v>
      </c>
      <c r="D528" s="404">
        <v>171112523</v>
      </c>
      <c r="E528" s="401" t="str">
        <f t="shared" si="8"/>
        <v>Í1+,TÈ3kÎ</v>
      </c>
    </row>
    <row r="529" spans="1:5" ht="26.1">
      <c r="A529" s="403" t="s">
        <v>7797</v>
      </c>
      <c r="B529">
        <v>12000</v>
      </c>
      <c r="C529" t="s">
        <v>7798</v>
      </c>
      <c r="D529" s="404">
        <v>171107721</v>
      </c>
      <c r="E529" s="401" t="str">
        <f t="shared" si="8"/>
        <v>Í1+'hÈ19Î</v>
      </c>
    </row>
    <row r="530" spans="1:5" ht="26.1">
      <c r="A530" s="403" t="s">
        <v>7799</v>
      </c>
      <c r="B530">
        <v>20000</v>
      </c>
      <c r="C530" t="s">
        <v>7800</v>
      </c>
      <c r="D530" s="404">
        <v>171108256</v>
      </c>
      <c r="E530" s="401" t="str">
        <f t="shared" si="8"/>
        <v>Í1+(9È6lÎ</v>
      </c>
    </row>
    <row r="531" spans="1:5" ht="26.1" hidden="1">
      <c r="A531" s="403" t="s">
        <v>7801</v>
      </c>
      <c r="B531">
        <v>15200</v>
      </c>
      <c r="C531" t="s">
        <v>7802</v>
      </c>
      <c r="E531" s="401" t="e">
        <f t="shared" si="8"/>
        <v>#VALUE!</v>
      </c>
    </row>
    <row r="532" spans="1:5" ht="26.1">
      <c r="A532" s="403" t="s">
        <v>7803</v>
      </c>
      <c r="B532">
        <v>20000</v>
      </c>
      <c r="C532" t="s">
        <v>7804</v>
      </c>
      <c r="D532" s="404">
        <v>171110376</v>
      </c>
      <c r="E532" s="401" t="str">
        <f t="shared" si="8"/>
        <v>Í1+*EÈ6;Î</v>
      </c>
    </row>
    <row r="533" spans="1:5" ht="26.1">
      <c r="A533" s="403" t="s">
        <v>7805</v>
      </c>
      <c r="B533">
        <v>28000</v>
      </c>
      <c r="C533" t="s">
        <v>7806</v>
      </c>
      <c r="D533" s="404">
        <v>171102409</v>
      </c>
      <c r="E533" s="401" t="str">
        <f t="shared" si="8"/>
        <v>Í1+"HÈ9AÎ</v>
      </c>
    </row>
    <row r="534" spans="1:5" ht="26.1">
      <c r="A534" s="403" t="s">
        <v>7807</v>
      </c>
      <c r="B534">
        <v>13600</v>
      </c>
      <c r="C534" t="s">
        <v>7808</v>
      </c>
      <c r="D534" s="404">
        <v>171100746</v>
      </c>
      <c r="E534" s="401" t="str">
        <f t="shared" si="8"/>
        <v>Í1+ÂjÈ6JÎ</v>
      </c>
    </row>
    <row r="535" spans="1:5" ht="26.1" hidden="1">
      <c r="A535" s="403" t="s">
        <v>7809</v>
      </c>
      <c r="B535">
        <v>21600</v>
      </c>
      <c r="C535" t="s">
        <v>7810</v>
      </c>
      <c r="E535" s="401" t="e">
        <f t="shared" si="8"/>
        <v>#VALUE!</v>
      </c>
    </row>
    <row r="536" spans="1:5" ht="26.1">
      <c r="A536" s="403" t="s">
        <v>7811</v>
      </c>
      <c r="B536">
        <v>24800</v>
      </c>
      <c r="C536" t="s">
        <v>7812</v>
      </c>
      <c r="D536" s="404">
        <v>171106266</v>
      </c>
      <c r="E536" s="401" t="str">
        <f t="shared" si="8"/>
        <v>Í1+&amp;:È6jÎ</v>
      </c>
    </row>
    <row r="537" spans="1:5" ht="26.1">
      <c r="A537" s="403" t="s">
        <v>7813</v>
      </c>
      <c r="B537">
        <v>40800</v>
      </c>
      <c r="C537" t="s">
        <v>7814</v>
      </c>
      <c r="D537" s="404">
        <v>171103276</v>
      </c>
      <c r="E537" s="401" t="str">
        <f t="shared" si="8"/>
        <v>Í1+#;È6eÎ</v>
      </c>
    </row>
    <row r="538" spans="1:5" ht="26.1">
      <c r="A538" s="403" t="s">
        <v>7815</v>
      </c>
      <c r="B538">
        <v>44000</v>
      </c>
      <c r="C538" t="s">
        <v>7816</v>
      </c>
      <c r="D538" s="404">
        <v>171100602</v>
      </c>
      <c r="E538" s="401" t="str">
        <f t="shared" si="8"/>
        <v>Í1+Â\È2aÎ</v>
      </c>
    </row>
    <row r="539" spans="1:5" ht="26.1">
      <c r="A539" s="403" t="s">
        <v>7817</v>
      </c>
      <c r="B539">
        <v>13600</v>
      </c>
      <c r="C539" t="s">
        <v>7818</v>
      </c>
      <c r="D539" s="404">
        <v>171100812</v>
      </c>
      <c r="E539" s="401" t="str">
        <f t="shared" si="8"/>
        <v>Í1+ÂqÈ2NÎ</v>
      </c>
    </row>
    <row r="540" spans="1:5" ht="26.1">
      <c r="A540" s="403" t="s">
        <v>7819</v>
      </c>
      <c r="B540">
        <v>69600</v>
      </c>
      <c r="C540" t="s">
        <v>7820</v>
      </c>
      <c r="D540" s="404">
        <v>171104977</v>
      </c>
      <c r="E540" s="401" t="str">
        <f t="shared" si="8"/>
        <v>Í1+$ÅÈ7QÎ</v>
      </c>
    </row>
    <row r="541" spans="1:5" ht="26.1">
      <c r="A541" s="403" t="s">
        <v>7821</v>
      </c>
      <c r="B541">
        <v>63200</v>
      </c>
      <c r="C541" t="s">
        <v>7822</v>
      </c>
      <c r="D541" s="404">
        <v>171105796</v>
      </c>
      <c r="E541" s="401" t="str">
        <f t="shared" si="8"/>
        <v>Í1+%oÈ6mÎ</v>
      </c>
    </row>
    <row r="542" spans="1:5" ht="26.1">
      <c r="A542" s="403" t="s">
        <v>7823</v>
      </c>
      <c r="B542">
        <v>32800</v>
      </c>
      <c r="C542" t="s">
        <v>7824</v>
      </c>
      <c r="D542" s="404">
        <v>171102229</v>
      </c>
      <c r="E542" s="401" t="str">
        <f t="shared" si="8"/>
        <v>Í1+"6È9`Î</v>
      </c>
    </row>
    <row r="543" spans="1:5" ht="26.1">
      <c r="A543" s="403" t="s">
        <v>7825</v>
      </c>
      <c r="B543">
        <v>16800</v>
      </c>
      <c r="C543" t="s">
        <v>7826</v>
      </c>
      <c r="D543" s="404">
        <v>171103144</v>
      </c>
      <c r="E543" s="401" t="str">
        <f t="shared" si="8"/>
        <v>Í1+#.È4%Î</v>
      </c>
    </row>
    <row r="544" spans="1:5" ht="26.1">
      <c r="A544" s="403" t="s">
        <v>7827</v>
      </c>
      <c r="B544">
        <v>7200</v>
      </c>
      <c r="C544" t="s">
        <v>7828</v>
      </c>
      <c r="D544" s="404">
        <v>171100462</v>
      </c>
      <c r="E544" s="401" t="str">
        <f t="shared" si="8"/>
        <v>Í1+ÂNÈ2)Î</v>
      </c>
    </row>
    <row r="545" spans="1:5" ht="26.1">
      <c r="A545" s="403" t="s">
        <v>7829</v>
      </c>
      <c r="B545">
        <v>28000</v>
      </c>
      <c r="C545" t="s">
        <v>7830</v>
      </c>
      <c r="D545" s="404">
        <v>171111643</v>
      </c>
      <c r="E545" s="401" t="str">
        <f t="shared" si="8"/>
        <v>Í1++`È31Î</v>
      </c>
    </row>
    <row r="546" spans="1:5" ht="26.1">
      <c r="A546" s="403" t="s">
        <v>7831</v>
      </c>
      <c r="B546">
        <v>16800</v>
      </c>
      <c r="C546" t="s">
        <v>7832</v>
      </c>
      <c r="D546" s="404">
        <v>171100698</v>
      </c>
      <c r="E546" s="401" t="str">
        <f t="shared" si="8"/>
        <v>Í1+ÂeÈ8BÎ</v>
      </c>
    </row>
    <row r="547" spans="1:5" ht="26.1" hidden="1">
      <c r="A547" s="403" t="s">
        <v>7833</v>
      </c>
      <c r="B547">
        <v>47200</v>
      </c>
      <c r="C547" t="s">
        <v>7834</v>
      </c>
      <c r="E547" s="401" t="e">
        <f t="shared" si="8"/>
        <v>#VALUE!</v>
      </c>
    </row>
    <row r="548" spans="1:5" ht="26.1" hidden="1">
      <c r="A548" s="403" t="s">
        <v>7835</v>
      </c>
      <c r="B548">
        <v>20000</v>
      </c>
      <c r="C548" t="s">
        <v>7836</v>
      </c>
      <c r="E548" s="401" t="e">
        <f t="shared" si="8"/>
        <v>#VALUE!</v>
      </c>
    </row>
    <row r="549" spans="1:5" ht="26.1">
      <c r="A549" s="403" t="s">
        <v>7837</v>
      </c>
      <c r="B549">
        <v>48800</v>
      </c>
      <c r="C549" t="s">
        <v>7838</v>
      </c>
      <c r="D549" s="404">
        <v>171102261</v>
      </c>
      <c r="E549" s="401" t="str">
        <f t="shared" si="8"/>
        <v>Í1+":È1@Î</v>
      </c>
    </row>
    <row r="550" spans="1:5" ht="26.1">
      <c r="A550" s="403" t="s">
        <v>7839</v>
      </c>
      <c r="B550">
        <v>4700</v>
      </c>
      <c r="C550" t="s">
        <v>7840</v>
      </c>
      <c r="D550" s="404">
        <v>171102414</v>
      </c>
      <c r="E550" s="401" t="str">
        <f t="shared" si="8"/>
        <v>Í1+"IÈ4'Î</v>
      </c>
    </row>
    <row r="551" spans="1:5" ht="26.1">
      <c r="A551" s="403" t="s">
        <v>7841</v>
      </c>
      <c r="B551">
        <v>13600</v>
      </c>
      <c r="C551" t="s">
        <v>7842</v>
      </c>
      <c r="D551" s="404">
        <v>171109420</v>
      </c>
      <c r="E551" s="401" t="str">
        <f t="shared" si="8"/>
        <v>Í1+)JÈ0(Î</v>
      </c>
    </row>
    <row r="552" spans="1:5" ht="26.1">
      <c r="A552" s="403" t="s">
        <v>7843</v>
      </c>
      <c r="B552">
        <v>37600</v>
      </c>
      <c r="C552" t="s">
        <v>7844</v>
      </c>
      <c r="D552" s="404">
        <v>171109204</v>
      </c>
      <c r="E552" s="401" t="str">
        <f t="shared" si="8"/>
        <v>Í1+)4È4OÎ</v>
      </c>
    </row>
    <row r="553" spans="1:5" ht="26.1">
      <c r="A553" s="403" t="s">
        <v>7845</v>
      </c>
      <c r="B553">
        <v>23200</v>
      </c>
      <c r="C553" t="s">
        <v>7846</v>
      </c>
      <c r="D553" s="404">
        <v>171104897</v>
      </c>
      <c r="E553" s="401" t="str">
        <f t="shared" si="8"/>
        <v>Í1+$yÈ71Î</v>
      </c>
    </row>
    <row r="554" spans="1:5" ht="26.1">
      <c r="A554" s="403" t="s">
        <v>4745</v>
      </c>
      <c r="B554">
        <v>4700</v>
      </c>
      <c r="C554" t="s">
        <v>7847</v>
      </c>
      <c r="D554" s="404">
        <v>171104887</v>
      </c>
      <c r="E554" s="401" t="str">
        <f t="shared" si="8"/>
        <v>Í1+$xÈ7-Î</v>
      </c>
    </row>
    <row r="555" spans="1:5" ht="26.1" hidden="1">
      <c r="A555" s="403" t="s">
        <v>7848</v>
      </c>
      <c r="B555">
        <v>48800</v>
      </c>
      <c r="C555" t="s">
        <v>7849</v>
      </c>
      <c r="E555" s="401" t="e">
        <f t="shared" si="8"/>
        <v>#VALUE!</v>
      </c>
    </row>
    <row r="556" spans="1:5" ht="26.1">
      <c r="A556" s="403" t="s">
        <v>7850</v>
      </c>
      <c r="B556">
        <v>15200</v>
      </c>
      <c r="C556" t="s">
        <v>7851</v>
      </c>
      <c r="D556" s="404">
        <v>171109349</v>
      </c>
      <c r="E556" s="401" t="str">
        <f t="shared" si="8"/>
        <v>Í1+)BÈ9&gt;Î</v>
      </c>
    </row>
    <row r="557" spans="1:5" ht="26.1">
      <c r="A557" s="403" t="s">
        <v>7852</v>
      </c>
      <c r="B557">
        <v>8800</v>
      </c>
      <c r="C557" t="s">
        <v>7853</v>
      </c>
      <c r="D557" s="404">
        <v>171109205</v>
      </c>
      <c r="E557" s="401" t="str">
        <f t="shared" si="8"/>
        <v>Í1+)4È5UÎ</v>
      </c>
    </row>
    <row r="558" spans="1:5" ht="26.1">
      <c r="A558" s="403" t="s">
        <v>7854</v>
      </c>
      <c r="B558">
        <v>8800</v>
      </c>
      <c r="C558" t="s">
        <v>7855</v>
      </c>
      <c r="D558" s="404">
        <v>171106361</v>
      </c>
      <c r="E558" s="401" t="str">
        <f t="shared" si="8"/>
        <v>Í1+&amp;DÈ1tÎ</v>
      </c>
    </row>
    <row r="559" spans="1:5" ht="26.1">
      <c r="A559" s="403" t="s">
        <v>7856</v>
      </c>
      <c r="B559">
        <v>21600</v>
      </c>
      <c r="C559" t="s">
        <v>7857</v>
      </c>
      <c r="D559" s="404">
        <v>171107551</v>
      </c>
      <c r="E559" s="401" t="str">
        <f t="shared" si="8"/>
        <v>Í1+'WÈ1\Î</v>
      </c>
    </row>
    <row r="560" spans="1:5" ht="26.1">
      <c r="A560" s="403" t="s">
        <v>7858</v>
      </c>
      <c r="B560">
        <v>15200</v>
      </c>
      <c r="C560" t="s">
        <v>7859</v>
      </c>
      <c r="D560" s="404">
        <v>171109255</v>
      </c>
      <c r="E560" s="401" t="str">
        <f t="shared" si="8"/>
        <v>Í1+)9È5iÎ</v>
      </c>
    </row>
    <row r="561" spans="1:5" ht="26.1">
      <c r="A561" s="403" t="s">
        <v>7860</v>
      </c>
      <c r="B561">
        <v>21600</v>
      </c>
      <c r="C561" t="s">
        <v>7861</v>
      </c>
      <c r="D561" s="404">
        <v>171104843</v>
      </c>
      <c r="E561" s="401" t="str">
        <f t="shared" si="8"/>
        <v>Í1+$tÈ3lÎ</v>
      </c>
    </row>
    <row r="562" spans="1:5" ht="26.1">
      <c r="A562" s="403" t="s">
        <v>7862</v>
      </c>
      <c r="B562">
        <v>42400</v>
      </c>
      <c r="C562" t="s">
        <v>7863</v>
      </c>
      <c r="D562" s="404">
        <v>171107712</v>
      </c>
      <c r="E562" s="401" t="str">
        <f t="shared" si="8"/>
        <v>Í1+'gÈ2;Î</v>
      </c>
    </row>
    <row r="563" spans="1:5" ht="26.1">
      <c r="A563" s="403" t="s">
        <v>7864</v>
      </c>
      <c r="B563">
        <v>42400</v>
      </c>
      <c r="C563" t="s">
        <v>7865</v>
      </c>
      <c r="D563" s="404">
        <v>171109400</v>
      </c>
      <c r="E563" s="401" t="str">
        <f t="shared" si="8"/>
        <v>Í1+)HÈ0ÂÎ</v>
      </c>
    </row>
    <row r="564" spans="1:5" ht="26.1">
      <c r="A564" s="403" t="s">
        <v>7866</v>
      </c>
      <c r="B564">
        <v>18400</v>
      </c>
      <c r="C564" t="s">
        <v>7867</v>
      </c>
      <c r="D564" s="404">
        <v>171109226</v>
      </c>
      <c r="E564" s="401" t="str">
        <f t="shared" si="8"/>
        <v>Í1+)6È6cÎ</v>
      </c>
    </row>
    <row r="565" spans="1:5" ht="26.1" hidden="1">
      <c r="A565" s="403" t="s">
        <v>7868</v>
      </c>
      <c r="B565">
        <v>15200</v>
      </c>
      <c r="C565" t="s">
        <v>7869</v>
      </c>
      <c r="E565" s="401" t="e">
        <f t="shared" si="8"/>
        <v>#VALUE!</v>
      </c>
    </row>
    <row r="566" spans="1:5" ht="26.1">
      <c r="A566" s="403" t="s">
        <v>7870</v>
      </c>
      <c r="B566">
        <v>8800</v>
      </c>
      <c r="C566" t="s">
        <v>7871</v>
      </c>
      <c r="D566" s="404">
        <v>171102133</v>
      </c>
      <c r="E566" s="401" t="str">
        <f t="shared" si="8"/>
        <v>Í1+"-È3ÃÎ</v>
      </c>
    </row>
    <row r="567" spans="1:5" ht="26.1" hidden="1">
      <c r="A567" s="403" t="s">
        <v>7872</v>
      </c>
      <c r="B567">
        <v>2100</v>
      </c>
      <c r="C567" t="s">
        <v>7873</v>
      </c>
      <c r="E567" s="401" t="e">
        <f t="shared" si="8"/>
        <v>#VALUE!</v>
      </c>
    </row>
    <row r="568" spans="1:5" ht="26.1">
      <c r="A568" s="403" t="s">
        <v>7874</v>
      </c>
      <c r="B568">
        <v>15200</v>
      </c>
      <c r="C568" t="s">
        <v>7875</v>
      </c>
      <c r="D568" s="404">
        <v>171110364</v>
      </c>
      <c r="E568" s="401" t="str">
        <f t="shared" si="8"/>
        <v>Í1+*DÈ4+Î</v>
      </c>
    </row>
    <row r="569" spans="1:5" ht="26.1">
      <c r="A569" s="403" t="s">
        <v>7876</v>
      </c>
      <c r="B569">
        <v>72800</v>
      </c>
      <c r="C569" t="s">
        <v>7877</v>
      </c>
      <c r="D569" s="404">
        <v>171103266</v>
      </c>
      <c r="E569" s="401" t="str">
        <f t="shared" si="8"/>
        <v>Í1+#:È6aÎ</v>
      </c>
    </row>
    <row r="570" spans="1:5" ht="26.1">
      <c r="A570" s="403" t="s">
        <v>7878</v>
      </c>
      <c r="B570">
        <v>20000</v>
      </c>
      <c r="C570" t="s">
        <v>7879</v>
      </c>
      <c r="D570" s="404">
        <v>171110283</v>
      </c>
      <c r="E570" s="401" t="str">
        <f t="shared" si="8"/>
        <v>Í1+*&lt;È3lÎ</v>
      </c>
    </row>
    <row r="571" spans="1:5" ht="26.1">
      <c r="A571" s="403" t="s">
        <v>6803</v>
      </c>
      <c r="B571">
        <v>120800</v>
      </c>
      <c r="C571" t="s">
        <v>7880</v>
      </c>
      <c r="D571" s="404">
        <v>171102300</v>
      </c>
      <c r="E571" s="401" t="str">
        <f t="shared" si="8"/>
        <v>Í1+"&gt;È0JÎ</v>
      </c>
    </row>
    <row r="572" spans="1:5" ht="26.1">
      <c r="A572" s="403" t="s">
        <v>7881</v>
      </c>
      <c r="B572">
        <v>15200</v>
      </c>
      <c r="C572" t="s">
        <v>7882</v>
      </c>
      <c r="D572" s="404">
        <v>171100162</v>
      </c>
      <c r="E572" s="401" t="str">
        <f t="shared" si="8"/>
        <v>Í1+Â0È2ÃÎ</v>
      </c>
    </row>
    <row r="573" spans="1:5" ht="26.1">
      <c r="A573" s="403" t="s">
        <v>7883</v>
      </c>
      <c r="B573">
        <v>21600</v>
      </c>
      <c r="C573" t="s">
        <v>7884</v>
      </c>
      <c r="D573" s="404">
        <v>171107577</v>
      </c>
      <c r="E573" s="401" t="str">
        <f t="shared" si="8"/>
        <v>Í1+'YÈ7!Î</v>
      </c>
    </row>
    <row r="574" spans="1:5" ht="26.1" hidden="1">
      <c r="A574" s="403" t="s">
        <v>7885</v>
      </c>
      <c r="B574">
        <v>2100</v>
      </c>
      <c r="C574" t="s">
        <v>7886</v>
      </c>
      <c r="E574" s="401" t="e">
        <f t="shared" si="8"/>
        <v>#VALUE!</v>
      </c>
    </row>
    <row r="575" spans="1:5" ht="26.1">
      <c r="A575" s="403" t="s">
        <v>7887</v>
      </c>
      <c r="B575">
        <v>4700</v>
      </c>
      <c r="C575" t="s">
        <v>7888</v>
      </c>
      <c r="D575" s="404">
        <v>171100628</v>
      </c>
      <c r="E575" s="401" t="str">
        <f t="shared" si="8"/>
        <v>Í1+Â^È8&amp;Î</v>
      </c>
    </row>
    <row r="576" spans="1:5" ht="26.1">
      <c r="A576" s="403" t="s">
        <v>3905</v>
      </c>
      <c r="B576">
        <v>23200</v>
      </c>
      <c r="C576" t="s">
        <v>7889</v>
      </c>
      <c r="D576" s="404">
        <v>171110052</v>
      </c>
      <c r="E576" s="401" t="str">
        <f t="shared" si="8"/>
        <v>Í1+*%È2qÎ</v>
      </c>
    </row>
    <row r="577" spans="1:5" ht="26.1">
      <c r="A577" s="403" t="s">
        <v>7890</v>
      </c>
      <c r="B577">
        <v>39200</v>
      </c>
      <c r="C577" t="s">
        <v>7891</v>
      </c>
      <c r="D577" s="404">
        <v>171102195</v>
      </c>
      <c r="E577" s="401" t="str">
        <f t="shared" si="8"/>
        <v>Í1+"3È5&lt;Î</v>
      </c>
    </row>
    <row r="578" spans="1:5" ht="26.1" hidden="1">
      <c r="A578" s="403" t="s">
        <v>7892</v>
      </c>
      <c r="B578">
        <v>32800</v>
      </c>
      <c r="C578" t="s">
        <v>7893</v>
      </c>
      <c r="E578" s="401" t="e">
        <f t="shared" si="8"/>
        <v>#VALUE!</v>
      </c>
    </row>
    <row r="579" spans="1:5" ht="26.1">
      <c r="A579" s="403" t="s">
        <v>7894</v>
      </c>
      <c r="B579">
        <v>221600</v>
      </c>
      <c r="C579" t="s">
        <v>7895</v>
      </c>
      <c r="D579" s="404">
        <v>171105524</v>
      </c>
      <c r="E579" s="401" t="str">
        <f t="shared" ref="E579:E642" si="9">Code128(D579)</f>
        <v>Í1+%TÈ4\Î</v>
      </c>
    </row>
    <row r="580" spans="1:5" ht="26.1">
      <c r="A580" s="403" t="s">
        <v>7896</v>
      </c>
      <c r="B580">
        <v>23200</v>
      </c>
      <c r="C580" t="s">
        <v>7897</v>
      </c>
      <c r="D580" s="404">
        <v>171105079</v>
      </c>
      <c r="E580" s="401" t="str">
        <f t="shared" si="9"/>
        <v>Í1+%'È9-Î</v>
      </c>
    </row>
    <row r="581" spans="1:5" ht="26.1">
      <c r="A581" s="403" t="s">
        <v>7898</v>
      </c>
      <c r="B581">
        <v>39200</v>
      </c>
      <c r="C581" t="s">
        <v>7899</v>
      </c>
      <c r="D581" s="404">
        <v>171103000</v>
      </c>
      <c r="E581" s="401" t="str">
        <f t="shared" si="9"/>
        <v>Í1+#ÂÈ0&lt;Î</v>
      </c>
    </row>
    <row r="582" spans="1:5" ht="26.1">
      <c r="A582" s="403" t="s">
        <v>7900</v>
      </c>
      <c r="B582">
        <v>12000</v>
      </c>
      <c r="C582" t="s">
        <v>7901</v>
      </c>
      <c r="D582" s="404">
        <v>171105966</v>
      </c>
      <c r="E582" s="401" t="str">
        <f t="shared" si="9"/>
        <v>Í1+%ÄÈ6JÎ</v>
      </c>
    </row>
    <row r="583" spans="1:5" ht="26.1" hidden="1">
      <c r="A583" s="403" t="s">
        <v>7902</v>
      </c>
      <c r="B583">
        <v>8800</v>
      </c>
      <c r="C583" t="s">
        <v>7903</v>
      </c>
      <c r="E583" s="401" t="e">
        <f t="shared" si="9"/>
        <v>#VALUE!</v>
      </c>
    </row>
    <row r="584" spans="1:5" ht="26.1">
      <c r="A584" s="403" t="s">
        <v>7904</v>
      </c>
      <c r="B584">
        <v>15200</v>
      </c>
      <c r="C584" t="s">
        <v>7905</v>
      </c>
      <c r="D584" s="404">
        <v>171103228</v>
      </c>
      <c r="E584" s="401" t="str">
        <f t="shared" si="9"/>
        <v>Í1+#6È8]Î</v>
      </c>
    </row>
    <row r="585" spans="1:5" ht="26.1">
      <c r="A585" s="403" t="s">
        <v>7906</v>
      </c>
      <c r="B585">
        <v>71200</v>
      </c>
      <c r="C585" t="s">
        <v>7907</v>
      </c>
      <c r="D585" s="404">
        <v>171105805</v>
      </c>
      <c r="E585" s="401" t="str">
        <f t="shared" si="9"/>
        <v>Í1+%pÈ5kÎ</v>
      </c>
    </row>
    <row r="586" spans="1:5" ht="26.1" hidden="1">
      <c r="A586" s="403" t="s">
        <v>7908</v>
      </c>
      <c r="B586">
        <v>44000</v>
      </c>
      <c r="C586" t="s">
        <v>7909</v>
      </c>
      <c r="E586" s="401" t="e">
        <f t="shared" si="9"/>
        <v>#VALUE!</v>
      </c>
    </row>
    <row r="587" spans="1:5" ht="26.1">
      <c r="A587" s="403" t="s">
        <v>7910</v>
      </c>
      <c r="B587">
        <v>12000</v>
      </c>
      <c r="C587" t="s">
        <v>7911</v>
      </c>
      <c r="D587" s="404">
        <v>171110112</v>
      </c>
      <c r="E587" s="401" t="str">
        <f t="shared" si="9"/>
        <v>Í1+*+È2"Î</v>
      </c>
    </row>
    <row r="588" spans="1:5" ht="26.1">
      <c r="A588" s="403" t="s">
        <v>7912</v>
      </c>
      <c r="B588">
        <v>7200</v>
      </c>
      <c r="C588" t="s">
        <v>7913</v>
      </c>
      <c r="D588" s="404">
        <v>171111554</v>
      </c>
      <c r="E588" s="401" t="str">
        <f t="shared" si="9"/>
        <v>Í1++WÈ4zÎ</v>
      </c>
    </row>
    <row r="589" spans="1:5" ht="26.1">
      <c r="A589" s="403" t="s">
        <v>7914</v>
      </c>
      <c r="B589">
        <v>36000</v>
      </c>
      <c r="C589" t="s">
        <v>7915</v>
      </c>
      <c r="D589" s="404">
        <v>171106196</v>
      </c>
      <c r="E589" s="401" t="str">
        <f t="shared" si="9"/>
        <v>Í1+&amp;3È6NÎ</v>
      </c>
    </row>
    <row r="590" spans="1:5" ht="26.1" hidden="1">
      <c r="A590" s="403" t="s">
        <v>7916</v>
      </c>
      <c r="B590">
        <v>15200</v>
      </c>
      <c r="C590" t="s">
        <v>7917</v>
      </c>
      <c r="E590" s="401" t="e">
        <f t="shared" si="9"/>
        <v>#VALUE!</v>
      </c>
    </row>
    <row r="591" spans="1:5" ht="26.1" hidden="1">
      <c r="A591" s="403" t="s">
        <v>7918</v>
      </c>
      <c r="B591">
        <v>2100</v>
      </c>
      <c r="C591" t="s">
        <v>7919</v>
      </c>
      <c r="E591" s="401" t="e">
        <f t="shared" si="9"/>
        <v>#VALUE!</v>
      </c>
    </row>
    <row r="592" spans="1:5" ht="26.1">
      <c r="A592" s="403" t="s">
        <v>7920</v>
      </c>
      <c r="B592">
        <v>23200</v>
      </c>
      <c r="C592" t="s">
        <v>7921</v>
      </c>
      <c r="D592" s="404">
        <v>171100640</v>
      </c>
      <c r="E592" s="401" t="str">
        <f t="shared" si="9"/>
        <v>Í1+Â`È0eÎ</v>
      </c>
    </row>
    <row r="593" spans="1:5" ht="26.1">
      <c r="A593" s="403" t="s">
        <v>7922</v>
      </c>
      <c r="B593">
        <v>10400</v>
      </c>
      <c r="C593" t="s">
        <v>7923</v>
      </c>
      <c r="D593" s="404">
        <v>171104899</v>
      </c>
      <c r="E593" s="401" t="str">
        <f t="shared" si="9"/>
        <v>Í1+$yÈ9=Î</v>
      </c>
    </row>
    <row r="594" spans="1:5" ht="26.1">
      <c r="A594" s="403" t="s">
        <v>7924</v>
      </c>
      <c r="B594">
        <v>29600</v>
      </c>
      <c r="C594" t="s">
        <v>7925</v>
      </c>
      <c r="D594" s="404">
        <v>171105791</v>
      </c>
      <c r="E594" s="401" t="str">
        <f t="shared" si="9"/>
        <v>Í1+%oÈ1OÎ</v>
      </c>
    </row>
    <row r="595" spans="1:5" ht="26.1">
      <c r="A595" s="403" t="s">
        <v>7926</v>
      </c>
      <c r="B595">
        <v>20000</v>
      </c>
      <c r="C595" t="s">
        <v>7927</v>
      </c>
      <c r="D595" s="404">
        <v>171112551</v>
      </c>
      <c r="E595" s="401" t="str">
        <f t="shared" si="9"/>
        <v>Í1+,WÈ1kÎ</v>
      </c>
    </row>
    <row r="596" spans="1:5" ht="26.1">
      <c r="A596" s="403" t="s">
        <v>7928</v>
      </c>
      <c r="B596">
        <v>4700</v>
      </c>
      <c r="C596" t="s">
        <v>7929</v>
      </c>
      <c r="D596" s="404">
        <v>171112554</v>
      </c>
      <c r="E596" s="401" t="str">
        <f t="shared" si="9"/>
        <v>Í1+,WÈ4}Î</v>
      </c>
    </row>
    <row r="597" spans="1:5" ht="26.1">
      <c r="A597" s="403" t="s">
        <v>7930</v>
      </c>
      <c r="B597">
        <v>7200</v>
      </c>
      <c r="C597" t="s">
        <v>7931</v>
      </c>
      <c r="D597" s="404">
        <v>171112237</v>
      </c>
      <c r="E597" s="401" t="str">
        <f t="shared" si="9"/>
        <v>Í1+,7È7vÎ</v>
      </c>
    </row>
    <row r="598" spans="1:5" ht="26.1">
      <c r="A598" s="403" t="s">
        <v>7932</v>
      </c>
      <c r="B598">
        <v>4700</v>
      </c>
      <c r="C598" t="s">
        <v>7933</v>
      </c>
      <c r="D598" s="404">
        <v>171112557</v>
      </c>
      <c r="E598" s="401" t="str">
        <f t="shared" si="9"/>
        <v>Í1+,WÈ7(Î</v>
      </c>
    </row>
    <row r="599" spans="1:5" ht="26.1" hidden="1">
      <c r="A599" s="403" t="s">
        <v>7934</v>
      </c>
      <c r="B599">
        <v>55200</v>
      </c>
      <c r="C599" t="s">
        <v>7935</v>
      </c>
      <c r="E599" s="401" t="e">
        <f t="shared" si="9"/>
        <v>#VALUE!</v>
      </c>
    </row>
    <row r="600" spans="1:5" ht="26.1">
      <c r="A600" s="403" t="s">
        <v>7936</v>
      </c>
      <c r="B600">
        <v>24800</v>
      </c>
      <c r="C600" t="s">
        <v>7937</v>
      </c>
      <c r="D600" s="404">
        <v>171108168</v>
      </c>
      <c r="E600" s="401" t="str">
        <f t="shared" si="9"/>
        <v>Í1+(0È8TÎ</v>
      </c>
    </row>
    <row r="601" spans="1:5" ht="26.1">
      <c r="A601" s="403" t="s">
        <v>7938</v>
      </c>
      <c r="B601">
        <v>138400</v>
      </c>
      <c r="C601" t="s">
        <v>7939</v>
      </c>
      <c r="D601" s="404">
        <v>171108169</v>
      </c>
      <c r="E601" s="401" t="str">
        <f t="shared" si="9"/>
        <v>Í1+(0È9ZÎ</v>
      </c>
    </row>
    <row r="602" spans="1:5" ht="26.1">
      <c r="A602" s="403" t="s">
        <v>7940</v>
      </c>
      <c r="B602">
        <v>21600</v>
      </c>
      <c r="C602" t="s">
        <v>7941</v>
      </c>
      <c r="D602" s="404">
        <v>171112226</v>
      </c>
      <c r="E602" s="401" t="str">
        <f t="shared" si="9"/>
        <v>Í1+,6È6lÎ</v>
      </c>
    </row>
    <row r="603" spans="1:5" ht="26.1" hidden="1">
      <c r="A603" s="403" t="s">
        <v>7942</v>
      </c>
      <c r="B603">
        <v>21600</v>
      </c>
      <c r="C603" t="s">
        <v>7943</v>
      </c>
      <c r="E603" s="401" t="e">
        <f t="shared" si="9"/>
        <v>#VALUE!</v>
      </c>
    </row>
    <row r="604" spans="1:5" ht="26.1">
      <c r="A604" s="403" t="s">
        <v>7944</v>
      </c>
      <c r="B604">
        <v>144800</v>
      </c>
      <c r="C604" t="s">
        <v>7945</v>
      </c>
      <c r="D604" s="404">
        <v>171104790</v>
      </c>
      <c r="E604" s="401" t="str">
        <f t="shared" si="9"/>
        <v>Í1+$oÈ0FÎ</v>
      </c>
    </row>
    <row r="605" spans="1:5" ht="26.1">
      <c r="A605" s="403" t="s">
        <v>7946</v>
      </c>
      <c r="B605">
        <v>48800</v>
      </c>
      <c r="C605" t="s">
        <v>7947</v>
      </c>
      <c r="D605" s="404">
        <v>171105813</v>
      </c>
      <c r="E605" s="401" t="str">
        <f t="shared" si="9"/>
        <v>Í1+%qÈ3cÎ</v>
      </c>
    </row>
    <row r="606" spans="1:5" ht="26.1">
      <c r="A606" s="403" t="s">
        <v>7948</v>
      </c>
      <c r="B606">
        <v>36000</v>
      </c>
      <c r="C606" t="s">
        <v>7949</v>
      </c>
      <c r="D606" s="404">
        <v>171100804</v>
      </c>
      <c r="E606" s="401" t="str">
        <f t="shared" si="9"/>
        <v>Í1+ÂpÈ4VÎ</v>
      </c>
    </row>
    <row r="607" spans="1:5" ht="26.1">
      <c r="A607" s="403" t="s">
        <v>7950</v>
      </c>
      <c r="B607">
        <v>39200</v>
      </c>
      <c r="C607" t="s">
        <v>7951</v>
      </c>
      <c r="D607" s="404">
        <v>171105793</v>
      </c>
      <c r="E607" s="401" t="str">
        <f t="shared" si="9"/>
        <v>Í1+%oÈ3[Î</v>
      </c>
    </row>
    <row r="608" spans="1:5" ht="26.1" hidden="1">
      <c r="A608" s="403" t="s">
        <v>7952</v>
      </c>
      <c r="B608">
        <v>20000</v>
      </c>
      <c r="C608" t="s">
        <v>7953</v>
      </c>
      <c r="E608" s="401" t="e">
        <f t="shared" si="9"/>
        <v>#VALUE!</v>
      </c>
    </row>
    <row r="609" spans="1:5" ht="26.1">
      <c r="A609" s="403" t="s">
        <v>7954</v>
      </c>
      <c r="B609">
        <v>20000</v>
      </c>
      <c r="C609" t="s">
        <v>7955</v>
      </c>
      <c r="D609" s="404">
        <v>171102162</v>
      </c>
      <c r="E609" s="401" t="str">
        <f t="shared" si="9"/>
        <v>Í1+"0È2ÉÎ</v>
      </c>
    </row>
    <row r="610" spans="1:5" ht="26.1">
      <c r="A610" s="403" t="s">
        <v>7956</v>
      </c>
      <c r="B610">
        <v>42400</v>
      </c>
      <c r="C610" t="s">
        <v>7957</v>
      </c>
      <c r="D610" s="404">
        <v>171102161</v>
      </c>
      <c r="E610" s="401" t="str">
        <f t="shared" si="9"/>
        <v>Í1+"0È1ÃÎ</v>
      </c>
    </row>
    <row r="611" spans="1:5" ht="26.1" hidden="1">
      <c r="A611" s="403" t="s">
        <v>7958</v>
      </c>
      <c r="B611">
        <v>186400</v>
      </c>
      <c r="C611" t="s">
        <v>7959</v>
      </c>
      <c r="E611" s="401" t="e">
        <f t="shared" si="9"/>
        <v>#VALUE!</v>
      </c>
    </row>
    <row r="612" spans="1:5" ht="26.1">
      <c r="A612" s="403" t="s">
        <v>7960</v>
      </c>
      <c r="B612">
        <v>7200</v>
      </c>
      <c r="C612" t="s">
        <v>7961</v>
      </c>
      <c r="D612" s="404">
        <v>171108086</v>
      </c>
      <c r="E612" s="401" t="str">
        <f t="shared" si="9"/>
        <v>Í1+((È6(Î</v>
      </c>
    </row>
    <row r="613" spans="1:5" ht="26.1" hidden="1">
      <c r="A613" s="403" t="s">
        <v>7962</v>
      </c>
      <c r="B613">
        <v>12000</v>
      </c>
      <c r="C613" t="s">
        <v>7963</v>
      </c>
      <c r="E613" s="401" t="e">
        <f t="shared" si="9"/>
        <v>#VALUE!</v>
      </c>
    </row>
    <row r="614" spans="1:5" ht="26.1">
      <c r="A614" s="403" t="s">
        <v>7964</v>
      </c>
      <c r="B614">
        <v>23200</v>
      </c>
      <c r="C614" t="s">
        <v>7965</v>
      </c>
      <c r="D614" s="404">
        <v>171111506</v>
      </c>
      <c r="E614" s="401" t="str">
        <f t="shared" si="9"/>
        <v>Í1++RÈ6rÎ</v>
      </c>
    </row>
    <row r="615" spans="1:5" ht="26.1">
      <c r="A615" s="403" t="s">
        <v>7966</v>
      </c>
      <c r="B615">
        <v>21600</v>
      </c>
      <c r="C615" t="s">
        <v>7967</v>
      </c>
      <c r="D615" s="404">
        <v>171105519</v>
      </c>
      <c r="E615" s="401" t="str">
        <f t="shared" si="9"/>
        <v>Í1+%SÈ9vÎ</v>
      </c>
    </row>
    <row r="616" spans="1:5" ht="26.1">
      <c r="A616" s="403" t="s">
        <v>7968</v>
      </c>
      <c r="B616">
        <v>21600</v>
      </c>
      <c r="C616" t="s">
        <v>7969</v>
      </c>
      <c r="D616" s="404">
        <v>171112239</v>
      </c>
      <c r="E616" s="401" t="str">
        <f t="shared" si="9"/>
        <v>Í1+,7È9ÆÎ</v>
      </c>
    </row>
    <row r="617" spans="1:5" ht="26.1">
      <c r="A617" s="403" t="s">
        <v>7970</v>
      </c>
      <c r="B617">
        <v>16800</v>
      </c>
      <c r="C617" t="s">
        <v>7971</v>
      </c>
      <c r="D617" s="404">
        <v>171108132</v>
      </c>
      <c r="E617" s="401" t="str">
        <f t="shared" si="9"/>
        <v>Í1+(-È2$Î</v>
      </c>
    </row>
    <row r="618" spans="1:5" ht="26.1">
      <c r="A618" s="403" t="s">
        <v>7972</v>
      </c>
      <c r="B618">
        <v>47200</v>
      </c>
      <c r="C618" t="s">
        <v>7973</v>
      </c>
      <c r="D618" s="404">
        <v>171105247</v>
      </c>
      <c r="E618" s="401" t="str">
        <f t="shared" si="9"/>
        <v>Í1+%8È7eÎ</v>
      </c>
    </row>
    <row r="619" spans="1:5" ht="26.1">
      <c r="A619" s="403" t="s">
        <v>7974</v>
      </c>
      <c r="B619">
        <v>34400</v>
      </c>
      <c r="C619" t="s">
        <v>7975</v>
      </c>
      <c r="D619" s="404">
        <v>171100352</v>
      </c>
      <c r="E619" s="401" t="str">
        <f t="shared" si="9"/>
        <v>Í1+ÂCÈ2dÎ</v>
      </c>
    </row>
    <row r="620" spans="1:5" ht="26.1" hidden="1">
      <c r="A620" s="403" t="s">
        <v>7976</v>
      </c>
      <c r="B620">
        <v>10400</v>
      </c>
      <c r="C620" t="s">
        <v>7977</v>
      </c>
      <c r="E620" s="401" t="e">
        <f t="shared" si="9"/>
        <v>#VALUE!</v>
      </c>
    </row>
    <row r="621" spans="1:5" ht="26.1">
      <c r="A621" s="403" t="s">
        <v>7978</v>
      </c>
      <c r="B621">
        <v>36000</v>
      </c>
      <c r="C621" t="s">
        <v>7979</v>
      </c>
      <c r="D621" s="404">
        <v>171100730</v>
      </c>
      <c r="E621" s="401" t="str">
        <f t="shared" si="9"/>
        <v>Í1+ÂiÈ0"Î</v>
      </c>
    </row>
    <row r="622" spans="1:5" ht="26.1">
      <c r="A622" s="403" t="s">
        <v>7980</v>
      </c>
      <c r="B622">
        <v>13600</v>
      </c>
      <c r="C622" t="s">
        <v>7981</v>
      </c>
      <c r="D622" s="404">
        <v>171100549</v>
      </c>
      <c r="E622" s="401" t="str">
        <f t="shared" si="9"/>
        <v>Í1+ÂVÈ9sÎ</v>
      </c>
    </row>
    <row r="623" spans="1:5" ht="26.1">
      <c r="A623" s="403" t="s">
        <v>7982</v>
      </c>
      <c r="B623">
        <v>3400</v>
      </c>
      <c r="C623" t="s">
        <v>7983</v>
      </c>
      <c r="D623" s="404">
        <v>171109163</v>
      </c>
      <c r="E623" s="401" t="str">
        <f t="shared" si="9"/>
        <v>Í1+)0È39Î</v>
      </c>
    </row>
    <row r="624" spans="1:5" ht="26.1">
      <c r="A624" s="403" t="s">
        <v>7984</v>
      </c>
      <c r="B624">
        <v>15200</v>
      </c>
      <c r="C624" t="s">
        <v>7985</v>
      </c>
      <c r="D624" s="404">
        <v>171105871</v>
      </c>
      <c r="E624" s="401" t="str">
        <f t="shared" si="9"/>
        <v>Í1+%wÈ1oÎ</v>
      </c>
    </row>
    <row r="625" spans="1:5" ht="26.1">
      <c r="A625" s="403" t="s">
        <v>7986</v>
      </c>
      <c r="B625">
        <v>21600</v>
      </c>
      <c r="C625" t="s">
        <v>7987</v>
      </c>
      <c r="D625" s="404">
        <v>171102502</v>
      </c>
      <c r="E625" s="401" t="str">
        <f t="shared" si="9"/>
        <v>Í1+"RÈ2?Î</v>
      </c>
    </row>
    <row r="626" spans="1:5" ht="26.1" hidden="1">
      <c r="A626" s="403" t="s">
        <v>7988</v>
      </c>
      <c r="B626">
        <v>21600</v>
      </c>
      <c r="C626" t="s">
        <v>7989</v>
      </c>
      <c r="E626" s="401" t="e">
        <f t="shared" si="9"/>
        <v>#VALUE!</v>
      </c>
    </row>
    <row r="627" spans="1:5" ht="26.1">
      <c r="A627" s="403" t="s">
        <v>7990</v>
      </c>
      <c r="B627">
        <v>13600</v>
      </c>
      <c r="C627" t="s">
        <v>7991</v>
      </c>
      <c r="D627" s="404">
        <v>171112444</v>
      </c>
      <c r="E627" s="401" t="str">
        <f t="shared" si="9"/>
        <v>Í1+,LÈ4QÎ</v>
      </c>
    </row>
    <row r="628" spans="1:5" ht="26.1">
      <c r="A628" s="403" t="s">
        <v>7992</v>
      </c>
      <c r="B628">
        <v>21600</v>
      </c>
      <c r="C628" t="s">
        <v>7993</v>
      </c>
      <c r="D628" s="404">
        <v>171107509</v>
      </c>
      <c r="E628" s="401" t="str">
        <f t="shared" si="9"/>
        <v>Í1+'RÈ9xÎ</v>
      </c>
    </row>
    <row r="629" spans="1:5" ht="26.1" hidden="1">
      <c r="A629" s="403" t="s">
        <v>7994</v>
      </c>
      <c r="B629">
        <v>50400</v>
      </c>
      <c r="C629" t="s">
        <v>7995</v>
      </c>
      <c r="E629" s="401" t="e">
        <f t="shared" si="9"/>
        <v>#VALUE!</v>
      </c>
    </row>
    <row r="630" spans="1:5" ht="26.1">
      <c r="A630" s="403" t="s">
        <v>7996</v>
      </c>
      <c r="B630">
        <v>66400</v>
      </c>
      <c r="C630" t="s">
        <v>7997</v>
      </c>
      <c r="D630" s="404">
        <v>171105693</v>
      </c>
      <c r="E630" s="401" t="str">
        <f t="shared" si="9"/>
        <v>Í1+%eÈ33Î</v>
      </c>
    </row>
    <row r="631" spans="1:5" ht="26.1">
      <c r="A631" s="403" t="s">
        <v>7998</v>
      </c>
      <c r="B631">
        <v>8800</v>
      </c>
      <c r="C631" t="s">
        <v>7999</v>
      </c>
      <c r="D631" s="404">
        <v>171110194</v>
      </c>
      <c r="E631" s="401" t="str">
        <f t="shared" si="9"/>
        <v>Í1+*3È4NÎ</v>
      </c>
    </row>
    <row r="632" spans="1:5" ht="26.1">
      <c r="A632" s="403" t="s">
        <v>8000</v>
      </c>
      <c r="B632">
        <v>8800</v>
      </c>
      <c r="C632" t="s">
        <v>8001</v>
      </c>
      <c r="D632" s="404">
        <v>171100489</v>
      </c>
      <c r="E632" s="401" t="str">
        <f t="shared" si="9"/>
        <v>Í1+ÂPÈ9[Î</v>
      </c>
    </row>
    <row r="633" spans="1:5" ht="26.1">
      <c r="A633" s="403" t="s">
        <v>8002</v>
      </c>
      <c r="B633">
        <v>117600</v>
      </c>
      <c r="C633" t="s">
        <v>8003</v>
      </c>
      <c r="D633" s="404">
        <v>171102272</v>
      </c>
      <c r="E633" s="401" t="str">
        <f t="shared" si="9"/>
        <v>Í1+";È2JÎ</v>
      </c>
    </row>
    <row r="634" spans="1:5" ht="26.1">
      <c r="A634" s="403" t="s">
        <v>8004</v>
      </c>
      <c r="B634">
        <v>28000</v>
      </c>
      <c r="C634" t="s">
        <v>8005</v>
      </c>
      <c r="D634" s="404">
        <v>171102273</v>
      </c>
      <c r="E634" s="401" t="str">
        <f t="shared" si="9"/>
        <v>Í1+";È3PÎ</v>
      </c>
    </row>
    <row r="635" spans="1:5" ht="26.1">
      <c r="A635" s="403" t="s">
        <v>8006</v>
      </c>
      <c r="B635">
        <v>50400</v>
      </c>
      <c r="C635" t="s">
        <v>8007</v>
      </c>
      <c r="D635" s="404">
        <v>171111719</v>
      </c>
      <c r="E635" s="401" t="str">
        <f t="shared" si="9"/>
        <v>Í1++gÈ9qÎ</v>
      </c>
    </row>
    <row r="636" spans="1:5" ht="26.1">
      <c r="A636" s="403" t="s">
        <v>8008</v>
      </c>
      <c r="B636">
        <v>39200</v>
      </c>
      <c r="C636" t="s">
        <v>8009</v>
      </c>
      <c r="D636" s="404">
        <v>171112583</v>
      </c>
      <c r="E636" s="401" t="str">
        <f t="shared" si="9"/>
        <v>Í1+,ZÈ3ÇÎ</v>
      </c>
    </row>
    <row r="637" spans="1:5" ht="26.1">
      <c r="A637" s="403" t="s">
        <v>8010</v>
      </c>
      <c r="B637">
        <v>12000</v>
      </c>
      <c r="C637" t="s">
        <v>8011</v>
      </c>
      <c r="D637" s="404">
        <v>171105744</v>
      </c>
      <c r="E637" s="401" t="str">
        <f t="shared" si="9"/>
        <v>Í1+%jÈ4MÎ</v>
      </c>
    </row>
    <row r="638" spans="1:5" ht="26.1">
      <c r="A638" s="403" t="s">
        <v>8012</v>
      </c>
      <c r="B638">
        <v>16800</v>
      </c>
      <c r="C638" t="s">
        <v>8013</v>
      </c>
      <c r="D638" s="404">
        <v>171103407</v>
      </c>
      <c r="E638" s="401" t="str">
        <f t="shared" si="9"/>
        <v>Í1+#HÈ78Î</v>
      </c>
    </row>
    <row r="639" spans="1:5" ht="26.1">
      <c r="A639" s="403" t="s">
        <v>8014</v>
      </c>
      <c r="B639">
        <v>8800</v>
      </c>
      <c r="C639" t="s">
        <v>8015</v>
      </c>
      <c r="D639" s="404">
        <v>171112279</v>
      </c>
      <c r="E639" s="401" t="str">
        <f t="shared" si="9"/>
        <v>Í1+,;È9+Î</v>
      </c>
    </row>
    <row r="640" spans="1:5" ht="26.1">
      <c r="A640" s="403" t="s">
        <v>8016</v>
      </c>
      <c r="B640">
        <v>31200</v>
      </c>
      <c r="C640" t="s">
        <v>8017</v>
      </c>
      <c r="D640" s="404">
        <v>171100791</v>
      </c>
      <c r="E640" s="401" t="str">
        <f t="shared" si="9"/>
        <v>Í1+ÂoÈ1@Î</v>
      </c>
    </row>
    <row r="641" spans="1:5" ht="26.1">
      <c r="A641" s="403" t="s">
        <v>8018</v>
      </c>
      <c r="B641">
        <v>7200</v>
      </c>
      <c r="C641" t="s">
        <v>8019</v>
      </c>
      <c r="D641" s="404">
        <v>171106119</v>
      </c>
      <c r="E641" s="401" t="str">
        <f t="shared" si="9"/>
        <v>Í1+&amp;+È9@Î</v>
      </c>
    </row>
    <row r="642" spans="1:5" ht="26.1">
      <c r="A642" s="403" t="s">
        <v>8020</v>
      </c>
      <c r="B642">
        <v>29600</v>
      </c>
      <c r="C642" t="s">
        <v>8021</v>
      </c>
      <c r="D642" s="404">
        <v>171107530</v>
      </c>
      <c r="E642" s="401" t="str">
        <f t="shared" si="9"/>
        <v>Í1+'UÈ0NÎ</v>
      </c>
    </row>
    <row r="643" spans="1:5" ht="26.1">
      <c r="A643" s="403" t="s">
        <v>8022</v>
      </c>
      <c r="B643">
        <v>29600</v>
      </c>
      <c r="C643" t="s">
        <v>8023</v>
      </c>
      <c r="D643" s="404">
        <v>171100437</v>
      </c>
      <c r="E643" s="401" t="str">
        <f t="shared" ref="E643:E706" si="10">Code128(D643)</f>
        <v>Í1+ÂKÈ7;Î</v>
      </c>
    </row>
    <row r="644" spans="1:5" ht="26.1" hidden="1">
      <c r="A644" s="403" t="s">
        <v>8024</v>
      </c>
      <c r="B644">
        <v>16800</v>
      </c>
      <c r="C644" t="s">
        <v>8025</v>
      </c>
      <c r="E644" s="401" t="e">
        <f t="shared" si="10"/>
        <v>#VALUE!</v>
      </c>
    </row>
    <row r="645" spans="1:5" ht="26.1">
      <c r="A645" s="403" t="s">
        <v>4110</v>
      </c>
      <c r="B645">
        <v>26400</v>
      </c>
      <c r="C645" t="s">
        <v>8026</v>
      </c>
      <c r="D645" s="404">
        <v>171107730</v>
      </c>
      <c r="E645" s="401" t="str">
        <f t="shared" si="10"/>
        <v>Í1+'iÈ07Î</v>
      </c>
    </row>
    <row r="646" spans="1:5" ht="26.1">
      <c r="A646" s="403" t="s">
        <v>8027</v>
      </c>
      <c r="B646">
        <v>12000</v>
      </c>
      <c r="C646" t="s">
        <v>8028</v>
      </c>
      <c r="D646" s="404">
        <v>171103241</v>
      </c>
      <c r="E646" s="401" t="str">
        <f t="shared" si="10"/>
        <v>Í1+#8È1;Î</v>
      </c>
    </row>
    <row r="647" spans="1:5" ht="26.1">
      <c r="A647" s="403" t="s">
        <v>8029</v>
      </c>
      <c r="B647">
        <v>7200</v>
      </c>
      <c r="C647" t="s">
        <v>8030</v>
      </c>
      <c r="D647" s="404">
        <v>171111724</v>
      </c>
      <c r="E647" s="401" t="str">
        <f t="shared" si="10"/>
        <v>Í1++hÈ4WÎ</v>
      </c>
    </row>
    <row r="648" spans="1:5" ht="26.1">
      <c r="A648" s="403" t="s">
        <v>8031</v>
      </c>
      <c r="B648">
        <v>39200</v>
      </c>
      <c r="C648" t="s">
        <v>8032</v>
      </c>
      <c r="D648" s="404">
        <v>171103097</v>
      </c>
      <c r="E648" s="401" t="str">
        <f t="shared" si="10"/>
        <v>Í1+#)È7#Î</v>
      </c>
    </row>
    <row r="649" spans="1:5" ht="26.1">
      <c r="A649" s="403" t="s">
        <v>8033</v>
      </c>
      <c r="B649">
        <v>7200</v>
      </c>
      <c r="C649" t="s">
        <v>8034</v>
      </c>
      <c r="D649" s="404">
        <v>171106099</v>
      </c>
      <c r="E649" s="401" t="str">
        <f t="shared" si="10"/>
        <v>Í1+&amp;)È98Î</v>
      </c>
    </row>
    <row r="650" spans="1:5" ht="26.1">
      <c r="A650" s="403" t="s">
        <v>8035</v>
      </c>
      <c r="B650">
        <v>15200</v>
      </c>
      <c r="C650" t="s">
        <v>8036</v>
      </c>
      <c r="D650" s="404">
        <v>171105895</v>
      </c>
      <c r="E650" s="401" t="str">
        <f t="shared" si="10"/>
        <v>Í1+%yÈ5(Î</v>
      </c>
    </row>
    <row r="651" spans="1:5" ht="26.1">
      <c r="A651" s="403" t="s">
        <v>8037</v>
      </c>
      <c r="B651">
        <v>4700</v>
      </c>
      <c r="C651" t="s">
        <v>8038</v>
      </c>
      <c r="D651" s="404">
        <v>171100290</v>
      </c>
      <c r="E651" s="401" t="str">
        <f t="shared" si="10"/>
        <v>Í1+Â=È0@Î</v>
      </c>
    </row>
    <row r="652" spans="1:5" ht="26.1">
      <c r="A652" s="403" t="s">
        <v>8039</v>
      </c>
      <c r="B652">
        <v>4700</v>
      </c>
      <c r="C652" t="s">
        <v>8040</v>
      </c>
      <c r="D652" s="404">
        <v>171112188</v>
      </c>
      <c r="E652" s="401" t="str">
        <f t="shared" si="10"/>
        <v>Í1+,2È8hÎ</v>
      </c>
    </row>
    <row r="653" spans="1:5" ht="26.1" hidden="1">
      <c r="A653" s="403" t="s">
        <v>8041</v>
      </c>
      <c r="B653">
        <v>56800</v>
      </c>
      <c r="C653" t="s">
        <v>8042</v>
      </c>
      <c r="E653" s="401" t="e">
        <f t="shared" si="10"/>
        <v>#VALUE!</v>
      </c>
    </row>
    <row r="654" spans="1:5" ht="26.1">
      <c r="A654" s="403" t="s">
        <v>8043</v>
      </c>
      <c r="B654">
        <v>72800</v>
      </c>
      <c r="C654" t="s">
        <v>8044</v>
      </c>
      <c r="D654" s="404">
        <v>171104906</v>
      </c>
      <c r="E654" s="401" t="str">
        <f t="shared" si="10"/>
        <v>Í1+$zÈ6/Î</v>
      </c>
    </row>
    <row r="655" spans="1:5" ht="26.1" hidden="1">
      <c r="A655" s="403" t="s">
        <v>8045</v>
      </c>
      <c r="B655">
        <v>4700</v>
      </c>
      <c r="C655" t="s">
        <v>8046</v>
      </c>
      <c r="E655" s="401" t="e">
        <f t="shared" si="10"/>
        <v>#VALUE!</v>
      </c>
    </row>
    <row r="656" spans="1:5" ht="26.1" hidden="1">
      <c r="A656" s="403" t="s">
        <v>8047</v>
      </c>
      <c r="B656">
        <v>7200</v>
      </c>
      <c r="C656" t="s">
        <v>8048</v>
      </c>
      <c r="E656" s="401" t="e">
        <f t="shared" si="10"/>
        <v>#VALUE!</v>
      </c>
    </row>
    <row r="657" spans="1:5" ht="26.1">
      <c r="A657" s="403" t="s">
        <v>8049</v>
      </c>
      <c r="B657">
        <v>13600</v>
      </c>
      <c r="C657" t="s">
        <v>8050</v>
      </c>
      <c r="D657" s="404">
        <v>171102260</v>
      </c>
      <c r="E657" s="401" t="str">
        <f t="shared" si="10"/>
        <v>Í1+":È0:Î</v>
      </c>
    </row>
    <row r="658" spans="1:5" ht="26.1">
      <c r="A658" s="403" t="s">
        <v>8051</v>
      </c>
      <c r="B658">
        <v>31200</v>
      </c>
      <c r="C658" t="s">
        <v>8052</v>
      </c>
      <c r="D658" s="404">
        <v>171100740</v>
      </c>
      <c r="E658" s="401" t="str">
        <f t="shared" si="10"/>
        <v>Í1+ÂjÈ0&amp;Î</v>
      </c>
    </row>
    <row r="659" spans="1:5" ht="26.1">
      <c r="A659" s="403" t="s">
        <v>8053</v>
      </c>
      <c r="B659">
        <v>66400</v>
      </c>
      <c r="C659" t="s">
        <v>8054</v>
      </c>
      <c r="D659" s="404">
        <v>171103431</v>
      </c>
      <c r="E659" s="401" t="str">
        <f t="shared" si="10"/>
        <v>Í1+#KÈ1ÂÎ</v>
      </c>
    </row>
    <row r="660" spans="1:5" ht="26.1" hidden="1">
      <c r="A660" s="403" t="s">
        <v>8055</v>
      </c>
      <c r="B660">
        <v>10400</v>
      </c>
      <c r="C660" t="s">
        <v>8056</v>
      </c>
      <c r="E660" s="401" t="e">
        <f t="shared" si="10"/>
        <v>#VALUE!</v>
      </c>
    </row>
    <row r="661" spans="1:5" ht="26.1">
      <c r="A661" s="403" t="s">
        <v>8057</v>
      </c>
      <c r="B661">
        <v>34400</v>
      </c>
      <c r="C661" t="s">
        <v>8058</v>
      </c>
      <c r="D661" s="404">
        <v>171107707</v>
      </c>
      <c r="E661" s="401" t="str">
        <f t="shared" si="10"/>
        <v>Í1+'fÈ7UÎ</v>
      </c>
    </row>
    <row r="662" spans="1:5" ht="26.1">
      <c r="A662" s="403" t="s">
        <v>8059</v>
      </c>
      <c r="B662">
        <v>52000</v>
      </c>
      <c r="C662" t="s">
        <v>8060</v>
      </c>
      <c r="D662" s="404">
        <v>171108553</v>
      </c>
      <c r="E662" s="401" t="str">
        <f t="shared" si="10"/>
        <v>Í1+(WÈ3kÎ</v>
      </c>
    </row>
    <row r="663" spans="1:5" ht="26.1">
      <c r="A663" s="403" t="s">
        <v>8061</v>
      </c>
      <c r="B663">
        <v>10400</v>
      </c>
      <c r="C663" t="s">
        <v>8062</v>
      </c>
      <c r="D663" s="404">
        <v>171107631</v>
      </c>
      <c r="E663" s="401" t="str">
        <f t="shared" si="10"/>
        <v>Í1+'_È1|Î</v>
      </c>
    </row>
    <row r="664" spans="1:5" ht="26.1">
      <c r="A664" s="403" t="s">
        <v>8063</v>
      </c>
      <c r="B664">
        <v>100000</v>
      </c>
      <c r="C664" t="s">
        <v>8064</v>
      </c>
      <c r="D664" s="404">
        <v>171105830</v>
      </c>
      <c r="E664" s="401" t="str">
        <f t="shared" si="10"/>
        <v>Í1+%sÈ0YÎ</v>
      </c>
    </row>
    <row r="665" spans="1:5" ht="26.1">
      <c r="A665" s="403" t="s">
        <v>8065</v>
      </c>
      <c r="B665">
        <v>18400</v>
      </c>
      <c r="C665" t="s">
        <v>8066</v>
      </c>
      <c r="D665" s="404">
        <v>171111717</v>
      </c>
      <c r="E665" s="401" t="str">
        <f t="shared" si="10"/>
        <v>Í1++gÈ7eÎ</v>
      </c>
    </row>
    <row r="666" spans="1:5" ht="26.1">
      <c r="A666" s="403" t="s">
        <v>8067</v>
      </c>
      <c r="B666">
        <v>42400</v>
      </c>
      <c r="C666" t="s">
        <v>8068</v>
      </c>
      <c r="D666" s="404">
        <v>171110362</v>
      </c>
      <c r="E666" s="401" t="str">
        <f t="shared" si="10"/>
        <v>Í1+*DÈ2ÊÎ</v>
      </c>
    </row>
    <row r="667" spans="1:5" ht="26.1">
      <c r="A667" s="403" t="s">
        <v>8069</v>
      </c>
      <c r="B667">
        <v>36000</v>
      </c>
      <c r="C667" t="s">
        <v>8070</v>
      </c>
      <c r="D667" s="404">
        <v>171108163</v>
      </c>
      <c r="E667" s="401" t="str">
        <f t="shared" si="10"/>
        <v>Í1+(0È36Î</v>
      </c>
    </row>
    <row r="668" spans="1:5" ht="26.1">
      <c r="A668" s="403" t="s">
        <v>8071</v>
      </c>
      <c r="B668">
        <v>28000</v>
      </c>
      <c r="C668" t="s">
        <v>8072</v>
      </c>
      <c r="D668" s="404">
        <v>171106299</v>
      </c>
      <c r="E668" s="401" t="str">
        <f t="shared" si="10"/>
        <v>Í1+&amp;=È9!Î</v>
      </c>
    </row>
    <row r="669" spans="1:5" ht="26.1">
      <c r="A669" s="403" t="s">
        <v>8073</v>
      </c>
      <c r="B669">
        <v>13600</v>
      </c>
      <c r="C669" t="s">
        <v>8074</v>
      </c>
      <c r="D669" s="404">
        <v>171108234</v>
      </c>
      <c r="E669" s="401" t="str">
        <f t="shared" si="10"/>
        <v>Í1+(7È4XÎ</v>
      </c>
    </row>
    <row r="670" spans="1:5" ht="26.1">
      <c r="A670" s="403" t="s">
        <v>8075</v>
      </c>
      <c r="B670">
        <v>18400</v>
      </c>
      <c r="C670" t="s">
        <v>8076</v>
      </c>
      <c r="D670" s="404">
        <v>171108074</v>
      </c>
      <c r="E670" s="401" t="str">
        <f t="shared" si="10"/>
        <v>Í1+('È4ÃÎ</v>
      </c>
    </row>
    <row r="671" spans="1:5" ht="26.1">
      <c r="A671" s="403" t="s">
        <v>8077</v>
      </c>
      <c r="B671">
        <v>18400</v>
      </c>
      <c r="C671" t="s">
        <v>8078</v>
      </c>
      <c r="D671" s="404">
        <v>171110480</v>
      </c>
      <c r="E671" s="401" t="str">
        <f t="shared" si="10"/>
        <v>Í1+*PÈ0CÎ</v>
      </c>
    </row>
    <row r="672" spans="1:5" ht="26.1" hidden="1">
      <c r="A672" s="403" t="s">
        <v>8079</v>
      </c>
      <c r="B672">
        <v>15200</v>
      </c>
      <c r="C672" t="s">
        <v>8080</v>
      </c>
      <c r="E672" s="401" t="e">
        <f t="shared" si="10"/>
        <v>#VALUE!</v>
      </c>
    </row>
    <row r="673" spans="1:5" ht="26.1">
      <c r="A673" s="403" t="s">
        <v>8081</v>
      </c>
      <c r="B673">
        <v>56800</v>
      </c>
      <c r="C673" t="s">
        <v>8082</v>
      </c>
      <c r="D673" s="404">
        <v>171108269</v>
      </c>
      <c r="E673" s="401" t="str">
        <f t="shared" si="10"/>
        <v>Í1+(:È9ÆÎ</v>
      </c>
    </row>
    <row r="674" spans="1:5" ht="26.1">
      <c r="A674" s="403" t="s">
        <v>8083</v>
      </c>
      <c r="B674">
        <v>18400</v>
      </c>
      <c r="C674" t="s">
        <v>8084</v>
      </c>
      <c r="D674" s="404">
        <v>171106188</v>
      </c>
      <c r="E674" s="401" t="str">
        <f t="shared" si="10"/>
        <v>Í1+&amp;2È8VÎ</v>
      </c>
    </row>
    <row r="675" spans="1:5" ht="26.1">
      <c r="A675" s="403" t="s">
        <v>8085</v>
      </c>
      <c r="B675">
        <v>71200</v>
      </c>
      <c r="C675" t="s">
        <v>8086</v>
      </c>
      <c r="D675" s="404">
        <v>171103277</v>
      </c>
      <c r="E675" s="401" t="str">
        <f t="shared" si="10"/>
        <v>Í1+#;È7kÎ</v>
      </c>
    </row>
    <row r="676" spans="1:5" ht="26.1">
      <c r="A676" s="403" t="s">
        <v>8087</v>
      </c>
      <c r="B676">
        <v>18400</v>
      </c>
      <c r="C676" t="s">
        <v>8088</v>
      </c>
      <c r="D676" s="404">
        <v>171105249</v>
      </c>
      <c r="E676" s="401" t="str">
        <f t="shared" si="10"/>
        <v>Í1+%8È9qÎ</v>
      </c>
    </row>
    <row r="677" spans="1:5" ht="26.1">
      <c r="A677" s="403" t="s">
        <v>8089</v>
      </c>
      <c r="B677">
        <v>87200</v>
      </c>
      <c r="C677" t="s">
        <v>8090</v>
      </c>
      <c r="D677" s="404">
        <v>171102989</v>
      </c>
      <c r="E677" s="401" t="str">
        <f t="shared" si="10"/>
        <v>Í1+"ÆÈ9[Î</v>
      </c>
    </row>
    <row r="678" spans="1:5" ht="26.1">
      <c r="A678" s="403" t="s">
        <v>8091</v>
      </c>
      <c r="B678">
        <v>28000</v>
      </c>
      <c r="C678" t="s">
        <v>8092</v>
      </c>
      <c r="D678" s="404">
        <v>171110366</v>
      </c>
      <c r="E678" s="401" t="str">
        <f t="shared" si="10"/>
        <v>Í1+*DÈ67Î</v>
      </c>
    </row>
    <row r="679" spans="1:5" ht="26.1">
      <c r="A679" s="403" t="s">
        <v>8093</v>
      </c>
      <c r="B679">
        <v>72800</v>
      </c>
      <c r="C679" t="s">
        <v>8094</v>
      </c>
      <c r="D679" s="404">
        <v>171103339</v>
      </c>
      <c r="E679" s="401" t="str">
        <f t="shared" si="10"/>
        <v>Í1+#AÈ9(Î</v>
      </c>
    </row>
    <row r="680" spans="1:5" ht="26.1">
      <c r="A680" s="403" t="s">
        <v>8095</v>
      </c>
      <c r="B680">
        <v>3400</v>
      </c>
      <c r="C680" t="s">
        <v>8096</v>
      </c>
      <c r="D680" s="404">
        <v>171108546</v>
      </c>
      <c r="E680" s="401" t="str">
        <f t="shared" si="10"/>
        <v>Í1+(VÈ6yÎ</v>
      </c>
    </row>
    <row r="681" spans="1:5" ht="26.1">
      <c r="A681" s="403" t="s">
        <v>8097</v>
      </c>
      <c r="B681">
        <v>18400</v>
      </c>
      <c r="C681" t="s">
        <v>8098</v>
      </c>
      <c r="D681" s="404">
        <v>171105825</v>
      </c>
      <c r="E681" s="401" t="str">
        <f t="shared" si="10"/>
        <v>Í1+%rÈ5sÎ</v>
      </c>
    </row>
    <row r="682" spans="1:5" ht="26.1" hidden="1">
      <c r="A682" s="403" t="s">
        <v>8099</v>
      </c>
      <c r="B682">
        <v>40800</v>
      </c>
      <c r="C682" t="s">
        <v>8100</v>
      </c>
      <c r="E682" s="401" t="e">
        <f t="shared" si="10"/>
        <v>#VALUE!</v>
      </c>
    </row>
    <row r="683" spans="1:5" ht="26.1">
      <c r="A683" s="403" t="s">
        <v>8101</v>
      </c>
      <c r="B683">
        <v>18400</v>
      </c>
      <c r="C683" t="s">
        <v>8102</v>
      </c>
      <c r="D683" s="404">
        <v>171105499</v>
      </c>
      <c r="E683" s="401" t="str">
        <f t="shared" si="10"/>
        <v>Í1+%QÈ9nÎ</v>
      </c>
    </row>
    <row r="684" spans="1:5" ht="26.1" hidden="1">
      <c r="A684" s="403" t="s">
        <v>8103</v>
      </c>
      <c r="B684">
        <v>7200</v>
      </c>
      <c r="C684" t="s">
        <v>8104</v>
      </c>
      <c r="E684" s="401" t="e">
        <f t="shared" si="10"/>
        <v>#VALUE!</v>
      </c>
    </row>
    <row r="685" spans="1:5" ht="26.1">
      <c r="A685" s="403" t="s">
        <v>8105</v>
      </c>
      <c r="B685">
        <v>31200</v>
      </c>
      <c r="C685" t="s">
        <v>8106</v>
      </c>
      <c r="D685" s="404">
        <v>171105645</v>
      </c>
      <c r="E685" s="401" t="str">
        <f t="shared" si="10"/>
        <v>Í1+%`È5+Î</v>
      </c>
    </row>
    <row r="686" spans="1:5" ht="26.1" hidden="1">
      <c r="A686" s="403" t="s">
        <v>8107</v>
      </c>
      <c r="B686">
        <v>4700</v>
      </c>
      <c r="C686" t="s">
        <v>8108</v>
      </c>
      <c r="E686" s="401" t="e">
        <f t="shared" si="10"/>
        <v>#VALUE!</v>
      </c>
    </row>
    <row r="687" spans="1:5" ht="26.1">
      <c r="A687" s="403" t="s">
        <v>8109</v>
      </c>
      <c r="B687">
        <v>4700</v>
      </c>
      <c r="C687" t="s">
        <v>8110</v>
      </c>
      <c r="D687" s="404">
        <v>171107798</v>
      </c>
      <c r="E687" s="401" t="str">
        <f t="shared" si="10"/>
        <v>Í1+'oÈ8ÃÎ</v>
      </c>
    </row>
    <row r="688" spans="1:5" ht="26.1" hidden="1">
      <c r="A688" s="403" t="s">
        <v>8111</v>
      </c>
      <c r="B688">
        <v>55200</v>
      </c>
      <c r="C688" t="s">
        <v>8112</v>
      </c>
      <c r="E688" s="401" t="e">
        <f t="shared" si="10"/>
        <v>#VALUE!</v>
      </c>
    </row>
    <row r="689" spans="1:5" ht="26.1" hidden="1">
      <c r="A689" s="403" t="s">
        <v>8111</v>
      </c>
      <c r="B689">
        <v>39200</v>
      </c>
      <c r="C689" t="s">
        <v>8113</v>
      </c>
      <c r="E689" s="401" t="e">
        <f t="shared" si="10"/>
        <v>#VALUE!</v>
      </c>
    </row>
    <row r="690" spans="1:5" ht="26.1">
      <c r="A690" s="403" t="s">
        <v>8114</v>
      </c>
      <c r="B690">
        <v>32800</v>
      </c>
      <c r="C690" t="s">
        <v>8115</v>
      </c>
      <c r="D690" s="404">
        <v>171107935</v>
      </c>
      <c r="E690" s="401" t="str">
        <f t="shared" si="10"/>
        <v>Í1+'}È5&gt;Î</v>
      </c>
    </row>
    <row r="691" spans="1:5" ht="26.1">
      <c r="A691" s="403" t="s">
        <v>8116</v>
      </c>
      <c r="B691">
        <v>56800</v>
      </c>
      <c r="C691" t="s">
        <v>8117</v>
      </c>
      <c r="D691" s="404">
        <v>171105234</v>
      </c>
      <c r="E691" s="401" t="str">
        <f t="shared" si="10"/>
        <v>Í1+%7È4OÎ</v>
      </c>
    </row>
    <row r="692" spans="1:5" ht="26.1" hidden="1">
      <c r="A692" s="403" t="s">
        <v>8118</v>
      </c>
      <c r="B692">
        <v>60000</v>
      </c>
      <c r="C692" t="s">
        <v>8119</v>
      </c>
      <c r="E692" s="401" t="e">
        <f t="shared" si="10"/>
        <v>#VALUE!</v>
      </c>
    </row>
    <row r="693" spans="1:5" ht="26.1" hidden="1">
      <c r="A693" s="403" t="s">
        <v>8120</v>
      </c>
      <c r="B693">
        <v>116000</v>
      </c>
      <c r="C693" t="s">
        <v>8121</v>
      </c>
      <c r="E693" s="401" t="e">
        <f t="shared" si="10"/>
        <v>#VALUE!</v>
      </c>
    </row>
    <row r="694" spans="1:5" ht="26.1">
      <c r="A694" s="403" t="s">
        <v>8122</v>
      </c>
      <c r="B694">
        <v>34400</v>
      </c>
      <c r="C694" t="s">
        <v>8123</v>
      </c>
      <c r="D694" s="404">
        <v>171112395</v>
      </c>
      <c r="E694" s="401" t="str">
        <f t="shared" si="10"/>
        <v>Í1+,GÈ5CÎ</v>
      </c>
    </row>
    <row r="695" spans="1:5" ht="26.1">
      <c r="A695" s="403" t="s">
        <v>8124</v>
      </c>
      <c r="B695">
        <v>32800</v>
      </c>
      <c r="C695" t="s">
        <v>8125</v>
      </c>
      <c r="D695" s="404">
        <v>171112396</v>
      </c>
      <c r="E695" s="401" t="str">
        <f t="shared" si="10"/>
        <v>Í1+,GÈ6IÎ</v>
      </c>
    </row>
    <row r="696" spans="1:5" ht="26.1">
      <c r="A696" s="403" t="s">
        <v>8126</v>
      </c>
      <c r="B696">
        <v>61600</v>
      </c>
      <c r="C696" t="s">
        <v>8127</v>
      </c>
      <c r="D696" s="404">
        <v>171110267</v>
      </c>
      <c r="E696" s="401" t="str">
        <f t="shared" si="10"/>
        <v>Í1+*:È7|Î</v>
      </c>
    </row>
    <row r="697" spans="1:5" ht="26.1">
      <c r="A697" s="403" t="s">
        <v>8128</v>
      </c>
      <c r="B697">
        <v>13600</v>
      </c>
      <c r="C697" t="s">
        <v>8129</v>
      </c>
      <c r="D697" s="404">
        <v>171108049</v>
      </c>
      <c r="E697" s="401" t="str">
        <f t="shared" si="10"/>
        <v>Í1+($È9*Î</v>
      </c>
    </row>
    <row r="698" spans="1:5" ht="26.1" hidden="1">
      <c r="A698" s="403" t="s">
        <v>8130</v>
      </c>
      <c r="B698">
        <v>26400</v>
      </c>
      <c r="C698" t="s">
        <v>8131</v>
      </c>
      <c r="E698" s="401" t="e">
        <f t="shared" si="10"/>
        <v>#VALUE!</v>
      </c>
    </row>
    <row r="699" spans="1:5" ht="26.1">
      <c r="A699" s="403" t="s">
        <v>8132</v>
      </c>
      <c r="B699">
        <v>18400</v>
      </c>
      <c r="C699" t="s">
        <v>8133</v>
      </c>
      <c r="D699" s="404">
        <v>171102236</v>
      </c>
      <c r="E699" s="401" t="str">
        <f t="shared" si="10"/>
        <v>Í1+"7È6RÎ</v>
      </c>
    </row>
    <row r="700" spans="1:5" ht="26.1">
      <c r="A700" s="403" t="s">
        <v>8134</v>
      </c>
      <c r="B700">
        <v>29600</v>
      </c>
      <c r="C700" t="s">
        <v>8135</v>
      </c>
      <c r="D700" s="404">
        <v>171105388</v>
      </c>
      <c r="E700" s="401" t="str">
        <f t="shared" si="10"/>
        <v>Í1+%FÈ8&lt;Î</v>
      </c>
    </row>
    <row r="701" spans="1:5" ht="26.1" hidden="1">
      <c r="A701" s="403" t="s">
        <v>8136</v>
      </c>
      <c r="B701">
        <v>4700</v>
      </c>
      <c r="C701" t="s">
        <v>8137</v>
      </c>
      <c r="E701" s="401" t="e">
        <f t="shared" si="10"/>
        <v>#VALUE!</v>
      </c>
    </row>
    <row r="702" spans="1:5" ht="26.1" hidden="1">
      <c r="A702" s="403" t="s">
        <v>8138</v>
      </c>
      <c r="B702">
        <v>15200</v>
      </c>
      <c r="C702" t="s">
        <v>8139</v>
      </c>
      <c r="E702" s="401" t="e">
        <f t="shared" si="10"/>
        <v>#VALUE!</v>
      </c>
    </row>
    <row r="703" spans="1:5" ht="26.1">
      <c r="A703" s="403" t="s">
        <v>8140</v>
      </c>
      <c r="B703">
        <v>3400</v>
      </c>
      <c r="C703" t="s">
        <v>8141</v>
      </c>
      <c r="D703" s="404">
        <v>171106220</v>
      </c>
      <c r="E703" s="401" t="str">
        <f t="shared" si="10"/>
        <v>Í1+&amp;6È06Î</v>
      </c>
    </row>
    <row r="704" spans="1:5" ht="26.1" hidden="1">
      <c r="A704" s="403" t="s">
        <v>8142</v>
      </c>
      <c r="B704">
        <v>3400</v>
      </c>
      <c r="C704" t="s">
        <v>8143</v>
      </c>
      <c r="E704" s="401" t="e">
        <f t="shared" si="10"/>
        <v>#VALUE!</v>
      </c>
    </row>
    <row r="705" spans="1:5" ht="26.1">
      <c r="A705" s="403" t="s">
        <v>8144</v>
      </c>
      <c r="B705">
        <v>21600</v>
      </c>
      <c r="C705" t="s">
        <v>8145</v>
      </c>
      <c r="D705" s="404">
        <v>171108289</v>
      </c>
      <c r="E705" s="401" t="str">
        <f t="shared" si="10"/>
        <v>Í1+(&lt;È9#Î</v>
      </c>
    </row>
    <row r="706" spans="1:5" ht="26.1" hidden="1">
      <c r="A706" s="403" t="s">
        <v>8146</v>
      </c>
      <c r="B706">
        <v>53600</v>
      </c>
      <c r="C706" t="s">
        <v>8147</v>
      </c>
      <c r="E706" s="401" t="e">
        <f t="shared" si="10"/>
        <v>#VALUE!</v>
      </c>
    </row>
    <row r="707" spans="1:5" ht="26.1">
      <c r="A707" s="403" t="s">
        <v>8148</v>
      </c>
      <c r="B707">
        <v>3400</v>
      </c>
      <c r="C707" t="s">
        <v>8149</v>
      </c>
      <c r="D707" s="404">
        <v>171104959</v>
      </c>
      <c r="E707" s="401" t="str">
        <f t="shared" ref="E707:E770" si="11">Code128(D707)</f>
        <v>Í1+$ÃÈ9UÎ</v>
      </c>
    </row>
    <row r="708" spans="1:5" ht="26.1">
      <c r="A708" s="403" t="s">
        <v>8150</v>
      </c>
      <c r="B708">
        <v>8800</v>
      </c>
      <c r="C708" t="s">
        <v>8151</v>
      </c>
      <c r="D708" s="404">
        <v>171102524</v>
      </c>
      <c r="E708" s="401" t="str">
        <f t="shared" si="11"/>
        <v>Í1+"TÈ4SÎ</v>
      </c>
    </row>
    <row r="709" spans="1:5" ht="26.1">
      <c r="A709" s="403" t="s">
        <v>8152</v>
      </c>
      <c r="B709">
        <v>15200</v>
      </c>
      <c r="C709" t="s">
        <v>8153</v>
      </c>
      <c r="D709" s="404">
        <v>171100279</v>
      </c>
      <c r="E709" s="401" t="str">
        <f t="shared" si="11"/>
        <v>Í1+Â;È9nÎ</v>
      </c>
    </row>
    <row r="710" spans="1:5" ht="26.1" hidden="1">
      <c r="A710" s="403" t="s">
        <v>8154</v>
      </c>
      <c r="B710">
        <v>10400</v>
      </c>
      <c r="C710" t="s">
        <v>8155</v>
      </c>
      <c r="E710" s="401" t="e">
        <f t="shared" si="11"/>
        <v>#VALUE!</v>
      </c>
    </row>
    <row r="711" spans="1:5" ht="26.1">
      <c r="A711" s="403" t="s">
        <v>8156</v>
      </c>
      <c r="B711">
        <v>15200</v>
      </c>
      <c r="C711" t="s">
        <v>8157</v>
      </c>
      <c r="D711" s="404">
        <v>171110279</v>
      </c>
      <c r="E711" s="401" t="str">
        <f t="shared" si="11"/>
        <v>Í1+*;È9%Î</v>
      </c>
    </row>
    <row r="712" spans="1:5" ht="26.1">
      <c r="A712" s="403" t="s">
        <v>8158</v>
      </c>
      <c r="B712">
        <v>95200</v>
      </c>
      <c r="C712" t="s">
        <v>8159</v>
      </c>
      <c r="D712" s="404">
        <v>171110210</v>
      </c>
      <c r="E712" s="401" t="str">
        <f t="shared" si="11"/>
        <v>Í1+*5È0&gt;Î</v>
      </c>
    </row>
    <row r="713" spans="1:5" ht="26.1">
      <c r="A713" s="403" t="s">
        <v>8160</v>
      </c>
      <c r="B713">
        <v>21600</v>
      </c>
      <c r="C713" t="s">
        <v>8161</v>
      </c>
      <c r="D713" s="404">
        <v>171112464</v>
      </c>
      <c r="E713" s="401" t="str">
        <f t="shared" si="11"/>
        <v>Í1+,NÈ4YÎ</v>
      </c>
    </row>
    <row r="714" spans="1:5" ht="26.1">
      <c r="A714" s="403" t="s">
        <v>8162</v>
      </c>
      <c r="B714">
        <v>26400</v>
      </c>
      <c r="C714" t="s">
        <v>8163</v>
      </c>
      <c r="D714" s="404">
        <v>171106451</v>
      </c>
      <c r="E714" s="401" t="str">
        <f t="shared" si="11"/>
        <v>Í1+&amp;MÈ11Î</v>
      </c>
    </row>
    <row r="715" spans="1:5" ht="26.1" hidden="1">
      <c r="A715" s="403" t="s">
        <v>8164</v>
      </c>
      <c r="B715">
        <v>36000</v>
      </c>
      <c r="C715" t="s">
        <v>8165</v>
      </c>
      <c r="E715" s="401" t="e">
        <f t="shared" si="11"/>
        <v>#VALUE!</v>
      </c>
    </row>
    <row r="716" spans="1:5" ht="26.1" hidden="1">
      <c r="A716" s="403" t="s">
        <v>8166</v>
      </c>
      <c r="B716">
        <v>8800</v>
      </c>
      <c r="C716" t="s">
        <v>8167</v>
      </c>
      <c r="E716" s="401" t="e">
        <f t="shared" si="11"/>
        <v>#VALUE!</v>
      </c>
    </row>
    <row r="717" spans="1:5" ht="26.1">
      <c r="A717" s="403" t="s">
        <v>8168</v>
      </c>
      <c r="B717">
        <v>12000</v>
      </c>
      <c r="C717" t="s">
        <v>8169</v>
      </c>
      <c r="D717" s="404">
        <v>171106090</v>
      </c>
      <c r="E717" s="401" t="str">
        <f t="shared" si="11"/>
        <v>Í1+&amp;)È0iÎ</v>
      </c>
    </row>
    <row r="718" spans="1:5" ht="26.1">
      <c r="A718" s="403" t="s">
        <v>8170</v>
      </c>
      <c r="B718">
        <v>63200</v>
      </c>
      <c r="C718" t="s">
        <v>8171</v>
      </c>
      <c r="D718" s="404">
        <v>171105500</v>
      </c>
      <c r="E718" s="401" t="str">
        <f t="shared" si="11"/>
        <v>Í1+%RÈ0&lt;Î</v>
      </c>
    </row>
    <row r="719" spans="1:5" ht="26.1">
      <c r="A719" s="403" t="s">
        <v>8172</v>
      </c>
      <c r="B719">
        <v>47200</v>
      </c>
      <c r="C719" t="s">
        <v>8173</v>
      </c>
      <c r="D719" s="404">
        <v>171106045</v>
      </c>
      <c r="E719" s="401" t="str">
        <f t="shared" si="11"/>
        <v>Í1+&amp;$È5sÎ</v>
      </c>
    </row>
    <row r="720" spans="1:5" ht="26.1">
      <c r="A720" s="403" t="s">
        <v>8174</v>
      </c>
      <c r="B720">
        <v>74400</v>
      </c>
      <c r="C720" t="s">
        <v>8175</v>
      </c>
      <c r="D720" s="404">
        <v>171105110</v>
      </c>
      <c r="E720" s="401" t="str">
        <f t="shared" si="11"/>
        <v>Í1+%+È0nÎ</v>
      </c>
    </row>
    <row r="721" spans="1:5" ht="26.1">
      <c r="A721" s="403" t="s">
        <v>8176</v>
      </c>
      <c r="B721">
        <v>21600</v>
      </c>
      <c r="C721" t="s">
        <v>8177</v>
      </c>
      <c r="D721" s="404">
        <v>171103298</v>
      </c>
      <c r="E721" s="401" t="str">
        <f t="shared" si="11"/>
        <v>Í1+#=È8yÎ</v>
      </c>
    </row>
    <row r="722" spans="1:5" ht="26.1" hidden="1">
      <c r="A722" s="403" t="s">
        <v>8178</v>
      </c>
      <c r="B722">
        <v>106400</v>
      </c>
      <c r="C722" t="s">
        <v>8179</v>
      </c>
      <c r="E722" s="401" t="e">
        <f t="shared" si="11"/>
        <v>#VALUE!</v>
      </c>
    </row>
    <row r="723" spans="1:5" ht="26.1">
      <c r="A723" s="403" t="s">
        <v>8180</v>
      </c>
      <c r="B723">
        <v>21600</v>
      </c>
      <c r="C723" t="s">
        <v>8181</v>
      </c>
      <c r="D723" s="404">
        <v>171107594</v>
      </c>
      <c r="E723" s="401" t="str">
        <f t="shared" si="11"/>
        <v>Í1+'[È4~Î</v>
      </c>
    </row>
    <row r="724" spans="1:5" ht="26.1" hidden="1">
      <c r="A724" s="403" t="s">
        <v>8182</v>
      </c>
      <c r="B724">
        <v>58400</v>
      </c>
      <c r="C724" t="s">
        <v>8183</v>
      </c>
      <c r="E724" s="401" t="e">
        <f t="shared" si="11"/>
        <v>#VALUE!</v>
      </c>
    </row>
    <row r="725" spans="1:5" ht="26.1">
      <c r="A725" s="403" t="s">
        <v>8184</v>
      </c>
      <c r="B725">
        <v>16800</v>
      </c>
      <c r="C725" t="s">
        <v>8185</v>
      </c>
      <c r="D725" s="404">
        <v>171107693</v>
      </c>
      <c r="E725" s="401" t="str">
        <f t="shared" si="11"/>
        <v>Í1+'eÈ39Î</v>
      </c>
    </row>
    <row r="726" spans="1:5" ht="26.1">
      <c r="A726" s="403" t="s">
        <v>8186</v>
      </c>
      <c r="B726">
        <v>7200</v>
      </c>
      <c r="C726" t="s">
        <v>8187</v>
      </c>
      <c r="D726" s="404">
        <v>171112185</v>
      </c>
      <c r="E726" s="401" t="str">
        <f t="shared" si="11"/>
        <v>Í1+,2È5VÎ</v>
      </c>
    </row>
    <row r="727" spans="1:5" ht="26.1" hidden="1">
      <c r="A727" s="403" t="s">
        <v>8188</v>
      </c>
      <c r="B727">
        <v>12000</v>
      </c>
      <c r="C727" t="s">
        <v>8189</v>
      </c>
      <c r="E727" s="401" t="e">
        <f t="shared" si="11"/>
        <v>#VALUE!</v>
      </c>
    </row>
    <row r="728" spans="1:5" ht="26.1">
      <c r="A728" s="403" t="s">
        <v>8190</v>
      </c>
      <c r="B728">
        <v>53600</v>
      </c>
      <c r="C728" t="s">
        <v>8191</v>
      </c>
      <c r="D728" s="404">
        <v>171105185</v>
      </c>
      <c r="E728" s="401" t="str">
        <f t="shared" si="11"/>
        <v>Í1+%2È5AÎ</v>
      </c>
    </row>
    <row r="729" spans="1:5" ht="26.1">
      <c r="A729" s="403" t="s">
        <v>8192</v>
      </c>
      <c r="B729">
        <v>21600</v>
      </c>
      <c r="C729" t="s">
        <v>8193</v>
      </c>
      <c r="D729" s="404">
        <v>171105036</v>
      </c>
      <c r="E729" s="401" t="str">
        <f t="shared" si="11"/>
        <v>Í1+%#È6rÎ</v>
      </c>
    </row>
    <row r="730" spans="1:5" ht="26.1">
      <c r="A730" s="403" t="s">
        <v>8194</v>
      </c>
      <c r="B730">
        <v>10400</v>
      </c>
      <c r="C730" t="s">
        <v>8195</v>
      </c>
      <c r="D730" s="404">
        <v>171106072</v>
      </c>
      <c r="E730" s="401" t="str">
        <f t="shared" si="11"/>
        <v>Í1+&amp;'È2mÎ</v>
      </c>
    </row>
    <row r="731" spans="1:5" ht="26.1">
      <c r="A731" s="403" t="s">
        <v>8196</v>
      </c>
      <c r="B731">
        <v>36000</v>
      </c>
      <c r="C731" t="s">
        <v>8197</v>
      </c>
      <c r="D731" s="404">
        <v>171107364</v>
      </c>
      <c r="E731" s="401" t="str">
        <f t="shared" si="11"/>
        <v>Í1+'DÈ4"Î</v>
      </c>
    </row>
    <row r="732" spans="1:5" ht="26.1">
      <c r="A732" s="403" t="s">
        <v>8198</v>
      </c>
      <c r="B732">
        <v>26400</v>
      </c>
      <c r="C732" t="s">
        <v>8199</v>
      </c>
      <c r="D732" s="404">
        <v>171103418</v>
      </c>
      <c r="E732" s="401" t="str">
        <f t="shared" si="11"/>
        <v>Í1+#IÈ8BÎ</v>
      </c>
    </row>
    <row r="733" spans="1:5" ht="26.1">
      <c r="A733" s="403" t="s">
        <v>8200</v>
      </c>
      <c r="B733">
        <v>336800</v>
      </c>
      <c r="C733" t="s">
        <v>8201</v>
      </c>
      <c r="D733" s="404">
        <v>171103142</v>
      </c>
      <c r="E733" s="401" t="str">
        <f t="shared" si="11"/>
        <v>Í1+#.È2ÄÎ</v>
      </c>
    </row>
    <row r="734" spans="1:5" ht="26.1">
      <c r="A734" s="403" t="s">
        <v>8202</v>
      </c>
      <c r="B734">
        <v>8800</v>
      </c>
      <c r="C734" t="s">
        <v>8203</v>
      </c>
      <c r="D734" s="404">
        <v>171108288</v>
      </c>
      <c r="E734" s="401" t="str">
        <f t="shared" si="11"/>
        <v>Í1+(&lt;È8ÈÎ</v>
      </c>
    </row>
    <row r="735" spans="1:5" ht="26.1">
      <c r="A735" s="403" t="s">
        <v>8204</v>
      </c>
      <c r="B735">
        <v>4700</v>
      </c>
      <c r="C735" t="s">
        <v>8205</v>
      </c>
      <c r="D735" s="404">
        <v>171108493</v>
      </c>
      <c r="E735" s="401" t="str">
        <f t="shared" si="11"/>
        <v>Í1+(QÈ3SÎ</v>
      </c>
    </row>
    <row r="736" spans="1:5" ht="26.1">
      <c r="A736" s="403" t="s">
        <v>8206</v>
      </c>
      <c r="B736">
        <v>74400</v>
      </c>
      <c r="C736" t="s">
        <v>8207</v>
      </c>
      <c r="D736" s="404">
        <v>171105733</v>
      </c>
      <c r="E736" s="401" t="str">
        <f t="shared" si="11"/>
        <v>Í1+%iÈ3CÎ</v>
      </c>
    </row>
    <row r="737" spans="1:5" ht="26.1">
      <c r="A737" s="403" t="s">
        <v>8208</v>
      </c>
      <c r="B737">
        <v>20000</v>
      </c>
      <c r="C737" t="s">
        <v>8209</v>
      </c>
      <c r="D737" s="404">
        <v>171100419</v>
      </c>
      <c r="E737" s="401" t="str">
        <f t="shared" si="11"/>
        <v>Í1+ÂIÈ9?Î</v>
      </c>
    </row>
    <row r="738" spans="1:5" ht="26.1">
      <c r="A738" s="403" t="s">
        <v>8210</v>
      </c>
      <c r="B738">
        <v>29600</v>
      </c>
      <c r="C738" t="s">
        <v>8211</v>
      </c>
      <c r="D738" s="404">
        <v>171105763</v>
      </c>
      <c r="E738" s="401" t="str">
        <f t="shared" si="11"/>
        <v>Í1+%lÈ3OÎ</v>
      </c>
    </row>
    <row r="739" spans="1:5" ht="26.1">
      <c r="A739" s="403" t="s">
        <v>8212</v>
      </c>
      <c r="B739">
        <v>24800</v>
      </c>
      <c r="C739" t="s">
        <v>8213</v>
      </c>
      <c r="D739" s="404">
        <v>171103037</v>
      </c>
      <c r="E739" s="401" t="str">
        <f t="shared" si="11"/>
        <v>Í1+##È7rÎ</v>
      </c>
    </row>
    <row r="740" spans="1:5" ht="26.1">
      <c r="A740" s="403" t="s">
        <v>8214</v>
      </c>
      <c r="B740">
        <v>20000</v>
      </c>
      <c r="C740" t="s">
        <v>8215</v>
      </c>
      <c r="D740" s="404">
        <v>171112466</v>
      </c>
      <c r="E740" s="401" t="str">
        <f t="shared" si="11"/>
        <v>Í1+,NÈ6eÎ</v>
      </c>
    </row>
    <row r="741" spans="1:5" ht="26.1">
      <c r="A741" s="403" t="s">
        <v>8216</v>
      </c>
      <c r="B741">
        <v>28000</v>
      </c>
      <c r="C741" t="s">
        <v>8217</v>
      </c>
      <c r="D741" s="404">
        <v>171107593</v>
      </c>
      <c r="E741" s="401" t="str">
        <f t="shared" si="11"/>
        <v>Í1+'[È3xÎ</v>
      </c>
    </row>
    <row r="742" spans="1:5" ht="26.1" hidden="1">
      <c r="A742" s="403" t="s">
        <v>8218</v>
      </c>
      <c r="B742">
        <v>16800</v>
      </c>
      <c r="C742" t="s">
        <v>8219</v>
      </c>
      <c r="E742" s="401" t="e">
        <f t="shared" si="11"/>
        <v>#VALUE!</v>
      </c>
    </row>
    <row r="743" spans="1:5" ht="26.1">
      <c r="A743" s="403" t="s">
        <v>8220</v>
      </c>
      <c r="B743">
        <v>15200</v>
      </c>
      <c r="C743" t="s">
        <v>8221</v>
      </c>
      <c r="D743" s="404">
        <v>171112634</v>
      </c>
      <c r="E743" s="401" t="str">
        <f t="shared" si="11"/>
        <v>Í1+,_È46Î</v>
      </c>
    </row>
    <row r="744" spans="1:5" ht="26.1">
      <c r="A744" s="403" t="s">
        <v>8222</v>
      </c>
      <c r="B744">
        <v>50400</v>
      </c>
      <c r="C744" t="s">
        <v>8223</v>
      </c>
      <c r="D744" s="404">
        <v>171110426</v>
      </c>
      <c r="E744" s="401" t="str">
        <f t="shared" si="11"/>
        <v>Í1+*JÈ6OÎ</v>
      </c>
    </row>
    <row r="745" spans="1:5" ht="26.1">
      <c r="A745" s="403" t="s">
        <v>8224</v>
      </c>
      <c r="B745">
        <v>12000</v>
      </c>
      <c r="C745" t="s">
        <v>8225</v>
      </c>
      <c r="D745" s="404">
        <v>171106312</v>
      </c>
      <c r="E745" s="401" t="str">
        <f t="shared" si="11"/>
        <v>Í1+&amp;?È2fÎ</v>
      </c>
    </row>
    <row r="746" spans="1:5" ht="26.1">
      <c r="A746" s="403" t="s">
        <v>8226</v>
      </c>
      <c r="B746">
        <v>21600</v>
      </c>
      <c r="C746" t="s">
        <v>8227</v>
      </c>
      <c r="D746" s="404">
        <v>171104907</v>
      </c>
      <c r="E746" s="401" t="str">
        <f t="shared" si="11"/>
        <v>Í1+$zÈ75Î</v>
      </c>
    </row>
    <row r="747" spans="1:5" ht="26.1" hidden="1">
      <c r="A747" s="403" t="s">
        <v>8228</v>
      </c>
      <c r="B747">
        <v>10400</v>
      </c>
      <c r="C747" t="s">
        <v>8229</v>
      </c>
      <c r="E747" s="401" t="e">
        <f t="shared" si="11"/>
        <v>#VALUE!</v>
      </c>
    </row>
    <row r="748" spans="1:5" ht="26.1">
      <c r="A748" s="403" t="s">
        <v>3392</v>
      </c>
      <c r="B748">
        <v>7200</v>
      </c>
      <c r="C748" t="s">
        <v>8230</v>
      </c>
      <c r="D748" s="404">
        <v>171105787</v>
      </c>
      <c r="E748" s="401" t="str">
        <f t="shared" si="11"/>
        <v>Í1+%nÈ7oÎ</v>
      </c>
    </row>
    <row r="749" spans="1:5" ht="26.1">
      <c r="A749" s="403" t="s">
        <v>7679</v>
      </c>
      <c r="B749">
        <v>16800</v>
      </c>
      <c r="C749" t="s">
        <v>8231</v>
      </c>
      <c r="D749" s="404">
        <v>171107404</v>
      </c>
      <c r="E749" s="401" t="str">
        <f t="shared" si="11"/>
        <v>Í1+'HÈ42Î</v>
      </c>
    </row>
    <row r="750" spans="1:5" ht="26.1">
      <c r="A750" s="403" t="s">
        <v>8232</v>
      </c>
      <c r="B750">
        <v>23200</v>
      </c>
      <c r="C750" t="s">
        <v>8233</v>
      </c>
      <c r="D750" s="404">
        <v>171103222</v>
      </c>
      <c r="E750" s="401" t="str">
        <f t="shared" si="11"/>
        <v>Í1+#6È29Î</v>
      </c>
    </row>
    <row r="751" spans="1:5" ht="26.1">
      <c r="A751" s="403" t="s">
        <v>8234</v>
      </c>
      <c r="B751">
        <v>50400</v>
      </c>
      <c r="C751" t="s">
        <v>8235</v>
      </c>
      <c r="D751" s="404">
        <v>171105891</v>
      </c>
      <c r="E751" s="401" t="str">
        <f t="shared" si="11"/>
        <v>Í1+%yÈ1wÎ</v>
      </c>
    </row>
    <row r="752" spans="1:5" ht="26.1" hidden="1">
      <c r="A752" s="403" t="s">
        <v>8236</v>
      </c>
      <c r="B752">
        <v>12000</v>
      </c>
      <c r="C752" t="s">
        <v>8237</v>
      </c>
      <c r="E752" s="401" t="e">
        <f t="shared" si="11"/>
        <v>#VALUE!</v>
      </c>
    </row>
    <row r="753" spans="1:5" ht="26.1" hidden="1">
      <c r="A753" s="403" t="s">
        <v>8238</v>
      </c>
      <c r="B753">
        <v>50400</v>
      </c>
      <c r="C753" t="s">
        <v>8239</v>
      </c>
      <c r="E753" s="401" t="e">
        <f t="shared" si="11"/>
        <v>#VALUE!</v>
      </c>
    </row>
    <row r="754" spans="1:5" ht="26.1">
      <c r="A754" s="403" t="s">
        <v>8240</v>
      </c>
      <c r="B754">
        <v>18400</v>
      </c>
      <c r="C754" t="s">
        <v>8241</v>
      </c>
      <c r="D754" s="404">
        <v>171102999</v>
      </c>
      <c r="E754" s="401" t="str">
        <f t="shared" si="11"/>
        <v>Í1+"ÇÈ9_Î</v>
      </c>
    </row>
    <row r="755" spans="1:5" ht="26.1">
      <c r="A755" s="403" t="s">
        <v>8242</v>
      </c>
      <c r="B755">
        <v>4700</v>
      </c>
      <c r="C755" t="s">
        <v>8243</v>
      </c>
      <c r="D755" s="404">
        <v>171103313</v>
      </c>
      <c r="E755" s="401" t="str">
        <f t="shared" si="11"/>
        <v>Í1+#?È3cÎ</v>
      </c>
    </row>
    <row r="756" spans="1:5" ht="26.1">
      <c r="A756" s="403" t="s">
        <v>8244</v>
      </c>
      <c r="B756">
        <v>60000</v>
      </c>
      <c r="C756" t="s">
        <v>8245</v>
      </c>
      <c r="D756" s="404">
        <v>171105649</v>
      </c>
      <c r="E756" s="401" t="str">
        <f t="shared" si="11"/>
        <v>Í1+%`È9CÎ</v>
      </c>
    </row>
    <row r="757" spans="1:5" ht="26.1" hidden="1">
      <c r="A757" s="403" t="s">
        <v>8246</v>
      </c>
      <c r="B757">
        <v>53600</v>
      </c>
      <c r="C757" t="s">
        <v>8247</v>
      </c>
      <c r="E757" s="401" t="e">
        <f t="shared" si="11"/>
        <v>#VALUE!</v>
      </c>
    </row>
    <row r="758" spans="1:5" ht="26.1">
      <c r="A758" s="403" t="s">
        <v>8248</v>
      </c>
      <c r="B758">
        <v>23200</v>
      </c>
      <c r="C758" t="s">
        <v>8249</v>
      </c>
      <c r="D758" s="404">
        <v>171100611</v>
      </c>
      <c r="E758" s="401" t="str">
        <f t="shared" si="11"/>
        <v>Í1+Â]È1_Î</v>
      </c>
    </row>
    <row r="759" spans="1:5" ht="26.1">
      <c r="A759" s="403" t="s">
        <v>8250</v>
      </c>
      <c r="B759">
        <v>56800</v>
      </c>
      <c r="C759" t="s">
        <v>8251</v>
      </c>
      <c r="D759" s="404">
        <v>171105738</v>
      </c>
      <c r="E759" s="401" t="str">
        <f t="shared" si="11"/>
        <v>Í1+%iÈ8aÎ</v>
      </c>
    </row>
    <row r="760" spans="1:5" ht="26.1" hidden="1">
      <c r="A760" s="403" t="s">
        <v>8252</v>
      </c>
      <c r="B760">
        <v>7200</v>
      </c>
      <c r="C760" t="s">
        <v>8253</v>
      </c>
      <c r="E760" s="401" t="e">
        <f t="shared" si="11"/>
        <v>#VALUE!</v>
      </c>
    </row>
    <row r="761" spans="1:5" ht="26.1">
      <c r="A761" s="403" t="s">
        <v>8254</v>
      </c>
      <c r="B761">
        <v>7200</v>
      </c>
      <c r="C761" t="s">
        <v>8255</v>
      </c>
      <c r="D761" s="404">
        <v>171104983</v>
      </c>
      <c r="E761" s="401" t="str">
        <f t="shared" si="11"/>
        <v>Í1+$ÆÈ3=Î</v>
      </c>
    </row>
    <row r="762" spans="1:5" ht="26.1">
      <c r="A762" s="403" t="s">
        <v>8256</v>
      </c>
      <c r="B762">
        <v>29600</v>
      </c>
      <c r="C762" t="s">
        <v>8257</v>
      </c>
      <c r="D762" s="404">
        <v>171106212</v>
      </c>
      <c r="E762" s="401" t="str">
        <f t="shared" si="11"/>
        <v>Í1+&amp;5È2&gt;Î</v>
      </c>
    </row>
    <row r="763" spans="1:5" ht="26.1">
      <c r="A763" s="403" t="s">
        <v>8258</v>
      </c>
      <c r="B763">
        <v>26400</v>
      </c>
      <c r="C763" t="s">
        <v>8259</v>
      </c>
      <c r="D763" s="404">
        <v>171110381</v>
      </c>
      <c r="E763" s="401" t="str">
        <f t="shared" si="11"/>
        <v>Í1+*FÈ1!Î</v>
      </c>
    </row>
    <row r="764" spans="1:5" ht="26.1">
      <c r="A764" s="403" t="s">
        <v>8260</v>
      </c>
      <c r="B764">
        <v>20000</v>
      </c>
      <c r="C764" t="s">
        <v>8261</v>
      </c>
      <c r="D764" s="404">
        <v>171106091</v>
      </c>
      <c r="E764" s="401" t="str">
        <f t="shared" si="11"/>
        <v>Í1+&amp;)È1oÎ</v>
      </c>
    </row>
    <row r="765" spans="1:5" ht="26.1">
      <c r="A765" s="403" t="s">
        <v>8262</v>
      </c>
      <c r="B765">
        <v>50400</v>
      </c>
      <c r="C765" t="s">
        <v>8263</v>
      </c>
      <c r="D765" s="404">
        <v>171103300</v>
      </c>
      <c r="E765" s="401" t="str">
        <f t="shared" si="11"/>
        <v>Í1+#&gt;È0MÎ</v>
      </c>
    </row>
    <row r="766" spans="1:5" ht="26.1">
      <c r="A766" s="403" t="s">
        <v>8264</v>
      </c>
      <c r="B766">
        <v>40800</v>
      </c>
      <c r="C766" t="s">
        <v>8265</v>
      </c>
      <c r="D766" s="404">
        <v>171100768</v>
      </c>
      <c r="E766" s="401" t="str">
        <f t="shared" si="11"/>
        <v>Í1+ÂlÈ8^Î</v>
      </c>
    </row>
    <row r="767" spans="1:5" ht="26.1" hidden="1">
      <c r="A767" s="403" t="s">
        <v>8266</v>
      </c>
      <c r="B767">
        <v>47200</v>
      </c>
      <c r="C767" t="s">
        <v>8267</v>
      </c>
      <c r="E767" s="401" t="e">
        <f t="shared" si="11"/>
        <v>#VALUE!</v>
      </c>
    </row>
    <row r="768" spans="1:5" ht="26.1">
      <c r="A768" s="403" t="s">
        <v>8268</v>
      </c>
      <c r="B768">
        <v>4700</v>
      </c>
      <c r="C768" t="s">
        <v>8269</v>
      </c>
      <c r="D768" s="404">
        <v>171103126</v>
      </c>
      <c r="E768" s="401" t="str">
        <f t="shared" si="11"/>
        <v>Í1+#,È6)Î</v>
      </c>
    </row>
    <row r="769" spans="1:5" ht="26.1">
      <c r="A769" s="403" t="s">
        <v>8270</v>
      </c>
      <c r="B769">
        <v>37600</v>
      </c>
      <c r="C769" t="s">
        <v>8271</v>
      </c>
      <c r="D769" s="404">
        <v>171105799</v>
      </c>
      <c r="E769" s="401" t="str">
        <f t="shared" si="11"/>
        <v>Í1+%oÈ9ÃÎ</v>
      </c>
    </row>
    <row r="770" spans="1:5" ht="26.1">
      <c r="A770" s="403" t="s">
        <v>8272</v>
      </c>
      <c r="B770">
        <v>26400</v>
      </c>
      <c r="C770" t="s">
        <v>8273</v>
      </c>
      <c r="D770" s="404">
        <v>171110371</v>
      </c>
      <c r="E770" s="401" t="str">
        <f t="shared" si="11"/>
        <v>Í1+*EÈ1ÈÎ</v>
      </c>
    </row>
    <row r="771" spans="1:5" ht="26.1">
      <c r="A771" s="403" t="s">
        <v>8274</v>
      </c>
      <c r="B771">
        <v>56800</v>
      </c>
      <c r="C771" t="s">
        <v>8275</v>
      </c>
      <c r="D771" s="404">
        <v>171110420</v>
      </c>
      <c r="E771" s="401" t="str">
        <f t="shared" ref="E771:E834" si="12">Code128(D771)</f>
        <v>Í1+*JÈ0+Î</v>
      </c>
    </row>
    <row r="772" spans="1:5" ht="26.1">
      <c r="A772" s="403" t="s">
        <v>8276</v>
      </c>
      <c r="B772">
        <v>3400</v>
      </c>
      <c r="C772" t="s">
        <v>8277</v>
      </c>
      <c r="D772" s="404">
        <v>171108303</v>
      </c>
      <c r="E772" s="401" t="str">
        <f t="shared" si="12"/>
        <v>Í1+(&gt;È3nÎ</v>
      </c>
    </row>
    <row r="773" spans="1:5" ht="26.1">
      <c r="A773" s="403" t="s">
        <v>8278</v>
      </c>
      <c r="B773">
        <v>20000</v>
      </c>
      <c r="C773" t="s">
        <v>8279</v>
      </c>
      <c r="D773" s="404">
        <v>171108308</v>
      </c>
      <c r="E773" s="401" t="str">
        <f t="shared" si="12"/>
        <v>Í1+(&gt;È8%Î</v>
      </c>
    </row>
    <row r="774" spans="1:5" ht="26.1">
      <c r="A774" s="403" t="s">
        <v>8280</v>
      </c>
      <c r="B774">
        <v>16800</v>
      </c>
      <c r="C774" t="s">
        <v>8281</v>
      </c>
      <c r="D774" s="404">
        <v>171103182</v>
      </c>
      <c r="E774" s="401" t="str">
        <f t="shared" si="12"/>
        <v>Í1+#2È2)Î</v>
      </c>
    </row>
    <row r="775" spans="1:5" ht="26.1">
      <c r="A775" s="403" t="s">
        <v>8282</v>
      </c>
      <c r="B775">
        <v>26400</v>
      </c>
      <c r="C775" t="s">
        <v>8283</v>
      </c>
      <c r="D775" s="404">
        <v>171103028</v>
      </c>
      <c r="E775" s="401" t="str">
        <f t="shared" si="12"/>
        <v>Í1+#"È8tÎ</v>
      </c>
    </row>
    <row r="776" spans="1:5" ht="26.1">
      <c r="A776" s="403" t="s">
        <v>8284</v>
      </c>
      <c r="B776">
        <v>12000</v>
      </c>
      <c r="C776" t="s">
        <v>8285</v>
      </c>
      <c r="D776" s="404">
        <v>171106439</v>
      </c>
      <c r="E776" s="401" t="str">
        <f t="shared" si="12"/>
        <v>Í1+&amp;KÈ9YÎ</v>
      </c>
    </row>
    <row r="777" spans="1:5" ht="26.1">
      <c r="A777" s="403" t="s">
        <v>8286</v>
      </c>
      <c r="B777">
        <v>4700</v>
      </c>
      <c r="C777" t="s">
        <v>8287</v>
      </c>
      <c r="D777" s="404">
        <v>171106438</v>
      </c>
      <c r="E777" s="401" t="str">
        <f t="shared" si="12"/>
        <v>Í1+&amp;KÈ8SÎ</v>
      </c>
    </row>
    <row r="778" spans="1:5" ht="26.1">
      <c r="A778" s="403" t="s">
        <v>8288</v>
      </c>
      <c r="B778">
        <v>16800</v>
      </c>
      <c r="C778" t="s">
        <v>8289</v>
      </c>
      <c r="D778" s="404">
        <v>171107578</v>
      </c>
      <c r="E778" s="401" t="str">
        <f t="shared" si="12"/>
        <v>Í1+'YÈ8'Î</v>
      </c>
    </row>
    <row r="779" spans="1:5" ht="26.1">
      <c r="A779" s="403" t="s">
        <v>8290</v>
      </c>
      <c r="B779">
        <v>108000</v>
      </c>
      <c r="C779" t="s">
        <v>8291</v>
      </c>
      <c r="D779" s="404">
        <v>171110132</v>
      </c>
      <c r="E779" s="401" t="str">
        <f t="shared" si="12"/>
        <v>Í1+*-È2*Î</v>
      </c>
    </row>
    <row r="780" spans="1:5" ht="26.1" hidden="1">
      <c r="A780" s="403" t="s">
        <v>8292</v>
      </c>
      <c r="B780">
        <v>7200</v>
      </c>
      <c r="C780" t="s">
        <v>8293</v>
      </c>
      <c r="E780" s="401" t="e">
        <f t="shared" si="12"/>
        <v>#VALUE!</v>
      </c>
    </row>
    <row r="781" spans="1:5" ht="26.1">
      <c r="A781" s="403" t="s">
        <v>8294</v>
      </c>
      <c r="B781">
        <v>10400</v>
      </c>
      <c r="C781" t="s">
        <v>8295</v>
      </c>
      <c r="D781" s="404">
        <v>171100563</v>
      </c>
      <c r="E781" s="401" t="str">
        <f t="shared" si="12"/>
        <v>Í1+ÂXÈ3WÎ</v>
      </c>
    </row>
    <row r="782" spans="1:5" ht="26.1" hidden="1">
      <c r="A782" s="403" t="s">
        <v>8296</v>
      </c>
      <c r="B782">
        <v>21600</v>
      </c>
      <c r="C782" t="s">
        <v>8297</v>
      </c>
      <c r="E782" s="401" t="e">
        <f t="shared" si="12"/>
        <v>#VALUE!</v>
      </c>
    </row>
    <row r="783" spans="1:5" ht="26.1">
      <c r="A783" s="403" t="s">
        <v>8298</v>
      </c>
      <c r="B783">
        <v>47200</v>
      </c>
      <c r="C783" t="s">
        <v>8299</v>
      </c>
      <c r="D783" s="404">
        <v>171105558</v>
      </c>
      <c r="E783" s="401" t="str">
        <f t="shared" si="12"/>
        <v>Í1+%WÈ8ÄÎ</v>
      </c>
    </row>
    <row r="784" spans="1:5" ht="26.1">
      <c r="A784" s="403" t="s">
        <v>8300</v>
      </c>
      <c r="B784">
        <v>60000</v>
      </c>
      <c r="C784" t="s">
        <v>8301</v>
      </c>
      <c r="D784" s="404">
        <v>171108065</v>
      </c>
      <c r="E784" s="401" t="str">
        <f t="shared" si="12"/>
        <v>Í1+(&amp;È5ÅÎ</v>
      </c>
    </row>
    <row r="785" spans="1:5" ht="26.1">
      <c r="A785" s="403" t="s">
        <v>8302</v>
      </c>
      <c r="B785">
        <v>13600</v>
      </c>
      <c r="C785" t="s">
        <v>8303</v>
      </c>
      <c r="D785" s="404">
        <v>171100718</v>
      </c>
      <c r="E785" s="401" t="str">
        <f t="shared" si="12"/>
        <v>Í1+ÂgÈ8JÎ</v>
      </c>
    </row>
    <row r="786" spans="1:5" ht="26.1">
      <c r="A786" s="403" t="s">
        <v>8304</v>
      </c>
      <c r="B786">
        <v>16800</v>
      </c>
      <c r="C786" t="s">
        <v>8305</v>
      </c>
      <c r="D786" s="404">
        <v>171107926</v>
      </c>
      <c r="E786" s="401" t="str">
        <f t="shared" si="12"/>
        <v>Í1+'|È6@Î</v>
      </c>
    </row>
    <row r="787" spans="1:5" ht="26.1">
      <c r="A787" s="403" t="s">
        <v>8306</v>
      </c>
      <c r="B787">
        <v>28000</v>
      </c>
      <c r="C787" t="s">
        <v>8307</v>
      </c>
      <c r="D787" s="404">
        <v>171108279</v>
      </c>
      <c r="E787" s="401" t="str">
        <f t="shared" si="12"/>
        <v>Í1+(;È9ÊÎ</v>
      </c>
    </row>
    <row r="788" spans="1:5" ht="26.1">
      <c r="A788" s="403" t="s">
        <v>8308</v>
      </c>
      <c r="B788">
        <v>21600</v>
      </c>
      <c r="C788" t="s">
        <v>8309</v>
      </c>
      <c r="D788" s="404">
        <v>171108280</v>
      </c>
      <c r="E788" s="401" t="str">
        <f t="shared" si="12"/>
        <v>Í1+(&lt;È0TÎ</v>
      </c>
    </row>
    <row r="789" spans="1:5" ht="26.1" hidden="1">
      <c r="A789" s="403" t="s">
        <v>8310</v>
      </c>
      <c r="B789">
        <v>4700</v>
      </c>
      <c r="C789" t="s">
        <v>8311</v>
      </c>
      <c r="E789" s="401" t="e">
        <f t="shared" si="12"/>
        <v>#VALUE!</v>
      </c>
    </row>
    <row r="790" spans="1:5" ht="26.1">
      <c r="A790" s="403" t="s">
        <v>8312</v>
      </c>
      <c r="B790">
        <v>4700</v>
      </c>
      <c r="C790" t="s">
        <v>8313</v>
      </c>
      <c r="D790" s="404">
        <v>171108414</v>
      </c>
      <c r="E790" s="401" t="str">
        <f t="shared" si="12"/>
        <v>Í1+(IÈ49Î</v>
      </c>
    </row>
    <row r="791" spans="1:5" ht="26.1">
      <c r="A791" s="403" t="s">
        <v>8314</v>
      </c>
      <c r="B791">
        <v>20000</v>
      </c>
      <c r="C791" t="s">
        <v>8315</v>
      </c>
      <c r="D791" s="404">
        <v>171108416</v>
      </c>
      <c r="E791" s="401" t="str">
        <f t="shared" si="12"/>
        <v>Í1+(IÈ6EÎ</v>
      </c>
    </row>
    <row r="792" spans="1:5" ht="26.1">
      <c r="A792" s="403" t="s">
        <v>8316</v>
      </c>
      <c r="B792">
        <v>16800</v>
      </c>
      <c r="C792" t="s">
        <v>8317</v>
      </c>
      <c r="D792" s="404">
        <v>171106385</v>
      </c>
      <c r="E792" s="401" t="str">
        <f t="shared" si="12"/>
        <v>Í1+&amp;FÈ5-Î</v>
      </c>
    </row>
    <row r="793" spans="1:5" ht="26.1" hidden="1">
      <c r="A793" s="403" t="s">
        <v>8318</v>
      </c>
      <c r="B793">
        <v>18400</v>
      </c>
      <c r="C793" t="s">
        <v>8319</v>
      </c>
      <c r="E793" s="401" t="e">
        <f t="shared" si="12"/>
        <v>#VALUE!</v>
      </c>
    </row>
    <row r="794" spans="1:5" ht="26.1">
      <c r="A794" s="403" t="s">
        <v>8320</v>
      </c>
      <c r="B794">
        <v>7200</v>
      </c>
      <c r="C794" t="s">
        <v>8321</v>
      </c>
      <c r="D794" s="404">
        <v>171106116</v>
      </c>
      <c r="E794" s="401" t="str">
        <f t="shared" si="12"/>
        <v>Í1+&amp;+È6.Î</v>
      </c>
    </row>
    <row r="795" spans="1:5" ht="26.1">
      <c r="A795" s="403" t="s">
        <v>8322</v>
      </c>
      <c r="B795">
        <v>85600</v>
      </c>
      <c r="C795" t="s">
        <v>8323</v>
      </c>
      <c r="D795" s="404">
        <v>171100629</v>
      </c>
      <c r="E795" s="401" t="str">
        <f t="shared" si="12"/>
        <v>Í1+Â^È9,Î</v>
      </c>
    </row>
    <row r="796" spans="1:5" ht="26.1">
      <c r="A796" s="403" t="s">
        <v>8324</v>
      </c>
      <c r="B796">
        <v>10400</v>
      </c>
      <c r="C796" t="s">
        <v>8325</v>
      </c>
      <c r="D796" s="404">
        <v>171112280</v>
      </c>
      <c r="E796" s="401" t="str">
        <f t="shared" si="12"/>
        <v>Í1+,&lt;È0`Î</v>
      </c>
    </row>
    <row r="797" spans="1:5" ht="26.1">
      <c r="A797" s="403" t="s">
        <v>8326</v>
      </c>
      <c r="B797">
        <v>21600</v>
      </c>
      <c r="C797" t="s">
        <v>8327</v>
      </c>
      <c r="D797" s="404">
        <v>171110427</v>
      </c>
      <c r="E797" s="401" t="str">
        <f t="shared" si="12"/>
        <v>Í1+*JÈ7UÎ</v>
      </c>
    </row>
    <row r="798" spans="1:5" ht="26.1" hidden="1">
      <c r="A798" s="403" t="s">
        <v>8328</v>
      </c>
      <c r="B798">
        <v>218400</v>
      </c>
      <c r="C798" t="s">
        <v>8329</v>
      </c>
      <c r="E798" s="401" t="e">
        <f t="shared" si="12"/>
        <v>#VALUE!</v>
      </c>
    </row>
    <row r="799" spans="1:5" ht="26.1" hidden="1">
      <c r="A799" s="403" t="s">
        <v>8330</v>
      </c>
      <c r="B799">
        <v>15200</v>
      </c>
      <c r="C799" t="s">
        <v>8331</v>
      </c>
      <c r="E799" s="401" t="e">
        <f t="shared" si="12"/>
        <v>#VALUE!</v>
      </c>
    </row>
    <row r="800" spans="1:5" ht="26.1">
      <c r="A800" s="403" t="s">
        <v>8332</v>
      </c>
      <c r="B800">
        <v>20000</v>
      </c>
      <c r="C800" t="s">
        <v>8333</v>
      </c>
      <c r="D800" s="404">
        <v>171100565</v>
      </c>
      <c r="E800" s="401" t="str">
        <f t="shared" si="12"/>
        <v>Í1+ÂXÈ5cÎ</v>
      </c>
    </row>
    <row r="801" spans="1:5" ht="26.1">
      <c r="A801" s="403" t="s">
        <v>8334</v>
      </c>
      <c r="B801">
        <v>36000</v>
      </c>
      <c r="C801" t="s">
        <v>8335</v>
      </c>
      <c r="D801" s="404">
        <v>171111712</v>
      </c>
      <c r="E801" s="401" t="str">
        <f t="shared" si="12"/>
        <v>Í1++gÈ2GÎ</v>
      </c>
    </row>
    <row r="802" spans="1:5" ht="26.1">
      <c r="A802" s="403" t="s">
        <v>8336</v>
      </c>
      <c r="B802">
        <v>88800</v>
      </c>
      <c r="C802" t="s">
        <v>8337</v>
      </c>
      <c r="D802" s="404">
        <v>171111698</v>
      </c>
      <c r="E802" s="401" t="str">
        <f t="shared" si="12"/>
        <v>Í1++eÈ8cÎ</v>
      </c>
    </row>
    <row r="803" spans="1:5" ht="26.1">
      <c r="A803" s="403" t="s">
        <v>8338</v>
      </c>
      <c r="B803">
        <v>3400</v>
      </c>
      <c r="C803" t="s">
        <v>8339</v>
      </c>
      <c r="D803" s="404">
        <v>171103408</v>
      </c>
      <c r="E803" s="401" t="str">
        <f t="shared" si="12"/>
        <v>Í1+#HÈ8&gt;Î</v>
      </c>
    </row>
    <row r="804" spans="1:5" ht="26.1">
      <c r="A804" s="403" t="s">
        <v>8340</v>
      </c>
      <c r="B804">
        <v>21600</v>
      </c>
      <c r="C804" t="s">
        <v>8341</v>
      </c>
      <c r="D804" s="404">
        <v>171104851</v>
      </c>
      <c r="E804" s="401" t="str">
        <f t="shared" si="12"/>
        <v>Í1+$uÈ1dÎ</v>
      </c>
    </row>
    <row r="805" spans="1:5" ht="26.1">
      <c r="A805" s="403" t="s">
        <v>8342</v>
      </c>
      <c r="B805">
        <v>12000</v>
      </c>
      <c r="C805" t="s">
        <v>8343</v>
      </c>
      <c r="D805" s="404">
        <v>171107582</v>
      </c>
      <c r="E805" s="401" t="str">
        <f t="shared" si="12"/>
        <v>Í1+'ZÈ2nÎ</v>
      </c>
    </row>
    <row r="806" spans="1:5" ht="26.1">
      <c r="A806" s="403" t="s">
        <v>8344</v>
      </c>
      <c r="B806">
        <v>24800</v>
      </c>
      <c r="C806" t="s">
        <v>8345</v>
      </c>
      <c r="D806" s="404">
        <v>171107456</v>
      </c>
      <c r="E806" s="401" t="str">
        <f t="shared" si="12"/>
        <v>Í1+'MÈ6RÎ</v>
      </c>
    </row>
    <row r="807" spans="1:5" ht="26.1">
      <c r="A807" s="403" t="s">
        <v>8346</v>
      </c>
      <c r="B807">
        <v>18400</v>
      </c>
      <c r="C807" t="s">
        <v>8347</v>
      </c>
      <c r="D807" s="404">
        <v>171107681</v>
      </c>
      <c r="E807" s="401" t="str">
        <f t="shared" si="12"/>
        <v>Í1+'dÈ1)Î</v>
      </c>
    </row>
    <row r="808" spans="1:5" ht="26.1" hidden="1">
      <c r="A808" s="403" t="s">
        <v>8348</v>
      </c>
      <c r="B808">
        <v>56800</v>
      </c>
      <c r="C808" t="s">
        <v>8349</v>
      </c>
      <c r="E808" s="401" t="e">
        <f t="shared" si="12"/>
        <v>#VALUE!</v>
      </c>
    </row>
    <row r="809" spans="1:5" ht="26.1">
      <c r="A809" s="403" t="s">
        <v>8350</v>
      </c>
      <c r="B809">
        <v>80800</v>
      </c>
      <c r="C809" t="s">
        <v>8351</v>
      </c>
      <c r="D809" s="404">
        <v>171108038</v>
      </c>
      <c r="E809" s="401" t="str">
        <f t="shared" si="12"/>
        <v>Í1+(#È8ÂÎ</v>
      </c>
    </row>
    <row r="810" spans="1:5" ht="26.1">
      <c r="A810" s="403" t="s">
        <v>8352</v>
      </c>
      <c r="B810">
        <v>20000</v>
      </c>
      <c r="C810" t="s">
        <v>8353</v>
      </c>
      <c r="D810" s="404">
        <v>171102321</v>
      </c>
      <c r="E810" s="401" t="str">
        <f t="shared" si="12"/>
        <v>Í1+"@È1XÎ</v>
      </c>
    </row>
    <row r="811" spans="1:5" ht="26.1">
      <c r="A811" s="403" t="s">
        <v>8354</v>
      </c>
      <c r="B811">
        <v>3400</v>
      </c>
      <c r="C811" t="s">
        <v>8355</v>
      </c>
      <c r="D811" s="404">
        <v>171105381</v>
      </c>
      <c r="E811" s="401" t="str">
        <f t="shared" si="12"/>
        <v>Í1+%FÈ1yÎ</v>
      </c>
    </row>
    <row r="812" spans="1:5" ht="26.1">
      <c r="A812" s="403" t="s">
        <v>8356</v>
      </c>
      <c r="B812">
        <v>93600</v>
      </c>
      <c r="C812" t="s">
        <v>8357</v>
      </c>
      <c r="D812" s="404">
        <v>171102442</v>
      </c>
      <c r="E812" s="401" t="str">
        <f t="shared" si="12"/>
        <v>Í1+"LÈ2'Î</v>
      </c>
    </row>
    <row r="813" spans="1:5" ht="26.1">
      <c r="A813" s="403" t="s">
        <v>8358</v>
      </c>
      <c r="B813">
        <v>16800</v>
      </c>
      <c r="C813" t="s">
        <v>8359</v>
      </c>
      <c r="D813" s="404">
        <v>171107686</v>
      </c>
      <c r="E813" s="401" t="str">
        <f t="shared" si="12"/>
        <v>Í1+'dÈ6GÎ</v>
      </c>
    </row>
    <row r="814" spans="1:5" ht="26.1" hidden="1">
      <c r="A814" s="403" t="s">
        <v>8360</v>
      </c>
      <c r="B814">
        <v>28000</v>
      </c>
      <c r="C814" t="s">
        <v>8361</v>
      </c>
      <c r="E814" s="401" t="e">
        <f t="shared" si="12"/>
        <v>#VALUE!</v>
      </c>
    </row>
    <row r="815" spans="1:5" ht="26.1">
      <c r="A815" s="403" t="s">
        <v>8362</v>
      </c>
      <c r="B815">
        <v>141600</v>
      </c>
      <c r="C815" t="s">
        <v>8363</v>
      </c>
      <c r="D815" s="404">
        <v>171108022</v>
      </c>
      <c r="E815" s="401" t="str">
        <f t="shared" si="12"/>
        <v>Í1+("È2_Î</v>
      </c>
    </row>
    <row r="816" spans="1:5" ht="26.1">
      <c r="A816" s="403" t="s">
        <v>8364</v>
      </c>
      <c r="B816">
        <v>16800</v>
      </c>
      <c r="C816" t="s">
        <v>8365</v>
      </c>
      <c r="D816" s="404">
        <v>171107907</v>
      </c>
      <c r="E816" s="401" t="str">
        <f t="shared" si="12"/>
        <v>Í1+'zÈ7&gt;Î</v>
      </c>
    </row>
    <row r="817" spans="1:5" ht="26.1">
      <c r="A817" s="403" t="s">
        <v>8366</v>
      </c>
      <c r="B817">
        <v>2100</v>
      </c>
      <c r="C817" t="s">
        <v>8367</v>
      </c>
      <c r="D817" s="404">
        <v>171108040</v>
      </c>
      <c r="E817" s="401" t="str">
        <f t="shared" si="12"/>
        <v>Í1+($È0[Î</v>
      </c>
    </row>
    <row r="818" spans="1:5" ht="26.1" hidden="1">
      <c r="A818" s="403" t="s">
        <v>8368</v>
      </c>
      <c r="B818">
        <v>20000</v>
      </c>
      <c r="C818" t="s">
        <v>8369</v>
      </c>
      <c r="E818" s="401" t="e">
        <f t="shared" si="12"/>
        <v>#VALUE!</v>
      </c>
    </row>
    <row r="819" spans="1:5" ht="26.1">
      <c r="A819" s="403" t="s">
        <v>8370</v>
      </c>
      <c r="B819">
        <v>24800</v>
      </c>
      <c r="C819" t="s">
        <v>8371</v>
      </c>
      <c r="D819" s="404">
        <v>171103274</v>
      </c>
      <c r="E819" s="401" t="str">
        <f t="shared" si="12"/>
        <v>Í1+#;È4YÎ</v>
      </c>
    </row>
    <row r="820" spans="1:5" ht="26.1" hidden="1">
      <c r="A820" s="403" t="s">
        <v>8372</v>
      </c>
      <c r="B820">
        <v>58400</v>
      </c>
      <c r="C820" t="s">
        <v>8373</v>
      </c>
      <c r="E820" s="401" t="e">
        <f t="shared" si="12"/>
        <v>#VALUE!</v>
      </c>
    </row>
    <row r="821" spans="1:5" ht="26.1">
      <c r="A821" s="403" t="s">
        <v>8374</v>
      </c>
      <c r="B821">
        <v>15200</v>
      </c>
      <c r="C821" t="s">
        <v>8375</v>
      </c>
      <c r="D821" s="404">
        <v>171111406</v>
      </c>
      <c r="E821" s="401" t="str">
        <f t="shared" si="12"/>
        <v>Í1++HÈ6JÎ</v>
      </c>
    </row>
    <row r="822" spans="1:5" ht="26.1">
      <c r="A822" s="403" t="s">
        <v>8376</v>
      </c>
      <c r="B822">
        <v>48800</v>
      </c>
      <c r="C822" t="s">
        <v>8377</v>
      </c>
      <c r="D822" s="404">
        <v>171105292</v>
      </c>
      <c r="E822" s="401" t="str">
        <f t="shared" si="12"/>
        <v>Í1+%=È2[Î</v>
      </c>
    </row>
    <row r="823" spans="1:5" ht="26.1" hidden="1">
      <c r="A823" s="403" t="s">
        <v>8378</v>
      </c>
      <c r="B823">
        <v>24800</v>
      </c>
      <c r="C823" t="s">
        <v>8379</v>
      </c>
      <c r="E823" s="401" t="e">
        <f t="shared" si="12"/>
        <v>#VALUE!</v>
      </c>
    </row>
    <row r="824" spans="1:5" ht="26.1">
      <c r="A824" s="403" t="s">
        <v>8380</v>
      </c>
      <c r="B824">
        <v>15200</v>
      </c>
      <c r="C824" t="s">
        <v>8381</v>
      </c>
      <c r="D824" s="404">
        <v>171108527</v>
      </c>
      <c r="E824" s="401" t="str">
        <f t="shared" si="12"/>
        <v>Í1+(TÈ7wÎ</v>
      </c>
    </row>
    <row r="825" spans="1:5" ht="26.1">
      <c r="A825" s="403" t="s">
        <v>8382</v>
      </c>
      <c r="B825">
        <v>31200</v>
      </c>
      <c r="C825" t="s">
        <v>8383</v>
      </c>
      <c r="D825" s="404">
        <v>171100498</v>
      </c>
      <c r="E825" s="401" t="str">
        <f t="shared" si="12"/>
        <v>Í1+ÂQÈ8YÎ</v>
      </c>
    </row>
    <row r="826" spans="1:5" ht="26.1">
      <c r="A826" s="403" t="s">
        <v>8384</v>
      </c>
      <c r="B826">
        <v>16800</v>
      </c>
      <c r="C826" t="s">
        <v>8385</v>
      </c>
      <c r="D826" s="404">
        <v>171106247</v>
      </c>
      <c r="E826" s="401" t="str">
        <f t="shared" si="12"/>
        <v>Í1+&amp;8È7hÎ</v>
      </c>
    </row>
    <row r="827" spans="1:5" ht="26.1" hidden="1">
      <c r="A827" s="403" t="s">
        <v>8386</v>
      </c>
      <c r="B827">
        <v>12000</v>
      </c>
      <c r="C827" t="s">
        <v>8387</v>
      </c>
      <c r="E827" s="401" t="e">
        <f t="shared" si="12"/>
        <v>#VALUE!</v>
      </c>
    </row>
    <row r="828" spans="1:5" ht="26.1" hidden="1">
      <c r="A828" s="403" t="s">
        <v>8388</v>
      </c>
      <c r="B828">
        <v>40800</v>
      </c>
      <c r="C828" t="s">
        <v>8389</v>
      </c>
      <c r="E828" s="401" t="e">
        <f t="shared" si="12"/>
        <v>#VALUE!</v>
      </c>
    </row>
    <row r="829" spans="1:5" ht="26.1">
      <c r="A829" s="403" t="s">
        <v>8390</v>
      </c>
      <c r="B829">
        <v>20000</v>
      </c>
      <c r="C829" t="s">
        <v>8391</v>
      </c>
      <c r="D829" s="404">
        <v>171102254</v>
      </c>
      <c r="E829" s="401" t="str">
        <f t="shared" si="12"/>
        <v>Í1+"9È4NÎ</v>
      </c>
    </row>
    <row r="830" spans="1:5" ht="26.1">
      <c r="A830" s="403" t="s">
        <v>8392</v>
      </c>
      <c r="B830">
        <v>21600</v>
      </c>
      <c r="C830" t="s">
        <v>8393</v>
      </c>
      <c r="D830" s="404">
        <v>171103234</v>
      </c>
      <c r="E830" s="401" t="str">
        <f t="shared" si="12"/>
        <v>Í1+#7È4IÎ</v>
      </c>
    </row>
    <row r="831" spans="1:5" ht="26.1">
      <c r="A831" s="403" t="s">
        <v>8394</v>
      </c>
      <c r="B831">
        <v>52000</v>
      </c>
      <c r="C831" t="s">
        <v>8395</v>
      </c>
      <c r="D831" s="404">
        <v>171109502</v>
      </c>
      <c r="E831" s="401" t="str">
        <f t="shared" si="12"/>
        <v>Í1+)RÈ2TÎ</v>
      </c>
    </row>
    <row r="832" spans="1:5" ht="26.1">
      <c r="A832" s="403" t="s">
        <v>8396</v>
      </c>
      <c r="B832">
        <v>28000</v>
      </c>
      <c r="C832" t="s">
        <v>8397</v>
      </c>
      <c r="D832" s="404">
        <v>171110071</v>
      </c>
      <c r="E832" s="401" t="str">
        <f t="shared" si="12"/>
        <v>Í1+*'È1sÎ</v>
      </c>
    </row>
    <row r="833" spans="1:5" ht="26.1">
      <c r="A833" s="403" t="s">
        <v>8398</v>
      </c>
      <c r="B833">
        <v>2100</v>
      </c>
      <c r="C833" t="s">
        <v>8399</v>
      </c>
      <c r="D833" s="404">
        <v>171110079</v>
      </c>
      <c r="E833" s="401" t="str">
        <f t="shared" si="12"/>
        <v>Í1+*'È9&lt;Î</v>
      </c>
    </row>
    <row r="834" spans="1:5" ht="26.1" hidden="1">
      <c r="A834" s="403" t="s">
        <v>8400</v>
      </c>
      <c r="B834">
        <v>7200</v>
      </c>
      <c r="C834" t="s">
        <v>8401</v>
      </c>
      <c r="E834" s="401" t="e">
        <f t="shared" si="12"/>
        <v>#VALUE!</v>
      </c>
    </row>
    <row r="835" spans="1:5" ht="26.1">
      <c r="A835" s="403" t="s">
        <v>8402</v>
      </c>
      <c r="B835">
        <v>74400</v>
      </c>
      <c r="C835" t="s">
        <v>8403</v>
      </c>
      <c r="D835" s="404">
        <v>171107412</v>
      </c>
      <c r="E835" s="401" t="str">
        <f t="shared" ref="E835:E880" si="13">Code128(D835)</f>
        <v>Í1+'IÈ2*Î</v>
      </c>
    </row>
    <row r="836" spans="1:5" ht="26.1">
      <c r="A836" s="403" t="s">
        <v>8404</v>
      </c>
      <c r="B836">
        <v>16800</v>
      </c>
      <c r="C836" t="s">
        <v>8405</v>
      </c>
      <c r="D836" s="404">
        <v>171103046</v>
      </c>
      <c r="E836" s="401" t="str">
        <f t="shared" si="13"/>
        <v>Í1+#$È6pÎ</v>
      </c>
    </row>
    <row r="837" spans="1:5" ht="26.1">
      <c r="A837" s="403" t="s">
        <v>8406</v>
      </c>
      <c r="B837">
        <v>29600</v>
      </c>
      <c r="C837" t="s">
        <v>8407</v>
      </c>
      <c r="D837" s="404">
        <v>171105768</v>
      </c>
      <c r="E837" s="401" t="str">
        <f t="shared" si="13"/>
        <v>Í1+%lÈ8mÎ</v>
      </c>
    </row>
    <row r="838" spans="1:5" ht="26.1">
      <c r="A838" s="403" t="s">
        <v>8408</v>
      </c>
      <c r="B838">
        <v>2100</v>
      </c>
      <c r="C838" t="s">
        <v>8409</v>
      </c>
      <c r="D838" s="404">
        <v>171107709</v>
      </c>
      <c r="E838" s="401" t="str">
        <f t="shared" si="13"/>
        <v>Í1+'fÈ9aÎ</v>
      </c>
    </row>
    <row r="839" spans="1:5" ht="26.1" hidden="1">
      <c r="A839" s="403" t="s">
        <v>8410</v>
      </c>
      <c r="B839">
        <v>42400</v>
      </c>
      <c r="C839" t="s">
        <v>8411</v>
      </c>
      <c r="E839" s="401" t="e">
        <f t="shared" si="13"/>
        <v>#VALUE!</v>
      </c>
    </row>
    <row r="840" spans="1:5" ht="26.1" hidden="1">
      <c r="A840" s="403" t="s">
        <v>8412</v>
      </c>
      <c r="B840">
        <v>3400</v>
      </c>
      <c r="C840" t="s">
        <v>8413</v>
      </c>
      <c r="E840" s="401" t="e">
        <f t="shared" si="13"/>
        <v>#VALUE!</v>
      </c>
    </row>
    <row r="841" spans="1:5" ht="26.1">
      <c r="A841" s="403" t="s">
        <v>8414</v>
      </c>
      <c r="B841">
        <v>7200</v>
      </c>
      <c r="C841" t="s">
        <v>8415</v>
      </c>
      <c r="D841" s="404">
        <v>171105759</v>
      </c>
      <c r="E841" s="401" t="str">
        <f t="shared" si="13"/>
        <v>Í1+%kÈ9oÎ</v>
      </c>
    </row>
    <row r="842" spans="1:5" ht="26.1" hidden="1">
      <c r="A842" s="403" t="s">
        <v>8416</v>
      </c>
      <c r="B842">
        <v>306400</v>
      </c>
      <c r="C842" t="s">
        <v>8417</v>
      </c>
      <c r="E842" s="401" t="e">
        <f t="shared" si="13"/>
        <v>#VALUE!</v>
      </c>
    </row>
    <row r="843" spans="1:5" ht="26.1">
      <c r="A843" s="403" t="s">
        <v>8418</v>
      </c>
      <c r="B843">
        <v>31200</v>
      </c>
      <c r="C843" t="s">
        <v>8419</v>
      </c>
      <c r="D843" s="404">
        <v>171103287</v>
      </c>
      <c r="E843" s="401" t="str">
        <f t="shared" si="13"/>
        <v>Í1+#&lt;È7oÎ</v>
      </c>
    </row>
    <row r="844" spans="1:5" ht="26.1">
      <c r="A844" s="403" t="s">
        <v>8420</v>
      </c>
      <c r="B844">
        <v>24800</v>
      </c>
      <c r="C844" t="s">
        <v>8421</v>
      </c>
      <c r="D844" s="404">
        <v>171107572</v>
      </c>
      <c r="E844" s="401" t="str">
        <f t="shared" si="13"/>
        <v>Í1+'YÈ2jÎ</v>
      </c>
    </row>
    <row r="845" spans="1:5" ht="26.1">
      <c r="A845" s="403" t="s">
        <v>8422</v>
      </c>
      <c r="B845">
        <v>3400</v>
      </c>
      <c r="C845" t="s">
        <v>8423</v>
      </c>
      <c r="D845" s="404">
        <v>171100681</v>
      </c>
      <c r="E845" s="401" t="str">
        <f t="shared" si="13"/>
        <v>Í1+ÂdÈ1{Î</v>
      </c>
    </row>
    <row r="846" spans="1:5" ht="26.1">
      <c r="A846" s="403" t="s">
        <v>8424</v>
      </c>
      <c r="B846">
        <v>237600</v>
      </c>
      <c r="C846" t="s">
        <v>8425</v>
      </c>
      <c r="D846" s="404">
        <v>171100395</v>
      </c>
      <c r="E846" s="401" t="str">
        <f t="shared" si="13"/>
        <v>Í1+ÂGÈ5ÊÎ</v>
      </c>
    </row>
    <row r="847" spans="1:5" ht="26.1">
      <c r="A847" s="403" t="s">
        <v>8426</v>
      </c>
      <c r="B847">
        <v>3400</v>
      </c>
      <c r="C847" t="s">
        <v>8427</v>
      </c>
      <c r="D847" s="404">
        <v>171107722</v>
      </c>
      <c r="E847" s="401" t="str">
        <f t="shared" si="13"/>
        <v>Í1+'hÈ2?Î</v>
      </c>
    </row>
    <row r="848" spans="1:5" ht="26.1">
      <c r="A848" s="403" t="s">
        <v>8428</v>
      </c>
      <c r="B848">
        <v>8800</v>
      </c>
      <c r="C848" t="s">
        <v>8429</v>
      </c>
      <c r="D848" s="404">
        <v>171103018</v>
      </c>
      <c r="E848" s="401" t="str">
        <f t="shared" si="13"/>
        <v>Í1+#!È8pÎ</v>
      </c>
    </row>
    <row r="849" spans="1:5" ht="26.1">
      <c r="A849" s="403" t="s">
        <v>8430</v>
      </c>
      <c r="B849">
        <v>37600</v>
      </c>
      <c r="C849" t="s">
        <v>8431</v>
      </c>
      <c r="D849" s="404">
        <v>171105066</v>
      </c>
      <c r="E849" s="401" t="str">
        <f t="shared" si="13"/>
        <v>Í1+%&amp;È6~Î</v>
      </c>
    </row>
    <row r="850" spans="1:5" ht="26.1" hidden="1">
      <c r="A850" s="403" t="s">
        <v>8432</v>
      </c>
      <c r="B850">
        <v>21600</v>
      </c>
      <c r="C850" t="s">
        <v>8433</v>
      </c>
      <c r="E850" s="401" t="e">
        <f t="shared" si="13"/>
        <v>#VALUE!</v>
      </c>
    </row>
    <row r="851" spans="1:5" ht="26.1">
      <c r="A851" s="403" t="s">
        <v>8434</v>
      </c>
      <c r="B851">
        <v>44000</v>
      </c>
      <c r="C851" t="s">
        <v>8435</v>
      </c>
      <c r="D851" s="404">
        <v>171104986</v>
      </c>
      <c r="E851" s="401" t="str">
        <f t="shared" si="13"/>
        <v>Í1+$ÆÈ6OÎ</v>
      </c>
    </row>
    <row r="852" spans="1:5" ht="26.1">
      <c r="A852" s="403" t="s">
        <v>8436</v>
      </c>
      <c r="B852">
        <v>26400</v>
      </c>
      <c r="C852" t="s">
        <v>8437</v>
      </c>
      <c r="D852" s="404">
        <v>171111401</v>
      </c>
      <c r="E852" s="401" t="str">
        <f t="shared" si="13"/>
        <v>Í1++HÈ1,Î</v>
      </c>
    </row>
    <row r="853" spans="1:5" ht="26.1">
      <c r="A853" s="403" t="s">
        <v>8438</v>
      </c>
      <c r="B853">
        <v>8800</v>
      </c>
      <c r="C853" t="s">
        <v>8439</v>
      </c>
      <c r="D853" s="404">
        <v>171108403</v>
      </c>
      <c r="E853" s="401" t="str">
        <f t="shared" si="13"/>
        <v>Í1+(HÈ3/Î</v>
      </c>
    </row>
    <row r="854" spans="1:5" ht="26.1">
      <c r="A854" s="403" t="s">
        <v>8440</v>
      </c>
      <c r="B854">
        <v>13600</v>
      </c>
      <c r="C854" t="s">
        <v>8441</v>
      </c>
      <c r="D854" s="404">
        <v>171108411</v>
      </c>
      <c r="E854" s="401" t="str">
        <f t="shared" si="13"/>
        <v>Í1+(IÈ1'Î</v>
      </c>
    </row>
    <row r="855" spans="1:5" ht="26.1">
      <c r="A855" s="403" t="s">
        <v>8442</v>
      </c>
      <c r="B855">
        <v>16800</v>
      </c>
      <c r="C855" t="s">
        <v>8443</v>
      </c>
      <c r="D855" s="404">
        <v>171107392</v>
      </c>
      <c r="E855" s="401" t="str">
        <f t="shared" si="13"/>
        <v>Í1+'GÈ2"Î</v>
      </c>
    </row>
    <row r="856" spans="1:5" ht="26.1" hidden="1">
      <c r="A856" s="403" t="s">
        <v>8444</v>
      </c>
      <c r="B856">
        <v>7200</v>
      </c>
      <c r="C856" t="s">
        <v>8445</v>
      </c>
      <c r="E856" s="401" t="e">
        <f t="shared" si="13"/>
        <v>#VALUE!</v>
      </c>
    </row>
    <row r="857" spans="1:5" ht="26.1">
      <c r="A857" s="403" t="s">
        <v>8446</v>
      </c>
      <c r="B857">
        <v>7200</v>
      </c>
      <c r="C857" t="s">
        <v>8447</v>
      </c>
      <c r="D857" s="404">
        <v>171106195</v>
      </c>
      <c r="E857" s="401" t="str">
        <f t="shared" si="13"/>
        <v>Í1+&amp;3È5HÎ</v>
      </c>
    </row>
    <row r="858" spans="1:5" ht="26.1">
      <c r="A858" s="403" t="s">
        <v>8448</v>
      </c>
      <c r="B858">
        <v>7200</v>
      </c>
      <c r="C858" t="s">
        <v>8449</v>
      </c>
      <c r="D858" s="404">
        <v>171108357</v>
      </c>
      <c r="E858" s="401" t="str">
        <f t="shared" si="13"/>
        <v>Í1+(CÈ73Î</v>
      </c>
    </row>
    <row r="859" spans="1:5" ht="26.1">
      <c r="A859" s="403" t="s">
        <v>8450</v>
      </c>
      <c r="B859">
        <v>66400</v>
      </c>
      <c r="C859" t="s">
        <v>8451</v>
      </c>
      <c r="D859" s="404">
        <v>171106144</v>
      </c>
      <c r="E859" s="401" t="str">
        <f t="shared" si="13"/>
        <v>Í1+&amp;.È4.Î</v>
      </c>
    </row>
    <row r="860" spans="1:5" ht="26.1">
      <c r="A860" s="403" t="s">
        <v>8452</v>
      </c>
      <c r="B860">
        <v>8800</v>
      </c>
      <c r="C860" t="s">
        <v>8453</v>
      </c>
      <c r="D860" s="404">
        <v>171112258</v>
      </c>
      <c r="E860" s="401" t="str">
        <f t="shared" si="13"/>
        <v>Í1+,9È8ÈÎ</v>
      </c>
    </row>
    <row r="861" spans="1:5" ht="26.1">
      <c r="A861" s="403" t="s">
        <v>8454</v>
      </c>
      <c r="B861">
        <v>31200</v>
      </c>
      <c r="C861" t="s">
        <v>8455</v>
      </c>
      <c r="D861" s="404">
        <v>171105525</v>
      </c>
      <c r="E861" s="401" t="str">
        <f t="shared" si="13"/>
        <v>Í1+%TÈ5bÎ</v>
      </c>
    </row>
    <row r="862" spans="1:5" ht="26.1">
      <c r="A862" s="403" t="s">
        <v>8456</v>
      </c>
      <c r="B862">
        <v>21600</v>
      </c>
      <c r="C862" t="s">
        <v>8457</v>
      </c>
      <c r="D862" s="404">
        <v>171105408</v>
      </c>
      <c r="E862" s="401" t="str">
        <f t="shared" si="13"/>
        <v>Í1+%HÈ8DÎ</v>
      </c>
    </row>
    <row r="863" spans="1:5" ht="26.1" hidden="1">
      <c r="A863" s="403" t="s">
        <v>8458</v>
      </c>
      <c r="B863">
        <v>2100</v>
      </c>
      <c r="C863" t="s">
        <v>8459</v>
      </c>
      <c r="E863" s="401" t="e">
        <f t="shared" si="13"/>
        <v>#VALUE!</v>
      </c>
    </row>
    <row r="864" spans="1:5" ht="26.1" hidden="1">
      <c r="A864" s="403" t="s">
        <v>8460</v>
      </c>
      <c r="B864">
        <v>18400</v>
      </c>
      <c r="C864" t="s">
        <v>8461</v>
      </c>
      <c r="E864" s="401" t="e">
        <f t="shared" si="13"/>
        <v>#VALUE!</v>
      </c>
    </row>
    <row r="865" spans="1:5" ht="26.1">
      <c r="A865" s="403" t="s">
        <v>8462</v>
      </c>
      <c r="B865">
        <v>32800</v>
      </c>
      <c r="C865" t="s">
        <v>8463</v>
      </c>
      <c r="D865" s="404">
        <v>171112509</v>
      </c>
      <c r="E865" s="401" t="str">
        <f t="shared" si="13"/>
        <v>Í1+,RÈ9ÂÎ</v>
      </c>
    </row>
    <row r="866" spans="1:5" ht="26.1">
      <c r="A866" s="403" t="s">
        <v>8464</v>
      </c>
      <c r="B866">
        <v>15200</v>
      </c>
      <c r="C866" t="s">
        <v>8465</v>
      </c>
      <c r="D866" s="404">
        <v>171102329</v>
      </c>
      <c r="E866" s="401" t="str">
        <f t="shared" si="13"/>
        <v>Í1+"@È9!Î</v>
      </c>
    </row>
    <row r="867" spans="1:5" ht="26.1">
      <c r="A867" s="403" t="s">
        <v>8466</v>
      </c>
      <c r="B867">
        <v>10400</v>
      </c>
      <c r="C867" t="s">
        <v>8467</v>
      </c>
      <c r="D867" s="404">
        <v>171106083</v>
      </c>
      <c r="E867" s="401" t="str">
        <f t="shared" si="13"/>
        <v>Í1+&amp;(È3wÎ</v>
      </c>
    </row>
    <row r="868" spans="1:5" ht="26.1" hidden="1">
      <c r="A868" s="403" t="s">
        <v>8468</v>
      </c>
      <c r="B868">
        <v>36000</v>
      </c>
      <c r="C868" t="s">
        <v>8469</v>
      </c>
      <c r="E868" s="401" t="e">
        <f t="shared" si="13"/>
        <v>#VALUE!</v>
      </c>
    </row>
    <row r="869" spans="1:5" ht="26.1">
      <c r="A869" s="403" t="s">
        <v>8470</v>
      </c>
      <c r="B869">
        <v>162400</v>
      </c>
      <c r="C869" t="s">
        <v>8471</v>
      </c>
      <c r="D869" s="404">
        <v>171112531</v>
      </c>
      <c r="E869" s="401" t="str">
        <f t="shared" si="13"/>
        <v>Í1+,UÈ1cÎ</v>
      </c>
    </row>
    <row r="870" spans="1:5" ht="26.1">
      <c r="A870" s="403" t="s">
        <v>8472</v>
      </c>
      <c r="B870">
        <v>15200</v>
      </c>
      <c r="C870" t="s">
        <v>8473</v>
      </c>
      <c r="D870" s="404">
        <v>171108397</v>
      </c>
      <c r="E870" s="401" t="str">
        <f t="shared" si="13"/>
        <v>Í1+(GÈ7CÎ</v>
      </c>
    </row>
    <row r="871" spans="1:5" ht="26.1" hidden="1">
      <c r="A871" s="403" t="s">
        <v>8474</v>
      </c>
      <c r="B871">
        <v>7200</v>
      </c>
      <c r="C871" t="s">
        <v>8475</v>
      </c>
      <c r="E871" s="401" t="e">
        <f t="shared" si="13"/>
        <v>#VALUE!</v>
      </c>
    </row>
    <row r="872" spans="1:5" ht="26.1" hidden="1">
      <c r="A872" s="403" t="s">
        <v>8476</v>
      </c>
      <c r="B872">
        <v>87200</v>
      </c>
      <c r="C872" t="s">
        <v>8477</v>
      </c>
      <c r="E872" s="401" t="e">
        <f t="shared" si="13"/>
        <v>#VALUE!</v>
      </c>
    </row>
    <row r="873" spans="1:5" ht="26.1">
      <c r="A873" s="403" t="s">
        <v>8478</v>
      </c>
      <c r="B873">
        <v>16800</v>
      </c>
      <c r="C873" t="s">
        <v>8479</v>
      </c>
      <c r="D873" s="404">
        <v>171112266</v>
      </c>
      <c r="E873" s="401" t="str">
        <f t="shared" si="13"/>
        <v>Í1+,:È6|Î</v>
      </c>
    </row>
    <row r="874" spans="1:5" ht="26.1">
      <c r="A874" s="403" t="s">
        <v>8480</v>
      </c>
      <c r="B874">
        <v>15200</v>
      </c>
      <c r="C874" t="s">
        <v>8481</v>
      </c>
      <c r="D874" s="404">
        <v>171106239</v>
      </c>
      <c r="E874" s="401" t="str">
        <f t="shared" si="13"/>
        <v>Í1+&amp;7È9pÎ</v>
      </c>
    </row>
    <row r="875" spans="1:5" ht="26.1" hidden="1">
      <c r="A875" s="403" t="s">
        <v>8482</v>
      </c>
      <c r="B875">
        <v>29600</v>
      </c>
      <c r="C875" t="s">
        <v>8483</v>
      </c>
      <c r="E875" s="401" t="e">
        <f t="shared" si="13"/>
        <v>#VALUE!</v>
      </c>
    </row>
    <row r="876" spans="1:5" ht="26.1">
      <c r="A876" s="403" t="s">
        <v>8484</v>
      </c>
      <c r="B876">
        <v>13600</v>
      </c>
      <c r="C876" t="s">
        <v>8485</v>
      </c>
      <c r="D876" s="404">
        <v>171105650</v>
      </c>
      <c r="E876" s="401" t="str">
        <f t="shared" si="13"/>
        <v>Í1+%aÈ0xÎ</v>
      </c>
    </row>
    <row r="877" spans="1:5" ht="26.1" hidden="1">
      <c r="A877" s="403" t="s">
        <v>8486</v>
      </c>
      <c r="B877">
        <v>72800</v>
      </c>
      <c r="C877" t="s">
        <v>8487</v>
      </c>
      <c r="E877" s="401" t="e">
        <f t="shared" si="13"/>
        <v>#VALUE!</v>
      </c>
    </row>
    <row r="878" spans="1:5" ht="26.1" hidden="1">
      <c r="A878" s="403" t="s">
        <v>8488</v>
      </c>
      <c r="B878">
        <v>24800</v>
      </c>
      <c r="C878" t="s">
        <v>8489</v>
      </c>
      <c r="E878" s="401" t="e">
        <f t="shared" si="13"/>
        <v>#VALUE!</v>
      </c>
    </row>
    <row r="879" spans="1:5" ht="26.1" hidden="1">
      <c r="A879" s="403" t="s">
        <v>8490</v>
      </c>
      <c r="B879">
        <v>71200</v>
      </c>
      <c r="C879" t="s">
        <v>8491</v>
      </c>
      <c r="E879" s="401" t="e">
        <f t="shared" si="13"/>
        <v>#VALUE!</v>
      </c>
    </row>
    <row r="880" spans="1:5" ht="26.1">
      <c r="A880" s="403" t="s">
        <v>8492</v>
      </c>
      <c r="B880">
        <v>143200</v>
      </c>
      <c r="C880" t="s">
        <v>8493</v>
      </c>
      <c r="D880" s="404">
        <v>171102533</v>
      </c>
      <c r="E880" s="401" t="str">
        <f t="shared" si="13"/>
        <v>Í1+"UÈ3QÎ</v>
      </c>
    </row>
  </sheetData>
  <autoFilter ref="A1:D880">
    <filterColumn colId="3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E954"/>
  <sheetViews>
    <sheetView workbookViewId="0">
      <selection activeCell="F2" sqref="F2"/>
    </sheetView>
  </sheetViews>
  <sheetFormatPr defaultRowHeight="14.4"/>
  <cols>
    <col min="1" max="1" width="18.734375" bestFit="1" customWidth="1"/>
    <col min="2" max="2" width="10.41796875" bestFit="1" customWidth="1"/>
    <col min="3" max="3" width="6.26171875" bestFit="1" customWidth="1"/>
    <col min="4" max="4" width="15" style="404" customWidth="1"/>
    <col min="5" max="5" width="24.26171875" bestFit="1" customWidth="1"/>
  </cols>
  <sheetData>
    <row r="1" spans="1:5">
      <c r="A1" t="s">
        <v>517</v>
      </c>
      <c r="B1" t="s">
        <v>518</v>
      </c>
      <c r="C1" t="s">
        <v>519</v>
      </c>
      <c r="D1" s="404" t="s">
        <v>520</v>
      </c>
    </row>
    <row r="2" spans="1:5" ht="26.1">
      <c r="A2" s="403" t="s">
        <v>8494</v>
      </c>
      <c r="B2">
        <v>28000</v>
      </c>
      <c r="C2" t="s">
        <v>8495</v>
      </c>
      <c r="D2" s="404">
        <v>171112190</v>
      </c>
      <c r="E2" s="401" t="str">
        <f>Code128(D2)</f>
        <v>Í1+,3È0&lt;Î</v>
      </c>
    </row>
    <row r="3" spans="1:5" ht="26.1" hidden="1">
      <c r="A3" s="403" t="s">
        <v>8496</v>
      </c>
      <c r="B3">
        <v>28000</v>
      </c>
      <c r="C3" t="s">
        <v>8497</v>
      </c>
      <c r="E3" s="401" t="e">
        <f t="shared" ref="E3:E66" si="0">Code128(D3)</f>
        <v>#VALUE!</v>
      </c>
    </row>
    <row r="4" spans="1:5" ht="26.1" hidden="1">
      <c r="A4" s="403" t="s">
        <v>8498</v>
      </c>
      <c r="B4">
        <v>21600</v>
      </c>
      <c r="C4" t="s">
        <v>8499</v>
      </c>
      <c r="E4" s="401" t="e">
        <f t="shared" si="0"/>
        <v>#VALUE!</v>
      </c>
    </row>
    <row r="5" spans="1:5" ht="26.1" hidden="1">
      <c r="A5" s="403" t="s">
        <v>8500</v>
      </c>
      <c r="B5">
        <v>45600</v>
      </c>
      <c r="C5" t="s">
        <v>8501</v>
      </c>
      <c r="E5" s="401" t="e">
        <f t="shared" si="0"/>
        <v>#VALUE!</v>
      </c>
    </row>
    <row r="6" spans="1:5" ht="26.1" hidden="1">
      <c r="A6" s="403" t="s">
        <v>8502</v>
      </c>
      <c r="B6">
        <v>50400</v>
      </c>
      <c r="C6" t="s">
        <v>8503</v>
      </c>
      <c r="E6" s="401" t="e">
        <f t="shared" si="0"/>
        <v>#VALUE!</v>
      </c>
    </row>
    <row r="7" spans="1:5" ht="26.1">
      <c r="A7" s="403" t="s">
        <v>8504</v>
      </c>
      <c r="B7">
        <v>16800</v>
      </c>
      <c r="C7" t="s">
        <v>8505</v>
      </c>
      <c r="D7" s="404">
        <v>171105549</v>
      </c>
      <c r="E7" s="401" t="str">
        <f t="shared" si="0"/>
        <v>Í1+%VÈ9ÆÎ</v>
      </c>
    </row>
    <row r="8" spans="1:5" ht="26.1">
      <c r="A8" s="403" t="s">
        <v>8506</v>
      </c>
      <c r="B8">
        <v>44000</v>
      </c>
      <c r="C8" t="s">
        <v>8507</v>
      </c>
      <c r="D8" s="404">
        <v>171105483</v>
      </c>
      <c r="E8" s="401" t="str">
        <f t="shared" si="0"/>
        <v>Í1+%PÈ3FÎ</v>
      </c>
    </row>
    <row r="9" spans="1:5" ht="26.1">
      <c r="A9" s="403" t="s">
        <v>8508</v>
      </c>
      <c r="B9">
        <v>37600</v>
      </c>
      <c r="C9" t="s">
        <v>8509</v>
      </c>
      <c r="D9" s="404">
        <v>171105449</v>
      </c>
      <c r="E9" s="401" t="str">
        <f t="shared" si="0"/>
        <v>Í1+%LÈ9ZÎ</v>
      </c>
    </row>
    <row r="10" spans="1:5" ht="26.1">
      <c r="A10" s="403" t="s">
        <v>8510</v>
      </c>
      <c r="B10">
        <v>8800</v>
      </c>
      <c r="C10" t="s">
        <v>8511</v>
      </c>
      <c r="D10" s="404">
        <v>171106405</v>
      </c>
      <c r="E10" s="401" t="str">
        <f t="shared" si="0"/>
        <v>Í1+&amp;HÈ55Î</v>
      </c>
    </row>
    <row r="11" spans="1:5" ht="26.1">
      <c r="A11" s="403" t="s">
        <v>8512</v>
      </c>
      <c r="B11">
        <v>15200</v>
      </c>
      <c r="C11" t="s">
        <v>8513</v>
      </c>
      <c r="D11" s="404">
        <v>171106406</v>
      </c>
      <c r="E11" s="401" t="str">
        <f t="shared" si="0"/>
        <v>Í1+&amp;HÈ6;Î</v>
      </c>
    </row>
    <row r="12" spans="1:5" ht="26.1">
      <c r="A12" s="403" t="s">
        <v>8514</v>
      </c>
      <c r="B12">
        <v>16800</v>
      </c>
      <c r="C12" t="s">
        <v>8515</v>
      </c>
      <c r="D12" s="404">
        <v>171106407</v>
      </c>
      <c r="E12" s="401" t="str">
        <f t="shared" si="0"/>
        <v>Í1+&amp;HÈ7AÎ</v>
      </c>
    </row>
    <row r="13" spans="1:5" ht="26.1">
      <c r="A13" s="403" t="s">
        <v>8516</v>
      </c>
      <c r="B13">
        <v>71200</v>
      </c>
      <c r="C13" t="s">
        <v>8517</v>
      </c>
      <c r="D13" s="404">
        <v>171102316</v>
      </c>
      <c r="E13" s="401" t="str">
        <f t="shared" si="0"/>
        <v>Í1+"?È6rÎ</v>
      </c>
    </row>
    <row r="14" spans="1:5" ht="26.1">
      <c r="A14" s="403" t="s">
        <v>8518</v>
      </c>
      <c r="B14">
        <v>28000</v>
      </c>
      <c r="C14" t="s">
        <v>8519</v>
      </c>
      <c r="D14" s="404">
        <v>171102315</v>
      </c>
      <c r="E14" s="401" t="str">
        <f t="shared" si="0"/>
        <v>Í1+"?È5lÎ</v>
      </c>
    </row>
    <row r="15" spans="1:5" ht="26.1">
      <c r="A15" s="403" t="s">
        <v>8520</v>
      </c>
      <c r="B15">
        <v>23200</v>
      </c>
      <c r="C15" t="s">
        <v>8521</v>
      </c>
      <c r="D15" s="404">
        <v>171111374</v>
      </c>
      <c r="E15" s="401" t="str">
        <f t="shared" si="0"/>
        <v>Í1++EÈ42Î</v>
      </c>
    </row>
    <row r="16" spans="1:5" ht="26.1">
      <c r="A16" s="403" t="s">
        <v>8522</v>
      </c>
      <c r="B16">
        <v>13600</v>
      </c>
      <c r="C16" t="s">
        <v>8523</v>
      </c>
      <c r="D16" s="404">
        <v>171111373</v>
      </c>
      <c r="E16" s="401" t="str">
        <f t="shared" si="0"/>
        <v>Í1++EÈ3,Î</v>
      </c>
    </row>
    <row r="17" spans="1:5" ht="26.1" hidden="1">
      <c r="A17" s="403" t="s">
        <v>8524</v>
      </c>
      <c r="B17">
        <v>3400</v>
      </c>
      <c r="C17" t="s">
        <v>8525</v>
      </c>
      <c r="E17" s="401" t="e">
        <f t="shared" si="0"/>
        <v>#VALUE!</v>
      </c>
    </row>
    <row r="18" spans="1:5" ht="26.1">
      <c r="A18" s="403" t="s">
        <v>8526</v>
      </c>
      <c r="B18">
        <v>31200</v>
      </c>
      <c r="C18" t="s">
        <v>8527</v>
      </c>
      <c r="D18" s="404">
        <v>171108538</v>
      </c>
      <c r="E18" s="401" t="str">
        <f t="shared" si="0"/>
        <v>Í1+(UÈ8ÅÎ</v>
      </c>
    </row>
    <row r="19" spans="1:5" ht="26.1">
      <c r="A19" s="403" t="s">
        <v>8528</v>
      </c>
      <c r="B19">
        <v>24800</v>
      </c>
      <c r="C19" t="s">
        <v>8529</v>
      </c>
      <c r="D19" s="404">
        <v>171110056</v>
      </c>
      <c r="E19" s="401" t="str">
        <f t="shared" si="0"/>
        <v>Í1+*%È6"Î</v>
      </c>
    </row>
    <row r="20" spans="1:5" ht="26.1">
      <c r="A20" s="403" t="s">
        <v>8530</v>
      </c>
      <c r="B20">
        <v>3400</v>
      </c>
      <c r="C20" t="s">
        <v>8531</v>
      </c>
      <c r="D20" s="404">
        <v>171103045</v>
      </c>
      <c r="E20" s="401" t="str">
        <f t="shared" si="0"/>
        <v>Í1+#$È5jÎ</v>
      </c>
    </row>
    <row r="21" spans="1:5" ht="26.1">
      <c r="A21" s="403" t="s">
        <v>8532</v>
      </c>
      <c r="B21">
        <v>37600</v>
      </c>
      <c r="C21" t="s">
        <v>8533</v>
      </c>
      <c r="D21" s="404">
        <v>171110098</v>
      </c>
      <c r="E21" s="401" t="str">
        <f t="shared" si="0"/>
        <v>Í1+*)È8&gt;Î</v>
      </c>
    </row>
    <row r="22" spans="1:5" ht="26.1">
      <c r="A22" s="403" t="s">
        <v>8534</v>
      </c>
      <c r="B22">
        <v>42400</v>
      </c>
      <c r="C22" t="s">
        <v>8535</v>
      </c>
      <c r="D22" s="404">
        <v>171110097</v>
      </c>
      <c r="E22" s="401" t="str">
        <f t="shared" si="0"/>
        <v>Í1+*)È78Î</v>
      </c>
    </row>
    <row r="23" spans="1:5" ht="26.1">
      <c r="A23" s="403" t="s">
        <v>8536</v>
      </c>
      <c r="B23">
        <v>29600</v>
      </c>
      <c r="C23" t="s">
        <v>8537</v>
      </c>
      <c r="D23" s="404">
        <v>171106448</v>
      </c>
      <c r="E23" s="401" t="str">
        <f t="shared" si="0"/>
        <v>Í1+&amp;LÈ8WÎ</v>
      </c>
    </row>
    <row r="24" spans="1:5" ht="26.1">
      <c r="A24" s="403" t="s">
        <v>8538</v>
      </c>
      <c r="B24">
        <v>4700</v>
      </c>
      <c r="C24" t="s">
        <v>8539</v>
      </c>
      <c r="D24" s="404">
        <v>171106437</v>
      </c>
      <c r="E24" s="401" t="str">
        <f t="shared" si="0"/>
        <v>Í1+&amp;KÈ7MÎ</v>
      </c>
    </row>
    <row r="25" spans="1:5" ht="26.1">
      <c r="A25" s="403" t="s">
        <v>8540</v>
      </c>
      <c r="B25">
        <v>10400</v>
      </c>
      <c r="C25" t="s">
        <v>8541</v>
      </c>
      <c r="D25" s="404">
        <v>171108567</v>
      </c>
      <c r="E25" s="401" t="str">
        <f t="shared" si="0"/>
        <v>Í1+(XÈ7ÂÎ</v>
      </c>
    </row>
    <row r="26" spans="1:5" ht="26.1">
      <c r="A26" s="403" t="s">
        <v>8542</v>
      </c>
      <c r="B26">
        <v>7200</v>
      </c>
      <c r="C26" t="s">
        <v>8543</v>
      </c>
      <c r="D26" s="404">
        <v>171108592</v>
      </c>
      <c r="E26" s="401" t="str">
        <f t="shared" si="0"/>
        <v>Í1+([È2uÎ</v>
      </c>
    </row>
    <row r="27" spans="1:5" ht="26.1">
      <c r="A27" s="403" t="s">
        <v>8544</v>
      </c>
      <c r="B27">
        <v>32800</v>
      </c>
      <c r="C27" t="s">
        <v>8545</v>
      </c>
      <c r="D27" s="404">
        <v>171108591</v>
      </c>
      <c r="E27" s="401" t="str">
        <f t="shared" si="0"/>
        <v>Í1+([È1oÎ</v>
      </c>
    </row>
    <row r="28" spans="1:5" ht="26.1" hidden="1">
      <c r="A28" s="403" t="s">
        <v>8546</v>
      </c>
      <c r="B28">
        <v>26400</v>
      </c>
      <c r="C28" t="s">
        <v>8547</v>
      </c>
      <c r="E28" s="401" t="e">
        <f t="shared" si="0"/>
        <v>#VALUE!</v>
      </c>
    </row>
    <row r="29" spans="1:5" ht="26.1">
      <c r="A29" s="403" t="s">
        <v>8548</v>
      </c>
      <c r="B29">
        <v>34400</v>
      </c>
      <c r="C29" t="s">
        <v>8549</v>
      </c>
      <c r="D29" s="404">
        <v>171111353</v>
      </c>
      <c r="E29" s="401" t="str">
        <f t="shared" si="0"/>
        <v>Í1++CÈ3$Î</v>
      </c>
    </row>
    <row r="30" spans="1:5" ht="26.1">
      <c r="A30" s="403" t="s">
        <v>8550</v>
      </c>
      <c r="B30">
        <v>7200</v>
      </c>
      <c r="C30" t="s">
        <v>8551</v>
      </c>
      <c r="D30" s="404">
        <v>171113220</v>
      </c>
      <c r="E30" s="401" t="str">
        <f t="shared" si="0"/>
        <v>Í1+-6È0KÎ</v>
      </c>
    </row>
    <row r="31" spans="1:5" ht="26.1">
      <c r="A31" s="403" t="s">
        <v>8552</v>
      </c>
      <c r="B31">
        <v>8800</v>
      </c>
      <c r="C31" t="s">
        <v>8553</v>
      </c>
      <c r="D31" s="404">
        <v>171113224</v>
      </c>
      <c r="E31" s="401" t="str">
        <f t="shared" si="0"/>
        <v>Í1+-6È4cÎ</v>
      </c>
    </row>
    <row r="32" spans="1:5" ht="26.1">
      <c r="A32" s="403" t="s">
        <v>8554</v>
      </c>
      <c r="B32">
        <v>4700</v>
      </c>
      <c r="C32" t="s">
        <v>8555</v>
      </c>
      <c r="D32" s="404">
        <v>171108387</v>
      </c>
      <c r="E32" s="401" t="str">
        <f t="shared" si="0"/>
        <v>Í1+(FÈ7?Î</v>
      </c>
    </row>
    <row r="33" spans="1:5" ht="26.1">
      <c r="A33" s="403" t="s">
        <v>8556</v>
      </c>
      <c r="B33">
        <v>16800</v>
      </c>
      <c r="C33" t="s">
        <v>8557</v>
      </c>
      <c r="D33" s="404">
        <v>171109517</v>
      </c>
      <c r="E33" s="401" t="str">
        <f t="shared" si="0"/>
        <v>Í1+)SÈ7vÎ</v>
      </c>
    </row>
    <row r="34" spans="1:5" ht="26.1" hidden="1">
      <c r="A34" s="403" t="s">
        <v>8558</v>
      </c>
      <c r="B34">
        <v>58400</v>
      </c>
      <c r="C34" t="s">
        <v>8559</v>
      </c>
      <c r="E34" s="401" t="e">
        <f t="shared" si="0"/>
        <v>#VALUE!</v>
      </c>
    </row>
    <row r="35" spans="1:5" ht="26.1">
      <c r="A35" s="403" t="s">
        <v>8560</v>
      </c>
      <c r="B35">
        <v>15200</v>
      </c>
      <c r="C35" t="s">
        <v>8561</v>
      </c>
      <c r="D35" s="404">
        <v>171102476</v>
      </c>
      <c r="E35" s="401" t="str">
        <f t="shared" si="0"/>
        <v>Í1+"OÈ6KÎ</v>
      </c>
    </row>
    <row r="36" spans="1:5" ht="26.1">
      <c r="A36" s="403" t="s">
        <v>8562</v>
      </c>
      <c r="B36">
        <v>88800</v>
      </c>
      <c r="C36" t="s">
        <v>8563</v>
      </c>
      <c r="D36" s="404">
        <v>171109351</v>
      </c>
      <c r="E36" s="401" t="str">
        <f t="shared" si="0"/>
        <v>Í1+)CÈ1yÎ</v>
      </c>
    </row>
    <row r="37" spans="1:5" ht="26.1" hidden="1">
      <c r="A37" s="403" t="s">
        <v>8564</v>
      </c>
      <c r="B37">
        <v>36000</v>
      </c>
      <c r="C37" t="s">
        <v>8565</v>
      </c>
      <c r="E37" s="401" t="e">
        <f t="shared" si="0"/>
        <v>#VALUE!</v>
      </c>
    </row>
    <row r="38" spans="1:5" ht="26.1">
      <c r="A38" s="403" t="s">
        <v>8566</v>
      </c>
      <c r="B38">
        <v>13600</v>
      </c>
      <c r="C38" t="s">
        <v>8567</v>
      </c>
      <c r="D38" s="404">
        <v>171109091</v>
      </c>
      <c r="E38" s="401" t="str">
        <f t="shared" si="0"/>
        <v>Í1+))È1xÎ</v>
      </c>
    </row>
    <row r="39" spans="1:5" ht="26.1">
      <c r="A39" s="403" t="s">
        <v>8568</v>
      </c>
      <c r="B39">
        <v>3400</v>
      </c>
      <c r="C39" t="s">
        <v>8569</v>
      </c>
      <c r="D39" s="404">
        <v>171111354</v>
      </c>
      <c r="E39" s="401" t="str">
        <f t="shared" si="0"/>
        <v>Í1++CÈ4*Î</v>
      </c>
    </row>
    <row r="40" spans="1:5" ht="26.1">
      <c r="A40" s="403" t="s">
        <v>8570</v>
      </c>
      <c r="B40">
        <v>7200</v>
      </c>
      <c r="C40" t="s">
        <v>8571</v>
      </c>
      <c r="D40" s="404">
        <v>171111392</v>
      </c>
      <c r="E40" s="401" t="str">
        <f t="shared" si="0"/>
        <v>Í1++GÈ2.Î</v>
      </c>
    </row>
    <row r="41" spans="1:5" ht="26.1">
      <c r="A41" s="403" t="s">
        <v>8572</v>
      </c>
      <c r="B41">
        <v>12000</v>
      </c>
      <c r="C41" t="s">
        <v>8573</v>
      </c>
      <c r="D41" s="404">
        <v>171108364</v>
      </c>
      <c r="E41" s="401" t="str">
        <f t="shared" si="0"/>
        <v>Í1+(DÈ4%Î</v>
      </c>
    </row>
    <row r="42" spans="1:5" ht="26.1">
      <c r="A42" s="403" t="s">
        <v>8574</v>
      </c>
      <c r="B42">
        <v>3400</v>
      </c>
      <c r="C42" t="s">
        <v>8575</v>
      </c>
      <c r="D42" s="404">
        <v>171111378</v>
      </c>
      <c r="E42" s="401" t="str">
        <f t="shared" si="0"/>
        <v>Í1++EÈ8JÎ</v>
      </c>
    </row>
    <row r="43" spans="1:5" ht="26.1">
      <c r="A43" s="403" t="s">
        <v>8576</v>
      </c>
      <c r="B43">
        <v>10400</v>
      </c>
      <c r="C43" t="s">
        <v>8577</v>
      </c>
      <c r="D43" s="404">
        <v>171108395</v>
      </c>
      <c r="E43" s="401" t="str">
        <f t="shared" si="0"/>
        <v>Í1+(GÈ57Î</v>
      </c>
    </row>
    <row r="44" spans="1:5" ht="26.1">
      <c r="A44" s="403" t="s">
        <v>8578</v>
      </c>
      <c r="B44">
        <v>3400</v>
      </c>
      <c r="C44" t="s">
        <v>8579</v>
      </c>
      <c r="D44" s="404">
        <v>171111340</v>
      </c>
      <c r="E44" s="401" t="str">
        <f t="shared" si="0"/>
        <v>Í1++BÈ0uÎ</v>
      </c>
    </row>
    <row r="45" spans="1:5" ht="26.1">
      <c r="A45" s="403" t="s">
        <v>8580</v>
      </c>
      <c r="B45">
        <v>4700</v>
      </c>
      <c r="C45" t="s">
        <v>8581</v>
      </c>
      <c r="D45" s="404">
        <v>171111375</v>
      </c>
      <c r="E45" s="401" t="str">
        <f t="shared" si="0"/>
        <v>Í1++EÈ58Î</v>
      </c>
    </row>
    <row r="46" spans="1:5" ht="26.1">
      <c r="A46" s="403" t="s">
        <v>8582</v>
      </c>
      <c r="B46">
        <v>21600</v>
      </c>
      <c r="C46" t="s">
        <v>8583</v>
      </c>
      <c r="D46" s="404">
        <v>171109077</v>
      </c>
      <c r="E46" s="401" t="str">
        <f t="shared" si="0"/>
        <v>Í1+)'È7-Î</v>
      </c>
    </row>
    <row r="47" spans="1:5" ht="26.1">
      <c r="A47" s="403" t="s">
        <v>8584</v>
      </c>
      <c r="B47">
        <v>28000</v>
      </c>
      <c r="C47" t="s">
        <v>8585</v>
      </c>
      <c r="D47" s="404">
        <v>171110391</v>
      </c>
      <c r="E47" s="401" t="str">
        <f t="shared" si="0"/>
        <v>Í1+*GÈ1%Î</v>
      </c>
    </row>
    <row r="48" spans="1:5" ht="26.1">
      <c r="A48" s="403" t="s">
        <v>8586</v>
      </c>
      <c r="B48">
        <v>8800</v>
      </c>
      <c r="C48" t="s">
        <v>8587</v>
      </c>
      <c r="D48" s="404">
        <v>171110392</v>
      </c>
      <c r="E48" s="401" t="str">
        <f t="shared" si="0"/>
        <v>Í1+*GÈ2+Î</v>
      </c>
    </row>
    <row r="49" spans="1:5" ht="26.1" hidden="1">
      <c r="A49" s="403" t="s">
        <v>8588</v>
      </c>
      <c r="B49">
        <v>10400</v>
      </c>
      <c r="C49" t="s">
        <v>8589</v>
      </c>
      <c r="E49" s="401" t="e">
        <f t="shared" si="0"/>
        <v>#VALUE!</v>
      </c>
    </row>
    <row r="50" spans="1:5" ht="26.1">
      <c r="A50" s="403" t="s">
        <v>8590</v>
      </c>
      <c r="B50">
        <v>7200</v>
      </c>
      <c r="C50" t="s">
        <v>8591</v>
      </c>
      <c r="D50" s="404">
        <v>171105171</v>
      </c>
      <c r="E50" s="401" t="str">
        <f t="shared" si="0"/>
        <v>Í1+%1È1%Î</v>
      </c>
    </row>
    <row r="51" spans="1:5" ht="26.1">
      <c r="A51" s="403" t="s">
        <v>8592</v>
      </c>
      <c r="B51">
        <v>10400</v>
      </c>
      <c r="C51" t="s">
        <v>8593</v>
      </c>
      <c r="D51" s="404">
        <v>171111509</v>
      </c>
      <c r="E51" s="401" t="str">
        <f t="shared" si="0"/>
        <v>Í1++RÈ9ÈÎ</v>
      </c>
    </row>
    <row r="52" spans="1:5" ht="26.1">
      <c r="A52" s="403" t="s">
        <v>8594</v>
      </c>
      <c r="B52">
        <v>15200</v>
      </c>
      <c r="C52" t="s">
        <v>8595</v>
      </c>
      <c r="D52" s="404">
        <v>171106408</v>
      </c>
      <c r="E52" s="401" t="str">
        <f t="shared" si="0"/>
        <v>Í1+&amp;HÈ8GÎ</v>
      </c>
    </row>
    <row r="53" spans="1:5" ht="26.1">
      <c r="A53" s="403" t="s">
        <v>8596</v>
      </c>
      <c r="B53">
        <v>29600</v>
      </c>
      <c r="C53" t="s">
        <v>8597</v>
      </c>
      <c r="D53" s="404">
        <v>171106410</v>
      </c>
      <c r="E53" s="401" t="str">
        <f t="shared" si="0"/>
        <v>Í1+&amp;IÈ0ÆÎ</v>
      </c>
    </row>
    <row r="54" spans="1:5" ht="26.1" hidden="1">
      <c r="A54" s="403" t="s">
        <v>8598</v>
      </c>
      <c r="B54">
        <v>2100</v>
      </c>
      <c r="C54" t="s">
        <v>8599</v>
      </c>
      <c r="E54" s="401" t="e">
        <f t="shared" si="0"/>
        <v>#VALUE!</v>
      </c>
    </row>
    <row r="55" spans="1:5" ht="26.1" hidden="1">
      <c r="A55" s="403" t="s">
        <v>8600</v>
      </c>
      <c r="B55">
        <v>29600</v>
      </c>
      <c r="C55" t="s">
        <v>8601</v>
      </c>
      <c r="E55" s="401" t="e">
        <f t="shared" si="0"/>
        <v>#VALUE!</v>
      </c>
    </row>
    <row r="56" spans="1:5" ht="26.1">
      <c r="A56" s="403" t="s">
        <v>8602</v>
      </c>
      <c r="B56">
        <v>15200</v>
      </c>
      <c r="C56" t="s">
        <v>8603</v>
      </c>
      <c r="D56" s="404">
        <v>171110320</v>
      </c>
      <c r="E56" s="401" t="str">
        <f t="shared" si="0"/>
        <v>Í1+*@È0jÎ</v>
      </c>
    </row>
    <row r="57" spans="1:5" ht="26.1">
      <c r="A57" s="403" t="s">
        <v>8604</v>
      </c>
      <c r="B57">
        <v>53600</v>
      </c>
      <c r="C57" t="s">
        <v>8605</v>
      </c>
      <c r="D57" s="404">
        <v>171109416</v>
      </c>
      <c r="E57" s="401" t="str">
        <f t="shared" si="0"/>
        <v>Í1+)IÈ6HÎ</v>
      </c>
    </row>
    <row r="58" spans="1:5" ht="26.1" hidden="1">
      <c r="A58" s="403" t="s">
        <v>8606</v>
      </c>
      <c r="B58">
        <v>4700</v>
      </c>
      <c r="C58" t="s">
        <v>8607</v>
      </c>
      <c r="E58" s="401" t="e">
        <f t="shared" si="0"/>
        <v>#VALUE!</v>
      </c>
    </row>
    <row r="59" spans="1:5" ht="26.1" hidden="1">
      <c r="A59" s="403" t="s">
        <v>8608</v>
      </c>
      <c r="B59">
        <v>10400</v>
      </c>
      <c r="C59" t="s">
        <v>8609</v>
      </c>
      <c r="E59" s="401" t="e">
        <f t="shared" si="0"/>
        <v>#VALUE!</v>
      </c>
    </row>
    <row r="60" spans="1:5" ht="26.1">
      <c r="A60" s="403" t="s">
        <v>8610</v>
      </c>
      <c r="B60">
        <v>13600</v>
      </c>
      <c r="C60" t="s">
        <v>8611</v>
      </c>
      <c r="D60" s="404">
        <v>171106217</v>
      </c>
      <c r="E60" s="401" t="str">
        <f t="shared" si="0"/>
        <v>Í1+&amp;5È7\Î</v>
      </c>
    </row>
    <row r="61" spans="1:5" ht="26.1" hidden="1">
      <c r="A61" s="403" t="s">
        <v>8612</v>
      </c>
      <c r="B61">
        <v>3400</v>
      </c>
      <c r="C61" t="s">
        <v>8613</v>
      </c>
      <c r="E61" s="401" t="e">
        <f t="shared" si="0"/>
        <v>#VALUE!</v>
      </c>
    </row>
    <row r="62" spans="1:5" ht="26.1">
      <c r="A62" s="403" t="s">
        <v>8614</v>
      </c>
      <c r="B62">
        <v>31200</v>
      </c>
      <c r="C62" t="s">
        <v>8615</v>
      </c>
      <c r="D62" s="404">
        <v>171103031</v>
      </c>
      <c r="E62" s="401" t="str">
        <f t="shared" si="0"/>
        <v>Í1+##È1NÎ</v>
      </c>
    </row>
    <row r="63" spans="1:5" ht="26.1" hidden="1">
      <c r="A63" s="403" t="s">
        <v>8616</v>
      </c>
      <c r="B63">
        <v>13600</v>
      </c>
      <c r="C63" t="s">
        <v>8617</v>
      </c>
      <c r="E63" s="401" t="e">
        <f t="shared" si="0"/>
        <v>#VALUE!</v>
      </c>
    </row>
    <row r="64" spans="1:5" ht="26.1">
      <c r="A64" s="403" t="s">
        <v>8618</v>
      </c>
      <c r="B64">
        <v>7200</v>
      </c>
      <c r="C64" t="s">
        <v>8619</v>
      </c>
      <c r="D64" s="404">
        <v>171103103</v>
      </c>
      <c r="E64" s="401" t="str">
        <f t="shared" si="0"/>
        <v>Í1+#*È3vÎ</v>
      </c>
    </row>
    <row r="65" spans="1:5" ht="26.1">
      <c r="A65" s="403" t="s">
        <v>8620</v>
      </c>
      <c r="B65">
        <v>10400</v>
      </c>
      <c r="C65" t="s">
        <v>8621</v>
      </c>
      <c r="D65" s="404">
        <v>171111603</v>
      </c>
      <c r="E65" s="401" t="str">
        <f t="shared" si="0"/>
        <v>Í1++\È3!Î</v>
      </c>
    </row>
    <row r="66" spans="1:5" ht="26.1">
      <c r="A66" s="403" t="s">
        <v>8622</v>
      </c>
      <c r="B66">
        <v>77600</v>
      </c>
      <c r="C66" t="s">
        <v>8623</v>
      </c>
      <c r="D66" s="404">
        <v>171110143</v>
      </c>
      <c r="E66" s="401" t="str">
        <f t="shared" si="0"/>
        <v>Í1+*.È34Î</v>
      </c>
    </row>
    <row r="67" spans="1:5" ht="26.1">
      <c r="A67" s="403" t="s">
        <v>8624</v>
      </c>
      <c r="B67">
        <v>64800</v>
      </c>
      <c r="C67" t="s">
        <v>8625</v>
      </c>
      <c r="D67" s="404">
        <v>171110416</v>
      </c>
      <c r="E67" s="401" t="str">
        <f t="shared" ref="E67:E130" si="1">Code128(D67)</f>
        <v>Í1+*IÈ6KÎ</v>
      </c>
    </row>
    <row r="68" spans="1:5" ht="26.1" hidden="1">
      <c r="A68" s="403" t="s">
        <v>8626</v>
      </c>
      <c r="B68">
        <v>18400</v>
      </c>
      <c r="C68" t="s">
        <v>8627</v>
      </c>
      <c r="E68" s="401" t="e">
        <f t="shared" si="1"/>
        <v>#VALUE!</v>
      </c>
    </row>
    <row r="69" spans="1:5" ht="26.1">
      <c r="A69" s="403" t="s">
        <v>8628</v>
      </c>
      <c r="B69">
        <v>16800</v>
      </c>
      <c r="C69" t="s">
        <v>8629</v>
      </c>
      <c r="D69" s="404">
        <v>171107850</v>
      </c>
      <c r="E69" s="401" t="str">
        <f t="shared" si="1"/>
        <v>Í1+'uÈ0gÎ</v>
      </c>
    </row>
    <row r="70" spans="1:5" ht="26.1" hidden="1">
      <c r="A70" s="403" t="s">
        <v>8630</v>
      </c>
      <c r="B70">
        <v>8800</v>
      </c>
      <c r="C70" t="s">
        <v>8631</v>
      </c>
      <c r="E70" s="401" t="e">
        <f t="shared" si="1"/>
        <v>#VALUE!</v>
      </c>
    </row>
    <row r="71" spans="1:5" ht="26.1" hidden="1">
      <c r="A71" s="403" t="s">
        <v>8632</v>
      </c>
      <c r="B71">
        <v>29600</v>
      </c>
      <c r="C71" t="s">
        <v>8633</v>
      </c>
      <c r="E71" s="401" t="e">
        <f t="shared" si="1"/>
        <v>#VALUE!</v>
      </c>
    </row>
    <row r="72" spans="1:5" ht="26.1">
      <c r="A72" s="403" t="s">
        <v>8280</v>
      </c>
      <c r="B72">
        <v>55200</v>
      </c>
      <c r="C72" t="s">
        <v>8634</v>
      </c>
      <c r="D72" s="404">
        <v>171107997</v>
      </c>
      <c r="E72" s="401" t="str">
        <f t="shared" si="1"/>
        <v>Í1+'ÇÈ7bÎ</v>
      </c>
    </row>
    <row r="73" spans="1:5" ht="26.1">
      <c r="A73" s="403" t="s">
        <v>8635</v>
      </c>
      <c r="B73">
        <v>26400</v>
      </c>
      <c r="C73" t="s">
        <v>8636</v>
      </c>
      <c r="D73" s="404">
        <v>171107958</v>
      </c>
      <c r="E73" s="401" t="str">
        <f t="shared" si="1"/>
        <v>Í1+'ÃÈ8XÎ</v>
      </c>
    </row>
    <row r="74" spans="1:5" ht="26.1">
      <c r="A74" s="403" t="s">
        <v>8637</v>
      </c>
      <c r="B74">
        <v>55200</v>
      </c>
      <c r="C74" t="s">
        <v>8638</v>
      </c>
      <c r="D74" s="404">
        <v>171105383</v>
      </c>
      <c r="E74" s="401" t="str">
        <f t="shared" si="1"/>
        <v>Í1+%FÈ3ÉÎ</v>
      </c>
    </row>
    <row r="75" spans="1:5" ht="26.1" hidden="1">
      <c r="A75" s="403" t="s">
        <v>8639</v>
      </c>
      <c r="B75">
        <v>26400</v>
      </c>
      <c r="C75" t="s">
        <v>8640</v>
      </c>
      <c r="E75" s="401" t="e">
        <f t="shared" si="1"/>
        <v>#VALUE!</v>
      </c>
    </row>
    <row r="76" spans="1:5" ht="26.1">
      <c r="A76" s="403" t="s">
        <v>8641</v>
      </c>
      <c r="B76">
        <v>21600</v>
      </c>
      <c r="C76" t="s">
        <v>8642</v>
      </c>
      <c r="D76" s="404">
        <v>171104998</v>
      </c>
      <c r="E76" s="401" t="str">
        <f t="shared" si="1"/>
        <v>Í1+$ÇÈ8_Î</v>
      </c>
    </row>
    <row r="77" spans="1:5" ht="26.1" hidden="1">
      <c r="A77" s="403" t="s">
        <v>8643</v>
      </c>
      <c r="B77">
        <v>61600</v>
      </c>
      <c r="C77" t="s">
        <v>8644</v>
      </c>
      <c r="E77" s="401" t="e">
        <f t="shared" si="1"/>
        <v>#VALUE!</v>
      </c>
    </row>
    <row r="78" spans="1:5" ht="26.1">
      <c r="A78" s="403" t="s">
        <v>8645</v>
      </c>
      <c r="B78">
        <v>23200</v>
      </c>
      <c r="C78" t="s">
        <v>8646</v>
      </c>
      <c r="D78" s="404">
        <v>171102380</v>
      </c>
      <c r="E78" s="401" t="str">
        <f t="shared" si="1"/>
        <v>Í1+"FÈ0jÎ</v>
      </c>
    </row>
    <row r="79" spans="1:5" ht="26.1">
      <c r="A79" s="403" t="s">
        <v>8647</v>
      </c>
      <c r="B79">
        <v>21600</v>
      </c>
      <c r="C79" t="s">
        <v>8648</v>
      </c>
      <c r="D79" s="404">
        <v>171100030</v>
      </c>
      <c r="E79" s="401" t="str">
        <f t="shared" si="1"/>
        <v>Í1+Â#È0?Î</v>
      </c>
    </row>
    <row r="80" spans="1:5" ht="26.1">
      <c r="A80" s="403" t="s">
        <v>8649</v>
      </c>
      <c r="B80">
        <v>7200</v>
      </c>
      <c r="C80" t="s">
        <v>8650</v>
      </c>
      <c r="D80" s="404">
        <v>171100013</v>
      </c>
      <c r="E80" s="401" t="str">
        <f t="shared" si="1"/>
        <v>Í1+Â!È3IÎ</v>
      </c>
    </row>
    <row r="81" spans="1:5" ht="26.1">
      <c r="A81" s="403" t="s">
        <v>8651</v>
      </c>
      <c r="B81">
        <v>74400</v>
      </c>
      <c r="C81" t="s">
        <v>8652</v>
      </c>
      <c r="D81" s="404">
        <v>171107762</v>
      </c>
      <c r="E81" s="401" t="str">
        <f t="shared" si="1"/>
        <v>Í1+'lÈ2OÎ</v>
      </c>
    </row>
    <row r="82" spans="1:5" ht="26.1">
      <c r="A82" s="403" t="s">
        <v>8653</v>
      </c>
      <c r="B82">
        <v>2100</v>
      </c>
      <c r="C82" t="s">
        <v>8654</v>
      </c>
      <c r="D82" s="404">
        <v>171107763</v>
      </c>
      <c r="E82" s="401" t="str">
        <f t="shared" si="1"/>
        <v>Í1+'lÈ3UÎ</v>
      </c>
    </row>
    <row r="83" spans="1:5" ht="26.1">
      <c r="A83" s="403" t="s">
        <v>8655</v>
      </c>
      <c r="B83">
        <v>172000</v>
      </c>
      <c r="C83" t="s">
        <v>8656</v>
      </c>
      <c r="D83" s="404">
        <v>171103443</v>
      </c>
      <c r="E83" s="401" t="str">
        <f t="shared" si="1"/>
        <v>Í1+#LÈ30Î</v>
      </c>
    </row>
    <row r="84" spans="1:5" ht="26.1">
      <c r="A84" s="403" t="s">
        <v>1156</v>
      </c>
      <c r="B84">
        <v>47200</v>
      </c>
      <c r="C84" t="s">
        <v>8657</v>
      </c>
      <c r="D84" s="404">
        <v>171110295</v>
      </c>
      <c r="E84" s="401" t="str">
        <f t="shared" si="1"/>
        <v>Í1+*=È5|Î</v>
      </c>
    </row>
    <row r="85" spans="1:5" ht="26.1" hidden="1">
      <c r="A85" s="403" t="s">
        <v>8658</v>
      </c>
      <c r="B85">
        <v>8800</v>
      </c>
      <c r="C85" t="s">
        <v>8659</v>
      </c>
      <c r="E85" s="401" t="e">
        <f t="shared" si="1"/>
        <v>#VALUE!</v>
      </c>
    </row>
    <row r="86" spans="1:5" ht="26.1">
      <c r="A86" s="403" t="s">
        <v>8660</v>
      </c>
      <c r="B86">
        <v>24800</v>
      </c>
      <c r="C86" t="s">
        <v>8661</v>
      </c>
      <c r="D86" s="404">
        <v>171112198</v>
      </c>
      <c r="E86" s="401" t="str">
        <f t="shared" si="1"/>
        <v>Í1+,3È8lÎ</v>
      </c>
    </row>
    <row r="87" spans="1:5" ht="26.1">
      <c r="A87" s="403" t="s">
        <v>8662</v>
      </c>
      <c r="B87">
        <v>28000</v>
      </c>
      <c r="C87" t="s">
        <v>8663</v>
      </c>
      <c r="D87" s="404">
        <v>171102480</v>
      </c>
      <c r="E87" s="401" t="str">
        <f t="shared" si="1"/>
        <v>Í1+"PÈ0+Î</v>
      </c>
    </row>
    <row r="88" spans="1:5" ht="26.1">
      <c r="A88" s="403" t="s">
        <v>8664</v>
      </c>
      <c r="B88">
        <v>60000</v>
      </c>
      <c r="C88" t="s">
        <v>8665</v>
      </c>
      <c r="D88" s="404">
        <v>171110365</v>
      </c>
      <c r="E88" s="401" t="str">
        <f t="shared" si="1"/>
        <v>Í1+*DÈ51Î</v>
      </c>
    </row>
    <row r="89" spans="1:5" ht="26.1">
      <c r="A89" s="403" t="s">
        <v>8666</v>
      </c>
      <c r="B89">
        <v>76000</v>
      </c>
      <c r="C89" t="s">
        <v>8667</v>
      </c>
      <c r="D89" s="404">
        <v>171106060</v>
      </c>
      <c r="E89" s="401" t="str">
        <f t="shared" si="1"/>
        <v>Í1+&amp;&amp;È0]Î</v>
      </c>
    </row>
    <row r="90" spans="1:5" ht="26.1">
      <c r="A90" s="403" t="s">
        <v>8668</v>
      </c>
      <c r="B90">
        <v>24800</v>
      </c>
      <c r="C90" t="s">
        <v>8669</v>
      </c>
      <c r="D90" s="404">
        <v>171102152</v>
      </c>
      <c r="E90" s="401" t="str">
        <f t="shared" si="1"/>
        <v>Í1+"/È2ÅÎ</v>
      </c>
    </row>
    <row r="91" spans="1:5" ht="26.1">
      <c r="A91" s="403" t="s">
        <v>8670</v>
      </c>
      <c r="B91">
        <v>40800</v>
      </c>
      <c r="C91" t="s">
        <v>8671</v>
      </c>
      <c r="D91" s="404">
        <v>171105971</v>
      </c>
      <c r="E91" s="401" t="str">
        <f t="shared" si="1"/>
        <v>Í1+%ÅÈ10Î</v>
      </c>
    </row>
    <row r="92" spans="1:5" ht="26.1">
      <c r="A92" s="403" t="s">
        <v>8672</v>
      </c>
      <c r="B92">
        <v>47200</v>
      </c>
      <c r="C92" t="s">
        <v>8673</v>
      </c>
      <c r="D92" s="404">
        <v>171100082</v>
      </c>
      <c r="E92" s="401" t="str">
        <f t="shared" si="1"/>
        <v>Í1+Â(È2_Î</v>
      </c>
    </row>
    <row r="93" spans="1:5" ht="26.1">
      <c r="A93" s="403" t="s">
        <v>8674</v>
      </c>
      <c r="B93">
        <v>39200</v>
      </c>
      <c r="C93" t="s">
        <v>8675</v>
      </c>
      <c r="D93" s="404">
        <v>171104904</v>
      </c>
      <c r="E93" s="401" t="str">
        <f t="shared" si="1"/>
        <v>Í1+$zÈ4#Î</v>
      </c>
    </row>
    <row r="94" spans="1:5" ht="26.1" hidden="1">
      <c r="A94" s="403" t="s">
        <v>8676</v>
      </c>
      <c r="B94">
        <v>52000</v>
      </c>
      <c r="C94" t="s">
        <v>8677</v>
      </c>
      <c r="E94" s="401" t="e">
        <f t="shared" si="1"/>
        <v>#VALUE!</v>
      </c>
    </row>
    <row r="95" spans="1:5" ht="26.1" hidden="1">
      <c r="A95" s="403" t="s">
        <v>8678</v>
      </c>
      <c r="B95">
        <v>10400</v>
      </c>
      <c r="C95" t="s">
        <v>8679</v>
      </c>
      <c r="E95" s="401" t="e">
        <f t="shared" si="1"/>
        <v>#VALUE!</v>
      </c>
    </row>
    <row r="96" spans="1:5" ht="26.1" hidden="1">
      <c r="A96" s="403" t="s">
        <v>8680</v>
      </c>
      <c r="B96">
        <v>4700</v>
      </c>
      <c r="C96" t="s">
        <v>8681</v>
      </c>
      <c r="E96" s="401" t="e">
        <f t="shared" si="1"/>
        <v>#VALUE!</v>
      </c>
    </row>
    <row r="97" spans="1:5" ht="26.1">
      <c r="A97" s="403" t="s">
        <v>8682</v>
      </c>
      <c r="B97">
        <v>15200</v>
      </c>
      <c r="C97" t="s">
        <v>8683</v>
      </c>
      <c r="D97" s="404">
        <v>171109448</v>
      </c>
      <c r="E97" s="401" t="str">
        <f t="shared" si="1"/>
        <v>Í1+)LÈ8`Î</v>
      </c>
    </row>
    <row r="98" spans="1:5" ht="26.1">
      <c r="A98" s="403" t="s">
        <v>8684</v>
      </c>
      <c r="B98">
        <v>63200</v>
      </c>
      <c r="C98" t="s">
        <v>8685</v>
      </c>
      <c r="D98" s="404">
        <v>171104823</v>
      </c>
      <c r="E98" s="401" t="str">
        <f t="shared" si="1"/>
        <v>Í1+$rÈ3dÎ</v>
      </c>
    </row>
    <row r="99" spans="1:5" ht="26.1">
      <c r="A99" s="403" t="s">
        <v>8686</v>
      </c>
      <c r="B99">
        <v>24800</v>
      </c>
      <c r="C99" t="s">
        <v>8687</v>
      </c>
      <c r="D99" s="404">
        <v>171110450</v>
      </c>
      <c r="E99" s="401" t="str">
        <f t="shared" si="1"/>
        <v>Í1+*MÈ07Î</v>
      </c>
    </row>
    <row r="100" spans="1:5" ht="26.1">
      <c r="A100" s="403" t="s">
        <v>8688</v>
      </c>
      <c r="B100">
        <v>34400</v>
      </c>
      <c r="C100" t="s">
        <v>8689</v>
      </c>
      <c r="D100" s="404">
        <v>171105477</v>
      </c>
      <c r="E100" s="401" t="str">
        <f t="shared" si="1"/>
        <v>Í1+%OÈ7ZÎ</v>
      </c>
    </row>
    <row r="101" spans="1:5" ht="26.1">
      <c r="A101" s="403" t="s">
        <v>8690</v>
      </c>
      <c r="B101">
        <v>3400</v>
      </c>
      <c r="C101" t="s">
        <v>8691</v>
      </c>
      <c r="D101" s="404">
        <v>171110123</v>
      </c>
      <c r="E101" s="401" t="str">
        <f t="shared" si="1"/>
        <v>Í1+*,È3,Î</v>
      </c>
    </row>
    <row r="102" spans="1:5" ht="26.1">
      <c r="A102" s="403" t="s">
        <v>5485</v>
      </c>
      <c r="B102">
        <v>15200</v>
      </c>
      <c r="C102" t="s">
        <v>8692</v>
      </c>
      <c r="D102" s="404">
        <v>171110448</v>
      </c>
      <c r="E102" s="401" t="str">
        <f t="shared" si="1"/>
        <v>Í1+*LÈ8cÎ</v>
      </c>
    </row>
    <row r="103" spans="1:5" ht="26.1">
      <c r="A103" s="403" t="s">
        <v>8693</v>
      </c>
      <c r="B103">
        <v>20000</v>
      </c>
      <c r="C103" t="s">
        <v>8694</v>
      </c>
      <c r="D103" s="404">
        <v>171105134</v>
      </c>
      <c r="E103" s="401" t="str">
        <f t="shared" si="1"/>
        <v>Í1+%-È4'Î</v>
      </c>
    </row>
    <row r="104" spans="1:5" ht="26.1">
      <c r="A104" s="403" t="s">
        <v>8695</v>
      </c>
      <c r="B104">
        <v>4700</v>
      </c>
      <c r="C104" t="s">
        <v>8696</v>
      </c>
      <c r="D104" s="404">
        <v>171102358</v>
      </c>
      <c r="E104" s="401" t="str">
        <f t="shared" si="1"/>
        <v>Í1+"CÈ8'Î</v>
      </c>
    </row>
    <row r="105" spans="1:5" ht="26.1" hidden="1">
      <c r="A105" s="403" t="s">
        <v>8697</v>
      </c>
      <c r="B105">
        <v>3400</v>
      </c>
      <c r="C105" t="s">
        <v>8698</v>
      </c>
      <c r="E105" s="401" t="e">
        <f t="shared" si="1"/>
        <v>#VALUE!</v>
      </c>
    </row>
    <row r="106" spans="1:5" ht="26.1" hidden="1">
      <c r="A106" s="403" t="s">
        <v>8699</v>
      </c>
      <c r="B106">
        <v>10400</v>
      </c>
      <c r="C106" t="s">
        <v>8700</v>
      </c>
      <c r="E106" s="401" t="e">
        <f t="shared" si="1"/>
        <v>#VALUE!</v>
      </c>
    </row>
    <row r="107" spans="1:5" ht="26.1" hidden="1">
      <c r="A107" s="403" t="s">
        <v>8701</v>
      </c>
      <c r="B107">
        <v>3400</v>
      </c>
      <c r="C107" t="s">
        <v>8702</v>
      </c>
      <c r="E107" s="401" t="e">
        <f t="shared" si="1"/>
        <v>#VALUE!</v>
      </c>
    </row>
    <row r="108" spans="1:5" ht="26.1">
      <c r="A108" s="403" t="s">
        <v>8703</v>
      </c>
      <c r="B108">
        <v>4700</v>
      </c>
      <c r="C108" t="s">
        <v>8704</v>
      </c>
      <c r="D108" s="404">
        <v>171105680</v>
      </c>
      <c r="E108" s="401" t="str">
        <f t="shared" si="1"/>
        <v>Í1+%dÈ0ÈÎ</v>
      </c>
    </row>
    <row r="109" spans="1:5" ht="26.1">
      <c r="A109" s="403" t="s">
        <v>8705</v>
      </c>
      <c r="B109">
        <v>34400</v>
      </c>
      <c r="C109" t="s">
        <v>8706</v>
      </c>
      <c r="D109" s="404">
        <v>171100641</v>
      </c>
      <c r="E109" s="401" t="str">
        <f t="shared" si="1"/>
        <v>Í1+Â`È1kÎ</v>
      </c>
    </row>
    <row r="110" spans="1:5" ht="26.1">
      <c r="A110" s="403" t="s">
        <v>8707</v>
      </c>
      <c r="B110">
        <v>3400</v>
      </c>
      <c r="C110" t="s">
        <v>8708</v>
      </c>
      <c r="D110" s="404">
        <v>171105929</v>
      </c>
      <c r="E110" s="401" t="str">
        <f t="shared" si="1"/>
        <v>Í1+%|È9LÎ</v>
      </c>
    </row>
    <row r="111" spans="1:5" ht="26.1">
      <c r="A111" s="403" t="s">
        <v>1650</v>
      </c>
      <c r="B111">
        <v>24800</v>
      </c>
      <c r="C111" t="s">
        <v>8709</v>
      </c>
      <c r="D111" s="404">
        <v>171105542</v>
      </c>
      <c r="E111" s="401" t="str">
        <f t="shared" si="1"/>
        <v>Í1+%VÈ2XÎ</v>
      </c>
    </row>
    <row r="112" spans="1:5" ht="26.1">
      <c r="A112" s="403" t="s">
        <v>8710</v>
      </c>
      <c r="B112">
        <v>32800</v>
      </c>
      <c r="C112" t="s">
        <v>8711</v>
      </c>
      <c r="D112" s="404">
        <v>171106411</v>
      </c>
      <c r="E112" s="401" t="str">
        <f t="shared" si="1"/>
        <v>Í1+&amp;IÈ1!Î</v>
      </c>
    </row>
    <row r="113" spans="1:5" ht="26.1">
      <c r="A113" s="403" t="s">
        <v>8712</v>
      </c>
      <c r="B113">
        <v>8800</v>
      </c>
      <c r="C113" t="s">
        <v>8713</v>
      </c>
      <c r="D113" s="404">
        <v>171107673</v>
      </c>
      <c r="E113" s="401" t="str">
        <f t="shared" si="1"/>
        <v>Í1+'cÈ31Î</v>
      </c>
    </row>
    <row r="114" spans="1:5" ht="26.1">
      <c r="A114" s="403" t="s">
        <v>8714</v>
      </c>
      <c r="B114">
        <v>37600</v>
      </c>
      <c r="C114" t="s">
        <v>8715</v>
      </c>
      <c r="D114" s="404">
        <v>171109110</v>
      </c>
      <c r="E114" s="401" t="str">
        <f t="shared" si="1"/>
        <v>Í1+)+È0zÎ</v>
      </c>
    </row>
    <row r="115" spans="1:5" ht="26.1" hidden="1">
      <c r="A115" s="403" t="s">
        <v>8716</v>
      </c>
      <c r="B115">
        <v>31200</v>
      </c>
      <c r="C115" t="s">
        <v>8717</v>
      </c>
      <c r="E115" s="401" t="e">
        <f t="shared" si="1"/>
        <v>#VALUE!</v>
      </c>
    </row>
    <row r="116" spans="1:5" ht="26.1">
      <c r="A116" s="403" t="s">
        <v>8718</v>
      </c>
      <c r="B116">
        <v>47200</v>
      </c>
      <c r="C116" t="s">
        <v>8719</v>
      </c>
      <c r="D116" s="404">
        <v>171100516</v>
      </c>
      <c r="E116" s="401" t="str">
        <f t="shared" si="1"/>
        <v>Í1+ÂSÈ6UÎ</v>
      </c>
    </row>
    <row r="117" spans="1:5" ht="26.1">
      <c r="A117" s="403" t="s">
        <v>8720</v>
      </c>
      <c r="B117">
        <v>36000</v>
      </c>
      <c r="C117" t="s">
        <v>8721</v>
      </c>
      <c r="D117" s="404">
        <v>171107447</v>
      </c>
      <c r="E117" s="401" t="str">
        <f t="shared" si="1"/>
        <v>Í1+'LÈ7TÎ</v>
      </c>
    </row>
    <row r="118" spans="1:5" ht="26.1">
      <c r="A118" s="403" t="s">
        <v>8722</v>
      </c>
      <c r="B118">
        <v>16800</v>
      </c>
      <c r="C118" t="s">
        <v>8723</v>
      </c>
      <c r="D118" s="404">
        <v>171102492</v>
      </c>
      <c r="E118" s="401" t="str">
        <f t="shared" si="1"/>
        <v>Í1+"QÈ2;Î</v>
      </c>
    </row>
    <row r="119" spans="1:5" ht="26.1">
      <c r="A119" s="403" t="s">
        <v>8724</v>
      </c>
      <c r="B119">
        <v>34400</v>
      </c>
      <c r="C119" t="s">
        <v>8725</v>
      </c>
      <c r="D119" s="404">
        <v>171102523</v>
      </c>
      <c r="E119" s="401" t="str">
        <f t="shared" si="1"/>
        <v>Í1+"TÈ3MÎ</v>
      </c>
    </row>
    <row r="120" spans="1:5" ht="26.1">
      <c r="A120" s="403" t="s">
        <v>8726</v>
      </c>
      <c r="B120">
        <v>16800</v>
      </c>
      <c r="C120" t="s">
        <v>8727</v>
      </c>
      <c r="D120" s="404">
        <v>171100481</v>
      </c>
      <c r="E120" s="401" t="str">
        <f t="shared" si="1"/>
        <v>Í1+ÂPÈ1+Î</v>
      </c>
    </row>
    <row r="121" spans="1:5" ht="26.1" hidden="1">
      <c r="A121" s="403" t="s">
        <v>8728</v>
      </c>
      <c r="B121">
        <v>23200</v>
      </c>
      <c r="C121" t="s">
        <v>8729</v>
      </c>
      <c r="E121" s="401" t="e">
        <f t="shared" si="1"/>
        <v>#VALUE!</v>
      </c>
    </row>
    <row r="122" spans="1:5" ht="26.1" hidden="1">
      <c r="A122" s="403" t="s">
        <v>8730</v>
      </c>
      <c r="B122">
        <v>16800</v>
      </c>
      <c r="C122" t="s">
        <v>8731</v>
      </c>
      <c r="E122" s="401" t="e">
        <f t="shared" si="1"/>
        <v>#VALUE!</v>
      </c>
    </row>
    <row r="123" spans="1:5" ht="26.1">
      <c r="A123" s="403" t="s">
        <v>8732</v>
      </c>
      <c r="B123">
        <v>26400</v>
      </c>
      <c r="C123" t="s">
        <v>8733</v>
      </c>
      <c r="D123" s="404">
        <v>171110301</v>
      </c>
      <c r="E123" s="401" t="str">
        <f t="shared" si="1"/>
        <v>Í1+*&gt;È1hÎ</v>
      </c>
    </row>
    <row r="124" spans="1:5" ht="26.1">
      <c r="A124" s="403" t="s">
        <v>8734</v>
      </c>
      <c r="B124">
        <v>40800</v>
      </c>
      <c r="C124" t="s">
        <v>8735</v>
      </c>
      <c r="D124" s="404">
        <v>171109231</v>
      </c>
      <c r="E124" s="401" t="str">
        <f t="shared" si="1"/>
        <v>Í1+)7È1IÎ</v>
      </c>
    </row>
    <row r="125" spans="1:5" ht="26.1">
      <c r="A125" s="403" t="s">
        <v>8736</v>
      </c>
      <c r="B125">
        <v>42400</v>
      </c>
      <c r="C125" t="s">
        <v>8737</v>
      </c>
      <c r="D125" s="404">
        <v>171103255</v>
      </c>
      <c r="E125" s="401" t="str">
        <f t="shared" si="1"/>
        <v>Í1+#9È5WÎ</v>
      </c>
    </row>
    <row r="126" spans="1:5" ht="26.1">
      <c r="A126" s="403" t="s">
        <v>8738</v>
      </c>
      <c r="B126">
        <v>3400</v>
      </c>
      <c r="C126" t="s">
        <v>8739</v>
      </c>
      <c r="D126" s="404">
        <v>171108460</v>
      </c>
      <c r="E126" s="401" t="str">
        <f t="shared" si="1"/>
        <v>Í1+(NÈ05Î</v>
      </c>
    </row>
    <row r="127" spans="1:5" ht="26.1" hidden="1">
      <c r="A127" s="403" t="s">
        <v>8740</v>
      </c>
      <c r="B127">
        <v>8800</v>
      </c>
      <c r="C127" t="s">
        <v>8741</v>
      </c>
      <c r="E127" s="401" t="e">
        <f t="shared" si="1"/>
        <v>#VALUE!</v>
      </c>
    </row>
    <row r="128" spans="1:5" ht="26.1">
      <c r="A128" s="403" t="s">
        <v>8742</v>
      </c>
      <c r="B128">
        <v>15200</v>
      </c>
      <c r="C128" t="s">
        <v>8743</v>
      </c>
      <c r="D128" s="404">
        <v>171103105</v>
      </c>
      <c r="E128" s="401" t="str">
        <f t="shared" si="1"/>
        <v>Í1+#*È5ÆÎ</v>
      </c>
    </row>
    <row r="129" spans="1:5" ht="26.1">
      <c r="A129" s="403" t="s">
        <v>8744</v>
      </c>
      <c r="B129">
        <v>42400</v>
      </c>
      <c r="C129" t="s">
        <v>8745</v>
      </c>
      <c r="D129" s="404">
        <v>171106340</v>
      </c>
      <c r="E129" s="401" t="str">
        <f t="shared" si="1"/>
        <v>Í1+&amp;BÈ0fÎ</v>
      </c>
    </row>
    <row r="130" spans="1:5" ht="26.1">
      <c r="A130" s="403" t="s">
        <v>8746</v>
      </c>
      <c r="B130">
        <v>20000</v>
      </c>
      <c r="C130" t="s">
        <v>8747</v>
      </c>
      <c r="D130" s="404">
        <v>171103013</v>
      </c>
      <c r="E130" s="401" t="str">
        <f t="shared" si="1"/>
        <v>Í1+#!È3RÎ</v>
      </c>
    </row>
    <row r="131" spans="1:5" ht="26.1">
      <c r="A131" s="403" t="s">
        <v>8748</v>
      </c>
      <c r="B131">
        <v>60000</v>
      </c>
      <c r="C131" t="s">
        <v>8749</v>
      </c>
      <c r="D131" s="404">
        <v>171100144</v>
      </c>
      <c r="E131" s="401" t="str">
        <f t="shared" ref="E131:E194" si="2">Code128(D131)</f>
        <v>Í1+Â.È4ÇÎ</v>
      </c>
    </row>
    <row r="132" spans="1:5" ht="26.1">
      <c r="A132" s="403" t="s">
        <v>8750</v>
      </c>
      <c r="B132">
        <v>16800</v>
      </c>
      <c r="C132" t="s">
        <v>8751</v>
      </c>
      <c r="D132" s="404">
        <v>171103010</v>
      </c>
      <c r="E132" s="401" t="str">
        <f t="shared" si="2"/>
        <v>Í1+#!È0@Î</v>
      </c>
    </row>
    <row r="133" spans="1:5" ht="26.1">
      <c r="A133" s="403" t="s">
        <v>8752</v>
      </c>
      <c r="B133">
        <v>23200</v>
      </c>
      <c r="C133" t="s">
        <v>8753</v>
      </c>
      <c r="D133" s="404">
        <v>171107597</v>
      </c>
      <c r="E133" s="401" t="str">
        <f t="shared" si="2"/>
        <v>Í1+'[È7)Î</v>
      </c>
    </row>
    <row r="134" spans="1:5" ht="26.1" hidden="1">
      <c r="A134" s="403" t="s">
        <v>8754</v>
      </c>
      <c r="B134">
        <v>8800</v>
      </c>
      <c r="C134" t="s">
        <v>8755</v>
      </c>
      <c r="E134" s="401" t="e">
        <f t="shared" si="2"/>
        <v>#VALUE!</v>
      </c>
    </row>
    <row r="135" spans="1:5" ht="26.1">
      <c r="A135" s="403" t="s">
        <v>8756</v>
      </c>
      <c r="B135">
        <v>88800</v>
      </c>
      <c r="C135" t="s">
        <v>8757</v>
      </c>
      <c r="D135" s="404">
        <v>171100300</v>
      </c>
      <c r="E135" s="401" t="str">
        <f t="shared" si="2"/>
        <v>Í1+Â&gt;È0DÎ</v>
      </c>
    </row>
    <row r="136" spans="1:5" ht="26.1">
      <c r="A136" s="403" t="s">
        <v>8758</v>
      </c>
      <c r="B136">
        <v>20000</v>
      </c>
      <c r="C136" t="s">
        <v>8759</v>
      </c>
      <c r="D136" s="404">
        <v>171100168</v>
      </c>
      <c r="E136" s="401" t="str">
        <f t="shared" si="2"/>
        <v>Í1+Â0È8&lt;Î</v>
      </c>
    </row>
    <row r="137" spans="1:5" ht="26.1">
      <c r="A137" s="403" t="s">
        <v>8760</v>
      </c>
      <c r="B137">
        <v>88800</v>
      </c>
      <c r="C137" t="s">
        <v>8761</v>
      </c>
      <c r="D137" s="404">
        <v>171105041</v>
      </c>
      <c r="E137" s="401" t="str">
        <f t="shared" si="2"/>
        <v>Í1+%$È1XÎ</v>
      </c>
    </row>
    <row r="138" spans="1:5" ht="26.1" hidden="1">
      <c r="A138" s="403" t="s">
        <v>8762</v>
      </c>
      <c r="B138">
        <v>45600</v>
      </c>
      <c r="C138" t="s">
        <v>8763</v>
      </c>
      <c r="E138" s="401" t="e">
        <f t="shared" si="2"/>
        <v>#VALUE!</v>
      </c>
    </row>
    <row r="139" spans="1:5" ht="26.1">
      <c r="A139" s="403" t="s">
        <v>8764</v>
      </c>
      <c r="B139">
        <v>3400</v>
      </c>
      <c r="C139" t="s">
        <v>8765</v>
      </c>
      <c r="D139" s="404">
        <v>171103256</v>
      </c>
      <c r="E139" s="401" t="str">
        <f t="shared" si="2"/>
        <v>Í1+#9È6]Î</v>
      </c>
    </row>
    <row r="140" spans="1:5" ht="26.1">
      <c r="A140" s="403" t="s">
        <v>8766</v>
      </c>
      <c r="B140">
        <v>21600</v>
      </c>
      <c r="C140" t="s">
        <v>8767</v>
      </c>
      <c r="D140" s="404">
        <v>171102490</v>
      </c>
      <c r="E140" s="401" t="str">
        <f t="shared" si="2"/>
        <v>Í1+"QÈ0/Î</v>
      </c>
    </row>
    <row r="141" spans="1:5" ht="26.1">
      <c r="A141" s="403" t="s">
        <v>8768</v>
      </c>
      <c r="B141">
        <v>12000</v>
      </c>
      <c r="C141" t="s">
        <v>8769</v>
      </c>
      <c r="D141" s="404">
        <v>171112271</v>
      </c>
      <c r="E141" s="401" t="str">
        <f t="shared" si="2"/>
        <v>Í1+,;È1bÎ</v>
      </c>
    </row>
    <row r="142" spans="1:5" ht="26.1">
      <c r="A142" s="403" t="s">
        <v>8770</v>
      </c>
      <c r="B142">
        <v>40800</v>
      </c>
      <c r="C142" t="s">
        <v>8771</v>
      </c>
      <c r="D142" s="404">
        <v>171112636</v>
      </c>
      <c r="E142" s="401" t="str">
        <f t="shared" si="2"/>
        <v>Í1+,_È6BÎ</v>
      </c>
    </row>
    <row r="143" spans="1:5" ht="26.1">
      <c r="A143" s="403" t="s">
        <v>8772</v>
      </c>
      <c r="B143">
        <v>13600</v>
      </c>
      <c r="C143" t="s">
        <v>8773</v>
      </c>
      <c r="D143" s="404">
        <v>171104882</v>
      </c>
      <c r="E143" s="401" t="str">
        <f t="shared" si="2"/>
        <v>Í1+$xÈ2vÎ</v>
      </c>
    </row>
    <row r="144" spans="1:5" ht="26.1">
      <c r="A144" s="403" t="s">
        <v>8774</v>
      </c>
      <c r="B144">
        <v>135200</v>
      </c>
      <c r="C144" t="s">
        <v>8775</v>
      </c>
      <c r="D144" s="404">
        <v>171100374</v>
      </c>
      <c r="E144" s="401" t="str">
        <f t="shared" si="2"/>
        <v>Í1+ÂEÈ4xÎ</v>
      </c>
    </row>
    <row r="145" spans="1:5" ht="26.1">
      <c r="A145" s="403" t="s">
        <v>8776</v>
      </c>
      <c r="B145">
        <v>20000</v>
      </c>
      <c r="C145" t="s">
        <v>8777</v>
      </c>
      <c r="D145" s="404">
        <v>171108078</v>
      </c>
      <c r="E145" s="401" t="str">
        <f t="shared" si="2"/>
        <v>Í1+('È80Î</v>
      </c>
    </row>
    <row r="146" spans="1:5" ht="26.1">
      <c r="A146" s="403" t="s">
        <v>8778</v>
      </c>
      <c r="B146">
        <v>28000</v>
      </c>
      <c r="C146" t="s">
        <v>8779</v>
      </c>
      <c r="D146" s="404">
        <v>171103074</v>
      </c>
      <c r="E146" s="401" t="str">
        <f t="shared" si="2"/>
        <v>Í1+#'È4pÎ</v>
      </c>
    </row>
    <row r="147" spans="1:5" ht="26.1" hidden="1">
      <c r="A147" s="403" t="s">
        <v>8780</v>
      </c>
      <c r="B147">
        <v>31200</v>
      </c>
      <c r="C147" t="s">
        <v>8781</v>
      </c>
      <c r="E147" s="401" t="e">
        <f t="shared" si="2"/>
        <v>#VALUE!</v>
      </c>
    </row>
    <row r="148" spans="1:5" ht="26.1" hidden="1">
      <c r="A148" s="403" t="s">
        <v>8782</v>
      </c>
      <c r="B148">
        <v>12000</v>
      </c>
      <c r="C148" t="s">
        <v>8783</v>
      </c>
      <c r="E148" s="401" t="e">
        <f t="shared" si="2"/>
        <v>#VALUE!</v>
      </c>
    </row>
    <row r="149" spans="1:5" ht="26.1">
      <c r="A149" s="403" t="s">
        <v>8784</v>
      </c>
      <c r="B149">
        <v>16800</v>
      </c>
      <c r="C149" t="s">
        <v>8785</v>
      </c>
      <c r="D149" s="404">
        <v>171109300</v>
      </c>
      <c r="E149" s="401" t="str">
        <f t="shared" si="2"/>
        <v>Í1+)&gt;È0_Î</v>
      </c>
    </row>
    <row r="150" spans="1:5" ht="26.1">
      <c r="A150" s="403" t="s">
        <v>8786</v>
      </c>
      <c r="B150">
        <v>3400</v>
      </c>
      <c r="C150" t="s">
        <v>8787</v>
      </c>
      <c r="D150" s="404">
        <v>171103442</v>
      </c>
      <c r="E150" s="401" t="str">
        <f t="shared" si="2"/>
        <v>Í1+#LÈ2*Î</v>
      </c>
    </row>
    <row r="151" spans="1:5" ht="26.1">
      <c r="A151" s="403" t="s">
        <v>8788</v>
      </c>
      <c r="B151">
        <v>20000</v>
      </c>
      <c r="C151" t="s">
        <v>8789</v>
      </c>
      <c r="D151" s="404">
        <v>171103030</v>
      </c>
      <c r="E151" s="401" t="str">
        <f t="shared" si="2"/>
        <v>Í1+##È0HÎ</v>
      </c>
    </row>
    <row r="152" spans="1:5" ht="26.1">
      <c r="A152" s="403" t="s">
        <v>8790</v>
      </c>
      <c r="B152">
        <v>52000</v>
      </c>
      <c r="C152" t="s">
        <v>8791</v>
      </c>
      <c r="D152" s="404">
        <v>171106288</v>
      </c>
      <c r="E152" s="401" t="str">
        <f t="shared" si="2"/>
        <v>Í1+&amp;&lt;È8~Î</v>
      </c>
    </row>
    <row r="153" spans="1:5" ht="26.1">
      <c r="A153" s="403" t="s">
        <v>8792</v>
      </c>
      <c r="B153">
        <v>24800</v>
      </c>
      <c r="C153" t="s">
        <v>8793</v>
      </c>
      <c r="D153" s="404">
        <v>171107677</v>
      </c>
      <c r="E153" s="401" t="str">
        <f t="shared" si="2"/>
        <v>Í1+'cÈ7IÎ</v>
      </c>
    </row>
    <row r="154" spans="1:5" ht="26.1">
      <c r="A154" s="403" t="s">
        <v>8794</v>
      </c>
      <c r="B154">
        <v>2100</v>
      </c>
      <c r="C154" t="s">
        <v>8795</v>
      </c>
      <c r="D154" s="404">
        <v>171110347</v>
      </c>
      <c r="E154" s="401" t="str">
        <f t="shared" si="2"/>
        <v>Í1+*BÈ75Î</v>
      </c>
    </row>
    <row r="155" spans="1:5" ht="26.1">
      <c r="A155" s="403" t="s">
        <v>8796</v>
      </c>
      <c r="B155">
        <v>26400</v>
      </c>
      <c r="C155" t="s">
        <v>8797</v>
      </c>
      <c r="D155" s="404">
        <v>171108456</v>
      </c>
      <c r="E155" s="401" t="str">
        <f t="shared" si="2"/>
        <v>Í1+(MÈ6UÎ</v>
      </c>
    </row>
    <row r="156" spans="1:5" ht="26.1">
      <c r="A156" s="403" t="s">
        <v>8798</v>
      </c>
      <c r="B156">
        <v>42400</v>
      </c>
      <c r="C156" t="s">
        <v>8799</v>
      </c>
      <c r="D156" s="404">
        <v>171103078</v>
      </c>
      <c r="E156" s="401" t="str">
        <f t="shared" si="2"/>
        <v>Í1+#'È8!Î</v>
      </c>
    </row>
    <row r="157" spans="1:5" ht="26.1">
      <c r="A157" s="403" t="s">
        <v>8800</v>
      </c>
      <c r="B157">
        <v>13600</v>
      </c>
      <c r="C157" t="s">
        <v>8801</v>
      </c>
      <c r="D157" s="404">
        <v>171102188</v>
      </c>
      <c r="E157" s="401" t="str">
        <f t="shared" si="2"/>
        <v>Í1+"2È8JÎ</v>
      </c>
    </row>
    <row r="158" spans="1:5" ht="26.1">
      <c r="A158" s="403" t="s">
        <v>8802</v>
      </c>
      <c r="B158">
        <v>167200</v>
      </c>
      <c r="C158" t="s">
        <v>8803</v>
      </c>
      <c r="D158" s="404">
        <v>171105959</v>
      </c>
      <c r="E158" s="401" t="str">
        <f t="shared" si="2"/>
        <v>Í1+%ÃÈ9XÎ</v>
      </c>
    </row>
    <row r="159" spans="1:5" ht="26.1">
      <c r="A159" s="403" t="s">
        <v>8804</v>
      </c>
      <c r="B159">
        <v>7200</v>
      </c>
      <c r="C159" t="s">
        <v>8805</v>
      </c>
      <c r="D159" s="404">
        <v>171105429</v>
      </c>
      <c r="E159" s="401" t="str">
        <f t="shared" si="2"/>
        <v>Í1+%JÈ9RÎ</v>
      </c>
    </row>
    <row r="160" spans="1:5" ht="26.1">
      <c r="A160" s="403" t="s">
        <v>8806</v>
      </c>
      <c r="B160">
        <v>64800</v>
      </c>
      <c r="C160" t="s">
        <v>8807</v>
      </c>
      <c r="D160" s="404">
        <v>171103358</v>
      </c>
      <c r="E160" s="401" t="str">
        <f t="shared" si="2"/>
        <v>Í1+#CÈ8*Î</v>
      </c>
    </row>
    <row r="161" spans="1:5" ht="26.1">
      <c r="A161" s="403" t="s">
        <v>8808</v>
      </c>
      <c r="B161">
        <v>20000</v>
      </c>
      <c r="C161" t="s">
        <v>8809</v>
      </c>
      <c r="D161" s="404">
        <v>171100452</v>
      </c>
      <c r="E161" s="401" t="str">
        <f t="shared" si="2"/>
        <v>Í1+ÂMÈ2%Î</v>
      </c>
    </row>
    <row r="162" spans="1:5" ht="26.1">
      <c r="A162" s="403" t="s">
        <v>8810</v>
      </c>
      <c r="B162">
        <v>42400</v>
      </c>
      <c r="C162" t="s">
        <v>8811</v>
      </c>
      <c r="D162" s="404">
        <v>171108539</v>
      </c>
      <c r="E162" s="401" t="str">
        <f t="shared" si="2"/>
        <v>Í1+(UÈ9ÂÎ</v>
      </c>
    </row>
    <row r="163" spans="1:5" ht="26.1" hidden="1">
      <c r="A163" s="403" t="s">
        <v>8812</v>
      </c>
      <c r="B163">
        <v>36000</v>
      </c>
      <c r="C163" t="s">
        <v>8813</v>
      </c>
      <c r="E163" s="401" t="e">
        <f t="shared" si="2"/>
        <v>#VALUE!</v>
      </c>
    </row>
    <row r="164" spans="1:5" ht="26.1">
      <c r="A164" s="403" t="s">
        <v>8814</v>
      </c>
      <c r="B164">
        <v>60000</v>
      </c>
      <c r="C164" t="s">
        <v>8815</v>
      </c>
      <c r="D164" s="404">
        <v>171100702</v>
      </c>
      <c r="E164" s="401" t="str">
        <f t="shared" si="2"/>
        <v>Í1+ÂfÈ2"Î</v>
      </c>
    </row>
    <row r="165" spans="1:5" ht="26.1">
      <c r="A165" s="403" t="s">
        <v>8816</v>
      </c>
      <c r="B165">
        <v>36000</v>
      </c>
      <c r="C165" t="s">
        <v>8817</v>
      </c>
      <c r="D165" s="404">
        <v>171105774</v>
      </c>
      <c r="E165" s="401" t="str">
        <f t="shared" si="2"/>
        <v>Í1+%mÈ4YÎ</v>
      </c>
    </row>
    <row r="166" spans="1:5" ht="26.1">
      <c r="A166" s="403" t="s">
        <v>8818</v>
      </c>
      <c r="B166">
        <v>15200</v>
      </c>
      <c r="C166" t="s">
        <v>8819</v>
      </c>
      <c r="D166" s="404">
        <v>171100177</v>
      </c>
      <c r="E166" s="401" t="str">
        <f t="shared" si="2"/>
        <v>Í1+Â1È7:Î</v>
      </c>
    </row>
    <row r="167" spans="1:5" ht="26.1">
      <c r="A167" s="403" t="s">
        <v>8820</v>
      </c>
      <c r="B167">
        <v>24800</v>
      </c>
      <c r="C167" t="s">
        <v>8821</v>
      </c>
      <c r="D167" s="404">
        <v>171110303</v>
      </c>
      <c r="E167" s="401" t="str">
        <f t="shared" si="2"/>
        <v>Í1+*&gt;È3tÎ</v>
      </c>
    </row>
    <row r="168" spans="1:5" ht="26.1">
      <c r="A168" s="403" t="s">
        <v>8822</v>
      </c>
      <c r="B168">
        <v>48800</v>
      </c>
      <c r="C168" t="s">
        <v>8823</v>
      </c>
      <c r="D168" s="404">
        <v>171112265</v>
      </c>
      <c r="E168" s="401" t="str">
        <f t="shared" si="2"/>
        <v>Í1+,:È5vÎ</v>
      </c>
    </row>
    <row r="169" spans="1:5" ht="26.1">
      <c r="A169" s="403" t="s">
        <v>8824</v>
      </c>
      <c r="B169">
        <v>47200</v>
      </c>
      <c r="C169" t="s">
        <v>8825</v>
      </c>
      <c r="D169" s="404">
        <v>171100828</v>
      </c>
      <c r="E169" s="401" t="str">
        <f t="shared" si="2"/>
        <v>Í1+ÂrÈ8vÎ</v>
      </c>
    </row>
    <row r="170" spans="1:5" ht="26.1">
      <c r="A170" s="403" t="s">
        <v>8826</v>
      </c>
      <c r="B170">
        <v>373600</v>
      </c>
      <c r="C170" t="s">
        <v>8827</v>
      </c>
      <c r="D170" s="404">
        <v>171110093</v>
      </c>
      <c r="E170" s="401" t="str">
        <f t="shared" si="2"/>
        <v>Í1+*)È3ÂÎ</v>
      </c>
    </row>
    <row r="171" spans="1:5" ht="26.1">
      <c r="A171" s="403" t="s">
        <v>8828</v>
      </c>
      <c r="B171">
        <v>12000</v>
      </c>
      <c r="C171" t="s">
        <v>8829</v>
      </c>
      <c r="D171" s="404">
        <v>171107367</v>
      </c>
      <c r="E171" s="401" t="str">
        <f t="shared" si="2"/>
        <v>Í1+'DÈ74Î</v>
      </c>
    </row>
    <row r="172" spans="1:5" ht="26.1" hidden="1">
      <c r="A172" s="403" t="s">
        <v>8830</v>
      </c>
      <c r="B172">
        <v>2100</v>
      </c>
      <c r="C172" t="s">
        <v>8831</v>
      </c>
      <c r="E172" s="401" t="e">
        <f t="shared" si="2"/>
        <v>#VALUE!</v>
      </c>
    </row>
    <row r="173" spans="1:5" ht="26.1">
      <c r="A173" s="403" t="s">
        <v>8832</v>
      </c>
      <c r="B173">
        <v>31200</v>
      </c>
      <c r="C173" t="s">
        <v>8833</v>
      </c>
      <c r="D173" s="404">
        <v>171110357</v>
      </c>
      <c r="E173" s="401" t="str">
        <f t="shared" si="2"/>
        <v>Í1+*CÈ79Î</v>
      </c>
    </row>
    <row r="174" spans="1:5" ht="26.1">
      <c r="A174" s="403" t="s">
        <v>8834</v>
      </c>
      <c r="B174">
        <v>31200</v>
      </c>
      <c r="C174" t="s">
        <v>8835</v>
      </c>
      <c r="D174" s="404">
        <v>171104975</v>
      </c>
      <c r="E174" s="401" t="str">
        <f t="shared" si="2"/>
        <v>Í1+$ÅÈ5EÎ</v>
      </c>
    </row>
    <row r="175" spans="1:5" ht="26.1">
      <c r="A175" s="403" t="s">
        <v>8836</v>
      </c>
      <c r="B175">
        <v>181600</v>
      </c>
      <c r="C175" t="s">
        <v>8837</v>
      </c>
      <c r="D175" s="404">
        <v>171110312</v>
      </c>
      <c r="E175" s="401" t="str">
        <f t="shared" si="2"/>
        <v>Í1+*?È2rÎ</v>
      </c>
    </row>
    <row r="176" spans="1:5" ht="26.1">
      <c r="A176" s="403" t="s">
        <v>8838</v>
      </c>
      <c r="B176">
        <v>93600</v>
      </c>
      <c r="C176" t="s">
        <v>8839</v>
      </c>
      <c r="D176" s="404">
        <v>171107757</v>
      </c>
      <c r="E176" s="401" t="str">
        <f t="shared" si="2"/>
        <v>Í1+'kÈ7iÎ</v>
      </c>
    </row>
    <row r="177" spans="1:5" ht="26.1">
      <c r="A177" s="403" t="s">
        <v>8840</v>
      </c>
      <c r="B177">
        <v>7200</v>
      </c>
      <c r="C177" t="s">
        <v>8841</v>
      </c>
      <c r="D177" s="404">
        <v>171112535</v>
      </c>
      <c r="E177" s="401" t="str">
        <f t="shared" si="2"/>
        <v>Í1+,UÈ5{Î</v>
      </c>
    </row>
    <row r="178" spans="1:5" ht="26.1">
      <c r="A178" s="403" t="s">
        <v>8842</v>
      </c>
      <c r="B178">
        <v>16800</v>
      </c>
      <c r="C178" t="s">
        <v>8843</v>
      </c>
      <c r="D178" s="404">
        <v>171112612</v>
      </c>
      <c r="E178" s="401" t="str">
        <f t="shared" si="2"/>
        <v>Í1+,]È2"Î</v>
      </c>
    </row>
    <row r="179" spans="1:5" ht="26.1" hidden="1">
      <c r="A179" s="403" t="s">
        <v>8844</v>
      </c>
      <c r="B179">
        <v>18400</v>
      </c>
      <c r="C179" t="s">
        <v>8845</v>
      </c>
      <c r="E179" s="401" t="e">
        <f t="shared" si="2"/>
        <v>#VALUE!</v>
      </c>
    </row>
    <row r="180" spans="1:5" ht="26.1" hidden="1">
      <c r="A180" s="403" t="s">
        <v>8846</v>
      </c>
      <c r="B180">
        <v>55200</v>
      </c>
      <c r="C180" t="s">
        <v>8847</v>
      </c>
      <c r="E180" s="401" t="e">
        <f t="shared" si="2"/>
        <v>#VALUE!</v>
      </c>
    </row>
    <row r="181" spans="1:5" ht="26.1">
      <c r="A181" s="403" t="s">
        <v>4231</v>
      </c>
      <c r="B181">
        <v>26400</v>
      </c>
      <c r="C181" t="s">
        <v>8848</v>
      </c>
      <c r="D181" s="404">
        <v>171107591</v>
      </c>
      <c r="E181" s="401" t="str">
        <f t="shared" si="2"/>
        <v>Í1+'[È1lÎ</v>
      </c>
    </row>
    <row r="182" spans="1:5" ht="26.1" hidden="1">
      <c r="A182" s="403" t="s">
        <v>8849</v>
      </c>
      <c r="B182">
        <v>15200</v>
      </c>
      <c r="C182" t="s">
        <v>8850</v>
      </c>
      <c r="E182" s="401" t="e">
        <f t="shared" si="2"/>
        <v>#VALUE!</v>
      </c>
    </row>
    <row r="183" spans="1:5" ht="26.1">
      <c r="A183" s="403" t="s">
        <v>8851</v>
      </c>
      <c r="B183">
        <v>13600</v>
      </c>
      <c r="C183" t="s">
        <v>8852</v>
      </c>
      <c r="D183" s="404">
        <v>171102984</v>
      </c>
      <c r="E183" s="401" t="str">
        <f t="shared" si="2"/>
        <v>Í1+"ÆÈ4=Î</v>
      </c>
    </row>
    <row r="184" spans="1:5" ht="26.1" hidden="1">
      <c r="A184" s="403" t="s">
        <v>8853</v>
      </c>
      <c r="B184">
        <v>10400</v>
      </c>
      <c r="C184" t="s">
        <v>8854</v>
      </c>
      <c r="E184" s="401" t="e">
        <f t="shared" si="2"/>
        <v>#VALUE!</v>
      </c>
    </row>
    <row r="185" spans="1:5" ht="26.1" hidden="1">
      <c r="A185" s="403" t="s">
        <v>8855</v>
      </c>
      <c r="B185">
        <v>18400</v>
      </c>
      <c r="C185" t="s">
        <v>8856</v>
      </c>
      <c r="E185" s="401" t="e">
        <f t="shared" si="2"/>
        <v>#VALUE!</v>
      </c>
    </row>
    <row r="186" spans="1:5" ht="26.1">
      <c r="A186" s="403" t="s">
        <v>8857</v>
      </c>
      <c r="B186">
        <v>7200</v>
      </c>
      <c r="C186" t="s">
        <v>8858</v>
      </c>
      <c r="D186" s="404">
        <v>171110240</v>
      </c>
      <c r="E186" s="401" t="str">
        <f t="shared" si="2"/>
        <v>Í1+*8È0JÎ</v>
      </c>
    </row>
    <row r="187" spans="1:5" ht="26.1">
      <c r="A187" s="403" t="s">
        <v>8859</v>
      </c>
      <c r="B187">
        <v>7200</v>
      </c>
      <c r="C187" t="s">
        <v>8860</v>
      </c>
      <c r="D187" s="404">
        <v>171107373</v>
      </c>
      <c r="E187" s="401" t="str">
        <f t="shared" si="2"/>
        <v>Í1+'EÈ3ÂÎ</v>
      </c>
    </row>
    <row r="188" spans="1:5" ht="26.1" hidden="1">
      <c r="A188" s="403" t="s">
        <v>8861</v>
      </c>
      <c r="B188">
        <v>8800</v>
      </c>
      <c r="C188" t="s">
        <v>8862</v>
      </c>
      <c r="E188" s="401" t="e">
        <f t="shared" si="2"/>
        <v>#VALUE!</v>
      </c>
    </row>
    <row r="189" spans="1:5" ht="26.1">
      <c r="A189" s="403" t="s">
        <v>8863</v>
      </c>
      <c r="B189">
        <v>44000</v>
      </c>
      <c r="C189" t="s">
        <v>8864</v>
      </c>
      <c r="D189" s="404">
        <v>171110374</v>
      </c>
      <c r="E189" s="401" t="str">
        <f t="shared" si="2"/>
        <v>Í1+*EÈ4/Î</v>
      </c>
    </row>
    <row r="190" spans="1:5" ht="26.1">
      <c r="A190" s="403" t="s">
        <v>8865</v>
      </c>
      <c r="B190">
        <v>13600</v>
      </c>
      <c r="C190" t="s">
        <v>8866</v>
      </c>
      <c r="D190" s="404">
        <v>171110141</v>
      </c>
      <c r="E190" s="401" t="str">
        <f t="shared" si="2"/>
        <v>Í1+*.È1(Î</v>
      </c>
    </row>
    <row r="191" spans="1:5" ht="26.1">
      <c r="A191" s="403" t="s">
        <v>8867</v>
      </c>
      <c r="B191">
        <v>3400</v>
      </c>
      <c r="C191" t="s">
        <v>8868</v>
      </c>
      <c r="D191" s="404">
        <v>171112575</v>
      </c>
      <c r="E191" s="401" t="str">
        <f t="shared" si="2"/>
        <v>Í1+,YÈ5$Î</v>
      </c>
    </row>
    <row r="192" spans="1:5" ht="26.1">
      <c r="A192" s="403" t="s">
        <v>8869</v>
      </c>
      <c r="B192">
        <v>42400</v>
      </c>
      <c r="C192" t="s">
        <v>8870</v>
      </c>
      <c r="D192" s="404">
        <v>171111644</v>
      </c>
      <c r="E192" s="401" t="str">
        <f t="shared" si="2"/>
        <v>Í1++`È47Î</v>
      </c>
    </row>
    <row r="193" spans="1:5" ht="26.1" hidden="1">
      <c r="A193" s="403" t="s">
        <v>8871</v>
      </c>
      <c r="B193">
        <v>80800</v>
      </c>
      <c r="C193" t="s">
        <v>8872</v>
      </c>
      <c r="E193" s="401" t="e">
        <f t="shared" si="2"/>
        <v>#VALUE!</v>
      </c>
    </row>
    <row r="194" spans="1:5" ht="26.1">
      <c r="A194" s="403" t="s">
        <v>8873</v>
      </c>
      <c r="B194">
        <v>8800</v>
      </c>
      <c r="C194" t="s">
        <v>8874</v>
      </c>
      <c r="D194" s="404">
        <v>171109137</v>
      </c>
      <c r="E194" s="401" t="str">
        <f t="shared" si="2"/>
        <v>Í1+)-È7EÎ</v>
      </c>
    </row>
    <row r="195" spans="1:5" ht="26.1">
      <c r="A195" s="403" t="s">
        <v>8875</v>
      </c>
      <c r="B195">
        <v>34400</v>
      </c>
      <c r="C195" t="s">
        <v>8876</v>
      </c>
      <c r="D195" s="404">
        <v>171105697</v>
      </c>
      <c r="E195" s="401" t="str">
        <f t="shared" ref="E195:E258" si="3">Code128(D195)</f>
        <v>Í1+%eÈ7KÎ</v>
      </c>
    </row>
    <row r="196" spans="1:5" ht="26.1">
      <c r="A196" s="403" t="s">
        <v>8877</v>
      </c>
      <c r="B196">
        <v>26400</v>
      </c>
      <c r="C196" t="s">
        <v>8878</v>
      </c>
      <c r="D196" s="404">
        <v>171112613</v>
      </c>
      <c r="E196" s="401" t="str">
        <f t="shared" si="3"/>
        <v>Í1+,]È3(Î</v>
      </c>
    </row>
    <row r="197" spans="1:5" ht="26.1">
      <c r="A197" s="403" t="s">
        <v>8879</v>
      </c>
      <c r="B197">
        <v>8800</v>
      </c>
      <c r="C197" t="s">
        <v>8880</v>
      </c>
      <c r="D197" s="404">
        <v>171105826</v>
      </c>
      <c r="E197" s="401" t="str">
        <f t="shared" si="3"/>
        <v>Í1+%rÈ6yÎ</v>
      </c>
    </row>
    <row r="198" spans="1:5" ht="26.1">
      <c r="A198" s="403" t="s">
        <v>8881</v>
      </c>
      <c r="B198">
        <v>32800</v>
      </c>
      <c r="C198" t="s">
        <v>8882</v>
      </c>
      <c r="D198" s="404">
        <v>171100654</v>
      </c>
      <c r="E198" s="401" t="str">
        <f t="shared" si="3"/>
        <v>Í1+ÂaÈ4ÅÎ</v>
      </c>
    </row>
    <row r="199" spans="1:5" ht="26.1">
      <c r="A199" s="403" t="s">
        <v>8883</v>
      </c>
      <c r="B199">
        <v>34400</v>
      </c>
      <c r="C199" t="s">
        <v>8884</v>
      </c>
      <c r="D199" s="404">
        <v>171100297</v>
      </c>
      <c r="E199" s="401" t="str">
        <f t="shared" si="3"/>
        <v>Í1+Â=È7jÎ</v>
      </c>
    </row>
    <row r="200" spans="1:5" ht="26.1">
      <c r="A200" s="403" t="s">
        <v>8885</v>
      </c>
      <c r="B200">
        <v>44000</v>
      </c>
      <c r="C200" t="s">
        <v>8886</v>
      </c>
      <c r="D200" s="404">
        <v>171108115</v>
      </c>
      <c r="E200" s="401" t="str">
        <f t="shared" si="3"/>
        <v>Í1+(+È5.Î</v>
      </c>
    </row>
    <row r="201" spans="1:5" ht="26.1">
      <c r="A201" s="403" t="s">
        <v>8887</v>
      </c>
      <c r="B201">
        <v>32800</v>
      </c>
      <c r="C201" t="s">
        <v>8888</v>
      </c>
      <c r="D201" s="404">
        <v>171112278</v>
      </c>
      <c r="E201" s="401" t="str">
        <f t="shared" si="3"/>
        <v>Í1+,;È8%Î</v>
      </c>
    </row>
    <row r="202" spans="1:5" ht="26.1">
      <c r="A202" s="403" t="s">
        <v>8889</v>
      </c>
      <c r="B202">
        <v>42400</v>
      </c>
      <c r="C202" t="s">
        <v>8890</v>
      </c>
      <c r="D202" s="404">
        <v>171104864</v>
      </c>
      <c r="E202" s="401" t="str">
        <f t="shared" si="3"/>
        <v>Í1+$vÈ4zÎ</v>
      </c>
    </row>
    <row r="203" spans="1:5" ht="26.1">
      <c r="A203" s="403" t="s">
        <v>8891</v>
      </c>
      <c r="B203">
        <v>10400</v>
      </c>
      <c r="C203" t="s">
        <v>8892</v>
      </c>
      <c r="D203" s="404">
        <v>171104855</v>
      </c>
      <c r="E203" s="401" t="str">
        <f t="shared" si="3"/>
        <v>Í1+$uÈ5|Î</v>
      </c>
    </row>
    <row r="204" spans="1:5" ht="26.1">
      <c r="A204" s="403" t="s">
        <v>8893</v>
      </c>
      <c r="B204">
        <v>60000</v>
      </c>
      <c r="C204" t="s">
        <v>8894</v>
      </c>
      <c r="D204" s="404">
        <v>171107552</v>
      </c>
      <c r="E204" s="401" t="str">
        <f t="shared" si="3"/>
        <v>Í1+'WÈ2bÎ</v>
      </c>
    </row>
    <row r="205" spans="1:5" ht="26.1">
      <c r="A205" s="403" t="s">
        <v>8895</v>
      </c>
      <c r="B205">
        <v>71200</v>
      </c>
      <c r="C205" t="s">
        <v>8896</v>
      </c>
      <c r="D205" s="404">
        <v>171111508</v>
      </c>
      <c r="E205" s="401" t="str">
        <f t="shared" si="3"/>
        <v>Í1++RÈ8~Î</v>
      </c>
    </row>
    <row r="206" spans="1:5" ht="26.1" hidden="1">
      <c r="A206" s="403" t="s">
        <v>8897</v>
      </c>
      <c r="B206">
        <v>37600</v>
      </c>
      <c r="C206" t="s">
        <v>8898</v>
      </c>
      <c r="E206" s="401" t="e">
        <f t="shared" si="3"/>
        <v>#VALUE!</v>
      </c>
    </row>
    <row r="207" spans="1:5" ht="26.1">
      <c r="A207" s="403" t="s">
        <v>8899</v>
      </c>
      <c r="B207">
        <v>2100</v>
      </c>
      <c r="C207" t="s">
        <v>8900</v>
      </c>
      <c r="D207" s="404">
        <v>171100220</v>
      </c>
      <c r="E207" s="401" t="str">
        <f t="shared" si="3"/>
        <v>Í1+Â6È0$Î</v>
      </c>
    </row>
    <row r="208" spans="1:5" ht="26.1">
      <c r="A208" s="403" t="s">
        <v>8901</v>
      </c>
      <c r="B208">
        <v>42400</v>
      </c>
      <c r="C208" t="s">
        <v>8902</v>
      </c>
      <c r="D208" s="404">
        <v>171102512</v>
      </c>
      <c r="E208" s="401" t="str">
        <f t="shared" si="3"/>
        <v>Í1+"SÈ2CÎ</v>
      </c>
    </row>
    <row r="209" spans="1:5" ht="26.1" hidden="1">
      <c r="A209" s="403" t="s">
        <v>8903</v>
      </c>
      <c r="B209">
        <v>205600</v>
      </c>
      <c r="C209" t="s">
        <v>8904</v>
      </c>
      <c r="E209" s="401" t="e">
        <f t="shared" si="3"/>
        <v>#VALUE!</v>
      </c>
    </row>
    <row r="210" spans="1:5" ht="26.1">
      <c r="A210" s="403" t="s">
        <v>8905</v>
      </c>
      <c r="B210">
        <v>26400</v>
      </c>
      <c r="C210" t="s">
        <v>8906</v>
      </c>
      <c r="D210" s="404">
        <v>171108564</v>
      </c>
      <c r="E210" s="401" t="str">
        <f t="shared" si="3"/>
        <v>Í1+(XÈ4uÎ</v>
      </c>
    </row>
    <row r="211" spans="1:5" ht="26.1">
      <c r="A211" s="403" t="s">
        <v>8907</v>
      </c>
      <c r="B211">
        <v>10400</v>
      </c>
      <c r="C211" t="s">
        <v>8908</v>
      </c>
      <c r="D211" s="404">
        <v>171112549</v>
      </c>
      <c r="E211" s="401" t="str">
        <f t="shared" si="3"/>
        <v>Í1+,VÈ90Î</v>
      </c>
    </row>
    <row r="212" spans="1:5" ht="26.1">
      <c r="A212" s="403" t="s">
        <v>8909</v>
      </c>
      <c r="B212">
        <v>10400</v>
      </c>
      <c r="C212" t="s">
        <v>8910</v>
      </c>
      <c r="D212" s="404">
        <v>171105997</v>
      </c>
      <c r="E212" s="401" t="str">
        <f t="shared" si="3"/>
        <v>Í1+%ÇÈ7\Î</v>
      </c>
    </row>
    <row r="213" spans="1:5" ht="26.1">
      <c r="A213" s="403" t="s">
        <v>8911</v>
      </c>
      <c r="B213">
        <v>4700</v>
      </c>
      <c r="C213" t="s">
        <v>8912</v>
      </c>
      <c r="D213" s="404">
        <v>171106375</v>
      </c>
      <c r="E213" s="401" t="str">
        <f t="shared" si="3"/>
        <v>Í1+&amp;EÈ5)Î</v>
      </c>
    </row>
    <row r="214" spans="1:5" ht="26.1">
      <c r="A214" s="403" t="s">
        <v>8913</v>
      </c>
      <c r="B214">
        <v>26400</v>
      </c>
      <c r="C214" t="s">
        <v>8914</v>
      </c>
      <c r="D214" s="404">
        <v>171108613</v>
      </c>
      <c r="E214" s="401" t="str">
        <f t="shared" si="3"/>
        <v>Í1+(]È3ÇÎ</v>
      </c>
    </row>
    <row r="215" spans="1:5" ht="26.1">
      <c r="A215" s="403" t="s">
        <v>8915</v>
      </c>
      <c r="B215">
        <v>2100</v>
      </c>
      <c r="C215" t="s">
        <v>8916</v>
      </c>
      <c r="D215" s="404">
        <v>171112221</v>
      </c>
      <c r="E215" s="401" t="str">
        <f t="shared" si="3"/>
        <v>Í1+,6È1NÎ</v>
      </c>
    </row>
    <row r="216" spans="1:5" ht="26.1" hidden="1">
      <c r="A216" s="403" t="s">
        <v>8917</v>
      </c>
      <c r="B216">
        <v>24800</v>
      </c>
      <c r="C216" t="s">
        <v>8918</v>
      </c>
      <c r="E216" s="401" t="e">
        <f t="shared" si="3"/>
        <v>#VALUE!</v>
      </c>
    </row>
    <row r="217" spans="1:5" ht="26.1" hidden="1">
      <c r="A217" s="403" t="s">
        <v>8919</v>
      </c>
      <c r="B217">
        <v>32800</v>
      </c>
      <c r="C217" t="s">
        <v>8920</v>
      </c>
      <c r="E217" s="401" t="e">
        <f t="shared" si="3"/>
        <v>#VALUE!</v>
      </c>
    </row>
    <row r="218" spans="1:5" ht="26.1" hidden="1">
      <c r="A218" s="403" t="s">
        <v>8921</v>
      </c>
      <c r="B218">
        <v>34400</v>
      </c>
      <c r="C218" t="s">
        <v>8922</v>
      </c>
      <c r="E218" s="401" t="e">
        <f t="shared" si="3"/>
        <v>#VALUE!</v>
      </c>
    </row>
    <row r="219" spans="1:5" ht="26.1">
      <c r="A219" s="403" t="s">
        <v>8923</v>
      </c>
      <c r="B219">
        <v>44000</v>
      </c>
      <c r="C219" t="s">
        <v>8924</v>
      </c>
      <c r="D219" s="404">
        <v>171112574</v>
      </c>
      <c r="E219" s="401" t="str">
        <f t="shared" si="3"/>
        <v>Í1+,YÈ4ÉÎ</v>
      </c>
    </row>
    <row r="220" spans="1:5" ht="26.1">
      <c r="A220" s="403" t="s">
        <v>8925</v>
      </c>
      <c r="B220">
        <v>18400</v>
      </c>
      <c r="C220" t="s">
        <v>8926</v>
      </c>
      <c r="D220" s="404">
        <v>171107346</v>
      </c>
      <c r="E220" s="401" t="str">
        <f t="shared" si="3"/>
        <v>Í1+'BÈ6&amp;Î</v>
      </c>
    </row>
    <row r="221" spans="1:5" ht="26.1">
      <c r="A221" s="403" t="s">
        <v>8927</v>
      </c>
      <c r="B221">
        <v>15200</v>
      </c>
      <c r="C221" t="s">
        <v>8928</v>
      </c>
      <c r="D221" s="404">
        <v>171108323</v>
      </c>
      <c r="E221" s="401" t="str">
        <f t="shared" si="3"/>
        <v>Í1+(@È3vÎ</v>
      </c>
    </row>
    <row r="222" spans="1:5" ht="26.1">
      <c r="A222" s="403" t="s">
        <v>8929</v>
      </c>
      <c r="B222">
        <v>8800</v>
      </c>
      <c r="C222" t="s">
        <v>8930</v>
      </c>
      <c r="D222" s="404">
        <v>171108619</v>
      </c>
      <c r="E222" s="401" t="str">
        <f t="shared" si="3"/>
        <v>Í1+(]È9@Î</v>
      </c>
    </row>
    <row r="223" spans="1:5" ht="26.1">
      <c r="A223" s="403" t="s">
        <v>8931</v>
      </c>
      <c r="B223">
        <v>10400</v>
      </c>
      <c r="C223" t="s">
        <v>8932</v>
      </c>
      <c r="D223" s="404">
        <v>171108479</v>
      </c>
      <c r="E223" s="401" t="str">
        <f t="shared" si="3"/>
        <v>Í1+(OÈ9oÎ</v>
      </c>
    </row>
    <row r="224" spans="1:5" ht="26.1">
      <c r="A224" s="403" t="s">
        <v>8933</v>
      </c>
      <c r="B224">
        <v>53600</v>
      </c>
      <c r="C224" t="s">
        <v>8934</v>
      </c>
      <c r="D224" s="404">
        <v>171102489</v>
      </c>
      <c r="E224" s="401" t="str">
        <f t="shared" si="3"/>
        <v>Í1+"PÈ9aÎ</v>
      </c>
    </row>
    <row r="225" spans="1:5" ht="26.1">
      <c r="A225" s="403" t="s">
        <v>8935</v>
      </c>
      <c r="B225">
        <v>20000</v>
      </c>
      <c r="C225" t="s">
        <v>8936</v>
      </c>
      <c r="D225" s="404">
        <v>171105328</v>
      </c>
      <c r="E225" s="401" t="str">
        <f t="shared" si="3"/>
        <v>Í1+%@È8$Î</v>
      </c>
    </row>
    <row r="226" spans="1:5" ht="26.1" hidden="1">
      <c r="A226" s="403" t="s">
        <v>8937</v>
      </c>
      <c r="B226">
        <v>20000</v>
      </c>
      <c r="C226" t="s">
        <v>8938</v>
      </c>
      <c r="E226" s="401" t="e">
        <f t="shared" si="3"/>
        <v>#VALUE!</v>
      </c>
    </row>
    <row r="227" spans="1:5" ht="26.1" hidden="1">
      <c r="A227" s="403" t="s">
        <v>8939</v>
      </c>
      <c r="B227">
        <v>3400</v>
      </c>
      <c r="C227" t="s">
        <v>8940</v>
      </c>
      <c r="E227" s="401" t="e">
        <f t="shared" si="3"/>
        <v>#VALUE!</v>
      </c>
    </row>
    <row r="228" spans="1:5" ht="26.1" hidden="1">
      <c r="A228" s="403" t="s">
        <v>8941</v>
      </c>
      <c r="B228">
        <v>8800</v>
      </c>
      <c r="C228" t="s">
        <v>8942</v>
      </c>
      <c r="E228" s="401" t="e">
        <f t="shared" si="3"/>
        <v>#VALUE!</v>
      </c>
    </row>
    <row r="229" spans="1:5" ht="26.1">
      <c r="A229" s="403" t="s">
        <v>8943</v>
      </c>
      <c r="B229">
        <v>20000</v>
      </c>
      <c r="C229" t="s">
        <v>8944</v>
      </c>
      <c r="D229" s="404">
        <v>171111711</v>
      </c>
      <c r="E229" s="401" t="str">
        <f t="shared" si="3"/>
        <v>Í1++gÈ1AÎ</v>
      </c>
    </row>
    <row r="230" spans="1:5" ht="26.1">
      <c r="A230" s="403" t="s">
        <v>8945</v>
      </c>
      <c r="B230">
        <v>29600</v>
      </c>
      <c r="C230" t="s">
        <v>8946</v>
      </c>
      <c r="D230" s="404">
        <v>171100134</v>
      </c>
      <c r="E230" s="401" t="str">
        <f t="shared" si="3"/>
        <v>Í1+Â-È4ÃÎ</v>
      </c>
    </row>
    <row r="231" spans="1:5" ht="26.1">
      <c r="A231" s="403" t="s">
        <v>8947</v>
      </c>
      <c r="B231">
        <v>18400</v>
      </c>
      <c r="C231" t="s">
        <v>8948</v>
      </c>
      <c r="D231" s="404">
        <v>171100776</v>
      </c>
      <c r="E231" s="401" t="str">
        <f t="shared" si="3"/>
        <v>Í1+ÂmÈ6VÎ</v>
      </c>
    </row>
    <row r="232" spans="1:5" ht="26.1">
      <c r="A232" s="403" t="s">
        <v>8949</v>
      </c>
      <c r="B232">
        <v>58400</v>
      </c>
      <c r="C232" t="s">
        <v>8950</v>
      </c>
      <c r="D232" s="404">
        <v>171110294</v>
      </c>
      <c r="E232" s="401" t="str">
        <f t="shared" si="3"/>
        <v>Í1+*=È4vÎ</v>
      </c>
    </row>
    <row r="233" spans="1:5" ht="26.1" hidden="1">
      <c r="A233" s="403" t="s">
        <v>8951</v>
      </c>
      <c r="B233">
        <v>7200</v>
      </c>
      <c r="C233" t="s">
        <v>8952</v>
      </c>
      <c r="E233" s="401" t="e">
        <f t="shared" si="3"/>
        <v>#VALUE!</v>
      </c>
    </row>
    <row r="234" spans="1:5" ht="26.1">
      <c r="A234" s="403" t="s">
        <v>8953</v>
      </c>
      <c r="B234">
        <v>13600</v>
      </c>
      <c r="C234" t="s">
        <v>8954</v>
      </c>
      <c r="D234" s="404">
        <v>171107520</v>
      </c>
      <c r="E234" s="401" t="str">
        <f t="shared" si="3"/>
        <v>Í1+'TÈ0JÎ</v>
      </c>
    </row>
    <row r="235" spans="1:5" ht="26.1">
      <c r="A235" s="403" t="s">
        <v>8955</v>
      </c>
      <c r="B235">
        <v>7200</v>
      </c>
      <c r="C235" t="s">
        <v>8956</v>
      </c>
      <c r="D235" s="404">
        <v>171103019</v>
      </c>
      <c r="E235" s="401" t="str">
        <f t="shared" si="3"/>
        <v>Í1+#!È9vÎ</v>
      </c>
    </row>
    <row r="236" spans="1:5" ht="26.1">
      <c r="A236" s="403" t="s">
        <v>8957</v>
      </c>
      <c r="B236">
        <v>12000</v>
      </c>
      <c r="C236" t="s">
        <v>8958</v>
      </c>
      <c r="D236" s="404">
        <v>171110483</v>
      </c>
      <c r="E236" s="401" t="str">
        <f t="shared" si="3"/>
        <v>Í1+*PÈ3UÎ</v>
      </c>
    </row>
    <row r="237" spans="1:5" ht="26.1">
      <c r="A237" s="403" t="s">
        <v>8959</v>
      </c>
      <c r="B237">
        <v>15200</v>
      </c>
      <c r="C237" t="s">
        <v>8960</v>
      </c>
      <c r="D237" s="404">
        <v>171109512</v>
      </c>
      <c r="E237" s="401" t="str">
        <f t="shared" si="3"/>
        <v>Í1+)SÈ2XÎ</v>
      </c>
    </row>
    <row r="238" spans="1:5" ht="26.1">
      <c r="A238" s="403" t="s">
        <v>8961</v>
      </c>
      <c r="B238">
        <v>50400</v>
      </c>
      <c r="C238" t="s">
        <v>8962</v>
      </c>
      <c r="D238" s="404">
        <v>171104870</v>
      </c>
      <c r="E238" s="401" t="str">
        <f t="shared" si="3"/>
        <v>Í1+$wÈ0fÎ</v>
      </c>
    </row>
    <row r="239" spans="1:5" ht="26.1">
      <c r="A239" s="403" t="s">
        <v>8963</v>
      </c>
      <c r="B239">
        <v>8800</v>
      </c>
      <c r="C239" t="s">
        <v>8964</v>
      </c>
      <c r="D239" s="404">
        <v>171111499</v>
      </c>
      <c r="E239" s="401" t="str">
        <f t="shared" si="3"/>
        <v>Í1++QÈ9ÄÎ</v>
      </c>
    </row>
    <row r="240" spans="1:5" ht="26.1">
      <c r="A240" s="403" t="s">
        <v>8965</v>
      </c>
      <c r="B240">
        <v>34400</v>
      </c>
      <c r="C240" t="s">
        <v>8966</v>
      </c>
      <c r="D240" s="404">
        <v>171106369</v>
      </c>
      <c r="E240" s="401" t="str">
        <f t="shared" si="3"/>
        <v>Í1+&amp;DÈ9=Î</v>
      </c>
    </row>
    <row r="241" spans="1:5" ht="26.1" hidden="1">
      <c r="A241" s="403" t="s">
        <v>8967</v>
      </c>
      <c r="B241">
        <v>39200</v>
      </c>
      <c r="C241" t="s">
        <v>8968</v>
      </c>
      <c r="E241" s="401" t="e">
        <f t="shared" si="3"/>
        <v>#VALUE!</v>
      </c>
    </row>
    <row r="242" spans="1:5" ht="26.1">
      <c r="A242" s="403" t="s">
        <v>8969</v>
      </c>
      <c r="B242">
        <v>7200</v>
      </c>
      <c r="C242" t="s">
        <v>8970</v>
      </c>
      <c r="D242" s="404">
        <v>171110282</v>
      </c>
      <c r="E242" s="401" t="str">
        <f t="shared" si="3"/>
        <v>Í1+*&lt;È2fÎ</v>
      </c>
    </row>
    <row r="243" spans="1:5" ht="26.1">
      <c r="A243" s="403" t="s">
        <v>8971</v>
      </c>
      <c r="B243">
        <v>36000</v>
      </c>
      <c r="C243" t="s">
        <v>8972</v>
      </c>
      <c r="D243" s="404">
        <v>171103242</v>
      </c>
      <c r="E243" s="401" t="str">
        <f t="shared" si="3"/>
        <v>Í1+#8È2AÎ</v>
      </c>
    </row>
    <row r="244" spans="1:5" ht="26.1">
      <c r="A244" s="403" t="s">
        <v>8973</v>
      </c>
      <c r="B244">
        <v>48800</v>
      </c>
      <c r="C244" t="s">
        <v>8974</v>
      </c>
      <c r="D244" s="404">
        <v>171106354</v>
      </c>
      <c r="E244" s="401" t="str">
        <f t="shared" si="3"/>
        <v>Í1+&amp;CÈ4ÆÎ</v>
      </c>
    </row>
    <row r="245" spans="1:5" ht="26.1">
      <c r="A245" s="403" t="s">
        <v>8975</v>
      </c>
      <c r="B245">
        <v>16800</v>
      </c>
      <c r="C245" t="s">
        <v>8976</v>
      </c>
      <c r="D245" s="404">
        <v>171103196</v>
      </c>
      <c r="E245" s="401" t="str">
        <f t="shared" si="3"/>
        <v>Í1+#3È6EÎ</v>
      </c>
    </row>
    <row r="246" spans="1:5" ht="26.1">
      <c r="A246" s="403" t="s">
        <v>8977</v>
      </c>
      <c r="B246">
        <v>84000</v>
      </c>
      <c r="C246" t="s">
        <v>8978</v>
      </c>
      <c r="D246" s="404">
        <v>171111416</v>
      </c>
      <c r="E246" s="401" t="str">
        <f t="shared" si="3"/>
        <v>Í1++IÈ6NÎ</v>
      </c>
    </row>
    <row r="247" spans="1:5" ht="26.1" hidden="1">
      <c r="A247" s="403" t="s">
        <v>8979</v>
      </c>
      <c r="B247">
        <v>44000</v>
      </c>
      <c r="C247" t="s">
        <v>8980</v>
      </c>
      <c r="E247" s="401" t="e">
        <f t="shared" si="3"/>
        <v>#VALUE!</v>
      </c>
    </row>
    <row r="248" spans="1:5" ht="26.1">
      <c r="A248" s="403" t="s">
        <v>8981</v>
      </c>
      <c r="B248">
        <v>23200</v>
      </c>
      <c r="C248" t="s">
        <v>8982</v>
      </c>
      <c r="D248" s="404">
        <v>171105860</v>
      </c>
      <c r="E248" s="401" t="str">
        <f t="shared" si="3"/>
        <v>Í1+%vÈ0eÎ</v>
      </c>
    </row>
    <row r="249" spans="1:5" ht="26.1">
      <c r="A249" s="403" t="s">
        <v>8983</v>
      </c>
      <c r="B249">
        <v>7200</v>
      </c>
      <c r="C249" t="s">
        <v>8984</v>
      </c>
      <c r="D249" s="404">
        <v>171100787</v>
      </c>
      <c r="E249" s="401" t="str">
        <f t="shared" si="3"/>
        <v>Í1+ÂnÈ7`Î</v>
      </c>
    </row>
    <row r="250" spans="1:5" ht="26.1">
      <c r="A250" s="403" t="s">
        <v>8985</v>
      </c>
      <c r="B250">
        <v>80800</v>
      </c>
      <c r="C250" t="s">
        <v>8986</v>
      </c>
      <c r="D250" s="404">
        <v>171100024</v>
      </c>
      <c r="E250" s="401" t="str">
        <f t="shared" si="3"/>
        <v>Í1+Â"È4SÎ</v>
      </c>
    </row>
    <row r="251" spans="1:5" ht="26.1">
      <c r="A251" s="403" t="s">
        <v>8987</v>
      </c>
      <c r="B251">
        <v>3400</v>
      </c>
      <c r="C251" t="s">
        <v>8988</v>
      </c>
      <c r="D251" s="404">
        <v>171100490</v>
      </c>
      <c r="E251" s="401" t="str">
        <f t="shared" si="3"/>
        <v>Í1+ÂQÈ0)Î</v>
      </c>
    </row>
    <row r="252" spans="1:5" ht="26.1">
      <c r="A252" s="403" t="s">
        <v>8989</v>
      </c>
      <c r="B252">
        <v>13600</v>
      </c>
      <c r="C252" t="s">
        <v>8990</v>
      </c>
      <c r="D252" s="404">
        <v>171109459</v>
      </c>
      <c r="E252" s="401" t="str">
        <f t="shared" si="3"/>
        <v>Í1+)MÈ9jÎ</v>
      </c>
    </row>
    <row r="253" spans="1:5" ht="26.1" hidden="1">
      <c r="A253" s="403" t="s">
        <v>8991</v>
      </c>
      <c r="B253">
        <v>117600</v>
      </c>
      <c r="C253" t="s">
        <v>8992</v>
      </c>
      <c r="E253" s="401" t="e">
        <f t="shared" si="3"/>
        <v>#VALUE!</v>
      </c>
    </row>
    <row r="254" spans="1:5" ht="26.1" hidden="1">
      <c r="A254" s="403" t="s">
        <v>8993</v>
      </c>
      <c r="B254">
        <v>87200</v>
      </c>
      <c r="C254" t="s">
        <v>8994</v>
      </c>
      <c r="E254" s="401" t="e">
        <f t="shared" si="3"/>
        <v>#VALUE!</v>
      </c>
    </row>
    <row r="255" spans="1:5" ht="26.1">
      <c r="A255" s="403" t="s">
        <v>8995</v>
      </c>
      <c r="B255">
        <v>8800</v>
      </c>
      <c r="C255" t="s">
        <v>8996</v>
      </c>
      <c r="D255" s="404">
        <v>171110227</v>
      </c>
      <c r="E255" s="401" t="str">
        <f t="shared" si="3"/>
        <v>Í1+*6È7lÎ</v>
      </c>
    </row>
    <row r="256" spans="1:5" ht="26.1">
      <c r="A256" s="403" t="s">
        <v>8997</v>
      </c>
      <c r="B256">
        <v>20000</v>
      </c>
      <c r="C256" t="s">
        <v>8998</v>
      </c>
      <c r="D256" s="404">
        <v>171104877</v>
      </c>
      <c r="E256" s="401" t="str">
        <f t="shared" si="3"/>
        <v>Í1+$wÈ7)Î</v>
      </c>
    </row>
    <row r="257" spans="1:5" ht="26.1">
      <c r="A257" s="403" t="s">
        <v>8999</v>
      </c>
      <c r="B257">
        <v>26400</v>
      </c>
      <c r="C257" t="s">
        <v>9000</v>
      </c>
      <c r="D257" s="404">
        <v>171106271</v>
      </c>
      <c r="E257" s="401" t="str">
        <f t="shared" si="3"/>
        <v>Í1+&amp;;È1PÎ</v>
      </c>
    </row>
    <row r="258" spans="1:5" ht="26.1">
      <c r="A258" s="403" t="s">
        <v>9001</v>
      </c>
      <c r="B258">
        <v>8800</v>
      </c>
      <c r="C258" t="s">
        <v>9002</v>
      </c>
      <c r="D258" s="404">
        <v>171110481</v>
      </c>
      <c r="E258" s="401" t="str">
        <f t="shared" si="3"/>
        <v>Í1+*PÈ1IÎ</v>
      </c>
    </row>
    <row r="259" spans="1:5" ht="26.1">
      <c r="A259" s="403" t="s">
        <v>6398</v>
      </c>
      <c r="B259">
        <v>44000</v>
      </c>
      <c r="C259" t="s">
        <v>9003</v>
      </c>
      <c r="D259" s="404">
        <v>171102243</v>
      </c>
      <c r="E259" s="401" t="str">
        <f t="shared" ref="E259:E322" si="4">Code128(D259)</f>
        <v>Í1+"8È3DÎ</v>
      </c>
    </row>
    <row r="260" spans="1:5" ht="26.1" hidden="1">
      <c r="A260" s="403" t="s">
        <v>9004</v>
      </c>
      <c r="B260">
        <v>13600</v>
      </c>
      <c r="C260" t="s">
        <v>9005</v>
      </c>
      <c r="E260" s="401" t="e">
        <f t="shared" si="4"/>
        <v>#VALUE!</v>
      </c>
    </row>
    <row r="261" spans="1:5" ht="26.1">
      <c r="A261" s="403" t="s">
        <v>9006</v>
      </c>
      <c r="B261">
        <v>66400</v>
      </c>
      <c r="C261" t="s">
        <v>9007</v>
      </c>
      <c r="D261" s="404">
        <v>171105186</v>
      </c>
      <c r="E261" s="401" t="str">
        <f t="shared" si="4"/>
        <v>Í1+%2È6GÎ</v>
      </c>
    </row>
    <row r="262" spans="1:5" ht="26.1">
      <c r="A262" s="403" t="s">
        <v>9008</v>
      </c>
      <c r="B262">
        <v>12000</v>
      </c>
      <c r="C262" t="s">
        <v>9009</v>
      </c>
      <c r="D262" s="404">
        <v>171104876</v>
      </c>
      <c r="E262" s="401" t="str">
        <f t="shared" si="4"/>
        <v>Í1+$wÈ6#Î</v>
      </c>
    </row>
    <row r="263" spans="1:5" ht="26.1">
      <c r="A263" s="403" t="s">
        <v>9010</v>
      </c>
      <c r="B263">
        <v>4700</v>
      </c>
      <c r="C263" t="s">
        <v>9011</v>
      </c>
      <c r="D263" s="404">
        <v>171104890</v>
      </c>
      <c r="E263" s="401" t="str">
        <f t="shared" si="4"/>
        <v>Í1+$yÈ0nÎ</v>
      </c>
    </row>
    <row r="264" spans="1:5" ht="26.1">
      <c r="A264" s="403" t="s">
        <v>9012</v>
      </c>
      <c r="B264">
        <v>21600</v>
      </c>
      <c r="C264" t="s">
        <v>9013</v>
      </c>
      <c r="D264" s="404">
        <v>171104943</v>
      </c>
      <c r="E264" s="401" t="str">
        <f t="shared" si="4"/>
        <v>Í1+$~È3-Î</v>
      </c>
    </row>
    <row r="265" spans="1:5" ht="26.1">
      <c r="A265" s="403" t="s">
        <v>9014</v>
      </c>
      <c r="B265">
        <v>4700</v>
      </c>
      <c r="C265" t="s">
        <v>9015</v>
      </c>
      <c r="D265" s="404">
        <v>171106105</v>
      </c>
      <c r="E265" s="401" t="str">
        <f t="shared" si="4"/>
        <v>Í1+&amp;*È5$Î</v>
      </c>
    </row>
    <row r="266" spans="1:5" ht="26.1">
      <c r="A266" s="403" t="s">
        <v>9016</v>
      </c>
      <c r="B266">
        <v>4700</v>
      </c>
      <c r="C266" t="s">
        <v>9017</v>
      </c>
      <c r="D266" s="404">
        <v>171103032</v>
      </c>
      <c r="E266" s="401" t="str">
        <f t="shared" si="4"/>
        <v>Í1+##È2TÎ</v>
      </c>
    </row>
    <row r="267" spans="1:5" ht="26.1">
      <c r="A267" s="403" t="s">
        <v>9018</v>
      </c>
      <c r="B267">
        <v>76000</v>
      </c>
      <c r="C267" t="s">
        <v>9019</v>
      </c>
      <c r="D267" s="404">
        <v>171107473</v>
      </c>
      <c r="E267" s="401" t="str">
        <f t="shared" si="4"/>
        <v>Í1+'OÈ3HÎ</v>
      </c>
    </row>
    <row r="268" spans="1:5" ht="26.1">
      <c r="A268" s="403" t="s">
        <v>9020</v>
      </c>
      <c r="B268">
        <v>15200</v>
      </c>
      <c r="C268" t="s">
        <v>9021</v>
      </c>
      <c r="D268" s="404">
        <v>171105868</v>
      </c>
      <c r="E268" s="401" t="str">
        <f t="shared" si="4"/>
        <v>Í1+%vÈ8.Î</v>
      </c>
    </row>
    <row r="269" spans="1:5" ht="26.1">
      <c r="A269" s="403" t="s">
        <v>9022</v>
      </c>
      <c r="B269">
        <v>20000</v>
      </c>
      <c r="C269" t="s">
        <v>9023</v>
      </c>
      <c r="D269" s="404">
        <v>171111491</v>
      </c>
      <c r="E269" s="401" t="str">
        <f t="shared" si="4"/>
        <v>Í1++QÈ1PÎ</v>
      </c>
    </row>
    <row r="270" spans="1:5" ht="26.1">
      <c r="A270" s="403" t="s">
        <v>9024</v>
      </c>
      <c r="B270">
        <v>16800</v>
      </c>
      <c r="C270" t="s">
        <v>9025</v>
      </c>
      <c r="D270" s="404">
        <v>171112193</v>
      </c>
      <c r="E270" s="401" t="str">
        <f t="shared" si="4"/>
        <v>Í1+,3È3NÎ</v>
      </c>
    </row>
    <row r="271" spans="1:5" ht="26.1">
      <c r="A271" s="403" t="s">
        <v>9026</v>
      </c>
      <c r="B271">
        <v>24800</v>
      </c>
      <c r="C271" t="s">
        <v>9027</v>
      </c>
      <c r="D271" s="404">
        <v>171111600</v>
      </c>
      <c r="E271" s="401" t="str">
        <f t="shared" si="4"/>
        <v>Í1++\È0vÎ</v>
      </c>
    </row>
    <row r="272" spans="1:5" ht="26.1">
      <c r="A272" s="403" t="s">
        <v>9028</v>
      </c>
      <c r="B272">
        <v>3400</v>
      </c>
      <c r="C272" t="s">
        <v>9029</v>
      </c>
      <c r="D272" s="404">
        <v>171106475</v>
      </c>
      <c r="E272" s="401" t="str">
        <f t="shared" si="4"/>
        <v>Í1+&amp;OÈ5QÎ</v>
      </c>
    </row>
    <row r="273" spans="1:5" ht="26.1" hidden="1">
      <c r="A273" s="403" t="s">
        <v>9030</v>
      </c>
      <c r="B273">
        <v>34400</v>
      </c>
      <c r="C273" t="s">
        <v>9031</v>
      </c>
      <c r="E273" s="401" t="e">
        <f t="shared" si="4"/>
        <v>#VALUE!</v>
      </c>
    </row>
    <row r="274" spans="1:5" ht="26.1">
      <c r="A274" s="403" t="s">
        <v>9032</v>
      </c>
      <c r="B274">
        <v>76000</v>
      </c>
      <c r="C274" t="s">
        <v>9033</v>
      </c>
      <c r="D274" s="404">
        <v>171105864</v>
      </c>
      <c r="E274" s="401" t="str">
        <f t="shared" si="4"/>
        <v>Í1+%vÈ4}Î</v>
      </c>
    </row>
    <row r="275" spans="1:5" ht="26.1">
      <c r="A275" s="403" t="s">
        <v>9034</v>
      </c>
      <c r="B275">
        <v>37600</v>
      </c>
      <c r="C275" t="s">
        <v>9035</v>
      </c>
      <c r="D275" s="404">
        <v>171112510</v>
      </c>
      <c r="E275" s="401" t="str">
        <f t="shared" si="4"/>
        <v>Í1+,SÈ0UÎ</v>
      </c>
    </row>
    <row r="276" spans="1:5" ht="26.1" hidden="1">
      <c r="A276" s="403" t="s">
        <v>9036</v>
      </c>
      <c r="B276">
        <v>26400</v>
      </c>
      <c r="C276" t="s">
        <v>9037</v>
      </c>
      <c r="E276" s="401" t="e">
        <f t="shared" si="4"/>
        <v>#VALUE!</v>
      </c>
    </row>
    <row r="277" spans="1:5" ht="26.1">
      <c r="A277" s="403" t="s">
        <v>9038</v>
      </c>
      <c r="B277">
        <v>23200</v>
      </c>
      <c r="C277" t="s">
        <v>9039</v>
      </c>
      <c r="D277" s="404">
        <v>171103047</v>
      </c>
      <c r="E277" s="401" t="str">
        <f t="shared" si="4"/>
        <v>Í1+#$È7vÎ</v>
      </c>
    </row>
    <row r="278" spans="1:5" ht="26.1">
      <c r="A278" s="403" t="s">
        <v>9040</v>
      </c>
      <c r="B278">
        <v>23200</v>
      </c>
      <c r="C278" t="s">
        <v>9041</v>
      </c>
      <c r="D278" s="404">
        <v>171105867</v>
      </c>
      <c r="E278" s="401" t="str">
        <f t="shared" si="4"/>
        <v>Í1+%vÈ7(Î</v>
      </c>
    </row>
    <row r="279" spans="1:5" ht="26.1">
      <c r="A279" s="403" t="s">
        <v>9042</v>
      </c>
      <c r="B279">
        <v>7200</v>
      </c>
      <c r="C279" t="s">
        <v>9043</v>
      </c>
      <c r="D279" s="404">
        <v>171105943</v>
      </c>
      <c r="E279" s="401" t="str">
        <f t="shared" si="4"/>
        <v>Í1+%~È30Î</v>
      </c>
    </row>
    <row r="280" spans="1:5" ht="26.1" hidden="1">
      <c r="A280" s="403" t="s">
        <v>9044</v>
      </c>
      <c r="B280">
        <v>10400</v>
      </c>
      <c r="C280" t="s">
        <v>9045</v>
      </c>
      <c r="E280" s="401" t="e">
        <f t="shared" si="4"/>
        <v>#VALUE!</v>
      </c>
    </row>
    <row r="281" spans="1:5" ht="26.1" hidden="1">
      <c r="A281" s="403" t="s">
        <v>9046</v>
      </c>
      <c r="B281">
        <v>24800</v>
      </c>
      <c r="C281" t="s">
        <v>9047</v>
      </c>
      <c r="E281" s="401" t="e">
        <f t="shared" si="4"/>
        <v>#VALUE!</v>
      </c>
    </row>
    <row r="282" spans="1:5" ht="26.1">
      <c r="A282" s="403" t="s">
        <v>9048</v>
      </c>
      <c r="B282">
        <v>4700</v>
      </c>
      <c r="C282" t="s">
        <v>9049</v>
      </c>
      <c r="D282" s="404">
        <v>171103154</v>
      </c>
      <c r="E282" s="401" t="str">
        <f t="shared" si="4"/>
        <v>Í1+#/È4)Î</v>
      </c>
    </row>
    <row r="283" spans="1:5" ht="26.1">
      <c r="A283" s="403" t="s">
        <v>9050</v>
      </c>
      <c r="B283">
        <v>20000</v>
      </c>
      <c r="C283" t="s">
        <v>9051</v>
      </c>
      <c r="D283" s="404">
        <v>171110305</v>
      </c>
      <c r="E283" s="401" t="str">
        <f t="shared" si="4"/>
        <v>Í1+*&gt;È5ÄÎ</v>
      </c>
    </row>
    <row r="284" spans="1:5" ht="26.1">
      <c r="A284" s="403" t="s">
        <v>9052</v>
      </c>
      <c r="B284">
        <v>7200</v>
      </c>
      <c r="C284" t="s">
        <v>9053</v>
      </c>
      <c r="D284" s="404">
        <v>171106275</v>
      </c>
      <c r="E284" s="401" t="str">
        <f t="shared" si="4"/>
        <v>Í1+&amp;;È5hÎ</v>
      </c>
    </row>
    <row r="285" spans="1:5" ht="26.1">
      <c r="A285" s="403" t="s">
        <v>9054</v>
      </c>
      <c r="B285">
        <v>16800</v>
      </c>
      <c r="C285" t="s">
        <v>9055</v>
      </c>
      <c r="D285" s="404">
        <v>171108272</v>
      </c>
      <c r="E285" s="401" t="str">
        <f t="shared" si="4"/>
        <v>Í1+(;È2\Î</v>
      </c>
    </row>
    <row r="286" spans="1:5" ht="26.1" hidden="1">
      <c r="A286" s="403" t="s">
        <v>9056</v>
      </c>
      <c r="B286">
        <v>7200</v>
      </c>
      <c r="C286" t="s">
        <v>9057</v>
      </c>
      <c r="E286" s="401" t="e">
        <f t="shared" si="4"/>
        <v>#VALUE!</v>
      </c>
    </row>
    <row r="287" spans="1:5" ht="26.1">
      <c r="A287" s="403" t="s">
        <v>9058</v>
      </c>
      <c r="B287">
        <v>7200</v>
      </c>
      <c r="C287" t="s">
        <v>9059</v>
      </c>
      <c r="D287" s="404">
        <v>171105857</v>
      </c>
      <c r="E287" s="401" t="str">
        <f t="shared" si="4"/>
        <v>Í1+%uÈ7$Î</v>
      </c>
    </row>
    <row r="288" spans="1:5" ht="26.1">
      <c r="A288" s="403" t="s">
        <v>9060</v>
      </c>
      <c r="B288">
        <v>16800</v>
      </c>
      <c r="C288" t="s">
        <v>9061</v>
      </c>
      <c r="D288" s="404">
        <v>171107437</v>
      </c>
      <c r="E288" s="401" t="str">
        <f t="shared" si="4"/>
        <v>Í1+'KÈ7PÎ</v>
      </c>
    </row>
    <row r="289" spans="1:5" ht="26.1">
      <c r="A289" s="403" t="s">
        <v>9062</v>
      </c>
      <c r="B289">
        <v>8800</v>
      </c>
      <c r="C289" t="s">
        <v>9063</v>
      </c>
      <c r="D289" s="404">
        <v>171112462</v>
      </c>
      <c r="E289" s="401" t="str">
        <f t="shared" si="4"/>
        <v>Í1+,NÈ2MÎ</v>
      </c>
    </row>
    <row r="290" spans="1:5" ht="26.1">
      <c r="A290" s="403" t="s">
        <v>9064</v>
      </c>
      <c r="B290">
        <v>231200</v>
      </c>
      <c r="C290" t="s">
        <v>9065</v>
      </c>
      <c r="D290" s="404">
        <v>171107398</v>
      </c>
      <c r="E290" s="401" t="str">
        <f t="shared" si="4"/>
        <v>Í1+'GÈ8FÎ</v>
      </c>
    </row>
    <row r="291" spans="1:5" ht="26.1">
      <c r="A291" s="403" t="s">
        <v>9066</v>
      </c>
      <c r="B291">
        <v>18400</v>
      </c>
      <c r="C291" t="s">
        <v>9067</v>
      </c>
      <c r="D291" s="404">
        <v>171108443</v>
      </c>
      <c r="E291" s="401" t="str">
        <f t="shared" si="4"/>
        <v>Í1+(LÈ3?Î</v>
      </c>
    </row>
    <row r="292" spans="1:5" ht="26.1">
      <c r="A292" s="403" t="s">
        <v>9068</v>
      </c>
      <c r="B292">
        <v>23200</v>
      </c>
      <c r="C292" t="s">
        <v>9069</v>
      </c>
      <c r="D292" s="404">
        <v>171111572</v>
      </c>
      <c r="E292" s="401" t="str">
        <f t="shared" si="4"/>
        <v>Í1++YÈ2vÎ</v>
      </c>
    </row>
    <row r="293" spans="1:5" ht="26.1">
      <c r="A293" s="403" t="s">
        <v>9070</v>
      </c>
      <c r="B293">
        <v>7200</v>
      </c>
      <c r="C293" t="s">
        <v>9071</v>
      </c>
      <c r="D293" s="404">
        <v>171106403</v>
      </c>
      <c r="E293" s="401" t="str">
        <f t="shared" si="4"/>
        <v>Í1+&amp;HÈ3)Î</v>
      </c>
    </row>
    <row r="294" spans="1:5" ht="26.1">
      <c r="A294" s="403" t="s">
        <v>9072</v>
      </c>
      <c r="B294">
        <v>85600</v>
      </c>
      <c r="C294" t="s">
        <v>9073</v>
      </c>
      <c r="D294" s="404">
        <v>171100269</v>
      </c>
      <c r="E294" s="401" t="str">
        <f t="shared" si="4"/>
        <v>Í1+Â:È9jÎ</v>
      </c>
    </row>
    <row r="295" spans="1:5" ht="26.1">
      <c r="A295" s="403" t="s">
        <v>9074</v>
      </c>
      <c r="B295">
        <v>8800</v>
      </c>
      <c r="C295" t="s">
        <v>9075</v>
      </c>
      <c r="D295" s="404">
        <v>171105898</v>
      </c>
      <c r="E295" s="401" t="str">
        <f t="shared" si="4"/>
        <v>Í1+%yÈ8:Î</v>
      </c>
    </row>
    <row r="296" spans="1:5" ht="26.1" hidden="1">
      <c r="A296" s="403" t="s">
        <v>9076</v>
      </c>
      <c r="B296">
        <v>32800</v>
      </c>
      <c r="C296" t="s">
        <v>9077</v>
      </c>
      <c r="E296" s="401" t="e">
        <f t="shared" si="4"/>
        <v>#VALUE!</v>
      </c>
    </row>
    <row r="297" spans="1:5" ht="26.1">
      <c r="A297" s="403" t="s">
        <v>9078</v>
      </c>
      <c r="B297">
        <v>16800</v>
      </c>
      <c r="C297" t="s">
        <v>9079</v>
      </c>
      <c r="D297" s="404">
        <v>171105747</v>
      </c>
      <c r="E297" s="401" t="str">
        <f t="shared" si="4"/>
        <v>Í1+%jÈ7_Î</v>
      </c>
    </row>
    <row r="298" spans="1:5" ht="26.1">
      <c r="A298" s="403" t="s">
        <v>9080</v>
      </c>
      <c r="B298">
        <v>45600</v>
      </c>
      <c r="C298" t="s">
        <v>9081</v>
      </c>
      <c r="D298" s="404">
        <v>171106223</v>
      </c>
      <c r="E298" s="401" t="str">
        <f t="shared" si="4"/>
        <v>Í1+&amp;6È3HÎ</v>
      </c>
    </row>
    <row r="299" spans="1:5" ht="26.1" hidden="1">
      <c r="A299" s="403" t="s">
        <v>9082</v>
      </c>
      <c r="B299">
        <v>3400</v>
      </c>
      <c r="C299" t="s">
        <v>9083</v>
      </c>
      <c r="E299" s="401" t="e">
        <f t="shared" si="4"/>
        <v>#VALUE!</v>
      </c>
    </row>
    <row r="300" spans="1:5" ht="26.1" hidden="1">
      <c r="A300" s="403" t="s">
        <v>9084</v>
      </c>
      <c r="B300">
        <v>23200</v>
      </c>
      <c r="C300" t="s">
        <v>9085</v>
      </c>
      <c r="E300" s="401" t="e">
        <f t="shared" si="4"/>
        <v>#VALUE!</v>
      </c>
    </row>
    <row r="301" spans="1:5" ht="26.1" hidden="1">
      <c r="A301" s="403" t="s">
        <v>9086</v>
      </c>
      <c r="B301">
        <v>56800</v>
      </c>
      <c r="C301" t="s">
        <v>9087</v>
      </c>
      <c r="E301" s="401" t="e">
        <f t="shared" si="4"/>
        <v>#VALUE!</v>
      </c>
    </row>
    <row r="302" spans="1:5" ht="26.1">
      <c r="A302" s="403" t="s">
        <v>9088</v>
      </c>
      <c r="B302">
        <v>40800</v>
      </c>
      <c r="C302" t="s">
        <v>9089</v>
      </c>
      <c r="D302" s="404">
        <v>171104839</v>
      </c>
      <c r="E302" s="401" t="str">
        <f t="shared" si="4"/>
        <v>Í1+$sÈ9%Î</v>
      </c>
    </row>
    <row r="303" spans="1:5" ht="26.1">
      <c r="A303" s="403" t="s">
        <v>9090</v>
      </c>
      <c r="B303">
        <v>24800</v>
      </c>
      <c r="C303" t="s">
        <v>9091</v>
      </c>
      <c r="D303" s="404">
        <v>171108324</v>
      </c>
      <c r="E303" s="401" t="str">
        <f t="shared" si="4"/>
        <v>Í1+(@È4|Î</v>
      </c>
    </row>
    <row r="304" spans="1:5" ht="26.1">
      <c r="A304" s="403" t="s">
        <v>9092</v>
      </c>
      <c r="B304">
        <v>66400</v>
      </c>
      <c r="C304" t="s">
        <v>9093</v>
      </c>
      <c r="D304" s="404">
        <v>171107731</v>
      </c>
      <c r="E304" s="401" t="str">
        <f t="shared" si="4"/>
        <v>Í1+'iÈ1=Î</v>
      </c>
    </row>
    <row r="305" spans="1:5" ht="26.1">
      <c r="A305" s="403" t="s">
        <v>9094</v>
      </c>
      <c r="B305">
        <v>28000</v>
      </c>
      <c r="C305" t="s">
        <v>9095</v>
      </c>
      <c r="D305" s="404">
        <v>171103306</v>
      </c>
      <c r="E305" s="401" t="str">
        <f t="shared" si="4"/>
        <v>Í1+#&gt;È6qÎ</v>
      </c>
    </row>
    <row r="306" spans="1:5" ht="26.1">
      <c r="A306" s="403" t="s">
        <v>9096</v>
      </c>
      <c r="B306">
        <v>20000</v>
      </c>
      <c r="C306" t="s">
        <v>9097</v>
      </c>
      <c r="D306" s="404">
        <v>171100223</v>
      </c>
      <c r="E306" s="401" t="str">
        <f t="shared" si="4"/>
        <v>Í1+Â6È36Î</v>
      </c>
    </row>
    <row r="307" spans="1:5" ht="26.1">
      <c r="A307" s="403" t="s">
        <v>9098</v>
      </c>
      <c r="B307">
        <v>7200</v>
      </c>
      <c r="C307" t="s">
        <v>9099</v>
      </c>
      <c r="D307" s="404">
        <v>171110142</v>
      </c>
      <c r="E307" s="401" t="str">
        <f t="shared" si="4"/>
        <v>Í1+*.È2.Î</v>
      </c>
    </row>
    <row r="308" spans="1:5" ht="26.1">
      <c r="A308" s="403" t="s">
        <v>9100</v>
      </c>
      <c r="B308">
        <v>13600</v>
      </c>
      <c r="C308" t="s">
        <v>9101</v>
      </c>
      <c r="D308" s="404">
        <v>171106115</v>
      </c>
      <c r="E308" s="401" t="str">
        <f t="shared" si="4"/>
        <v>Í1+&amp;+È5(Î</v>
      </c>
    </row>
    <row r="309" spans="1:5" ht="26.1">
      <c r="A309" s="403" t="s">
        <v>9102</v>
      </c>
      <c r="B309">
        <v>80800</v>
      </c>
      <c r="C309" t="s">
        <v>9103</v>
      </c>
      <c r="D309" s="404">
        <v>171107580</v>
      </c>
      <c r="E309" s="401" t="str">
        <f t="shared" si="4"/>
        <v>Í1+'ZÈ0bÎ</v>
      </c>
    </row>
    <row r="310" spans="1:5" ht="26.1" hidden="1">
      <c r="A310" s="403" t="s">
        <v>9104</v>
      </c>
      <c r="B310">
        <v>111200</v>
      </c>
      <c r="C310" t="s">
        <v>9105</v>
      </c>
      <c r="E310" s="401" t="e">
        <f t="shared" si="4"/>
        <v>#VALUE!</v>
      </c>
    </row>
    <row r="311" spans="1:5" ht="26.1">
      <c r="A311" s="403" t="s">
        <v>9106</v>
      </c>
      <c r="B311">
        <v>64800</v>
      </c>
      <c r="C311" t="s">
        <v>9107</v>
      </c>
      <c r="D311" s="404">
        <v>171110408</v>
      </c>
      <c r="E311" s="401" t="str">
        <f t="shared" si="4"/>
        <v>Í1+*HÈ8SÎ</v>
      </c>
    </row>
    <row r="312" spans="1:5" ht="26.1">
      <c r="A312" s="403" t="s">
        <v>9108</v>
      </c>
      <c r="B312">
        <v>29600</v>
      </c>
      <c r="C312" t="s">
        <v>9109</v>
      </c>
      <c r="D312" s="404">
        <v>171105588</v>
      </c>
      <c r="E312" s="401" t="str">
        <f t="shared" si="4"/>
        <v>Í1+%ZÈ8%Î</v>
      </c>
    </row>
    <row r="313" spans="1:5" ht="26.1">
      <c r="A313" s="403" t="s">
        <v>9110</v>
      </c>
      <c r="B313">
        <v>12000</v>
      </c>
      <c r="C313" t="s">
        <v>9111</v>
      </c>
      <c r="D313" s="404">
        <v>171110057</v>
      </c>
      <c r="E313" s="401" t="str">
        <f t="shared" si="4"/>
        <v>Í1+*%È7(Î</v>
      </c>
    </row>
    <row r="314" spans="1:5" ht="26.1">
      <c r="A314" s="403" t="s">
        <v>9112</v>
      </c>
      <c r="B314">
        <v>37600</v>
      </c>
      <c r="C314" t="s">
        <v>9113</v>
      </c>
      <c r="D314" s="404">
        <v>171100684</v>
      </c>
      <c r="E314" s="401" t="str">
        <f t="shared" si="4"/>
        <v>Í1+ÂdÈ4&amp;Î</v>
      </c>
    </row>
    <row r="315" spans="1:5" ht="26.1">
      <c r="A315" s="403" t="s">
        <v>9114</v>
      </c>
      <c r="B315">
        <v>15200</v>
      </c>
      <c r="C315" t="s">
        <v>9115</v>
      </c>
      <c r="D315" s="404">
        <v>171109387</v>
      </c>
      <c r="E315" s="401" t="str">
        <f t="shared" si="4"/>
        <v>Í1+)FÈ7BÎ</v>
      </c>
    </row>
    <row r="316" spans="1:5" ht="26.1">
      <c r="A316" s="403" t="s">
        <v>9116</v>
      </c>
      <c r="B316">
        <v>32800</v>
      </c>
      <c r="C316" t="s">
        <v>9117</v>
      </c>
      <c r="D316" s="404">
        <v>171110335</v>
      </c>
      <c r="E316" s="401" t="str">
        <f t="shared" si="4"/>
        <v>Í1+*AÈ5%Î</v>
      </c>
    </row>
    <row r="317" spans="1:5" ht="26.1">
      <c r="A317" s="403" t="s">
        <v>9118</v>
      </c>
      <c r="B317">
        <v>15200</v>
      </c>
      <c r="C317" t="s">
        <v>9119</v>
      </c>
      <c r="D317" s="404">
        <v>171107596</v>
      </c>
      <c r="E317" s="401" t="str">
        <f t="shared" si="4"/>
        <v>Í1+'[È6#Î</v>
      </c>
    </row>
    <row r="318" spans="1:5" ht="26.1" hidden="1">
      <c r="A318" s="403" t="s">
        <v>9120</v>
      </c>
      <c r="B318">
        <v>20000</v>
      </c>
      <c r="C318" t="s">
        <v>9121</v>
      </c>
      <c r="E318" s="401" t="e">
        <f t="shared" si="4"/>
        <v>#VALUE!</v>
      </c>
    </row>
    <row r="319" spans="1:5" ht="26.1" hidden="1">
      <c r="A319" s="403" t="s">
        <v>9122</v>
      </c>
      <c r="B319">
        <v>4700</v>
      </c>
      <c r="C319" t="s">
        <v>9123</v>
      </c>
      <c r="E319" s="401" t="e">
        <f t="shared" si="4"/>
        <v>#VALUE!</v>
      </c>
    </row>
    <row r="320" spans="1:5" ht="26.1">
      <c r="A320" s="403" t="s">
        <v>9124</v>
      </c>
      <c r="B320">
        <v>37600</v>
      </c>
      <c r="C320" t="s">
        <v>9125</v>
      </c>
      <c r="D320" s="404">
        <v>171103279</v>
      </c>
      <c r="E320" s="401" t="str">
        <f t="shared" si="4"/>
        <v>Í1+#;È9wÎ</v>
      </c>
    </row>
    <row r="321" spans="1:5" ht="26.1">
      <c r="A321" s="403" t="s">
        <v>9126</v>
      </c>
      <c r="B321">
        <v>2100</v>
      </c>
      <c r="C321" t="s">
        <v>9127</v>
      </c>
      <c r="D321" s="404">
        <v>171112519</v>
      </c>
      <c r="E321" s="401" t="str">
        <f t="shared" si="4"/>
        <v>Í1+,SÈ9$Î</v>
      </c>
    </row>
    <row r="322" spans="1:5" ht="26.1">
      <c r="A322" s="403" t="s">
        <v>9128</v>
      </c>
      <c r="B322">
        <v>13600</v>
      </c>
      <c r="C322" t="s">
        <v>9129</v>
      </c>
      <c r="D322" s="404">
        <v>171105263</v>
      </c>
      <c r="E322" s="401" t="str">
        <f t="shared" si="4"/>
        <v>Í1+%:È3UÎ</v>
      </c>
    </row>
    <row r="323" spans="1:5" ht="26.1" hidden="1">
      <c r="A323" s="403" t="s">
        <v>9130</v>
      </c>
      <c r="B323">
        <v>39200</v>
      </c>
      <c r="C323" t="s">
        <v>9131</v>
      </c>
      <c r="E323" s="401" t="e">
        <f t="shared" ref="E323:E386" si="5">Code128(D323)</f>
        <v>#VALUE!</v>
      </c>
    </row>
    <row r="324" spans="1:5" ht="26.1" hidden="1">
      <c r="A324" s="403" t="s">
        <v>9132</v>
      </c>
      <c r="B324">
        <v>3400</v>
      </c>
      <c r="C324" t="s">
        <v>9133</v>
      </c>
      <c r="E324" s="401" t="e">
        <f t="shared" si="5"/>
        <v>#VALUE!</v>
      </c>
    </row>
    <row r="325" spans="1:5" ht="26.1" hidden="1">
      <c r="A325" s="403" t="s">
        <v>9134</v>
      </c>
      <c r="B325">
        <v>12000</v>
      </c>
      <c r="C325" t="s">
        <v>9135</v>
      </c>
      <c r="E325" s="401" t="e">
        <f t="shared" si="5"/>
        <v>#VALUE!</v>
      </c>
    </row>
    <row r="326" spans="1:5" ht="26.1">
      <c r="A326" s="403" t="s">
        <v>9136</v>
      </c>
      <c r="B326">
        <v>55200</v>
      </c>
      <c r="C326" t="s">
        <v>9137</v>
      </c>
      <c r="D326" s="404">
        <v>171112267</v>
      </c>
      <c r="E326" s="401" t="str">
        <f t="shared" si="5"/>
        <v>Í1+,:È7ÆÎ</v>
      </c>
    </row>
    <row r="327" spans="1:5" ht="26.1">
      <c r="A327" s="403" t="s">
        <v>9138</v>
      </c>
      <c r="B327">
        <v>15200</v>
      </c>
      <c r="C327" t="s">
        <v>9139</v>
      </c>
      <c r="D327" s="404">
        <v>171103262</v>
      </c>
      <c r="E327" s="401" t="str">
        <f t="shared" si="5"/>
        <v>Í1+#:È2IÎ</v>
      </c>
    </row>
    <row r="328" spans="1:5" ht="26.1" hidden="1">
      <c r="A328" s="403" t="s">
        <v>9140</v>
      </c>
      <c r="B328">
        <v>7200</v>
      </c>
      <c r="C328" t="s">
        <v>9141</v>
      </c>
      <c r="E328" s="401" t="e">
        <f t="shared" si="5"/>
        <v>#VALUE!</v>
      </c>
    </row>
    <row r="329" spans="1:5" ht="26.1">
      <c r="A329" s="403" t="s">
        <v>9142</v>
      </c>
      <c r="B329">
        <v>13600</v>
      </c>
      <c r="C329" t="s">
        <v>9143</v>
      </c>
      <c r="D329" s="404">
        <v>171102288</v>
      </c>
      <c r="E329" s="401" t="str">
        <f t="shared" si="5"/>
        <v>Í1+"&lt;È8rÎ</v>
      </c>
    </row>
    <row r="330" spans="1:5" ht="26.1">
      <c r="A330" s="403" t="s">
        <v>9144</v>
      </c>
      <c r="B330">
        <v>112800</v>
      </c>
      <c r="C330" t="s">
        <v>9145</v>
      </c>
      <c r="D330" s="404">
        <v>171102371</v>
      </c>
      <c r="E330" s="401" t="str">
        <f t="shared" si="5"/>
        <v>Í1+"EÈ1lÎ</v>
      </c>
    </row>
    <row r="331" spans="1:5" ht="26.1" hidden="1">
      <c r="A331" s="403" t="s">
        <v>9146</v>
      </c>
      <c r="B331">
        <v>10400</v>
      </c>
      <c r="C331" t="s">
        <v>9147</v>
      </c>
      <c r="E331" s="401" t="e">
        <f t="shared" si="5"/>
        <v>#VALUE!</v>
      </c>
    </row>
    <row r="332" spans="1:5" ht="26.1">
      <c r="A332" s="403" t="s">
        <v>9148</v>
      </c>
      <c r="B332">
        <v>18400</v>
      </c>
      <c r="C332" t="s">
        <v>9149</v>
      </c>
      <c r="D332" s="404">
        <v>171105858</v>
      </c>
      <c r="E332" s="401" t="str">
        <f t="shared" si="5"/>
        <v>Í1+%uÈ8*Î</v>
      </c>
    </row>
    <row r="333" spans="1:5" ht="26.1">
      <c r="A333" s="403" t="s">
        <v>9150</v>
      </c>
      <c r="B333">
        <v>20000</v>
      </c>
      <c r="C333" t="s">
        <v>9151</v>
      </c>
      <c r="D333" s="404">
        <v>171113242</v>
      </c>
      <c r="E333" s="401" t="str">
        <f t="shared" si="5"/>
        <v>Í1+-8È2_Î</v>
      </c>
    </row>
    <row r="334" spans="1:5" ht="26.1">
      <c r="A334" s="403" t="s">
        <v>9152</v>
      </c>
      <c r="B334">
        <v>24800</v>
      </c>
      <c r="C334" t="s">
        <v>9153</v>
      </c>
      <c r="D334" s="404">
        <v>171106315</v>
      </c>
      <c r="E334" s="401" t="str">
        <f t="shared" si="5"/>
        <v>Í1+&amp;?È5xÎ</v>
      </c>
    </row>
    <row r="335" spans="1:5" ht="26.1">
      <c r="A335" s="403" t="s">
        <v>9154</v>
      </c>
      <c r="B335">
        <v>40800</v>
      </c>
      <c r="C335" t="s">
        <v>9155</v>
      </c>
      <c r="D335" s="404">
        <v>171110252</v>
      </c>
      <c r="E335" s="401" t="str">
        <f t="shared" si="5"/>
        <v>Í1+*9È2ZÎ</v>
      </c>
    </row>
    <row r="336" spans="1:5" ht="26.1">
      <c r="A336" s="403" t="s">
        <v>9156</v>
      </c>
      <c r="B336">
        <v>98400</v>
      </c>
      <c r="C336" t="s">
        <v>9157</v>
      </c>
      <c r="D336" s="404">
        <v>171111443</v>
      </c>
      <c r="E336" s="401" t="str">
        <f t="shared" si="5"/>
        <v>Í1++LÈ3HÎ</v>
      </c>
    </row>
    <row r="337" spans="1:5" ht="26.1">
      <c r="A337" s="403" t="s">
        <v>7546</v>
      </c>
      <c r="B337">
        <v>13600</v>
      </c>
      <c r="C337" t="s">
        <v>9158</v>
      </c>
      <c r="D337" s="404">
        <v>171106333</v>
      </c>
      <c r="E337" s="401" t="str">
        <f t="shared" si="5"/>
        <v>Í1+&amp;AÈ3tÎ</v>
      </c>
    </row>
    <row r="338" spans="1:5" ht="26.1">
      <c r="A338" s="403" t="s">
        <v>1526</v>
      </c>
      <c r="B338">
        <v>42400</v>
      </c>
      <c r="C338" t="s">
        <v>9159</v>
      </c>
      <c r="D338" s="404">
        <v>171102211</v>
      </c>
      <c r="E338" s="401" t="str">
        <f t="shared" si="5"/>
        <v>Í1+"5È1,Î</v>
      </c>
    </row>
    <row r="339" spans="1:5" ht="26.1">
      <c r="A339" s="403" t="s">
        <v>9160</v>
      </c>
      <c r="B339">
        <v>18400</v>
      </c>
      <c r="C339" t="s">
        <v>9161</v>
      </c>
      <c r="D339" s="404">
        <v>171105776</v>
      </c>
      <c r="E339" s="401" t="str">
        <f t="shared" si="5"/>
        <v>Í1+%mÈ6eÎ</v>
      </c>
    </row>
    <row r="340" spans="1:5" ht="26.1">
      <c r="A340" s="403" t="s">
        <v>9162</v>
      </c>
      <c r="B340">
        <v>2100</v>
      </c>
      <c r="C340" t="s">
        <v>9163</v>
      </c>
      <c r="D340" s="404">
        <v>171112614</v>
      </c>
      <c r="E340" s="401" t="str">
        <f t="shared" si="5"/>
        <v>Í1+,]È4.Î</v>
      </c>
    </row>
    <row r="341" spans="1:5" ht="26.1" hidden="1">
      <c r="A341" s="403" t="s">
        <v>9164</v>
      </c>
      <c r="B341">
        <v>8800</v>
      </c>
      <c r="C341" t="s">
        <v>9165</v>
      </c>
      <c r="E341" s="401" t="e">
        <f t="shared" si="5"/>
        <v>#VALUE!</v>
      </c>
    </row>
    <row r="342" spans="1:5" ht="26.1">
      <c r="A342" s="403" t="s">
        <v>9166</v>
      </c>
      <c r="B342">
        <v>13600</v>
      </c>
      <c r="C342" t="s">
        <v>9167</v>
      </c>
      <c r="D342" s="404">
        <v>171112541</v>
      </c>
      <c r="E342" s="401" t="str">
        <f t="shared" si="5"/>
        <v>Í1+,VÈ1gÎ</v>
      </c>
    </row>
    <row r="343" spans="1:5" ht="26.1">
      <c r="A343" s="403" t="s">
        <v>9168</v>
      </c>
      <c r="B343">
        <v>205600</v>
      </c>
      <c r="C343" t="s">
        <v>9169</v>
      </c>
      <c r="D343" s="404">
        <v>171105751</v>
      </c>
      <c r="E343" s="401" t="str">
        <f t="shared" si="5"/>
        <v>Í1+%kÈ1?Î</v>
      </c>
    </row>
    <row r="344" spans="1:5" ht="26.1">
      <c r="A344" s="403" t="s">
        <v>9170</v>
      </c>
      <c r="B344">
        <v>112800</v>
      </c>
      <c r="C344" t="s">
        <v>9171</v>
      </c>
      <c r="D344" s="404">
        <v>171103370</v>
      </c>
      <c r="E344" s="401" t="str">
        <f t="shared" si="5"/>
        <v>Í1+#EÈ0iÎ</v>
      </c>
    </row>
    <row r="345" spans="1:5" ht="26.1">
      <c r="A345" s="403" t="s">
        <v>9172</v>
      </c>
      <c r="B345">
        <v>7200</v>
      </c>
      <c r="C345" t="s">
        <v>9173</v>
      </c>
      <c r="D345" s="404">
        <v>171107641</v>
      </c>
      <c r="E345" s="401" t="str">
        <f t="shared" si="5"/>
        <v>Í1+'`È1ÄÎ</v>
      </c>
    </row>
    <row r="346" spans="1:5" ht="26.1">
      <c r="A346" s="403" t="s">
        <v>9174</v>
      </c>
      <c r="B346">
        <v>4700</v>
      </c>
      <c r="C346" t="s">
        <v>9175</v>
      </c>
      <c r="D346" s="404">
        <v>171106087</v>
      </c>
      <c r="E346" s="401" t="str">
        <f t="shared" si="5"/>
        <v>Í1+&amp;(È7(Î</v>
      </c>
    </row>
    <row r="347" spans="1:5" ht="26.1">
      <c r="A347" s="403" t="s">
        <v>9176</v>
      </c>
      <c r="B347">
        <v>39200</v>
      </c>
      <c r="C347" t="s">
        <v>9177</v>
      </c>
      <c r="D347" s="404">
        <v>171100548</v>
      </c>
      <c r="E347" s="401" t="str">
        <f t="shared" si="5"/>
        <v>Í1+ÂVÈ8mÎ</v>
      </c>
    </row>
    <row r="348" spans="1:5" ht="26.1" hidden="1">
      <c r="A348" s="403" t="s">
        <v>9178</v>
      </c>
      <c r="B348">
        <v>18400</v>
      </c>
      <c r="C348" t="s">
        <v>9179</v>
      </c>
      <c r="E348" s="401" t="e">
        <f t="shared" si="5"/>
        <v>#VALUE!</v>
      </c>
    </row>
    <row r="349" spans="1:5" ht="26.1">
      <c r="A349" s="403" t="s">
        <v>9180</v>
      </c>
      <c r="B349">
        <v>12000</v>
      </c>
      <c r="C349" t="s">
        <v>9181</v>
      </c>
      <c r="D349" s="404">
        <v>171112189</v>
      </c>
      <c r="E349" s="401" t="str">
        <f t="shared" si="5"/>
        <v>Í1+,2È9nÎ</v>
      </c>
    </row>
    <row r="350" spans="1:5" ht="26.1">
      <c r="A350" s="403" t="s">
        <v>9182</v>
      </c>
      <c r="B350">
        <v>68000</v>
      </c>
      <c r="C350" t="s">
        <v>9183</v>
      </c>
      <c r="D350" s="404">
        <v>171105804</v>
      </c>
      <c r="E350" s="401" t="str">
        <f t="shared" si="5"/>
        <v>Í1+%pÈ4eÎ</v>
      </c>
    </row>
    <row r="351" spans="1:5" ht="26.1">
      <c r="A351" s="403" t="s">
        <v>9184</v>
      </c>
      <c r="B351">
        <v>28000</v>
      </c>
      <c r="C351" t="s">
        <v>9185</v>
      </c>
      <c r="D351" s="404">
        <v>171105976</v>
      </c>
      <c r="E351" s="401" t="str">
        <f t="shared" si="5"/>
        <v>Í1+%ÅÈ6NÎ</v>
      </c>
    </row>
    <row r="352" spans="1:5" ht="26.1">
      <c r="A352" s="403" t="s">
        <v>9186</v>
      </c>
      <c r="B352">
        <v>8800</v>
      </c>
      <c r="C352" t="s">
        <v>9187</v>
      </c>
      <c r="D352" s="404">
        <v>171109189</v>
      </c>
      <c r="E352" s="401" t="str">
        <f t="shared" si="5"/>
        <v>Í1+)2È9eÎ</v>
      </c>
    </row>
    <row r="353" spans="1:5" ht="26.1" hidden="1">
      <c r="A353" s="403" t="s">
        <v>9188</v>
      </c>
      <c r="B353">
        <v>79200</v>
      </c>
      <c r="C353" t="s">
        <v>9189</v>
      </c>
      <c r="E353" s="401" t="e">
        <f t="shared" si="5"/>
        <v>#VALUE!</v>
      </c>
    </row>
    <row r="354" spans="1:5" ht="26.1">
      <c r="A354" s="403" t="s">
        <v>9190</v>
      </c>
      <c r="B354">
        <v>18400</v>
      </c>
      <c r="C354" t="s">
        <v>9191</v>
      </c>
      <c r="D354" s="404">
        <v>171103077</v>
      </c>
      <c r="E354" s="401" t="str">
        <f t="shared" si="5"/>
        <v>Í1+#'È7ÆÎ</v>
      </c>
    </row>
    <row r="355" spans="1:5" ht="26.1" hidden="1">
      <c r="A355" s="403" t="s">
        <v>9192</v>
      </c>
      <c r="B355">
        <v>24800</v>
      </c>
      <c r="C355" t="s">
        <v>9193</v>
      </c>
      <c r="E355" s="401" t="e">
        <f t="shared" si="5"/>
        <v>#VALUE!</v>
      </c>
    </row>
    <row r="356" spans="1:5" ht="26.1">
      <c r="A356" s="403" t="s">
        <v>9194</v>
      </c>
      <c r="B356">
        <v>55200</v>
      </c>
      <c r="C356" t="s">
        <v>9195</v>
      </c>
      <c r="D356" s="404">
        <v>171103009</v>
      </c>
      <c r="E356" s="401" t="str">
        <f t="shared" si="5"/>
        <v>Í1+#ÂÈ9rÎ</v>
      </c>
    </row>
    <row r="357" spans="1:5" ht="26.1">
      <c r="A357" s="403" t="s">
        <v>9196</v>
      </c>
      <c r="B357">
        <v>4700</v>
      </c>
      <c r="C357" t="s">
        <v>9197</v>
      </c>
      <c r="D357" s="404">
        <v>171106418</v>
      </c>
      <c r="E357" s="401" t="str">
        <f t="shared" si="5"/>
        <v>Í1+&amp;IÈ8KÎ</v>
      </c>
    </row>
    <row r="358" spans="1:5" ht="26.1">
      <c r="A358" s="403" t="s">
        <v>9198</v>
      </c>
      <c r="B358">
        <v>63200</v>
      </c>
      <c r="C358" t="s">
        <v>9199</v>
      </c>
      <c r="D358" s="404">
        <v>171106477</v>
      </c>
      <c r="E358" s="401" t="str">
        <f t="shared" si="5"/>
        <v>Í1+&amp;OÈ7]Î</v>
      </c>
    </row>
    <row r="359" spans="1:5" ht="26.1">
      <c r="A359" s="403" t="s">
        <v>9200</v>
      </c>
      <c r="B359">
        <v>15200</v>
      </c>
      <c r="C359" t="s">
        <v>9201</v>
      </c>
      <c r="D359" s="404">
        <v>171105076</v>
      </c>
      <c r="E359" s="401" t="str">
        <f t="shared" si="5"/>
        <v>Í1+%'È6ÆÎ</v>
      </c>
    </row>
    <row r="360" spans="1:5" ht="26.1">
      <c r="A360" s="403" t="s">
        <v>9202</v>
      </c>
      <c r="B360">
        <v>20000</v>
      </c>
      <c r="C360" t="s">
        <v>9203</v>
      </c>
      <c r="D360" s="404">
        <v>171113293</v>
      </c>
      <c r="E360" s="401" t="str">
        <f t="shared" si="5"/>
        <v>Í1+-=È3yÎ</v>
      </c>
    </row>
    <row r="361" spans="1:5" ht="26.1" hidden="1">
      <c r="A361" s="403" t="s">
        <v>9204</v>
      </c>
      <c r="B361">
        <v>45600</v>
      </c>
      <c r="C361" t="s">
        <v>9205</v>
      </c>
      <c r="E361" s="401" t="e">
        <f t="shared" si="5"/>
        <v>#VALUE!</v>
      </c>
    </row>
    <row r="362" spans="1:5" ht="26.1">
      <c r="A362" s="403" t="s">
        <v>9206</v>
      </c>
      <c r="B362">
        <v>58400</v>
      </c>
      <c r="C362" t="s">
        <v>9207</v>
      </c>
      <c r="D362" s="404">
        <v>171107465</v>
      </c>
      <c r="E362" s="401" t="str">
        <f t="shared" si="5"/>
        <v>Í1+'NÈ5PÎ</v>
      </c>
    </row>
    <row r="363" spans="1:5" ht="26.1">
      <c r="A363" s="403" t="s">
        <v>9208</v>
      </c>
      <c r="B363">
        <v>26400</v>
      </c>
      <c r="C363" t="s">
        <v>9209</v>
      </c>
      <c r="D363" s="404">
        <v>171108353</v>
      </c>
      <c r="E363" s="401" t="str">
        <f t="shared" si="5"/>
        <v>Í1+(CÈ3ÆÎ</v>
      </c>
    </row>
    <row r="364" spans="1:5" ht="26.1">
      <c r="A364" s="403" t="s">
        <v>4364</v>
      </c>
      <c r="B364">
        <v>4700</v>
      </c>
      <c r="C364" t="s">
        <v>9210</v>
      </c>
      <c r="D364" s="404">
        <v>171113247</v>
      </c>
      <c r="E364" s="401" t="str">
        <f t="shared" si="5"/>
        <v>Í1+-8È7}Î</v>
      </c>
    </row>
    <row r="365" spans="1:5" ht="26.1">
      <c r="A365" s="403" t="s">
        <v>9211</v>
      </c>
      <c r="B365">
        <v>26400</v>
      </c>
      <c r="C365" t="s">
        <v>9212</v>
      </c>
      <c r="D365" s="404">
        <v>171107779</v>
      </c>
      <c r="E365" s="401" t="str">
        <f t="shared" si="5"/>
        <v>Í1+'mÈ9}Î</v>
      </c>
    </row>
    <row r="366" spans="1:5" ht="26.1">
      <c r="A366" s="403" t="s">
        <v>9213</v>
      </c>
      <c r="B366">
        <v>42400</v>
      </c>
      <c r="C366" t="s">
        <v>9214</v>
      </c>
      <c r="D366" s="404">
        <v>171107991</v>
      </c>
      <c r="E366" s="401" t="str">
        <f t="shared" si="5"/>
        <v>Í1+'ÇÈ1&gt;Î</v>
      </c>
    </row>
    <row r="367" spans="1:5" ht="26.1">
      <c r="A367" s="403" t="s">
        <v>9215</v>
      </c>
      <c r="B367">
        <v>10400</v>
      </c>
      <c r="C367" t="s">
        <v>9216</v>
      </c>
      <c r="D367" s="404">
        <v>171107776</v>
      </c>
      <c r="E367" s="401" t="str">
        <f t="shared" si="5"/>
        <v>Í1+'mÈ6kÎ</v>
      </c>
    </row>
    <row r="368" spans="1:5" ht="26.1">
      <c r="A368" s="403" t="s">
        <v>9217</v>
      </c>
      <c r="B368">
        <v>21600</v>
      </c>
      <c r="C368" t="s">
        <v>9218</v>
      </c>
      <c r="D368" s="404">
        <v>171107778</v>
      </c>
      <c r="E368" s="401" t="str">
        <f t="shared" si="5"/>
        <v>Í1+'mÈ8wÎ</v>
      </c>
    </row>
    <row r="369" spans="1:5" ht="26.1">
      <c r="A369" s="403" t="s">
        <v>9219</v>
      </c>
      <c r="B369">
        <v>23200</v>
      </c>
      <c r="C369" t="s">
        <v>9220</v>
      </c>
      <c r="D369" s="404">
        <v>171105163</v>
      </c>
      <c r="E369" s="401" t="str">
        <f t="shared" si="5"/>
        <v>Í1+%0È3-Î</v>
      </c>
    </row>
    <row r="370" spans="1:5" ht="26.1">
      <c r="A370" s="403" t="s">
        <v>8402</v>
      </c>
      <c r="B370">
        <v>50400</v>
      </c>
      <c r="C370" t="s">
        <v>9221</v>
      </c>
      <c r="D370" s="404">
        <v>171103296</v>
      </c>
      <c r="E370" s="401" t="str">
        <f t="shared" si="5"/>
        <v>Í1+#=È6mÎ</v>
      </c>
    </row>
    <row r="371" spans="1:5" ht="26.1">
      <c r="A371" s="403" t="s">
        <v>9222</v>
      </c>
      <c r="B371">
        <v>55200</v>
      </c>
      <c r="C371" t="s">
        <v>9223</v>
      </c>
      <c r="D371" s="404">
        <v>171100069</v>
      </c>
      <c r="E371" s="401" t="str">
        <f t="shared" si="5"/>
        <v>Í1+Â&amp;È9ÅÎ</v>
      </c>
    </row>
    <row r="372" spans="1:5" ht="26.1">
      <c r="A372" s="403" t="s">
        <v>9224</v>
      </c>
      <c r="B372">
        <v>4700</v>
      </c>
      <c r="C372" t="s">
        <v>9225</v>
      </c>
      <c r="D372" s="404">
        <v>171105288</v>
      </c>
      <c r="E372" s="401" t="str">
        <f t="shared" si="5"/>
        <v>Í1+%&lt;È8{Î</v>
      </c>
    </row>
    <row r="373" spans="1:5" ht="26.1">
      <c r="A373" s="403" t="s">
        <v>9226</v>
      </c>
      <c r="B373">
        <v>15200</v>
      </c>
      <c r="C373" t="s">
        <v>9227</v>
      </c>
      <c r="D373" s="404">
        <v>171109381</v>
      </c>
      <c r="E373" s="401" t="str">
        <f t="shared" si="5"/>
        <v>Í1+)FÈ1ÉÎ</v>
      </c>
    </row>
    <row r="374" spans="1:5" ht="26.1" hidden="1">
      <c r="A374" s="403" t="s">
        <v>9228</v>
      </c>
      <c r="B374">
        <v>39200</v>
      </c>
      <c r="C374" t="s">
        <v>9229</v>
      </c>
      <c r="E374" s="401" t="e">
        <f t="shared" si="5"/>
        <v>#VALUE!</v>
      </c>
    </row>
    <row r="375" spans="1:5" ht="26.1">
      <c r="A375" s="403" t="s">
        <v>9230</v>
      </c>
      <c r="B375">
        <v>23200</v>
      </c>
      <c r="C375" t="s">
        <v>9231</v>
      </c>
      <c r="D375" s="404">
        <v>171102245</v>
      </c>
      <c r="E375" s="401" t="str">
        <f t="shared" si="5"/>
        <v>Í1+"8È5PÎ</v>
      </c>
    </row>
    <row r="376" spans="1:5" ht="26.1" hidden="1">
      <c r="A376" s="403" t="s">
        <v>9232</v>
      </c>
      <c r="B376">
        <v>8800</v>
      </c>
      <c r="C376" t="s">
        <v>9233</v>
      </c>
      <c r="E376" s="401" t="e">
        <f t="shared" si="5"/>
        <v>#VALUE!</v>
      </c>
    </row>
    <row r="377" spans="1:5" ht="26.1">
      <c r="A377" s="403" t="s">
        <v>9234</v>
      </c>
      <c r="B377">
        <v>15200</v>
      </c>
      <c r="C377" t="s">
        <v>9235</v>
      </c>
      <c r="D377" s="404">
        <v>171103052</v>
      </c>
      <c r="E377" s="401" t="str">
        <f t="shared" si="5"/>
        <v>Í1+#%È2\Î</v>
      </c>
    </row>
    <row r="378" spans="1:5" ht="26.1">
      <c r="A378" s="403" t="s">
        <v>9236</v>
      </c>
      <c r="B378">
        <v>32800</v>
      </c>
      <c r="C378" t="s">
        <v>9237</v>
      </c>
      <c r="D378" s="404">
        <v>171105349</v>
      </c>
      <c r="E378" s="401" t="str">
        <f t="shared" si="5"/>
        <v>Í1+%BÈ92Î</v>
      </c>
    </row>
    <row r="379" spans="1:5" ht="26.1" hidden="1">
      <c r="A379" s="403" t="s">
        <v>9238</v>
      </c>
      <c r="B379">
        <v>84000</v>
      </c>
      <c r="C379" t="s">
        <v>9239</v>
      </c>
      <c r="E379" s="401" t="e">
        <f t="shared" si="5"/>
        <v>#VALUE!</v>
      </c>
    </row>
    <row r="380" spans="1:5" ht="26.1">
      <c r="A380" s="403" t="s">
        <v>9240</v>
      </c>
      <c r="B380">
        <v>15200</v>
      </c>
      <c r="C380" t="s">
        <v>9241</v>
      </c>
      <c r="D380" s="404">
        <v>171111606</v>
      </c>
      <c r="E380" s="401" t="str">
        <f t="shared" si="5"/>
        <v>Í1++\È63Î</v>
      </c>
    </row>
    <row r="381" spans="1:5" ht="26.1">
      <c r="A381" s="403" t="s">
        <v>9242</v>
      </c>
      <c r="B381">
        <v>28000</v>
      </c>
      <c r="C381" t="s">
        <v>9243</v>
      </c>
      <c r="D381" s="404">
        <v>171107651</v>
      </c>
      <c r="E381" s="401" t="str">
        <f t="shared" si="5"/>
        <v>Í1+'aÈ1ÈÎ</v>
      </c>
    </row>
    <row r="382" spans="1:5" ht="26.1">
      <c r="A382" s="403" t="s">
        <v>9244</v>
      </c>
      <c r="B382">
        <v>26400</v>
      </c>
      <c r="C382" t="s">
        <v>9245</v>
      </c>
      <c r="D382" s="404">
        <v>171105889</v>
      </c>
      <c r="E382" s="401" t="str">
        <f t="shared" si="5"/>
        <v>Í1+%xÈ9&lt;Î</v>
      </c>
    </row>
    <row r="383" spans="1:5" ht="26.1">
      <c r="A383" s="403" t="s">
        <v>9246</v>
      </c>
      <c r="B383">
        <v>28000</v>
      </c>
      <c r="C383" t="s">
        <v>9247</v>
      </c>
      <c r="D383" s="404">
        <v>171109193</v>
      </c>
      <c r="E383" s="401" t="str">
        <f t="shared" si="5"/>
        <v>Í1+)3È3EÎ</v>
      </c>
    </row>
    <row r="384" spans="1:5" ht="26.1" hidden="1">
      <c r="A384" s="403" t="s">
        <v>9248</v>
      </c>
      <c r="B384">
        <v>8800</v>
      </c>
      <c r="C384" t="s">
        <v>9249</v>
      </c>
      <c r="E384" s="401" t="e">
        <f t="shared" si="5"/>
        <v>#VALUE!</v>
      </c>
    </row>
    <row r="385" spans="1:5" ht="26.1">
      <c r="A385" s="403" t="s">
        <v>9250</v>
      </c>
      <c r="B385">
        <v>52000</v>
      </c>
      <c r="C385" t="s">
        <v>9251</v>
      </c>
      <c r="D385" s="404">
        <v>171100048</v>
      </c>
      <c r="E385" s="401" t="str">
        <f t="shared" si="5"/>
        <v>Í1+Â$È8sÎ</v>
      </c>
    </row>
    <row r="386" spans="1:5" ht="26.1" hidden="1">
      <c r="A386" s="403" t="s">
        <v>9252</v>
      </c>
      <c r="B386">
        <v>26400</v>
      </c>
      <c r="C386" t="s">
        <v>9253</v>
      </c>
      <c r="E386" s="401" t="e">
        <f t="shared" si="5"/>
        <v>#VALUE!</v>
      </c>
    </row>
    <row r="387" spans="1:5" ht="26.1">
      <c r="A387" s="403" t="s">
        <v>9254</v>
      </c>
      <c r="B387">
        <v>314400</v>
      </c>
      <c r="C387" t="s">
        <v>9255</v>
      </c>
      <c r="D387" s="404">
        <v>171106027</v>
      </c>
      <c r="E387" s="401" t="str">
        <f t="shared" ref="E387:E450" si="6">Code128(D387)</f>
        <v>Í1+&amp;"È7wÎ</v>
      </c>
    </row>
    <row r="388" spans="1:5" ht="26.1">
      <c r="A388" s="403" t="s">
        <v>9256</v>
      </c>
      <c r="B388">
        <v>15200</v>
      </c>
      <c r="C388" t="s">
        <v>9257</v>
      </c>
      <c r="D388" s="404">
        <v>171105678</v>
      </c>
      <c r="E388" s="401" t="str">
        <f t="shared" si="6"/>
        <v>Í1+%cÈ8IÎ</v>
      </c>
    </row>
    <row r="389" spans="1:5" ht="26.1" hidden="1">
      <c r="A389" s="403" t="s">
        <v>9258</v>
      </c>
      <c r="B389">
        <v>13600</v>
      </c>
      <c r="C389" t="s">
        <v>9259</v>
      </c>
      <c r="E389" s="401" t="e">
        <f t="shared" si="6"/>
        <v>#VALUE!</v>
      </c>
    </row>
    <row r="390" spans="1:5" ht="26.1">
      <c r="A390" s="403" t="s">
        <v>9260</v>
      </c>
      <c r="B390">
        <v>48800</v>
      </c>
      <c r="C390" t="s">
        <v>9261</v>
      </c>
      <c r="D390" s="404">
        <v>171105946</v>
      </c>
      <c r="E390" s="401" t="str">
        <f t="shared" si="6"/>
        <v>Í1+%~È6BÎ</v>
      </c>
    </row>
    <row r="391" spans="1:5" ht="26.1">
      <c r="A391" s="403" t="s">
        <v>9262</v>
      </c>
      <c r="B391">
        <v>8800</v>
      </c>
      <c r="C391" t="s">
        <v>9263</v>
      </c>
      <c r="D391" s="404">
        <v>171106461</v>
      </c>
      <c r="E391" s="401" t="str">
        <f t="shared" si="6"/>
        <v>Í1+&amp;NÈ15Î</v>
      </c>
    </row>
    <row r="392" spans="1:5" ht="26.1">
      <c r="A392" s="403" t="s">
        <v>9264</v>
      </c>
      <c r="B392">
        <v>40800</v>
      </c>
      <c r="C392" t="s">
        <v>9265</v>
      </c>
      <c r="D392" s="404">
        <v>171106346</v>
      </c>
      <c r="E392" s="401" t="str">
        <f t="shared" si="6"/>
        <v>Í1+&amp;BÈ6#Î</v>
      </c>
    </row>
    <row r="393" spans="1:5" ht="26.1">
      <c r="A393" s="403" t="s">
        <v>9266</v>
      </c>
      <c r="B393">
        <v>32800</v>
      </c>
      <c r="C393" t="s">
        <v>9267</v>
      </c>
      <c r="D393" s="404">
        <v>171110330</v>
      </c>
      <c r="E393" s="401" t="str">
        <f t="shared" si="6"/>
        <v>Í1+*AÈ0nÎ</v>
      </c>
    </row>
    <row r="394" spans="1:5" ht="26.1" hidden="1">
      <c r="A394" s="403" t="s">
        <v>9268</v>
      </c>
      <c r="B394">
        <v>16800</v>
      </c>
      <c r="C394" t="s">
        <v>9269</v>
      </c>
      <c r="E394" s="401" t="e">
        <f t="shared" si="6"/>
        <v>#VALUE!</v>
      </c>
    </row>
    <row r="395" spans="1:5" ht="26.1">
      <c r="A395" s="403" t="s">
        <v>9270</v>
      </c>
      <c r="B395">
        <v>18400</v>
      </c>
      <c r="C395" t="s">
        <v>9271</v>
      </c>
      <c r="D395" s="404">
        <v>171104853</v>
      </c>
      <c r="E395" s="401" t="str">
        <f t="shared" si="6"/>
        <v>Í1+$uÈ3pÎ</v>
      </c>
    </row>
    <row r="396" spans="1:5" ht="26.1">
      <c r="A396" s="403" t="s">
        <v>9272</v>
      </c>
      <c r="B396">
        <v>4700</v>
      </c>
      <c r="C396" t="s">
        <v>9273</v>
      </c>
      <c r="D396" s="404">
        <v>171103112</v>
      </c>
      <c r="E396" s="401" t="str">
        <f t="shared" si="6"/>
        <v>Í1+#+È2tÎ</v>
      </c>
    </row>
    <row r="397" spans="1:5" ht="26.1" hidden="1">
      <c r="A397" s="403" t="s">
        <v>9274</v>
      </c>
      <c r="B397">
        <v>10400</v>
      </c>
      <c r="C397" t="s">
        <v>9275</v>
      </c>
      <c r="E397" s="401" t="e">
        <f t="shared" si="6"/>
        <v>#VALUE!</v>
      </c>
    </row>
    <row r="398" spans="1:5" ht="26.1" hidden="1">
      <c r="A398" s="403" t="s">
        <v>9276</v>
      </c>
      <c r="B398">
        <v>20000</v>
      </c>
      <c r="C398" t="s">
        <v>9277</v>
      </c>
      <c r="E398" s="401" t="e">
        <f t="shared" si="6"/>
        <v>#VALUE!</v>
      </c>
    </row>
    <row r="399" spans="1:5" ht="26.1">
      <c r="A399" s="403" t="s">
        <v>9278</v>
      </c>
      <c r="B399">
        <v>10400</v>
      </c>
      <c r="C399" t="s">
        <v>9279</v>
      </c>
      <c r="D399" s="404">
        <v>171105355</v>
      </c>
      <c r="E399" s="401" t="str">
        <f t="shared" si="6"/>
        <v>Í1+%CÈ5ÉÎ</v>
      </c>
    </row>
    <row r="400" spans="1:5" ht="26.1">
      <c r="A400" s="403" t="s">
        <v>9280</v>
      </c>
      <c r="B400">
        <v>10400</v>
      </c>
      <c r="C400" t="s">
        <v>9281</v>
      </c>
      <c r="D400" s="404">
        <v>171108611</v>
      </c>
      <c r="E400" s="401" t="str">
        <f t="shared" si="6"/>
        <v>Í1+(]È1wÎ</v>
      </c>
    </row>
    <row r="401" spans="1:5" ht="26.1">
      <c r="A401" s="403" t="s">
        <v>5760</v>
      </c>
      <c r="B401">
        <v>12000</v>
      </c>
      <c r="C401" t="s">
        <v>9282</v>
      </c>
      <c r="D401" s="404">
        <v>171102455</v>
      </c>
      <c r="E401" s="401" t="str">
        <f t="shared" si="6"/>
        <v>Í1+"MÈ5=Î</v>
      </c>
    </row>
    <row r="402" spans="1:5" ht="26.1">
      <c r="A402" s="403" t="s">
        <v>9283</v>
      </c>
      <c r="B402">
        <v>15200</v>
      </c>
      <c r="C402" t="s">
        <v>9284</v>
      </c>
      <c r="D402" s="404">
        <v>171110308</v>
      </c>
      <c r="E402" s="401" t="str">
        <f t="shared" si="6"/>
        <v>Í1+*&gt;È8+Î</v>
      </c>
    </row>
    <row r="403" spans="1:5" ht="26.1">
      <c r="A403" s="403" t="s">
        <v>9285</v>
      </c>
      <c r="B403">
        <v>8800</v>
      </c>
      <c r="C403" t="s">
        <v>9286</v>
      </c>
      <c r="D403" s="404">
        <v>171107660</v>
      </c>
      <c r="E403" s="401" t="str">
        <f t="shared" si="6"/>
        <v>Í1+'bÈ0ÆÎ</v>
      </c>
    </row>
    <row r="404" spans="1:5" ht="26.1">
      <c r="A404" s="403" t="s">
        <v>8788</v>
      </c>
      <c r="B404">
        <v>301600</v>
      </c>
      <c r="C404" t="s">
        <v>9287</v>
      </c>
      <c r="D404" s="404">
        <v>171104770</v>
      </c>
      <c r="E404" s="401" t="str">
        <f t="shared" si="6"/>
        <v>Í1+$mÈ0&gt;Î</v>
      </c>
    </row>
    <row r="405" spans="1:5" ht="26.1">
      <c r="A405" s="403" t="s">
        <v>9288</v>
      </c>
      <c r="B405">
        <v>32800</v>
      </c>
      <c r="C405" t="s">
        <v>9289</v>
      </c>
      <c r="D405" s="404">
        <v>171110241</v>
      </c>
      <c r="E405" s="401" t="str">
        <f t="shared" si="6"/>
        <v>Í1+*8È1PÎ</v>
      </c>
    </row>
    <row r="406" spans="1:5" ht="26.1" hidden="1">
      <c r="A406" s="403" t="s">
        <v>9290</v>
      </c>
      <c r="B406">
        <v>24800</v>
      </c>
      <c r="C406" t="s">
        <v>9291</v>
      </c>
      <c r="E406" s="401" t="e">
        <f t="shared" si="6"/>
        <v>#VALUE!</v>
      </c>
    </row>
    <row r="407" spans="1:5" ht="26.1">
      <c r="A407" s="403" t="s">
        <v>9292</v>
      </c>
      <c r="B407">
        <v>28000</v>
      </c>
      <c r="C407" t="s">
        <v>9293</v>
      </c>
      <c r="D407" s="404">
        <v>171100077</v>
      </c>
      <c r="E407" s="401" t="str">
        <f t="shared" si="6"/>
        <v>Í1+Â'È7yÎ</v>
      </c>
    </row>
    <row r="408" spans="1:5" ht="26.1">
      <c r="A408" s="403" t="s">
        <v>9294</v>
      </c>
      <c r="B408">
        <v>10400</v>
      </c>
      <c r="C408" t="s">
        <v>9295</v>
      </c>
      <c r="D408" s="404">
        <v>171106404</v>
      </c>
      <c r="E408" s="401" t="str">
        <f t="shared" si="6"/>
        <v>Í1+&amp;HÈ4/Î</v>
      </c>
    </row>
    <row r="409" spans="1:5" ht="26.1" hidden="1">
      <c r="A409" s="403" t="s">
        <v>9296</v>
      </c>
      <c r="B409">
        <v>8800</v>
      </c>
      <c r="C409" t="s">
        <v>9297</v>
      </c>
      <c r="E409" s="401" t="e">
        <f t="shared" si="6"/>
        <v>#VALUE!</v>
      </c>
    </row>
    <row r="410" spans="1:5" ht="26.1">
      <c r="A410" s="403" t="s">
        <v>9298</v>
      </c>
      <c r="B410">
        <v>12000</v>
      </c>
      <c r="C410" t="s">
        <v>9299</v>
      </c>
      <c r="D410" s="404">
        <v>171112254</v>
      </c>
      <c r="E410" s="401" t="str">
        <f t="shared" si="6"/>
        <v>Í1+,9È4lÎ</v>
      </c>
    </row>
    <row r="411" spans="1:5" ht="26.1">
      <c r="A411" s="403" t="s">
        <v>9300</v>
      </c>
      <c r="B411">
        <v>13600</v>
      </c>
      <c r="C411" t="s">
        <v>9301</v>
      </c>
      <c r="D411" s="404">
        <v>171107570</v>
      </c>
      <c r="E411" s="401" t="str">
        <f t="shared" si="6"/>
        <v>Í1+'YÈ0^Î</v>
      </c>
    </row>
    <row r="412" spans="1:5" ht="26.1">
      <c r="A412" s="403" t="s">
        <v>9302</v>
      </c>
      <c r="B412">
        <v>12000</v>
      </c>
      <c r="C412" t="s">
        <v>9303</v>
      </c>
      <c r="D412" s="404">
        <v>171112260</v>
      </c>
      <c r="E412" s="401" t="str">
        <f t="shared" si="6"/>
        <v>Í1+,:È0XÎ</v>
      </c>
    </row>
    <row r="413" spans="1:5" ht="26.1">
      <c r="A413" s="403" t="s">
        <v>9304</v>
      </c>
      <c r="B413">
        <v>20000</v>
      </c>
      <c r="C413" t="s">
        <v>9305</v>
      </c>
      <c r="D413" s="404">
        <v>171111597</v>
      </c>
      <c r="E413" s="401" t="str">
        <f t="shared" si="6"/>
        <v>Í1++[È75Î</v>
      </c>
    </row>
    <row r="414" spans="1:5" ht="26.1">
      <c r="A414" s="403" t="s">
        <v>9306</v>
      </c>
      <c r="B414">
        <v>4700</v>
      </c>
      <c r="C414" t="s">
        <v>9307</v>
      </c>
      <c r="D414" s="404">
        <v>171111639</v>
      </c>
      <c r="E414" s="401" t="str">
        <f t="shared" si="6"/>
        <v>Í1++_È9QÎ</v>
      </c>
    </row>
    <row r="415" spans="1:5" ht="26.1" hidden="1">
      <c r="A415" s="403" t="s">
        <v>9308</v>
      </c>
      <c r="B415">
        <v>26400</v>
      </c>
      <c r="C415" t="s">
        <v>9309</v>
      </c>
      <c r="E415" s="401" t="e">
        <f t="shared" si="6"/>
        <v>#VALUE!</v>
      </c>
    </row>
    <row r="416" spans="1:5" ht="26.1" hidden="1">
      <c r="A416" s="403" t="s">
        <v>9310</v>
      </c>
      <c r="B416">
        <v>16800</v>
      </c>
      <c r="C416" t="s">
        <v>9311</v>
      </c>
      <c r="E416" s="401" t="e">
        <f t="shared" si="6"/>
        <v>#VALUE!</v>
      </c>
    </row>
    <row r="417" spans="1:5" ht="26.1">
      <c r="A417" s="403" t="s">
        <v>9312</v>
      </c>
      <c r="B417">
        <v>13600</v>
      </c>
      <c r="C417" t="s">
        <v>9313</v>
      </c>
      <c r="D417" s="404">
        <v>171105722</v>
      </c>
      <c r="E417" s="401" t="str">
        <f t="shared" si="6"/>
        <v>Í1+%hÈ29Î</v>
      </c>
    </row>
    <row r="418" spans="1:5" ht="26.1">
      <c r="A418" s="403" t="s">
        <v>9314</v>
      </c>
      <c r="B418">
        <v>12000</v>
      </c>
      <c r="C418" t="s">
        <v>9315</v>
      </c>
      <c r="D418" s="404">
        <v>171108285</v>
      </c>
      <c r="E418" s="401" t="str">
        <f t="shared" si="6"/>
        <v>Í1+(&lt;È5rÎ</v>
      </c>
    </row>
    <row r="419" spans="1:5" ht="26.1">
      <c r="A419" s="403" t="s">
        <v>9316</v>
      </c>
      <c r="B419">
        <v>15200</v>
      </c>
      <c r="C419" t="s">
        <v>9317</v>
      </c>
      <c r="D419" s="404">
        <v>171103226</v>
      </c>
      <c r="E419" s="401" t="str">
        <f t="shared" si="6"/>
        <v>Í1+#6È6QÎ</v>
      </c>
    </row>
    <row r="420" spans="1:5" ht="26.1" hidden="1">
      <c r="A420" s="403" t="s">
        <v>9318</v>
      </c>
      <c r="B420">
        <v>32800</v>
      </c>
      <c r="C420" t="s">
        <v>9319</v>
      </c>
      <c r="E420" s="401" t="e">
        <f t="shared" si="6"/>
        <v>#VALUE!</v>
      </c>
    </row>
    <row r="421" spans="1:5" ht="26.1" hidden="1">
      <c r="A421" s="403" t="s">
        <v>9320</v>
      </c>
      <c r="B421">
        <v>16800</v>
      </c>
      <c r="C421" t="s">
        <v>9321</v>
      </c>
      <c r="E421" s="401" t="e">
        <f t="shared" si="6"/>
        <v>#VALUE!</v>
      </c>
    </row>
    <row r="422" spans="1:5" ht="26.1">
      <c r="A422" s="403" t="s">
        <v>9322</v>
      </c>
      <c r="B422">
        <v>23200</v>
      </c>
      <c r="C422" t="s">
        <v>9323</v>
      </c>
      <c r="D422" s="404">
        <v>171112207</v>
      </c>
      <c r="E422" s="401" t="str">
        <f t="shared" si="6"/>
        <v>Í1+,4È7jÎ</v>
      </c>
    </row>
    <row r="423" spans="1:5" ht="26.1" hidden="1">
      <c r="A423" s="403" t="s">
        <v>9324</v>
      </c>
      <c r="B423">
        <v>21600</v>
      </c>
      <c r="C423" t="s">
        <v>9325</v>
      </c>
      <c r="E423" s="401" t="e">
        <f t="shared" si="6"/>
        <v>#VALUE!</v>
      </c>
    </row>
    <row r="424" spans="1:5" ht="26.1">
      <c r="A424" s="403" t="s">
        <v>9326</v>
      </c>
      <c r="B424">
        <v>40800</v>
      </c>
      <c r="C424" t="s">
        <v>9327</v>
      </c>
      <c r="D424" s="404">
        <v>171111726</v>
      </c>
      <c r="E424" s="401" t="str">
        <f t="shared" si="6"/>
        <v>Í1++hÈ6cÎ</v>
      </c>
    </row>
    <row r="425" spans="1:5" ht="26.1">
      <c r="A425" s="403" t="s">
        <v>9328</v>
      </c>
      <c r="B425">
        <v>26400</v>
      </c>
      <c r="C425" t="s">
        <v>9329</v>
      </c>
      <c r="D425" s="404">
        <v>171105459</v>
      </c>
      <c r="E425" s="401" t="str">
        <f t="shared" si="6"/>
        <v>Í1+%MÈ9^Î</v>
      </c>
    </row>
    <row r="426" spans="1:5" ht="26.1" hidden="1">
      <c r="A426" s="403" t="s">
        <v>9330</v>
      </c>
      <c r="B426">
        <v>24800</v>
      </c>
      <c r="C426" t="s">
        <v>9331</v>
      </c>
      <c r="E426" s="401" t="e">
        <f t="shared" si="6"/>
        <v>#VALUE!</v>
      </c>
    </row>
    <row r="427" spans="1:5" ht="26.1">
      <c r="A427" s="403" t="s">
        <v>9332</v>
      </c>
      <c r="B427">
        <v>10400</v>
      </c>
      <c r="C427" t="s">
        <v>9333</v>
      </c>
      <c r="D427" s="404">
        <v>171105905</v>
      </c>
      <c r="E427" s="401" t="str">
        <f t="shared" si="6"/>
        <v>Í1+%zÈ5,Î</v>
      </c>
    </row>
    <row r="428" spans="1:5" ht="26.1">
      <c r="A428" s="403" t="s">
        <v>9334</v>
      </c>
      <c r="B428">
        <v>7200</v>
      </c>
      <c r="C428" t="s">
        <v>9335</v>
      </c>
      <c r="D428" s="404">
        <v>171111457</v>
      </c>
      <c r="E428" s="401" t="str">
        <f t="shared" si="6"/>
        <v>Í1++MÈ7dÎ</v>
      </c>
    </row>
    <row r="429" spans="1:5" ht="26.1">
      <c r="A429" s="403" t="s">
        <v>9336</v>
      </c>
      <c r="B429">
        <v>18400</v>
      </c>
      <c r="C429" t="s">
        <v>9337</v>
      </c>
      <c r="D429" s="404">
        <v>171103178</v>
      </c>
      <c r="E429" s="401" t="str">
        <f t="shared" si="6"/>
        <v>Í1+#1È8IÎ</v>
      </c>
    </row>
    <row r="430" spans="1:5" ht="26.1">
      <c r="A430" s="403" t="s">
        <v>9338</v>
      </c>
      <c r="B430">
        <v>15200</v>
      </c>
      <c r="C430" t="s">
        <v>9339</v>
      </c>
      <c r="D430" s="404">
        <v>171107703</v>
      </c>
      <c r="E430" s="401" t="str">
        <f t="shared" si="6"/>
        <v>Í1+'fÈ3=Î</v>
      </c>
    </row>
    <row r="431" spans="1:5" ht="26.1">
      <c r="A431" s="403" t="s">
        <v>9340</v>
      </c>
      <c r="B431">
        <v>48800</v>
      </c>
      <c r="C431" t="s">
        <v>9341</v>
      </c>
      <c r="D431" s="404">
        <v>171106250</v>
      </c>
      <c r="E431" s="401" t="str">
        <f t="shared" si="6"/>
        <v>Í1+&amp;9È0BÎ</v>
      </c>
    </row>
    <row r="432" spans="1:5" ht="26.1">
      <c r="A432" s="403" t="s">
        <v>9342</v>
      </c>
      <c r="B432">
        <v>12000</v>
      </c>
      <c r="C432" t="s">
        <v>9343</v>
      </c>
      <c r="D432" s="404">
        <v>171105170</v>
      </c>
      <c r="E432" s="401" t="str">
        <f t="shared" si="6"/>
        <v>Í1+%1È0ÊÎ</v>
      </c>
    </row>
    <row r="433" spans="1:5" ht="26.1">
      <c r="A433" s="403" t="s">
        <v>9344</v>
      </c>
      <c r="B433">
        <v>1599200</v>
      </c>
      <c r="C433" t="s">
        <v>9345</v>
      </c>
      <c r="D433" s="404">
        <v>171104875</v>
      </c>
      <c r="E433" s="401" t="str">
        <f t="shared" si="6"/>
        <v>Í1+$wÈ5ÈÎ</v>
      </c>
    </row>
    <row r="434" spans="1:5" ht="26.1">
      <c r="A434" s="403" t="s">
        <v>9346</v>
      </c>
      <c r="B434">
        <v>16800</v>
      </c>
      <c r="C434" t="s">
        <v>9347</v>
      </c>
      <c r="D434" s="404">
        <v>171113243</v>
      </c>
      <c r="E434" s="401" t="str">
        <f t="shared" si="6"/>
        <v>Í1+-8È3eÎ</v>
      </c>
    </row>
    <row r="435" spans="1:5" ht="26.1">
      <c r="A435" s="403" t="s">
        <v>9348</v>
      </c>
      <c r="B435">
        <v>21600</v>
      </c>
      <c r="C435" t="s">
        <v>9349</v>
      </c>
      <c r="D435" s="404">
        <v>171109477</v>
      </c>
      <c r="E435" s="401" t="str">
        <f t="shared" si="6"/>
        <v>Í1+)OÈ7fÎ</v>
      </c>
    </row>
    <row r="436" spans="1:5" ht="26.1">
      <c r="A436" s="403" t="s">
        <v>9350</v>
      </c>
      <c r="B436">
        <v>29600</v>
      </c>
      <c r="C436" t="s">
        <v>9351</v>
      </c>
      <c r="D436" s="404">
        <v>171103220</v>
      </c>
      <c r="E436" s="401" t="str">
        <f t="shared" si="6"/>
        <v>Í1+#6È0-Î</v>
      </c>
    </row>
    <row r="437" spans="1:5" ht="26.1">
      <c r="A437" s="403" t="s">
        <v>9352</v>
      </c>
      <c r="B437">
        <v>20000</v>
      </c>
      <c r="C437" t="s">
        <v>9353</v>
      </c>
      <c r="D437" s="404">
        <v>171110149</v>
      </c>
      <c r="E437" s="401" t="str">
        <f t="shared" si="6"/>
        <v>Í1+*.È9XÎ</v>
      </c>
    </row>
    <row r="438" spans="1:5" ht="26.1">
      <c r="A438" s="403" t="s">
        <v>9354</v>
      </c>
      <c r="B438">
        <v>26400</v>
      </c>
      <c r="C438" t="s">
        <v>9355</v>
      </c>
      <c r="D438" s="404">
        <v>171103119</v>
      </c>
      <c r="E438" s="401" t="str">
        <f t="shared" si="6"/>
        <v>Í1+#+È97Î</v>
      </c>
    </row>
    <row r="439" spans="1:5" ht="26.1">
      <c r="A439" s="403" t="s">
        <v>9356</v>
      </c>
      <c r="B439">
        <v>60000</v>
      </c>
      <c r="C439" t="s">
        <v>9357</v>
      </c>
      <c r="D439" s="404">
        <v>171103311</v>
      </c>
      <c r="E439" s="401" t="str">
        <f t="shared" si="6"/>
        <v>Í1+#?È1WÎ</v>
      </c>
    </row>
    <row r="440" spans="1:5" ht="26.1">
      <c r="A440" s="403" t="s">
        <v>9358</v>
      </c>
      <c r="B440">
        <v>13600</v>
      </c>
      <c r="C440" t="s">
        <v>9359</v>
      </c>
      <c r="D440" s="404">
        <v>171110084</v>
      </c>
      <c r="E440" s="401" t="str">
        <f t="shared" si="6"/>
        <v>Í1+*(È4"Î</v>
      </c>
    </row>
    <row r="441" spans="1:5" ht="26.1">
      <c r="A441" s="403" t="s">
        <v>9360</v>
      </c>
      <c r="B441">
        <v>60000</v>
      </c>
      <c r="C441" t="s">
        <v>9361</v>
      </c>
      <c r="D441" s="404">
        <v>171111529</v>
      </c>
      <c r="E441" s="401" t="str">
        <f t="shared" si="6"/>
        <v>Í1++TÈ9%Î</v>
      </c>
    </row>
    <row r="442" spans="1:5" ht="26.1">
      <c r="A442" s="403" t="s">
        <v>9362</v>
      </c>
      <c r="B442">
        <v>3400</v>
      </c>
      <c r="C442" t="s">
        <v>9363</v>
      </c>
      <c r="D442" s="404">
        <v>171111493</v>
      </c>
      <c r="E442" s="401" t="str">
        <f t="shared" si="6"/>
        <v>Í1++QÈ3\Î</v>
      </c>
    </row>
    <row r="443" spans="1:5" ht="26.1" hidden="1">
      <c r="A443" s="403" t="s">
        <v>9364</v>
      </c>
      <c r="B443">
        <v>18400</v>
      </c>
      <c r="C443" t="s">
        <v>9365</v>
      </c>
      <c r="E443" s="401" t="e">
        <f t="shared" si="6"/>
        <v>#VALUE!</v>
      </c>
    </row>
    <row r="444" spans="1:5" ht="26.1">
      <c r="A444" s="403" t="s">
        <v>9366</v>
      </c>
      <c r="B444">
        <v>26400</v>
      </c>
      <c r="C444" t="s">
        <v>9367</v>
      </c>
      <c r="D444" s="404">
        <v>171112379</v>
      </c>
      <c r="E444" s="401" t="str">
        <f t="shared" si="6"/>
        <v>Í1+,EÈ9SÎ</v>
      </c>
    </row>
    <row r="445" spans="1:5" ht="26.1">
      <c r="A445" s="403" t="s">
        <v>9368</v>
      </c>
      <c r="B445">
        <v>18400</v>
      </c>
      <c r="C445" t="s">
        <v>9369</v>
      </c>
      <c r="D445" s="404">
        <v>171106096</v>
      </c>
      <c r="E445" s="401" t="str">
        <f t="shared" si="6"/>
        <v>Í1+&amp;)È6&amp;Î</v>
      </c>
    </row>
    <row r="446" spans="1:5" ht="26.1">
      <c r="A446" s="403" t="s">
        <v>9370</v>
      </c>
      <c r="B446">
        <v>8800</v>
      </c>
      <c r="C446" t="s">
        <v>9371</v>
      </c>
      <c r="D446" s="404">
        <v>171112623</v>
      </c>
      <c r="E446" s="401" t="str">
        <f t="shared" si="6"/>
        <v>Í1+,^È3,Î</v>
      </c>
    </row>
    <row r="447" spans="1:5" ht="26.1">
      <c r="A447" s="403" t="s">
        <v>9372</v>
      </c>
      <c r="B447">
        <v>95200</v>
      </c>
      <c r="C447" t="s">
        <v>9373</v>
      </c>
      <c r="D447" s="404">
        <v>171105522</v>
      </c>
      <c r="E447" s="401" t="str">
        <f t="shared" si="6"/>
        <v>Í1+%TÈ2PÎ</v>
      </c>
    </row>
    <row r="448" spans="1:5" ht="26.1">
      <c r="A448" s="403" t="s">
        <v>9374</v>
      </c>
      <c r="B448">
        <v>3400</v>
      </c>
      <c r="C448" t="s">
        <v>9375</v>
      </c>
      <c r="D448" s="404">
        <v>171109319</v>
      </c>
      <c r="E448" s="401" t="str">
        <f t="shared" si="6"/>
        <v>Í1+)?È92Î</v>
      </c>
    </row>
    <row r="449" spans="1:5" ht="26.1" hidden="1">
      <c r="A449" s="403" t="s">
        <v>9376</v>
      </c>
      <c r="B449">
        <v>4700</v>
      </c>
      <c r="C449" t="s">
        <v>9377</v>
      </c>
      <c r="E449" s="401" t="e">
        <f t="shared" si="6"/>
        <v>#VALUE!</v>
      </c>
    </row>
    <row r="450" spans="1:5" ht="26.1" hidden="1">
      <c r="A450" s="403" t="s">
        <v>9378</v>
      </c>
      <c r="B450">
        <v>23200</v>
      </c>
      <c r="C450" t="s">
        <v>9379</v>
      </c>
      <c r="E450" s="401" t="e">
        <f t="shared" si="6"/>
        <v>#VALUE!</v>
      </c>
    </row>
    <row r="451" spans="1:5" ht="26.1">
      <c r="A451" s="403" t="s">
        <v>9380</v>
      </c>
      <c r="B451">
        <v>84000</v>
      </c>
      <c r="C451" t="s">
        <v>9381</v>
      </c>
      <c r="D451" s="404">
        <v>171105531</v>
      </c>
      <c r="E451" s="401" t="str">
        <f t="shared" ref="E451:E514" si="7">Code128(D451)</f>
        <v>Í1+%UÈ1NÎ</v>
      </c>
    </row>
    <row r="452" spans="1:5" ht="26.1">
      <c r="A452" s="403" t="s">
        <v>9382</v>
      </c>
      <c r="B452">
        <v>13600</v>
      </c>
      <c r="C452" t="s">
        <v>9383</v>
      </c>
      <c r="D452" s="404">
        <v>171105361</v>
      </c>
      <c r="E452" s="401" t="str">
        <f t="shared" si="7"/>
        <v>Í1+%DÈ1qÎ</v>
      </c>
    </row>
    <row r="453" spans="1:5" ht="26.1" hidden="1">
      <c r="A453" s="403" t="s">
        <v>9384</v>
      </c>
      <c r="B453">
        <v>20000</v>
      </c>
      <c r="C453" t="s">
        <v>9385</v>
      </c>
      <c r="E453" s="401" t="e">
        <f t="shared" si="7"/>
        <v>#VALUE!</v>
      </c>
    </row>
    <row r="454" spans="1:5" ht="26.1" hidden="1">
      <c r="A454" s="403" t="s">
        <v>9386</v>
      </c>
      <c r="B454">
        <v>23200</v>
      </c>
      <c r="C454" t="s">
        <v>9387</v>
      </c>
      <c r="E454" s="401" t="e">
        <f t="shared" si="7"/>
        <v>#VALUE!</v>
      </c>
    </row>
    <row r="455" spans="1:5" ht="26.1" hidden="1">
      <c r="A455" s="403" t="s">
        <v>9388</v>
      </c>
      <c r="B455">
        <v>40800</v>
      </c>
      <c r="C455" t="s">
        <v>9389</v>
      </c>
      <c r="E455" s="401" t="e">
        <f t="shared" si="7"/>
        <v>#VALUE!</v>
      </c>
    </row>
    <row r="456" spans="1:5" ht="26.1">
      <c r="A456" s="403" t="s">
        <v>9390</v>
      </c>
      <c r="B456">
        <v>12000</v>
      </c>
      <c r="C456" t="s">
        <v>9391</v>
      </c>
      <c r="D456" s="404">
        <v>171107753</v>
      </c>
      <c r="E456" s="401" t="str">
        <f t="shared" si="7"/>
        <v>Í1+'kÈ3QÎ</v>
      </c>
    </row>
    <row r="457" spans="1:5" ht="26.1">
      <c r="A457" s="403" t="s">
        <v>9392</v>
      </c>
      <c r="B457">
        <v>18400</v>
      </c>
      <c r="C457" t="s">
        <v>9393</v>
      </c>
      <c r="D457" s="404">
        <v>171105907</v>
      </c>
      <c r="E457" s="401" t="str">
        <f t="shared" si="7"/>
        <v>Í1+%zÈ78Î</v>
      </c>
    </row>
    <row r="458" spans="1:5" ht="26.1">
      <c r="A458" s="403" t="s">
        <v>5062</v>
      </c>
      <c r="B458">
        <v>48800</v>
      </c>
      <c r="C458" t="s">
        <v>9394</v>
      </c>
      <c r="D458" s="404">
        <v>171107446</v>
      </c>
      <c r="E458" s="401" t="str">
        <f t="shared" si="7"/>
        <v>Í1+'LÈ6NÎ</v>
      </c>
    </row>
    <row r="459" spans="1:5" ht="26.1">
      <c r="A459" s="403" t="s">
        <v>9395</v>
      </c>
      <c r="B459">
        <v>16800</v>
      </c>
      <c r="C459" t="s">
        <v>9396</v>
      </c>
      <c r="D459" s="404">
        <v>171100499</v>
      </c>
      <c r="E459" s="401" t="str">
        <f t="shared" si="7"/>
        <v>Í1+ÂQÈ9_Î</v>
      </c>
    </row>
    <row r="460" spans="1:5" ht="26.1">
      <c r="A460" s="403" t="s">
        <v>9397</v>
      </c>
      <c r="B460">
        <v>21600</v>
      </c>
      <c r="C460" t="s">
        <v>9398</v>
      </c>
      <c r="D460" s="404">
        <v>171106409</v>
      </c>
      <c r="E460" s="401" t="str">
        <f t="shared" si="7"/>
        <v>Í1+&amp;HÈ9MÎ</v>
      </c>
    </row>
    <row r="461" spans="1:5" ht="26.1">
      <c r="A461" s="403" t="s">
        <v>9399</v>
      </c>
      <c r="B461">
        <v>8800</v>
      </c>
      <c r="C461" t="s">
        <v>9400</v>
      </c>
      <c r="D461" s="404">
        <v>171106153</v>
      </c>
      <c r="E461" s="401" t="str">
        <f t="shared" si="7"/>
        <v>Í1+&amp;/È3,Î</v>
      </c>
    </row>
    <row r="462" spans="1:5" ht="26.1" hidden="1">
      <c r="A462" s="403" t="s">
        <v>9401</v>
      </c>
      <c r="B462">
        <v>31200</v>
      </c>
      <c r="C462" t="s">
        <v>9402</v>
      </c>
      <c r="E462" s="401" t="e">
        <f t="shared" si="7"/>
        <v>#VALUE!</v>
      </c>
    </row>
    <row r="463" spans="1:5" ht="26.1">
      <c r="A463" s="403" t="s">
        <v>9403</v>
      </c>
      <c r="B463">
        <v>10400</v>
      </c>
      <c r="C463" t="s">
        <v>9404</v>
      </c>
      <c r="D463" s="404">
        <v>171108258</v>
      </c>
      <c r="E463" s="401" t="str">
        <f t="shared" si="7"/>
        <v>Í1+(9È8xÎ</v>
      </c>
    </row>
    <row r="464" spans="1:5" ht="26.1">
      <c r="A464" s="403" t="s">
        <v>9405</v>
      </c>
      <c r="B464">
        <v>53600</v>
      </c>
      <c r="C464" t="s">
        <v>9406</v>
      </c>
      <c r="D464" s="404">
        <v>171102330</v>
      </c>
      <c r="E464" s="401" t="str">
        <f t="shared" si="7"/>
        <v>Í1+"AÈ0VÎ</v>
      </c>
    </row>
    <row r="465" spans="1:5" ht="26.1">
      <c r="A465" s="403" t="s">
        <v>9407</v>
      </c>
      <c r="B465">
        <v>125600</v>
      </c>
      <c r="C465" t="s">
        <v>9408</v>
      </c>
      <c r="D465" s="404">
        <v>171105623</v>
      </c>
      <c r="E465" s="401" t="str">
        <f t="shared" si="7"/>
        <v>Í1+%^È3~Î</v>
      </c>
    </row>
    <row r="466" spans="1:5" ht="26.1">
      <c r="A466" s="403" t="s">
        <v>9409</v>
      </c>
      <c r="B466">
        <v>29600</v>
      </c>
      <c r="C466" t="s">
        <v>9410</v>
      </c>
      <c r="D466" s="404">
        <v>171105887</v>
      </c>
      <c r="E466" s="401" t="str">
        <f t="shared" si="7"/>
        <v>Í1+%xÈ70Î</v>
      </c>
    </row>
    <row r="467" spans="1:5" ht="26.1">
      <c r="A467" s="403" t="s">
        <v>9411</v>
      </c>
      <c r="B467">
        <v>32800</v>
      </c>
      <c r="C467" t="s">
        <v>9412</v>
      </c>
      <c r="D467" s="404">
        <v>171106179</v>
      </c>
      <c r="E467" s="401" t="str">
        <f t="shared" si="7"/>
        <v>Í1+&amp;1È9XÎ</v>
      </c>
    </row>
    <row r="468" spans="1:5" ht="26.1">
      <c r="A468" s="403" t="s">
        <v>9413</v>
      </c>
      <c r="B468">
        <v>4700</v>
      </c>
      <c r="C468" t="s">
        <v>9414</v>
      </c>
      <c r="D468" s="404">
        <v>171112468</v>
      </c>
      <c r="E468" s="401" t="str">
        <f t="shared" si="7"/>
        <v>Í1+,NÈ8qÎ</v>
      </c>
    </row>
    <row r="469" spans="1:5" ht="26.1">
      <c r="A469" s="403" t="s">
        <v>9415</v>
      </c>
      <c r="B469">
        <v>28000</v>
      </c>
      <c r="C469" t="s">
        <v>9416</v>
      </c>
      <c r="D469" s="404">
        <v>171107571</v>
      </c>
      <c r="E469" s="401" t="str">
        <f t="shared" si="7"/>
        <v>Í1+'YÈ1dÎ</v>
      </c>
    </row>
    <row r="470" spans="1:5" ht="26.1">
      <c r="A470" s="403" t="s">
        <v>9417</v>
      </c>
      <c r="B470">
        <v>26400</v>
      </c>
      <c r="C470" t="s">
        <v>9418</v>
      </c>
      <c r="D470" s="404">
        <v>171112584</v>
      </c>
      <c r="E470" s="401" t="str">
        <f t="shared" si="7"/>
        <v>Í1+,ZÈ4"Î</v>
      </c>
    </row>
    <row r="471" spans="1:5" ht="26.1">
      <c r="A471" s="403" t="s">
        <v>9419</v>
      </c>
      <c r="B471">
        <v>8800</v>
      </c>
      <c r="C471" t="s">
        <v>9420</v>
      </c>
      <c r="D471" s="404">
        <v>171107467</v>
      </c>
      <c r="E471" s="401" t="str">
        <f t="shared" si="7"/>
        <v>Í1+'NÈ7\Î</v>
      </c>
    </row>
    <row r="472" spans="1:5" ht="26.1">
      <c r="A472" s="403" t="s">
        <v>9421</v>
      </c>
      <c r="B472">
        <v>8800</v>
      </c>
      <c r="C472" t="s">
        <v>9422</v>
      </c>
      <c r="D472" s="404">
        <v>171108482</v>
      </c>
      <c r="E472" s="401" t="str">
        <f t="shared" si="7"/>
        <v>Í1+(PÈ2IÎ</v>
      </c>
    </row>
    <row r="473" spans="1:5" ht="26.1" hidden="1">
      <c r="A473" s="403" t="s">
        <v>9423</v>
      </c>
      <c r="B473">
        <v>58400</v>
      </c>
      <c r="C473" t="s">
        <v>9424</v>
      </c>
      <c r="E473" s="401" t="e">
        <f t="shared" si="7"/>
        <v>#VALUE!</v>
      </c>
    </row>
    <row r="474" spans="1:5" ht="26.1">
      <c r="A474" s="403" t="s">
        <v>9425</v>
      </c>
      <c r="B474">
        <v>8800</v>
      </c>
      <c r="C474" t="s">
        <v>9426</v>
      </c>
      <c r="D474" s="404">
        <v>171107536</v>
      </c>
      <c r="E474" s="401" t="str">
        <f t="shared" si="7"/>
        <v>Í1+'UÈ6rÎ</v>
      </c>
    </row>
    <row r="475" spans="1:5" ht="26.1">
      <c r="A475" s="403" t="s">
        <v>9427</v>
      </c>
      <c r="B475">
        <v>23200</v>
      </c>
      <c r="C475" t="s">
        <v>9428</v>
      </c>
      <c r="D475" s="404">
        <v>171100642</v>
      </c>
      <c r="E475" s="401" t="str">
        <f t="shared" si="7"/>
        <v>Í1+Â`È2qÎ</v>
      </c>
    </row>
    <row r="476" spans="1:5" ht="26.1">
      <c r="A476" s="403" t="s">
        <v>9429</v>
      </c>
      <c r="B476">
        <v>16800</v>
      </c>
      <c r="C476" t="s">
        <v>9430</v>
      </c>
      <c r="D476" s="404">
        <v>171109220</v>
      </c>
      <c r="E476" s="401" t="str">
        <f t="shared" si="7"/>
        <v>Í1+)6È0?Î</v>
      </c>
    </row>
    <row r="477" spans="1:5" ht="26.1">
      <c r="A477" s="403" t="s">
        <v>2811</v>
      </c>
      <c r="B477">
        <v>58400</v>
      </c>
      <c r="C477" t="s">
        <v>9431</v>
      </c>
      <c r="D477" s="404">
        <v>171110115</v>
      </c>
      <c r="E477" s="401" t="str">
        <f t="shared" si="7"/>
        <v>Í1+*+È54Î</v>
      </c>
    </row>
    <row r="478" spans="1:5" ht="26.1" hidden="1">
      <c r="A478" s="403" t="s">
        <v>9432</v>
      </c>
      <c r="B478">
        <v>26400</v>
      </c>
      <c r="C478" t="s">
        <v>9433</v>
      </c>
      <c r="E478" s="401" t="e">
        <f t="shared" si="7"/>
        <v>#VALUE!</v>
      </c>
    </row>
    <row r="479" spans="1:5" ht="26.1" hidden="1">
      <c r="A479" s="403" t="s">
        <v>9434</v>
      </c>
      <c r="B479">
        <v>12000</v>
      </c>
      <c r="C479" t="s">
        <v>9435</v>
      </c>
      <c r="E479" s="401" t="e">
        <f t="shared" si="7"/>
        <v>#VALUE!</v>
      </c>
    </row>
    <row r="480" spans="1:5" ht="26.1" hidden="1">
      <c r="A480" s="403" t="s">
        <v>9436</v>
      </c>
      <c r="B480">
        <v>13600</v>
      </c>
      <c r="C480" t="s">
        <v>9437</v>
      </c>
      <c r="E480" s="401" t="e">
        <f t="shared" si="7"/>
        <v>#VALUE!</v>
      </c>
    </row>
    <row r="481" spans="1:5" ht="26.1">
      <c r="A481" s="403" t="s">
        <v>9438</v>
      </c>
      <c r="B481">
        <v>16800</v>
      </c>
      <c r="C481" t="s">
        <v>9439</v>
      </c>
      <c r="D481" s="404">
        <v>171103394</v>
      </c>
      <c r="E481" s="401" t="str">
        <f t="shared" si="7"/>
        <v>Í1+#GÈ4"Î</v>
      </c>
    </row>
    <row r="482" spans="1:5" ht="26.1">
      <c r="A482" s="403" t="s">
        <v>9440</v>
      </c>
      <c r="B482">
        <v>47200</v>
      </c>
      <c r="C482" t="s">
        <v>9441</v>
      </c>
      <c r="D482" s="404">
        <v>171100014</v>
      </c>
      <c r="E482" s="401" t="str">
        <f t="shared" si="7"/>
        <v>Í1+Â!È4OÎ</v>
      </c>
    </row>
    <row r="483" spans="1:5" ht="26.1">
      <c r="A483" s="403" t="s">
        <v>9442</v>
      </c>
      <c r="B483">
        <v>36000</v>
      </c>
      <c r="C483" t="s">
        <v>9443</v>
      </c>
      <c r="D483" s="404">
        <v>171111694</v>
      </c>
      <c r="E483" s="401" t="str">
        <f t="shared" si="7"/>
        <v>Í1++eÈ4KÎ</v>
      </c>
    </row>
    <row r="484" spans="1:5" ht="26.1">
      <c r="A484" s="403" t="s">
        <v>9444</v>
      </c>
      <c r="B484">
        <v>34400</v>
      </c>
      <c r="C484" t="s">
        <v>9445</v>
      </c>
      <c r="D484" s="404">
        <v>171107716</v>
      </c>
      <c r="E484" s="401" t="str">
        <f t="shared" si="7"/>
        <v>Í1+'gÈ6SÎ</v>
      </c>
    </row>
    <row r="485" spans="1:5" ht="26.1">
      <c r="A485" s="403" t="s">
        <v>9446</v>
      </c>
      <c r="B485">
        <v>15200</v>
      </c>
      <c r="C485" t="s">
        <v>9447</v>
      </c>
      <c r="D485" s="404">
        <v>171112569</v>
      </c>
      <c r="E485" s="401" t="str">
        <f t="shared" si="7"/>
        <v>Í1+,XÈ98Î</v>
      </c>
    </row>
    <row r="486" spans="1:5" ht="26.1">
      <c r="A486" s="403" t="s">
        <v>9448</v>
      </c>
      <c r="B486">
        <v>61600</v>
      </c>
      <c r="C486" t="s">
        <v>9449</v>
      </c>
      <c r="D486" s="404">
        <v>171105339</v>
      </c>
      <c r="E486" s="401" t="str">
        <f t="shared" si="7"/>
        <v>Í1+%AÈ9.Î</v>
      </c>
    </row>
    <row r="487" spans="1:5" ht="26.1">
      <c r="A487" s="403" t="s">
        <v>5823</v>
      </c>
      <c r="B487">
        <v>48800</v>
      </c>
      <c r="C487" t="s">
        <v>9450</v>
      </c>
      <c r="D487" s="404">
        <v>171107919</v>
      </c>
      <c r="E487" s="401" t="str">
        <f t="shared" si="7"/>
        <v>Í1+'{È9NÎ</v>
      </c>
    </row>
    <row r="488" spans="1:5" ht="26.1">
      <c r="A488" s="403" t="s">
        <v>9451</v>
      </c>
      <c r="B488">
        <v>34400</v>
      </c>
      <c r="C488" t="s">
        <v>9452</v>
      </c>
      <c r="D488" s="404">
        <v>171103312</v>
      </c>
      <c r="E488" s="401" t="str">
        <f t="shared" si="7"/>
        <v>Í1+#?È2]Î</v>
      </c>
    </row>
    <row r="489" spans="1:5" ht="26.1" hidden="1">
      <c r="A489" s="403" t="s">
        <v>9453</v>
      </c>
      <c r="B489">
        <v>12000</v>
      </c>
      <c r="C489" t="s">
        <v>9454</v>
      </c>
      <c r="E489" s="401" t="e">
        <f t="shared" si="7"/>
        <v>#VALUE!</v>
      </c>
    </row>
    <row r="490" spans="1:5" ht="26.1">
      <c r="A490" s="403" t="s">
        <v>9455</v>
      </c>
      <c r="B490">
        <v>8800</v>
      </c>
      <c r="C490" t="s">
        <v>9456</v>
      </c>
      <c r="D490" s="404">
        <v>171107663</v>
      </c>
      <c r="E490" s="401" t="str">
        <f t="shared" si="7"/>
        <v>Í1+'bÈ3-Î</v>
      </c>
    </row>
    <row r="491" spans="1:5" ht="26.1">
      <c r="A491" s="403" t="s">
        <v>9457</v>
      </c>
      <c r="B491">
        <v>23200</v>
      </c>
      <c r="C491" t="s">
        <v>9458</v>
      </c>
      <c r="D491" s="404">
        <v>171110429</v>
      </c>
      <c r="E491" s="401" t="str">
        <f t="shared" si="7"/>
        <v>Í1+*JÈ9aÎ</v>
      </c>
    </row>
    <row r="492" spans="1:5" ht="26.1" hidden="1">
      <c r="A492" s="403" t="s">
        <v>9459</v>
      </c>
      <c r="B492">
        <v>3400</v>
      </c>
      <c r="C492" t="s">
        <v>9460</v>
      </c>
      <c r="E492" s="401" t="e">
        <f t="shared" si="7"/>
        <v>#VALUE!</v>
      </c>
    </row>
    <row r="493" spans="1:5" ht="26.1">
      <c r="A493" s="403" t="s">
        <v>9461</v>
      </c>
      <c r="B493">
        <v>100000</v>
      </c>
      <c r="C493" t="s">
        <v>9462</v>
      </c>
      <c r="D493" s="404">
        <v>171105899</v>
      </c>
      <c r="E493" s="401" t="str">
        <f t="shared" si="7"/>
        <v>Í1+%yÈ9@Î</v>
      </c>
    </row>
    <row r="494" spans="1:5" ht="26.1">
      <c r="A494" s="403" t="s">
        <v>9463</v>
      </c>
      <c r="B494">
        <v>13600</v>
      </c>
      <c r="C494" t="s">
        <v>9464</v>
      </c>
      <c r="D494" s="404">
        <v>171104964</v>
      </c>
      <c r="E494" s="401" t="str">
        <f t="shared" si="7"/>
        <v>Í1+$ÄÈ4;Î</v>
      </c>
    </row>
    <row r="495" spans="1:5" ht="26.1">
      <c r="A495" s="403" t="s">
        <v>9465</v>
      </c>
      <c r="B495">
        <v>15200</v>
      </c>
      <c r="C495" t="s">
        <v>9466</v>
      </c>
      <c r="D495" s="404">
        <v>171111418</v>
      </c>
      <c r="E495" s="401" t="str">
        <f t="shared" si="7"/>
        <v>Í1++IÈ8ZÎ</v>
      </c>
    </row>
    <row r="496" spans="1:5" ht="26.1">
      <c r="A496" s="403" t="s">
        <v>9467</v>
      </c>
      <c r="B496">
        <v>63200</v>
      </c>
      <c r="C496" t="s">
        <v>9468</v>
      </c>
      <c r="D496" s="404">
        <v>171106053</v>
      </c>
      <c r="E496" s="401" t="str">
        <f t="shared" si="7"/>
        <v>Í1+&amp;%È3kÎ</v>
      </c>
    </row>
    <row r="497" spans="1:5" ht="26.1">
      <c r="A497" s="403" t="s">
        <v>9469</v>
      </c>
      <c r="B497">
        <v>20000</v>
      </c>
      <c r="C497" t="s">
        <v>9470</v>
      </c>
      <c r="D497" s="404">
        <v>171106398</v>
      </c>
      <c r="E497" s="401" t="str">
        <f t="shared" si="7"/>
        <v>Í1+&amp;GÈ8CÎ</v>
      </c>
    </row>
    <row r="498" spans="1:5" ht="26.1">
      <c r="A498" s="403" t="s">
        <v>9471</v>
      </c>
      <c r="B498">
        <v>20000</v>
      </c>
      <c r="C498" t="s">
        <v>9472</v>
      </c>
      <c r="D498" s="404">
        <v>171112477</v>
      </c>
      <c r="E498" s="401" t="str">
        <f t="shared" si="7"/>
        <v>Í1+,OÈ7oÎ</v>
      </c>
    </row>
    <row r="499" spans="1:5" ht="26.1">
      <c r="A499" s="403" t="s">
        <v>9473</v>
      </c>
      <c r="B499">
        <v>60000</v>
      </c>
      <c r="C499" t="s">
        <v>9474</v>
      </c>
      <c r="D499" s="404">
        <v>171105279</v>
      </c>
      <c r="E499" s="401" t="str">
        <f t="shared" si="7"/>
        <v>Í1+%;È9}Î</v>
      </c>
    </row>
    <row r="500" spans="1:5" ht="26.1">
      <c r="A500" s="403" t="s">
        <v>9475</v>
      </c>
      <c r="B500">
        <v>16800</v>
      </c>
      <c r="C500" t="s">
        <v>9476</v>
      </c>
      <c r="D500" s="404">
        <v>171106476</v>
      </c>
      <c r="E500" s="401" t="str">
        <f t="shared" si="7"/>
        <v>Í1+&amp;OÈ6WÎ</v>
      </c>
    </row>
    <row r="501" spans="1:5" ht="26.1">
      <c r="A501" s="403" t="s">
        <v>9477</v>
      </c>
      <c r="B501">
        <v>21600</v>
      </c>
      <c r="C501" t="s">
        <v>9478</v>
      </c>
      <c r="D501" s="404">
        <v>171112442</v>
      </c>
      <c r="E501" s="401" t="str">
        <f t="shared" si="7"/>
        <v>Í1+,LÈ2EÎ</v>
      </c>
    </row>
    <row r="502" spans="1:5" ht="26.1">
      <c r="A502" s="403" t="s">
        <v>9479</v>
      </c>
      <c r="B502">
        <v>13600</v>
      </c>
      <c r="C502" t="s">
        <v>9480</v>
      </c>
      <c r="D502" s="404">
        <v>171105510</v>
      </c>
      <c r="E502" s="401" t="str">
        <f t="shared" si="7"/>
        <v>Í1+%SÈ0@Î</v>
      </c>
    </row>
    <row r="503" spans="1:5" ht="26.1" hidden="1">
      <c r="A503" s="403" t="s">
        <v>9481</v>
      </c>
      <c r="B503">
        <v>55200</v>
      </c>
      <c r="C503" t="s">
        <v>9482</v>
      </c>
      <c r="E503" s="401" t="e">
        <f t="shared" si="7"/>
        <v>#VALUE!</v>
      </c>
    </row>
    <row r="504" spans="1:5" ht="26.1">
      <c r="A504" s="403" t="s">
        <v>9483</v>
      </c>
      <c r="B504">
        <v>10400</v>
      </c>
      <c r="C504" t="s">
        <v>9484</v>
      </c>
      <c r="D504" s="404">
        <v>171108408</v>
      </c>
      <c r="E504" s="401" t="str">
        <f t="shared" si="7"/>
        <v>Í1+(HÈ8MÎ</v>
      </c>
    </row>
    <row r="505" spans="1:5" ht="26.1" hidden="1">
      <c r="A505" s="403" t="s">
        <v>9485</v>
      </c>
      <c r="B505">
        <v>8800</v>
      </c>
      <c r="C505" t="s">
        <v>9486</v>
      </c>
      <c r="E505" s="401" t="e">
        <f t="shared" si="7"/>
        <v>#VALUE!</v>
      </c>
    </row>
    <row r="506" spans="1:5" ht="26.1">
      <c r="A506" s="403" t="s">
        <v>9487</v>
      </c>
      <c r="B506">
        <v>71200</v>
      </c>
      <c r="C506" t="s">
        <v>9488</v>
      </c>
      <c r="D506" s="404">
        <v>171106257</v>
      </c>
      <c r="E506" s="401" t="str">
        <f t="shared" si="7"/>
        <v>Í1+&amp;9È7lÎ</v>
      </c>
    </row>
    <row r="507" spans="1:5" ht="26.1">
      <c r="A507" s="403" t="s">
        <v>9489</v>
      </c>
      <c r="B507">
        <v>127200</v>
      </c>
      <c r="C507" t="s">
        <v>9490</v>
      </c>
      <c r="D507" s="404">
        <v>171105018</v>
      </c>
      <c r="E507" s="401" t="str">
        <f t="shared" si="7"/>
        <v>Í1+%!È8vÎ</v>
      </c>
    </row>
    <row r="508" spans="1:5" ht="26.1">
      <c r="A508" s="403" t="s">
        <v>9491</v>
      </c>
      <c r="B508">
        <v>4700</v>
      </c>
      <c r="C508" t="s">
        <v>9492</v>
      </c>
      <c r="D508" s="404">
        <v>171105173</v>
      </c>
      <c r="E508" s="401" t="str">
        <f t="shared" si="7"/>
        <v>Í1+%1È31Î</v>
      </c>
    </row>
    <row r="509" spans="1:5" ht="26.1">
      <c r="A509" s="403" t="s">
        <v>9493</v>
      </c>
      <c r="B509">
        <v>4700</v>
      </c>
      <c r="C509" t="s">
        <v>9494</v>
      </c>
      <c r="D509" s="404">
        <v>171110329</v>
      </c>
      <c r="E509" s="401" t="str">
        <f t="shared" si="7"/>
        <v>Í1+*@È99Î</v>
      </c>
    </row>
    <row r="510" spans="1:5" ht="26.1">
      <c r="A510" s="403" t="s">
        <v>9495</v>
      </c>
      <c r="B510">
        <v>56800</v>
      </c>
      <c r="C510" t="s">
        <v>9496</v>
      </c>
      <c r="D510" s="404">
        <v>171110147</v>
      </c>
      <c r="E510" s="401" t="str">
        <f t="shared" si="7"/>
        <v>Í1+*.È7LÎ</v>
      </c>
    </row>
    <row r="511" spans="1:5" ht="26.1">
      <c r="A511" s="403" t="s">
        <v>9497</v>
      </c>
      <c r="B511">
        <v>4700</v>
      </c>
      <c r="C511" t="s">
        <v>9498</v>
      </c>
      <c r="D511" s="404">
        <v>171108484</v>
      </c>
      <c r="E511" s="401" t="str">
        <f t="shared" si="7"/>
        <v>Í1+(PÈ4UÎ</v>
      </c>
    </row>
    <row r="512" spans="1:5" ht="26.1">
      <c r="A512" s="403" t="s">
        <v>9499</v>
      </c>
      <c r="B512">
        <v>47200</v>
      </c>
      <c r="C512" t="s">
        <v>9500</v>
      </c>
      <c r="D512" s="404">
        <v>171100572</v>
      </c>
      <c r="E512" s="401" t="str">
        <f t="shared" si="7"/>
        <v>Í1+ÂYÈ2UÎ</v>
      </c>
    </row>
    <row r="513" spans="1:5" ht="26.1">
      <c r="A513" s="403" t="s">
        <v>9501</v>
      </c>
      <c r="B513">
        <v>26400</v>
      </c>
      <c r="C513" t="s">
        <v>9502</v>
      </c>
      <c r="D513" s="404">
        <v>171103229</v>
      </c>
      <c r="E513" s="401" t="str">
        <f t="shared" si="7"/>
        <v>Í1+#6È9cÎ</v>
      </c>
    </row>
    <row r="514" spans="1:5" ht="26.1">
      <c r="A514" s="403" t="s">
        <v>9503</v>
      </c>
      <c r="B514">
        <v>40800</v>
      </c>
      <c r="C514" t="s">
        <v>9504</v>
      </c>
      <c r="D514" s="404">
        <v>171110472</v>
      </c>
      <c r="E514" s="401" t="str">
        <f t="shared" si="7"/>
        <v>Í1+*OÈ2KÎ</v>
      </c>
    </row>
    <row r="515" spans="1:5" ht="26.1">
      <c r="A515" s="403" t="s">
        <v>9505</v>
      </c>
      <c r="B515">
        <v>325600</v>
      </c>
      <c r="C515" t="s">
        <v>9506</v>
      </c>
      <c r="D515" s="404">
        <v>171105969</v>
      </c>
      <c r="E515" s="401" t="str">
        <f t="shared" ref="E515:E578" si="8">Code128(D515)</f>
        <v>Í1+%ÄÈ9\Î</v>
      </c>
    </row>
    <row r="516" spans="1:5" ht="26.1">
      <c r="A516" s="403" t="s">
        <v>9507</v>
      </c>
      <c r="B516">
        <v>8800</v>
      </c>
      <c r="C516" t="s">
        <v>9508</v>
      </c>
      <c r="D516" s="404">
        <v>171112240</v>
      </c>
      <c r="E516" s="401" t="str">
        <f t="shared" si="8"/>
        <v>Í1+,8È0PÎ</v>
      </c>
    </row>
    <row r="517" spans="1:5" ht="26.1">
      <c r="A517" s="403" t="s">
        <v>9509</v>
      </c>
      <c r="B517">
        <v>8800</v>
      </c>
      <c r="C517" t="s">
        <v>9510</v>
      </c>
      <c r="D517" s="404">
        <v>171110110</v>
      </c>
      <c r="E517" s="401" t="str">
        <f t="shared" si="8"/>
        <v>Í1+*+È0}Î</v>
      </c>
    </row>
    <row r="518" spans="1:5" ht="26.1">
      <c r="A518" s="403" t="s">
        <v>2047</v>
      </c>
      <c r="B518">
        <v>23200</v>
      </c>
      <c r="C518" t="s">
        <v>9511</v>
      </c>
      <c r="D518" s="404">
        <v>171105268</v>
      </c>
      <c r="E518" s="401" t="str">
        <f t="shared" si="8"/>
        <v>Í1+%:È8sÎ</v>
      </c>
    </row>
    <row r="519" spans="1:5" ht="26.1" hidden="1">
      <c r="A519" s="403" t="s">
        <v>9512</v>
      </c>
      <c r="B519">
        <v>58400</v>
      </c>
      <c r="C519" t="s">
        <v>9513</v>
      </c>
      <c r="E519" s="401" t="e">
        <f t="shared" si="8"/>
        <v>#VALUE!</v>
      </c>
    </row>
    <row r="520" spans="1:5" ht="26.1" hidden="1">
      <c r="A520" s="403" t="s">
        <v>9514</v>
      </c>
      <c r="B520">
        <v>3400</v>
      </c>
      <c r="C520" t="s">
        <v>9515</v>
      </c>
      <c r="E520" s="401" t="e">
        <f t="shared" si="8"/>
        <v>#VALUE!</v>
      </c>
    </row>
    <row r="521" spans="1:5" ht="26.1">
      <c r="A521" s="403" t="s">
        <v>9516</v>
      </c>
      <c r="B521">
        <v>61600</v>
      </c>
      <c r="C521" t="s">
        <v>9517</v>
      </c>
      <c r="D521" s="404">
        <v>171111740</v>
      </c>
      <c r="E521" s="401" t="str">
        <f t="shared" si="8"/>
        <v>Í1++jÈ0GÎ</v>
      </c>
    </row>
    <row r="522" spans="1:5" ht="26.1">
      <c r="A522" s="403" t="s">
        <v>9518</v>
      </c>
      <c r="B522">
        <v>29600</v>
      </c>
      <c r="C522" t="s">
        <v>9519</v>
      </c>
      <c r="D522" s="404">
        <v>171102244</v>
      </c>
      <c r="E522" s="401" t="str">
        <f t="shared" si="8"/>
        <v>Í1+"8È4JÎ</v>
      </c>
    </row>
    <row r="523" spans="1:5" ht="26.1">
      <c r="A523" s="403" t="s">
        <v>9520</v>
      </c>
      <c r="B523">
        <v>88800</v>
      </c>
      <c r="C523" t="s">
        <v>9521</v>
      </c>
      <c r="D523" s="404">
        <v>171105216</v>
      </c>
      <c r="E523" s="401" t="str">
        <f t="shared" si="8"/>
        <v>Í1+%5È6SÎ</v>
      </c>
    </row>
    <row r="524" spans="1:5" ht="26.1">
      <c r="A524" s="403" t="s">
        <v>9522</v>
      </c>
      <c r="B524">
        <v>15200</v>
      </c>
      <c r="C524" t="s">
        <v>9523</v>
      </c>
      <c r="D524" s="404">
        <v>171111389</v>
      </c>
      <c r="E524" s="401" t="str">
        <f t="shared" si="8"/>
        <v>Í1++FÈ9TÎ</v>
      </c>
    </row>
    <row r="525" spans="1:5" ht="26.1" hidden="1">
      <c r="A525" s="403" t="s">
        <v>9524</v>
      </c>
      <c r="B525">
        <v>20000</v>
      </c>
      <c r="C525" t="s">
        <v>9525</v>
      </c>
      <c r="E525" s="401" t="e">
        <f t="shared" si="8"/>
        <v>#VALUE!</v>
      </c>
    </row>
    <row r="526" spans="1:5" ht="26.1">
      <c r="A526" s="403" t="s">
        <v>9526</v>
      </c>
      <c r="B526">
        <v>20000</v>
      </c>
      <c r="C526" t="s">
        <v>9527</v>
      </c>
      <c r="D526" s="404">
        <v>171106261</v>
      </c>
      <c r="E526" s="401" t="str">
        <f t="shared" si="8"/>
        <v>Í1+&amp;:È1LÎ</v>
      </c>
    </row>
    <row r="527" spans="1:5" ht="26.1" hidden="1">
      <c r="A527" s="403" t="s">
        <v>9528</v>
      </c>
      <c r="B527">
        <v>23200</v>
      </c>
      <c r="C527" t="s">
        <v>9529</v>
      </c>
      <c r="E527" s="401" t="e">
        <f t="shared" si="8"/>
        <v>#VALUE!</v>
      </c>
    </row>
    <row r="528" spans="1:5" ht="26.1">
      <c r="A528" s="403" t="s">
        <v>9530</v>
      </c>
      <c r="B528">
        <v>12000</v>
      </c>
      <c r="C528" t="s">
        <v>9531</v>
      </c>
      <c r="D528" s="404">
        <v>171102383</v>
      </c>
      <c r="E528" s="401" t="str">
        <f t="shared" si="8"/>
        <v>Í1+"FÈ3|Î</v>
      </c>
    </row>
    <row r="529" spans="1:5" ht="26.1">
      <c r="A529" s="403" t="s">
        <v>9532</v>
      </c>
      <c r="B529">
        <v>20000</v>
      </c>
      <c r="C529" t="s">
        <v>9533</v>
      </c>
      <c r="D529" s="404">
        <v>171105599</v>
      </c>
      <c r="E529" s="401" t="str">
        <f t="shared" si="8"/>
        <v>Í1+%[È9/Î</v>
      </c>
    </row>
    <row r="530" spans="1:5" ht="26.1" hidden="1">
      <c r="A530" s="403" t="s">
        <v>9534</v>
      </c>
      <c r="B530">
        <v>2100</v>
      </c>
      <c r="C530" t="s">
        <v>9535</v>
      </c>
      <c r="E530" s="401" t="e">
        <f t="shared" si="8"/>
        <v>#VALUE!</v>
      </c>
    </row>
    <row r="531" spans="1:5" ht="26.1">
      <c r="A531" s="403" t="s">
        <v>9536</v>
      </c>
      <c r="B531">
        <v>28000</v>
      </c>
      <c r="C531" t="s">
        <v>9537</v>
      </c>
      <c r="D531" s="404">
        <v>171103151</v>
      </c>
      <c r="E531" s="401" t="str">
        <f t="shared" si="8"/>
        <v>Í1+#/È1~Î</v>
      </c>
    </row>
    <row r="532" spans="1:5" ht="26.1">
      <c r="A532" s="403" t="s">
        <v>9538</v>
      </c>
      <c r="B532">
        <v>8800</v>
      </c>
      <c r="C532" t="s">
        <v>9539</v>
      </c>
      <c r="D532" s="404">
        <v>171110193</v>
      </c>
      <c r="E532" s="401" t="str">
        <f t="shared" si="8"/>
        <v>Í1+*3È3HÎ</v>
      </c>
    </row>
    <row r="533" spans="1:5" ht="26.1" hidden="1">
      <c r="A533" s="403" t="s">
        <v>9540</v>
      </c>
      <c r="B533">
        <v>3400</v>
      </c>
      <c r="C533" t="s">
        <v>9541</v>
      </c>
      <c r="E533" s="401" t="e">
        <f t="shared" si="8"/>
        <v>#VALUE!</v>
      </c>
    </row>
    <row r="534" spans="1:5" ht="26.1">
      <c r="A534" s="403" t="s">
        <v>9542</v>
      </c>
      <c r="B534">
        <v>4700</v>
      </c>
      <c r="C534" t="s">
        <v>9543</v>
      </c>
      <c r="D534" s="404">
        <v>171103213</v>
      </c>
      <c r="E534" s="401" t="str">
        <f t="shared" si="8"/>
        <v>Í1+#5È3;Î</v>
      </c>
    </row>
    <row r="535" spans="1:5" ht="26.1">
      <c r="A535" s="403" t="s">
        <v>9544</v>
      </c>
      <c r="B535">
        <v>55200</v>
      </c>
      <c r="C535" t="s">
        <v>9545</v>
      </c>
      <c r="D535" s="404">
        <v>171105880</v>
      </c>
      <c r="E535" s="401" t="str">
        <f t="shared" si="8"/>
        <v>Í1+%xÈ0mÎ</v>
      </c>
    </row>
    <row r="536" spans="1:5" ht="26.1" hidden="1">
      <c r="A536" s="403" t="s">
        <v>9546</v>
      </c>
      <c r="B536">
        <v>82400</v>
      </c>
      <c r="C536" t="s">
        <v>9547</v>
      </c>
      <c r="E536" s="401" t="e">
        <f t="shared" si="8"/>
        <v>#VALUE!</v>
      </c>
    </row>
    <row r="537" spans="1:5" ht="26.1" hidden="1">
      <c r="A537" s="403" t="s">
        <v>9548</v>
      </c>
      <c r="B537">
        <v>24800</v>
      </c>
      <c r="C537" t="s">
        <v>9549</v>
      </c>
      <c r="E537" s="401" t="e">
        <f t="shared" si="8"/>
        <v>#VALUE!</v>
      </c>
    </row>
    <row r="538" spans="1:5" ht="26.1">
      <c r="A538" s="403" t="s">
        <v>9550</v>
      </c>
      <c r="B538">
        <v>55200</v>
      </c>
      <c r="C538" t="s">
        <v>9551</v>
      </c>
      <c r="D538" s="404">
        <v>171105848</v>
      </c>
      <c r="E538" s="401" t="str">
        <f t="shared" si="8"/>
        <v>Í1+%tÈ8&amp;Î</v>
      </c>
    </row>
    <row r="539" spans="1:5" ht="26.1">
      <c r="A539" s="403" t="s">
        <v>9552</v>
      </c>
      <c r="B539">
        <v>7200</v>
      </c>
      <c r="C539" t="s">
        <v>9553</v>
      </c>
      <c r="D539" s="404">
        <v>171108331</v>
      </c>
      <c r="E539" s="401" t="str">
        <f t="shared" si="8"/>
        <v>Í1+(AÈ1nÎ</v>
      </c>
    </row>
    <row r="540" spans="1:5" ht="26.1" hidden="1">
      <c r="A540" s="403" t="s">
        <v>9554</v>
      </c>
      <c r="B540">
        <v>15200</v>
      </c>
      <c r="C540" t="s">
        <v>9555</v>
      </c>
      <c r="E540" s="401" t="e">
        <f t="shared" si="8"/>
        <v>#VALUE!</v>
      </c>
    </row>
    <row r="541" spans="1:5" ht="26.1">
      <c r="A541" s="403" t="s">
        <v>9556</v>
      </c>
      <c r="B541">
        <v>21600</v>
      </c>
      <c r="C541" t="s">
        <v>9557</v>
      </c>
      <c r="D541" s="404">
        <v>171100072</v>
      </c>
      <c r="E541" s="401" t="str">
        <f t="shared" si="8"/>
        <v>Í1+Â'È2[Î</v>
      </c>
    </row>
    <row r="542" spans="1:5" ht="26.1">
      <c r="A542" s="403" t="s">
        <v>9558</v>
      </c>
      <c r="B542">
        <v>32800</v>
      </c>
      <c r="C542" t="s">
        <v>9559</v>
      </c>
      <c r="D542" s="404">
        <v>171105534</v>
      </c>
      <c r="E542" s="401" t="str">
        <f t="shared" si="8"/>
        <v>Í1+%UÈ4`Î</v>
      </c>
    </row>
    <row r="543" spans="1:5" ht="26.1">
      <c r="A543" s="403" t="s">
        <v>5189</v>
      </c>
      <c r="B543">
        <v>26400</v>
      </c>
      <c r="C543" t="s">
        <v>9560</v>
      </c>
      <c r="D543" s="404">
        <v>171107508</v>
      </c>
      <c r="E543" s="401" t="str">
        <f t="shared" si="8"/>
        <v>Í1+'RÈ8rÎ</v>
      </c>
    </row>
    <row r="544" spans="1:5" ht="26.1">
      <c r="A544" s="403" t="s">
        <v>9561</v>
      </c>
      <c r="B544">
        <v>12000</v>
      </c>
      <c r="C544" t="s">
        <v>9562</v>
      </c>
      <c r="D544" s="404">
        <v>171109325</v>
      </c>
      <c r="E544" s="401" t="str">
        <f t="shared" si="8"/>
        <v>Í1+)@È5ÉÎ</v>
      </c>
    </row>
    <row r="545" spans="1:5" ht="26.1">
      <c r="A545" s="403" t="s">
        <v>2053</v>
      </c>
      <c r="B545">
        <v>61600</v>
      </c>
      <c r="C545" t="s">
        <v>9563</v>
      </c>
      <c r="D545" s="404">
        <v>171100276</v>
      </c>
      <c r="E545" s="401" t="str">
        <f t="shared" si="8"/>
        <v>Í1+Â;È6\Î</v>
      </c>
    </row>
    <row r="546" spans="1:5" ht="26.1">
      <c r="A546" s="403" t="s">
        <v>9564</v>
      </c>
      <c r="B546">
        <v>32800</v>
      </c>
      <c r="C546" t="s">
        <v>9565</v>
      </c>
      <c r="D546" s="404">
        <v>171106363</v>
      </c>
      <c r="E546" s="401" t="str">
        <f t="shared" si="8"/>
        <v>Í1+&amp;DÈ3ÄÎ</v>
      </c>
    </row>
    <row r="547" spans="1:5" ht="26.1" hidden="1">
      <c r="A547" s="403" t="s">
        <v>9566</v>
      </c>
      <c r="B547">
        <v>24800</v>
      </c>
      <c r="C547" t="s">
        <v>9567</v>
      </c>
      <c r="E547" s="401" t="e">
        <f t="shared" si="8"/>
        <v>#VALUE!</v>
      </c>
    </row>
    <row r="548" spans="1:5" ht="26.1">
      <c r="A548" s="403" t="s">
        <v>9568</v>
      </c>
      <c r="B548">
        <v>2100</v>
      </c>
      <c r="C548" t="s">
        <v>9569</v>
      </c>
      <c r="D548" s="404">
        <v>171102504</v>
      </c>
      <c r="E548" s="401" t="str">
        <f t="shared" si="8"/>
        <v>Í1+"RÈ4KÎ</v>
      </c>
    </row>
    <row r="549" spans="1:5" ht="26.1">
      <c r="A549" s="403" t="s">
        <v>9570</v>
      </c>
      <c r="B549">
        <v>4700</v>
      </c>
      <c r="C549" t="s">
        <v>9571</v>
      </c>
      <c r="D549" s="404">
        <v>171103217</v>
      </c>
      <c r="E549" s="401" t="str">
        <f t="shared" si="8"/>
        <v>Í1+#5È7SÎ</v>
      </c>
    </row>
    <row r="550" spans="1:5" ht="26.1">
      <c r="A550" s="403" t="s">
        <v>9572</v>
      </c>
      <c r="B550">
        <v>3400</v>
      </c>
      <c r="C550" t="s">
        <v>9573</v>
      </c>
      <c r="D550" s="404">
        <v>171103207</v>
      </c>
      <c r="E550" s="401" t="str">
        <f t="shared" si="8"/>
        <v>Í1+#4È7OÎ</v>
      </c>
    </row>
    <row r="551" spans="1:5" ht="26.1">
      <c r="A551" s="403" t="s">
        <v>9574</v>
      </c>
      <c r="B551">
        <v>10400</v>
      </c>
      <c r="C551" t="s">
        <v>9575</v>
      </c>
      <c r="D551" s="404">
        <v>171103206</v>
      </c>
      <c r="E551" s="401" t="str">
        <f t="shared" si="8"/>
        <v>Í1+#4È6IÎ</v>
      </c>
    </row>
    <row r="552" spans="1:5" ht="26.1">
      <c r="A552" s="403" t="s">
        <v>9576</v>
      </c>
      <c r="B552">
        <v>31200</v>
      </c>
      <c r="C552" t="s">
        <v>9577</v>
      </c>
      <c r="D552" s="404">
        <v>171103205</v>
      </c>
      <c r="E552" s="401" t="str">
        <f t="shared" si="8"/>
        <v>Í1+#4È5CÎ</v>
      </c>
    </row>
    <row r="553" spans="1:5" ht="26.1">
      <c r="A553" s="403" t="s">
        <v>9578</v>
      </c>
      <c r="B553">
        <v>4700</v>
      </c>
      <c r="C553" t="s">
        <v>9579</v>
      </c>
      <c r="D553" s="404">
        <v>171107772</v>
      </c>
      <c r="E553" s="401" t="str">
        <f t="shared" si="8"/>
        <v>Í1+'mÈ2SÎ</v>
      </c>
    </row>
    <row r="554" spans="1:5" ht="26.1">
      <c r="A554" s="403" t="s">
        <v>9580</v>
      </c>
      <c r="B554">
        <v>15200</v>
      </c>
      <c r="C554" t="s">
        <v>9581</v>
      </c>
      <c r="D554" s="404">
        <v>171105637</v>
      </c>
      <c r="E554" s="401" t="str">
        <f t="shared" si="8"/>
        <v>Í1+%_È73Î</v>
      </c>
    </row>
    <row r="555" spans="1:5" ht="26.1" hidden="1">
      <c r="A555" s="403" t="s">
        <v>9582</v>
      </c>
      <c r="B555">
        <v>13600</v>
      </c>
      <c r="C555" t="s">
        <v>9583</v>
      </c>
      <c r="E555" s="401" t="e">
        <f t="shared" si="8"/>
        <v>#VALUE!</v>
      </c>
    </row>
    <row r="556" spans="1:5" ht="26.1">
      <c r="A556" s="403" t="s">
        <v>9584</v>
      </c>
      <c r="B556">
        <v>29600</v>
      </c>
      <c r="C556" t="s">
        <v>9585</v>
      </c>
      <c r="D556" s="404">
        <v>171110238</v>
      </c>
      <c r="E556" s="401" t="str">
        <f t="shared" si="8"/>
        <v>Í1+*7È8vÎ</v>
      </c>
    </row>
    <row r="557" spans="1:5" ht="26.1">
      <c r="A557" s="403" t="s">
        <v>9586</v>
      </c>
      <c r="B557">
        <v>64800</v>
      </c>
      <c r="C557" t="s">
        <v>9587</v>
      </c>
      <c r="D557" s="404">
        <v>171100197</v>
      </c>
      <c r="E557" s="401" t="str">
        <f t="shared" si="8"/>
        <v>Í1+Â3È7BÎ</v>
      </c>
    </row>
    <row r="558" spans="1:5" ht="26.1">
      <c r="A558" s="403" t="s">
        <v>9588</v>
      </c>
      <c r="B558">
        <v>191200</v>
      </c>
      <c r="C558" t="s">
        <v>9589</v>
      </c>
      <c r="D558" s="404">
        <v>171111736</v>
      </c>
      <c r="E558" s="401" t="str">
        <f t="shared" si="8"/>
        <v>Í1++iÈ6gÎ</v>
      </c>
    </row>
    <row r="559" spans="1:5" ht="26.1">
      <c r="A559" s="403" t="s">
        <v>9590</v>
      </c>
      <c r="B559">
        <v>4700</v>
      </c>
      <c r="C559" t="s">
        <v>9591</v>
      </c>
      <c r="D559" s="404">
        <v>171106424</v>
      </c>
      <c r="E559" s="401" t="str">
        <f t="shared" si="8"/>
        <v>Í1+&amp;JÈ47Î</v>
      </c>
    </row>
    <row r="560" spans="1:5" ht="26.1" hidden="1">
      <c r="A560" s="403" t="s">
        <v>9592</v>
      </c>
      <c r="B560">
        <v>112800</v>
      </c>
      <c r="C560" t="s">
        <v>9593</v>
      </c>
      <c r="E560" s="401" t="e">
        <f t="shared" si="8"/>
        <v>#VALUE!</v>
      </c>
    </row>
    <row r="561" spans="1:5" ht="26.1" hidden="1">
      <c r="A561" s="403" t="s">
        <v>9594</v>
      </c>
      <c r="B561">
        <v>10400</v>
      </c>
      <c r="C561" t="s">
        <v>9595</v>
      </c>
      <c r="E561" s="401" t="e">
        <f t="shared" si="8"/>
        <v>#VALUE!</v>
      </c>
    </row>
    <row r="562" spans="1:5" ht="26.1">
      <c r="A562" s="403" t="s">
        <v>9596</v>
      </c>
      <c r="B562">
        <v>50400</v>
      </c>
      <c r="C562" t="s">
        <v>9597</v>
      </c>
      <c r="D562" s="404">
        <v>171109445</v>
      </c>
      <c r="E562" s="401" t="str">
        <f t="shared" si="8"/>
        <v>Í1+)LÈ5NÎ</v>
      </c>
    </row>
    <row r="563" spans="1:5" ht="26.1">
      <c r="A563" s="403" t="s">
        <v>9598</v>
      </c>
      <c r="B563">
        <v>24800</v>
      </c>
      <c r="C563" t="s">
        <v>9599</v>
      </c>
      <c r="D563" s="404">
        <v>171105244</v>
      </c>
      <c r="E563" s="401" t="str">
        <f t="shared" si="8"/>
        <v>Í1+%8È4SÎ</v>
      </c>
    </row>
    <row r="564" spans="1:5" ht="26.1">
      <c r="A564" s="403" t="s">
        <v>9600</v>
      </c>
      <c r="B564">
        <v>18400</v>
      </c>
      <c r="C564" t="s">
        <v>9601</v>
      </c>
      <c r="D564" s="404">
        <v>171100522</v>
      </c>
      <c r="E564" s="401" t="str">
        <f t="shared" si="8"/>
        <v>Í1+ÂTÈ2AÎ</v>
      </c>
    </row>
    <row r="565" spans="1:5" ht="26.1">
      <c r="A565" s="403" t="s">
        <v>9602</v>
      </c>
      <c r="B565">
        <v>31200</v>
      </c>
      <c r="C565" t="s">
        <v>9603</v>
      </c>
      <c r="D565" s="404">
        <v>171106064</v>
      </c>
      <c r="E565" s="401" t="str">
        <f t="shared" si="8"/>
        <v>Í1+&amp;&amp;È4uÎ</v>
      </c>
    </row>
    <row r="566" spans="1:5" ht="26.1" hidden="1">
      <c r="A566" s="403" t="s">
        <v>9604</v>
      </c>
      <c r="B566">
        <v>152800</v>
      </c>
      <c r="C566" t="s">
        <v>9605</v>
      </c>
      <c r="E566" s="401" t="e">
        <f t="shared" si="8"/>
        <v>#VALUE!</v>
      </c>
    </row>
    <row r="567" spans="1:5" ht="26.1" hidden="1">
      <c r="A567" s="403" t="s">
        <v>9606</v>
      </c>
      <c r="B567">
        <v>18400</v>
      </c>
      <c r="C567" t="s">
        <v>9607</v>
      </c>
      <c r="E567" s="401" t="e">
        <f t="shared" si="8"/>
        <v>#VALUE!</v>
      </c>
    </row>
    <row r="568" spans="1:5" ht="26.1">
      <c r="A568" s="403" t="s">
        <v>9608</v>
      </c>
      <c r="B568">
        <v>42400</v>
      </c>
      <c r="C568" t="s">
        <v>9609</v>
      </c>
      <c r="D568" s="404">
        <v>171106104</v>
      </c>
      <c r="E568" s="401" t="str">
        <f t="shared" si="8"/>
        <v>Í1+&amp;*È4ÉÎ</v>
      </c>
    </row>
    <row r="569" spans="1:5" ht="26.1">
      <c r="A569" s="403" t="s">
        <v>9610</v>
      </c>
      <c r="B569">
        <v>21600</v>
      </c>
      <c r="C569" t="s">
        <v>9611</v>
      </c>
      <c r="D569" s="404">
        <v>171107444</v>
      </c>
      <c r="E569" s="401" t="str">
        <f t="shared" si="8"/>
        <v>Í1+'LÈ4BÎ</v>
      </c>
    </row>
    <row r="570" spans="1:5" ht="26.1">
      <c r="A570" s="403" t="s">
        <v>9612</v>
      </c>
      <c r="B570">
        <v>151200</v>
      </c>
      <c r="C570" t="s">
        <v>9613</v>
      </c>
      <c r="D570" s="404">
        <v>171102395</v>
      </c>
      <c r="E570" s="401" t="str">
        <f t="shared" si="8"/>
        <v>Í1+"GÈ5%Î</v>
      </c>
    </row>
    <row r="571" spans="1:5" ht="26.1">
      <c r="A571" s="403" t="s">
        <v>9614</v>
      </c>
      <c r="B571">
        <v>36000</v>
      </c>
      <c r="C571" t="s">
        <v>9615</v>
      </c>
      <c r="D571" s="404">
        <v>171111733</v>
      </c>
      <c r="E571" s="401" t="str">
        <f t="shared" si="8"/>
        <v>Í1++iÈ3UÎ</v>
      </c>
    </row>
    <row r="572" spans="1:5" ht="26.1" hidden="1">
      <c r="A572" s="403" t="s">
        <v>9616</v>
      </c>
      <c r="B572">
        <v>13600</v>
      </c>
      <c r="C572" t="s">
        <v>9617</v>
      </c>
      <c r="E572" s="401" t="e">
        <f t="shared" si="8"/>
        <v>#VALUE!</v>
      </c>
    </row>
    <row r="573" spans="1:5" ht="26.1" hidden="1">
      <c r="A573" s="403" t="s">
        <v>9618</v>
      </c>
      <c r="B573">
        <v>26400</v>
      </c>
      <c r="C573" t="s">
        <v>9619</v>
      </c>
      <c r="E573" s="401" t="e">
        <f t="shared" si="8"/>
        <v>#VALUE!</v>
      </c>
    </row>
    <row r="574" spans="1:5" ht="26.1">
      <c r="A574" s="403" t="s">
        <v>9620</v>
      </c>
      <c r="B574">
        <v>23200</v>
      </c>
      <c r="C574" t="s">
        <v>9621</v>
      </c>
      <c r="D574" s="404">
        <v>171100566</v>
      </c>
      <c r="E574" s="401" t="str">
        <f t="shared" si="8"/>
        <v>Í1+ÂXÈ6iÎ</v>
      </c>
    </row>
    <row r="575" spans="1:5" ht="26.1">
      <c r="A575" s="403" t="s">
        <v>9622</v>
      </c>
      <c r="B575">
        <v>10400</v>
      </c>
      <c r="C575" t="s">
        <v>9623</v>
      </c>
      <c r="D575" s="404">
        <v>171105336</v>
      </c>
      <c r="E575" s="401" t="str">
        <f t="shared" si="8"/>
        <v>Í1+%AÈ6ÇÎ</v>
      </c>
    </row>
    <row r="576" spans="1:5" ht="26.1" hidden="1">
      <c r="A576" s="403" t="s">
        <v>9624</v>
      </c>
      <c r="B576">
        <v>28000</v>
      </c>
      <c r="C576" t="s">
        <v>9625</v>
      </c>
      <c r="E576" s="401" t="e">
        <f t="shared" si="8"/>
        <v>#VALUE!</v>
      </c>
    </row>
    <row r="577" spans="1:5" ht="26.1">
      <c r="A577" s="403" t="s">
        <v>9626</v>
      </c>
      <c r="B577">
        <v>20000</v>
      </c>
      <c r="C577" t="s">
        <v>9627</v>
      </c>
      <c r="D577" s="404">
        <v>171111495</v>
      </c>
      <c r="E577" s="401" t="str">
        <f t="shared" si="8"/>
        <v>Í1++QÈ5hÎ</v>
      </c>
    </row>
    <row r="578" spans="1:5" ht="26.1">
      <c r="A578" s="403" t="s">
        <v>9628</v>
      </c>
      <c r="B578">
        <v>28000</v>
      </c>
      <c r="C578" t="s">
        <v>9629</v>
      </c>
      <c r="D578" s="404">
        <v>171100306</v>
      </c>
      <c r="E578" s="401" t="str">
        <f t="shared" si="8"/>
        <v>Í1+Â&gt;È6hÎ</v>
      </c>
    </row>
    <row r="579" spans="1:5" ht="26.1">
      <c r="A579" s="403" t="s">
        <v>9630</v>
      </c>
      <c r="B579">
        <v>32800</v>
      </c>
      <c r="C579" t="s">
        <v>9631</v>
      </c>
      <c r="D579" s="404">
        <v>171104902</v>
      </c>
      <c r="E579" s="401" t="str">
        <f t="shared" ref="E579:E642" si="9">Code128(D579)</f>
        <v>Í1+$zÈ2~Î</v>
      </c>
    </row>
    <row r="580" spans="1:5" ht="26.1" hidden="1">
      <c r="A580" s="403" t="s">
        <v>9632</v>
      </c>
      <c r="B580">
        <v>15200</v>
      </c>
      <c r="C580" t="s">
        <v>9633</v>
      </c>
      <c r="E580" s="401" t="e">
        <f t="shared" si="9"/>
        <v>#VALUE!</v>
      </c>
    </row>
    <row r="581" spans="1:5" ht="26.1">
      <c r="A581" s="403" t="s">
        <v>9634</v>
      </c>
      <c r="B581">
        <v>4700</v>
      </c>
      <c r="C581" t="s">
        <v>9635</v>
      </c>
      <c r="D581" s="404">
        <v>171108041</v>
      </c>
      <c r="E581" s="401" t="str">
        <f t="shared" si="9"/>
        <v>Í1+($È1aÎ</v>
      </c>
    </row>
    <row r="582" spans="1:5" ht="26.1">
      <c r="A582" s="403" t="s">
        <v>9636</v>
      </c>
      <c r="B582">
        <v>36000</v>
      </c>
      <c r="C582" t="s">
        <v>9637</v>
      </c>
      <c r="D582" s="404">
        <v>171105530</v>
      </c>
      <c r="E582" s="401" t="str">
        <f t="shared" si="9"/>
        <v>Í1+%UÈ0HÎ</v>
      </c>
    </row>
    <row r="583" spans="1:5" ht="26.1">
      <c r="A583" s="403" t="s">
        <v>9638</v>
      </c>
      <c r="B583">
        <v>10400</v>
      </c>
      <c r="C583" t="s">
        <v>9639</v>
      </c>
      <c r="D583" s="404">
        <v>171104990</v>
      </c>
      <c r="E583" s="401" t="str">
        <f t="shared" si="9"/>
        <v>Í1+$ÇÈ0/Î</v>
      </c>
    </row>
    <row r="584" spans="1:5" ht="26.1" hidden="1">
      <c r="A584" s="403" t="s">
        <v>9640</v>
      </c>
      <c r="B584">
        <v>2100</v>
      </c>
      <c r="C584" t="s">
        <v>9641</v>
      </c>
      <c r="E584" s="401" t="e">
        <f t="shared" si="9"/>
        <v>#VALUE!</v>
      </c>
    </row>
    <row r="585" spans="1:5" ht="26.1">
      <c r="A585" s="403" t="s">
        <v>9642</v>
      </c>
      <c r="B585">
        <v>18400</v>
      </c>
      <c r="C585" t="s">
        <v>9643</v>
      </c>
      <c r="D585" s="404">
        <v>171110310</v>
      </c>
      <c r="E585" s="401" t="str">
        <f t="shared" si="9"/>
        <v>Í1+*?È0fÎ</v>
      </c>
    </row>
    <row r="586" spans="1:5" ht="26.1">
      <c r="A586" s="403" t="s">
        <v>9644</v>
      </c>
      <c r="B586">
        <v>20000</v>
      </c>
      <c r="C586" t="s">
        <v>9645</v>
      </c>
      <c r="D586" s="404">
        <v>171111516</v>
      </c>
      <c r="E586" s="401" t="str">
        <f t="shared" si="9"/>
        <v>Í1++SÈ6vÎ</v>
      </c>
    </row>
    <row r="587" spans="1:5" ht="26.1">
      <c r="A587" s="403" t="s">
        <v>9646</v>
      </c>
      <c r="B587">
        <v>52000</v>
      </c>
      <c r="C587" t="s">
        <v>9647</v>
      </c>
      <c r="D587" s="404">
        <v>171110293</v>
      </c>
      <c r="E587" s="401" t="str">
        <f t="shared" si="9"/>
        <v>Í1+*=È3pÎ</v>
      </c>
    </row>
    <row r="588" spans="1:5" ht="26.1" hidden="1">
      <c r="A588" s="403" t="s">
        <v>9648</v>
      </c>
      <c r="B588">
        <v>24800</v>
      </c>
      <c r="C588" t="s">
        <v>9649</v>
      </c>
      <c r="E588" s="401" t="e">
        <f t="shared" si="9"/>
        <v>#VALUE!</v>
      </c>
    </row>
    <row r="589" spans="1:5" ht="26.1" hidden="1">
      <c r="A589" s="403" t="s">
        <v>9650</v>
      </c>
      <c r="B589">
        <v>10400</v>
      </c>
      <c r="C589" t="s">
        <v>9651</v>
      </c>
      <c r="E589" s="401" t="e">
        <f t="shared" si="9"/>
        <v>#VALUE!</v>
      </c>
    </row>
    <row r="590" spans="1:5" ht="26.1">
      <c r="A590" s="403" t="s">
        <v>9652</v>
      </c>
      <c r="B590">
        <v>7200</v>
      </c>
      <c r="C590" t="s">
        <v>9653</v>
      </c>
      <c r="D590" s="404">
        <v>171112552</v>
      </c>
      <c r="E590" s="401" t="str">
        <f t="shared" si="9"/>
        <v>Í1+,WÈ2qÎ</v>
      </c>
    </row>
    <row r="591" spans="1:5" ht="26.1">
      <c r="A591" s="403" t="s">
        <v>9654</v>
      </c>
      <c r="B591">
        <v>37600</v>
      </c>
      <c r="C591" t="s">
        <v>9655</v>
      </c>
      <c r="D591" s="404">
        <v>171107615</v>
      </c>
      <c r="E591" s="401" t="str">
        <f t="shared" si="9"/>
        <v>Í1+']È5%Î</v>
      </c>
    </row>
    <row r="592" spans="1:5" ht="26.1">
      <c r="A592" s="403" t="s">
        <v>9656</v>
      </c>
      <c r="B592">
        <v>100000</v>
      </c>
      <c r="C592" t="s">
        <v>9657</v>
      </c>
      <c r="D592" s="404">
        <v>171110401</v>
      </c>
      <c r="E592" s="401" t="str">
        <f t="shared" si="9"/>
        <v>Í1+*HÈ1)Î</v>
      </c>
    </row>
    <row r="593" spans="1:5" ht="26.1">
      <c r="A593" s="403" t="s">
        <v>9658</v>
      </c>
      <c r="B593">
        <v>56800</v>
      </c>
      <c r="C593" t="s">
        <v>9659</v>
      </c>
      <c r="D593" s="404">
        <v>171110328</v>
      </c>
      <c r="E593" s="401" t="str">
        <f t="shared" si="9"/>
        <v>Í1+*@È83Î</v>
      </c>
    </row>
    <row r="594" spans="1:5" ht="26.1">
      <c r="A594" s="403" t="s">
        <v>9660</v>
      </c>
      <c r="B594">
        <v>47200</v>
      </c>
      <c r="C594" t="s">
        <v>9661</v>
      </c>
      <c r="D594" s="404">
        <v>171100175</v>
      </c>
      <c r="E594" s="401" t="str">
        <f t="shared" si="9"/>
        <v>Í1+Â1È5.Î</v>
      </c>
    </row>
    <row r="595" spans="1:5" ht="26.1">
      <c r="A595" s="403" t="s">
        <v>9016</v>
      </c>
      <c r="B595">
        <v>23200</v>
      </c>
      <c r="C595" t="s">
        <v>9662</v>
      </c>
      <c r="D595" s="404">
        <v>171103188</v>
      </c>
      <c r="E595" s="401" t="str">
        <f t="shared" si="9"/>
        <v>Í1+#2È8MÎ</v>
      </c>
    </row>
    <row r="596" spans="1:5" ht="26.1">
      <c r="A596" s="403" t="s">
        <v>9663</v>
      </c>
      <c r="B596">
        <v>29600</v>
      </c>
      <c r="C596" t="s">
        <v>9664</v>
      </c>
      <c r="D596" s="404">
        <v>171102468</v>
      </c>
      <c r="E596" s="401" t="str">
        <f t="shared" si="9"/>
        <v>Í1+"NÈ8SÎ</v>
      </c>
    </row>
    <row r="597" spans="1:5" ht="26.1">
      <c r="A597" s="403" t="s">
        <v>9665</v>
      </c>
      <c r="B597">
        <v>40800</v>
      </c>
      <c r="C597" t="s">
        <v>9666</v>
      </c>
      <c r="D597" s="404">
        <v>171103152</v>
      </c>
      <c r="E597" s="401" t="str">
        <f t="shared" si="9"/>
        <v>Í1+#/È2ÈÎ</v>
      </c>
    </row>
    <row r="598" spans="1:5" ht="26.1">
      <c r="A598" s="403" t="s">
        <v>9667</v>
      </c>
      <c r="B598">
        <v>4700</v>
      </c>
      <c r="C598" t="s">
        <v>9668</v>
      </c>
      <c r="D598" s="404">
        <v>171107858</v>
      </c>
      <c r="E598" s="401" t="str">
        <f t="shared" si="9"/>
        <v>Í1+'uÈ80Î</v>
      </c>
    </row>
    <row r="599" spans="1:5" ht="26.1">
      <c r="A599" s="403" t="s">
        <v>9669</v>
      </c>
      <c r="B599">
        <v>44000</v>
      </c>
      <c r="C599" t="s">
        <v>9670</v>
      </c>
      <c r="D599" s="404">
        <v>171107852</v>
      </c>
      <c r="E599" s="401" t="str">
        <f t="shared" si="9"/>
        <v>Í1+'uÈ2sÎ</v>
      </c>
    </row>
    <row r="600" spans="1:5" ht="26.1" hidden="1">
      <c r="A600" s="403" t="s">
        <v>9671</v>
      </c>
      <c r="B600">
        <v>26400</v>
      </c>
      <c r="C600" t="s">
        <v>9672</v>
      </c>
      <c r="E600" s="401" t="e">
        <f t="shared" si="9"/>
        <v>#VALUE!</v>
      </c>
    </row>
    <row r="601" spans="1:5" ht="26.1">
      <c r="A601" s="403" t="s">
        <v>9673</v>
      </c>
      <c r="B601">
        <v>31200</v>
      </c>
      <c r="C601" t="s">
        <v>9674</v>
      </c>
      <c r="D601" s="404">
        <v>171105972</v>
      </c>
      <c r="E601" s="401" t="str">
        <f t="shared" si="9"/>
        <v>Í1+%ÅÈ26Î</v>
      </c>
    </row>
    <row r="602" spans="1:5" ht="26.1" hidden="1">
      <c r="A602" s="403" t="s">
        <v>9675</v>
      </c>
      <c r="B602">
        <v>77600</v>
      </c>
      <c r="C602" t="s">
        <v>9676</v>
      </c>
      <c r="E602" s="401" t="e">
        <f t="shared" si="9"/>
        <v>#VALUE!</v>
      </c>
    </row>
    <row r="603" spans="1:5" ht="26.1" hidden="1">
      <c r="A603" s="403" t="s">
        <v>9677</v>
      </c>
      <c r="B603">
        <v>60000</v>
      </c>
      <c r="C603" t="s">
        <v>9678</v>
      </c>
      <c r="E603" s="401" t="e">
        <f t="shared" si="9"/>
        <v>#VALUE!</v>
      </c>
    </row>
    <row r="604" spans="1:5" ht="26.1">
      <c r="A604" s="403" t="s">
        <v>9679</v>
      </c>
      <c r="B604">
        <v>42400</v>
      </c>
      <c r="C604" t="s">
        <v>9680</v>
      </c>
      <c r="D604" s="404">
        <v>171106401</v>
      </c>
      <c r="E604" s="401" t="str">
        <f t="shared" si="9"/>
        <v>Í1+&amp;HÈ1ÈÎ</v>
      </c>
    </row>
    <row r="605" spans="1:5" ht="26.1">
      <c r="A605" s="403" t="s">
        <v>9681</v>
      </c>
      <c r="B605">
        <v>40800</v>
      </c>
      <c r="C605" t="s">
        <v>9682</v>
      </c>
      <c r="D605" s="404">
        <v>171103218</v>
      </c>
      <c r="E605" s="401" t="str">
        <f t="shared" si="9"/>
        <v>Í1+#5È8YÎ</v>
      </c>
    </row>
    <row r="606" spans="1:5" ht="26.1">
      <c r="A606" s="403" t="s">
        <v>9683</v>
      </c>
      <c r="B606">
        <v>31200</v>
      </c>
      <c r="C606" t="s">
        <v>9684</v>
      </c>
      <c r="D606" s="404">
        <v>171108478</v>
      </c>
      <c r="E606" s="401" t="str">
        <f t="shared" si="9"/>
        <v>Í1+(OÈ8iÎ</v>
      </c>
    </row>
    <row r="607" spans="1:5" ht="26.1">
      <c r="A607" s="403" t="s">
        <v>9685</v>
      </c>
      <c r="B607">
        <v>29600</v>
      </c>
      <c r="C607" t="s">
        <v>9686</v>
      </c>
      <c r="D607" s="404">
        <v>171105584</v>
      </c>
      <c r="E607" s="401" t="str">
        <f t="shared" si="9"/>
        <v>Í1+%ZÈ4tÎ</v>
      </c>
    </row>
    <row r="608" spans="1:5" ht="26.1">
      <c r="A608" s="403" t="s">
        <v>9687</v>
      </c>
      <c r="B608">
        <v>34400</v>
      </c>
      <c r="C608" t="s">
        <v>9688</v>
      </c>
      <c r="D608" s="404">
        <v>171103186</v>
      </c>
      <c r="E608" s="401" t="str">
        <f t="shared" si="9"/>
        <v>Í1+#2È6AÎ</v>
      </c>
    </row>
    <row r="609" spans="1:5" ht="26.1" hidden="1">
      <c r="A609" s="403" t="s">
        <v>4518</v>
      </c>
      <c r="B609">
        <v>24800</v>
      </c>
      <c r="C609" t="s">
        <v>9689</v>
      </c>
      <c r="E609" s="401" t="e">
        <f t="shared" si="9"/>
        <v>#VALUE!</v>
      </c>
    </row>
    <row r="610" spans="1:5" ht="26.1">
      <c r="A610" s="403" t="s">
        <v>9690</v>
      </c>
      <c r="B610">
        <v>26400</v>
      </c>
      <c r="C610" t="s">
        <v>9691</v>
      </c>
      <c r="D610" s="404">
        <v>171106046</v>
      </c>
      <c r="E610" s="401" t="str">
        <f t="shared" si="9"/>
        <v>Í1+&amp;$È6yÎ</v>
      </c>
    </row>
    <row r="611" spans="1:5" ht="26.1" hidden="1">
      <c r="A611" s="403" t="s">
        <v>9692</v>
      </c>
      <c r="B611">
        <v>45600</v>
      </c>
      <c r="C611" t="s">
        <v>9693</v>
      </c>
      <c r="E611" s="401" t="e">
        <f t="shared" si="9"/>
        <v>#VALUE!</v>
      </c>
    </row>
    <row r="612" spans="1:5" ht="26.1">
      <c r="A612" s="403" t="s">
        <v>9694</v>
      </c>
      <c r="B612">
        <v>63200</v>
      </c>
      <c r="C612" t="s">
        <v>9695</v>
      </c>
      <c r="D612" s="404">
        <v>171110198</v>
      </c>
      <c r="E612" s="401" t="str">
        <f t="shared" si="9"/>
        <v>Í1+*3È8fÎ</v>
      </c>
    </row>
    <row r="613" spans="1:5" ht="26.1">
      <c r="A613" s="403" t="s">
        <v>9696</v>
      </c>
      <c r="B613">
        <v>4700</v>
      </c>
      <c r="C613" t="s">
        <v>9697</v>
      </c>
      <c r="D613" s="404">
        <v>171108094</v>
      </c>
      <c r="E613" s="401" t="str">
        <f t="shared" si="9"/>
        <v>Í1+()È4ÂÎ</v>
      </c>
    </row>
    <row r="614" spans="1:5" ht="26.1" hidden="1">
      <c r="A614" s="403" t="s">
        <v>1070</v>
      </c>
      <c r="B614">
        <v>7200</v>
      </c>
      <c r="C614" t="s">
        <v>9698</v>
      </c>
      <c r="E614" s="401" t="e">
        <f t="shared" si="9"/>
        <v>#VALUE!</v>
      </c>
    </row>
    <row r="615" spans="1:5" ht="26.1">
      <c r="A615" s="403" t="s">
        <v>9699</v>
      </c>
      <c r="B615">
        <v>31200</v>
      </c>
      <c r="C615" t="s">
        <v>9700</v>
      </c>
      <c r="D615" s="404">
        <v>171108181</v>
      </c>
      <c r="E615" s="401" t="str">
        <f t="shared" si="9"/>
        <v>Í1+(2È12Î</v>
      </c>
    </row>
    <row r="616" spans="1:5" ht="26.1">
      <c r="A616" s="403" t="s">
        <v>9701</v>
      </c>
      <c r="B616">
        <v>15200</v>
      </c>
      <c r="C616" t="s">
        <v>9702</v>
      </c>
      <c r="D616" s="404">
        <v>171105470</v>
      </c>
      <c r="E616" s="401" t="str">
        <f t="shared" si="9"/>
        <v>Í1+%OÈ00Î</v>
      </c>
    </row>
    <row r="617" spans="1:5" ht="26.1">
      <c r="A617" s="403" t="s">
        <v>9703</v>
      </c>
      <c r="B617">
        <v>4700</v>
      </c>
      <c r="C617" t="s">
        <v>9704</v>
      </c>
      <c r="D617" s="404">
        <v>171111408</v>
      </c>
      <c r="E617" s="401" t="str">
        <f t="shared" si="9"/>
        <v>Í1++HÈ8VÎ</v>
      </c>
    </row>
    <row r="618" spans="1:5" ht="26.1">
      <c r="A618" s="403" t="s">
        <v>9705</v>
      </c>
      <c r="B618">
        <v>90400</v>
      </c>
      <c r="C618" t="s">
        <v>9706</v>
      </c>
      <c r="D618" s="404">
        <v>171102240</v>
      </c>
      <c r="E618" s="401" t="str">
        <f t="shared" si="9"/>
        <v>Í1+"8È02Î</v>
      </c>
    </row>
    <row r="619" spans="1:5" ht="26.1">
      <c r="A619" s="403" t="s">
        <v>9707</v>
      </c>
      <c r="B619">
        <v>4700</v>
      </c>
      <c r="C619" t="s">
        <v>9708</v>
      </c>
      <c r="D619" s="404">
        <v>171111409</v>
      </c>
      <c r="E619" s="401" t="str">
        <f t="shared" si="9"/>
        <v>Í1++HÈ9\Î</v>
      </c>
    </row>
    <row r="620" spans="1:5" ht="26.1" hidden="1">
      <c r="A620" s="403" t="s">
        <v>9709</v>
      </c>
      <c r="B620">
        <v>8800</v>
      </c>
      <c r="C620" t="s">
        <v>9710</v>
      </c>
      <c r="E620" s="401" t="e">
        <f t="shared" si="9"/>
        <v>#VALUE!</v>
      </c>
    </row>
    <row r="621" spans="1:5" ht="26.1">
      <c r="A621" s="403" t="s">
        <v>9711</v>
      </c>
      <c r="B621">
        <v>47200</v>
      </c>
      <c r="C621" t="s">
        <v>9712</v>
      </c>
      <c r="D621" s="404">
        <v>171105657</v>
      </c>
      <c r="E621" s="401" t="str">
        <f t="shared" si="9"/>
        <v>Í1+%aÈ7;Î</v>
      </c>
    </row>
    <row r="622" spans="1:5" ht="26.1">
      <c r="A622" s="403" t="s">
        <v>9713</v>
      </c>
      <c r="B622">
        <v>47200</v>
      </c>
      <c r="C622" t="s">
        <v>9714</v>
      </c>
      <c r="D622" s="404">
        <v>171110168</v>
      </c>
      <c r="E622" s="401" t="str">
        <f t="shared" si="9"/>
        <v>Í1+*0È8ZÎ</v>
      </c>
    </row>
    <row r="623" spans="1:5" ht="26.1">
      <c r="A623" s="403" t="s">
        <v>9715</v>
      </c>
      <c r="B623">
        <v>44000</v>
      </c>
      <c r="C623" t="s">
        <v>9716</v>
      </c>
      <c r="D623" s="404">
        <v>171106199</v>
      </c>
      <c r="E623" s="401" t="str">
        <f t="shared" si="9"/>
        <v>Í1+&amp;3È9`Î</v>
      </c>
    </row>
    <row r="624" spans="1:5" ht="26.1" hidden="1">
      <c r="A624" s="403" t="s">
        <v>9717</v>
      </c>
      <c r="B624">
        <v>24800</v>
      </c>
      <c r="C624" t="s">
        <v>9718</v>
      </c>
      <c r="E624" s="401" t="e">
        <f t="shared" si="9"/>
        <v>#VALUE!</v>
      </c>
    </row>
    <row r="625" spans="1:5" ht="26.1">
      <c r="A625" s="403" t="s">
        <v>9719</v>
      </c>
      <c r="B625">
        <v>13600</v>
      </c>
      <c r="C625" t="s">
        <v>9720</v>
      </c>
      <c r="D625" s="404">
        <v>171111561</v>
      </c>
      <c r="E625" s="401" t="str">
        <f t="shared" si="9"/>
        <v>Í1++XÈ1lÎ</v>
      </c>
    </row>
    <row r="626" spans="1:5" ht="26.1" hidden="1">
      <c r="A626" s="403" t="s">
        <v>9721</v>
      </c>
      <c r="B626">
        <v>58400</v>
      </c>
      <c r="C626" t="s">
        <v>9722</v>
      </c>
      <c r="E626" s="401" t="e">
        <f t="shared" si="9"/>
        <v>#VALUE!</v>
      </c>
    </row>
    <row r="627" spans="1:5" ht="26.1">
      <c r="A627" s="403" t="s">
        <v>9723</v>
      </c>
      <c r="B627">
        <v>24800</v>
      </c>
      <c r="C627" t="s">
        <v>9724</v>
      </c>
      <c r="D627" s="404">
        <v>171105659</v>
      </c>
      <c r="E627" s="401" t="str">
        <f t="shared" si="9"/>
        <v>Í1+%aÈ9GÎ</v>
      </c>
    </row>
    <row r="628" spans="1:5" ht="26.1">
      <c r="A628" s="403" t="s">
        <v>2201</v>
      </c>
      <c r="B628">
        <v>39200</v>
      </c>
      <c r="C628" t="s">
        <v>9725</v>
      </c>
      <c r="D628" s="404">
        <v>171107382</v>
      </c>
      <c r="E628" s="401" t="str">
        <f t="shared" si="9"/>
        <v>Í1+'FÈ2ÉÎ</v>
      </c>
    </row>
    <row r="629" spans="1:5" ht="26.1">
      <c r="A629" s="403" t="s">
        <v>9726</v>
      </c>
      <c r="B629">
        <v>37600</v>
      </c>
      <c r="C629" t="s">
        <v>9727</v>
      </c>
      <c r="D629" s="404">
        <v>171108190</v>
      </c>
      <c r="E629" s="401" t="str">
        <f t="shared" si="9"/>
        <v>Í1+(3È00Î</v>
      </c>
    </row>
    <row r="630" spans="1:5" ht="26.1">
      <c r="A630" s="403" t="s">
        <v>9728</v>
      </c>
      <c r="B630">
        <v>74400</v>
      </c>
      <c r="C630" t="s">
        <v>9729</v>
      </c>
      <c r="D630" s="404">
        <v>171100696</v>
      </c>
      <c r="E630" s="401" t="str">
        <f t="shared" si="9"/>
        <v>Í1+ÂeÈ66Î</v>
      </c>
    </row>
    <row r="631" spans="1:5" ht="26.1">
      <c r="A631" s="403" t="s">
        <v>9730</v>
      </c>
      <c r="B631">
        <v>10400</v>
      </c>
      <c r="C631" t="s">
        <v>9731</v>
      </c>
      <c r="D631" s="404">
        <v>171110342</v>
      </c>
      <c r="E631" s="401" t="str">
        <f t="shared" si="9"/>
        <v>Í1+*BÈ2~Î</v>
      </c>
    </row>
    <row r="632" spans="1:5" ht="26.1">
      <c r="A632" s="403" t="s">
        <v>9732</v>
      </c>
      <c r="B632">
        <v>196000</v>
      </c>
      <c r="C632" t="s">
        <v>9733</v>
      </c>
      <c r="D632" s="404">
        <v>171105545</v>
      </c>
      <c r="E632" s="401" t="str">
        <f t="shared" si="9"/>
        <v>Í1+%VÈ5jÎ</v>
      </c>
    </row>
    <row r="633" spans="1:5" ht="26.1">
      <c r="A633" s="403" t="s">
        <v>9734</v>
      </c>
      <c r="B633">
        <v>24800</v>
      </c>
      <c r="C633" t="s">
        <v>9735</v>
      </c>
      <c r="D633" s="404">
        <v>171111699</v>
      </c>
      <c r="E633" s="401" t="str">
        <f t="shared" si="9"/>
        <v>Í1++eÈ9iÎ</v>
      </c>
    </row>
    <row r="634" spans="1:5" ht="26.1">
      <c r="A634" s="403" t="s">
        <v>9736</v>
      </c>
      <c r="B634">
        <v>29600</v>
      </c>
      <c r="C634" t="s">
        <v>9737</v>
      </c>
      <c r="D634" s="404">
        <v>171105828</v>
      </c>
      <c r="E634" s="401" t="str">
        <f t="shared" si="9"/>
        <v>Í1+%rÈ8ÉÎ</v>
      </c>
    </row>
    <row r="635" spans="1:5" ht="26.1">
      <c r="A635" s="403" t="s">
        <v>9738</v>
      </c>
      <c r="B635">
        <v>24800</v>
      </c>
      <c r="C635" t="s">
        <v>9739</v>
      </c>
      <c r="D635" s="404">
        <v>171105491</v>
      </c>
      <c r="E635" s="401" t="str">
        <f t="shared" si="9"/>
        <v>Í1+%QÈ1&gt;Î</v>
      </c>
    </row>
    <row r="636" spans="1:5" ht="26.1">
      <c r="A636" s="403" t="s">
        <v>9740</v>
      </c>
      <c r="B636">
        <v>45600</v>
      </c>
      <c r="C636" t="s">
        <v>9741</v>
      </c>
      <c r="D636" s="404">
        <v>171105512</v>
      </c>
      <c r="E636" s="401" t="str">
        <f t="shared" si="9"/>
        <v>Í1+%SÈ2LÎ</v>
      </c>
    </row>
    <row r="637" spans="1:5" ht="26.1">
      <c r="A637" s="403" t="s">
        <v>9742</v>
      </c>
      <c r="B637">
        <v>13600</v>
      </c>
      <c r="C637" t="s">
        <v>9743</v>
      </c>
      <c r="D637" s="404">
        <v>171107403</v>
      </c>
      <c r="E637" s="401" t="str">
        <f t="shared" si="9"/>
        <v>Í1+'HÈ3,Î</v>
      </c>
    </row>
    <row r="638" spans="1:5" ht="26.1">
      <c r="A638" s="403" t="s">
        <v>9744</v>
      </c>
      <c r="B638">
        <v>63200</v>
      </c>
      <c r="C638" t="s">
        <v>9745</v>
      </c>
      <c r="D638" s="404">
        <v>171105344</v>
      </c>
      <c r="E638" s="401" t="str">
        <f t="shared" si="9"/>
        <v>Í1+%BÈ4{Î</v>
      </c>
    </row>
    <row r="639" spans="1:5" ht="26.1">
      <c r="A639" s="403" t="s">
        <v>9746</v>
      </c>
      <c r="B639">
        <v>45600</v>
      </c>
      <c r="C639" t="s">
        <v>9747</v>
      </c>
      <c r="D639" s="404">
        <v>171105574</v>
      </c>
      <c r="E639" s="401" t="str">
        <f t="shared" si="9"/>
        <v>Í1+%YÈ4pÎ</v>
      </c>
    </row>
    <row r="640" spans="1:5" ht="26.1">
      <c r="A640" s="403" t="s">
        <v>9748</v>
      </c>
      <c r="B640">
        <v>37600</v>
      </c>
      <c r="C640" t="s">
        <v>9749</v>
      </c>
      <c r="D640" s="404">
        <v>171103281</v>
      </c>
      <c r="E640" s="401" t="str">
        <f t="shared" si="9"/>
        <v>Í1+#&lt;È1KÎ</v>
      </c>
    </row>
    <row r="641" spans="1:5" ht="26.1">
      <c r="A641" s="403" t="s">
        <v>1619</v>
      </c>
      <c r="B641">
        <v>8800</v>
      </c>
      <c r="C641" t="s">
        <v>9750</v>
      </c>
      <c r="D641" s="404">
        <v>171112224</v>
      </c>
      <c r="E641" s="401" t="str">
        <f t="shared" si="9"/>
        <v>Í1+,6È4`Î</v>
      </c>
    </row>
    <row r="642" spans="1:5" ht="26.1">
      <c r="A642" s="403" t="s">
        <v>9751</v>
      </c>
      <c r="B642">
        <v>112800</v>
      </c>
      <c r="C642" t="s">
        <v>9752</v>
      </c>
      <c r="D642" s="404">
        <v>171107870</v>
      </c>
      <c r="E642" s="401" t="str">
        <f t="shared" si="9"/>
        <v>Í1+'wÈ0oÎ</v>
      </c>
    </row>
    <row r="643" spans="1:5" ht="26.1" hidden="1">
      <c r="A643" s="403" t="s">
        <v>9753</v>
      </c>
      <c r="B643">
        <v>74400</v>
      </c>
      <c r="C643" t="s">
        <v>9754</v>
      </c>
      <c r="E643" s="401" t="e">
        <f t="shared" ref="E643:E706" si="10">Code128(D643)</f>
        <v>#VALUE!</v>
      </c>
    </row>
    <row r="644" spans="1:5" ht="26.1">
      <c r="A644" s="403" t="s">
        <v>9755</v>
      </c>
      <c r="B644">
        <v>29600</v>
      </c>
      <c r="C644" t="s">
        <v>9756</v>
      </c>
      <c r="D644" s="404">
        <v>171106138</v>
      </c>
      <c r="E644" s="401" t="str">
        <f t="shared" si="10"/>
        <v>Í1+&amp;-È8BÎ</v>
      </c>
    </row>
    <row r="645" spans="1:5" ht="26.1">
      <c r="A645" s="403" t="s">
        <v>9757</v>
      </c>
      <c r="B645">
        <v>20000</v>
      </c>
      <c r="C645" t="s">
        <v>9758</v>
      </c>
      <c r="D645" s="404">
        <v>171103440</v>
      </c>
      <c r="E645" s="401" t="str">
        <f t="shared" si="10"/>
        <v>Í1+#LÈ0ÉÎ</v>
      </c>
    </row>
    <row r="646" spans="1:5" ht="26.1" hidden="1">
      <c r="A646" s="403" t="s">
        <v>9759</v>
      </c>
      <c r="B646">
        <v>55200</v>
      </c>
      <c r="C646" t="s">
        <v>9760</v>
      </c>
      <c r="E646" s="401" t="e">
        <f t="shared" si="10"/>
        <v>#VALUE!</v>
      </c>
    </row>
    <row r="647" spans="1:5" ht="26.1" hidden="1">
      <c r="A647" s="403" t="s">
        <v>9761</v>
      </c>
      <c r="B647">
        <v>15200</v>
      </c>
      <c r="C647" t="s">
        <v>9762</v>
      </c>
      <c r="E647" s="401" t="e">
        <f t="shared" si="10"/>
        <v>#VALUE!</v>
      </c>
    </row>
    <row r="648" spans="1:5" ht="26.1">
      <c r="A648" s="403" t="s">
        <v>9763</v>
      </c>
      <c r="B648">
        <v>13600</v>
      </c>
      <c r="C648" t="s">
        <v>9764</v>
      </c>
      <c r="D648" s="404">
        <v>171105719</v>
      </c>
      <c r="E648" s="401" t="str">
        <f t="shared" si="10"/>
        <v>Í1+%gÈ9_Î</v>
      </c>
    </row>
    <row r="649" spans="1:5" ht="26.1">
      <c r="A649" s="403" t="s">
        <v>9765</v>
      </c>
      <c r="B649">
        <v>28000</v>
      </c>
      <c r="C649" t="s">
        <v>9766</v>
      </c>
      <c r="D649" s="404">
        <v>171105503</v>
      </c>
      <c r="E649" s="401" t="str">
        <f t="shared" si="10"/>
        <v>Í1+%RÈ3NÎ</v>
      </c>
    </row>
    <row r="650" spans="1:5" ht="26.1" hidden="1">
      <c r="A650" s="403" t="s">
        <v>9767</v>
      </c>
      <c r="B650">
        <v>12000</v>
      </c>
      <c r="C650" t="s">
        <v>9768</v>
      </c>
      <c r="E650" s="401" t="e">
        <f t="shared" si="10"/>
        <v>#VALUE!</v>
      </c>
    </row>
    <row r="651" spans="1:5" ht="26.1">
      <c r="A651" s="403" t="s">
        <v>9769</v>
      </c>
      <c r="B651">
        <v>12000</v>
      </c>
      <c r="C651" t="s">
        <v>9770</v>
      </c>
      <c r="D651" s="404">
        <v>171109179</v>
      </c>
      <c r="E651" s="401" t="str">
        <f t="shared" si="10"/>
        <v>Í1+)1È9aÎ</v>
      </c>
    </row>
    <row r="652" spans="1:5" ht="26.1" hidden="1">
      <c r="A652" s="403" t="s">
        <v>9771</v>
      </c>
      <c r="B652">
        <v>8800</v>
      </c>
      <c r="C652" t="s">
        <v>9772</v>
      </c>
      <c r="E652" s="401" t="e">
        <f t="shared" si="10"/>
        <v>#VALUE!</v>
      </c>
    </row>
    <row r="653" spans="1:5" ht="26.1">
      <c r="A653" s="403" t="s">
        <v>9773</v>
      </c>
      <c r="B653">
        <v>12000</v>
      </c>
      <c r="C653" t="s">
        <v>9774</v>
      </c>
      <c r="D653" s="404">
        <v>171106125</v>
      </c>
      <c r="E653" s="401" t="str">
        <f t="shared" si="10"/>
        <v>Í1+&amp;,È5,Î</v>
      </c>
    </row>
    <row r="654" spans="1:5" ht="26.1" hidden="1">
      <c r="A654" s="403" t="s">
        <v>9775</v>
      </c>
      <c r="B654">
        <v>95200</v>
      </c>
      <c r="C654" t="s">
        <v>9776</v>
      </c>
      <c r="E654" s="401" t="e">
        <f t="shared" si="10"/>
        <v>#VALUE!</v>
      </c>
    </row>
    <row r="655" spans="1:5" ht="26.1">
      <c r="A655" s="403" t="s">
        <v>9777</v>
      </c>
      <c r="B655">
        <v>7200</v>
      </c>
      <c r="C655" t="s">
        <v>9778</v>
      </c>
      <c r="D655" s="404">
        <v>171112250</v>
      </c>
      <c r="E655" s="401" t="str">
        <f t="shared" si="10"/>
        <v>Í1+,9È0TÎ</v>
      </c>
    </row>
    <row r="656" spans="1:5" ht="26.1">
      <c r="A656" s="403" t="s">
        <v>9779</v>
      </c>
      <c r="B656">
        <v>48800</v>
      </c>
      <c r="C656" t="s">
        <v>9780</v>
      </c>
      <c r="D656" s="404">
        <v>171110415</v>
      </c>
      <c r="E656" s="401" t="str">
        <f t="shared" si="10"/>
        <v>Í1+*IÈ5EÎ</v>
      </c>
    </row>
    <row r="657" spans="1:5" ht="26.1">
      <c r="A657" s="403" t="s">
        <v>9781</v>
      </c>
      <c r="B657">
        <v>23200</v>
      </c>
      <c r="C657" t="s">
        <v>9782</v>
      </c>
      <c r="D657" s="404">
        <v>171111517</v>
      </c>
      <c r="E657" s="401" t="str">
        <f t="shared" si="10"/>
        <v>Í1++SÈ7|Î</v>
      </c>
    </row>
    <row r="658" spans="1:5" ht="26.1">
      <c r="A658" s="403" t="s">
        <v>9783</v>
      </c>
      <c r="B658">
        <v>69600</v>
      </c>
      <c r="C658" t="s">
        <v>9784</v>
      </c>
      <c r="D658" s="404">
        <v>171108450</v>
      </c>
      <c r="E658" s="401" t="str">
        <f t="shared" si="10"/>
        <v>Í1+(MÈ01Î</v>
      </c>
    </row>
    <row r="659" spans="1:5" ht="26.1">
      <c r="A659" s="403" t="s">
        <v>9785</v>
      </c>
      <c r="B659">
        <v>24800</v>
      </c>
      <c r="C659" t="s">
        <v>9786</v>
      </c>
      <c r="D659" s="404">
        <v>171106447</v>
      </c>
      <c r="E659" s="401" t="str">
        <f t="shared" si="10"/>
        <v>Í1+&amp;LÈ7QÎ</v>
      </c>
    </row>
    <row r="660" spans="1:5" ht="26.1">
      <c r="A660" s="403" t="s">
        <v>9787</v>
      </c>
      <c r="B660">
        <v>109600</v>
      </c>
      <c r="C660" t="s">
        <v>9788</v>
      </c>
      <c r="D660" s="404">
        <v>171105568</v>
      </c>
      <c r="E660" s="401" t="str">
        <f t="shared" si="10"/>
        <v>Í1+%XÈ8ÈÎ</v>
      </c>
    </row>
    <row r="661" spans="1:5" ht="26.1">
      <c r="A661" s="403" t="s">
        <v>9789</v>
      </c>
      <c r="B661">
        <v>2100</v>
      </c>
      <c r="C661" t="s">
        <v>9790</v>
      </c>
      <c r="D661" s="404">
        <v>171102175</v>
      </c>
      <c r="E661" s="401" t="str">
        <f t="shared" si="10"/>
        <v>Í1+"1È54Î</v>
      </c>
    </row>
    <row r="662" spans="1:5" ht="26.1" hidden="1">
      <c r="A662" s="403" t="s">
        <v>9791</v>
      </c>
      <c r="B662">
        <v>13600</v>
      </c>
      <c r="C662" t="s">
        <v>9792</v>
      </c>
      <c r="E662" s="401" t="e">
        <f t="shared" si="10"/>
        <v>#VALUE!</v>
      </c>
    </row>
    <row r="663" spans="1:5" ht="26.1">
      <c r="A663" s="403" t="s">
        <v>9793</v>
      </c>
      <c r="B663">
        <v>52000</v>
      </c>
      <c r="C663" t="s">
        <v>9794</v>
      </c>
      <c r="D663" s="404">
        <v>171105737</v>
      </c>
      <c r="E663" s="401" t="str">
        <f t="shared" si="10"/>
        <v>Í1+%iÈ7[Î</v>
      </c>
    </row>
    <row r="664" spans="1:5" ht="26.1">
      <c r="A664" s="403" t="s">
        <v>327</v>
      </c>
      <c r="B664">
        <v>32800</v>
      </c>
      <c r="C664" t="s">
        <v>9795</v>
      </c>
      <c r="D664" s="404">
        <v>171100735</v>
      </c>
      <c r="E664" s="401" t="str">
        <f t="shared" si="10"/>
        <v>Í1+ÂiÈ5@Î</v>
      </c>
    </row>
    <row r="665" spans="1:5" ht="26.1">
      <c r="A665" s="403" t="s">
        <v>9796</v>
      </c>
      <c r="B665">
        <v>55200</v>
      </c>
      <c r="C665" t="s">
        <v>9797</v>
      </c>
      <c r="D665" s="404">
        <v>171103265</v>
      </c>
      <c r="E665" s="401" t="str">
        <f t="shared" si="10"/>
        <v>Í1+#:È5[Î</v>
      </c>
    </row>
    <row r="666" spans="1:5" ht="26.1">
      <c r="A666" s="403" t="s">
        <v>9798</v>
      </c>
      <c r="B666">
        <v>50400</v>
      </c>
      <c r="C666" t="s">
        <v>9799</v>
      </c>
      <c r="D666" s="404">
        <v>171100336</v>
      </c>
      <c r="E666" s="401" t="str">
        <f t="shared" si="10"/>
        <v>Í1+ÂAÈ6tÎ</v>
      </c>
    </row>
    <row r="667" spans="1:5" ht="26.1" hidden="1">
      <c r="A667" s="403" t="s">
        <v>9800</v>
      </c>
      <c r="B667">
        <v>55200</v>
      </c>
      <c r="C667" t="s">
        <v>9801</v>
      </c>
      <c r="E667" s="401" t="e">
        <f t="shared" si="10"/>
        <v>#VALUE!</v>
      </c>
    </row>
    <row r="668" spans="1:5" ht="26.1">
      <c r="A668" s="403" t="s">
        <v>9802</v>
      </c>
      <c r="B668">
        <v>13600</v>
      </c>
      <c r="C668" t="s">
        <v>9803</v>
      </c>
      <c r="D668" s="404">
        <v>171112413</v>
      </c>
      <c r="E668" s="401" t="str">
        <f t="shared" si="10"/>
        <v>Í1+,IÈ3?Î</v>
      </c>
    </row>
    <row r="669" spans="1:5" ht="26.1" hidden="1">
      <c r="A669" s="403" t="s">
        <v>9804</v>
      </c>
      <c r="B669">
        <v>3400</v>
      </c>
      <c r="C669" t="s">
        <v>9805</v>
      </c>
      <c r="E669" s="401" t="e">
        <f t="shared" si="10"/>
        <v>#VALUE!</v>
      </c>
    </row>
    <row r="670" spans="1:5" ht="26.1">
      <c r="A670" s="403" t="s">
        <v>9806</v>
      </c>
      <c r="B670">
        <v>4700</v>
      </c>
      <c r="C670" t="s">
        <v>9807</v>
      </c>
      <c r="D670" s="404">
        <v>171103110</v>
      </c>
      <c r="E670" s="401" t="str">
        <f t="shared" si="10"/>
        <v>Í1+#+È0hÎ</v>
      </c>
    </row>
    <row r="671" spans="1:5" ht="26.1">
      <c r="A671" s="403" t="s">
        <v>9808</v>
      </c>
      <c r="B671">
        <v>3400</v>
      </c>
      <c r="C671" t="s">
        <v>9809</v>
      </c>
      <c r="D671" s="404">
        <v>171100729</v>
      </c>
      <c r="E671" s="401" t="str">
        <f t="shared" si="10"/>
        <v>Í1+ÂhÈ9TÎ</v>
      </c>
    </row>
    <row r="672" spans="1:5" ht="26.1">
      <c r="A672" s="403" t="s">
        <v>8742</v>
      </c>
      <c r="B672">
        <v>266400</v>
      </c>
      <c r="C672" t="s">
        <v>9810</v>
      </c>
      <c r="D672" s="404">
        <v>171110103</v>
      </c>
      <c r="E672" s="401" t="str">
        <f t="shared" si="10"/>
        <v>Í1+**È3$Î</v>
      </c>
    </row>
    <row r="673" spans="1:5" ht="26.1">
      <c r="A673" s="403" t="s">
        <v>801</v>
      </c>
      <c r="B673">
        <v>32800</v>
      </c>
      <c r="C673" t="s">
        <v>9811</v>
      </c>
      <c r="D673" s="404">
        <v>171110331</v>
      </c>
      <c r="E673" s="401" t="str">
        <f t="shared" si="10"/>
        <v>Í1+*AÈ1tÎ</v>
      </c>
    </row>
    <row r="674" spans="1:5" ht="26.1">
      <c r="A674" s="403" t="s">
        <v>9812</v>
      </c>
      <c r="B674">
        <v>3400</v>
      </c>
      <c r="C674" t="s">
        <v>9813</v>
      </c>
      <c r="D674" s="404">
        <v>171111540</v>
      </c>
      <c r="E674" s="401" t="str">
        <f t="shared" si="10"/>
        <v>Í1++VÈ0^Î</v>
      </c>
    </row>
    <row r="675" spans="1:5" ht="26.1">
      <c r="A675" s="403" t="s">
        <v>9814</v>
      </c>
      <c r="B675">
        <v>18400</v>
      </c>
      <c r="C675" t="s">
        <v>9815</v>
      </c>
      <c r="D675" s="404">
        <v>171108430</v>
      </c>
      <c r="E675" s="401" t="str">
        <f t="shared" si="10"/>
        <v>Í1+(KÈ0)Î</v>
      </c>
    </row>
    <row r="676" spans="1:5" ht="26.1">
      <c r="A676" s="403" t="s">
        <v>9816</v>
      </c>
      <c r="B676">
        <v>12000</v>
      </c>
      <c r="C676" t="s">
        <v>9817</v>
      </c>
      <c r="D676" s="404">
        <v>171112208</v>
      </c>
      <c r="E676" s="401" t="str">
        <f t="shared" si="10"/>
        <v>Í1+,4È8pÎ</v>
      </c>
    </row>
    <row r="677" spans="1:5" ht="26.1">
      <c r="A677" s="403" t="s">
        <v>9818</v>
      </c>
      <c r="B677">
        <v>29600</v>
      </c>
      <c r="C677" t="s">
        <v>9819</v>
      </c>
      <c r="D677" s="404">
        <v>171106076</v>
      </c>
      <c r="E677" s="401" t="str">
        <f t="shared" si="10"/>
        <v>Í1+&amp;'È6ÉÎ</v>
      </c>
    </row>
    <row r="678" spans="1:5" ht="26.1">
      <c r="A678" s="403" t="s">
        <v>9820</v>
      </c>
      <c r="B678">
        <v>3400</v>
      </c>
      <c r="C678" t="s">
        <v>9821</v>
      </c>
      <c r="D678" s="404">
        <v>171105983</v>
      </c>
      <c r="E678" s="401" t="str">
        <f t="shared" si="10"/>
        <v>Í1+%ÆÈ3@Î</v>
      </c>
    </row>
    <row r="679" spans="1:5" ht="26.1">
      <c r="A679" s="403" t="s">
        <v>9822</v>
      </c>
      <c r="B679">
        <v>21600</v>
      </c>
      <c r="C679" t="s">
        <v>9823</v>
      </c>
      <c r="D679" s="404">
        <v>171107464</v>
      </c>
      <c r="E679" s="401" t="str">
        <f t="shared" si="10"/>
        <v>Í1+'NÈ4JÎ</v>
      </c>
    </row>
    <row r="680" spans="1:5" ht="26.1" hidden="1">
      <c r="A680" s="403" t="s">
        <v>9824</v>
      </c>
      <c r="B680">
        <v>24800</v>
      </c>
      <c r="C680" t="s">
        <v>9825</v>
      </c>
      <c r="E680" s="401" t="e">
        <f t="shared" si="10"/>
        <v>#VALUE!</v>
      </c>
    </row>
    <row r="681" spans="1:5" ht="26.1">
      <c r="A681" s="403" t="s">
        <v>9826</v>
      </c>
      <c r="B681">
        <v>12000</v>
      </c>
      <c r="C681" t="s">
        <v>9827</v>
      </c>
      <c r="D681" s="404">
        <v>171111511</v>
      </c>
      <c r="E681" s="401" t="str">
        <f t="shared" si="10"/>
        <v>Í1++SÈ1XÎ</v>
      </c>
    </row>
    <row r="682" spans="1:5" ht="26.1" hidden="1">
      <c r="A682" s="403" t="s">
        <v>9828</v>
      </c>
      <c r="B682">
        <v>106400</v>
      </c>
      <c r="C682" t="s">
        <v>9829</v>
      </c>
      <c r="E682" s="401" t="e">
        <f t="shared" si="10"/>
        <v>#VALUE!</v>
      </c>
    </row>
    <row r="683" spans="1:5" ht="26.1" hidden="1">
      <c r="A683" s="403" t="s">
        <v>9830</v>
      </c>
      <c r="B683">
        <v>12000</v>
      </c>
      <c r="C683" t="s">
        <v>9831</v>
      </c>
      <c r="E683" s="401" t="e">
        <f t="shared" si="10"/>
        <v>#VALUE!</v>
      </c>
    </row>
    <row r="684" spans="1:5" ht="26.1">
      <c r="A684" s="403" t="s">
        <v>9832</v>
      </c>
      <c r="B684">
        <v>3400</v>
      </c>
      <c r="C684" t="s">
        <v>9833</v>
      </c>
      <c r="D684" s="404">
        <v>171106133</v>
      </c>
      <c r="E684" s="401" t="str">
        <f t="shared" si="10"/>
        <v>Í1+&amp;-È3$Î</v>
      </c>
    </row>
    <row r="685" spans="1:5" ht="26.1">
      <c r="A685" s="403" t="s">
        <v>9834</v>
      </c>
      <c r="B685">
        <v>36000</v>
      </c>
      <c r="C685" t="s">
        <v>9835</v>
      </c>
      <c r="D685" s="404">
        <v>171111484</v>
      </c>
      <c r="E685" s="401" t="str">
        <f t="shared" si="10"/>
        <v>Í1++PÈ4^Î</v>
      </c>
    </row>
    <row r="686" spans="1:5" ht="26.1">
      <c r="A686" s="403" t="s">
        <v>9836</v>
      </c>
      <c r="B686">
        <v>45600</v>
      </c>
      <c r="C686" t="s">
        <v>9837</v>
      </c>
      <c r="D686" s="404">
        <v>171107423</v>
      </c>
      <c r="E686" s="401" t="str">
        <f t="shared" si="10"/>
        <v>Í1+'JÈ34Î</v>
      </c>
    </row>
    <row r="687" spans="1:5" ht="26.1">
      <c r="A687" s="403" t="s">
        <v>9838</v>
      </c>
      <c r="B687">
        <v>31200</v>
      </c>
      <c r="C687" t="s">
        <v>9839</v>
      </c>
      <c r="D687" s="404">
        <v>171105543</v>
      </c>
      <c r="E687" s="401" t="str">
        <f t="shared" si="10"/>
        <v>Í1+%VÈ3^Î</v>
      </c>
    </row>
    <row r="688" spans="1:5" ht="26.1">
      <c r="A688" s="403" t="s">
        <v>9840</v>
      </c>
      <c r="B688">
        <v>26400</v>
      </c>
      <c r="C688" t="s">
        <v>9841</v>
      </c>
      <c r="D688" s="404">
        <v>171112505</v>
      </c>
      <c r="E688" s="401" t="str">
        <f t="shared" si="10"/>
        <v>Í1+,RÈ5oÎ</v>
      </c>
    </row>
    <row r="689" spans="1:5" ht="26.1">
      <c r="A689" s="403" t="s">
        <v>9842</v>
      </c>
      <c r="B689">
        <v>23200</v>
      </c>
      <c r="C689" t="s">
        <v>9843</v>
      </c>
      <c r="D689" s="404">
        <v>171108130</v>
      </c>
      <c r="E689" s="401" t="str">
        <f t="shared" si="10"/>
        <v>Í1+(-È0ÃÎ</v>
      </c>
    </row>
    <row r="690" spans="1:5" ht="26.1">
      <c r="A690" s="403" t="s">
        <v>9844</v>
      </c>
      <c r="B690">
        <v>8800</v>
      </c>
      <c r="C690" t="s">
        <v>9845</v>
      </c>
      <c r="D690" s="404">
        <v>171112565</v>
      </c>
      <c r="E690" s="401" t="str">
        <f t="shared" si="10"/>
        <v>Í1+,XÈ5ÂÎ</v>
      </c>
    </row>
    <row r="691" spans="1:5" ht="26.1">
      <c r="A691" s="403" t="s">
        <v>9846</v>
      </c>
      <c r="B691">
        <v>29600</v>
      </c>
      <c r="C691" t="s">
        <v>9847</v>
      </c>
      <c r="D691" s="404">
        <v>171110469</v>
      </c>
      <c r="E691" s="401" t="str">
        <f t="shared" si="10"/>
        <v>Í1+*NÈ9qÎ</v>
      </c>
    </row>
    <row r="692" spans="1:5" ht="26.1" hidden="1">
      <c r="A692" s="403" t="s">
        <v>9848</v>
      </c>
      <c r="B692">
        <v>3400</v>
      </c>
      <c r="C692" t="s">
        <v>9849</v>
      </c>
      <c r="E692" s="401" t="e">
        <f t="shared" si="10"/>
        <v>#VALUE!</v>
      </c>
    </row>
    <row r="693" spans="1:5" ht="26.1">
      <c r="A693" s="403" t="s">
        <v>9850</v>
      </c>
      <c r="B693">
        <v>221600</v>
      </c>
      <c r="C693" t="s">
        <v>9851</v>
      </c>
      <c r="D693" s="404">
        <v>171108072</v>
      </c>
      <c r="E693" s="401" t="str">
        <f t="shared" si="10"/>
        <v>Í1+('È2sÎ</v>
      </c>
    </row>
    <row r="694" spans="1:5" ht="26.1" hidden="1">
      <c r="A694" s="403" t="s">
        <v>9852</v>
      </c>
      <c r="B694">
        <v>3400</v>
      </c>
      <c r="C694" t="s">
        <v>9853</v>
      </c>
      <c r="E694" s="401" t="e">
        <f t="shared" si="10"/>
        <v>#VALUE!</v>
      </c>
    </row>
    <row r="695" spans="1:5" ht="26.1">
      <c r="A695" s="403" t="s">
        <v>9854</v>
      </c>
      <c r="B695">
        <v>23200</v>
      </c>
      <c r="C695" t="s">
        <v>9855</v>
      </c>
      <c r="D695" s="404">
        <v>171111735</v>
      </c>
      <c r="E695" s="401" t="str">
        <f t="shared" si="10"/>
        <v>Í1++iÈ5aÎ</v>
      </c>
    </row>
    <row r="696" spans="1:5" ht="26.1" hidden="1">
      <c r="A696" s="403" t="s">
        <v>9856</v>
      </c>
      <c r="B696">
        <v>45600</v>
      </c>
      <c r="C696" t="s">
        <v>9857</v>
      </c>
      <c r="E696" s="401" t="e">
        <f t="shared" si="10"/>
        <v>#VALUE!</v>
      </c>
    </row>
    <row r="697" spans="1:5" ht="26.1">
      <c r="A697" s="403" t="s">
        <v>9858</v>
      </c>
      <c r="B697">
        <v>20000</v>
      </c>
      <c r="C697" t="s">
        <v>9859</v>
      </c>
      <c r="D697" s="404">
        <v>171104967</v>
      </c>
      <c r="E697" s="401" t="str">
        <f t="shared" si="10"/>
        <v>Í1+$ÄÈ7MÎ</v>
      </c>
    </row>
    <row r="698" spans="1:5" ht="26.1">
      <c r="A698" s="403" t="s">
        <v>1467</v>
      </c>
      <c r="B698">
        <v>50400</v>
      </c>
      <c r="C698" t="s">
        <v>9860</v>
      </c>
      <c r="D698" s="404">
        <v>171102203</v>
      </c>
      <c r="E698" s="401" t="str">
        <f t="shared" si="10"/>
        <v>Í1+"4È34Î</v>
      </c>
    </row>
    <row r="699" spans="1:5" ht="26.1" hidden="1">
      <c r="A699" s="403" t="s">
        <v>9861</v>
      </c>
      <c r="B699">
        <v>15200</v>
      </c>
      <c r="C699" t="s">
        <v>9862</v>
      </c>
      <c r="E699" s="401" t="e">
        <f t="shared" si="10"/>
        <v>#VALUE!</v>
      </c>
    </row>
    <row r="700" spans="1:5" ht="26.1">
      <c r="A700" s="403" t="s">
        <v>9863</v>
      </c>
      <c r="B700">
        <v>48800</v>
      </c>
      <c r="C700" t="s">
        <v>9864</v>
      </c>
      <c r="D700" s="404">
        <v>171103183</v>
      </c>
      <c r="E700" s="401" t="str">
        <f t="shared" si="10"/>
        <v>Í1+#2È3/Î</v>
      </c>
    </row>
    <row r="701" spans="1:5" ht="26.1">
      <c r="A701" s="403" t="s">
        <v>9865</v>
      </c>
      <c r="B701">
        <v>18400</v>
      </c>
      <c r="C701" t="s">
        <v>9866</v>
      </c>
      <c r="D701" s="404">
        <v>171105886</v>
      </c>
      <c r="E701" s="401" t="str">
        <f t="shared" si="10"/>
        <v>Í1+%xÈ6*Î</v>
      </c>
    </row>
    <row r="702" spans="1:5" ht="26.1">
      <c r="A702" s="403" t="s">
        <v>9867</v>
      </c>
      <c r="B702">
        <v>21600</v>
      </c>
      <c r="C702" t="s">
        <v>9868</v>
      </c>
      <c r="D702" s="404">
        <v>171106097</v>
      </c>
      <c r="E702" s="401" t="str">
        <f t="shared" si="10"/>
        <v>Í1+&amp;)È7,Î</v>
      </c>
    </row>
    <row r="703" spans="1:5" ht="26.1">
      <c r="A703" s="403" t="s">
        <v>9869</v>
      </c>
      <c r="B703">
        <v>23200</v>
      </c>
      <c r="C703" t="s">
        <v>9870</v>
      </c>
      <c r="D703" s="404">
        <v>171105999</v>
      </c>
      <c r="E703" s="401" t="str">
        <f t="shared" si="10"/>
        <v>Í1+%ÇÈ9hÎ</v>
      </c>
    </row>
    <row r="704" spans="1:5" ht="26.1">
      <c r="A704" s="403" t="s">
        <v>9871</v>
      </c>
      <c r="B704">
        <v>13600</v>
      </c>
      <c r="C704" t="s">
        <v>9872</v>
      </c>
      <c r="D704" s="404">
        <v>171105921</v>
      </c>
      <c r="E704" s="401" t="str">
        <f t="shared" si="10"/>
        <v>Í1+%|È1ÇÎ</v>
      </c>
    </row>
    <row r="705" spans="1:5" ht="26.1">
      <c r="A705" s="403" t="s">
        <v>9873</v>
      </c>
      <c r="B705">
        <v>36000</v>
      </c>
      <c r="C705" t="s">
        <v>9874</v>
      </c>
      <c r="D705" s="404">
        <v>171106187</v>
      </c>
      <c r="E705" s="401" t="str">
        <f t="shared" si="10"/>
        <v>Í1+&amp;2È7PÎ</v>
      </c>
    </row>
    <row r="706" spans="1:5" ht="26.1">
      <c r="A706" s="403" t="s">
        <v>9875</v>
      </c>
      <c r="B706">
        <v>21600</v>
      </c>
      <c r="C706" t="s">
        <v>9876</v>
      </c>
      <c r="D706" s="404">
        <v>171105904</v>
      </c>
      <c r="E706" s="401" t="str">
        <f t="shared" si="10"/>
        <v>Í1+%zÈ4&amp;Î</v>
      </c>
    </row>
    <row r="707" spans="1:5" ht="26.1">
      <c r="A707" s="403" t="s">
        <v>9877</v>
      </c>
      <c r="B707">
        <v>3400</v>
      </c>
      <c r="C707" t="s">
        <v>9878</v>
      </c>
      <c r="D707" s="404">
        <v>171105902</v>
      </c>
      <c r="E707" s="401" t="str">
        <f t="shared" ref="E707:E770" si="11">Code128(D707)</f>
        <v>Í1+%zÈ2ÅÎ</v>
      </c>
    </row>
    <row r="708" spans="1:5" ht="26.1" hidden="1">
      <c r="A708" s="403" t="s">
        <v>9879</v>
      </c>
      <c r="B708">
        <v>26400</v>
      </c>
      <c r="C708" t="s">
        <v>9880</v>
      </c>
      <c r="E708" s="401" t="e">
        <f t="shared" si="11"/>
        <v>#VALUE!</v>
      </c>
    </row>
    <row r="709" spans="1:5" ht="26.1">
      <c r="A709" s="403" t="s">
        <v>9881</v>
      </c>
      <c r="B709">
        <v>15200</v>
      </c>
      <c r="C709" t="s">
        <v>9882</v>
      </c>
      <c r="D709" s="404">
        <v>171108405</v>
      </c>
      <c r="E709" s="401" t="str">
        <f t="shared" si="11"/>
        <v>Í1+(HÈ5;Î</v>
      </c>
    </row>
    <row r="710" spans="1:5" ht="26.1" hidden="1">
      <c r="A710" s="403" t="s">
        <v>9883</v>
      </c>
      <c r="B710">
        <v>7200</v>
      </c>
      <c r="C710" t="s">
        <v>9884</v>
      </c>
      <c r="E710" s="401" t="e">
        <f t="shared" si="11"/>
        <v>#VALUE!</v>
      </c>
    </row>
    <row r="711" spans="1:5" ht="26.1">
      <c r="A711" s="403" t="s">
        <v>9885</v>
      </c>
      <c r="B711">
        <v>16800</v>
      </c>
      <c r="C711" t="s">
        <v>9886</v>
      </c>
      <c r="D711" s="404">
        <v>171108512</v>
      </c>
      <c r="E711" s="401" t="str">
        <f t="shared" si="11"/>
        <v>Í1+(SÈ2UÎ</v>
      </c>
    </row>
    <row r="712" spans="1:5" ht="26.1" hidden="1">
      <c r="A712" s="403" t="s">
        <v>9887</v>
      </c>
      <c r="B712">
        <v>23200</v>
      </c>
      <c r="C712" t="s">
        <v>9888</v>
      </c>
      <c r="E712" s="401" t="e">
        <f t="shared" si="11"/>
        <v>#VALUE!</v>
      </c>
    </row>
    <row r="713" spans="1:5" ht="26.1">
      <c r="A713" s="403" t="s">
        <v>9889</v>
      </c>
      <c r="B713">
        <v>4700</v>
      </c>
      <c r="C713" t="s">
        <v>9890</v>
      </c>
      <c r="D713" s="404">
        <v>171100573</v>
      </c>
      <c r="E713" s="401" t="str">
        <f t="shared" si="11"/>
        <v>Í1+ÂYÈ3[Î</v>
      </c>
    </row>
    <row r="714" spans="1:5" ht="26.1">
      <c r="A714" s="403" t="s">
        <v>9891</v>
      </c>
      <c r="B714">
        <v>8800</v>
      </c>
      <c r="C714" t="s">
        <v>9892</v>
      </c>
      <c r="D714" s="404">
        <v>171105708</v>
      </c>
      <c r="E714" s="401" t="str">
        <f t="shared" si="11"/>
        <v>Í1+%fÈ8UÎ</v>
      </c>
    </row>
    <row r="715" spans="1:5" ht="26.1">
      <c r="A715" s="403" t="s">
        <v>9893</v>
      </c>
      <c r="B715">
        <v>10400</v>
      </c>
      <c r="C715" t="s">
        <v>9894</v>
      </c>
      <c r="D715" s="404">
        <v>171112621</v>
      </c>
      <c r="E715" s="401" t="str">
        <f t="shared" si="11"/>
        <v>Í1+,^È1ÂÎ</v>
      </c>
    </row>
    <row r="716" spans="1:5" ht="26.1">
      <c r="A716" s="403" t="s">
        <v>9895</v>
      </c>
      <c r="B716">
        <v>10400</v>
      </c>
      <c r="C716" t="s">
        <v>9896</v>
      </c>
      <c r="D716" s="404">
        <v>171105731</v>
      </c>
      <c r="E716" s="401" t="str">
        <f t="shared" si="11"/>
        <v>Í1+%iÈ17Î</v>
      </c>
    </row>
    <row r="717" spans="1:5" ht="26.1">
      <c r="A717" s="403" t="s">
        <v>9897</v>
      </c>
      <c r="B717">
        <v>24800</v>
      </c>
      <c r="C717" t="s">
        <v>9898</v>
      </c>
      <c r="D717" s="404">
        <v>171100706</v>
      </c>
      <c r="E717" s="401" t="str">
        <f t="shared" si="11"/>
        <v>Í1+ÂfÈ6:Î</v>
      </c>
    </row>
    <row r="718" spans="1:5" ht="26.1">
      <c r="A718" s="403" t="s">
        <v>9899</v>
      </c>
      <c r="B718">
        <v>3400</v>
      </c>
      <c r="C718" t="s">
        <v>9900</v>
      </c>
      <c r="D718" s="404">
        <v>171105056</v>
      </c>
      <c r="E718" s="401" t="str">
        <f t="shared" si="11"/>
        <v>Í1+%%È6zÎ</v>
      </c>
    </row>
    <row r="719" spans="1:5" ht="26.1">
      <c r="A719" s="403" t="s">
        <v>9901</v>
      </c>
      <c r="B719">
        <v>18400</v>
      </c>
      <c r="C719" t="s">
        <v>9902</v>
      </c>
      <c r="D719" s="404">
        <v>171108452</v>
      </c>
      <c r="E719" s="401" t="str">
        <f t="shared" si="11"/>
        <v>Í1+(MÈ2=Î</v>
      </c>
    </row>
    <row r="720" spans="1:5" ht="26.1">
      <c r="A720" s="403" t="s">
        <v>9903</v>
      </c>
      <c r="B720">
        <v>18400</v>
      </c>
      <c r="C720" t="s">
        <v>9904</v>
      </c>
      <c r="D720" s="404">
        <v>171110068</v>
      </c>
      <c r="E720" s="401" t="str">
        <f t="shared" si="11"/>
        <v>Í1+*&amp;È82Î</v>
      </c>
    </row>
    <row r="721" spans="1:5" ht="26.1">
      <c r="A721" s="403" t="s">
        <v>9905</v>
      </c>
      <c r="B721">
        <v>8800</v>
      </c>
      <c r="C721" t="s">
        <v>9906</v>
      </c>
      <c r="D721" s="404">
        <v>171110070</v>
      </c>
      <c r="E721" s="401" t="str">
        <f t="shared" si="11"/>
        <v>Í1+*'È0mÎ</v>
      </c>
    </row>
    <row r="722" spans="1:5" ht="26.1">
      <c r="A722" s="403" t="s">
        <v>9907</v>
      </c>
      <c r="B722">
        <v>13600</v>
      </c>
      <c r="C722" t="s">
        <v>9908</v>
      </c>
      <c r="D722" s="404">
        <v>171108401</v>
      </c>
      <c r="E722" s="401" t="str">
        <f t="shared" si="11"/>
        <v>Í1+(HÈ1#Î</v>
      </c>
    </row>
    <row r="723" spans="1:5" ht="26.1">
      <c r="A723" s="403" t="s">
        <v>9909</v>
      </c>
      <c r="B723">
        <v>13600</v>
      </c>
      <c r="C723" t="s">
        <v>9910</v>
      </c>
      <c r="D723" s="404">
        <v>171111339</v>
      </c>
      <c r="E723" s="401" t="str">
        <f t="shared" si="11"/>
        <v>Í1++AÈ9@Î</v>
      </c>
    </row>
    <row r="724" spans="1:5" ht="26.1">
      <c r="A724" s="403" t="s">
        <v>9911</v>
      </c>
      <c r="B724">
        <v>20000</v>
      </c>
      <c r="C724" t="s">
        <v>9912</v>
      </c>
      <c r="D724" s="404">
        <v>171109345</v>
      </c>
      <c r="E724" s="401" t="str">
        <f t="shared" si="11"/>
        <v>Í1+)BÈ5&amp;Î</v>
      </c>
    </row>
    <row r="725" spans="1:5" ht="26.1">
      <c r="A725" s="403" t="s">
        <v>9913</v>
      </c>
      <c r="B725">
        <v>16800</v>
      </c>
      <c r="C725" t="s">
        <v>9914</v>
      </c>
      <c r="D725" s="404">
        <v>171105365</v>
      </c>
      <c r="E725" s="401" t="str">
        <f t="shared" si="11"/>
        <v>Í1+%DÈ5"Î</v>
      </c>
    </row>
    <row r="726" spans="1:5" ht="26.1">
      <c r="A726" s="403" t="s">
        <v>9915</v>
      </c>
      <c r="B726">
        <v>26400</v>
      </c>
      <c r="C726" t="s">
        <v>9916</v>
      </c>
      <c r="D726" s="404">
        <v>171112282</v>
      </c>
      <c r="E726" s="401" t="str">
        <f t="shared" si="11"/>
        <v>Í1+,&lt;È2lÎ</v>
      </c>
    </row>
    <row r="727" spans="1:5" ht="26.1">
      <c r="A727" s="403" t="s">
        <v>9917</v>
      </c>
      <c r="B727">
        <v>47200</v>
      </c>
      <c r="C727" t="s">
        <v>9918</v>
      </c>
      <c r="D727" s="404">
        <v>171103225</v>
      </c>
      <c r="E727" s="401" t="str">
        <f t="shared" si="11"/>
        <v>Í1+#6È5KÎ</v>
      </c>
    </row>
    <row r="728" spans="1:5" ht="26.1">
      <c r="A728" s="403" t="s">
        <v>9919</v>
      </c>
      <c r="B728">
        <v>21600</v>
      </c>
      <c r="C728" t="s">
        <v>9920</v>
      </c>
      <c r="D728" s="404">
        <v>171109196</v>
      </c>
      <c r="E728" s="401" t="str">
        <f t="shared" si="11"/>
        <v>Í1+)3È6WÎ</v>
      </c>
    </row>
    <row r="729" spans="1:5" ht="26.1">
      <c r="A729" s="403" t="s">
        <v>9919</v>
      </c>
      <c r="B729">
        <v>12000</v>
      </c>
      <c r="C729" t="s">
        <v>9921</v>
      </c>
      <c r="D729" s="404">
        <v>171105161</v>
      </c>
      <c r="E729" s="401" t="str">
        <f t="shared" si="11"/>
        <v>Í1+%0È1!Î</v>
      </c>
    </row>
    <row r="730" spans="1:5" ht="26.1">
      <c r="A730" s="403" t="s">
        <v>9922</v>
      </c>
      <c r="B730">
        <v>8800</v>
      </c>
      <c r="C730" t="s">
        <v>9923</v>
      </c>
      <c r="D730" s="404">
        <v>171111514</v>
      </c>
      <c r="E730" s="401" t="str">
        <f t="shared" si="11"/>
        <v>Í1++SÈ4jÎ</v>
      </c>
    </row>
    <row r="731" spans="1:5" ht="26.1" hidden="1">
      <c r="A731" s="403" t="s">
        <v>9924</v>
      </c>
      <c r="B731">
        <v>23200</v>
      </c>
      <c r="C731" t="s">
        <v>9925</v>
      </c>
      <c r="E731" s="401" t="e">
        <f t="shared" si="11"/>
        <v>#VALUE!</v>
      </c>
    </row>
    <row r="732" spans="1:5" ht="26.1">
      <c r="A732" s="403" t="s">
        <v>9926</v>
      </c>
      <c r="B732">
        <v>4700</v>
      </c>
      <c r="C732" t="s">
        <v>9927</v>
      </c>
      <c r="D732" s="404">
        <v>171105668</v>
      </c>
      <c r="E732" s="401" t="str">
        <f t="shared" si="11"/>
        <v>Í1+%bÈ8EÎ</v>
      </c>
    </row>
    <row r="733" spans="1:5" ht="26.1">
      <c r="A733" s="403" t="s">
        <v>9928</v>
      </c>
      <c r="B733">
        <v>21600</v>
      </c>
      <c r="C733" t="s">
        <v>9929</v>
      </c>
      <c r="D733" s="404">
        <v>171110410</v>
      </c>
      <c r="E733" s="401" t="str">
        <f t="shared" si="11"/>
        <v>Í1+*IÈ0'Î</v>
      </c>
    </row>
    <row r="734" spans="1:5" ht="26.1">
      <c r="A734" s="403" t="s">
        <v>9930</v>
      </c>
      <c r="B734">
        <v>16800</v>
      </c>
      <c r="C734" t="s">
        <v>9931</v>
      </c>
      <c r="D734" s="404">
        <v>171110225</v>
      </c>
      <c r="E734" s="401" t="str">
        <f t="shared" si="11"/>
        <v>Í1+*6È5`Î</v>
      </c>
    </row>
    <row r="735" spans="1:5" ht="26.1">
      <c r="A735" s="403" t="s">
        <v>9932</v>
      </c>
      <c r="B735">
        <v>4700</v>
      </c>
      <c r="C735" t="s">
        <v>9933</v>
      </c>
      <c r="D735" s="404">
        <v>171111520</v>
      </c>
      <c r="E735" s="401" t="str">
        <f t="shared" si="11"/>
        <v>Í1++TÈ0VÎ</v>
      </c>
    </row>
    <row r="736" spans="1:5" ht="26.1" hidden="1">
      <c r="A736" s="403" t="s">
        <v>9934</v>
      </c>
      <c r="B736">
        <v>16800</v>
      </c>
      <c r="C736" t="s">
        <v>9935</v>
      </c>
      <c r="E736" s="401" t="e">
        <f t="shared" si="11"/>
        <v>#VALUE!</v>
      </c>
    </row>
    <row r="737" spans="1:5" ht="26.1" hidden="1">
      <c r="A737" s="403" t="s">
        <v>9936</v>
      </c>
      <c r="B737">
        <v>12000</v>
      </c>
      <c r="C737" t="s">
        <v>9937</v>
      </c>
      <c r="E737" s="401" t="e">
        <f t="shared" si="11"/>
        <v>#VALUE!</v>
      </c>
    </row>
    <row r="738" spans="1:5" ht="26.1">
      <c r="A738" s="403" t="s">
        <v>9938</v>
      </c>
      <c r="B738">
        <v>20000</v>
      </c>
      <c r="C738" t="s">
        <v>9939</v>
      </c>
      <c r="D738" s="404">
        <v>171112414</v>
      </c>
      <c r="E738" s="401" t="str">
        <f t="shared" si="11"/>
        <v>Í1+,IÈ4EÎ</v>
      </c>
    </row>
    <row r="739" spans="1:5" ht="26.1">
      <c r="A739" s="403" t="s">
        <v>9940</v>
      </c>
      <c r="B739">
        <v>285600</v>
      </c>
      <c r="C739" t="s">
        <v>9941</v>
      </c>
      <c r="D739" s="404">
        <v>171105354</v>
      </c>
      <c r="E739" s="401" t="str">
        <f t="shared" si="11"/>
        <v>Í1+%CÈ4ÃÎ</v>
      </c>
    </row>
    <row r="740" spans="1:5" ht="26.1">
      <c r="A740" s="403" t="s">
        <v>9942</v>
      </c>
      <c r="B740">
        <v>10400</v>
      </c>
      <c r="C740" t="s">
        <v>9943</v>
      </c>
      <c r="D740" s="404">
        <v>171112338</v>
      </c>
      <c r="E740" s="401" t="str">
        <f t="shared" si="11"/>
        <v>Í1+,AÈ8=Î</v>
      </c>
    </row>
    <row r="741" spans="1:5" ht="26.1">
      <c r="A741" s="403" t="s">
        <v>9944</v>
      </c>
      <c r="B741">
        <v>8800</v>
      </c>
      <c r="C741" t="s">
        <v>9945</v>
      </c>
      <c r="D741" s="404">
        <v>171104935</v>
      </c>
      <c r="E741" s="401" t="str">
        <f t="shared" si="11"/>
        <v>Í1+$}È55Î</v>
      </c>
    </row>
    <row r="742" spans="1:5" ht="26.1">
      <c r="A742" s="403" t="s">
        <v>9946</v>
      </c>
      <c r="B742">
        <v>15200</v>
      </c>
      <c r="C742" t="s">
        <v>9947</v>
      </c>
      <c r="D742" s="404">
        <v>171112186</v>
      </c>
      <c r="E742" s="401" t="str">
        <f t="shared" si="11"/>
        <v>Í1+,2È6\Î</v>
      </c>
    </row>
    <row r="743" spans="1:5" ht="26.1">
      <c r="A743" s="403" t="s">
        <v>9948</v>
      </c>
      <c r="B743">
        <v>68000</v>
      </c>
      <c r="C743" t="s">
        <v>9949</v>
      </c>
      <c r="D743" s="404">
        <v>171105346</v>
      </c>
      <c r="E743" s="401" t="str">
        <f t="shared" si="11"/>
        <v>Í1+%BÈ6ÂÎ</v>
      </c>
    </row>
    <row r="744" spans="1:5" ht="26.1">
      <c r="A744" s="403" t="s">
        <v>9950</v>
      </c>
      <c r="B744">
        <v>8800</v>
      </c>
      <c r="C744" t="s">
        <v>9951</v>
      </c>
      <c r="D744" s="404">
        <v>171100424</v>
      </c>
      <c r="E744" s="401" t="str">
        <f t="shared" si="11"/>
        <v>Í1+ÂJÈ4%Î</v>
      </c>
    </row>
    <row r="745" spans="1:5" ht="26.1" hidden="1">
      <c r="A745" s="403" t="s">
        <v>9952</v>
      </c>
      <c r="B745">
        <v>15200</v>
      </c>
      <c r="C745" t="s">
        <v>9953</v>
      </c>
      <c r="E745" s="401" t="e">
        <f t="shared" si="11"/>
        <v>#VALUE!</v>
      </c>
    </row>
    <row r="746" spans="1:5" ht="26.1">
      <c r="A746" s="403" t="s">
        <v>9954</v>
      </c>
      <c r="B746">
        <v>21600</v>
      </c>
      <c r="C746" t="s">
        <v>9955</v>
      </c>
      <c r="D746" s="404">
        <v>171105856</v>
      </c>
      <c r="E746" s="401" t="str">
        <f t="shared" si="11"/>
        <v>Í1+%uÈ6ÉÎ</v>
      </c>
    </row>
    <row r="747" spans="1:5" ht="26.1">
      <c r="A747" s="403" t="s">
        <v>9956</v>
      </c>
      <c r="B747">
        <v>39200</v>
      </c>
      <c r="C747" t="s">
        <v>9957</v>
      </c>
      <c r="D747" s="404">
        <v>171106155</v>
      </c>
      <c r="E747" s="401" t="str">
        <f t="shared" si="11"/>
        <v>Í1+&amp;/È58Î</v>
      </c>
    </row>
    <row r="748" spans="1:5" ht="26.1">
      <c r="A748" s="403" t="s">
        <v>9958</v>
      </c>
      <c r="B748">
        <v>23200</v>
      </c>
      <c r="C748" t="s">
        <v>9959</v>
      </c>
      <c r="D748" s="404">
        <v>171100246</v>
      </c>
      <c r="E748" s="401" t="str">
        <f t="shared" si="11"/>
        <v>Í1+Â8È6PÎ</v>
      </c>
    </row>
    <row r="749" spans="1:5" ht="26.1">
      <c r="A749" s="403" t="s">
        <v>9960</v>
      </c>
      <c r="B749">
        <v>37600</v>
      </c>
      <c r="C749" t="s">
        <v>9961</v>
      </c>
      <c r="D749" s="404">
        <v>171103006</v>
      </c>
      <c r="E749" s="401" t="str">
        <f t="shared" si="11"/>
        <v>Í1+#ÂÈ6`Î</v>
      </c>
    </row>
    <row r="750" spans="1:5" ht="26.1">
      <c r="A750" s="403" t="s">
        <v>9962</v>
      </c>
      <c r="B750">
        <v>66400</v>
      </c>
      <c r="C750" t="s">
        <v>9963</v>
      </c>
      <c r="D750" s="404">
        <v>171110202</v>
      </c>
      <c r="E750" s="401" t="str">
        <f t="shared" si="11"/>
        <v>Í1+*4È2FÎ</v>
      </c>
    </row>
    <row r="751" spans="1:5" ht="26.1">
      <c r="A751" s="403" t="s">
        <v>9964</v>
      </c>
      <c r="B751">
        <v>7200</v>
      </c>
      <c r="C751" t="s">
        <v>9965</v>
      </c>
      <c r="D751" s="404">
        <v>171108076</v>
      </c>
      <c r="E751" s="401" t="str">
        <f t="shared" si="11"/>
        <v>Í1+('È6$Î</v>
      </c>
    </row>
    <row r="752" spans="1:5" ht="26.1">
      <c r="A752" s="403" t="s">
        <v>9966</v>
      </c>
      <c r="B752">
        <v>13600</v>
      </c>
      <c r="C752" t="s">
        <v>9967</v>
      </c>
      <c r="D752" s="404">
        <v>171108610</v>
      </c>
      <c r="E752" s="401" t="str">
        <f t="shared" si="11"/>
        <v>Í1+(]È0qÎ</v>
      </c>
    </row>
    <row r="753" spans="1:5" ht="26.1">
      <c r="A753" s="403" t="s">
        <v>9968</v>
      </c>
      <c r="B753">
        <v>13600</v>
      </c>
      <c r="C753" t="s">
        <v>9969</v>
      </c>
      <c r="D753" s="404">
        <v>171106358</v>
      </c>
      <c r="E753" s="401" t="str">
        <f t="shared" si="11"/>
        <v>Í1+&amp;CÈ83Î</v>
      </c>
    </row>
    <row r="754" spans="1:5" ht="26.1">
      <c r="A754" s="403" t="s">
        <v>9970</v>
      </c>
      <c r="B754">
        <v>50400</v>
      </c>
      <c r="C754" t="s">
        <v>9971</v>
      </c>
      <c r="D754" s="404">
        <v>171100278</v>
      </c>
      <c r="E754" s="401" t="str">
        <f t="shared" si="11"/>
        <v>Í1+Â;È8hÎ</v>
      </c>
    </row>
    <row r="755" spans="1:5" ht="26.1" hidden="1">
      <c r="A755" s="403" t="s">
        <v>9972</v>
      </c>
      <c r="B755">
        <v>40800</v>
      </c>
      <c r="C755" t="s">
        <v>9973</v>
      </c>
      <c r="E755" s="401" t="e">
        <f t="shared" si="11"/>
        <v>#VALUE!</v>
      </c>
    </row>
    <row r="756" spans="1:5" ht="26.1">
      <c r="A756" s="403" t="s">
        <v>9974</v>
      </c>
      <c r="B756">
        <v>74400</v>
      </c>
      <c r="C756" t="s">
        <v>9975</v>
      </c>
      <c r="D756" s="404">
        <v>171103121</v>
      </c>
      <c r="E756" s="401" t="str">
        <f t="shared" si="11"/>
        <v>Í1+#,È1rÎ</v>
      </c>
    </row>
    <row r="757" spans="1:5" ht="26.1">
      <c r="A757" s="403" t="s">
        <v>9976</v>
      </c>
      <c r="B757">
        <v>4700</v>
      </c>
      <c r="C757" t="s">
        <v>9977</v>
      </c>
      <c r="D757" s="404">
        <v>171105651</v>
      </c>
      <c r="E757" s="401" t="str">
        <f t="shared" si="11"/>
        <v>Í1+%aÈ1~Î</v>
      </c>
    </row>
    <row r="758" spans="1:5" ht="26.1">
      <c r="A758" s="403" t="s">
        <v>9978</v>
      </c>
      <c r="B758">
        <v>28000</v>
      </c>
      <c r="C758" t="s">
        <v>9979</v>
      </c>
      <c r="D758" s="404">
        <v>171112606</v>
      </c>
      <c r="E758" s="401" t="str">
        <f t="shared" si="11"/>
        <v>Í1+,\È66Î</v>
      </c>
    </row>
    <row r="759" spans="1:5" ht="26.1" hidden="1">
      <c r="A759" s="403" t="s">
        <v>9980</v>
      </c>
      <c r="B759">
        <v>45600</v>
      </c>
      <c r="C759" t="s">
        <v>9981</v>
      </c>
      <c r="E759" s="401" t="e">
        <f t="shared" si="11"/>
        <v>#VALUE!</v>
      </c>
    </row>
    <row r="760" spans="1:5" ht="26.1" hidden="1">
      <c r="A760" s="403" t="s">
        <v>9982</v>
      </c>
      <c r="B760">
        <v>42400</v>
      </c>
      <c r="C760" t="s">
        <v>9983</v>
      </c>
      <c r="E760" s="401" t="e">
        <f t="shared" si="11"/>
        <v>#VALUE!</v>
      </c>
    </row>
    <row r="761" spans="1:5" ht="26.1">
      <c r="A761" s="403" t="s">
        <v>9984</v>
      </c>
      <c r="B761">
        <v>15200</v>
      </c>
      <c r="C761" t="s">
        <v>9985</v>
      </c>
      <c r="D761" s="404">
        <v>171102488</v>
      </c>
      <c r="E761" s="401" t="str">
        <f t="shared" si="11"/>
        <v>Í1+"PÈ8[Î</v>
      </c>
    </row>
    <row r="762" spans="1:5" ht="26.1">
      <c r="A762" s="403" t="s">
        <v>9986</v>
      </c>
      <c r="B762">
        <v>21600</v>
      </c>
      <c r="C762" t="s">
        <v>9987</v>
      </c>
      <c r="D762" s="404">
        <v>171102142</v>
      </c>
      <c r="E762" s="401" t="str">
        <f t="shared" si="11"/>
        <v>Í1+".È2}Î</v>
      </c>
    </row>
    <row r="763" spans="1:5" ht="26.1">
      <c r="A763" s="403" t="s">
        <v>3863</v>
      </c>
      <c r="B763">
        <v>4700</v>
      </c>
      <c r="C763" t="s">
        <v>9988</v>
      </c>
      <c r="D763" s="404">
        <v>171112625</v>
      </c>
      <c r="E763" s="401" t="str">
        <f t="shared" si="11"/>
        <v>Í1+,^È58Î</v>
      </c>
    </row>
    <row r="764" spans="1:5" ht="26.1">
      <c r="A764" s="403" t="s">
        <v>3844</v>
      </c>
      <c r="B764">
        <v>45600</v>
      </c>
      <c r="C764" t="s">
        <v>9989</v>
      </c>
      <c r="D764" s="404">
        <v>171102309</v>
      </c>
      <c r="E764" s="401" t="str">
        <f t="shared" si="11"/>
        <v>Í1+"&gt;È9ÄÎ</v>
      </c>
    </row>
    <row r="765" spans="1:5" ht="26.1">
      <c r="A765" s="403" t="s">
        <v>9990</v>
      </c>
      <c r="B765">
        <v>28000</v>
      </c>
      <c r="C765" t="s">
        <v>9991</v>
      </c>
      <c r="D765" s="404">
        <v>171102310</v>
      </c>
      <c r="E765" s="401" t="str">
        <f t="shared" si="11"/>
        <v>Í1+"?È0NÎ</v>
      </c>
    </row>
    <row r="766" spans="1:5" ht="26.1">
      <c r="A766" s="403" t="s">
        <v>9992</v>
      </c>
      <c r="B766">
        <v>12000</v>
      </c>
      <c r="C766" t="s">
        <v>9993</v>
      </c>
      <c r="D766" s="404">
        <v>171112467</v>
      </c>
      <c r="E766" s="401" t="str">
        <f t="shared" si="11"/>
        <v>Í1+,NÈ7kÎ</v>
      </c>
    </row>
    <row r="767" spans="1:5" ht="26.1">
      <c r="A767" s="403" t="s">
        <v>9994</v>
      </c>
      <c r="B767">
        <v>16800</v>
      </c>
      <c r="C767" t="s">
        <v>9995</v>
      </c>
      <c r="D767" s="404">
        <v>171106374</v>
      </c>
      <c r="E767" s="401" t="str">
        <f t="shared" si="11"/>
        <v>Í1+&amp;EÈ4#Î</v>
      </c>
    </row>
    <row r="768" spans="1:5" ht="26.1">
      <c r="A768" s="403" t="s">
        <v>9996</v>
      </c>
      <c r="B768">
        <v>12000</v>
      </c>
      <c r="C768" t="s">
        <v>9997</v>
      </c>
      <c r="D768" s="404">
        <v>171106471</v>
      </c>
      <c r="E768" s="401" t="str">
        <f t="shared" si="11"/>
        <v>Í1+&amp;OÈ19Î</v>
      </c>
    </row>
    <row r="769" spans="1:5" ht="26.1">
      <c r="A769" s="403" t="s">
        <v>9998</v>
      </c>
      <c r="B769">
        <v>20000</v>
      </c>
      <c r="C769" t="s">
        <v>9999</v>
      </c>
      <c r="D769" s="404">
        <v>171107516</v>
      </c>
      <c r="E769" s="401" t="str">
        <f t="shared" si="11"/>
        <v>Í1+'SÈ6jÎ</v>
      </c>
    </row>
    <row r="770" spans="1:5" ht="26.1" hidden="1">
      <c r="A770" s="403" t="s">
        <v>10000</v>
      </c>
      <c r="B770">
        <v>77600</v>
      </c>
      <c r="C770" t="s">
        <v>10001</v>
      </c>
      <c r="E770" s="401" t="e">
        <f t="shared" si="11"/>
        <v>#VALUE!</v>
      </c>
    </row>
    <row r="771" spans="1:5" ht="26.1">
      <c r="A771" s="403" t="s">
        <v>10002</v>
      </c>
      <c r="B771">
        <v>2100</v>
      </c>
      <c r="C771" t="s">
        <v>10003</v>
      </c>
      <c r="D771" s="404">
        <v>171107770</v>
      </c>
      <c r="E771" s="401" t="str">
        <f t="shared" ref="E771:E834" si="12">Code128(D771)</f>
        <v>Í1+'mÈ0GÎ</v>
      </c>
    </row>
    <row r="772" spans="1:5" ht="26.1">
      <c r="A772" s="403" t="s">
        <v>10004</v>
      </c>
      <c r="B772">
        <v>53600</v>
      </c>
      <c r="C772" t="s">
        <v>10005</v>
      </c>
      <c r="D772" s="404">
        <v>171105521</v>
      </c>
      <c r="E772" s="401" t="str">
        <f t="shared" si="12"/>
        <v>Í1+%TÈ1JÎ</v>
      </c>
    </row>
    <row r="773" spans="1:5" ht="26.1">
      <c r="A773" s="403" t="s">
        <v>10006</v>
      </c>
      <c r="B773">
        <v>47200</v>
      </c>
      <c r="C773" t="s">
        <v>10007</v>
      </c>
      <c r="D773" s="404">
        <v>171105255</v>
      </c>
      <c r="E773" s="401" t="str">
        <f t="shared" si="12"/>
        <v>Í1+%9È5]Î</v>
      </c>
    </row>
    <row r="774" spans="1:5" ht="26.1">
      <c r="A774" s="403" t="s">
        <v>10008</v>
      </c>
      <c r="B774">
        <v>21600</v>
      </c>
      <c r="C774" t="s">
        <v>10009</v>
      </c>
      <c r="D774" s="404">
        <v>171100677</v>
      </c>
      <c r="E774" s="401" t="str">
        <f t="shared" si="12"/>
        <v>Í1+ÂcÈ74Î</v>
      </c>
    </row>
    <row r="775" spans="1:5" ht="26.1">
      <c r="A775" s="403" t="s">
        <v>10010</v>
      </c>
      <c r="B775">
        <v>60000</v>
      </c>
      <c r="C775" t="s">
        <v>10011</v>
      </c>
      <c r="D775" s="404">
        <v>171110434</v>
      </c>
      <c r="E775" s="401" t="str">
        <f t="shared" si="12"/>
        <v>Í1+*KÈ4GÎ</v>
      </c>
    </row>
    <row r="776" spans="1:5" ht="26.1" hidden="1">
      <c r="A776" s="403" t="s">
        <v>10012</v>
      </c>
      <c r="B776">
        <v>3400</v>
      </c>
      <c r="C776" t="s">
        <v>10013</v>
      </c>
      <c r="E776" s="401" t="e">
        <f t="shared" si="12"/>
        <v>#VALUE!</v>
      </c>
    </row>
    <row r="777" spans="1:5" ht="26.1" hidden="1">
      <c r="A777" s="403" t="s">
        <v>10014</v>
      </c>
      <c r="B777">
        <v>32800</v>
      </c>
      <c r="C777" t="s">
        <v>10015</v>
      </c>
      <c r="E777" s="401" t="e">
        <f t="shared" si="12"/>
        <v>#VALUE!</v>
      </c>
    </row>
    <row r="778" spans="1:5" ht="26.1">
      <c r="A778" s="403" t="s">
        <v>10016</v>
      </c>
      <c r="B778">
        <v>26400</v>
      </c>
      <c r="C778" t="s">
        <v>10017</v>
      </c>
      <c r="D778" s="404">
        <v>171105789</v>
      </c>
      <c r="E778" s="401" t="str">
        <f t="shared" si="12"/>
        <v>Í1+%nÈ9{Î</v>
      </c>
    </row>
    <row r="779" spans="1:5" ht="26.1">
      <c r="A779" s="403" t="s">
        <v>10018</v>
      </c>
      <c r="B779">
        <v>37600</v>
      </c>
      <c r="C779" t="s">
        <v>10019</v>
      </c>
      <c r="D779" s="404">
        <v>171105482</v>
      </c>
      <c r="E779" s="401" t="str">
        <f t="shared" si="12"/>
        <v>Í1+%PÈ2@Î</v>
      </c>
    </row>
    <row r="780" spans="1:5" ht="26.1">
      <c r="A780" s="403" t="s">
        <v>10020</v>
      </c>
      <c r="B780">
        <v>3400</v>
      </c>
      <c r="C780" t="s">
        <v>10021</v>
      </c>
      <c r="D780" s="404">
        <v>171107808</v>
      </c>
      <c r="E780" s="401" t="str">
        <f t="shared" si="12"/>
        <v>Í1+'pÈ8ÇÎ</v>
      </c>
    </row>
    <row r="781" spans="1:5" ht="26.1">
      <c r="A781" s="403" t="s">
        <v>10022</v>
      </c>
      <c r="B781">
        <v>21600</v>
      </c>
      <c r="C781" t="s">
        <v>10023</v>
      </c>
      <c r="D781" s="404">
        <v>171107804</v>
      </c>
      <c r="E781" s="401" t="str">
        <f t="shared" si="12"/>
        <v>Í1+'pÈ4kÎ</v>
      </c>
    </row>
    <row r="782" spans="1:5" ht="26.1">
      <c r="A782" s="403" t="s">
        <v>10024</v>
      </c>
      <c r="B782">
        <v>367200</v>
      </c>
      <c r="C782" t="s">
        <v>10025</v>
      </c>
      <c r="D782" s="404">
        <v>171105624</v>
      </c>
      <c r="E782" s="401" t="str">
        <f t="shared" si="12"/>
        <v>Í1+%^È4ÈÎ</v>
      </c>
    </row>
    <row r="783" spans="1:5" ht="26.1">
      <c r="A783" s="403" t="s">
        <v>10026</v>
      </c>
      <c r="B783">
        <v>16800</v>
      </c>
      <c r="C783" t="s">
        <v>10027</v>
      </c>
      <c r="D783" s="404">
        <v>171108618</v>
      </c>
      <c r="E783" s="401" t="str">
        <f t="shared" si="12"/>
        <v>Í1+(]È8:Î</v>
      </c>
    </row>
    <row r="784" spans="1:5" ht="26.1" hidden="1">
      <c r="A784" s="403" t="s">
        <v>10028</v>
      </c>
      <c r="B784">
        <v>15200</v>
      </c>
      <c r="C784" t="s">
        <v>10029</v>
      </c>
      <c r="E784" s="401" t="e">
        <f t="shared" si="12"/>
        <v>#VALUE!</v>
      </c>
    </row>
    <row r="785" spans="1:5" ht="26.1">
      <c r="A785" s="403" t="s">
        <v>10030</v>
      </c>
      <c r="B785">
        <v>4700</v>
      </c>
      <c r="C785" t="s">
        <v>10031</v>
      </c>
      <c r="D785" s="404">
        <v>171109171</v>
      </c>
      <c r="E785" s="401" t="str">
        <f t="shared" si="12"/>
        <v>Í1+)1È11Î</v>
      </c>
    </row>
    <row r="786" spans="1:5" ht="26.1">
      <c r="A786" s="403" t="s">
        <v>10032</v>
      </c>
      <c r="B786">
        <v>21600</v>
      </c>
      <c r="C786" t="s">
        <v>10033</v>
      </c>
      <c r="D786" s="404">
        <v>171102997</v>
      </c>
      <c r="E786" s="401" t="str">
        <f t="shared" si="12"/>
        <v>Í1+"ÇÈ7SÎ</v>
      </c>
    </row>
    <row r="787" spans="1:5" ht="26.1">
      <c r="A787" s="403" t="s">
        <v>10034</v>
      </c>
      <c r="B787">
        <v>37600</v>
      </c>
      <c r="C787" t="s">
        <v>10035</v>
      </c>
      <c r="D787" s="404">
        <v>171106108</v>
      </c>
      <c r="E787" s="401" t="str">
        <f t="shared" si="12"/>
        <v>Í1+&amp;*È86Î</v>
      </c>
    </row>
    <row r="788" spans="1:5" ht="26.1">
      <c r="A788" s="403" t="s">
        <v>10036</v>
      </c>
      <c r="B788">
        <v>20000</v>
      </c>
      <c r="C788" t="s">
        <v>10037</v>
      </c>
      <c r="D788" s="404">
        <v>171105906</v>
      </c>
      <c r="E788" s="401" t="str">
        <f t="shared" si="12"/>
        <v>Í1+%zÈ62Î</v>
      </c>
    </row>
    <row r="789" spans="1:5" ht="26.1">
      <c r="A789" s="403" t="s">
        <v>10038</v>
      </c>
      <c r="B789">
        <v>13600</v>
      </c>
      <c r="C789" t="s">
        <v>10039</v>
      </c>
      <c r="D789" s="404">
        <v>171108507</v>
      </c>
      <c r="E789" s="401" t="str">
        <f t="shared" si="12"/>
        <v>Í1+(RÈ7oÎ</v>
      </c>
    </row>
    <row r="790" spans="1:5" ht="26.1">
      <c r="A790" s="403" t="s">
        <v>10040</v>
      </c>
      <c r="B790">
        <v>12000</v>
      </c>
      <c r="C790" t="s">
        <v>10041</v>
      </c>
      <c r="D790" s="404">
        <v>171113396</v>
      </c>
      <c r="E790" s="401" t="str">
        <f t="shared" si="12"/>
        <v>Í1+-GÈ6LÎ</v>
      </c>
    </row>
    <row r="791" spans="1:5" ht="26.1">
      <c r="A791" s="403" t="s">
        <v>10042</v>
      </c>
      <c r="B791">
        <v>36000</v>
      </c>
      <c r="C791" t="s">
        <v>10043</v>
      </c>
      <c r="D791" s="404">
        <v>171112458</v>
      </c>
      <c r="E791" s="401" t="str">
        <f t="shared" si="12"/>
        <v>Í1+,MÈ8mÎ</v>
      </c>
    </row>
    <row r="792" spans="1:5" ht="26.1">
      <c r="A792" s="403" t="s">
        <v>10044</v>
      </c>
      <c r="B792">
        <v>16800</v>
      </c>
      <c r="C792" t="s">
        <v>10045</v>
      </c>
      <c r="D792" s="404">
        <v>171113260</v>
      </c>
      <c r="E792" s="401" t="str">
        <f t="shared" si="12"/>
        <v>Í1+-:È0[Î</v>
      </c>
    </row>
    <row r="793" spans="1:5" ht="26.1" hidden="1">
      <c r="A793" s="403" t="s">
        <v>10046</v>
      </c>
      <c r="B793">
        <v>34400</v>
      </c>
      <c r="C793" t="s">
        <v>10047</v>
      </c>
      <c r="E793" s="401" t="e">
        <f t="shared" si="12"/>
        <v>#VALUE!</v>
      </c>
    </row>
    <row r="794" spans="1:5" ht="26.1" hidden="1">
      <c r="A794" s="403" t="s">
        <v>10048</v>
      </c>
      <c r="B794">
        <v>7200</v>
      </c>
      <c r="C794" t="s">
        <v>10049</v>
      </c>
      <c r="E794" s="401" t="e">
        <f t="shared" si="12"/>
        <v>#VALUE!</v>
      </c>
    </row>
    <row r="795" spans="1:5" ht="26.1">
      <c r="A795" s="403" t="s">
        <v>10050</v>
      </c>
      <c r="B795">
        <v>3400</v>
      </c>
      <c r="C795" t="s">
        <v>10051</v>
      </c>
      <c r="D795" s="404">
        <v>171107452</v>
      </c>
      <c r="E795" s="401" t="str">
        <f t="shared" si="12"/>
        <v>Í1+'MÈ2:Î</v>
      </c>
    </row>
    <row r="796" spans="1:5" ht="26.1" hidden="1">
      <c r="A796" s="403" t="s">
        <v>10052</v>
      </c>
      <c r="B796">
        <v>13600</v>
      </c>
      <c r="C796" t="s">
        <v>10053</v>
      </c>
      <c r="E796" s="401" t="e">
        <f t="shared" si="12"/>
        <v>#VALUE!</v>
      </c>
    </row>
    <row r="797" spans="1:5" ht="26.1">
      <c r="A797" s="403" t="s">
        <v>10054</v>
      </c>
      <c r="B797">
        <v>68000</v>
      </c>
      <c r="C797" t="s">
        <v>10055</v>
      </c>
      <c r="D797" s="404">
        <v>171107614</v>
      </c>
      <c r="E797" s="401" t="str">
        <f t="shared" si="12"/>
        <v>Í1+']È4ÊÎ</v>
      </c>
    </row>
    <row r="798" spans="1:5" ht="26.1">
      <c r="A798" s="403" t="s">
        <v>10056</v>
      </c>
      <c r="B798">
        <v>4700</v>
      </c>
      <c r="C798" t="s">
        <v>10057</v>
      </c>
      <c r="D798" s="404">
        <v>171111549</v>
      </c>
      <c r="E798" s="401" t="str">
        <f t="shared" si="12"/>
        <v>Í1++VÈ9-Î</v>
      </c>
    </row>
    <row r="799" spans="1:5" ht="26.1">
      <c r="A799" s="403" t="s">
        <v>10058</v>
      </c>
      <c r="B799">
        <v>68000</v>
      </c>
      <c r="C799" t="s">
        <v>10059</v>
      </c>
      <c r="D799" s="404">
        <v>171103373</v>
      </c>
      <c r="E799" s="401" t="str">
        <f t="shared" si="12"/>
        <v>Í1+#EÈ3{Î</v>
      </c>
    </row>
    <row r="800" spans="1:5" ht="26.1">
      <c r="A800" s="403" t="s">
        <v>10060</v>
      </c>
      <c r="B800">
        <v>7200</v>
      </c>
      <c r="C800" t="s">
        <v>10061</v>
      </c>
      <c r="D800" s="404">
        <v>171107855</v>
      </c>
      <c r="E800" s="401" t="str">
        <f t="shared" si="12"/>
        <v>Í1+'uÈ5ÉÎ</v>
      </c>
    </row>
    <row r="801" spans="1:5" ht="26.1">
      <c r="A801" s="403" t="s">
        <v>10062</v>
      </c>
      <c r="B801">
        <v>16800</v>
      </c>
      <c r="C801" t="s">
        <v>10063</v>
      </c>
      <c r="D801" s="404">
        <v>171107889</v>
      </c>
      <c r="E801" s="401" t="str">
        <f t="shared" si="12"/>
        <v>Í1+'xÈ9BÎ</v>
      </c>
    </row>
    <row r="802" spans="1:5" ht="26.1">
      <c r="A802" s="403" t="s">
        <v>10064</v>
      </c>
      <c r="B802">
        <v>24800</v>
      </c>
      <c r="C802" t="s">
        <v>10065</v>
      </c>
      <c r="D802" s="404">
        <v>171100535</v>
      </c>
      <c r="E802" s="401" t="str">
        <f t="shared" si="12"/>
        <v>Í1+ÂUÈ5WÎ</v>
      </c>
    </row>
    <row r="803" spans="1:5" ht="26.1" hidden="1">
      <c r="A803" s="403" t="s">
        <v>10066</v>
      </c>
      <c r="B803">
        <v>7200</v>
      </c>
      <c r="C803" t="s">
        <v>10067</v>
      </c>
      <c r="E803" s="401" t="e">
        <f t="shared" si="12"/>
        <v>#VALUE!</v>
      </c>
    </row>
    <row r="804" spans="1:5" ht="26.1" hidden="1">
      <c r="A804" s="403" t="s">
        <v>10068</v>
      </c>
      <c r="B804">
        <v>58400</v>
      </c>
      <c r="C804" t="s">
        <v>10069</v>
      </c>
      <c r="E804" s="401" t="e">
        <f t="shared" si="12"/>
        <v>#VALUE!</v>
      </c>
    </row>
    <row r="805" spans="1:5" ht="26.1">
      <c r="A805" s="403" t="s">
        <v>10070</v>
      </c>
      <c r="B805">
        <v>23200</v>
      </c>
      <c r="C805" t="s">
        <v>10071</v>
      </c>
      <c r="D805" s="404">
        <v>171108068</v>
      </c>
      <c r="E805" s="401" t="str">
        <f t="shared" si="12"/>
        <v>Í1+(&amp;È8,Î</v>
      </c>
    </row>
    <row r="806" spans="1:5" ht="26.1" hidden="1">
      <c r="A806" s="403" t="s">
        <v>10072</v>
      </c>
      <c r="B806">
        <v>3400</v>
      </c>
      <c r="C806" t="s">
        <v>10073</v>
      </c>
      <c r="E806" s="401" t="e">
        <f t="shared" si="12"/>
        <v>#VALUE!</v>
      </c>
    </row>
    <row r="807" spans="1:5" ht="26.1" hidden="1">
      <c r="A807" s="403" t="s">
        <v>10074</v>
      </c>
      <c r="B807">
        <v>3400</v>
      </c>
      <c r="C807" t="s">
        <v>10075</v>
      </c>
      <c r="E807" s="401" t="e">
        <f t="shared" si="12"/>
        <v>#VALUE!</v>
      </c>
    </row>
    <row r="808" spans="1:5" ht="26.1">
      <c r="A808" s="403" t="s">
        <v>10076</v>
      </c>
      <c r="B808">
        <v>16800</v>
      </c>
      <c r="C808" t="s">
        <v>10077</v>
      </c>
      <c r="D808" s="404">
        <v>171109186</v>
      </c>
      <c r="E808" s="401" t="str">
        <f t="shared" si="12"/>
        <v>Í1+)2È6SÎ</v>
      </c>
    </row>
    <row r="809" spans="1:5" ht="26.1" hidden="1">
      <c r="A809" s="403" t="s">
        <v>10078</v>
      </c>
      <c r="B809">
        <v>13600</v>
      </c>
      <c r="C809" t="s">
        <v>10079</v>
      </c>
      <c r="E809" s="401" t="e">
        <f t="shared" si="12"/>
        <v>#VALUE!</v>
      </c>
    </row>
    <row r="810" spans="1:5" ht="26.1">
      <c r="A810" s="403" t="s">
        <v>10080</v>
      </c>
      <c r="B810">
        <v>21600</v>
      </c>
      <c r="C810" t="s">
        <v>10081</v>
      </c>
      <c r="D810" s="404">
        <v>171106206</v>
      </c>
      <c r="E810" s="401" t="str">
        <f t="shared" si="12"/>
        <v>Í1+&amp;4È6RÎ</v>
      </c>
    </row>
    <row r="811" spans="1:5" ht="26.1">
      <c r="A811" s="403" t="s">
        <v>10082</v>
      </c>
      <c r="B811">
        <v>18400</v>
      </c>
      <c r="C811" t="s">
        <v>10083</v>
      </c>
      <c r="D811" s="404">
        <v>171111654</v>
      </c>
      <c r="E811" s="401" t="str">
        <f t="shared" si="12"/>
        <v>Í1++aÈ4;Î</v>
      </c>
    </row>
    <row r="812" spans="1:5" ht="26.1">
      <c r="A812" s="403" t="s">
        <v>10084</v>
      </c>
      <c r="B812">
        <v>45600</v>
      </c>
      <c r="C812" t="s">
        <v>10085</v>
      </c>
      <c r="D812" s="404">
        <v>171103148</v>
      </c>
      <c r="E812" s="401" t="str">
        <f t="shared" si="12"/>
        <v>Í1+#.È8=Î</v>
      </c>
    </row>
    <row r="813" spans="1:5" ht="26.1">
      <c r="A813" s="403" t="s">
        <v>10086</v>
      </c>
      <c r="B813">
        <v>50400</v>
      </c>
      <c r="C813" t="s">
        <v>10087</v>
      </c>
      <c r="D813" s="404">
        <v>171104801</v>
      </c>
      <c r="E813" s="401" t="str">
        <f t="shared" si="12"/>
        <v>Í1+$pÈ1PÎ</v>
      </c>
    </row>
    <row r="814" spans="1:5" ht="26.1">
      <c r="A814" s="403" t="s">
        <v>1144</v>
      </c>
      <c r="B814">
        <v>20000</v>
      </c>
      <c r="C814" t="s">
        <v>10088</v>
      </c>
      <c r="D814" s="404">
        <v>171112197</v>
      </c>
      <c r="E814" s="401" t="str">
        <f t="shared" si="12"/>
        <v>Í1+,3È7fÎ</v>
      </c>
    </row>
    <row r="815" spans="1:5" ht="26.1">
      <c r="A815" s="403" t="s">
        <v>10089</v>
      </c>
      <c r="B815">
        <v>348000</v>
      </c>
      <c r="C815" t="s">
        <v>10090</v>
      </c>
      <c r="D815" s="404">
        <v>171105312</v>
      </c>
      <c r="E815" s="401" t="str">
        <f t="shared" si="12"/>
        <v>Í1+%?È2cÎ</v>
      </c>
    </row>
    <row r="816" spans="1:5" ht="26.1">
      <c r="A816" s="403" t="s">
        <v>10091</v>
      </c>
      <c r="B816">
        <v>15200</v>
      </c>
      <c r="C816" t="s">
        <v>10092</v>
      </c>
      <c r="D816" s="404">
        <v>171105528</v>
      </c>
      <c r="E816" s="401" t="str">
        <f t="shared" si="12"/>
        <v>Í1+%TÈ8tÎ</v>
      </c>
    </row>
    <row r="817" spans="1:5" ht="26.1">
      <c r="A817" s="403" t="s">
        <v>10093</v>
      </c>
      <c r="B817">
        <v>23200</v>
      </c>
      <c r="C817" t="s">
        <v>10094</v>
      </c>
      <c r="D817" s="404">
        <v>171105892</v>
      </c>
      <c r="E817" s="401" t="str">
        <f t="shared" si="12"/>
        <v>Í1+%yÈ2}Î</v>
      </c>
    </row>
    <row r="818" spans="1:5" ht="26.1">
      <c r="A818" s="403" t="s">
        <v>10095</v>
      </c>
      <c r="B818">
        <v>12000</v>
      </c>
      <c r="C818" t="s">
        <v>10096</v>
      </c>
      <c r="D818" s="404">
        <v>171106269</v>
      </c>
      <c r="E818" s="401" t="str">
        <f t="shared" si="12"/>
        <v>Í1+&amp;:È9|Î</v>
      </c>
    </row>
    <row r="819" spans="1:5" ht="26.1" hidden="1">
      <c r="A819" s="403" t="s">
        <v>10097</v>
      </c>
      <c r="B819">
        <v>4700</v>
      </c>
      <c r="C819" t="s">
        <v>10098</v>
      </c>
      <c r="E819" s="401" t="e">
        <f t="shared" si="12"/>
        <v>#VALUE!</v>
      </c>
    </row>
    <row r="820" spans="1:5" ht="26.1">
      <c r="A820" s="403" t="s">
        <v>10099</v>
      </c>
      <c r="B820">
        <v>15200</v>
      </c>
      <c r="C820" t="s">
        <v>10100</v>
      </c>
      <c r="D820" s="404">
        <v>171112262</v>
      </c>
      <c r="E820" s="401" t="str">
        <f t="shared" si="12"/>
        <v>Í1+,:È2dÎ</v>
      </c>
    </row>
    <row r="821" spans="1:5" ht="26.1">
      <c r="A821" s="403" t="s">
        <v>10101</v>
      </c>
      <c r="B821">
        <v>24800</v>
      </c>
      <c r="C821" t="s">
        <v>10102</v>
      </c>
      <c r="D821" s="404">
        <v>171105576</v>
      </c>
      <c r="E821" s="401" t="str">
        <f t="shared" si="12"/>
        <v>Í1+%YÈ6|Î</v>
      </c>
    </row>
    <row r="822" spans="1:5" ht="26.1">
      <c r="A822" s="403" t="s">
        <v>10103</v>
      </c>
      <c r="B822">
        <v>20000</v>
      </c>
      <c r="C822" t="s">
        <v>10104</v>
      </c>
      <c r="D822" s="404">
        <v>171105382</v>
      </c>
      <c r="E822" s="401" t="str">
        <f t="shared" si="12"/>
        <v>Í1+%FÈ2ÃÎ</v>
      </c>
    </row>
    <row r="823" spans="1:5" ht="26.1">
      <c r="A823" s="403" t="s">
        <v>3846</v>
      </c>
      <c r="B823">
        <v>13600</v>
      </c>
      <c r="C823" t="s">
        <v>10105</v>
      </c>
      <c r="D823" s="404">
        <v>171107909</v>
      </c>
      <c r="E823" s="401" t="str">
        <f t="shared" si="12"/>
        <v>Í1+'zÈ9JÎ</v>
      </c>
    </row>
    <row r="824" spans="1:5" ht="26.1" hidden="1">
      <c r="A824" s="403" t="s">
        <v>10106</v>
      </c>
      <c r="B824">
        <v>34400</v>
      </c>
      <c r="C824" t="s">
        <v>10107</v>
      </c>
      <c r="E824" s="401" t="e">
        <f t="shared" si="12"/>
        <v>#VALUE!</v>
      </c>
    </row>
    <row r="825" spans="1:5" ht="26.1">
      <c r="A825" s="403" t="s">
        <v>10108</v>
      </c>
      <c r="B825">
        <v>21600</v>
      </c>
      <c r="C825" t="s">
        <v>10109</v>
      </c>
      <c r="D825" s="404">
        <v>171112515</v>
      </c>
      <c r="E825" s="401" t="str">
        <f t="shared" si="12"/>
        <v>Í1+,SÈ5sÎ</v>
      </c>
    </row>
    <row r="826" spans="1:5" ht="26.1">
      <c r="A826" s="403" t="s">
        <v>10110</v>
      </c>
      <c r="B826">
        <v>12000</v>
      </c>
      <c r="C826" t="s">
        <v>10111</v>
      </c>
      <c r="D826" s="404">
        <v>171112404</v>
      </c>
      <c r="E826" s="401" t="str">
        <f t="shared" si="12"/>
        <v>Í1+,HÈ4AÎ</v>
      </c>
    </row>
    <row r="827" spans="1:5" ht="26.1" hidden="1">
      <c r="A827" s="403" t="s">
        <v>10112</v>
      </c>
      <c r="B827">
        <v>28000</v>
      </c>
      <c r="C827" t="s">
        <v>10113</v>
      </c>
      <c r="E827" s="401" t="e">
        <f t="shared" si="12"/>
        <v>#VALUE!</v>
      </c>
    </row>
    <row r="828" spans="1:5" ht="26.1">
      <c r="A828" s="403" t="s">
        <v>10114</v>
      </c>
      <c r="B828">
        <v>23200</v>
      </c>
      <c r="C828" t="s">
        <v>10115</v>
      </c>
      <c r="D828" s="404">
        <v>171106202</v>
      </c>
      <c r="E828" s="401" t="str">
        <f t="shared" si="12"/>
        <v>Í1+&amp;4È2:Î</v>
      </c>
    </row>
    <row r="829" spans="1:5" ht="26.1" hidden="1">
      <c r="A829" s="403" t="s">
        <v>10116</v>
      </c>
      <c r="B829">
        <v>28000</v>
      </c>
      <c r="C829" t="s">
        <v>10117</v>
      </c>
      <c r="E829" s="401" t="e">
        <f t="shared" si="12"/>
        <v>#VALUE!</v>
      </c>
    </row>
    <row r="830" spans="1:5" ht="26.1">
      <c r="A830" s="403" t="s">
        <v>10118</v>
      </c>
      <c r="B830">
        <v>18400</v>
      </c>
      <c r="C830" t="s">
        <v>10119</v>
      </c>
      <c r="D830" s="404">
        <v>171106360</v>
      </c>
      <c r="E830" s="401" t="str">
        <f t="shared" si="12"/>
        <v>Í1+&amp;DÈ0nÎ</v>
      </c>
    </row>
    <row r="831" spans="1:5" ht="26.1">
      <c r="A831" s="403" t="s">
        <v>10120</v>
      </c>
      <c r="B831">
        <v>16800</v>
      </c>
      <c r="C831" t="s">
        <v>10121</v>
      </c>
      <c r="D831" s="404">
        <v>171108121</v>
      </c>
      <c r="E831" s="401" t="str">
        <f t="shared" si="12"/>
        <v>Í1+(,È1ÅÎ</v>
      </c>
    </row>
    <row r="832" spans="1:5" ht="26.1">
      <c r="A832" s="403" t="s">
        <v>10122</v>
      </c>
      <c r="B832">
        <v>3400</v>
      </c>
      <c r="C832" t="s">
        <v>10123</v>
      </c>
      <c r="D832" s="404">
        <v>171108102</v>
      </c>
      <c r="E832" s="401" t="str">
        <f t="shared" si="12"/>
        <v>Í1+(*È2ÃÎ</v>
      </c>
    </row>
    <row r="833" spans="1:5" ht="26.1">
      <c r="A833" s="403" t="s">
        <v>10124</v>
      </c>
      <c r="B833">
        <v>52000</v>
      </c>
      <c r="C833" t="s">
        <v>10125</v>
      </c>
      <c r="D833" s="404">
        <v>171108126</v>
      </c>
      <c r="E833" s="401" t="str">
        <f t="shared" si="12"/>
        <v>Í1+(,È68Î</v>
      </c>
    </row>
    <row r="834" spans="1:5" ht="26.1">
      <c r="A834" s="403" t="s">
        <v>10126</v>
      </c>
      <c r="B834">
        <v>47200</v>
      </c>
      <c r="C834" t="s">
        <v>10127</v>
      </c>
      <c r="D834" s="404">
        <v>171108052</v>
      </c>
      <c r="E834" s="401" t="str">
        <f t="shared" si="12"/>
        <v>Í1+(%È2kÎ</v>
      </c>
    </row>
    <row r="835" spans="1:5" ht="26.1">
      <c r="A835" s="403" t="s">
        <v>10128</v>
      </c>
      <c r="B835">
        <v>26400</v>
      </c>
      <c r="C835" t="s">
        <v>10129</v>
      </c>
      <c r="D835" s="404">
        <v>171108103</v>
      </c>
      <c r="E835" s="401" t="str">
        <f t="shared" ref="E835:E898" si="13">Code128(D835)</f>
        <v>Í1+(*È3ÉÎ</v>
      </c>
    </row>
    <row r="836" spans="1:5" ht="26.1">
      <c r="A836" s="403" t="s">
        <v>10130</v>
      </c>
      <c r="B836">
        <v>10400</v>
      </c>
      <c r="C836" t="s">
        <v>10131</v>
      </c>
      <c r="D836" s="404">
        <v>171108067</v>
      </c>
      <c r="E836" s="401" t="str">
        <f t="shared" si="13"/>
        <v>Í1+(&amp;È7&amp;Î</v>
      </c>
    </row>
    <row r="837" spans="1:5" ht="26.1">
      <c r="A837" s="403" t="s">
        <v>10132</v>
      </c>
      <c r="B837">
        <v>96800</v>
      </c>
      <c r="C837" t="s">
        <v>10133</v>
      </c>
      <c r="D837" s="404">
        <v>171105070</v>
      </c>
      <c r="E837" s="401" t="str">
        <f t="shared" si="13"/>
        <v>Í1+%'È0^Î</v>
      </c>
    </row>
    <row r="838" spans="1:5" ht="26.1">
      <c r="A838" s="403" t="s">
        <v>10134</v>
      </c>
      <c r="B838">
        <v>13600</v>
      </c>
      <c r="C838" t="s">
        <v>10135</v>
      </c>
      <c r="D838" s="404">
        <v>171112571</v>
      </c>
      <c r="E838" s="401" t="str">
        <f t="shared" si="13"/>
        <v>Í1+,YÈ1sÎ</v>
      </c>
    </row>
    <row r="839" spans="1:5" ht="26.1">
      <c r="A839" s="403" t="s">
        <v>10136</v>
      </c>
      <c r="B839">
        <v>28000</v>
      </c>
      <c r="C839" t="s">
        <v>10137</v>
      </c>
      <c r="D839" s="404">
        <v>171105174</v>
      </c>
      <c r="E839" s="401" t="str">
        <f t="shared" si="13"/>
        <v>Í1+%1È47Î</v>
      </c>
    </row>
    <row r="840" spans="1:5" ht="26.1">
      <c r="A840" s="403" t="s">
        <v>10138</v>
      </c>
      <c r="B840">
        <v>40800</v>
      </c>
      <c r="C840" t="s">
        <v>10139</v>
      </c>
      <c r="D840" s="404">
        <v>171106325</v>
      </c>
      <c r="E840" s="401" t="str">
        <f t="shared" si="13"/>
        <v>Í1+&amp;@È5|Î</v>
      </c>
    </row>
    <row r="841" spans="1:5" ht="26.1" hidden="1">
      <c r="A841" s="403" t="s">
        <v>10140</v>
      </c>
      <c r="B841">
        <v>21600</v>
      </c>
      <c r="C841" t="s">
        <v>10141</v>
      </c>
      <c r="E841" s="401" t="e">
        <f t="shared" si="13"/>
        <v>#VALUE!</v>
      </c>
    </row>
    <row r="842" spans="1:5" ht="26.1" hidden="1">
      <c r="A842" s="403" t="s">
        <v>10142</v>
      </c>
      <c r="B842">
        <v>72800</v>
      </c>
      <c r="C842" t="s">
        <v>10143</v>
      </c>
      <c r="E842" s="401" t="e">
        <f t="shared" si="13"/>
        <v>#VALUE!</v>
      </c>
    </row>
    <row r="843" spans="1:5" ht="26.1">
      <c r="A843" s="403" t="s">
        <v>10144</v>
      </c>
      <c r="B843">
        <v>15200</v>
      </c>
      <c r="C843" t="s">
        <v>10145</v>
      </c>
      <c r="D843" s="404">
        <v>171110274</v>
      </c>
      <c r="E843" s="401" t="str">
        <f t="shared" si="13"/>
        <v>Í1+*;È4nÎ</v>
      </c>
    </row>
    <row r="844" spans="1:5" ht="26.1" hidden="1">
      <c r="A844" s="403" t="s">
        <v>10146</v>
      </c>
      <c r="B844">
        <v>10400</v>
      </c>
      <c r="C844" t="s">
        <v>10147</v>
      </c>
      <c r="E844" s="401" t="e">
        <f t="shared" si="13"/>
        <v>#VALUE!</v>
      </c>
    </row>
    <row r="845" spans="1:5" ht="26.1">
      <c r="A845" s="403" t="s">
        <v>10148</v>
      </c>
      <c r="B845">
        <v>72800</v>
      </c>
      <c r="C845" t="s">
        <v>10149</v>
      </c>
      <c r="D845" s="404">
        <v>171104891</v>
      </c>
      <c r="E845" s="401" t="str">
        <f t="shared" si="13"/>
        <v>Í1+$yÈ1tÎ</v>
      </c>
    </row>
    <row r="846" spans="1:5" ht="26.1">
      <c r="A846" s="403" t="s">
        <v>1387</v>
      </c>
      <c r="B846">
        <v>66400</v>
      </c>
      <c r="C846" t="s">
        <v>10150</v>
      </c>
      <c r="D846" s="404">
        <v>171100370</v>
      </c>
      <c r="E846" s="401" t="str">
        <f t="shared" si="13"/>
        <v>Í1+ÂEÈ0`Î</v>
      </c>
    </row>
    <row r="847" spans="1:5" ht="26.1" hidden="1">
      <c r="A847" s="403" t="s">
        <v>10151</v>
      </c>
      <c r="B847">
        <v>23200</v>
      </c>
      <c r="C847" t="s">
        <v>10152</v>
      </c>
      <c r="E847" s="401" t="e">
        <f t="shared" si="13"/>
        <v>#VALUE!</v>
      </c>
    </row>
    <row r="848" spans="1:5" ht="26.1" hidden="1">
      <c r="A848" s="403" t="s">
        <v>10153</v>
      </c>
      <c r="B848">
        <v>13600</v>
      </c>
      <c r="C848" t="s">
        <v>10154</v>
      </c>
      <c r="E848" s="401" t="e">
        <f t="shared" si="13"/>
        <v>#VALUE!</v>
      </c>
    </row>
    <row r="849" spans="1:5" ht="26.1">
      <c r="A849" s="403" t="s">
        <v>10155</v>
      </c>
      <c r="B849">
        <v>80800</v>
      </c>
      <c r="C849" t="s">
        <v>10156</v>
      </c>
      <c r="D849" s="404">
        <v>171107425</v>
      </c>
      <c r="E849" s="401" t="str">
        <f t="shared" si="13"/>
        <v>Í1+'JÈ5@Î</v>
      </c>
    </row>
    <row r="850" spans="1:5" ht="26.1">
      <c r="A850" s="403" t="s">
        <v>10157</v>
      </c>
      <c r="B850">
        <v>12000</v>
      </c>
      <c r="C850" t="s">
        <v>10158</v>
      </c>
      <c r="D850" s="404">
        <v>171103015</v>
      </c>
      <c r="E850" s="401" t="str">
        <f t="shared" si="13"/>
        <v>Í1+#!È5^Î</v>
      </c>
    </row>
    <row r="851" spans="1:5" ht="26.1">
      <c r="A851" s="403" t="s">
        <v>10159</v>
      </c>
      <c r="B851">
        <v>32800</v>
      </c>
      <c r="C851" t="s">
        <v>10160</v>
      </c>
      <c r="D851" s="404">
        <v>171105073</v>
      </c>
      <c r="E851" s="401" t="str">
        <f t="shared" si="13"/>
        <v>Í1+%'È3pÎ</v>
      </c>
    </row>
    <row r="852" spans="1:5" ht="26.1">
      <c r="A852" s="403" t="s">
        <v>10161</v>
      </c>
      <c r="B852">
        <v>79200</v>
      </c>
      <c r="C852" t="s">
        <v>10162</v>
      </c>
      <c r="D852" s="404">
        <v>171105671</v>
      </c>
      <c r="E852" s="401" t="str">
        <f t="shared" si="13"/>
        <v>Í1+%cÈ1ÊÎ</v>
      </c>
    </row>
    <row r="853" spans="1:5" ht="26.1">
      <c r="A853" s="403" t="s">
        <v>10163</v>
      </c>
      <c r="B853">
        <v>77600</v>
      </c>
      <c r="C853" t="s">
        <v>10164</v>
      </c>
      <c r="D853" s="404">
        <v>171107592</v>
      </c>
      <c r="E853" s="401" t="str">
        <f t="shared" si="13"/>
        <v>Í1+'[È2rÎ</v>
      </c>
    </row>
    <row r="854" spans="1:5" ht="26.1">
      <c r="A854" s="403" t="s">
        <v>10165</v>
      </c>
      <c r="B854">
        <v>37600</v>
      </c>
      <c r="C854" t="s">
        <v>10166</v>
      </c>
      <c r="D854" s="404">
        <v>171100219</v>
      </c>
      <c r="E854" s="401" t="str">
        <f t="shared" si="13"/>
        <v>Í1+Â5È9VÎ</v>
      </c>
    </row>
    <row r="855" spans="1:5" ht="26.1">
      <c r="A855" s="403" t="s">
        <v>10167</v>
      </c>
      <c r="B855">
        <v>77600</v>
      </c>
      <c r="C855" t="s">
        <v>10168</v>
      </c>
      <c r="D855" s="404">
        <v>171106320</v>
      </c>
      <c r="E855" s="401" t="str">
        <f t="shared" si="13"/>
        <v>Í1+&amp;@È0^Î</v>
      </c>
    </row>
    <row r="856" spans="1:5" ht="26.1" hidden="1">
      <c r="A856" s="403" t="s">
        <v>10169</v>
      </c>
      <c r="B856">
        <v>13600</v>
      </c>
      <c r="C856" t="s">
        <v>10170</v>
      </c>
      <c r="E856" s="401" t="e">
        <f t="shared" si="13"/>
        <v>#VALUE!</v>
      </c>
    </row>
    <row r="857" spans="1:5" ht="26.1">
      <c r="A857" s="403" t="s">
        <v>10171</v>
      </c>
      <c r="B857">
        <v>31200</v>
      </c>
      <c r="C857" t="s">
        <v>10172</v>
      </c>
      <c r="D857" s="404">
        <v>171112598</v>
      </c>
      <c r="E857" s="401" t="str">
        <f t="shared" si="13"/>
        <v>Í1+,[È8&gt;Î</v>
      </c>
    </row>
    <row r="858" spans="1:5" ht="26.1">
      <c r="A858" s="403" t="s">
        <v>10173</v>
      </c>
      <c r="B858">
        <v>48800</v>
      </c>
      <c r="C858" t="s">
        <v>10174</v>
      </c>
      <c r="D858" s="404">
        <v>171105113</v>
      </c>
      <c r="E858" s="401" t="str">
        <f t="shared" si="13"/>
        <v>Í1+%+È3ÄÎ</v>
      </c>
    </row>
    <row r="859" spans="1:5" ht="26.1">
      <c r="A859" s="403" t="s">
        <v>10175</v>
      </c>
      <c r="B859">
        <v>124000</v>
      </c>
      <c r="C859" t="s">
        <v>10176</v>
      </c>
      <c r="D859" s="404">
        <v>171106154</v>
      </c>
      <c r="E859" s="401" t="str">
        <f t="shared" si="13"/>
        <v>Í1+&amp;/È42Î</v>
      </c>
    </row>
    <row r="860" spans="1:5" ht="26.1">
      <c r="A860" s="403" t="s">
        <v>10177</v>
      </c>
      <c r="B860">
        <v>47200</v>
      </c>
      <c r="C860" t="s">
        <v>10178</v>
      </c>
      <c r="D860" s="404">
        <v>171107649</v>
      </c>
      <c r="E860" s="401" t="str">
        <f t="shared" si="13"/>
        <v>Í1+'`È9IÎ</v>
      </c>
    </row>
    <row r="861" spans="1:5" ht="26.1">
      <c r="A861" s="403" t="s">
        <v>10179</v>
      </c>
      <c r="B861">
        <v>64800</v>
      </c>
      <c r="C861" t="s">
        <v>10180</v>
      </c>
      <c r="D861" s="404">
        <v>171105580</v>
      </c>
      <c r="E861" s="401" t="str">
        <f t="shared" si="13"/>
        <v>Í1+%ZÈ0\Î</v>
      </c>
    </row>
    <row r="862" spans="1:5" ht="26.1">
      <c r="A862" s="403" t="s">
        <v>10181</v>
      </c>
      <c r="B862">
        <v>79200</v>
      </c>
      <c r="C862" t="s">
        <v>10182</v>
      </c>
      <c r="D862" s="404">
        <v>171103404</v>
      </c>
      <c r="E862" s="401" t="str">
        <f t="shared" si="13"/>
        <v>Í1+#HÈ4&amp;Î</v>
      </c>
    </row>
    <row r="863" spans="1:5" ht="26.1" hidden="1">
      <c r="A863" s="403" t="s">
        <v>10183</v>
      </c>
      <c r="B863">
        <v>20000</v>
      </c>
      <c r="C863" t="s">
        <v>10184</v>
      </c>
      <c r="E863" s="401" t="e">
        <f t="shared" si="13"/>
        <v>#VALUE!</v>
      </c>
    </row>
    <row r="864" spans="1:5" ht="26.1">
      <c r="A864" s="403" t="s">
        <v>10185</v>
      </c>
      <c r="B864">
        <v>74400</v>
      </c>
      <c r="C864" t="s">
        <v>10186</v>
      </c>
      <c r="D864" s="404">
        <v>171105562</v>
      </c>
      <c r="E864" s="401" t="str">
        <f t="shared" si="13"/>
        <v>Í1+%XÈ2`Î</v>
      </c>
    </row>
    <row r="865" spans="1:5" ht="26.1">
      <c r="A865" s="403" t="s">
        <v>10187</v>
      </c>
      <c r="B865">
        <v>4700</v>
      </c>
      <c r="C865" t="s">
        <v>10188</v>
      </c>
      <c r="D865" s="404">
        <v>171113359</v>
      </c>
      <c r="E865" s="401" t="str">
        <f t="shared" si="13"/>
        <v>Í1+-CÈ9NÎ</v>
      </c>
    </row>
    <row r="866" spans="1:5" ht="26.1">
      <c r="A866" s="403" t="s">
        <v>10189</v>
      </c>
      <c r="B866">
        <v>24800</v>
      </c>
      <c r="C866" t="s">
        <v>10190</v>
      </c>
      <c r="D866" s="404">
        <v>171103223</v>
      </c>
      <c r="E866" s="401" t="str">
        <f t="shared" si="13"/>
        <v>Í1+#6È3?Î</v>
      </c>
    </row>
    <row r="867" spans="1:5" ht="26.1">
      <c r="A867" s="403" t="s">
        <v>1080</v>
      </c>
      <c r="B867">
        <v>48800</v>
      </c>
      <c r="C867" t="s">
        <v>10191</v>
      </c>
      <c r="D867" s="404">
        <v>171110214</v>
      </c>
      <c r="E867" s="401" t="str">
        <f t="shared" si="13"/>
        <v>Í1+*5È4VÎ</v>
      </c>
    </row>
    <row r="868" spans="1:5" ht="26.1" hidden="1">
      <c r="A868" s="403" t="s">
        <v>3919</v>
      </c>
      <c r="B868">
        <v>3400</v>
      </c>
      <c r="C868" t="s">
        <v>10192</v>
      </c>
      <c r="E868" s="401" t="e">
        <f t="shared" si="13"/>
        <v>#VALUE!</v>
      </c>
    </row>
    <row r="869" spans="1:5" ht="26.1" hidden="1">
      <c r="A869" s="403" t="s">
        <v>10193</v>
      </c>
      <c r="B869">
        <v>152800</v>
      </c>
      <c r="C869" t="s">
        <v>10194</v>
      </c>
      <c r="E869" s="401" t="e">
        <f t="shared" si="13"/>
        <v>#VALUE!</v>
      </c>
    </row>
    <row r="870" spans="1:5" ht="26.1" hidden="1">
      <c r="A870" s="403" t="s">
        <v>10195</v>
      </c>
      <c r="B870">
        <v>34400</v>
      </c>
      <c r="C870" t="s">
        <v>10196</v>
      </c>
      <c r="E870" s="401" t="e">
        <f t="shared" si="13"/>
        <v>#VALUE!</v>
      </c>
    </row>
    <row r="871" spans="1:5" ht="26.1">
      <c r="A871" s="403" t="s">
        <v>10197</v>
      </c>
      <c r="B871">
        <v>68000</v>
      </c>
      <c r="C871" t="s">
        <v>10198</v>
      </c>
      <c r="D871" s="404">
        <v>171109092</v>
      </c>
      <c r="E871" s="401" t="str">
        <f t="shared" si="13"/>
        <v>Í1+))È2~Î</v>
      </c>
    </row>
    <row r="872" spans="1:5" ht="26.1" hidden="1">
      <c r="A872" s="403" t="s">
        <v>10199</v>
      </c>
      <c r="B872">
        <v>8800</v>
      </c>
      <c r="C872" t="s">
        <v>10200</v>
      </c>
      <c r="E872" s="401" t="e">
        <f t="shared" si="13"/>
        <v>#VALUE!</v>
      </c>
    </row>
    <row r="873" spans="1:5" ht="26.1" hidden="1">
      <c r="A873" s="403" t="s">
        <v>10201</v>
      </c>
      <c r="B873">
        <v>7200</v>
      </c>
      <c r="C873" t="s">
        <v>10202</v>
      </c>
      <c r="E873" s="401" t="e">
        <f t="shared" si="13"/>
        <v>#VALUE!</v>
      </c>
    </row>
    <row r="874" spans="1:5" ht="26.1">
      <c r="A874" s="403" t="s">
        <v>10203</v>
      </c>
      <c r="B874">
        <v>7200</v>
      </c>
      <c r="C874" t="s">
        <v>10204</v>
      </c>
      <c r="D874" s="404">
        <v>171111543</v>
      </c>
      <c r="E874" s="401" t="str">
        <f t="shared" si="13"/>
        <v>Í1++VÈ3pÎ</v>
      </c>
    </row>
    <row r="875" spans="1:5" ht="26.1">
      <c r="A875" s="403" t="s">
        <v>10205</v>
      </c>
      <c r="B875">
        <v>15200</v>
      </c>
      <c r="C875" t="s">
        <v>10206</v>
      </c>
      <c r="D875" s="404">
        <v>171111582</v>
      </c>
      <c r="E875" s="401" t="str">
        <f t="shared" si="13"/>
        <v>Í1++ZÈ2zÎ</v>
      </c>
    </row>
    <row r="876" spans="1:5" ht="26.1">
      <c r="A876" s="403" t="s">
        <v>10207</v>
      </c>
      <c r="B876">
        <v>20000</v>
      </c>
      <c r="C876" t="s">
        <v>10208</v>
      </c>
      <c r="D876" s="404">
        <v>171111583</v>
      </c>
      <c r="E876" s="401" t="str">
        <f t="shared" si="13"/>
        <v>Í1++ZÈ3ÄÎ</v>
      </c>
    </row>
    <row r="877" spans="1:5" ht="26.1">
      <c r="A877" s="403" t="s">
        <v>10209</v>
      </c>
      <c r="B877">
        <v>3400</v>
      </c>
      <c r="C877" t="s">
        <v>10210</v>
      </c>
      <c r="D877" s="404">
        <v>171106071</v>
      </c>
      <c r="E877" s="401" t="str">
        <f t="shared" si="13"/>
        <v>Í1+&amp;'È1gÎ</v>
      </c>
    </row>
    <row r="878" spans="1:5" ht="26.1">
      <c r="A878" s="403" t="s">
        <v>10211</v>
      </c>
      <c r="B878">
        <v>12000</v>
      </c>
      <c r="C878" t="s">
        <v>10212</v>
      </c>
      <c r="D878" s="404">
        <v>171106070</v>
      </c>
      <c r="E878" s="401" t="str">
        <f t="shared" si="13"/>
        <v>Í1+&amp;'È0aÎ</v>
      </c>
    </row>
    <row r="879" spans="1:5" ht="26.1">
      <c r="A879" s="403" t="s">
        <v>10213</v>
      </c>
      <c r="B879">
        <v>23200</v>
      </c>
      <c r="C879" t="s">
        <v>10214</v>
      </c>
      <c r="D879" s="404">
        <v>171106145</v>
      </c>
      <c r="E879" s="401" t="str">
        <f t="shared" si="13"/>
        <v>Í1+&amp;.È54Î</v>
      </c>
    </row>
    <row r="880" spans="1:5" ht="26.1">
      <c r="A880" s="403" t="s">
        <v>10215</v>
      </c>
      <c r="B880">
        <v>23200</v>
      </c>
      <c r="C880" t="s">
        <v>10216</v>
      </c>
      <c r="D880" s="404">
        <v>171112555</v>
      </c>
      <c r="E880" s="401" t="str">
        <f t="shared" si="13"/>
        <v>Í1+,WÈ5ÇÎ</v>
      </c>
    </row>
    <row r="881" spans="1:5" ht="26.1">
      <c r="A881" s="403" t="s">
        <v>10217</v>
      </c>
      <c r="B881">
        <v>12000</v>
      </c>
      <c r="C881" t="s">
        <v>10218</v>
      </c>
      <c r="D881" s="404">
        <v>171107765</v>
      </c>
      <c r="E881" s="401" t="str">
        <f t="shared" si="13"/>
        <v>Í1+'lÈ5aÎ</v>
      </c>
    </row>
    <row r="882" spans="1:5" ht="26.1">
      <c r="A882" s="403" t="s">
        <v>10219</v>
      </c>
      <c r="B882">
        <v>58400</v>
      </c>
      <c r="C882" t="s">
        <v>10220</v>
      </c>
      <c r="D882" s="404">
        <v>171110105</v>
      </c>
      <c r="E882" s="401" t="str">
        <f t="shared" si="13"/>
        <v>Í1+**È50Î</v>
      </c>
    </row>
    <row r="883" spans="1:5" ht="26.1">
      <c r="A883" s="403" t="s">
        <v>10221</v>
      </c>
      <c r="B883">
        <v>45600</v>
      </c>
      <c r="C883" t="s">
        <v>10222</v>
      </c>
      <c r="D883" s="404">
        <v>171100617</v>
      </c>
      <c r="E883" s="401" t="str">
        <f t="shared" si="13"/>
        <v>Í1+Â]È7ÇÎ</v>
      </c>
    </row>
    <row r="884" spans="1:5" ht="26.1" hidden="1">
      <c r="A884" s="403" t="s">
        <v>10223</v>
      </c>
      <c r="B884">
        <v>20000</v>
      </c>
      <c r="C884" t="s">
        <v>10224</v>
      </c>
      <c r="E884" s="401" t="e">
        <f t="shared" si="13"/>
        <v>#VALUE!</v>
      </c>
    </row>
    <row r="885" spans="1:5" ht="26.1" hidden="1">
      <c r="A885" s="403" t="s">
        <v>10225</v>
      </c>
      <c r="B885">
        <v>12000</v>
      </c>
      <c r="C885" t="s">
        <v>10226</v>
      </c>
      <c r="E885" s="401" t="e">
        <f t="shared" si="13"/>
        <v>#VALUE!</v>
      </c>
    </row>
    <row r="886" spans="1:5" ht="26.1">
      <c r="A886" s="403" t="s">
        <v>10227</v>
      </c>
      <c r="B886">
        <v>20000</v>
      </c>
      <c r="C886" t="s">
        <v>10228</v>
      </c>
      <c r="D886" s="404">
        <v>171104865</v>
      </c>
      <c r="E886" s="401" t="str">
        <f t="shared" si="13"/>
        <v>Í1+$vÈ5ÄÎ</v>
      </c>
    </row>
    <row r="887" spans="1:5" ht="26.1">
      <c r="A887" s="403" t="s">
        <v>10229</v>
      </c>
      <c r="B887">
        <v>2100</v>
      </c>
      <c r="C887" t="s">
        <v>10230</v>
      </c>
      <c r="D887" s="404">
        <v>171102465</v>
      </c>
      <c r="E887" s="401" t="str">
        <f t="shared" si="13"/>
        <v>Í1+"NÈ5AÎ</v>
      </c>
    </row>
    <row r="888" spans="1:5" ht="26.1">
      <c r="A888" s="403" t="s">
        <v>10231</v>
      </c>
      <c r="B888">
        <v>61600</v>
      </c>
      <c r="C888" t="s">
        <v>10232</v>
      </c>
      <c r="D888" s="404">
        <v>171105317</v>
      </c>
      <c r="E888" s="401" t="str">
        <f t="shared" si="13"/>
        <v>Í1+%?È7ÅÎ</v>
      </c>
    </row>
    <row r="889" spans="1:5" ht="26.1">
      <c r="A889" s="403" t="s">
        <v>10233</v>
      </c>
      <c r="B889">
        <v>44000</v>
      </c>
      <c r="C889" t="s">
        <v>10234</v>
      </c>
      <c r="D889" s="404">
        <v>171105632</v>
      </c>
      <c r="E889" s="401" t="str">
        <f t="shared" si="13"/>
        <v>Í1+%_È2|Î</v>
      </c>
    </row>
    <row r="890" spans="1:5" ht="26.1">
      <c r="A890" s="403" t="s">
        <v>10235</v>
      </c>
      <c r="B890">
        <v>10400</v>
      </c>
      <c r="C890" t="s">
        <v>10236</v>
      </c>
      <c r="D890" s="404">
        <v>171111498</v>
      </c>
      <c r="E890" s="401" t="str">
        <f t="shared" si="13"/>
        <v>Í1++QÈ8zÎ</v>
      </c>
    </row>
    <row r="891" spans="1:5" ht="26.1">
      <c r="A891" s="403" t="s">
        <v>10237</v>
      </c>
      <c r="B891">
        <v>4700</v>
      </c>
      <c r="C891" t="s">
        <v>10238</v>
      </c>
      <c r="D891" s="404">
        <v>171111502</v>
      </c>
      <c r="E891" s="401" t="str">
        <f t="shared" si="13"/>
        <v>Í1++RÈ2ZÎ</v>
      </c>
    </row>
    <row r="892" spans="1:5" ht="26.1" hidden="1">
      <c r="A892" s="403" t="s">
        <v>10239</v>
      </c>
      <c r="B892">
        <v>8800</v>
      </c>
      <c r="C892" t="s">
        <v>10240</v>
      </c>
      <c r="E892" s="401" t="e">
        <f t="shared" si="13"/>
        <v>#VALUE!</v>
      </c>
    </row>
    <row r="893" spans="1:5" ht="26.1" hidden="1">
      <c r="A893" s="403" t="s">
        <v>10241</v>
      </c>
      <c r="B893">
        <v>20000</v>
      </c>
      <c r="C893" t="s">
        <v>10242</v>
      </c>
      <c r="E893" s="401" t="e">
        <f t="shared" si="13"/>
        <v>#VALUE!</v>
      </c>
    </row>
    <row r="894" spans="1:5" ht="26.1">
      <c r="A894" s="403" t="s">
        <v>10243</v>
      </c>
      <c r="B894">
        <v>53600</v>
      </c>
      <c r="C894" t="s">
        <v>10244</v>
      </c>
      <c r="D894" s="404">
        <v>171102338</v>
      </c>
      <c r="E894" s="401" t="str">
        <f t="shared" si="13"/>
        <v>Í1+"AÈ8ÊÎ</v>
      </c>
    </row>
    <row r="895" spans="1:5" ht="26.1">
      <c r="A895" s="403" t="s">
        <v>10245</v>
      </c>
      <c r="B895">
        <v>4700</v>
      </c>
      <c r="C895" t="s">
        <v>10246</v>
      </c>
      <c r="D895" s="404">
        <v>171107952</v>
      </c>
      <c r="E895" s="401" t="str">
        <f t="shared" si="13"/>
        <v>Í1+'ÃÈ24Î</v>
      </c>
    </row>
    <row r="896" spans="1:5" ht="26.1" hidden="1">
      <c r="A896" s="403" t="s">
        <v>10247</v>
      </c>
      <c r="B896">
        <v>36000</v>
      </c>
      <c r="C896" t="s">
        <v>10248</v>
      </c>
      <c r="E896" s="401" t="e">
        <f t="shared" si="13"/>
        <v>#VALUE!</v>
      </c>
    </row>
    <row r="897" spans="1:5" ht="26.1">
      <c r="A897" s="403" t="s">
        <v>10249</v>
      </c>
      <c r="B897">
        <v>720800</v>
      </c>
      <c r="C897" t="s">
        <v>10250</v>
      </c>
      <c r="D897" s="404">
        <v>171103349</v>
      </c>
      <c r="E897" s="401" t="str">
        <f t="shared" si="13"/>
        <v>Í1+#BÈ9,Î</v>
      </c>
    </row>
    <row r="898" spans="1:5" ht="26.1" hidden="1">
      <c r="A898" s="403" t="s">
        <v>10251</v>
      </c>
      <c r="B898">
        <v>48800</v>
      </c>
      <c r="C898" t="s">
        <v>10252</v>
      </c>
      <c r="E898" s="401" t="e">
        <f t="shared" si="13"/>
        <v>#VALUE!</v>
      </c>
    </row>
    <row r="899" spans="1:5" ht="26.1">
      <c r="A899" s="403" t="s">
        <v>10253</v>
      </c>
      <c r="B899">
        <v>45600</v>
      </c>
      <c r="C899" t="s">
        <v>10254</v>
      </c>
      <c r="D899" s="404">
        <v>171109354</v>
      </c>
      <c r="E899" s="401" t="str">
        <f t="shared" ref="E899:E954" si="14">Code128(D899)</f>
        <v>Í1+)CÈ4$Î</v>
      </c>
    </row>
    <row r="900" spans="1:5" ht="26.1">
      <c r="A900" s="403" t="s">
        <v>10255</v>
      </c>
      <c r="B900">
        <v>13600</v>
      </c>
      <c r="C900" t="s">
        <v>10256</v>
      </c>
      <c r="D900" s="404">
        <v>171106100</v>
      </c>
      <c r="E900" s="401" t="str">
        <f t="shared" si="14"/>
        <v>Í1+&amp;*È0mÎ</v>
      </c>
    </row>
    <row r="901" spans="1:5" ht="26.1">
      <c r="A901" s="403" t="s">
        <v>10257</v>
      </c>
      <c r="B901">
        <v>24800</v>
      </c>
      <c r="C901" t="s">
        <v>10258</v>
      </c>
      <c r="D901" s="404">
        <v>171106396</v>
      </c>
      <c r="E901" s="401" t="str">
        <f t="shared" si="14"/>
        <v>Í1+&amp;GÈ67Î</v>
      </c>
    </row>
    <row r="902" spans="1:5" ht="26.1">
      <c r="A902" s="403" t="s">
        <v>10259</v>
      </c>
      <c r="B902">
        <v>32800</v>
      </c>
      <c r="C902" t="s">
        <v>10260</v>
      </c>
      <c r="D902" s="404">
        <v>171102420</v>
      </c>
      <c r="E902" s="401" t="str">
        <f t="shared" si="14"/>
        <v>Í1+"JÈ0zÎ</v>
      </c>
    </row>
    <row r="903" spans="1:5" ht="26.1">
      <c r="A903" s="403" t="s">
        <v>10261</v>
      </c>
      <c r="B903">
        <v>111200</v>
      </c>
      <c r="C903" t="s">
        <v>10262</v>
      </c>
      <c r="D903" s="404">
        <v>171105996</v>
      </c>
      <c r="E903" s="401" t="str">
        <f t="shared" si="14"/>
        <v>Í1+%ÇÈ6VÎ</v>
      </c>
    </row>
    <row r="904" spans="1:5" ht="26.1" hidden="1">
      <c r="A904" s="403" t="s">
        <v>10263</v>
      </c>
      <c r="B904">
        <v>12000</v>
      </c>
      <c r="C904" t="s">
        <v>10264</v>
      </c>
      <c r="E904" s="401" t="e">
        <f t="shared" si="14"/>
        <v>#VALUE!</v>
      </c>
    </row>
    <row r="905" spans="1:5" ht="26.1">
      <c r="A905" s="403" t="s">
        <v>6727</v>
      </c>
      <c r="B905">
        <v>15200</v>
      </c>
      <c r="C905" t="s">
        <v>10265</v>
      </c>
      <c r="D905" s="404">
        <v>171102124</v>
      </c>
      <c r="E905" s="401" t="str">
        <f t="shared" si="14"/>
        <v>Í1+",È4ÅÎ</v>
      </c>
    </row>
    <row r="906" spans="1:5" ht="26.1" hidden="1">
      <c r="A906" s="403" t="s">
        <v>10266</v>
      </c>
      <c r="B906">
        <v>8800</v>
      </c>
      <c r="C906" t="s">
        <v>10267</v>
      </c>
      <c r="E906" s="401" t="e">
        <f t="shared" si="14"/>
        <v>#VALUE!</v>
      </c>
    </row>
    <row r="907" spans="1:5" ht="26.1" hidden="1">
      <c r="A907" s="403" t="s">
        <v>10268</v>
      </c>
      <c r="B907">
        <v>2100</v>
      </c>
      <c r="C907" t="s">
        <v>10269</v>
      </c>
      <c r="E907" s="401" t="e">
        <f t="shared" si="14"/>
        <v>#VALUE!</v>
      </c>
    </row>
    <row r="908" spans="1:5" ht="26.1">
      <c r="A908" s="403" t="s">
        <v>10270</v>
      </c>
      <c r="B908">
        <v>60000</v>
      </c>
      <c r="C908" t="s">
        <v>10271</v>
      </c>
      <c r="D908" s="404">
        <v>171103002</v>
      </c>
      <c r="E908" s="401" t="str">
        <f t="shared" si="14"/>
        <v>Í1+#ÂÈ2HÎ</v>
      </c>
    </row>
    <row r="909" spans="1:5" ht="26.1">
      <c r="A909" s="403" t="s">
        <v>10272</v>
      </c>
      <c r="B909">
        <v>28000</v>
      </c>
      <c r="C909" t="s">
        <v>10273</v>
      </c>
      <c r="D909" s="404">
        <v>171103001</v>
      </c>
      <c r="E909" s="401" t="str">
        <f t="shared" si="14"/>
        <v>Í1+#ÂÈ1BÎ</v>
      </c>
    </row>
    <row r="910" spans="1:5" ht="26.1">
      <c r="A910" s="403" t="s">
        <v>10274</v>
      </c>
      <c r="B910">
        <v>39200</v>
      </c>
      <c r="C910" t="s">
        <v>10275</v>
      </c>
      <c r="D910" s="404">
        <v>171105262</v>
      </c>
      <c r="E910" s="401" t="str">
        <f t="shared" si="14"/>
        <v>Í1+%:È2OÎ</v>
      </c>
    </row>
    <row r="911" spans="1:5" ht="26.1">
      <c r="A911" s="403" t="s">
        <v>10276</v>
      </c>
      <c r="B911">
        <v>15200</v>
      </c>
      <c r="C911" t="s">
        <v>10277</v>
      </c>
      <c r="D911" s="404">
        <v>171112455</v>
      </c>
      <c r="E911" s="401" t="str">
        <f t="shared" si="14"/>
        <v>Í1+,MÈ5[Î</v>
      </c>
    </row>
    <row r="912" spans="1:5" ht="26.1" hidden="1">
      <c r="A912" s="403" t="s">
        <v>10278</v>
      </c>
      <c r="B912">
        <v>36000</v>
      </c>
      <c r="C912" t="s">
        <v>10279</v>
      </c>
      <c r="E912" s="401" t="e">
        <f t="shared" si="14"/>
        <v>#VALUE!</v>
      </c>
    </row>
    <row r="913" spans="1:5" ht="26.1">
      <c r="A913" s="403" t="s">
        <v>10280</v>
      </c>
      <c r="B913">
        <v>15200</v>
      </c>
      <c r="C913" t="s">
        <v>10281</v>
      </c>
      <c r="D913" s="404">
        <v>171108472</v>
      </c>
      <c r="E913" s="401" t="str">
        <f t="shared" si="14"/>
        <v>Í1+(OÈ2EÎ</v>
      </c>
    </row>
    <row r="914" spans="1:5" ht="26.1">
      <c r="A914" s="403" t="s">
        <v>10282</v>
      </c>
      <c r="B914">
        <v>100000</v>
      </c>
      <c r="C914" t="s">
        <v>10283</v>
      </c>
      <c r="D914" s="404">
        <v>171103429</v>
      </c>
      <c r="E914" s="401" t="str">
        <f t="shared" si="14"/>
        <v>Í1+#JÈ9LÎ</v>
      </c>
    </row>
    <row r="915" spans="1:5" ht="26.1">
      <c r="A915" s="403" t="s">
        <v>1284</v>
      </c>
      <c r="B915">
        <v>16800</v>
      </c>
      <c r="C915" t="s">
        <v>10284</v>
      </c>
      <c r="D915" s="404">
        <v>171112220</v>
      </c>
      <c r="E915" s="401" t="str">
        <f t="shared" si="14"/>
        <v>Í1+,6È0HÎ</v>
      </c>
    </row>
    <row r="916" spans="1:5" ht="26.1">
      <c r="A916" s="403" t="s">
        <v>10285</v>
      </c>
      <c r="B916">
        <v>7200</v>
      </c>
      <c r="C916" t="s">
        <v>10286</v>
      </c>
      <c r="D916" s="404">
        <v>171110439</v>
      </c>
      <c r="E916" s="401" t="str">
        <f t="shared" si="14"/>
        <v>Í1+*KÈ9eÎ</v>
      </c>
    </row>
    <row r="917" spans="1:5" ht="26.1">
      <c r="A917" s="403" t="s">
        <v>10287</v>
      </c>
      <c r="B917">
        <v>36000</v>
      </c>
      <c r="C917" t="s">
        <v>10288</v>
      </c>
      <c r="D917" s="404">
        <v>171109446</v>
      </c>
      <c r="E917" s="401" t="str">
        <f t="shared" si="14"/>
        <v>Í1+)LÈ6TÎ</v>
      </c>
    </row>
    <row r="918" spans="1:5" ht="26.1">
      <c r="A918" s="403" t="s">
        <v>10289</v>
      </c>
      <c r="B918">
        <v>12000</v>
      </c>
      <c r="C918" t="s">
        <v>10290</v>
      </c>
      <c r="D918" s="404">
        <v>171109452</v>
      </c>
      <c r="E918" s="401" t="str">
        <f t="shared" si="14"/>
        <v>Í1+)MÈ2@Î</v>
      </c>
    </row>
    <row r="919" spans="1:5" ht="26.1" hidden="1">
      <c r="A919" s="403" t="s">
        <v>10291</v>
      </c>
      <c r="B919">
        <v>13600</v>
      </c>
      <c r="C919" t="s">
        <v>10292</v>
      </c>
      <c r="E919" s="401" t="e">
        <f t="shared" si="14"/>
        <v>#VALUE!</v>
      </c>
    </row>
    <row r="920" spans="1:5" ht="26.1" hidden="1">
      <c r="A920" s="403" t="s">
        <v>10293</v>
      </c>
      <c r="B920">
        <v>8800</v>
      </c>
      <c r="C920" t="s">
        <v>10294</v>
      </c>
      <c r="E920" s="401" t="e">
        <f t="shared" si="14"/>
        <v>#VALUE!</v>
      </c>
    </row>
    <row r="921" spans="1:5" ht="26.1">
      <c r="A921" s="403" t="s">
        <v>10295</v>
      </c>
      <c r="B921">
        <v>40800</v>
      </c>
      <c r="C921" t="s">
        <v>10296</v>
      </c>
      <c r="D921" s="404">
        <v>171100662</v>
      </c>
      <c r="E921" s="401" t="str">
        <f t="shared" si="14"/>
        <v>Í1+ÂbÈ2yÎ</v>
      </c>
    </row>
    <row r="922" spans="1:5" ht="26.1">
      <c r="A922" s="403" t="s">
        <v>10297</v>
      </c>
      <c r="B922">
        <v>160800</v>
      </c>
      <c r="C922" t="s">
        <v>10298</v>
      </c>
      <c r="D922" s="404">
        <v>171105626</v>
      </c>
      <c r="E922" s="401" t="str">
        <f t="shared" si="14"/>
        <v>Í1+%^È6)Î</v>
      </c>
    </row>
    <row r="923" spans="1:5" ht="26.1" hidden="1">
      <c r="A923" s="403" t="s">
        <v>10299</v>
      </c>
      <c r="B923">
        <v>8800</v>
      </c>
      <c r="C923" t="s">
        <v>10300</v>
      </c>
      <c r="E923" s="401" t="e">
        <f t="shared" si="14"/>
        <v>#VALUE!</v>
      </c>
    </row>
    <row r="924" spans="1:5" ht="26.1">
      <c r="A924" s="403" t="s">
        <v>10301</v>
      </c>
      <c r="B924">
        <v>63200</v>
      </c>
      <c r="C924" t="s">
        <v>10302</v>
      </c>
      <c r="D924" s="404">
        <v>171105642</v>
      </c>
      <c r="E924" s="401" t="str">
        <f t="shared" si="14"/>
        <v>Í1+%`È2ÄÎ</v>
      </c>
    </row>
    <row r="925" spans="1:5" ht="26.1">
      <c r="A925" s="403" t="s">
        <v>10303</v>
      </c>
      <c r="B925">
        <v>52000</v>
      </c>
      <c r="C925" t="s">
        <v>10304</v>
      </c>
      <c r="D925" s="404">
        <v>171109081</v>
      </c>
      <c r="E925" s="401" t="str">
        <f t="shared" si="14"/>
        <v>Í1+)(È1tÎ</v>
      </c>
    </row>
    <row r="926" spans="1:5" ht="26.1">
      <c r="A926" s="403" t="s">
        <v>10305</v>
      </c>
      <c r="B926">
        <v>68000</v>
      </c>
      <c r="C926" t="s">
        <v>10306</v>
      </c>
      <c r="D926" s="404">
        <v>171100180</v>
      </c>
      <c r="E926" s="401" t="str">
        <f t="shared" si="14"/>
        <v>Í1+Â2È0{Î</v>
      </c>
    </row>
    <row r="927" spans="1:5" ht="26.1">
      <c r="A927" s="403" t="s">
        <v>7445</v>
      </c>
      <c r="B927">
        <v>64800</v>
      </c>
      <c r="C927" t="s">
        <v>10307</v>
      </c>
      <c r="D927" s="404">
        <v>171112219</v>
      </c>
      <c r="E927" s="401" t="str">
        <f t="shared" si="14"/>
        <v>Í1+,5È9zÎ</v>
      </c>
    </row>
    <row r="928" spans="1:5" ht="26.1">
      <c r="A928" s="403" t="s">
        <v>10308</v>
      </c>
      <c r="B928">
        <v>16800</v>
      </c>
      <c r="C928" t="s">
        <v>10309</v>
      </c>
      <c r="D928" s="404">
        <v>171106350</v>
      </c>
      <c r="E928" s="401" t="str">
        <f t="shared" si="14"/>
        <v>Í1+&amp;CÈ0jÎ</v>
      </c>
    </row>
    <row r="929" spans="1:5" ht="26.1">
      <c r="A929" s="403" t="s">
        <v>10310</v>
      </c>
      <c r="B929">
        <v>21600</v>
      </c>
      <c r="C929" t="s">
        <v>10311</v>
      </c>
      <c r="D929" s="404">
        <v>171105169</v>
      </c>
      <c r="E929" s="401" t="str">
        <f t="shared" si="14"/>
        <v>Í1+%0È9QÎ</v>
      </c>
    </row>
    <row r="930" spans="1:5" ht="26.1">
      <c r="A930" s="403" t="s">
        <v>10312</v>
      </c>
      <c r="B930">
        <v>101600</v>
      </c>
      <c r="C930" t="s">
        <v>10313</v>
      </c>
      <c r="D930" s="404">
        <v>171107573</v>
      </c>
      <c r="E930" s="401" t="str">
        <f t="shared" si="14"/>
        <v>Í1+'YÈ3pÎ</v>
      </c>
    </row>
    <row r="931" spans="1:5" ht="26.1">
      <c r="A931" s="403" t="s">
        <v>10314</v>
      </c>
      <c r="B931">
        <v>4700</v>
      </c>
      <c r="C931" t="s">
        <v>10315</v>
      </c>
      <c r="D931" s="404">
        <v>171107913</v>
      </c>
      <c r="E931" s="401" t="str">
        <f t="shared" si="14"/>
        <v>Í1+'{È3*Î</v>
      </c>
    </row>
    <row r="932" spans="1:5" ht="26.1">
      <c r="A932" s="403" t="s">
        <v>10316</v>
      </c>
      <c r="B932">
        <v>37600</v>
      </c>
      <c r="C932" t="s">
        <v>10317</v>
      </c>
      <c r="D932" s="404">
        <v>171112247</v>
      </c>
      <c r="E932" s="401" t="str">
        <f t="shared" si="14"/>
        <v>Í1+,8È7zÎ</v>
      </c>
    </row>
    <row r="933" spans="1:5" ht="26.1">
      <c r="A933" s="403" t="s">
        <v>10318</v>
      </c>
      <c r="B933">
        <v>29600</v>
      </c>
      <c r="C933" t="s">
        <v>10319</v>
      </c>
      <c r="D933" s="404">
        <v>171100775</v>
      </c>
      <c r="E933" s="401" t="str">
        <f t="shared" si="14"/>
        <v>Í1+ÂmÈ5PÎ</v>
      </c>
    </row>
    <row r="934" spans="1:5" ht="26.1">
      <c r="A934" s="403" t="s">
        <v>10320</v>
      </c>
      <c r="B934">
        <v>15200</v>
      </c>
      <c r="C934" t="s">
        <v>10321</v>
      </c>
      <c r="D934" s="404">
        <v>171110474</v>
      </c>
      <c r="E934" s="401" t="str">
        <f t="shared" si="14"/>
        <v>Í1+*OÈ4WÎ</v>
      </c>
    </row>
    <row r="935" spans="1:5" ht="26.1" hidden="1">
      <c r="A935" s="403" t="s">
        <v>10322</v>
      </c>
      <c r="B935">
        <v>20000</v>
      </c>
      <c r="C935" t="s">
        <v>10323</v>
      </c>
      <c r="E935" s="401" t="e">
        <f t="shared" si="14"/>
        <v>#VALUE!</v>
      </c>
    </row>
    <row r="936" spans="1:5" ht="26.1">
      <c r="A936" s="403" t="s">
        <v>10324</v>
      </c>
      <c r="B936">
        <v>12000</v>
      </c>
      <c r="C936" t="s">
        <v>10325</v>
      </c>
      <c r="D936" s="404">
        <v>171103035</v>
      </c>
      <c r="E936" s="401" t="str">
        <f t="shared" si="14"/>
        <v>Í1+##È5fÎ</v>
      </c>
    </row>
    <row r="937" spans="1:5" ht="26.1">
      <c r="A937" s="403" t="s">
        <v>10326</v>
      </c>
      <c r="B937">
        <v>48800</v>
      </c>
      <c r="C937" t="s">
        <v>10327</v>
      </c>
      <c r="D937" s="404">
        <v>171103301</v>
      </c>
      <c r="E937" s="401" t="str">
        <f t="shared" si="14"/>
        <v>Í1+#&gt;È1SÎ</v>
      </c>
    </row>
    <row r="938" spans="1:5" ht="26.1">
      <c r="A938" s="403" t="s">
        <v>10328</v>
      </c>
      <c r="B938">
        <v>23200</v>
      </c>
      <c r="C938" t="s">
        <v>10329</v>
      </c>
      <c r="D938" s="404">
        <v>171106073</v>
      </c>
      <c r="E938" s="401" t="str">
        <f t="shared" si="14"/>
        <v>Í1+&amp;'È3sÎ</v>
      </c>
    </row>
    <row r="939" spans="1:5" ht="26.1">
      <c r="A939" s="403" t="s">
        <v>7946</v>
      </c>
      <c r="B939">
        <v>7200</v>
      </c>
      <c r="C939" t="s">
        <v>10330</v>
      </c>
      <c r="D939" s="404">
        <v>171110108</v>
      </c>
      <c r="E939" s="401" t="str">
        <f t="shared" si="14"/>
        <v>Í1+**È8BÎ</v>
      </c>
    </row>
    <row r="940" spans="1:5" ht="26.1">
      <c r="A940" s="403" t="s">
        <v>10331</v>
      </c>
      <c r="B940">
        <v>42400</v>
      </c>
      <c r="C940" t="s">
        <v>10332</v>
      </c>
      <c r="D940" s="404">
        <v>171110449</v>
      </c>
      <c r="E940" s="401" t="str">
        <f t="shared" si="14"/>
        <v>Í1+*LÈ9iÎ</v>
      </c>
    </row>
    <row r="941" spans="1:5" ht="26.1" hidden="1">
      <c r="A941" s="403" t="s">
        <v>10333</v>
      </c>
      <c r="B941">
        <v>29600</v>
      </c>
      <c r="C941" t="s">
        <v>10334</v>
      </c>
      <c r="E941" s="401" t="e">
        <f t="shared" si="14"/>
        <v>#VALUE!</v>
      </c>
    </row>
    <row r="942" spans="1:5" ht="26.1">
      <c r="A942" s="403" t="s">
        <v>10335</v>
      </c>
      <c r="B942">
        <v>34400</v>
      </c>
      <c r="C942" t="s">
        <v>10336</v>
      </c>
      <c r="D942" s="404">
        <v>171111468</v>
      </c>
      <c r="E942" s="401" t="str">
        <f t="shared" si="14"/>
        <v>Í1++NÈ8nÎ</v>
      </c>
    </row>
    <row r="943" spans="1:5" ht="26.1">
      <c r="A943" s="403" t="s">
        <v>10337</v>
      </c>
      <c r="B943">
        <v>7200</v>
      </c>
      <c r="C943" t="s">
        <v>10338</v>
      </c>
      <c r="D943" s="404">
        <v>171108429</v>
      </c>
      <c r="E943" s="401" t="str">
        <f t="shared" si="14"/>
        <v>Í1+(JÈ9[Î</v>
      </c>
    </row>
    <row r="944" spans="1:5" ht="26.1">
      <c r="A944" s="403" t="s">
        <v>10339</v>
      </c>
      <c r="B944">
        <v>34400</v>
      </c>
      <c r="C944" t="s">
        <v>10340</v>
      </c>
      <c r="D944" s="404">
        <v>171100725</v>
      </c>
      <c r="E944" s="401" t="str">
        <f t="shared" si="14"/>
        <v>Í1+ÂhÈ5&lt;Î</v>
      </c>
    </row>
    <row r="945" spans="1:5" ht="26.1">
      <c r="A945" s="403" t="s">
        <v>10341</v>
      </c>
      <c r="B945">
        <v>10400</v>
      </c>
      <c r="C945" t="s">
        <v>10342</v>
      </c>
      <c r="D945" s="404">
        <v>171102279</v>
      </c>
      <c r="E945" s="401" t="str">
        <f t="shared" si="14"/>
        <v>Í1+";È9tÎ</v>
      </c>
    </row>
    <row r="946" spans="1:5" ht="26.1">
      <c r="A946" s="403" t="s">
        <v>10343</v>
      </c>
      <c r="B946">
        <v>4700</v>
      </c>
      <c r="C946" t="s">
        <v>10344</v>
      </c>
      <c r="D946" s="404">
        <v>171105352</v>
      </c>
      <c r="E946" s="401" t="str">
        <f t="shared" si="14"/>
        <v>Í1+%CÈ2sÎ</v>
      </c>
    </row>
    <row r="947" spans="1:5" ht="26.1">
      <c r="A947" s="403" t="s">
        <v>10345</v>
      </c>
      <c r="B947">
        <v>10400</v>
      </c>
      <c r="C947" t="s">
        <v>10346</v>
      </c>
      <c r="D947" s="404">
        <v>171105351</v>
      </c>
      <c r="E947" s="401" t="str">
        <f t="shared" si="14"/>
        <v>Í1+%CÈ1mÎ</v>
      </c>
    </row>
    <row r="948" spans="1:5" ht="26.1">
      <c r="A948" s="403" t="s">
        <v>10347</v>
      </c>
      <c r="B948">
        <v>66400</v>
      </c>
      <c r="C948" t="s">
        <v>10348</v>
      </c>
      <c r="D948" s="404">
        <v>171107675</v>
      </c>
      <c r="E948" s="401" t="str">
        <f t="shared" si="14"/>
        <v>Í1+'cÈ5=Î</v>
      </c>
    </row>
    <row r="949" spans="1:5" ht="26.1">
      <c r="A949" s="403" t="s">
        <v>10349</v>
      </c>
      <c r="B949">
        <v>12000</v>
      </c>
      <c r="C949" t="s">
        <v>10350</v>
      </c>
      <c r="D949" s="404">
        <v>171112245</v>
      </c>
      <c r="E949" s="401" t="str">
        <f t="shared" si="14"/>
        <v>Í1+,8È5nÎ</v>
      </c>
    </row>
    <row r="950" spans="1:5" ht="26.1">
      <c r="A950" s="403" t="s">
        <v>10351</v>
      </c>
      <c r="B950">
        <v>359200</v>
      </c>
      <c r="C950" t="s">
        <v>10352</v>
      </c>
      <c r="D950" s="404">
        <v>171110046</v>
      </c>
      <c r="E950" s="401" t="str">
        <f t="shared" si="14"/>
        <v>Í1+*$È6ÉÎ</v>
      </c>
    </row>
    <row r="951" spans="1:5" ht="26.1">
      <c r="A951" s="403" t="s">
        <v>10353</v>
      </c>
      <c r="B951">
        <v>29600</v>
      </c>
      <c r="C951" t="s">
        <v>10354</v>
      </c>
      <c r="D951" s="404">
        <v>171106232</v>
      </c>
      <c r="E951" s="401" t="str">
        <f t="shared" si="14"/>
        <v>Í1+&amp;7È2FÎ</v>
      </c>
    </row>
    <row r="952" spans="1:5" ht="26.1">
      <c r="A952" s="403" t="s">
        <v>10355</v>
      </c>
      <c r="B952">
        <v>44000</v>
      </c>
      <c r="C952" t="s">
        <v>10356</v>
      </c>
      <c r="D952" s="404">
        <v>171113408</v>
      </c>
      <c r="E952" s="401" t="str">
        <f t="shared" si="14"/>
        <v>Í1+-HÈ8\Î</v>
      </c>
    </row>
    <row r="953" spans="1:5" ht="26.1">
      <c r="A953" s="403" t="s">
        <v>10357</v>
      </c>
      <c r="B953">
        <v>21600</v>
      </c>
      <c r="C953" t="s">
        <v>10358</v>
      </c>
      <c r="D953" s="404">
        <v>171108376</v>
      </c>
      <c r="E953" s="401" t="str">
        <f t="shared" si="14"/>
        <v>Í1+(EÈ65Î</v>
      </c>
    </row>
    <row r="954" spans="1:5" ht="26.1">
      <c r="A954" s="403" t="s">
        <v>10359</v>
      </c>
      <c r="B954">
        <v>4700</v>
      </c>
      <c r="C954" t="s">
        <v>10360</v>
      </c>
      <c r="D954" s="404">
        <v>171112516</v>
      </c>
      <c r="E954" s="401" t="str">
        <f t="shared" si="14"/>
        <v>Í1+,SÈ6yÎ</v>
      </c>
    </row>
  </sheetData>
  <autoFilter ref="A1:E954">
    <filterColumn colId="3">
      <customFilters>
        <customFilter operator="notEqual" val=" "/>
      </customFilters>
    </filterColumn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409"/>
  <sheetViews>
    <sheetView topLeftCell="A365" workbookViewId="0"/>
  </sheetViews>
  <sheetFormatPr defaultRowHeight="14.4"/>
  <cols>
    <col min="1" max="1" width="19.734375" customWidth="1"/>
    <col min="5" max="5" width="11.2617187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 hidden="1">
      <c r="A2" s="403" t="s">
        <v>13730</v>
      </c>
      <c r="B2">
        <v>31200</v>
      </c>
      <c r="C2" t="s">
        <v>13731</v>
      </c>
      <c r="D2">
        <v>11</v>
      </c>
      <c r="E2" s="404">
        <v>171103466</v>
      </c>
      <c r="F2" s="401" t="str">
        <f>Code128(E2)</f>
        <v>Í1+#NÈ6JÎ</v>
      </c>
      <c r="G2" t="str">
        <f>LEFT(C2,2)</f>
        <v>12</v>
      </c>
    </row>
    <row r="3" spans="1:7" ht="26.1" hidden="1">
      <c r="A3" s="403" t="s">
        <v>13732</v>
      </c>
      <c r="B3">
        <v>21600</v>
      </c>
      <c r="C3" t="s">
        <v>13733</v>
      </c>
      <c r="D3">
        <v>13</v>
      </c>
      <c r="E3" s="404">
        <v>171103468</v>
      </c>
      <c r="F3" s="401" t="str">
        <f t="shared" ref="F3:F66" si="0">Code128(E3)</f>
        <v>Í1+#NÈ8VÎ</v>
      </c>
      <c r="G3" t="str">
        <f t="shared" ref="G3:G66" si="1">LEFT(C3,2)</f>
        <v>12</v>
      </c>
    </row>
    <row r="4" spans="1:7" ht="26.1" hidden="1">
      <c r="A4" s="403" t="s">
        <v>801</v>
      </c>
      <c r="B4">
        <v>37600</v>
      </c>
      <c r="C4" t="s">
        <v>13734</v>
      </c>
      <c r="D4">
        <v>49</v>
      </c>
      <c r="E4" s="404">
        <v>171103503</v>
      </c>
      <c r="F4" s="401" t="str">
        <f t="shared" si="0"/>
        <v>Í1+#RÈ3HÎ</v>
      </c>
      <c r="G4" t="str">
        <f t="shared" si="1"/>
        <v>12</v>
      </c>
    </row>
    <row r="5" spans="1:7" ht="26.1" hidden="1">
      <c r="A5" s="403" t="s">
        <v>13735</v>
      </c>
      <c r="B5">
        <v>48800</v>
      </c>
      <c r="C5" t="s">
        <v>13736</v>
      </c>
      <c r="D5">
        <v>83</v>
      </c>
      <c r="E5" s="404">
        <v>171103545</v>
      </c>
      <c r="F5" s="401" t="str">
        <f t="shared" si="0"/>
        <v>Í1+#VÈ5dÎ</v>
      </c>
      <c r="G5" t="str">
        <f t="shared" si="1"/>
        <v>12</v>
      </c>
    </row>
    <row r="6" spans="1:7" ht="26.1" hidden="1">
      <c r="A6" s="403" t="s">
        <v>13737</v>
      </c>
      <c r="B6">
        <v>21600</v>
      </c>
      <c r="C6" t="s">
        <v>13738</v>
      </c>
      <c r="D6">
        <v>115</v>
      </c>
      <c r="E6" s="404">
        <v>171103615</v>
      </c>
      <c r="F6" s="401" t="str">
        <f t="shared" si="0"/>
        <v>Í1+#]È5ÄÎ</v>
      </c>
      <c r="G6" t="str">
        <f t="shared" si="1"/>
        <v>12</v>
      </c>
    </row>
    <row r="7" spans="1:7" ht="26.1" hidden="1">
      <c r="A7" s="403" t="s">
        <v>13739</v>
      </c>
      <c r="B7">
        <v>42400</v>
      </c>
      <c r="C7" t="s">
        <v>13740</v>
      </c>
      <c r="D7">
        <v>162</v>
      </c>
      <c r="E7" s="404">
        <v>171103681</v>
      </c>
      <c r="F7" s="401" t="str">
        <f t="shared" si="0"/>
        <v>Í1+#dÈ1ÈÎ</v>
      </c>
      <c r="G7" t="str">
        <f t="shared" si="1"/>
        <v>12</v>
      </c>
    </row>
    <row r="8" spans="1:7" ht="26.1" hidden="1">
      <c r="A8" s="403" t="s">
        <v>13741</v>
      </c>
      <c r="B8">
        <v>60000</v>
      </c>
      <c r="C8" t="s">
        <v>13742</v>
      </c>
      <c r="D8">
        <v>240</v>
      </c>
      <c r="E8" s="404">
        <v>171103783</v>
      </c>
      <c r="F8" s="401" t="str">
        <f t="shared" si="0"/>
        <v>Í1+#nÈ3QÎ</v>
      </c>
      <c r="G8" t="str">
        <f t="shared" si="1"/>
        <v>12</v>
      </c>
    </row>
    <row r="9" spans="1:7" ht="26.1" hidden="1">
      <c r="A9" s="403" t="s">
        <v>13743</v>
      </c>
      <c r="B9">
        <v>26400</v>
      </c>
      <c r="C9" t="s">
        <v>13744</v>
      </c>
      <c r="D9">
        <v>255</v>
      </c>
      <c r="E9" s="404">
        <v>171103807</v>
      </c>
      <c r="F9" s="401" t="str">
        <f t="shared" si="0"/>
        <v>Í1+#pÈ7qÎ</v>
      </c>
      <c r="G9" t="str">
        <f t="shared" si="1"/>
        <v>12</v>
      </c>
    </row>
    <row r="10" spans="1:7" ht="26.1" hidden="1">
      <c r="A10" s="403" t="s">
        <v>13745</v>
      </c>
      <c r="B10">
        <v>42400</v>
      </c>
      <c r="C10" t="s">
        <v>13746</v>
      </c>
      <c r="D10">
        <v>1</v>
      </c>
      <c r="E10" s="404">
        <v>171103900</v>
      </c>
      <c r="F10" s="401" t="str">
        <f t="shared" si="0"/>
        <v>Í1+#zÈ0oÎ</v>
      </c>
      <c r="G10" t="str">
        <f t="shared" si="1"/>
        <v>14</v>
      </c>
    </row>
    <row r="11" spans="1:7" ht="26.1" hidden="1">
      <c r="A11" s="403" t="s">
        <v>13747</v>
      </c>
      <c r="B11">
        <v>2100</v>
      </c>
      <c r="C11" t="s">
        <v>13748</v>
      </c>
      <c r="D11">
        <v>2</v>
      </c>
      <c r="E11" s="404">
        <v>171103901</v>
      </c>
      <c r="F11" s="401" t="str">
        <f t="shared" si="0"/>
        <v>Í1+#zÈ1uÎ</v>
      </c>
      <c r="G11" t="str">
        <f t="shared" si="1"/>
        <v>14</v>
      </c>
    </row>
    <row r="12" spans="1:7" ht="26.1" hidden="1">
      <c r="A12" s="403" t="s">
        <v>13749</v>
      </c>
      <c r="B12">
        <v>2100</v>
      </c>
      <c r="C12" t="s">
        <v>13750</v>
      </c>
      <c r="D12">
        <v>3</v>
      </c>
      <c r="E12" s="404">
        <v>171103902</v>
      </c>
      <c r="F12" s="401" t="str">
        <f t="shared" si="0"/>
        <v>Í1+#zÈ2{Î</v>
      </c>
      <c r="G12" t="str">
        <f t="shared" si="1"/>
        <v>14</v>
      </c>
    </row>
    <row r="13" spans="1:7" ht="26.1" hidden="1">
      <c r="A13" s="403" t="s">
        <v>5130</v>
      </c>
      <c r="B13">
        <v>21600</v>
      </c>
      <c r="C13" t="s">
        <v>13751</v>
      </c>
      <c r="D13">
        <v>13</v>
      </c>
      <c r="E13" s="404">
        <v>171103908</v>
      </c>
      <c r="F13" s="401" t="str">
        <f t="shared" si="0"/>
        <v>Í1+#zÈ88Î</v>
      </c>
      <c r="G13" t="str">
        <f t="shared" si="1"/>
        <v>14</v>
      </c>
    </row>
    <row r="14" spans="1:7" ht="26.1" hidden="1">
      <c r="A14" s="403" t="s">
        <v>13752</v>
      </c>
      <c r="B14">
        <v>10400</v>
      </c>
      <c r="C14" t="s">
        <v>13753</v>
      </c>
      <c r="D14">
        <v>14</v>
      </c>
      <c r="E14" s="404">
        <v>171103911</v>
      </c>
      <c r="F14" s="401" t="str">
        <f t="shared" si="0"/>
        <v>Í1+#{È1yÎ</v>
      </c>
      <c r="G14" t="str">
        <f t="shared" si="1"/>
        <v>14</v>
      </c>
    </row>
    <row r="15" spans="1:7" ht="26.1" hidden="1">
      <c r="A15" s="403" t="s">
        <v>13754</v>
      </c>
      <c r="B15">
        <v>44000</v>
      </c>
      <c r="C15" t="s">
        <v>13755</v>
      </c>
      <c r="D15">
        <v>36</v>
      </c>
      <c r="E15" s="404">
        <v>171103932</v>
      </c>
      <c r="F15" s="401" t="str">
        <f t="shared" si="0"/>
        <v>Í1+#}È2ÂÎ</v>
      </c>
      <c r="G15" t="str">
        <f t="shared" si="1"/>
        <v>14</v>
      </c>
    </row>
    <row r="16" spans="1:7" ht="26.1" hidden="1">
      <c r="A16" s="403" t="s">
        <v>13756</v>
      </c>
      <c r="B16">
        <v>69600</v>
      </c>
      <c r="C16" t="s">
        <v>13757</v>
      </c>
      <c r="D16">
        <v>65</v>
      </c>
      <c r="E16" s="404">
        <v>171103935</v>
      </c>
      <c r="F16" s="401" t="str">
        <f t="shared" si="0"/>
        <v>Í1+#}È52Î</v>
      </c>
      <c r="G16" t="str">
        <f t="shared" si="1"/>
        <v>14</v>
      </c>
    </row>
    <row r="17" spans="1:7" ht="26.1" hidden="1">
      <c r="A17" s="403" t="s">
        <v>13758</v>
      </c>
      <c r="B17">
        <v>74400</v>
      </c>
      <c r="C17" t="s">
        <v>13759</v>
      </c>
      <c r="D17">
        <v>68</v>
      </c>
      <c r="E17" s="404">
        <v>171103938</v>
      </c>
      <c r="F17" s="401" t="str">
        <f t="shared" si="0"/>
        <v>Í1+#}È8DÎ</v>
      </c>
      <c r="G17" t="str">
        <f t="shared" si="1"/>
        <v>14</v>
      </c>
    </row>
    <row r="18" spans="1:7" ht="26.1" hidden="1">
      <c r="A18" s="403" t="s">
        <v>13760</v>
      </c>
      <c r="B18">
        <v>68000</v>
      </c>
      <c r="C18" t="s">
        <v>13761</v>
      </c>
      <c r="D18">
        <v>102</v>
      </c>
      <c r="E18" s="404">
        <v>171103965</v>
      </c>
      <c r="F18" s="401" t="str">
        <f t="shared" si="0"/>
        <v>Í1+#ÄÈ5&gt;Î</v>
      </c>
      <c r="G18" t="str">
        <f t="shared" si="1"/>
        <v>14</v>
      </c>
    </row>
    <row r="19" spans="1:7" ht="26.1" hidden="1">
      <c r="A19" s="403" t="s">
        <v>13762</v>
      </c>
      <c r="B19">
        <v>63200</v>
      </c>
      <c r="C19" t="s">
        <v>13763</v>
      </c>
      <c r="D19">
        <v>108</v>
      </c>
      <c r="E19" s="404">
        <v>171103970</v>
      </c>
      <c r="F19" s="401" t="str">
        <f t="shared" si="0"/>
        <v>Í1+#ÅÈ0$Î</v>
      </c>
      <c r="G19" t="str">
        <f t="shared" si="1"/>
        <v>14</v>
      </c>
    </row>
    <row r="20" spans="1:7" ht="26.1" hidden="1">
      <c r="A20" s="403" t="s">
        <v>13764</v>
      </c>
      <c r="B20">
        <v>4700</v>
      </c>
      <c r="C20" t="s">
        <v>13765</v>
      </c>
      <c r="D20">
        <v>109</v>
      </c>
      <c r="E20" s="404">
        <v>171103969</v>
      </c>
      <c r="F20" s="401" t="str">
        <f t="shared" si="0"/>
        <v>Í1+#ÄÈ9VÎ</v>
      </c>
      <c r="G20" t="str">
        <f t="shared" si="1"/>
        <v>14</v>
      </c>
    </row>
    <row r="21" spans="1:7" ht="26.1" hidden="1">
      <c r="A21" s="403" t="s">
        <v>13766</v>
      </c>
      <c r="B21">
        <v>16800</v>
      </c>
      <c r="C21" t="s">
        <v>13767</v>
      </c>
      <c r="D21">
        <v>139</v>
      </c>
      <c r="E21" s="404">
        <v>171104023</v>
      </c>
      <c r="F21" s="401" t="str">
        <f t="shared" si="0"/>
        <v>Í1+$"È3YÎ</v>
      </c>
      <c r="G21" t="str">
        <f t="shared" si="1"/>
        <v>14</v>
      </c>
    </row>
    <row r="22" spans="1:7" ht="26.1" hidden="1">
      <c r="A22" s="403" t="s">
        <v>13768</v>
      </c>
      <c r="B22">
        <v>52000</v>
      </c>
      <c r="C22" t="s">
        <v>13769</v>
      </c>
      <c r="D22">
        <v>148</v>
      </c>
      <c r="E22" s="404">
        <v>171104032</v>
      </c>
      <c r="F22" s="401" t="str">
        <f t="shared" si="0"/>
        <v>Í1+$#È2WÎ</v>
      </c>
      <c r="G22" t="str">
        <f t="shared" si="1"/>
        <v>14</v>
      </c>
    </row>
    <row r="23" spans="1:7" ht="26.1" hidden="1">
      <c r="A23" s="403" t="s">
        <v>13770</v>
      </c>
      <c r="B23">
        <v>47200</v>
      </c>
      <c r="C23" t="s">
        <v>13771</v>
      </c>
      <c r="D23">
        <v>185</v>
      </c>
      <c r="E23" s="404">
        <v>171104068</v>
      </c>
      <c r="F23" s="401" t="str">
        <f t="shared" si="0"/>
        <v>Í1+$&amp;È8ÂÎ</v>
      </c>
      <c r="G23" t="str">
        <f t="shared" si="1"/>
        <v>14</v>
      </c>
    </row>
    <row r="24" spans="1:7" ht="26.1" hidden="1">
      <c r="A24" s="403" t="s">
        <v>10635</v>
      </c>
      <c r="B24">
        <v>20000</v>
      </c>
      <c r="C24" t="s">
        <v>13772</v>
      </c>
      <c r="D24">
        <v>209</v>
      </c>
      <c r="E24" s="404">
        <v>171104091</v>
      </c>
      <c r="F24" s="401" t="str">
        <f t="shared" si="0"/>
        <v>Í1+$)È1iÎ</v>
      </c>
      <c r="G24" t="str">
        <f t="shared" si="1"/>
        <v>14</v>
      </c>
    </row>
    <row r="25" spans="1:7" ht="26.1" hidden="1">
      <c r="A25" s="403" t="s">
        <v>13773</v>
      </c>
      <c r="B25">
        <v>21600</v>
      </c>
      <c r="C25" t="s">
        <v>13774</v>
      </c>
      <c r="D25">
        <v>227</v>
      </c>
      <c r="E25" s="404">
        <v>171104108</v>
      </c>
      <c r="F25" s="401" t="str">
        <f t="shared" si="0"/>
        <v>Í1+$*È80Î</v>
      </c>
      <c r="G25" t="str">
        <f t="shared" si="1"/>
        <v>14</v>
      </c>
    </row>
    <row r="26" spans="1:7" ht="26.1" hidden="1">
      <c r="A26" s="403" t="s">
        <v>13775</v>
      </c>
      <c r="B26">
        <v>13600</v>
      </c>
      <c r="C26" t="s">
        <v>13776</v>
      </c>
      <c r="D26">
        <v>259</v>
      </c>
      <c r="E26" s="404">
        <v>171104145</v>
      </c>
      <c r="F26" s="401" t="str">
        <f t="shared" si="0"/>
        <v>Í1+$.È5.Î</v>
      </c>
      <c r="G26" t="str">
        <f t="shared" si="1"/>
        <v>14</v>
      </c>
    </row>
    <row r="27" spans="1:7" ht="26.1" hidden="1">
      <c r="A27" s="403" t="s">
        <v>13777</v>
      </c>
      <c r="B27">
        <v>4700</v>
      </c>
      <c r="C27" t="s">
        <v>13778</v>
      </c>
      <c r="D27">
        <v>360</v>
      </c>
      <c r="E27" s="404">
        <v>171104232</v>
      </c>
      <c r="F27" s="401" t="str">
        <f t="shared" si="0"/>
        <v>Í1+$7È2@Î</v>
      </c>
      <c r="G27" t="str">
        <f t="shared" si="1"/>
        <v>14</v>
      </c>
    </row>
    <row r="28" spans="1:7" ht="26.1" hidden="1">
      <c r="A28" s="403" t="s">
        <v>13779</v>
      </c>
      <c r="B28">
        <v>96800</v>
      </c>
      <c r="C28" t="s">
        <v>13780</v>
      </c>
      <c r="D28">
        <v>389</v>
      </c>
      <c r="E28" s="404">
        <v>171104338</v>
      </c>
      <c r="F28" s="401" t="str">
        <f t="shared" si="0"/>
        <v>Í1+$AÈ8%Î</v>
      </c>
      <c r="G28" t="str">
        <f t="shared" si="1"/>
        <v>14</v>
      </c>
    </row>
    <row r="29" spans="1:7" ht="26.1" hidden="1">
      <c r="A29" s="403" t="s">
        <v>13781</v>
      </c>
      <c r="B29">
        <v>23200</v>
      </c>
      <c r="C29" t="s">
        <v>13782</v>
      </c>
      <c r="D29">
        <v>432</v>
      </c>
      <c r="E29" s="404">
        <v>171104276</v>
      </c>
      <c r="F29" s="401" t="str">
        <f t="shared" si="0"/>
        <v>Í1+$;È6hÎ</v>
      </c>
      <c r="G29" t="str">
        <f t="shared" si="1"/>
        <v>14</v>
      </c>
    </row>
    <row r="30" spans="1:7" ht="26.1" hidden="1">
      <c r="A30" s="403" t="s">
        <v>13783</v>
      </c>
      <c r="B30">
        <v>29600</v>
      </c>
      <c r="C30" t="s">
        <v>13784</v>
      </c>
      <c r="D30">
        <v>434</v>
      </c>
      <c r="E30" s="404">
        <v>171104277</v>
      </c>
      <c r="F30" s="401" t="str">
        <f t="shared" si="0"/>
        <v>Í1+$;È7nÎ</v>
      </c>
      <c r="G30" t="str">
        <f t="shared" si="1"/>
        <v>14</v>
      </c>
    </row>
    <row r="31" spans="1:7" ht="26.1" hidden="1">
      <c r="A31" s="403" t="s">
        <v>13785</v>
      </c>
      <c r="B31">
        <v>10400</v>
      </c>
      <c r="C31" t="s">
        <v>13786</v>
      </c>
      <c r="D31">
        <v>598</v>
      </c>
      <c r="F31" s="401" t="e">
        <f t="shared" si="0"/>
        <v>#VALUE!</v>
      </c>
      <c r="G31" t="str">
        <f t="shared" si="1"/>
        <v>14</v>
      </c>
    </row>
    <row r="32" spans="1:7" ht="26.1" hidden="1">
      <c r="A32" s="403" t="s">
        <v>13787</v>
      </c>
      <c r="B32">
        <v>3400</v>
      </c>
      <c r="C32" t="s">
        <v>13788</v>
      </c>
      <c r="D32">
        <v>590</v>
      </c>
      <c r="E32" s="404">
        <v>171109528</v>
      </c>
      <c r="F32" s="401" t="str">
        <f t="shared" si="0"/>
        <v>Í1+)TÈ8ÄÎ</v>
      </c>
      <c r="G32" t="str">
        <f t="shared" si="1"/>
        <v>36</v>
      </c>
    </row>
    <row r="33" spans="1:7" ht="26.1" hidden="1">
      <c r="A33" s="403" t="s">
        <v>13789</v>
      </c>
      <c r="B33">
        <v>8800</v>
      </c>
      <c r="C33" t="s">
        <v>13790</v>
      </c>
      <c r="D33">
        <v>432</v>
      </c>
      <c r="E33" s="404">
        <v>171109672</v>
      </c>
      <c r="F33" s="401" t="str">
        <f t="shared" si="0"/>
        <v>Í1+)cÈ21Î</v>
      </c>
      <c r="G33" t="str">
        <f t="shared" si="1"/>
        <v>36</v>
      </c>
    </row>
    <row r="34" spans="1:7" ht="26.1" hidden="1">
      <c r="A34" s="403" t="s">
        <v>13791</v>
      </c>
      <c r="B34">
        <v>45600</v>
      </c>
      <c r="C34" t="s">
        <v>13792</v>
      </c>
      <c r="D34">
        <v>426</v>
      </c>
      <c r="E34" s="404">
        <v>171106600</v>
      </c>
      <c r="F34" s="401" t="str">
        <f t="shared" si="0"/>
        <v>Í1+&amp;\È0gÎ</v>
      </c>
      <c r="G34" t="str">
        <f t="shared" si="1"/>
        <v>10</v>
      </c>
    </row>
    <row r="35" spans="1:7" ht="26.1" hidden="1">
      <c r="A35" s="403" t="s">
        <v>13793</v>
      </c>
      <c r="B35">
        <v>12000</v>
      </c>
      <c r="C35" t="s">
        <v>13794</v>
      </c>
      <c r="D35">
        <v>128</v>
      </c>
      <c r="E35" s="404">
        <v>171114121</v>
      </c>
      <c r="F35" s="401" t="str">
        <f t="shared" si="0"/>
        <v>Í1+.,È1,Î</v>
      </c>
      <c r="G35" t="str">
        <f t="shared" si="1"/>
        <v>32</v>
      </c>
    </row>
    <row r="36" spans="1:7" ht="26.1" hidden="1">
      <c r="A36" s="403" t="s">
        <v>13795</v>
      </c>
      <c r="B36">
        <v>61600</v>
      </c>
      <c r="C36" t="s">
        <v>13796</v>
      </c>
      <c r="D36">
        <v>169</v>
      </c>
      <c r="E36" s="404">
        <v>171104053</v>
      </c>
      <c r="F36" s="401" t="str">
        <f t="shared" si="0"/>
        <v>Í1+$%È3eÎ</v>
      </c>
      <c r="G36" t="str">
        <f t="shared" si="1"/>
        <v>14</v>
      </c>
    </row>
    <row r="37" spans="1:7" ht="26.1">
      <c r="A37" s="403" t="s">
        <v>254</v>
      </c>
      <c r="B37">
        <v>111400</v>
      </c>
      <c r="C37" t="s">
        <v>13797</v>
      </c>
      <c r="D37">
        <v>104</v>
      </c>
      <c r="F37" s="401" t="e">
        <f t="shared" si="0"/>
        <v>#VALUE!</v>
      </c>
      <c r="G37" t="str">
        <f t="shared" si="1"/>
        <v>22</v>
      </c>
    </row>
    <row r="38" spans="1:7" ht="26.1" hidden="1">
      <c r="A38" s="403" t="s">
        <v>13798</v>
      </c>
      <c r="B38">
        <v>23200</v>
      </c>
      <c r="C38" t="s">
        <v>13799</v>
      </c>
      <c r="D38">
        <v>33</v>
      </c>
      <c r="E38" s="404">
        <v>171114085</v>
      </c>
      <c r="F38" s="401" t="str">
        <f t="shared" si="0"/>
        <v>Í1+.(È54Î</v>
      </c>
      <c r="G38" t="str">
        <f t="shared" si="1"/>
        <v>32</v>
      </c>
    </row>
    <row r="39" spans="1:7" ht="26.1" hidden="1">
      <c r="A39" s="403" t="s">
        <v>13800</v>
      </c>
      <c r="B39">
        <v>101600</v>
      </c>
      <c r="C39" t="s">
        <v>13801</v>
      </c>
      <c r="D39">
        <v>596</v>
      </c>
      <c r="F39" s="401" t="e">
        <f t="shared" si="0"/>
        <v>#VALUE!</v>
      </c>
      <c r="G39" t="str">
        <f t="shared" si="1"/>
        <v>08</v>
      </c>
    </row>
    <row r="40" spans="1:7" ht="26.1" hidden="1">
      <c r="A40" s="403" t="s">
        <v>13802</v>
      </c>
      <c r="B40">
        <v>34400</v>
      </c>
      <c r="C40" t="s">
        <v>13803</v>
      </c>
      <c r="D40">
        <v>474</v>
      </c>
      <c r="E40" s="404">
        <v>171107315</v>
      </c>
      <c r="F40" s="401" t="str">
        <f t="shared" si="0"/>
        <v>Í1+'?È5{Î</v>
      </c>
      <c r="G40" t="str">
        <f t="shared" si="1"/>
        <v>04</v>
      </c>
    </row>
    <row r="41" spans="1:7" ht="26.1">
      <c r="A41" s="403" t="s">
        <v>13804</v>
      </c>
      <c r="B41">
        <v>29800</v>
      </c>
      <c r="C41" t="s">
        <v>13805</v>
      </c>
      <c r="D41">
        <v>335</v>
      </c>
      <c r="F41" s="401" t="e">
        <f t="shared" si="0"/>
        <v>#VALUE!</v>
      </c>
      <c r="G41" t="str">
        <f t="shared" si="1"/>
        <v>22</v>
      </c>
    </row>
    <row r="42" spans="1:7" ht="26.1" hidden="1">
      <c r="A42" s="403" t="s">
        <v>13806</v>
      </c>
      <c r="B42">
        <v>7200</v>
      </c>
      <c r="C42" t="s">
        <v>13807</v>
      </c>
      <c r="D42">
        <v>551</v>
      </c>
      <c r="E42" s="404">
        <v>171109563</v>
      </c>
      <c r="F42" s="401" t="str">
        <f t="shared" si="0"/>
        <v>Í1+)XÈ3rÎ</v>
      </c>
      <c r="G42" t="str">
        <f t="shared" si="1"/>
        <v>36</v>
      </c>
    </row>
    <row r="43" spans="1:7" ht="26.1" hidden="1">
      <c r="A43" s="403" t="s">
        <v>13808</v>
      </c>
      <c r="B43">
        <v>71200</v>
      </c>
      <c r="C43" t="s">
        <v>13809</v>
      </c>
      <c r="D43">
        <v>416</v>
      </c>
      <c r="E43" s="404">
        <v>171108982</v>
      </c>
      <c r="F43" s="401" t="str">
        <f t="shared" si="0"/>
        <v>Í1+(ÆÈ2CÎ</v>
      </c>
      <c r="G43" t="str">
        <f t="shared" si="1"/>
        <v>16</v>
      </c>
    </row>
    <row r="44" spans="1:7" ht="26.1" hidden="1">
      <c r="A44" s="403" t="s">
        <v>13810</v>
      </c>
      <c r="B44">
        <v>28000</v>
      </c>
      <c r="C44" t="s">
        <v>13811</v>
      </c>
      <c r="D44">
        <v>423</v>
      </c>
      <c r="E44" s="404">
        <v>171107275</v>
      </c>
      <c r="F44" s="401" t="str">
        <f t="shared" si="0"/>
        <v>Í1+';È5kÎ</v>
      </c>
      <c r="G44" t="str">
        <f t="shared" si="1"/>
        <v>04</v>
      </c>
    </row>
    <row r="45" spans="1:7" ht="26.1" hidden="1">
      <c r="A45" s="403" t="s">
        <v>13812</v>
      </c>
      <c r="B45">
        <v>79200</v>
      </c>
      <c r="C45" t="s">
        <v>13813</v>
      </c>
      <c r="D45">
        <v>422</v>
      </c>
      <c r="E45" s="404">
        <v>171108988</v>
      </c>
      <c r="F45" s="401" t="str">
        <f t="shared" si="0"/>
        <v>Í1+(ÆÈ8gÎ</v>
      </c>
      <c r="G45" t="str">
        <f t="shared" si="1"/>
        <v>16</v>
      </c>
    </row>
    <row r="46" spans="1:7" ht="26.1" hidden="1">
      <c r="A46" s="403" t="s">
        <v>13814</v>
      </c>
      <c r="B46">
        <v>66400</v>
      </c>
      <c r="C46" t="s">
        <v>13815</v>
      </c>
      <c r="D46">
        <v>357</v>
      </c>
      <c r="E46" s="404">
        <v>171104448</v>
      </c>
      <c r="F46" s="401" t="str">
        <f t="shared" si="0"/>
        <v>Í1+$LÈ8QÎ</v>
      </c>
      <c r="G46" t="str">
        <f t="shared" si="1"/>
        <v>20</v>
      </c>
    </row>
    <row r="47" spans="1:7" ht="26.1" hidden="1">
      <c r="A47" s="403" t="s">
        <v>13816</v>
      </c>
      <c r="B47">
        <v>106400</v>
      </c>
      <c r="C47" t="s">
        <v>13817</v>
      </c>
      <c r="D47">
        <v>537</v>
      </c>
      <c r="F47" s="401" t="e">
        <f t="shared" si="0"/>
        <v>#VALUE!</v>
      </c>
      <c r="G47" t="str">
        <f t="shared" si="1"/>
        <v>08</v>
      </c>
    </row>
    <row r="48" spans="1:7" ht="26.1" hidden="1">
      <c r="A48" s="403" t="s">
        <v>13818</v>
      </c>
      <c r="B48">
        <v>24800</v>
      </c>
      <c r="C48" t="s">
        <v>13819</v>
      </c>
      <c r="D48">
        <v>394</v>
      </c>
      <c r="E48" s="404">
        <v>171109051</v>
      </c>
      <c r="F48" s="401" t="str">
        <f t="shared" si="0"/>
        <v>Í1+)%È1hÎ</v>
      </c>
      <c r="G48" t="str">
        <f t="shared" si="1"/>
        <v>16</v>
      </c>
    </row>
    <row r="49" spans="1:7" ht="26.1" hidden="1">
      <c r="A49" s="403" t="s">
        <v>13820</v>
      </c>
      <c r="B49">
        <v>32800</v>
      </c>
      <c r="C49" t="s">
        <v>13821</v>
      </c>
      <c r="D49">
        <v>377</v>
      </c>
      <c r="E49" s="404">
        <v>171104216</v>
      </c>
      <c r="F49" s="401" t="str">
        <f t="shared" si="0"/>
        <v>Í1+$5È6PÎ</v>
      </c>
      <c r="G49" t="str">
        <f t="shared" si="1"/>
        <v>14</v>
      </c>
    </row>
    <row r="50" spans="1:7" ht="26.1" hidden="1">
      <c r="A50" s="403" t="s">
        <v>13822</v>
      </c>
      <c r="B50">
        <v>40800</v>
      </c>
      <c r="C50" t="s">
        <v>13823</v>
      </c>
      <c r="D50">
        <v>270</v>
      </c>
      <c r="E50" s="404">
        <v>171106982</v>
      </c>
      <c r="F50" s="401" t="str">
        <f t="shared" si="0"/>
        <v>Í1+&amp;ÆÈ2=Î</v>
      </c>
      <c r="G50" t="str">
        <f t="shared" si="1"/>
        <v>04</v>
      </c>
    </row>
    <row r="51" spans="1:7" ht="26.1" hidden="1">
      <c r="A51" s="403" t="s">
        <v>13824</v>
      </c>
      <c r="B51">
        <v>7200</v>
      </c>
      <c r="C51" t="s">
        <v>13825</v>
      </c>
      <c r="D51">
        <v>149</v>
      </c>
      <c r="E51" s="404">
        <v>171106879</v>
      </c>
      <c r="F51" s="401" t="str">
        <f t="shared" si="0"/>
        <v>Í1+&amp;wÈ9;Î</v>
      </c>
      <c r="G51" t="str">
        <f t="shared" si="1"/>
        <v>10</v>
      </c>
    </row>
    <row r="52" spans="1:7" ht="26.1" hidden="1">
      <c r="A52" s="403" t="s">
        <v>13826</v>
      </c>
      <c r="B52">
        <v>3400</v>
      </c>
      <c r="C52" t="s">
        <v>13827</v>
      </c>
      <c r="D52">
        <v>586</v>
      </c>
      <c r="F52" s="401" t="e">
        <f t="shared" si="0"/>
        <v>#VALUE!</v>
      </c>
      <c r="G52" t="str">
        <f t="shared" si="1"/>
        <v>26</v>
      </c>
    </row>
    <row r="53" spans="1:7" ht="26.1" hidden="1">
      <c r="A53" s="403" t="s">
        <v>13828</v>
      </c>
      <c r="B53">
        <v>12000</v>
      </c>
      <c r="C53" t="s">
        <v>13829</v>
      </c>
      <c r="D53">
        <v>4</v>
      </c>
      <c r="E53" s="404">
        <v>171101463</v>
      </c>
      <c r="F53" s="401" t="str">
        <f t="shared" si="0"/>
        <v>Í1+!NÈ32Î</v>
      </c>
      <c r="G53" t="str">
        <f t="shared" si="1"/>
        <v>18</v>
      </c>
    </row>
    <row r="54" spans="1:7" ht="26.1" hidden="1">
      <c r="A54" s="403" t="s">
        <v>13830</v>
      </c>
      <c r="B54">
        <v>28000</v>
      </c>
      <c r="C54" t="s">
        <v>13831</v>
      </c>
      <c r="D54">
        <v>169</v>
      </c>
      <c r="E54" s="404">
        <v>171109894</v>
      </c>
      <c r="F54" s="401" t="str">
        <f t="shared" si="0"/>
        <v>Í1+)yÈ4.Î</v>
      </c>
      <c r="G54" t="str">
        <f t="shared" si="1"/>
        <v>36</v>
      </c>
    </row>
    <row r="55" spans="1:7" ht="26.1" hidden="1">
      <c r="A55" s="403" t="s">
        <v>13832</v>
      </c>
      <c r="B55">
        <v>2100</v>
      </c>
      <c r="C55" t="s">
        <v>13833</v>
      </c>
      <c r="D55">
        <v>110</v>
      </c>
      <c r="E55" s="404">
        <v>171107158</v>
      </c>
      <c r="F55" s="401" t="str">
        <f t="shared" si="0"/>
        <v>Í1+'/È8MÎ</v>
      </c>
      <c r="G55" t="str">
        <f t="shared" si="1"/>
        <v>04</v>
      </c>
    </row>
    <row r="56" spans="1:7" ht="26.1" hidden="1">
      <c r="A56" s="403" t="s">
        <v>13834</v>
      </c>
      <c r="B56">
        <v>2100</v>
      </c>
      <c r="C56" t="s">
        <v>13835</v>
      </c>
      <c r="D56">
        <v>111</v>
      </c>
      <c r="E56" s="404">
        <v>171107156</v>
      </c>
      <c r="F56" s="401" t="str">
        <f t="shared" si="0"/>
        <v>Í1+'/È6AÎ</v>
      </c>
      <c r="G56" t="str">
        <f t="shared" si="1"/>
        <v>04</v>
      </c>
    </row>
    <row r="57" spans="1:7" ht="26.1" hidden="1">
      <c r="A57" s="403" t="s">
        <v>13836</v>
      </c>
      <c r="B57">
        <v>2100</v>
      </c>
      <c r="C57" t="s">
        <v>13837</v>
      </c>
      <c r="D57">
        <v>112</v>
      </c>
      <c r="E57" s="404">
        <v>171107155</v>
      </c>
      <c r="F57" s="401" t="str">
        <f t="shared" si="0"/>
        <v>Í1+'/È5;Î</v>
      </c>
      <c r="G57" t="str">
        <f t="shared" si="1"/>
        <v>04</v>
      </c>
    </row>
    <row r="58" spans="1:7" ht="26.1" hidden="1">
      <c r="A58" s="403" t="s">
        <v>13838</v>
      </c>
      <c r="B58">
        <v>10400</v>
      </c>
      <c r="C58" t="s">
        <v>13839</v>
      </c>
      <c r="D58">
        <v>307</v>
      </c>
      <c r="E58" s="404">
        <v>171104489</v>
      </c>
      <c r="F58" s="401" t="str">
        <f t="shared" si="0"/>
        <v>Í1+$PÈ9gÎ</v>
      </c>
      <c r="G58" t="str">
        <f t="shared" si="1"/>
        <v>20</v>
      </c>
    </row>
    <row r="59" spans="1:7" ht="26.1" hidden="1">
      <c r="A59" s="403" t="s">
        <v>13840</v>
      </c>
      <c r="B59">
        <v>106400</v>
      </c>
      <c r="C59" t="s">
        <v>13841</v>
      </c>
      <c r="D59">
        <v>123</v>
      </c>
      <c r="E59" s="404">
        <v>171102961</v>
      </c>
      <c r="F59" s="401" t="str">
        <f t="shared" si="0"/>
        <v>Í1+"ÄÈ1#Î</v>
      </c>
      <c r="G59" t="str">
        <f t="shared" si="1"/>
        <v>02</v>
      </c>
    </row>
    <row r="60" spans="1:7" ht="26.1" hidden="1">
      <c r="A60" s="403" t="s">
        <v>13842</v>
      </c>
      <c r="B60">
        <v>32800</v>
      </c>
      <c r="C60" t="s">
        <v>13843</v>
      </c>
      <c r="D60">
        <v>98</v>
      </c>
      <c r="E60" s="404">
        <v>171108918</v>
      </c>
      <c r="F60" s="401" t="str">
        <f t="shared" si="0"/>
        <v>Í1+({È8KÎ</v>
      </c>
      <c r="G60" t="str">
        <f t="shared" si="1"/>
        <v>16</v>
      </c>
    </row>
    <row r="61" spans="1:7" ht="26.1" hidden="1">
      <c r="A61" s="403" t="s">
        <v>13844</v>
      </c>
      <c r="B61">
        <v>15200</v>
      </c>
      <c r="C61" t="s">
        <v>13845</v>
      </c>
      <c r="D61">
        <v>508</v>
      </c>
      <c r="F61" s="401" t="e">
        <f t="shared" si="0"/>
        <v>#VALUE!</v>
      </c>
      <c r="G61" t="str">
        <f t="shared" si="1"/>
        <v>14</v>
      </c>
    </row>
    <row r="62" spans="1:7" ht="26.1" hidden="1">
      <c r="A62" s="403" t="s">
        <v>13846</v>
      </c>
      <c r="B62">
        <v>28000</v>
      </c>
      <c r="C62" t="s">
        <v>13847</v>
      </c>
      <c r="D62">
        <v>506</v>
      </c>
      <c r="F62" s="401" t="e">
        <f t="shared" si="0"/>
        <v>#VALUE!</v>
      </c>
      <c r="G62" t="str">
        <f t="shared" si="1"/>
        <v>14</v>
      </c>
    </row>
    <row r="63" spans="1:7" ht="26.1" hidden="1">
      <c r="A63" s="403" t="s">
        <v>13848</v>
      </c>
      <c r="B63">
        <v>7200</v>
      </c>
      <c r="C63" t="s">
        <v>13849</v>
      </c>
      <c r="D63">
        <v>509</v>
      </c>
      <c r="F63" s="401" t="e">
        <f t="shared" si="0"/>
        <v>#VALUE!</v>
      </c>
      <c r="G63" t="str">
        <f t="shared" si="1"/>
        <v>14</v>
      </c>
    </row>
    <row r="64" spans="1:7" ht="26.1" hidden="1">
      <c r="A64" s="403" t="s">
        <v>13850</v>
      </c>
      <c r="B64">
        <v>12000</v>
      </c>
      <c r="C64" t="s">
        <v>13851</v>
      </c>
      <c r="D64">
        <v>1</v>
      </c>
      <c r="E64" s="404">
        <v>171106752</v>
      </c>
      <c r="F64" s="401" t="str">
        <f t="shared" si="0"/>
        <v>Í1+&amp;kÈ2HÎ</v>
      </c>
      <c r="G64" t="str">
        <f t="shared" si="1"/>
        <v>10</v>
      </c>
    </row>
    <row r="65" spans="1:7" ht="26.1" hidden="1">
      <c r="A65" s="403" t="s">
        <v>13852</v>
      </c>
      <c r="B65">
        <v>37600</v>
      </c>
      <c r="C65" t="s">
        <v>13853</v>
      </c>
      <c r="D65">
        <v>181</v>
      </c>
      <c r="E65" s="404">
        <v>171102876</v>
      </c>
      <c r="F65" s="401" t="str">
        <f t="shared" si="0"/>
        <v>Í1+"wÈ6ÈÎ</v>
      </c>
      <c r="G65" t="str">
        <f t="shared" si="1"/>
        <v>02</v>
      </c>
    </row>
    <row r="66" spans="1:7" ht="26.1" hidden="1">
      <c r="A66" s="403" t="s">
        <v>13854</v>
      </c>
      <c r="B66">
        <v>18400</v>
      </c>
      <c r="C66" t="s">
        <v>13855</v>
      </c>
      <c r="D66">
        <v>107</v>
      </c>
      <c r="E66" s="404">
        <v>171106842</v>
      </c>
      <c r="F66" s="401" t="str">
        <f t="shared" si="0"/>
        <v>Í1+&amp;tÈ2lÎ</v>
      </c>
      <c r="G66" t="str">
        <f t="shared" si="1"/>
        <v>10</v>
      </c>
    </row>
    <row r="67" spans="1:7" ht="26.1">
      <c r="A67" s="403" t="s">
        <v>13856</v>
      </c>
      <c r="B67">
        <v>71400</v>
      </c>
      <c r="C67" t="s">
        <v>13857</v>
      </c>
      <c r="D67">
        <v>327</v>
      </c>
      <c r="F67" s="401" t="e">
        <f t="shared" ref="F67:F130" si="2">Code128(E67)</f>
        <v>#VALUE!</v>
      </c>
      <c r="G67" t="str">
        <f t="shared" ref="G67:G130" si="3">LEFT(C67,2)</f>
        <v>22</v>
      </c>
    </row>
    <row r="68" spans="1:7" ht="26.1" hidden="1">
      <c r="A68" s="403" t="s">
        <v>13858</v>
      </c>
      <c r="B68">
        <v>55200</v>
      </c>
      <c r="C68" t="s">
        <v>13859</v>
      </c>
      <c r="D68">
        <v>3</v>
      </c>
      <c r="E68" s="404">
        <v>171108820</v>
      </c>
      <c r="F68" s="401" t="str">
        <f t="shared" si="2"/>
        <v>Í1+(rÈ0^Î</v>
      </c>
      <c r="G68" t="str">
        <f t="shared" si="3"/>
        <v>16</v>
      </c>
    </row>
    <row r="69" spans="1:7" ht="26.1" hidden="1">
      <c r="A69" s="403" t="s">
        <v>13860</v>
      </c>
      <c r="B69">
        <v>13600</v>
      </c>
      <c r="C69" t="s">
        <v>13861</v>
      </c>
      <c r="D69">
        <v>373</v>
      </c>
      <c r="E69" s="404">
        <v>171109723</v>
      </c>
      <c r="F69" s="401" t="str">
        <f t="shared" si="2"/>
        <v>Í1+)hÈ3KÎ</v>
      </c>
      <c r="G69" t="str">
        <f t="shared" si="3"/>
        <v>36</v>
      </c>
    </row>
    <row r="70" spans="1:7" ht="26.1" hidden="1">
      <c r="A70" s="403" t="s">
        <v>13862</v>
      </c>
      <c r="B70">
        <v>98400</v>
      </c>
      <c r="C70" t="s">
        <v>13863</v>
      </c>
      <c r="D70">
        <v>442</v>
      </c>
      <c r="E70" s="404">
        <v>171104284</v>
      </c>
      <c r="F70" s="401" t="str">
        <f t="shared" si="2"/>
        <v>Í1+$&lt;È4`Î</v>
      </c>
      <c r="G70" t="str">
        <f t="shared" si="3"/>
        <v>14</v>
      </c>
    </row>
    <row r="71" spans="1:7" ht="26.1" hidden="1">
      <c r="A71" s="403" t="s">
        <v>13864</v>
      </c>
      <c r="B71">
        <v>23200</v>
      </c>
      <c r="C71" t="s">
        <v>13865</v>
      </c>
      <c r="D71">
        <v>433</v>
      </c>
      <c r="E71" s="404">
        <v>171104360</v>
      </c>
      <c r="F71" s="401" t="str">
        <f t="shared" si="2"/>
        <v>Í1+$DÈ0hÎ</v>
      </c>
      <c r="G71" t="str">
        <f t="shared" si="3"/>
        <v>20</v>
      </c>
    </row>
    <row r="72" spans="1:7" ht="26.1" hidden="1">
      <c r="A72" s="403" t="s">
        <v>13866</v>
      </c>
      <c r="B72">
        <v>29600</v>
      </c>
      <c r="C72" t="s">
        <v>13867</v>
      </c>
      <c r="D72">
        <v>213</v>
      </c>
      <c r="E72" s="404">
        <v>171106495</v>
      </c>
      <c r="F72" s="401" t="str">
        <f t="shared" si="2"/>
        <v>Í1+&amp;QÈ5YÎ</v>
      </c>
      <c r="G72" t="str">
        <f t="shared" si="3"/>
        <v>10</v>
      </c>
    </row>
    <row r="73" spans="1:7" ht="26.1" hidden="1">
      <c r="A73" s="403" t="s">
        <v>13868</v>
      </c>
      <c r="B73">
        <v>32800</v>
      </c>
      <c r="C73" t="s">
        <v>13869</v>
      </c>
      <c r="D73">
        <v>428</v>
      </c>
      <c r="E73" s="404">
        <v>171103715</v>
      </c>
      <c r="F73" s="401" t="str">
        <f t="shared" si="2"/>
        <v>Í1+#gÈ5AÎ</v>
      </c>
      <c r="G73" t="str">
        <f t="shared" si="3"/>
        <v>12</v>
      </c>
    </row>
    <row r="74" spans="1:7" ht="26.1" hidden="1">
      <c r="A74" s="403" t="s">
        <v>13870</v>
      </c>
      <c r="B74">
        <v>10400</v>
      </c>
      <c r="C74" t="s">
        <v>13871</v>
      </c>
      <c r="D74">
        <v>283</v>
      </c>
      <c r="E74" s="404">
        <v>171111021</v>
      </c>
      <c r="F74" s="401" t="str">
        <f t="shared" si="2"/>
        <v>Í1++"È1bÎ</v>
      </c>
      <c r="G74" t="str">
        <f t="shared" si="3"/>
        <v>26</v>
      </c>
    </row>
    <row r="75" spans="1:7" ht="26.1" hidden="1">
      <c r="A75" s="403" t="s">
        <v>13872</v>
      </c>
      <c r="B75">
        <v>44000</v>
      </c>
      <c r="C75" t="s">
        <v>13873</v>
      </c>
      <c r="D75">
        <v>394</v>
      </c>
      <c r="E75" s="404">
        <v>171106573</v>
      </c>
      <c r="F75" s="401" t="str">
        <f t="shared" si="2"/>
        <v>Í1+&amp;YÈ3mÎ</v>
      </c>
      <c r="G75" t="str">
        <f t="shared" si="3"/>
        <v>10</v>
      </c>
    </row>
    <row r="76" spans="1:7" ht="26.1" hidden="1">
      <c r="A76" s="403" t="s">
        <v>1168</v>
      </c>
      <c r="B76">
        <v>20000</v>
      </c>
      <c r="C76" t="s">
        <v>13874</v>
      </c>
      <c r="D76">
        <v>375</v>
      </c>
      <c r="E76" s="404">
        <v>171109722</v>
      </c>
      <c r="F76" s="401" t="str">
        <f t="shared" si="2"/>
        <v>Í1+)hÈ2EÎ</v>
      </c>
      <c r="G76" t="str">
        <f t="shared" si="3"/>
        <v>36</v>
      </c>
    </row>
    <row r="77" spans="1:7" ht="26.1" hidden="1">
      <c r="A77" s="403" t="s">
        <v>13875</v>
      </c>
      <c r="B77">
        <v>32800</v>
      </c>
      <c r="C77" t="s">
        <v>13876</v>
      </c>
      <c r="D77">
        <v>372</v>
      </c>
      <c r="E77" s="404">
        <v>171104437</v>
      </c>
      <c r="F77" s="401" t="str">
        <f t="shared" si="2"/>
        <v>Í1+$KÈ7GÎ</v>
      </c>
      <c r="G77" t="str">
        <f t="shared" si="3"/>
        <v>20</v>
      </c>
    </row>
    <row r="78" spans="1:7" ht="26.1" hidden="1">
      <c r="A78" s="403" t="s">
        <v>13877</v>
      </c>
      <c r="B78">
        <v>2100</v>
      </c>
      <c r="C78" t="s">
        <v>13878</v>
      </c>
      <c r="D78">
        <v>304</v>
      </c>
      <c r="E78" s="404">
        <v>171108674</v>
      </c>
      <c r="F78" s="401" t="str">
        <f t="shared" si="2"/>
        <v>Í1+(cÈ4:Î</v>
      </c>
      <c r="G78" t="str">
        <f t="shared" si="3"/>
        <v>16</v>
      </c>
    </row>
    <row r="79" spans="1:7" ht="26.1" hidden="1">
      <c r="A79" s="403" t="s">
        <v>13879</v>
      </c>
      <c r="B79">
        <v>16800</v>
      </c>
      <c r="C79" t="s">
        <v>13880</v>
      </c>
      <c r="D79">
        <v>303</v>
      </c>
      <c r="E79" s="404">
        <v>171108675</v>
      </c>
      <c r="F79" s="401" t="str">
        <f t="shared" si="2"/>
        <v>Í1+(cÈ5@Î</v>
      </c>
      <c r="G79" t="str">
        <f t="shared" si="3"/>
        <v>16</v>
      </c>
    </row>
    <row r="80" spans="1:7" ht="26.1" hidden="1">
      <c r="A80" s="403" t="s">
        <v>13881</v>
      </c>
      <c r="B80">
        <v>3400</v>
      </c>
      <c r="C80" t="s">
        <v>13882</v>
      </c>
      <c r="D80">
        <v>189</v>
      </c>
      <c r="E80" s="404">
        <v>171107048</v>
      </c>
      <c r="F80" s="401" t="str">
        <f t="shared" si="2"/>
        <v>Í1+'$È8!Î</v>
      </c>
      <c r="G80" t="str">
        <f t="shared" si="3"/>
        <v>04</v>
      </c>
    </row>
    <row r="81" spans="1:7" ht="26.1" hidden="1">
      <c r="A81" s="403" t="s">
        <v>13883</v>
      </c>
      <c r="B81">
        <v>2100</v>
      </c>
      <c r="C81" t="s">
        <v>13884</v>
      </c>
      <c r="D81">
        <v>379</v>
      </c>
      <c r="E81" s="404">
        <v>171104214</v>
      </c>
      <c r="F81" s="401" t="str">
        <f t="shared" si="2"/>
        <v>Í1+$5È4DÎ</v>
      </c>
      <c r="G81" t="str">
        <f t="shared" si="3"/>
        <v>14</v>
      </c>
    </row>
    <row r="82" spans="1:7" ht="26.1">
      <c r="A82" s="403" t="s">
        <v>181</v>
      </c>
      <c r="B82">
        <v>730600</v>
      </c>
      <c r="C82" t="s">
        <v>13885</v>
      </c>
      <c r="D82">
        <v>31</v>
      </c>
      <c r="F82" s="401" t="e">
        <f t="shared" si="2"/>
        <v>#VALUE!</v>
      </c>
      <c r="G82" t="str">
        <f t="shared" si="3"/>
        <v>22</v>
      </c>
    </row>
    <row r="83" spans="1:7" ht="26.1" hidden="1">
      <c r="A83" s="403" t="s">
        <v>13886</v>
      </c>
      <c r="B83">
        <v>48800</v>
      </c>
      <c r="C83" t="s">
        <v>13887</v>
      </c>
      <c r="D83">
        <v>235</v>
      </c>
      <c r="E83" s="404">
        <v>171114176</v>
      </c>
      <c r="F83" s="401" t="str">
        <f t="shared" si="2"/>
        <v>Í1+.1È6^Î</v>
      </c>
      <c r="G83" t="str">
        <f t="shared" si="3"/>
        <v>32</v>
      </c>
    </row>
    <row r="84" spans="1:7" ht="26.1" hidden="1">
      <c r="A84" s="403" t="s">
        <v>13888</v>
      </c>
      <c r="B84">
        <v>10400</v>
      </c>
      <c r="C84" t="s">
        <v>13889</v>
      </c>
      <c r="D84">
        <v>103</v>
      </c>
      <c r="E84" s="404">
        <v>171109955</v>
      </c>
      <c r="F84" s="401" t="str">
        <f t="shared" si="2"/>
        <v>Í1+)ÃÈ5LÎ</v>
      </c>
      <c r="G84" t="str">
        <f t="shared" si="3"/>
        <v>36</v>
      </c>
    </row>
    <row r="85" spans="1:7" ht="26.1">
      <c r="A85" s="403" t="s">
        <v>13890</v>
      </c>
      <c r="B85">
        <v>106600</v>
      </c>
      <c r="C85" t="s">
        <v>13891</v>
      </c>
      <c r="D85">
        <v>551</v>
      </c>
      <c r="F85" s="401" t="e">
        <f t="shared" si="2"/>
        <v>#VALUE!</v>
      </c>
      <c r="G85" t="str">
        <f t="shared" si="3"/>
        <v>22</v>
      </c>
    </row>
    <row r="86" spans="1:7" ht="26.1" hidden="1">
      <c r="A86" s="403" t="s">
        <v>13892</v>
      </c>
      <c r="B86">
        <v>23200</v>
      </c>
      <c r="C86" t="s">
        <v>13893</v>
      </c>
      <c r="D86">
        <v>321</v>
      </c>
      <c r="E86" s="404">
        <v>171104476</v>
      </c>
      <c r="F86" s="401" t="str">
        <f t="shared" si="2"/>
        <v>Í1+$OÈ6QÎ</v>
      </c>
      <c r="G86" t="str">
        <f t="shared" si="3"/>
        <v>20</v>
      </c>
    </row>
    <row r="87" spans="1:7" ht="26.1" hidden="1">
      <c r="A87" s="403" t="s">
        <v>6003</v>
      </c>
      <c r="B87">
        <v>61600</v>
      </c>
      <c r="C87" t="s">
        <v>13894</v>
      </c>
      <c r="D87">
        <v>369</v>
      </c>
      <c r="E87" s="404">
        <v>171109024</v>
      </c>
      <c r="F87" s="401" t="str">
        <f t="shared" si="2"/>
        <v>Í1+)"È4nÎ</v>
      </c>
      <c r="G87" t="str">
        <f t="shared" si="3"/>
        <v>16</v>
      </c>
    </row>
    <row r="88" spans="1:7" ht="26.1" hidden="1">
      <c r="A88" s="403" t="s">
        <v>13895</v>
      </c>
      <c r="B88">
        <v>47200</v>
      </c>
      <c r="C88" t="s">
        <v>13896</v>
      </c>
      <c r="D88">
        <v>293</v>
      </c>
      <c r="E88" s="404">
        <v>171112063</v>
      </c>
      <c r="F88" s="401" t="str">
        <f t="shared" si="2"/>
        <v>Í1+,&amp;È3ÅÎ</v>
      </c>
      <c r="G88" t="str">
        <f t="shared" si="3"/>
        <v>24</v>
      </c>
    </row>
    <row r="89" spans="1:7" ht="26.1" hidden="1">
      <c r="A89" s="403" t="s">
        <v>13897</v>
      </c>
      <c r="B89">
        <v>16800</v>
      </c>
      <c r="C89" t="s">
        <v>13898</v>
      </c>
      <c r="D89">
        <v>40</v>
      </c>
      <c r="E89" s="404">
        <v>171103495</v>
      </c>
      <c r="F89" s="401" t="str">
        <f t="shared" si="2"/>
        <v>Í1+#QÈ5PÎ</v>
      </c>
      <c r="G89" t="str">
        <f t="shared" si="3"/>
        <v>12</v>
      </c>
    </row>
    <row r="90" spans="1:7" ht="26.1" hidden="1">
      <c r="A90" s="403" t="s">
        <v>13899</v>
      </c>
      <c r="B90">
        <v>45600</v>
      </c>
      <c r="C90" t="s">
        <v>13900</v>
      </c>
      <c r="D90">
        <v>470</v>
      </c>
      <c r="E90" s="404">
        <v>171107312</v>
      </c>
      <c r="F90" s="401" t="str">
        <f t="shared" si="2"/>
        <v>Í1+'?È2iÎ</v>
      </c>
      <c r="G90" t="str">
        <f t="shared" si="3"/>
        <v>04</v>
      </c>
    </row>
    <row r="91" spans="1:7" ht="26.1">
      <c r="A91" s="403" t="s">
        <v>13901</v>
      </c>
      <c r="B91">
        <v>133800</v>
      </c>
      <c r="C91" t="s">
        <v>13902</v>
      </c>
      <c r="D91">
        <v>429</v>
      </c>
      <c r="F91" s="401" t="e">
        <f t="shared" si="2"/>
        <v>#VALUE!</v>
      </c>
      <c r="G91" t="str">
        <f t="shared" si="3"/>
        <v>22</v>
      </c>
    </row>
    <row r="92" spans="1:7" ht="26.1" hidden="1">
      <c r="A92" s="403" t="s">
        <v>13903</v>
      </c>
      <c r="B92">
        <v>3400</v>
      </c>
      <c r="C92" t="s">
        <v>13904</v>
      </c>
      <c r="D92">
        <v>422</v>
      </c>
      <c r="E92" s="404">
        <v>171109681</v>
      </c>
      <c r="F92" s="401" t="str">
        <f t="shared" si="2"/>
        <v>Í1+)dÈ1/Î</v>
      </c>
      <c r="G92" t="str">
        <f t="shared" si="3"/>
        <v>36</v>
      </c>
    </row>
    <row r="93" spans="1:7" ht="26.1">
      <c r="A93" s="403" t="s">
        <v>13905</v>
      </c>
      <c r="B93">
        <v>194600</v>
      </c>
      <c r="C93" t="s">
        <v>13906</v>
      </c>
      <c r="D93">
        <v>417</v>
      </c>
      <c r="F93" s="401" t="e">
        <f t="shared" si="2"/>
        <v>#VALUE!</v>
      </c>
      <c r="G93" t="str">
        <f t="shared" si="3"/>
        <v>22</v>
      </c>
    </row>
    <row r="94" spans="1:7" ht="26.1" hidden="1">
      <c r="A94" s="403" t="s">
        <v>13907</v>
      </c>
      <c r="B94">
        <v>56800</v>
      </c>
      <c r="C94" t="s">
        <v>13908</v>
      </c>
      <c r="D94">
        <v>565</v>
      </c>
      <c r="F94" s="401" t="e">
        <f t="shared" si="2"/>
        <v>#VALUE!</v>
      </c>
      <c r="G94" t="str">
        <f t="shared" si="3"/>
        <v>10</v>
      </c>
    </row>
    <row r="95" spans="1:7" ht="26.1">
      <c r="A95" s="403" t="s">
        <v>13909</v>
      </c>
      <c r="B95">
        <v>162600</v>
      </c>
      <c r="C95" t="s">
        <v>13910</v>
      </c>
      <c r="D95">
        <v>326</v>
      </c>
      <c r="F95" s="401" t="e">
        <f t="shared" si="2"/>
        <v>#VALUE!</v>
      </c>
      <c r="G95" t="str">
        <f t="shared" si="3"/>
        <v>22</v>
      </c>
    </row>
    <row r="96" spans="1:7" ht="26.1" hidden="1">
      <c r="A96" s="403" t="s">
        <v>13911</v>
      </c>
      <c r="B96">
        <v>50400</v>
      </c>
      <c r="C96" t="s">
        <v>13912</v>
      </c>
      <c r="D96">
        <v>567</v>
      </c>
      <c r="F96" s="401" t="e">
        <f t="shared" si="2"/>
        <v>#VALUE!</v>
      </c>
      <c r="G96" t="str">
        <f t="shared" si="3"/>
        <v>26</v>
      </c>
    </row>
    <row r="97" spans="1:7" ht="26.1" hidden="1">
      <c r="A97" s="403" t="s">
        <v>13913</v>
      </c>
      <c r="B97">
        <v>120800</v>
      </c>
      <c r="C97" t="s">
        <v>13914</v>
      </c>
      <c r="D97">
        <v>187</v>
      </c>
      <c r="E97" s="404">
        <v>171111007</v>
      </c>
      <c r="F97" s="401" t="str">
        <f t="shared" si="2"/>
        <v>Í1++ÂÈ7~Î</v>
      </c>
      <c r="G97" t="str">
        <f t="shared" si="3"/>
        <v>26</v>
      </c>
    </row>
    <row r="98" spans="1:7" ht="26.1" hidden="1">
      <c r="A98" s="403" t="s">
        <v>13915</v>
      </c>
      <c r="B98">
        <v>44000</v>
      </c>
      <c r="C98" t="s">
        <v>13916</v>
      </c>
      <c r="D98">
        <v>486</v>
      </c>
      <c r="F98" s="401" t="e">
        <f t="shared" si="2"/>
        <v>#VALUE!</v>
      </c>
      <c r="G98" t="str">
        <f t="shared" si="3"/>
        <v>04</v>
      </c>
    </row>
    <row r="99" spans="1:7" ht="26.1" hidden="1">
      <c r="A99" s="403" t="s">
        <v>13917</v>
      </c>
      <c r="B99">
        <v>15200</v>
      </c>
      <c r="C99" t="s">
        <v>13918</v>
      </c>
      <c r="D99">
        <v>485</v>
      </c>
      <c r="F99" s="401" t="e">
        <f t="shared" si="2"/>
        <v>#VALUE!</v>
      </c>
      <c r="G99" t="str">
        <f t="shared" si="3"/>
        <v>04</v>
      </c>
    </row>
    <row r="100" spans="1:7" ht="26.1" hidden="1">
      <c r="A100" s="403" t="s">
        <v>13919</v>
      </c>
      <c r="B100">
        <v>2100</v>
      </c>
      <c r="C100" t="s">
        <v>13920</v>
      </c>
      <c r="D100">
        <v>457</v>
      </c>
      <c r="E100" s="404">
        <v>171104297</v>
      </c>
      <c r="F100" s="401" t="str">
        <f t="shared" si="2"/>
        <v>Í1+$=È7vÎ</v>
      </c>
      <c r="G100" t="str">
        <f t="shared" si="3"/>
        <v>14</v>
      </c>
    </row>
    <row r="101" spans="1:7" ht="26.1">
      <c r="A101" s="403" t="s">
        <v>13921</v>
      </c>
      <c r="B101">
        <v>1085800</v>
      </c>
      <c r="C101" t="s">
        <v>13922</v>
      </c>
      <c r="D101">
        <v>143</v>
      </c>
      <c r="F101" s="401" t="e">
        <f t="shared" si="2"/>
        <v>#VALUE!</v>
      </c>
      <c r="G101" t="str">
        <f t="shared" si="3"/>
        <v>22</v>
      </c>
    </row>
    <row r="102" spans="1:7" ht="26.1">
      <c r="A102" s="403" t="s">
        <v>413</v>
      </c>
      <c r="B102">
        <v>300200</v>
      </c>
      <c r="C102" t="s">
        <v>13923</v>
      </c>
      <c r="D102">
        <v>263</v>
      </c>
      <c r="F102" s="401" t="e">
        <f t="shared" si="2"/>
        <v>#VALUE!</v>
      </c>
      <c r="G102" t="str">
        <f t="shared" si="3"/>
        <v>22</v>
      </c>
    </row>
    <row r="103" spans="1:7" ht="26.1" hidden="1">
      <c r="A103" s="403" t="s">
        <v>10570</v>
      </c>
      <c r="B103">
        <v>3400</v>
      </c>
      <c r="C103" t="s">
        <v>13924</v>
      </c>
      <c r="D103">
        <v>144</v>
      </c>
      <c r="E103" s="404">
        <v>171111272</v>
      </c>
      <c r="F103" s="401" t="str">
        <f t="shared" si="2"/>
        <v>Í1++;È2eÎ</v>
      </c>
      <c r="G103" t="str">
        <f t="shared" si="3"/>
        <v>26</v>
      </c>
    </row>
    <row r="104" spans="1:7" ht="26.1">
      <c r="A104" s="403" t="s">
        <v>296</v>
      </c>
      <c r="B104">
        <v>426600</v>
      </c>
      <c r="C104" t="s">
        <v>13925</v>
      </c>
      <c r="D104">
        <v>146</v>
      </c>
      <c r="F104" s="401" t="e">
        <f t="shared" si="2"/>
        <v>#VALUE!</v>
      </c>
      <c r="G104" t="str">
        <f t="shared" si="3"/>
        <v>22</v>
      </c>
    </row>
    <row r="105" spans="1:7" ht="26.1" hidden="1">
      <c r="A105" s="403" t="s">
        <v>13926</v>
      </c>
      <c r="B105">
        <v>16800</v>
      </c>
      <c r="C105" t="s">
        <v>13927</v>
      </c>
      <c r="D105">
        <v>506</v>
      </c>
      <c r="F105" s="401" t="e">
        <f t="shared" si="2"/>
        <v>#VALUE!</v>
      </c>
      <c r="G105" t="str">
        <f t="shared" si="3"/>
        <v>10</v>
      </c>
    </row>
    <row r="106" spans="1:7" ht="26.1" hidden="1">
      <c r="A106" s="403" t="s">
        <v>13928</v>
      </c>
      <c r="B106">
        <v>15200</v>
      </c>
      <c r="C106" t="s">
        <v>13929</v>
      </c>
      <c r="D106">
        <v>507</v>
      </c>
      <c r="F106" s="401" t="e">
        <f t="shared" si="2"/>
        <v>#VALUE!</v>
      </c>
      <c r="G106" t="str">
        <f t="shared" si="3"/>
        <v>10</v>
      </c>
    </row>
    <row r="107" spans="1:7" ht="26.1">
      <c r="A107" s="403" t="s">
        <v>419</v>
      </c>
      <c r="B107">
        <v>313000</v>
      </c>
      <c r="C107" t="s">
        <v>13930</v>
      </c>
      <c r="D107">
        <v>269</v>
      </c>
      <c r="F107" s="401" t="e">
        <f t="shared" si="2"/>
        <v>#VALUE!</v>
      </c>
      <c r="G107" t="str">
        <f t="shared" si="3"/>
        <v>22</v>
      </c>
    </row>
    <row r="108" spans="1:7" ht="26.1" hidden="1">
      <c r="A108" s="403" t="s">
        <v>13931</v>
      </c>
      <c r="B108">
        <v>13600</v>
      </c>
      <c r="C108" t="s">
        <v>13932</v>
      </c>
      <c r="D108">
        <v>337</v>
      </c>
      <c r="E108" s="404">
        <v>171104252</v>
      </c>
      <c r="F108" s="401" t="str">
        <f t="shared" si="2"/>
        <v>Í1+$9È2HÎ</v>
      </c>
      <c r="G108" t="str">
        <f t="shared" si="3"/>
        <v>14</v>
      </c>
    </row>
    <row r="109" spans="1:7" ht="26.1">
      <c r="A109" s="403" t="s">
        <v>172</v>
      </c>
      <c r="B109">
        <v>140200</v>
      </c>
      <c r="C109" t="s">
        <v>13933</v>
      </c>
      <c r="D109">
        <v>23</v>
      </c>
      <c r="F109" s="401" t="e">
        <f t="shared" si="2"/>
        <v>#VALUE!</v>
      </c>
      <c r="G109" t="str">
        <f t="shared" si="3"/>
        <v>22</v>
      </c>
    </row>
    <row r="110" spans="1:7" ht="26.1" hidden="1">
      <c r="A110" s="403" t="s">
        <v>13934</v>
      </c>
      <c r="B110">
        <v>55200</v>
      </c>
      <c r="C110" t="s">
        <v>13935</v>
      </c>
      <c r="D110">
        <v>507</v>
      </c>
      <c r="F110" s="401" t="e">
        <f t="shared" si="2"/>
        <v>#VALUE!</v>
      </c>
      <c r="G110" t="str">
        <f t="shared" si="3"/>
        <v>26</v>
      </c>
    </row>
    <row r="111" spans="1:7" ht="26.1" hidden="1">
      <c r="A111" s="403" t="s">
        <v>13936</v>
      </c>
      <c r="B111">
        <v>87200</v>
      </c>
      <c r="C111" t="s">
        <v>13937</v>
      </c>
      <c r="D111">
        <v>494</v>
      </c>
      <c r="F111" s="401" t="e">
        <f t="shared" si="2"/>
        <v>#VALUE!</v>
      </c>
      <c r="G111" t="str">
        <f t="shared" si="3"/>
        <v>26</v>
      </c>
    </row>
    <row r="112" spans="1:7" ht="26.1" hidden="1">
      <c r="A112" s="403" t="s">
        <v>13938</v>
      </c>
      <c r="B112">
        <v>28000</v>
      </c>
      <c r="C112" t="s">
        <v>13939</v>
      </c>
      <c r="D112">
        <v>210</v>
      </c>
      <c r="E112" s="404">
        <v>171104573</v>
      </c>
      <c r="F112" s="401" t="str">
        <f t="shared" si="2"/>
        <v>Í1+$YÈ3gÎ</v>
      </c>
      <c r="G112" t="str">
        <f t="shared" si="3"/>
        <v>20</v>
      </c>
    </row>
    <row r="113" spans="1:7" ht="26.1" hidden="1">
      <c r="A113" s="403" t="s">
        <v>13940</v>
      </c>
      <c r="B113">
        <v>66400</v>
      </c>
      <c r="C113" t="s">
        <v>13941</v>
      </c>
      <c r="D113">
        <v>120</v>
      </c>
      <c r="E113" s="404">
        <v>171104619</v>
      </c>
      <c r="F113" s="401" t="str">
        <f t="shared" si="2"/>
        <v>Í1+$]È94Î</v>
      </c>
      <c r="G113" t="str">
        <f t="shared" si="3"/>
        <v>20</v>
      </c>
    </row>
    <row r="114" spans="1:7" ht="26.1" hidden="1">
      <c r="A114" s="403" t="s">
        <v>13942</v>
      </c>
      <c r="B114">
        <v>42400</v>
      </c>
      <c r="C114" t="s">
        <v>13943</v>
      </c>
      <c r="D114">
        <v>32</v>
      </c>
      <c r="E114" s="404">
        <v>171111054</v>
      </c>
      <c r="F114" s="401" t="str">
        <f t="shared" si="2"/>
        <v>Í1++%È4ÄÎ</v>
      </c>
      <c r="G114" t="str">
        <f t="shared" si="3"/>
        <v>26</v>
      </c>
    </row>
    <row r="115" spans="1:7" ht="26.1" hidden="1">
      <c r="A115" s="403" t="s">
        <v>13944</v>
      </c>
      <c r="B115">
        <v>52000</v>
      </c>
      <c r="C115" t="s">
        <v>13945</v>
      </c>
      <c r="D115">
        <v>369</v>
      </c>
      <c r="E115" s="404">
        <v>171102566</v>
      </c>
      <c r="F115" s="401" t="str">
        <f t="shared" si="2"/>
        <v>Í1+"XÈ6oÎ</v>
      </c>
      <c r="G115" t="str">
        <f t="shared" si="3"/>
        <v>02</v>
      </c>
    </row>
    <row r="116" spans="1:7" ht="26.1" hidden="1">
      <c r="A116" s="403" t="s">
        <v>13946</v>
      </c>
      <c r="B116">
        <v>50400</v>
      </c>
      <c r="C116" t="s">
        <v>13947</v>
      </c>
      <c r="D116">
        <v>558</v>
      </c>
      <c r="F116" s="401" t="e">
        <f t="shared" si="2"/>
        <v>#VALUE!</v>
      </c>
      <c r="G116" t="str">
        <f t="shared" si="3"/>
        <v>26</v>
      </c>
    </row>
    <row r="117" spans="1:7" ht="26.1" hidden="1">
      <c r="A117" s="403" t="s">
        <v>13948</v>
      </c>
      <c r="B117">
        <v>3400</v>
      </c>
      <c r="C117" t="s">
        <v>13949</v>
      </c>
      <c r="D117">
        <v>108</v>
      </c>
      <c r="F117" s="401" t="e">
        <f t="shared" si="2"/>
        <v>#VALUE!</v>
      </c>
      <c r="G117" t="str">
        <f t="shared" si="3"/>
        <v>40</v>
      </c>
    </row>
    <row r="118" spans="1:7" ht="26.1" hidden="1">
      <c r="A118" s="403" t="s">
        <v>2197</v>
      </c>
      <c r="B118">
        <v>28000</v>
      </c>
      <c r="C118" t="s">
        <v>13950</v>
      </c>
      <c r="D118">
        <v>78</v>
      </c>
      <c r="E118" s="404">
        <v>171108888</v>
      </c>
      <c r="F118" s="401" t="str">
        <f t="shared" si="2"/>
        <v>Í1+(xÈ8?Î</v>
      </c>
      <c r="G118" t="str">
        <f t="shared" si="3"/>
        <v>16</v>
      </c>
    </row>
    <row r="119" spans="1:7" ht="26.1" hidden="1">
      <c r="A119" s="403" t="s">
        <v>13951</v>
      </c>
      <c r="B119">
        <v>15200</v>
      </c>
      <c r="C119" t="s">
        <v>13952</v>
      </c>
      <c r="D119">
        <v>378</v>
      </c>
      <c r="E119" s="404">
        <v>171110930</v>
      </c>
      <c r="F119" s="401" t="str">
        <f t="shared" si="2"/>
        <v>Í1+*}È0)Î</v>
      </c>
      <c r="G119" t="str">
        <f t="shared" si="3"/>
        <v>26</v>
      </c>
    </row>
    <row r="120" spans="1:7" ht="26.1" hidden="1">
      <c r="A120" s="403" t="s">
        <v>13953</v>
      </c>
      <c r="B120">
        <v>39200</v>
      </c>
      <c r="C120" t="s">
        <v>13954</v>
      </c>
      <c r="D120">
        <v>297</v>
      </c>
      <c r="E120" s="404">
        <v>171104498</v>
      </c>
      <c r="F120" s="401" t="str">
        <f t="shared" si="2"/>
        <v>Í1+$QÈ8eÎ</v>
      </c>
      <c r="G120" t="str">
        <f t="shared" si="3"/>
        <v>20</v>
      </c>
    </row>
    <row r="121" spans="1:7" ht="26.1" hidden="1">
      <c r="A121" s="403" t="s">
        <v>13955</v>
      </c>
      <c r="B121">
        <v>24800</v>
      </c>
      <c r="C121" t="s">
        <v>13956</v>
      </c>
      <c r="D121">
        <v>20</v>
      </c>
      <c r="E121" s="404">
        <v>171103916</v>
      </c>
      <c r="F121" s="401" t="str">
        <f t="shared" si="2"/>
        <v>Í1+#{È60Î</v>
      </c>
      <c r="G121" t="str">
        <f t="shared" si="3"/>
        <v>14</v>
      </c>
    </row>
    <row r="122" spans="1:7" ht="26.1" hidden="1">
      <c r="A122" s="403" t="s">
        <v>13957</v>
      </c>
      <c r="B122">
        <v>4700</v>
      </c>
      <c r="C122" t="s">
        <v>13958</v>
      </c>
      <c r="D122">
        <v>150</v>
      </c>
      <c r="E122" s="404">
        <v>171114129</v>
      </c>
      <c r="F122" s="401" t="str">
        <f t="shared" si="2"/>
        <v>Í1+.,È9\Î</v>
      </c>
      <c r="G122" t="str">
        <f t="shared" si="3"/>
        <v>32</v>
      </c>
    </row>
    <row r="123" spans="1:7" ht="26.1" hidden="1">
      <c r="A123" s="403" t="s">
        <v>13959</v>
      </c>
      <c r="B123">
        <v>4700</v>
      </c>
      <c r="C123" t="s">
        <v>13960</v>
      </c>
      <c r="D123">
        <v>213</v>
      </c>
      <c r="F123" s="401" t="e">
        <f t="shared" si="2"/>
        <v>#VALUE!</v>
      </c>
      <c r="G123" t="str">
        <f t="shared" si="3"/>
        <v>40</v>
      </c>
    </row>
    <row r="124" spans="1:7" ht="26.1">
      <c r="A124" s="403" t="s">
        <v>13961</v>
      </c>
      <c r="B124">
        <v>100200</v>
      </c>
      <c r="C124" t="s">
        <v>13962</v>
      </c>
      <c r="D124">
        <v>552</v>
      </c>
      <c r="F124" s="401" t="e">
        <f t="shared" si="2"/>
        <v>#VALUE!</v>
      </c>
      <c r="G124" t="str">
        <f t="shared" si="3"/>
        <v>22</v>
      </c>
    </row>
    <row r="125" spans="1:7" ht="26.1">
      <c r="A125" s="403" t="s">
        <v>13963</v>
      </c>
      <c r="B125">
        <v>33000</v>
      </c>
      <c r="C125" t="s">
        <v>13964</v>
      </c>
      <c r="D125">
        <v>504</v>
      </c>
      <c r="F125" s="401" t="e">
        <f t="shared" si="2"/>
        <v>#VALUE!</v>
      </c>
      <c r="G125" t="str">
        <f t="shared" si="3"/>
        <v>22</v>
      </c>
    </row>
    <row r="126" spans="1:7" ht="26.1" hidden="1">
      <c r="A126" s="403" t="s">
        <v>13965</v>
      </c>
      <c r="B126">
        <v>18400</v>
      </c>
      <c r="C126" t="s">
        <v>13966</v>
      </c>
      <c r="D126">
        <v>556</v>
      </c>
      <c r="F126" s="401" t="e">
        <f t="shared" si="2"/>
        <v>#VALUE!</v>
      </c>
      <c r="G126" t="str">
        <f t="shared" si="3"/>
        <v>14</v>
      </c>
    </row>
    <row r="127" spans="1:7" ht="26.1" hidden="1">
      <c r="A127" s="403" t="s">
        <v>13967</v>
      </c>
      <c r="B127">
        <v>21600</v>
      </c>
      <c r="C127" t="s">
        <v>13968</v>
      </c>
      <c r="D127">
        <v>376</v>
      </c>
      <c r="E127" s="404">
        <v>171110706</v>
      </c>
      <c r="F127" s="401" t="str">
        <f t="shared" si="2"/>
        <v>Í1+*fÈ6XÎ</v>
      </c>
      <c r="G127" t="str">
        <f t="shared" si="3"/>
        <v>06</v>
      </c>
    </row>
    <row r="128" spans="1:7" ht="26.1" hidden="1">
      <c r="A128" s="403" t="s">
        <v>13969</v>
      </c>
      <c r="B128">
        <v>12000</v>
      </c>
      <c r="C128" t="s">
        <v>13970</v>
      </c>
      <c r="D128">
        <v>427</v>
      </c>
      <c r="E128" s="404">
        <v>171110863</v>
      </c>
      <c r="F128" s="401" t="str">
        <f t="shared" si="2"/>
        <v>Í1+*vÈ3ÊÎ</v>
      </c>
      <c r="G128" t="str">
        <f t="shared" si="3"/>
        <v>06</v>
      </c>
    </row>
    <row r="129" spans="1:7" ht="26.1">
      <c r="A129" s="403" t="s">
        <v>10588</v>
      </c>
      <c r="B129">
        <v>317800</v>
      </c>
      <c r="C129" t="s">
        <v>13971</v>
      </c>
      <c r="D129">
        <v>575</v>
      </c>
      <c r="F129" s="401" t="e">
        <f t="shared" si="2"/>
        <v>#VALUE!</v>
      </c>
      <c r="G129" t="str">
        <f t="shared" si="3"/>
        <v>22</v>
      </c>
    </row>
    <row r="130" spans="1:7" ht="26.1">
      <c r="A130" s="403" t="s">
        <v>13972</v>
      </c>
      <c r="B130">
        <v>345000</v>
      </c>
      <c r="C130" t="s">
        <v>13973</v>
      </c>
      <c r="D130">
        <v>523</v>
      </c>
      <c r="F130" s="401" t="e">
        <f t="shared" si="2"/>
        <v>#VALUE!</v>
      </c>
      <c r="G130" t="str">
        <f t="shared" si="3"/>
        <v>22</v>
      </c>
    </row>
    <row r="131" spans="1:7" ht="26.1" hidden="1">
      <c r="A131" s="403" t="s">
        <v>13974</v>
      </c>
      <c r="B131">
        <v>40800</v>
      </c>
      <c r="C131" t="s">
        <v>13975</v>
      </c>
      <c r="D131">
        <v>262</v>
      </c>
      <c r="E131" s="404">
        <v>171102793</v>
      </c>
      <c r="F131" s="401" t="str">
        <f t="shared" ref="F131:F194" si="4">Code128(E131)</f>
        <v>Í1+"oÈ3RÎ</v>
      </c>
      <c r="G131" t="str">
        <f t="shared" ref="G131:G194" si="5">LEFT(C131,2)</f>
        <v>02</v>
      </c>
    </row>
    <row r="132" spans="1:7" ht="26.1" hidden="1">
      <c r="A132" s="403" t="s">
        <v>5264</v>
      </c>
      <c r="B132">
        <v>3400</v>
      </c>
      <c r="C132" t="s">
        <v>13976</v>
      </c>
      <c r="D132">
        <v>566</v>
      </c>
      <c r="F132" s="401" t="e">
        <f t="shared" si="4"/>
        <v>#VALUE!</v>
      </c>
      <c r="G132" t="str">
        <f t="shared" si="5"/>
        <v>02</v>
      </c>
    </row>
    <row r="133" spans="1:7" ht="26.1" hidden="1">
      <c r="A133" s="403" t="s">
        <v>3375</v>
      </c>
      <c r="B133">
        <v>53600</v>
      </c>
      <c r="C133" t="s">
        <v>13977</v>
      </c>
      <c r="D133">
        <v>361</v>
      </c>
      <c r="E133" s="404">
        <v>171104231</v>
      </c>
      <c r="F133" s="401" t="str">
        <f t="shared" si="4"/>
        <v>Í1+$7È1:Î</v>
      </c>
      <c r="G133" t="str">
        <f t="shared" si="5"/>
        <v>14</v>
      </c>
    </row>
    <row r="134" spans="1:7" ht="26.1">
      <c r="A134" s="403" t="s">
        <v>13978</v>
      </c>
      <c r="B134">
        <v>876200</v>
      </c>
      <c r="C134" t="s">
        <v>13979</v>
      </c>
      <c r="D134">
        <v>372</v>
      </c>
      <c r="F134" s="401" t="e">
        <f t="shared" si="4"/>
        <v>#VALUE!</v>
      </c>
      <c r="G134" t="str">
        <f t="shared" si="5"/>
        <v>22</v>
      </c>
    </row>
    <row r="135" spans="1:7" ht="26.1" hidden="1">
      <c r="A135" s="403" t="s">
        <v>13980</v>
      </c>
      <c r="B135">
        <v>34400</v>
      </c>
      <c r="C135" t="s">
        <v>13981</v>
      </c>
      <c r="D135">
        <v>511</v>
      </c>
      <c r="F135" s="401" t="e">
        <f t="shared" si="4"/>
        <v>#VALUE!</v>
      </c>
      <c r="G135" t="str">
        <f t="shared" si="5"/>
        <v>16</v>
      </c>
    </row>
    <row r="136" spans="1:7" ht="26.1" hidden="1">
      <c r="A136" s="403" t="s">
        <v>13982</v>
      </c>
      <c r="B136">
        <v>85600</v>
      </c>
      <c r="C136" t="s">
        <v>13983</v>
      </c>
      <c r="D136">
        <v>44</v>
      </c>
      <c r="E136" s="404">
        <v>171112143</v>
      </c>
      <c r="F136" s="401" t="str">
        <f t="shared" si="4"/>
        <v>Í1+,.È3:Î</v>
      </c>
      <c r="G136" t="str">
        <f t="shared" si="5"/>
        <v>24</v>
      </c>
    </row>
    <row r="137" spans="1:7" ht="26.1" hidden="1">
      <c r="A137" s="403" t="s">
        <v>13984</v>
      </c>
      <c r="B137">
        <v>42400</v>
      </c>
      <c r="C137" t="s">
        <v>13985</v>
      </c>
      <c r="D137">
        <v>194</v>
      </c>
      <c r="E137" s="404">
        <v>171106528</v>
      </c>
      <c r="F137" s="401" t="str">
        <f t="shared" si="4"/>
        <v>Í1+&amp;TÈ8wÎ</v>
      </c>
      <c r="G137" t="str">
        <f t="shared" si="5"/>
        <v>10</v>
      </c>
    </row>
    <row r="138" spans="1:7" ht="26.1" hidden="1">
      <c r="A138" s="403" t="s">
        <v>13986</v>
      </c>
      <c r="B138">
        <v>3400</v>
      </c>
      <c r="C138" t="s">
        <v>13987</v>
      </c>
      <c r="D138">
        <v>514</v>
      </c>
      <c r="F138" s="401" t="e">
        <f t="shared" si="4"/>
        <v>#VALUE!</v>
      </c>
      <c r="G138" t="str">
        <f t="shared" si="5"/>
        <v>04</v>
      </c>
    </row>
    <row r="139" spans="1:7" ht="26.1" hidden="1">
      <c r="A139" s="403" t="s">
        <v>13988</v>
      </c>
      <c r="B139">
        <v>3400</v>
      </c>
      <c r="C139" t="s">
        <v>13989</v>
      </c>
      <c r="D139">
        <v>10</v>
      </c>
      <c r="E139" s="404">
        <v>171102608</v>
      </c>
      <c r="F139" s="401" t="str">
        <f t="shared" si="4"/>
        <v>Í1+"\È8$Î</v>
      </c>
      <c r="G139" t="str">
        <f t="shared" si="5"/>
        <v>02</v>
      </c>
    </row>
    <row r="140" spans="1:7" ht="26.1" hidden="1">
      <c r="A140" s="403" t="s">
        <v>13990</v>
      </c>
      <c r="B140">
        <v>32800</v>
      </c>
      <c r="C140" t="s">
        <v>13991</v>
      </c>
      <c r="D140">
        <v>256</v>
      </c>
      <c r="E140" s="404">
        <v>171104724</v>
      </c>
      <c r="F140" s="401" t="str">
        <f t="shared" si="4"/>
        <v>Í1+$hÈ4BÎ</v>
      </c>
      <c r="G140" t="str">
        <f t="shared" si="5"/>
        <v>20</v>
      </c>
    </row>
    <row r="141" spans="1:7" ht="26.1" hidden="1">
      <c r="A141" s="403" t="s">
        <v>13992</v>
      </c>
      <c r="B141">
        <v>28000</v>
      </c>
      <c r="C141" t="s">
        <v>13993</v>
      </c>
      <c r="D141">
        <v>272</v>
      </c>
      <c r="E141" s="404">
        <v>171104708</v>
      </c>
      <c r="F141" s="401" t="str">
        <f t="shared" si="4"/>
        <v>Í1+$fÈ8RÎ</v>
      </c>
      <c r="G141" t="str">
        <f t="shared" si="5"/>
        <v>20</v>
      </c>
    </row>
    <row r="142" spans="1:7" ht="26.1" hidden="1">
      <c r="A142" s="403" t="s">
        <v>8264</v>
      </c>
      <c r="B142">
        <v>15200</v>
      </c>
      <c r="C142" t="s">
        <v>13994</v>
      </c>
      <c r="D142">
        <v>273</v>
      </c>
      <c r="E142" s="404">
        <v>171104707</v>
      </c>
      <c r="F142" s="401" t="str">
        <f t="shared" si="4"/>
        <v>Í1+$fÈ7LÎ</v>
      </c>
      <c r="G142" t="str">
        <f t="shared" si="5"/>
        <v>20</v>
      </c>
    </row>
    <row r="143" spans="1:7" ht="26.1" hidden="1">
      <c r="A143" s="403" t="s">
        <v>13995</v>
      </c>
      <c r="B143">
        <v>34400</v>
      </c>
      <c r="C143" t="s">
        <v>13996</v>
      </c>
      <c r="D143">
        <v>121</v>
      </c>
      <c r="E143" s="404">
        <v>171101276</v>
      </c>
      <c r="F143" s="401" t="str">
        <f t="shared" si="4"/>
        <v>Í1+!;È6_Î</v>
      </c>
      <c r="G143" t="str">
        <f t="shared" si="5"/>
        <v>18</v>
      </c>
    </row>
    <row r="144" spans="1:7" ht="26.1" hidden="1">
      <c r="A144" s="403" t="s">
        <v>13997</v>
      </c>
      <c r="B144">
        <v>3400</v>
      </c>
      <c r="C144" t="s">
        <v>13998</v>
      </c>
      <c r="D144">
        <v>35</v>
      </c>
      <c r="E144" s="404">
        <v>171110837</v>
      </c>
      <c r="F144" s="401" t="str">
        <f t="shared" si="4"/>
        <v>Í1+*sÈ7+Î</v>
      </c>
      <c r="G144" t="str">
        <f t="shared" si="5"/>
        <v>06</v>
      </c>
    </row>
    <row r="145" spans="1:7" ht="26.1" hidden="1">
      <c r="A145" s="403" t="s">
        <v>13999</v>
      </c>
      <c r="B145">
        <v>4700</v>
      </c>
      <c r="C145" t="s">
        <v>14000</v>
      </c>
      <c r="D145">
        <v>37</v>
      </c>
      <c r="E145" s="404">
        <v>171110839</v>
      </c>
      <c r="F145" s="401" t="str">
        <f t="shared" si="4"/>
        <v>Í1+*sÈ97Î</v>
      </c>
      <c r="G145" t="str">
        <f t="shared" si="5"/>
        <v>06</v>
      </c>
    </row>
    <row r="146" spans="1:7" ht="26.1">
      <c r="A146" s="403" t="s">
        <v>14001</v>
      </c>
      <c r="B146">
        <v>12200</v>
      </c>
      <c r="C146" t="s">
        <v>14002</v>
      </c>
      <c r="D146">
        <v>266</v>
      </c>
      <c r="F146" s="401" t="e">
        <f t="shared" si="4"/>
        <v>#VALUE!</v>
      </c>
      <c r="G146" t="str">
        <f t="shared" si="5"/>
        <v>22</v>
      </c>
    </row>
    <row r="147" spans="1:7" ht="26.1" hidden="1">
      <c r="A147" s="403" t="s">
        <v>14003</v>
      </c>
      <c r="B147">
        <v>12000</v>
      </c>
      <c r="C147" t="s">
        <v>14004</v>
      </c>
      <c r="D147">
        <v>435</v>
      </c>
      <c r="E147" s="404">
        <v>171109669</v>
      </c>
      <c r="F147" s="401" t="str">
        <f t="shared" si="4"/>
        <v>Í1+)bÈ9WÎ</v>
      </c>
      <c r="G147" t="str">
        <f t="shared" si="5"/>
        <v>36</v>
      </c>
    </row>
    <row r="148" spans="1:7" ht="26.1" hidden="1">
      <c r="A148" s="403" t="s">
        <v>14005</v>
      </c>
      <c r="B148">
        <v>18400</v>
      </c>
      <c r="C148" t="s">
        <v>14006</v>
      </c>
      <c r="D148">
        <v>358</v>
      </c>
      <c r="E148" s="404">
        <v>171106726</v>
      </c>
      <c r="F148" s="401" t="str">
        <f t="shared" si="4"/>
        <v>Í1+&amp;hÈ6TÎ</v>
      </c>
      <c r="G148" t="str">
        <f t="shared" si="5"/>
        <v>10</v>
      </c>
    </row>
    <row r="149" spans="1:7" ht="26.1" hidden="1">
      <c r="A149" s="403" t="s">
        <v>14007</v>
      </c>
      <c r="B149">
        <v>133600</v>
      </c>
      <c r="C149" t="s">
        <v>14008</v>
      </c>
      <c r="D149">
        <v>387</v>
      </c>
      <c r="E149" s="404">
        <v>171102673</v>
      </c>
      <c r="F149" s="401" t="str">
        <f t="shared" si="4"/>
        <v>Í1+"cÈ3"Î</v>
      </c>
      <c r="G149" t="str">
        <f t="shared" si="5"/>
        <v>02</v>
      </c>
    </row>
    <row r="150" spans="1:7" ht="26.1" hidden="1">
      <c r="A150" s="403" t="s">
        <v>14009</v>
      </c>
      <c r="B150">
        <v>55200</v>
      </c>
      <c r="C150" t="s">
        <v>14010</v>
      </c>
      <c r="D150">
        <v>119</v>
      </c>
      <c r="E150" s="404">
        <v>171104618</v>
      </c>
      <c r="F150" s="401" t="str">
        <f t="shared" si="4"/>
        <v>Í1+$]È8.Î</v>
      </c>
      <c r="G150" t="str">
        <f t="shared" si="5"/>
        <v>20</v>
      </c>
    </row>
    <row r="151" spans="1:7" ht="26.1" hidden="1">
      <c r="A151" s="403" t="s">
        <v>14011</v>
      </c>
      <c r="B151">
        <v>45600</v>
      </c>
      <c r="C151" t="s">
        <v>14012</v>
      </c>
      <c r="D151">
        <v>101</v>
      </c>
      <c r="E151" s="404">
        <v>171108916</v>
      </c>
      <c r="F151" s="401" t="str">
        <f t="shared" si="4"/>
        <v>Í1+({È6?Î</v>
      </c>
      <c r="G151" t="str">
        <f t="shared" si="5"/>
        <v>16</v>
      </c>
    </row>
    <row r="152" spans="1:7" ht="26.1" hidden="1">
      <c r="A152" s="403" t="s">
        <v>14013</v>
      </c>
      <c r="B152">
        <v>23200</v>
      </c>
      <c r="C152" t="s">
        <v>14014</v>
      </c>
      <c r="D152">
        <v>331</v>
      </c>
      <c r="E152" s="404">
        <v>171104467</v>
      </c>
      <c r="F152" s="401" t="str">
        <f t="shared" si="4"/>
        <v>Í1+$NÈ7SÎ</v>
      </c>
      <c r="G152" t="str">
        <f t="shared" si="5"/>
        <v>20</v>
      </c>
    </row>
    <row r="153" spans="1:7" ht="26.1" hidden="1">
      <c r="A153" s="403" t="s">
        <v>14015</v>
      </c>
      <c r="B153">
        <v>16800</v>
      </c>
      <c r="C153" t="s">
        <v>14016</v>
      </c>
      <c r="D153">
        <v>552</v>
      </c>
      <c r="F153" s="401" t="e">
        <f t="shared" si="4"/>
        <v>#VALUE!</v>
      </c>
      <c r="G153" t="str">
        <f t="shared" si="5"/>
        <v>16</v>
      </c>
    </row>
    <row r="154" spans="1:7" ht="26.1" hidden="1">
      <c r="A154" s="403" t="s">
        <v>14017</v>
      </c>
      <c r="B154">
        <v>4700</v>
      </c>
      <c r="C154" t="s">
        <v>14018</v>
      </c>
      <c r="D154">
        <v>270</v>
      </c>
      <c r="E154" s="404">
        <v>171104710</v>
      </c>
      <c r="F154" s="401" t="str">
        <f t="shared" si="4"/>
        <v>Í1+$gÈ0&amp;Î</v>
      </c>
      <c r="G154" t="str">
        <f t="shared" si="5"/>
        <v>20</v>
      </c>
    </row>
    <row r="155" spans="1:7" ht="26.1" hidden="1">
      <c r="A155" s="403" t="s">
        <v>14019</v>
      </c>
      <c r="B155">
        <v>60000</v>
      </c>
      <c r="C155" t="s">
        <v>14020</v>
      </c>
      <c r="D155">
        <v>274</v>
      </c>
      <c r="E155" s="404">
        <v>171104706</v>
      </c>
      <c r="F155" s="401" t="str">
        <f t="shared" si="4"/>
        <v>Í1+$fÈ6FÎ</v>
      </c>
      <c r="G155" t="str">
        <f t="shared" si="5"/>
        <v>20</v>
      </c>
    </row>
    <row r="156" spans="1:7" ht="26.1" hidden="1">
      <c r="A156" s="403" t="s">
        <v>14021</v>
      </c>
      <c r="B156">
        <v>82400</v>
      </c>
      <c r="C156" t="s">
        <v>14022</v>
      </c>
      <c r="D156">
        <v>333</v>
      </c>
      <c r="E156" s="404">
        <v>171111056</v>
      </c>
      <c r="F156" s="401" t="str">
        <f t="shared" si="4"/>
        <v>Í1++%È6%Î</v>
      </c>
      <c r="G156" t="str">
        <f t="shared" si="5"/>
        <v>26</v>
      </c>
    </row>
    <row r="157" spans="1:7" ht="26.1" hidden="1">
      <c r="A157" s="403" t="s">
        <v>14023</v>
      </c>
      <c r="B157">
        <v>16800</v>
      </c>
      <c r="C157" t="s">
        <v>14024</v>
      </c>
      <c r="D157">
        <v>84</v>
      </c>
      <c r="E157" s="404">
        <v>171104654</v>
      </c>
      <c r="F157" s="401" t="str">
        <f t="shared" si="4"/>
        <v>Í1+$aÈ4&amp;Î</v>
      </c>
      <c r="G157" t="str">
        <f t="shared" si="5"/>
        <v>20</v>
      </c>
    </row>
    <row r="158" spans="1:7" ht="26.1" hidden="1">
      <c r="A158" s="403" t="s">
        <v>14025</v>
      </c>
      <c r="B158">
        <v>48800</v>
      </c>
      <c r="C158" t="s">
        <v>14026</v>
      </c>
      <c r="D158">
        <v>20</v>
      </c>
      <c r="E158" s="404">
        <v>171101475</v>
      </c>
      <c r="F158" s="401" t="str">
        <f t="shared" si="4"/>
        <v>Í1+!OÈ5BÎ</v>
      </c>
      <c r="G158" t="str">
        <f t="shared" si="5"/>
        <v>18</v>
      </c>
    </row>
    <row r="159" spans="1:7" ht="26.1" hidden="1">
      <c r="A159" s="403" t="s">
        <v>14027</v>
      </c>
      <c r="B159">
        <v>7200</v>
      </c>
      <c r="C159" t="s">
        <v>14028</v>
      </c>
      <c r="D159">
        <v>504</v>
      </c>
      <c r="F159" s="401" t="e">
        <f t="shared" si="4"/>
        <v>#VALUE!</v>
      </c>
      <c r="G159" t="str">
        <f t="shared" si="5"/>
        <v>26</v>
      </c>
    </row>
    <row r="160" spans="1:7" ht="26.1" hidden="1">
      <c r="A160" s="403" t="s">
        <v>14029</v>
      </c>
      <c r="B160">
        <v>32800</v>
      </c>
      <c r="C160" t="s">
        <v>14030</v>
      </c>
      <c r="D160">
        <v>160</v>
      </c>
      <c r="E160" s="404">
        <v>171104540</v>
      </c>
      <c r="F160" s="401" t="str">
        <f t="shared" si="4"/>
        <v>Í1+$VÈ0IÎ</v>
      </c>
      <c r="G160" t="str">
        <f t="shared" si="5"/>
        <v>20</v>
      </c>
    </row>
    <row r="161" spans="1:7" ht="26.1" hidden="1">
      <c r="A161" s="403" t="s">
        <v>14031</v>
      </c>
      <c r="B161">
        <v>47200</v>
      </c>
      <c r="C161" t="s">
        <v>14032</v>
      </c>
      <c r="D161">
        <v>415</v>
      </c>
      <c r="E161" s="404">
        <v>171111200</v>
      </c>
      <c r="F161" s="401" t="str">
        <f t="shared" si="4"/>
        <v>Í1++4È0=Î</v>
      </c>
      <c r="G161" t="str">
        <f t="shared" si="5"/>
        <v>26</v>
      </c>
    </row>
    <row r="162" spans="1:7" ht="26.1" hidden="1">
      <c r="A162" s="403" t="s">
        <v>5264</v>
      </c>
      <c r="B162">
        <v>55200</v>
      </c>
      <c r="C162" t="s">
        <v>14033</v>
      </c>
      <c r="D162">
        <v>385</v>
      </c>
      <c r="E162" s="404">
        <v>171102565</v>
      </c>
      <c r="F162" s="401" t="str">
        <f t="shared" si="4"/>
        <v>Í1+"XÈ5iÎ</v>
      </c>
      <c r="G162" t="str">
        <f t="shared" si="5"/>
        <v>02</v>
      </c>
    </row>
    <row r="163" spans="1:7" ht="26.1" hidden="1">
      <c r="A163" s="403" t="s">
        <v>14034</v>
      </c>
      <c r="B163">
        <v>18400</v>
      </c>
      <c r="C163" t="s">
        <v>14035</v>
      </c>
      <c r="D163">
        <v>116</v>
      </c>
      <c r="E163" s="404">
        <v>171108896</v>
      </c>
      <c r="F163" s="401" t="str">
        <f t="shared" si="4"/>
        <v>Í1+(yÈ67Î</v>
      </c>
      <c r="G163" t="str">
        <f t="shared" si="5"/>
        <v>16</v>
      </c>
    </row>
    <row r="164" spans="1:7" ht="26.1" hidden="1">
      <c r="A164" s="403" t="s">
        <v>14036</v>
      </c>
      <c r="B164">
        <v>31200</v>
      </c>
      <c r="C164" t="s">
        <v>14037</v>
      </c>
      <c r="D164">
        <v>538</v>
      </c>
      <c r="E164" s="404">
        <v>171109574</v>
      </c>
      <c r="F164" s="401" t="str">
        <f t="shared" si="4"/>
        <v>Í1+)YÈ4|Î</v>
      </c>
      <c r="G164" t="str">
        <f t="shared" si="5"/>
        <v>36</v>
      </c>
    </row>
    <row r="165" spans="1:7" ht="26.1" hidden="1">
      <c r="A165" s="403" t="s">
        <v>3375</v>
      </c>
      <c r="B165">
        <v>44000</v>
      </c>
      <c r="C165" t="s">
        <v>14038</v>
      </c>
      <c r="D165">
        <v>95</v>
      </c>
      <c r="E165" s="404">
        <v>171111100</v>
      </c>
      <c r="F165" s="401" t="str">
        <f t="shared" si="4"/>
        <v>Í1++*È0|Î</v>
      </c>
      <c r="G165" t="str">
        <f t="shared" si="5"/>
        <v>26</v>
      </c>
    </row>
    <row r="166" spans="1:7" ht="26.1" hidden="1">
      <c r="A166" s="403" t="s">
        <v>14039</v>
      </c>
      <c r="B166">
        <v>15200</v>
      </c>
      <c r="C166" t="s">
        <v>14040</v>
      </c>
      <c r="D166">
        <v>46</v>
      </c>
      <c r="E166" s="404">
        <v>171110004</v>
      </c>
      <c r="F166" s="401" t="str">
        <f t="shared" si="4"/>
        <v>Í1+*ÂÈ4iÎ</v>
      </c>
      <c r="G166" t="str">
        <f t="shared" si="5"/>
        <v>36</v>
      </c>
    </row>
    <row r="167" spans="1:7" ht="26.1" hidden="1">
      <c r="A167" s="403" t="s">
        <v>14041</v>
      </c>
      <c r="B167">
        <v>16800</v>
      </c>
      <c r="C167" t="s">
        <v>14042</v>
      </c>
      <c r="D167">
        <v>274</v>
      </c>
      <c r="E167" s="404">
        <v>171114209</v>
      </c>
      <c r="F167" s="401" t="str">
        <f t="shared" si="4"/>
        <v>Í1+.4È9|Î</v>
      </c>
      <c r="G167" t="str">
        <f t="shared" si="5"/>
        <v>32</v>
      </c>
    </row>
    <row r="168" spans="1:7" ht="26.1" hidden="1">
      <c r="A168" s="403" t="s">
        <v>14043</v>
      </c>
      <c r="B168">
        <v>183200</v>
      </c>
      <c r="C168" t="s">
        <v>14044</v>
      </c>
      <c r="D168">
        <v>559</v>
      </c>
      <c r="F168" s="401" t="e">
        <f t="shared" si="4"/>
        <v>#VALUE!</v>
      </c>
      <c r="G168" t="str">
        <f t="shared" si="5"/>
        <v>12</v>
      </c>
    </row>
    <row r="169" spans="1:7" ht="26.1" hidden="1">
      <c r="A169" s="403" t="s">
        <v>14045</v>
      </c>
      <c r="B169">
        <v>96800</v>
      </c>
      <c r="C169" t="s">
        <v>14046</v>
      </c>
      <c r="D169">
        <v>201</v>
      </c>
      <c r="E169" s="404">
        <v>171103738</v>
      </c>
      <c r="F169" s="401" t="str">
        <f t="shared" si="4"/>
        <v>Í1+#iÈ8[Î</v>
      </c>
      <c r="G169" t="str">
        <f t="shared" si="5"/>
        <v>12</v>
      </c>
    </row>
    <row r="170" spans="1:7" ht="26.1" hidden="1">
      <c r="A170" s="403" t="s">
        <v>14047</v>
      </c>
      <c r="B170">
        <v>45600</v>
      </c>
      <c r="C170" t="s">
        <v>14048</v>
      </c>
      <c r="D170">
        <v>202</v>
      </c>
      <c r="E170" s="404">
        <v>171103740</v>
      </c>
      <c r="F170" s="401" t="str">
        <f t="shared" si="4"/>
        <v>Í1+#jÈ0/Î</v>
      </c>
      <c r="G170" t="str">
        <f t="shared" si="5"/>
        <v>12</v>
      </c>
    </row>
    <row r="171" spans="1:7" ht="26.1">
      <c r="A171" s="403" t="s">
        <v>14049</v>
      </c>
      <c r="B171">
        <v>231400</v>
      </c>
      <c r="C171" t="s">
        <v>14050</v>
      </c>
      <c r="D171">
        <v>570</v>
      </c>
      <c r="F171" s="401" t="e">
        <f t="shared" si="4"/>
        <v>#VALUE!</v>
      </c>
      <c r="G171" t="str">
        <f t="shared" si="5"/>
        <v>22</v>
      </c>
    </row>
    <row r="172" spans="1:7" ht="26.1" hidden="1">
      <c r="A172" s="403" t="s">
        <v>14051</v>
      </c>
      <c r="B172">
        <v>34400</v>
      </c>
      <c r="C172" t="s">
        <v>14052</v>
      </c>
      <c r="D172">
        <v>406</v>
      </c>
      <c r="E172" s="404">
        <v>171110869</v>
      </c>
      <c r="F172" s="401" t="str">
        <f t="shared" si="4"/>
        <v>Í1+*vÈ9CÎ</v>
      </c>
      <c r="G172" t="str">
        <f t="shared" si="5"/>
        <v>06</v>
      </c>
    </row>
    <row r="173" spans="1:7" ht="26.1" hidden="1">
      <c r="A173" s="403" t="s">
        <v>14053</v>
      </c>
      <c r="B173">
        <v>18400</v>
      </c>
      <c r="C173" t="s">
        <v>14054</v>
      </c>
      <c r="D173">
        <v>571</v>
      </c>
      <c r="F173" s="401" t="e">
        <f t="shared" si="4"/>
        <v>#VALUE!</v>
      </c>
      <c r="G173" t="str">
        <f t="shared" si="5"/>
        <v>32</v>
      </c>
    </row>
    <row r="174" spans="1:7" ht="26.1" hidden="1">
      <c r="A174" s="403" t="s">
        <v>14055</v>
      </c>
      <c r="B174">
        <v>13600</v>
      </c>
      <c r="C174" t="s">
        <v>14056</v>
      </c>
      <c r="D174">
        <v>447</v>
      </c>
      <c r="E174" s="404">
        <v>171104288</v>
      </c>
      <c r="F174" s="401" t="str">
        <f t="shared" si="4"/>
        <v>Í1+$&lt;È8xÎ</v>
      </c>
      <c r="G174" t="str">
        <f t="shared" si="5"/>
        <v>14</v>
      </c>
    </row>
    <row r="175" spans="1:7" ht="26.1" hidden="1">
      <c r="A175" s="403" t="s">
        <v>14057</v>
      </c>
      <c r="B175">
        <v>47200</v>
      </c>
      <c r="C175" t="s">
        <v>14058</v>
      </c>
      <c r="D175">
        <v>145</v>
      </c>
      <c r="E175" s="404">
        <v>171103664</v>
      </c>
      <c r="F175" s="401" t="str">
        <f t="shared" si="4"/>
        <v>Í1+#bÈ4'Î</v>
      </c>
      <c r="G175" t="str">
        <f t="shared" si="5"/>
        <v>12</v>
      </c>
    </row>
    <row r="176" spans="1:7" ht="26.1" hidden="1">
      <c r="A176" s="403" t="s">
        <v>14059</v>
      </c>
      <c r="B176">
        <v>60000</v>
      </c>
      <c r="C176" t="s">
        <v>14060</v>
      </c>
      <c r="D176">
        <v>458</v>
      </c>
      <c r="E176" s="404">
        <v>171102633</v>
      </c>
      <c r="F176" s="401" t="str">
        <f t="shared" si="4"/>
        <v>Í1+"_È3yÎ</v>
      </c>
      <c r="G176" t="str">
        <f t="shared" si="5"/>
        <v>02</v>
      </c>
    </row>
    <row r="177" spans="1:7" ht="26.1" hidden="1">
      <c r="A177" s="403" t="s">
        <v>14061</v>
      </c>
      <c r="B177">
        <v>13600</v>
      </c>
      <c r="C177" t="s">
        <v>14062</v>
      </c>
      <c r="D177">
        <v>186</v>
      </c>
      <c r="E177" s="404">
        <v>171109878</v>
      </c>
      <c r="F177" s="401" t="str">
        <f t="shared" si="4"/>
        <v>Í1+)wÈ8&gt;Î</v>
      </c>
      <c r="G177" t="str">
        <f t="shared" si="5"/>
        <v>36</v>
      </c>
    </row>
    <row r="178" spans="1:7" ht="26.1" hidden="1">
      <c r="A178" s="403" t="s">
        <v>14063</v>
      </c>
      <c r="B178">
        <v>36000</v>
      </c>
      <c r="C178" t="s">
        <v>14064</v>
      </c>
      <c r="D178">
        <v>372</v>
      </c>
      <c r="E178" s="404">
        <v>171107235</v>
      </c>
      <c r="F178" s="401" t="str">
        <f t="shared" si="4"/>
        <v>Í1+'7È5[Î</v>
      </c>
      <c r="G178" t="str">
        <f t="shared" si="5"/>
        <v>04</v>
      </c>
    </row>
    <row r="179" spans="1:7" ht="26.1" hidden="1">
      <c r="A179" s="403" t="s">
        <v>14065</v>
      </c>
      <c r="B179">
        <v>44000</v>
      </c>
      <c r="C179" t="s">
        <v>14066</v>
      </c>
      <c r="D179">
        <v>212</v>
      </c>
      <c r="E179" s="404">
        <v>171104572</v>
      </c>
      <c r="F179" s="401" t="str">
        <f t="shared" si="4"/>
        <v>Í1+$YÈ2aÎ</v>
      </c>
      <c r="G179" t="str">
        <f t="shared" si="5"/>
        <v>20</v>
      </c>
    </row>
    <row r="180" spans="1:7" ht="26.1" hidden="1">
      <c r="A180" s="403" t="s">
        <v>14067</v>
      </c>
      <c r="B180">
        <v>4700</v>
      </c>
      <c r="C180" t="s">
        <v>14068</v>
      </c>
      <c r="D180">
        <v>550</v>
      </c>
      <c r="E180" s="404">
        <v>171109564</v>
      </c>
      <c r="F180" s="401" t="str">
        <f t="shared" si="4"/>
        <v>Í1+)XÈ4xÎ</v>
      </c>
      <c r="G180" t="str">
        <f t="shared" si="5"/>
        <v>36</v>
      </c>
    </row>
    <row r="181" spans="1:7" ht="26.1" hidden="1">
      <c r="A181" s="403" t="s">
        <v>14069</v>
      </c>
      <c r="B181">
        <v>2100</v>
      </c>
      <c r="C181" t="s">
        <v>14070</v>
      </c>
      <c r="D181">
        <v>407</v>
      </c>
      <c r="E181" s="404">
        <v>171108980</v>
      </c>
      <c r="F181" s="401" t="str">
        <f t="shared" si="4"/>
        <v>Í1+(ÆÈ07Î</v>
      </c>
      <c r="G181" t="str">
        <f t="shared" si="5"/>
        <v>16</v>
      </c>
    </row>
    <row r="182" spans="1:7" ht="26.1" hidden="1">
      <c r="A182" s="403" t="s">
        <v>14071</v>
      </c>
      <c r="B182">
        <v>37600</v>
      </c>
      <c r="C182" t="s">
        <v>14072</v>
      </c>
      <c r="D182">
        <v>393</v>
      </c>
      <c r="E182" s="404">
        <v>171101394</v>
      </c>
      <c r="F182" s="401" t="str">
        <f t="shared" si="4"/>
        <v>Í1+!GÈ4ÇÎ</v>
      </c>
      <c r="G182" t="str">
        <f t="shared" si="5"/>
        <v>18</v>
      </c>
    </row>
    <row r="183" spans="1:7" ht="26.1" hidden="1">
      <c r="A183" s="403" t="s">
        <v>14073</v>
      </c>
      <c r="B183">
        <v>40800</v>
      </c>
      <c r="C183" t="s">
        <v>14074</v>
      </c>
      <c r="D183">
        <v>245</v>
      </c>
      <c r="E183" s="404">
        <v>171104734</v>
      </c>
      <c r="F183" s="401" t="str">
        <f t="shared" si="4"/>
        <v>Í1+$iÈ4FÎ</v>
      </c>
      <c r="G183" t="str">
        <f t="shared" si="5"/>
        <v>20</v>
      </c>
    </row>
    <row r="184" spans="1:7" ht="26.1">
      <c r="A184" s="403" t="s">
        <v>14075</v>
      </c>
      <c r="B184">
        <v>282600</v>
      </c>
      <c r="C184" t="s">
        <v>14076</v>
      </c>
      <c r="D184">
        <v>340</v>
      </c>
      <c r="F184" s="401" t="e">
        <f t="shared" si="4"/>
        <v>#VALUE!</v>
      </c>
      <c r="G184" t="str">
        <f t="shared" si="5"/>
        <v>22</v>
      </c>
    </row>
    <row r="185" spans="1:7" ht="26.1" hidden="1">
      <c r="A185" s="403" t="s">
        <v>14077</v>
      </c>
      <c r="B185">
        <v>58400</v>
      </c>
      <c r="C185" t="s">
        <v>14078</v>
      </c>
      <c r="D185">
        <v>172</v>
      </c>
      <c r="E185" s="404">
        <v>171104528</v>
      </c>
      <c r="F185" s="401" t="str">
        <f t="shared" si="4"/>
        <v>Í1+$TÈ8qÎ</v>
      </c>
      <c r="G185" t="str">
        <f t="shared" si="5"/>
        <v>20</v>
      </c>
    </row>
    <row r="186" spans="1:7" ht="26.1" hidden="1">
      <c r="A186" s="403" t="s">
        <v>14079</v>
      </c>
      <c r="B186">
        <v>47200</v>
      </c>
      <c r="C186" t="s">
        <v>14080</v>
      </c>
      <c r="D186">
        <v>365</v>
      </c>
      <c r="E186" s="404">
        <v>171104443</v>
      </c>
      <c r="F186" s="401" t="str">
        <f t="shared" si="4"/>
        <v>Í1+$LÈ33Î</v>
      </c>
      <c r="G186" t="str">
        <f t="shared" si="5"/>
        <v>20</v>
      </c>
    </row>
    <row r="187" spans="1:7" ht="26.1">
      <c r="A187" s="403" t="s">
        <v>14081</v>
      </c>
      <c r="B187">
        <v>117800</v>
      </c>
      <c r="C187" t="s">
        <v>14082</v>
      </c>
      <c r="D187">
        <v>376</v>
      </c>
      <c r="F187" s="401" t="e">
        <f t="shared" si="4"/>
        <v>#VALUE!</v>
      </c>
      <c r="G187" t="str">
        <f t="shared" si="5"/>
        <v>22</v>
      </c>
    </row>
    <row r="188" spans="1:7" ht="26.1" hidden="1">
      <c r="A188" s="403" t="s">
        <v>14083</v>
      </c>
      <c r="B188">
        <v>13600</v>
      </c>
      <c r="C188" t="s">
        <v>14084</v>
      </c>
      <c r="D188">
        <v>277</v>
      </c>
      <c r="E188" s="404">
        <v>171111072</v>
      </c>
      <c r="F188" s="401" t="str">
        <f t="shared" si="4"/>
        <v>Í1++'È2|Î</v>
      </c>
      <c r="G188" t="str">
        <f t="shared" si="5"/>
        <v>26</v>
      </c>
    </row>
    <row r="189" spans="1:7" ht="26.1" hidden="1">
      <c r="A189" s="403" t="s">
        <v>14085</v>
      </c>
      <c r="B189">
        <v>45600</v>
      </c>
      <c r="C189" t="s">
        <v>14086</v>
      </c>
      <c r="D189">
        <v>591</v>
      </c>
      <c r="F189" s="401" t="e">
        <f t="shared" si="4"/>
        <v>#VALUE!</v>
      </c>
      <c r="G189" t="str">
        <f t="shared" si="5"/>
        <v>06</v>
      </c>
    </row>
    <row r="190" spans="1:7" ht="26.1" hidden="1">
      <c r="A190" s="403" t="s">
        <v>14087</v>
      </c>
      <c r="B190">
        <v>10400</v>
      </c>
      <c r="C190" t="s">
        <v>14088</v>
      </c>
      <c r="D190">
        <v>329</v>
      </c>
      <c r="E190" s="404">
        <v>171106707</v>
      </c>
      <c r="F190" s="401" t="str">
        <f t="shared" si="4"/>
        <v>Í1+&amp;fÈ7RÎ</v>
      </c>
      <c r="G190" t="str">
        <f t="shared" si="5"/>
        <v>10</v>
      </c>
    </row>
    <row r="191" spans="1:7" ht="26.1">
      <c r="A191" s="403" t="s">
        <v>14089</v>
      </c>
      <c r="B191">
        <v>20200</v>
      </c>
      <c r="C191" t="s">
        <v>14090</v>
      </c>
      <c r="D191">
        <v>346</v>
      </c>
      <c r="F191" s="401" t="e">
        <f t="shared" si="4"/>
        <v>#VALUE!</v>
      </c>
      <c r="G191" t="str">
        <f t="shared" si="5"/>
        <v>22</v>
      </c>
    </row>
    <row r="192" spans="1:7" ht="26.1">
      <c r="A192" s="403" t="s">
        <v>380</v>
      </c>
      <c r="B192">
        <v>90600</v>
      </c>
      <c r="C192" t="s">
        <v>14091</v>
      </c>
      <c r="D192">
        <v>230</v>
      </c>
      <c r="F192" s="401" t="e">
        <f t="shared" si="4"/>
        <v>#VALUE!</v>
      </c>
      <c r="G192" t="str">
        <f t="shared" si="5"/>
        <v>22</v>
      </c>
    </row>
    <row r="193" spans="1:7" ht="26.1" hidden="1">
      <c r="A193" s="403" t="s">
        <v>14092</v>
      </c>
      <c r="B193">
        <v>7200</v>
      </c>
      <c r="C193" t="s">
        <v>14093</v>
      </c>
      <c r="D193">
        <v>512</v>
      </c>
      <c r="F193" s="401" t="e">
        <f t="shared" si="4"/>
        <v>#VALUE!</v>
      </c>
      <c r="G193" t="str">
        <f t="shared" si="5"/>
        <v>02</v>
      </c>
    </row>
    <row r="194" spans="1:7" ht="26.1" hidden="1">
      <c r="A194" s="403" t="s">
        <v>14094</v>
      </c>
      <c r="B194">
        <v>13600</v>
      </c>
      <c r="C194" t="s">
        <v>14095</v>
      </c>
      <c r="D194">
        <v>511</v>
      </c>
      <c r="F194" s="401" t="e">
        <f t="shared" si="4"/>
        <v>#VALUE!</v>
      </c>
      <c r="G194" t="str">
        <f t="shared" si="5"/>
        <v>02</v>
      </c>
    </row>
    <row r="195" spans="1:7" ht="26.1" hidden="1">
      <c r="A195" s="403" t="s">
        <v>14096</v>
      </c>
      <c r="B195">
        <v>16800</v>
      </c>
      <c r="C195" t="s">
        <v>14097</v>
      </c>
      <c r="D195">
        <v>554</v>
      </c>
      <c r="F195" s="401" t="e">
        <f t="shared" ref="F195:F258" si="6">Code128(E195)</f>
        <v>#VALUE!</v>
      </c>
      <c r="G195" t="str">
        <f t="shared" ref="G195:G258" si="7">LEFT(C195,2)</f>
        <v>02</v>
      </c>
    </row>
    <row r="196" spans="1:7" ht="26.1" hidden="1">
      <c r="A196" s="403" t="s">
        <v>14098</v>
      </c>
      <c r="B196">
        <v>3400</v>
      </c>
      <c r="C196" t="s">
        <v>14099</v>
      </c>
      <c r="D196">
        <v>59</v>
      </c>
      <c r="E196" s="404">
        <v>171111058</v>
      </c>
      <c r="F196" s="401" t="str">
        <f t="shared" si="6"/>
        <v>Í1++%È81Î</v>
      </c>
      <c r="G196" t="str">
        <f t="shared" si="7"/>
        <v>26</v>
      </c>
    </row>
    <row r="197" spans="1:7" ht="26.1" hidden="1">
      <c r="A197" s="403" t="s">
        <v>14100</v>
      </c>
      <c r="B197">
        <v>7200</v>
      </c>
      <c r="C197" t="s">
        <v>14101</v>
      </c>
      <c r="D197">
        <v>57</v>
      </c>
      <c r="E197" s="404">
        <v>171106781</v>
      </c>
      <c r="F197" s="401" t="str">
        <f t="shared" si="6"/>
        <v>Í1+&amp;nÈ1NÎ</v>
      </c>
      <c r="G197" t="str">
        <f t="shared" si="7"/>
        <v>10</v>
      </c>
    </row>
    <row r="198" spans="1:7" ht="26.1" hidden="1">
      <c r="A198" s="403" t="s">
        <v>14102</v>
      </c>
      <c r="B198">
        <v>18400</v>
      </c>
      <c r="C198" t="s">
        <v>14103</v>
      </c>
      <c r="D198">
        <v>55</v>
      </c>
      <c r="E198" s="404">
        <v>171106779</v>
      </c>
      <c r="F198" s="401" t="str">
        <f t="shared" si="6"/>
        <v>Í1+&amp;mÈ9zÎ</v>
      </c>
      <c r="G198" t="str">
        <f t="shared" si="7"/>
        <v>10</v>
      </c>
    </row>
    <row r="199" spans="1:7" ht="26.1" hidden="1">
      <c r="A199" s="403" t="s">
        <v>14104</v>
      </c>
      <c r="B199">
        <v>3400</v>
      </c>
      <c r="C199" t="s">
        <v>14105</v>
      </c>
      <c r="D199">
        <v>17</v>
      </c>
      <c r="E199" s="404">
        <v>171106784</v>
      </c>
      <c r="F199" s="401" t="str">
        <f t="shared" si="6"/>
        <v>Í1+&amp;nÈ4`Î</v>
      </c>
      <c r="G199" t="str">
        <f t="shared" si="7"/>
        <v>10</v>
      </c>
    </row>
    <row r="200" spans="1:7" ht="26.1" hidden="1">
      <c r="A200" s="403" t="s">
        <v>14106</v>
      </c>
      <c r="B200">
        <v>3400</v>
      </c>
      <c r="C200" t="s">
        <v>14107</v>
      </c>
      <c r="D200">
        <v>56</v>
      </c>
      <c r="E200" s="404">
        <v>171106780</v>
      </c>
      <c r="F200" s="401" t="str">
        <f t="shared" si="6"/>
        <v>Í1+&amp;nÈ0HÎ</v>
      </c>
      <c r="G200" t="str">
        <f t="shared" si="7"/>
        <v>10</v>
      </c>
    </row>
    <row r="201" spans="1:7" ht="26.1" hidden="1">
      <c r="A201" s="403" t="s">
        <v>14108</v>
      </c>
      <c r="B201">
        <v>31200</v>
      </c>
      <c r="C201" t="s">
        <v>14109</v>
      </c>
      <c r="D201">
        <v>329</v>
      </c>
      <c r="E201" s="404">
        <v>171114260</v>
      </c>
      <c r="F201" s="401" t="str">
        <f t="shared" si="6"/>
        <v>Í1+.:È0^Î</v>
      </c>
      <c r="G201" t="str">
        <f t="shared" si="7"/>
        <v>32</v>
      </c>
    </row>
    <row r="202" spans="1:7" ht="26.1" hidden="1">
      <c r="A202" s="403" t="s">
        <v>14110</v>
      </c>
      <c r="B202">
        <v>45600</v>
      </c>
      <c r="C202" t="s">
        <v>14111</v>
      </c>
      <c r="D202">
        <v>572</v>
      </c>
      <c r="F202" s="401" t="e">
        <f t="shared" si="6"/>
        <v>#VALUE!</v>
      </c>
      <c r="G202" t="str">
        <f t="shared" si="7"/>
        <v>04</v>
      </c>
    </row>
    <row r="203" spans="1:7" ht="26.1">
      <c r="A203" s="403" t="s">
        <v>258</v>
      </c>
      <c r="B203">
        <v>105000</v>
      </c>
      <c r="C203" t="s">
        <v>14112</v>
      </c>
      <c r="D203">
        <v>108</v>
      </c>
      <c r="F203" s="401" t="e">
        <f t="shared" si="6"/>
        <v>#VALUE!</v>
      </c>
      <c r="G203" t="str">
        <f t="shared" si="7"/>
        <v>22</v>
      </c>
    </row>
    <row r="204" spans="1:7" ht="26.1" hidden="1">
      <c r="A204" s="403" t="s">
        <v>14113</v>
      </c>
      <c r="B204">
        <v>32800</v>
      </c>
      <c r="C204" t="s">
        <v>14114</v>
      </c>
      <c r="D204">
        <v>155</v>
      </c>
      <c r="E204" s="404">
        <v>171102856</v>
      </c>
      <c r="F204" s="401" t="str">
        <f t="shared" si="6"/>
        <v>Í1+"uÈ6|Î</v>
      </c>
      <c r="G204" t="str">
        <f t="shared" si="7"/>
        <v>02</v>
      </c>
    </row>
    <row r="205" spans="1:7" ht="26.1" hidden="1">
      <c r="A205" s="403" t="s">
        <v>14115</v>
      </c>
      <c r="B205">
        <v>13600</v>
      </c>
      <c r="C205" t="s">
        <v>14116</v>
      </c>
      <c r="D205">
        <v>154</v>
      </c>
      <c r="E205" s="404">
        <v>171102855</v>
      </c>
      <c r="F205" s="401" t="str">
        <f t="shared" si="6"/>
        <v>Í1+"uÈ5vÎ</v>
      </c>
      <c r="G205" t="str">
        <f t="shared" si="7"/>
        <v>02</v>
      </c>
    </row>
    <row r="206" spans="1:7" ht="26.1" hidden="1">
      <c r="A206" s="403" t="s">
        <v>14117</v>
      </c>
      <c r="B206">
        <v>15200</v>
      </c>
      <c r="C206" t="s">
        <v>14118</v>
      </c>
      <c r="D206">
        <v>203</v>
      </c>
      <c r="E206" s="404">
        <v>171102895</v>
      </c>
      <c r="F206" s="401" t="str">
        <f t="shared" si="6"/>
        <v>Í1+"yÈ5ÊÎ</v>
      </c>
      <c r="G206" t="str">
        <f t="shared" si="7"/>
        <v>02</v>
      </c>
    </row>
    <row r="207" spans="1:7" ht="26.1" hidden="1">
      <c r="A207" s="403" t="s">
        <v>14119</v>
      </c>
      <c r="B207">
        <v>16800</v>
      </c>
      <c r="C207" t="s">
        <v>14120</v>
      </c>
      <c r="D207">
        <v>502</v>
      </c>
      <c r="F207" s="401" t="e">
        <f t="shared" si="6"/>
        <v>#VALUE!</v>
      </c>
      <c r="G207" t="str">
        <f t="shared" si="7"/>
        <v>20</v>
      </c>
    </row>
    <row r="208" spans="1:7" ht="26.1" hidden="1">
      <c r="A208" s="403" t="s">
        <v>14121</v>
      </c>
      <c r="B208">
        <v>10400</v>
      </c>
      <c r="C208" t="s">
        <v>14122</v>
      </c>
      <c r="D208">
        <v>333</v>
      </c>
      <c r="E208" s="404">
        <v>171104589</v>
      </c>
      <c r="F208" s="401" t="str">
        <f t="shared" si="6"/>
        <v>Í1+$ZÈ9(Î</v>
      </c>
      <c r="G208" t="str">
        <f t="shared" si="7"/>
        <v>20</v>
      </c>
    </row>
    <row r="209" spans="1:7" ht="26.1" hidden="1">
      <c r="A209" s="403" t="s">
        <v>14123</v>
      </c>
      <c r="B209">
        <v>20000</v>
      </c>
      <c r="C209" t="s">
        <v>14124</v>
      </c>
      <c r="D209">
        <v>538</v>
      </c>
      <c r="F209" s="401" t="e">
        <f t="shared" si="6"/>
        <v>#VALUE!</v>
      </c>
      <c r="G209" t="str">
        <f t="shared" si="7"/>
        <v>16</v>
      </c>
    </row>
    <row r="210" spans="1:7" ht="26.1" hidden="1">
      <c r="A210" s="403" t="s">
        <v>14125</v>
      </c>
      <c r="B210">
        <v>8800</v>
      </c>
      <c r="C210" t="s">
        <v>14126</v>
      </c>
      <c r="D210">
        <v>84</v>
      </c>
      <c r="E210" s="404">
        <v>171111025</v>
      </c>
      <c r="F210" s="401" t="str">
        <f t="shared" si="6"/>
        <v>Í1++"È5zÎ</v>
      </c>
      <c r="G210" t="str">
        <f t="shared" si="7"/>
        <v>26</v>
      </c>
    </row>
    <row r="211" spans="1:7" ht="26.1" hidden="1">
      <c r="A211" s="403" t="s">
        <v>14127</v>
      </c>
      <c r="B211">
        <v>10400</v>
      </c>
      <c r="C211" t="s">
        <v>14128</v>
      </c>
      <c r="D211">
        <v>123</v>
      </c>
      <c r="E211" s="404">
        <v>171114061</v>
      </c>
      <c r="F211" s="401" t="str">
        <f t="shared" si="6"/>
        <v>Í1+.&amp;È1{Î</v>
      </c>
      <c r="G211" t="str">
        <f t="shared" si="7"/>
        <v>32</v>
      </c>
    </row>
    <row r="212" spans="1:7" ht="26.1" hidden="1">
      <c r="A212" s="403" t="s">
        <v>14129</v>
      </c>
      <c r="B212">
        <v>4700</v>
      </c>
      <c r="C212" t="s">
        <v>14130</v>
      </c>
      <c r="D212">
        <v>121</v>
      </c>
      <c r="E212" s="404">
        <v>171114063</v>
      </c>
      <c r="F212" s="401" t="str">
        <f t="shared" si="6"/>
        <v>Í1+.&amp;È3ÂÎ</v>
      </c>
      <c r="G212" t="str">
        <f t="shared" si="7"/>
        <v>32</v>
      </c>
    </row>
    <row r="213" spans="1:7" ht="26.1" hidden="1">
      <c r="A213" s="403" t="s">
        <v>14131</v>
      </c>
      <c r="B213">
        <v>31200</v>
      </c>
      <c r="C213" t="s">
        <v>14132</v>
      </c>
      <c r="D213">
        <v>475</v>
      </c>
      <c r="E213" s="404">
        <v>171107316</v>
      </c>
      <c r="F213" s="401" t="str">
        <f t="shared" si="6"/>
        <v>Í1+'?È6ÅÎ</v>
      </c>
      <c r="G213" t="str">
        <f t="shared" si="7"/>
        <v>04</v>
      </c>
    </row>
    <row r="214" spans="1:7" ht="26.1" hidden="1">
      <c r="A214" s="403" t="s">
        <v>14133</v>
      </c>
      <c r="B214">
        <v>15200</v>
      </c>
      <c r="C214" t="s">
        <v>14134</v>
      </c>
      <c r="D214">
        <v>336</v>
      </c>
      <c r="E214" s="404">
        <v>171103542</v>
      </c>
      <c r="F214" s="401" t="str">
        <f t="shared" si="6"/>
        <v>Í1+#VÈ2RÎ</v>
      </c>
      <c r="G214" t="str">
        <f t="shared" si="7"/>
        <v>12</v>
      </c>
    </row>
    <row r="215" spans="1:7" ht="26.1" hidden="1">
      <c r="A215" s="403" t="s">
        <v>14135</v>
      </c>
      <c r="B215">
        <v>37600</v>
      </c>
      <c r="C215" t="s">
        <v>14136</v>
      </c>
      <c r="D215">
        <v>440</v>
      </c>
      <c r="E215" s="404">
        <v>171102639</v>
      </c>
      <c r="F215" s="401" t="str">
        <f t="shared" si="6"/>
        <v>Í1+"_È96Î</v>
      </c>
      <c r="G215" t="str">
        <f t="shared" si="7"/>
        <v>02</v>
      </c>
    </row>
    <row r="216" spans="1:7" ht="26.1" hidden="1">
      <c r="A216" s="403" t="s">
        <v>14137</v>
      </c>
      <c r="B216">
        <v>82400</v>
      </c>
      <c r="C216" t="s">
        <v>14138</v>
      </c>
      <c r="D216">
        <v>378</v>
      </c>
      <c r="E216" s="404">
        <v>171112151</v>
      </c>
      <c r="F216" s="401" t="str">
        <f t="shared" si="6"/>
        <v>Í1+,/È12Î</v>
      </c>
      <c r="G216" t="str">
        <f t="shared" si="7"/>
        <v>24</v>
      </c>
    </row>
    <row r="217" spans="1:7" ht="26.1" hidden="1">
      <c r="A217" s="403" t="s">
        <v>14139</v>
      </c>
      <c r="B217">
        <v>63200</v>
      </c>
      <c r="C217" t="s">
        <v>14140</v>
      </c>
      <c r="D217">
        <v>48</v>
      </c>
      <c r="E217" s="404">
        <v>171104631</v>
      </c>
      <c r="F217" s="401" t="str">
        <f t="shared" si="6"/>
        <v>Í1+$_È1sÎ</v>
      </c>
      <c r="G217" t="str">
        <f t="shared" si="7"/>
        <v>20</v>
      </c>
    </row>
    <row r="218" spans="1:7" ht="26.1">
      <c r="A218" s="403" t="s">
        <v>345</v>
      </c>
      <c r="B218">
        <v>116200</v>
      </c>
      <c r="C218" t="s">
        <v>14141</v>
      </c>
      <c r="D218">
        <v>195</v>
      </c>
      <c r="F218" s="401" t="e">
        <f t="shared" si="6"/>
        <v>#VALUE!</v>
      </c>
      <c r="G218" t="str">
        <f t="shared" si="7"/>
        <v>22</v>
      </c>
    </row>
    <row r="219" spans="1:7" ht="26.1" hidden="1">
      <c r="A219" s="403" t="s">
        <v>14142</v>
      </c>
      <c r="B219">
        <v>36000</v>
      </c>
      <c r="C219" t="s">
        <v>14143</v>
      </c>
      <c r="D219">
        <v>344</v>
      </c>
      <c r="E219" s="404">
        <v>171101657</v>
      </c>
      <c r="F219" s="401" t="str">
        <f t="shared" si="6"/>
        <v>Í1+!aÈ7/Î</v>
      </c>
      <c r="G219" t="str">
        <f t="shared" si="7"/>
        <v>18</v>
      </c>
    </row>
    <row r="220" spans="1:7" ht="26.1" hidden="1">
      <c r="A220" s="403" t="s">
        <v>14144</v>
      </c>
      <c r="B220">
        <v>3400</v>
      </c>
      <c r="C220" t="s">
        <v>14145</v>
      </c>
      <c r="D220">
        <v>203</v>
      </c>
      <c r="E220" s="404">
        <v>171106487</v>
      </c>
      <c r="F220" s="401" t="str">
        <f t="shared" si="6"/>
        <v>Í1+&amp;PÈ7aÎ</v>
      </c>
      <c r="G220" t="str">
        <f t="shared" si="7"/>
        <v>10</v>
      </c>
    </row>
    <row r="221" spans="1:7" ht="26.1" hidden="1">
      <c r="A221" s="403" t="s">
        <v>14146</v>
      </c>
      <c r="B221">
        <v>32800</v>
      </c>
      <c r="C221" t="s">
        <v>14147</v>
      </c>
      <c r="D221">
        <v>8</v>
      </c>
      <c r="E221" s="404">
        <v>171104763</v>
      </c>
      <c r="F221" s="401" t="str">
        <f t="shared" si="6"/>
        <v>Í1+$lÈ3LÎ</v>
      </c>
      <c r="G221" t="str">
        <f t="shared" si="7"/>
        <v>20</v>
      </c>
    </row>
    <row r="222" spans="1:7" ht="26.1" hidden="1">
      <c r="A222" s="403" t="s">
        <v>14148</v>
      </c>
      <c r="B222">
        <v>4700</v>
      </c>
      <c r="C222" t="s">
        <v>14149</v>
      </c>
      <c r="D222">
        <v>517</v>
      </c>
      <c r="F222" s="401" t="e">
        <f t="shared" si="6"/>
        <v>#VALUE!</v>
      </c>
      <c r="G222" t="str">
        <f t="shared" si="7"/>
        <v>08</v>
      </c>
    </row>
    <row r="223" spans="1:7" ht="26.1" hidden="1">
      <c r="A223" s="403" t="s">
        <v>14150</v>
      </c>
      <c r="B223">
        <v>4700</v>
      </c>
      <c r="C223" t="s">
        <v>14151</v>
      </c>
      <c r="D223">
        <v>518</v>
      </c>
      <c r="F223" s="401" t="e">
        <f t="shared" si="6"/>
        <v>#VALUE!</v>
      </c>
      <c r="G223" t="str">
        <f t="shared" si="7"/>
        <v>08</v>
      </c>
    </row>
    <row r="224" spans="1:7" ht="26.1" hidden="1">
      <c r="A224" s="403" t="s">
        <v>14152</v>
      </c>
      <c r="B224">
        <v>31200</v>
      </c>
      <c r="C224" t="s">
        <v>14153</v>
      </c>
      <c r="D224">
        <v>149</v>
      </c>
      <c r="E224" s="404">
        <v>171104595</v>
      </c>
      <c r="F224" s="401" t="str">
        <f t="shared" si="6"/>
        <v>Í1+$[È5{Î</v>
      </c>
      <c r="G224" t="str">
        <f t="shared" si="7"/>
        <v>20</v>
      </c>
    </row>
    <row r="225" spans="1:7" ht="26.1" hidden="1">
      <c r="A225" s="403" t="s">
        <v>14154</v>
      </c>
      <c r="B225">
        <v>3400</v>
      </c>
      <c r="C225" t="s">
        <v>14155</v>
      </c>
      <c r="D225">
        <v>198</v>
      </c>
      <c r="E225" s="404">
        <v>171102007</v>
      </c>
      <c r="F225" s="401" t="str">
        <f t="shared" si="6"/>
        <v>Í1+"ÂÈ7cÎ</v>
      </c>
      <c r="G225" t="str">
        <f t="shared" si="7"/>
        <v>08</v>
      </c>
    </row>
    <row r="226" spans="1:7" ht="26.1" hidden="1">
      <c r="A226" s="403" t="s">
        <v>14156</v>
      </c>
      <c r="B226">
        <v>16800</v>
      </c>
      <c r="C226" t="s">
        <v>14157</v>
      </c>
      <c r="D226">
        <v>210</v>
      </c>
      <c r="E226" s="404">
        <v>171102014</v>
      </c>
      <c r="F226" s="401" t="str">
        <f t="shared" si="6"/>
        <v>Í1+"!È4UÎ</v>
      </c>
      <c r="G226" t="str">
        <f t="shared" si="7"/>
        <v>08</v>
      </c>
    </row>
    <row r="227" spans="1:7" ht="26.1" hidden="1">
      <c r="A227" s="403" t="s">
        <v>14158</v>
      </c>
      <c r="B227">
        <v>69600</v>
      </c>
      <c r="C227" t="s">
        <v>14159</v>
      </c>
      <c r="D227">
        <v>405</v>
      </c>
      <c r="E227" s="404">
        <v>171101402</v>
      </c>
      <c r="F227" s="401" t="str">
        <f t="shared" si="6"/>
        <v>Í1+!HÈ2{Î</v>
      </c>
      <c r="G227" t="str">
        <f t="shared" si="7"/>
        <v>18</v>
      </c>
    </row>
    <row r="228" spans="1:7" ht="26.1" hidden="1">
      <c r="A228" s="403" t="s">
        <v>14160</v>
      </c>
      <c r="B228">
        <v>16800</v>
      </c>
      <c r="C228" t="s">
        <v>14161</v>
      </c>
      <c r="D228">
        <v>189</v>
      </c>
      <c r="E228" s="404">
        <v>171111000</v>
      </c>
      <c r="F228" s="401" t="str">
        <f t="shared" si="6"/>
        <v>Í1++ÂÈ0TÎ</v>
      </c>
      <c r="G228" t="str">
        <f t="shared" si="7"/>
        <v>26</v>
      </c>
    </row>
    <row r="229" spans="1:7" ht="26.1" hidden="1">
      <c r="A229" s="403" t="s">
        <v>14162</v>
      </c>
      <c r="B229">
        <v>15200</v>
      </c>
      <c r="C229" t="s">
        <v>14163</v>
      </c>
      <c r="D229">
        <v>296</v>
      </c>
      <c r="E229" s="404">
        <v>171103861</v>
      </c>
      <c r="F229" s="401" t="str">
        <f t="shared" si="6"/>
        <v>Í1+#vÈ1eÎ</v>
      </c>
      <c r="G229" t="str">
        <f t="shared" si="7"/>
        <v>12</v>
      </c>
    </row>
    <row r="230" spans="1:7" ht="26.1" hidden="1">
      <c r="A230" s="403" t="s">
        <v>14164</v>
      </c>
      <c r="B230">
        <v>103200</v>
      </c>
      <c r="C230" t="s">
        <v>14165</v>
      </c>
      <c r="D230">
        <v>446</v>
      </c>
      <c r="E230" s="404">
        <v>171101438</v>
      </c>
      <c r="F230" s="401" t="str">
        <f t="shared" si="6"/>
        <v>Í1+!KÈ8DÎ</v>
      </c>
      <c r="G230" t="str">
        <f t="shared" si="7"/>
        <v>18</v>
      </c>
    </row>
    <row r="231" spans="1:7" ht="26.1" hidden="1">
      <c r="A231" s="403" t="s">
        <v>14166</v>
      </c>
      <c r="B231">
        <v>34400</v>
      </c>
      <c r="C231" t="s">
        <v>14167</v>
      </c>
      <c r="D231">
        <v>431</v>
      </c>
      <c r="E231" s="404">
        <v>171104275</v>
      </c>
      <c r="F231" s="401" t="str">
        <f t="shared" si="6"/>
        <v>Í1+$;È5bÎ</v>
      </c>
      <c r="G231" t="str">
        <f t="shared" si="7"/>
        <v>14</v>
      </c>
    </row>
    <row r="232" spans="1:7" ht="26.1" hidden="1">
      <c r="A232" s="403" t="s">
        <v>14168</v>
      </c>
      <c r="B232">
        <v>7200</v>
      </c>
      <c r="C232" t="s">
        <v>14169</v>
      </c>
      <c r="D232">
        <v>38</v>
      </c>
      <c r="E232" s="404">
        <v>171106765</v>
      </c>
      <c r="F232" s="401" t="str">
        <f t="shared" si="6"/>
        <v>Í1+&amp;lÈ5^Î</v>
      </c>
      <c r="G232" t="str">
        <f t="shared" si="7"/>
        <v>10</v>
      </c>
    </row>
    <row r="233" spans="1:7" ht="26.1" hidden="1">
      <c r="A233" s="403" t="s">
        <v>14170</v>
      </c>
      <c r="B233">
        <v>63200</v>
      </c>
      <c r="C233" t="s">
        <v>14171</v>
      </c>
      <c r="D233">
        <v>283</v>
      </c>
      <c r="E233" s="404">
        <v>171102775</v>
      </c>
      <c r="F233" s="401" t="str">
        <f t="shared" si="6"/>
        <v>Í1+"mÈ5VÎ</v>
      </c>
      <c r="G233" t="str">
        <f t="shared" si="7"/>
        <v>02</v>
      </c>
    </row>
    <row r="234" spans="1:7" ht="26.1" hidden="1">
      <c r="A234" s="403" t="s">
        <v>14172</v>
      </c>
      <c r="B234">
        <v>45600</v>
      </c>
      <c r="C234" t="s">
        <v>14173</v>
      </c>
      <c r="D234">
        <v>258</v>
      </c>
      <c r="E234" s="404">
        <v>171114196</v>
      </c>
      <c r="F234" s="401" t="str">
        <f t="shared" si="6"/>
        <v>Í1+.3È6fÎ</v>
      </c>
      <c r="G234" t="str">
        <f t="shared" si="7"/>
        <v>32</v>
      </c>
    </row>
    <row r="235" spans="1:7" ht="26.1" hidden="1">
      <c r="A235" s="403" t="s">
        <v>14174</v>
      </c>
      <c r="B235">
        <v>10400</v>
      </c>
      <c r="C235" t="s">
        <v>14175</v>
      </c>
      <c r="D235">
        <v>401</v>
      </c>
      <c r="E235" s="404">
        <v>171110985</v>
      </c>
      <c r="F235" s="401" t="str">
        <f t="shared" si="6"/>
        <v>Í1+*ÆÈ5[Î</v>
      </c>
      <c r="G235" t="str">
        <f t="shared" si="7"/>
        <v>26</v>
      </c>
    </row>
    <row r="236" spans="1:7" ht="26.1" hidden="1">
      <c r="A236" s="403" t="s">
        <v>14176</v>
      </c>
      <c r="B236">
        <v>13600</v>
      </c>
      <c r="C236" t="s">
        <v>14177</v>
      </c>
      <c r="D236">
        <v>241</v>
      </c>
      <c r="E236" s="404">
        <v>171114181</v>
      </c>
      <c r="F236" s="401" t="str">
        <f t="shared" si="6"/>
        <v>Í1+.2È1DÎ</v>
      </c>
      <c r="G236" t="str">
        <f t="shared" si="7"/>
        <v>32</v>
      </c>
    </row>
    <row r="237" spans="1:7" ht="26.1" hidden="1">
      <c r="A237" s="403" t="s">
        <v>14178</v>
      </c>
      <c r="B237">
        <v>7200</v>
      </c>
      <c r="C237" t="s">
        <v>14179</v>
      </c>
      <c r="D237">
        <v>231</v>
      </c>
      <c r="E237" s="404">
        <v>171102057</v>
      </c>
      <c r="F237" s="401" t="str">
        <f t="shared" si="6"/>
        <v>Í1+"%È7wÎ</v>
      </c>
      <c r="G237" t="str">
        <f t="shared" si="7"/>
        <v>08</v>
      </c>
    </row>
    <row r="238" spans="1:7" ht="26.1">
      <c r="A238" s="403" t="s">
        <v>5114</v>
      </c>
      <c r="B238">
        <v>15400</v>
      </c>
      <c r="C238" t="s">
        <v>14180</v>
      </c>
      <c r="D238">
        <v>561</v>
      </c>
      <c r="F238" s="401" t="e">
        <f t="shared" si="6"/>
        <v>#VALUE!</v>
      </c>
      <c r="G238" t="str">
        <f t="shared" si="7"/>
        <v>22</v>
      </c>
    </row>
    <row r="239" spans="1:7" ht="26.1">
      <c r="A239" s="403" t="s">
        <v>14181</v>
      </c>
      <c r="B239">
        <v>783400</v>
      </c>
      <c r="C239" t="s">
        <v>14182</v>
      </c>
      <c r="D239">
        <v>567</v>
      </c>
      <c r="F239" s="401" t="e">
        <f t="shared" si="6"/>
        <v>#VALUE!</v>
      </c>
      <c r="G239" t="str">
        <f t="shared" si="7"/>
        <v>22</v>
      </c>
    </row>
    <row r="240" spans="1:7" ht="26.1">
      <c r="A240" s="403" t="s">
        <v>14183</v>
      </c>
      <c r="B240">
        <v>255400</v>
      </c>
      <c r="C240" t="s">
        <v>14184</v>
      </c>
      <c r="D240">
        <v>478</v>
      </c>
      <c r="F240" s="401" t="e">
        <f t="shared" si="6"/>
        <v>#VALUE!</v>
      </c>
      <c r="G240" t="str">
        <f t="shared" si="7"/>
        <v>22</v>
      </c>
    </row>
    <row r="241" spans="1:7" ht="26.1" hidden="1">
      <c r="A241" s="403" t="s">
        <v>14185</v>
      </c>
      <c r="B241">
        <v>15200</v>
      </c>
      <c r="C241" t="s">
        <v>14186</v>
      </c>
      <c r="D241">
        <v>589</v>
      </c>
      <c r="F241" s="401" t="e">
        <f t="shared" si="6"/>
        <v>#VALUE!</v>
      </c>
      <c r="G241" t="str">
        <f t="shared" si="7"/>
        <v>26</v>
      </c>
    </row>
    <row r="242" spans="1:7" ht="26.1" hidden="1">
      <c r="A242" s="403" t="s">
        <v>14187</v>
      </c>
      <c r="B242">
        <v>13600</v>
      </c>
      <c r="C242" t="s">
        <v>14188</v>
      </c>
      <c r="D242">
        <v>204</v>
      </c>
      <c r="E242" s="404">
        <v>171102896</v>
      </c>
      <c r="F242" s="401" t="str">
        <f t="shared" si="6"/>
        <v>Í1+"yÈ6%Î</v>
      </c>
      <c r="G242" t="str">
        <f t="shared" si="7"/>
        <v>02</v>
      </c>
    </row>
    <row r="243" spans="1:7" ht="26.1" hidden="1">
      <c r="A243" s="403" t="s">
        <v>14189</v>
      </c>
      <c r="B243">
        <v>28000</v>
      </c>
      <c r="C243" t="s">
        <v>14190</v>
      </c>
      <c r="D243">
        <v>507</v>
      </c>
      <c r="F243" s="401" t="e">
        <f t="shared" si="6"/>
        <v>#VALUE!</v>
      </c>
      <c r="G243" t="str">
        <f t="shared" si="7"/>
        <v>20</v>
      </c>
    </row>
    <row r="244" spans="1:7" ht="26.1" hidden="1">
      <c r="A244" s="403" t="s">
        <v>14191</v>
      </c>
      <c r="B244">
        <v>12000</v>
      </c>
      <c r="C244" t="s">
        <v>14192</v>
      </c>
      <c r="D244">
        <v>383</v>
      </c>
      <c r="E244" s="404">
        <v>171101790</v>
      </c>
      <c r="F244" s="401" t="str">
        <f t="shared" si="6"/>
        <v>Í1+!oÈ0=Î</v>
      </c>
      <c r="G244" t="str">
        <f t="shared" si="7"/>
        <v>08</v>
      </c>
    </row>
    <row r="245" spans="1:7" ht="26.1" hidden="1">
      <c r="A245" s="403" t="s">
        <v>14193</v>
      </c>
      <c r="B245">
        <v>4700</v>
      </c>
      <c r="C245" t="s">
        <v>14194</v>
      </c>
      <c r="D245">
        <v>382</v>
      </c>
      <c r="E245" s="404">
        <v>171101789</v>
      </c>
      <c r="F245" s="401" t="str">
        <f t="shared" si="6"/>
        <v>Í1+!nÈ9oÎ</v>
      </c>
      <c r="G245" t="str">
        <f t="shared" si="7"/>
        <v>08</v>
      </c>
    </row>
    <row r="246" spans="1:7" ht="26.1" hidden="1">
      <c r="A246" s="403" t="s">
        <v>14195</v>
      </c>
      <c r="B246">
        <v>7200</v>
      </c>
      <c r="C246" t="s">
        <v>14196</v>
      </c>
      <c r="D246">
        <v>37</v>
      </c>
      <c r="E246" s="404">
        <v>171108805</v>
      </c>
      <c r="F246" s="401" t="str">
        <f t="shared" si="6"/>
        <v>Í1+(pÈ5tÎ</v>
      </c>
      <c r="G246" t="str">
        <f t="shared" si="7"/>
        <v>16</v>
      </c>
    </row>
    <row r="247" spans="1:7" ht="26.1" hidden="1">
      <c r="A247" s="403" t="s">
        <v>14197</v>
      </c>
      <c r="B247">
        <v>61600</v>
      </c>
      <c r="C247" t="s">
        <v>14198</v>
      </c>
      <c r="D247">
        <v>309</v>
      </c>
      <c r="E247" s="404">
        <v>171104487</v>
      </c>
      <c r="F247" s="401" t="str">
        <f t="shared" si="6"/>
        <v>Í1+$PÈ7[Î</v>
      </c>
      <c r="G247" t="str">
        <f t="shared" si="7"/>
        <v>20</v>
      </c>
    </row>
    <row r="248" spans="1:7" ht="26.1" hidden="1">
      <c r="A248" s="403" t="s">
        <v>14199</v>
      </c>
      <c r="B248">
        <v>7200</v>
      </c>
      <c r="C248" t="s">
        <v>14200</v>
      </c>
      <c r="D248">
        <v>36</v>
      </c>
      <c r="F248" s="401" t="e">
        <f t="shared" si="6"/>
        <v>#VALUE!</v>
      </c>
      <c r="G248" t="str">
        <f t="shared" si="7"/>
        <v>40</v>
      </c>
    </row>
    <row r="249" spans="1:7" ht="26.1">
      <c r="A249" s="403" t="s">
        <v>14201</v>
      </c>
      <c r="B249">
        <v>31400</v>
      </c>
      <c r="C249" t="s">
        <v>14202</v>
      </c>
      <c r="D249">
        <v>392</v>
      </c>
      <c r="F249" s="401" t="e">
        <f t="shared" si="6"/>
        <v>#VALUE!</v>
      </c>
      <c r="G249" t="str">
        <f t="shared" si="7"/>
        <v>22</v>
      </c>
    </row>
    <row r="250" spans="1:7" ht="26.1" hidden="1">
      <c r="A250" s="403" t="s">
        <v>14203</v>
      </c>
      <c r="B250">
        <v>28000</v>
      </c>
      <c r="C250" t="s">
        <v>14204</v>
      </c>
      <c r="D250">
        <v>276</v>
      </c>
      <c r="E250" s="404">
        <v>171111105</v>
      </c>
      <c r="F250" s="401" t="str">
        <f t="shared" si="6"/>
        <v>Í1++*È53Î</v>
      </c>
      <c r="G250" t="str">
        <f t="shared" si="7"/>
        <v>26</v>
      </c>
    </row>
    <row r="251" spans="1:7" ht="26.1" hidden="1">
      <c r="A251" s="403" t="s">
        <v>14205</v>
      </c>
      <c r="B251">
        <v>23200</v>
      </c>
      <c r="C251" t="s">
        <v>14206</v>
      </c>
      <c r="D251">
        <v>41</v>
      </c>
      <c r="E251" s="404">
        <v>171111247</v>
      </c>
      <c r="F251" s="401" t="str">
        <f t="shared" si="6"/>
        <v>Í1++8È7wÎ</v>
      </c>
      <c r="G251" t="str">
        <f t="shared" si="7"/>
        <v>26</v>
      </c>
    </row>
    <row r="252" spans="1:7" ht="26.1" hidden="1">
      <c r="A252" s="403" t="s">
        <v>14207</v>
      </c>
      <c r="B252">
        <v>44000</v>
      </c>
      <c r="C252" t="s">
        <v>14208</v>
      </c>
      <c r="D252">
        <v>149</v>
      </c>
      <c r="F252" s="401" t="e">
        <f t="shared" si="6"/>
        <v>#VALUE!</v>
      </c>
      <c r="G252" t="str">
        <f t="shared" si="7"/>
        <v>40</v>
      </c>
    </row>
    <row r="253" spans="1:7" ht="26.1" hidden="1">
      <c r="A253" s="403" t="s">
        <v>14209</v>
      </c>
      <c r="B253">
        <v>52000</v>
      </c>
      <c r="C253" t="s">
        <v>14210</v>
      </c>
      <c r="D253">
        <v>336</v>
      </c>
      <c r="E253" s="404">
        <v>171104465</v>
      </c>
      <c r="F253" s="401" t="str">
        <f t="shared" si="6"/>
        <v>Í1+$NÈ5GÎ</v>
      </c>
      <c r="G253" t="str">
        <f t="shared" si="7"/>
        <v>20</v>
      </c>
    </row>
    <row r="254" spans="1:7" ht="26.1" hidden="1">
      <c r="A254" s="403" t="s">
        <v>14211</v>
      </c>
      <c r="B254">
        <v>4700</v>
      </c>
      <c r="C254" t="s">
        <v>14212</v>
      </c>
      <c r="D254">
        <v>79</v>
      </c>
      <c r="E254" s="404">
        <v>171104659</v>
      </c>
      <c r="F254" s="401" t="str">
        <f t="shared" si="6"/>
        <v>Í1+$aÈ9DÎ</v>
      </c>
      <c r="G254" t="str">
        <f t="shared" si="7"/>
        <v>20</v>
      </c>
    </row>
    <row r="255" spans="1:7" ht="26.1" hidden="1">
      <c r="A255" s="403" t="s">
        <v>14213</v>
      </c>
      <c r="B255">
        <v>36000</v>
      </c>
      <c r="C255" t="s">
        <v>14214</v>
      </c>
      <c r="D255">
        <v>517</v>
      </c>
      <c r="F255" s="401" t="e">
        <f t="shared" si="6"/>
        <v>#VALUE!</v>
      </c>
      <c r="G255" t="str">
        <f t="shared" si="7"/>
        <v>26</v>
      </c>
    </row>
    <row r="256" spans="1:7" ht="26.1" hidden="1">
      <c r="A256" s="403" t="s">
        <v>14215</v>
      </c>
      <c r="B256">
        <v>44000</v>
      </c>
      <c r="C256" t="s">
        <v>14216</v>
      </c>
      <c r="D256">
        <v>14</v>
      </c>
      <c r="E256" s="404">
        <v>171102604</v>
      </c>
      <c r="F256" s="401" t="str">
        <f t="shared" si="6"/>
        <v>Í1+"\È4sÎ</v>
      </c>
      <c r="G256" t="str">
        <f t="shared" si="7"/>
        <v>02</v>
      </c>
    </row>
    <row r="257" spans="1:7" ht="26.1" hidden="1">
      <c r="A257" s="403" t="s">
        <v>1322</v>
      </c>
      <c r="B257">
        <v>64800</v>
      </c>
      <c r="C257" t="s">
        <v>14217</v>
      </c>
      <c r="D257">
        <v>465</v>
      </c>
      <c r="E257" s="404">
        <v>171110743</v>
      </c>
      <c r="F257" s="401" t="str">
        <f t="shared" si="6"/>
        <v>Í1+*jÈ3VÎ</v>
      </c>
      <c r="G257" t="str">
        <f t="shared" si="7"/>
        <v>06</v>
      </c>
    </row>
    <row r="258" spans="1:7" ht="26.1" hidden="1">
      <c r="A258" s="403" t="s">
        <v>14218</v>
      </c>
      <c r="B258">
        <v>21600</v>
      </c>
      <c r="C258" t="s">
        <v>14219</v>
      </c>
      <c r="D258">
        <v>166</v>
      </c>
      <c r="E258" s="404">
        <v>171111134</v>
      </c>
      <c r="F258" s="401" t="str">
        <f t="shared" si="6"/>
        <v>Í1++-È49Î</v>
      </c>
      <c r="G258" t="str">
        <f t="shared" si="7"/>
        <v>26</v>
      </c>
    </row>
    <row r="259" spans="1:7" ht="26.1" hidden="1">
      <c r="A259" s="403" t="s">
        <v>14220</v>
      </c>
      <c r="B259">
        <v>66400</v>
      </c>
      <c r="C259" t="s">
        <v>14221</v>
      </c>
      <c r="D259">
        <v>139</v>
      </c>
      <c r="E259" s="404">
        <v>171107126</v>
      </c>
      <c r="F259" s="401" t="str">
        <f t="shared" ref="F259:F322" si="8">Code128(E259)</f>
        <v>Í1+',È65Î</v>
      </c>
      <c r="G259" t="str">
        <f t="shared" ref="G259:G322" si="9">LEFT(C259,2)</f>
        <v>04</v>
      </c>
    </row>
    <row r="260" spans="1:7" ht="26.1" hidden="1">
      <c r="A260" s="403" t="s">
        <v>14222</v>
      </c>
      <c r="B260">
        <v>58400</v>
      </c>
      <c r="C260" t="s">
        <v>14223</v>
      </c>
      <c r="D260">
        <v>233</v>
      </c>
      <c r="E260" s="404">
        <v>171107127</v>
      </c>
      <c r="F260" s="401" t="str">
        <f t="shared" si="8"/>
        <v>Í1+',È7;Î</v>
      </c>
      <c r="G260" t="str">
        <f t="shared" si="9"/>
        <v>04</v>
      </c>
    </row>
    <row r="261" spans="1:7" ht="26.1" hidden="1">
      <c r="A261" s="403" t="s">
        <v>14224</v>
      </c>
      <c r="B261">
        <v>48800</v>
      </c>
      <c r="C261" t="s">
        <v>14225</v>
      </c>
      <c r="D261">
        <v>424</v>
      </c>
      <c r="E261" s="404">
        <v>171108990</v>
      </c>
      <c r="F261" s="401" t="str">
        <f t="shared" si="8"/>
        <v>Í1+(ÇÈ0;Î</v>
      </c>
      <c r="G261" t="str">
        <f t="shared" si="9"/>
        <v>16</v>
      </c>
    </row>
    <row r="262" spans="1:7" ht="26.1" hidden="1">
      <c r="A262" s="403" t="s">
        <v>14226</v>
      </c>
      <c r="B262">
        <v>29600</v>
      </c>
      <c r="C262" t="s">
        <v>14227</v>
      </c>
      <c r="D262">
        <v>211</v>
      </c>
      <c r="E262" s="404">
        <v>171112167</v>
      </c>
      <c r="F262" s="401" t="str">
        <f t="shared" si="8"/>
        <v>Í1+,0È7ZÎ</v>
      </c>
      <c r="G262" t="str">
        <f t="shared" si="9"/>
        <v>24</v>
      </c>
    </row>
    <row r="263" spans="1:7" ht="26.1" hidden="1">
      <c r="A263" s="403" t="s">
        <v>3844</v>
      </c>
      <c r="B263">
        <v>4700</v>
      </c>
      <c r="C263" t="s">
        <v>14228</v>
      </c>
      <c r="D263">
        <v>410</v>
      </c>
      <c r="E263" s="404">
        <v>171103647</v>
      </c>
      <c r="F263" s="401" t="str">
        <f t="shared" si="8"/>
        <v>Í1+#`È71Î</v>
      </c>
      <c r="G263" t="str">
        <f t="shared" si="9"/>
        <v>12</v>
      </c>
    </row>
    <row r="264" spans="1:7" ht="26.1" hidden="1">
      <c r="A264" s="403" t="s">
        <v>14229</v>
      </c>
      <c r="B264">
        <v>48800</v>
      </c>
      <c r="C264" t="s">
        <v>14230</v>
      </c>
      <c r="D264">
        <v>431</v>
      </c>
      <c r="E264" s="404">
        <v>171104377</v>
      </c>
      <c r="F264" s="401" t="str">
        <f t="shared" si="8"/>
        <v>Í1+$EÈ7/Î</v>
      </c>
      <c r="G264" t="str">
        <f t="shared" si="9"/>
        <v>20</v>
      </c>
    </row>
    <row r="265" spans="1:7" ht="26.1" hidden="1">
      <c r="A265" s="403" t="s">
        <v>14231</v>
      </c>
      <c r="B265">
        <v>15200</v>
      </c>
      <c r="C265" t="s">
        <v>14232</v>
      </c>
      <c r="D265">
        <v>340</v>
      </c>
      <c r="E265" s="404">
        <v>171111001</v>
      </c>
      <c r="F265" s="401" t="str">
        <f t="shared" si="8"/>
        <v>Í1++ÂÈ1ZÎ</v>
      </c>
      <c r="G265" t="str">
        <f t="shared" si="9"/>
        <v>26</v>
      </c>
    </row>
    <row r="266" spans="1:7" ht="26.1">
      <c r="A266" s="403" t="s">
        <v>14233</v>
      </c>
      <c r="B266">
        <v>625000</v>
      </c>
      <c r="C266" t="s">
        <v>14234</v>
      </c>
      <c r="D266">
        <v>397</v>
      </c>
      <c r="F266" s="401" t="e">
        <f t="shared" si="8"/>
        <v>#VALUE!</v>
      </c>
      <c r="G266" t="str">
        <f t="shared" si="9"/>
        <v>22</v>
      </c>
    </row>
    <row r="267" spans="1:7" ht="26.1">
      <c r="A267" s="403" t="s">
        <v>168</v>
      </c>
      <c r="B267">
        <v>361000</v>
      </c>
      <c r="C267" t="s">
        <v>14235</v>
      </c>
      <c r="D267">
        <v>17</v>
      </c>
      <c r="F267" s="401" t="e">
        <f t="shared" si="8"/>
        <v>#VALUE!</v>
      </c>
      <c r="G267" t="str">
        <f t="shared" si="9"/>
        <v>22</v>
      </c>
    </row>
    <row r="268" spans="1:7" ht="26.1">
      <c r="A268" s="403" t="s">
        <v>14236</v>
      </c>
      <c r="B268">
        <v>116200</v>
      </c>
      <c r="C268" t="s">
        <v>14237</v>
      </c>
      <c r="D268">
        <v>112</v>
      </c>
      <c r="F268" s="401" t="e">
        <f t="shared" si="8"/>
        <v>#VALUE!</v>
      </c>
      <c r="G268" t="str">
        <f t="shared" si="9"/>
        <v>22</v>
      </c>
    </row>
    <row r="269" spans="1:7" ht="26.1" hidden="1">
      <c r="A269" s="403" t="s">
        <v>14238</v>
      </c>
      <c r="B269">
        <v>15200</v>
      </c>
      <c r="C269" t="s">
        <v>14239</v>
      </c>
      <c r="D269">
        <v>577</v>
      </c>
      <c r="F269" s="401" t="e">
        <f t="shared" si="8"/>
        <v>#VALUE!</v>
      </c>
      <c r="G269" t="str">
        <f t="shared" si="9"/>
        <v>10</v>
      </c>
    </row>
    <row r="270" spans="1:7" ht="26.1" hidden="1">
      <c r="A270" s="403" t="s">
        <v>14240</v>
      </c>
      <c r="B270">
        <v>53600</v>
      </c>
      <c r="C270" t="s">
        <v>14241</v>
      </c>
      <c r="D270">
        <v>10</v>
      </c>
      <c r="E270" s="404">
        <v>171112028</v>
      </c>
      <c r="F270" s="401" t="str">
        <f t="shared" si="8"/>
        <v>Í1+,"È8(Î</v>
      </c>
      <c r="G270" t="str">
        <f t="shared" si="9"/>
        <v>24</v>
      </c>
    </row>
    <row r="271" spans="1:7" ht="26.1" hidden="1">
      <c r="A271" s="403" t="s">
        <v>14242</v>
      </c>
      <c r="B271">
        <v>50400</v>
      </c>
      <c r="C271" t="s">
        <v>14243</v>
      </c>
      <c r="D271">
        <v>86</v>
      </c>
      <c r="E271" s="404">
        <v>171110856</v>
      </c>
      <c r="F271" s="401" t="str">
        <f t="shared" si="8"/>
        <v>Í1+*uÈ6-Î</v>
      </c>
      <c r="G271" t="str">
        <f t="shared" si="9"/>
        <v>06</v>
      </c>
    </row>
    <row r="272" spans="1:7" ht="26.1" hidden="1">
      <c r="A272" s="403" t="s">
        <v>14244</v>
      </c>
      <c r="B272">
        <v>69600</v>
      </c>
      <c r="C272" t="s">
        <v>14245</v>
      </c>
      <c r="D272">
        <v>523</v>
      </c>
      <c r="F272" s="401" t="e">
        <f t="shared" si="8"/>
        <v>#VALUE!</v>
      </c>
      <c r="G272" t="str">
        <f t="shared" si="9"/>
        <v>06</v>
      </c>
    </row>
    <row r="273" spans="1:7" ht="26.1" hidden="1">
      <c r="A273" s="403" t="s">
        <v>14246</v>
      </c>
      <c r="B273">
        <v>4700</v>
      </c>
      <c r="C273" t="s">
        <v>14247</v>
      </c>
      <c r="D273">
        <v>38</v>
      </c>
      <c r="E273" s="404">
        <v>171106918</v>
      </c>
      <c r="F273" s="401" t="str">
        <f t="shared" si="8"/>
        <v>Í1+&amp;{È8EÎ</v>
      </c>
      <c r="G273" t="str">
        <f t="shared" si="9"/>
        <v>04</v>
      </c>
    </row>
    <row r="274" spans="1:7" ht="26.1" hidden="1">
      <c r="A274" s="403" t="s">
        <v>14248</v>
      </c>
      <c r="B274">
        <v>36000</v>
      </c>
      <c r="C274" t="s">
        <v>14249</v>
      </c>
      <c r="D274">
        <v>395</v>
      </c>
      <c r="E274" s="404">
        <v>171109050</v>
      </c>
      <c r="F274" s="401" t="str">
        <f t="shared" si="8"/>
        <v>Í1+)%È0bÎ</v>
      </c>
      <c r="G274" t="str">
        <f t="shared" si="9"/>
        <v>16</v>
      </c>
    </row>
    <row r="275" spans="1:7" ht="26.1" hidden="1">
      <c r="A275" s="403" t="s">
        <v>13447</v>
      </c>
      <c r="B275">
        <v>26400</v>
      </c>
      <c r="C275" t="s">
        <v>14250</v>
      </c>
      <c r="D275">
        <v>184</v>
      </c>
      <c r="E275" s="404">
        <v>171110927</v>
      </c>
      <c r="F275" s="401" t="str">
        <f t="shared" si="8"/>
        <v>Í1+*|È7OÎ</v>
      </c>
      <c r="G275" t="str">
        <f t="shared" si="9"/>
        <v>26</v>
      </c>
    </row>
    <row r="276" spans="1:7" ht="26.1" hidden="1">
      <c r="A276" s="403" t="s">
        <v>14251</v>
      </c>
      <c r="B276">
        <v>68000</v>
      </c>
      <c r="C276" t="s">
        <v>14252</v>
      </c>
      <c r="D276">
        <v>351</v>
      </c>
      <c r="E276" s="404">
        <v>171102732</v>
      </c>
      <c r="F276" s="401" t="str">
        <f t="shared" si="8"/>
        <v>Í1+"iÈ24Î</v>
      </c>
      <c r="G276" t="str">
        <f t="shared" si="9"/>
        <v>02</v>
      </c>
    </row>
    <row r="277" spans="1:7" ht="26.1" hidden="1">
      <c r="A277" s="403" t="s">
        <v>14253</v>
      </c>
      <c r="B277">
        <v>16800</v>
      </c>
      <c r="C277" t="s">
        <v>14254</v>
      </c>
      <c r="D277">
        <v>480</v>
      </c>
      <c r="E277" s="404">
        <v>171110925</v>
      </c>
      <c r="F277" s="401" t="str">
        <f t="shared" si="8"/>
        <v>Í1+*|È5CÎ</v>
      </c>
      <c r="G277" t="str">
        <f t="shared" si="9"/>
        <v>06</v>
      </c>
    </row>
    <row r="278" spans="1:7" ht="26.1">
      <c r="A278" s="403" t="s">
        <v>354</v>
      </c>
      <c r="B278">
        <v>50600</v>
      </c>
      <c r="C278" t="s">
        <v>14255</v>
      </c>
      <c r="D278">
        <v>204</v>
      </c>
      <c r="F278" s="401" t="e">
        <f t="shared" si="8"/>
        <v>#VALUE!</v>
      </c>
      <c r="G278" t="str">
        <f t="shared" si="9"/>
        <v>22</v>
      </c>
    </row>
    <row r="279" spans="1:7" ht="26.1" hidden="1">
      <c r="A279" s="403" t="s">
        <v>14256</v>
      </c>
      <c r="B279">
        <v>8800</v>
      </c>
      <c r="C279" t="s">
        <v>14257</v>
      </c>
      <c r="D279">
        <v>126</v>
      </c>
      <c r="E279" s="404">
        <v>171110783</v>
      </c>
      <c r="F279" s="401" t="str">
        <f t="shared" si="8"/>
        <v>Í1+*nÈ3fÎ</v>
      </c>
      <c r="G279" t="str">
        <f t="shared" si="9"/>
        <v>06</v>
      </c>
    </row>
    <row r="280" spans="1:7" ht="26.1" hidden="1">
      <c r="A280" s="403" t="s">
        <v>14258</v>
      </c>
      <c r="B280">
        <v>42400</v>
      </c>
      <c r="C280" t="s">
        <v>14259</v>
      </c>
      <c r="D280">
        <v>235</v>
      </c>
      <c r="F280" s="401" t="e">
        <f t="shared" si="8"/>
        <v>#VALUE!</v>
      </c>
      <c r="G280" t="str">
        <f t="shared" si="9"/>
        <v>40</v>
      </c>
    </row>
    <row r="281" spans="1:7" ht="26.1" hidden="1">
      <c r="A281" s="403" t="s">
        <v>14260</v>
      </c>
      <c r="B281">
        <v>13600</v>
      </c>
      <c r="C281" t="s">
        <v>14261</v>
      </c>
      <c r="D281">
        <v>151</v>
      </c>
      <c r="E281" s="404">
        <v>171109910</v>
      </c>
      <c r="F281" s="401" t="str">
        <f t="shared" si="8"/>
        <v>Í1+){È0ÉÎ</v>
      </c>
      <c r="G281" t="str">
        <f t="shared" si="9"/>
        <v>36</v>
      </c>
    </row>
    <row r="282" spans="1:7" ht="26.1" hidden="1">
      <c r="A282" s="403" t="s">
        <v>14262</v>
      </c>
      <c r="B282">
        <v>36000</v>
      </c>
      <c r="C282" t="s">
        <v>14263</v>
      </c>
      <c r="D282">
        <v>150</v>
      </c>
      <c r="E282" s="404">
        <v>171109911</v>
      </c>
      <c r="F282" s="401" t="str">
        <f t="shared" si="8"/>
        <v>Í1+){È1$Î</v>
      </c>
      <c r="G282" t="str">
        <f t="shared" si="9"/>
        <v>36</v>
      </c>
    </row>
    <row r="283" spans="1:7" ht="26.1" hidden="1">
      <c r="A283" s="403" t="s">
        <v>14264</v>
      </c>
      <c r="B283">
        <v>47200</v>
      </c>
      <c r="C283" t="s">
        <v>14265</v>
      </c>
      <c r="D283">
        <v>435</v>
      </c>
      <c r="E283" s="404">
        <v>171101711</v>
      </c>
      <c r="F283" s="401" t="str">
        <f t="shared" si="8"/>
        <v>Í1+!gÈ1#Î</v>
      </c>
      <c r="G283" t="str">
        <f t="shared" si="9"/>
        <v>08</v>
      </c>
    </row>
    <row r="284" spans="1:7" ht="26.1" hidden="1">
      <c r="A284" s="403" t="s">
        <v>14266</v>
      </c>
      <c r="B284">
        <v>13600</v>
      </c>
      <c r="C284" t="s">
        <v>14267</v>
      </c>
      <c r="D284">
        <v>369</v>
      </c>
      <c r="E284" s="404">
        <v>171104440</v>
      </c>
      <c r="F284" s="401" t="str">
        <f t="shared" si="8"/>
        <v>Í1+$LÈ0!Î</v>
      </c>
      <c r="G284" t="str">
        <f t="shared" si="9"/>
        <v>20</v>
      </c>
    </row>
    <row r="285" spans="1:7" ht="26.1" hidden="1">
      <c r="A285" s="403" t="s">
        <v>14268</v>
      </c>
      <c r="B285">
        <v>44000</v>
      </c>
      <c r="C285" t="s">
        <v>14269</v>
      </c>
      <c r="D285">
        <v>320</v>
      </c>
      <c r="E285" s="404">
        <v>171106699</v>
      </c>
      <c r="F285" s="401" t="str">
        <f t="shared" si="8"/>
        <v>Í1+&amp;eÈ9ZÎ</v>
      </c>
      <c r="G285" t="str">
        <f t="shared" si="9"/>
        <v>10</v>
      </c>
    </row>
    <row r="286" spans="1:7" ht="26.1" hidden="1">
      <c r="A286" s="403" t="s">
        <v>14270</v>
      </c>
      <c r="B286">
        <v>21600</v>
      </c>
      <c r="C286" t="s">
        <v>14271</v>
      </c>
      <c r="D286">
        <v>167</v>
      </c>
      <c r="E286" s="404">
        <v>171104052</v>
      </c>
      <c r="F286" s="401" t="str">
        <f t="shared" si="8"/>
        <v>Í1+$%È2_Î</v>
      </c>
      <c r="G286" t="str">
        <f t="shared" si="9"/>
        <v>14</v>
      </c>
    </row>
    <row r="287" spans="1:7" ht="26.1" hidden="1">
      <c r="A287" s="403" t="s">
        <v>14272</v>
      </c>
      <c r="B287">
        <v>15200</v>
      </c>
      <c r="C287" t="s">
        <v>14273</v>
      </c>
      <c r="D287">
        <v>302</v>
      </c>
      <c r="E287" s="404">
        <v>171108676</v>
      </c>
      <c r="F287" s="401" t="str">
        <f t="shared" si="8"/>
        <v>Í1+(cÈ6FÎ</v>
      </c>
      <c r="G287" t="str">
        <f t="shared" si="9"/>
        <v>16</v>
      </c>
    </row>
    <row r="288" spans="1:7" ht="26.1" hidden="1">
      <c r="A288" s="403" t="s">
        <v>14274</v>
      </c>
      <c r="B288">
        <v>24800</v>
      </c>
      <c r="C288" t="s">
        <v>14275</v>
      </c>
      <c r="D288">
        <v>532</v>
      </c>
      <c r="F288" s="401" t="e">
        <f t="shared" si="8"/>
        <v>#VALUE!</v>
      </c>
      <c r="G288" t="str">
        <f t="shared" si="9"/>
        <v>14</v>
      </c>
    </row>
    <row r="289" spans="1:7" ht="26.1" hidden="1">
      <c r="A289" s="403" t="s">
        <v>14276</v>
      </c>
      <c r="B289">
        <v>7200</v>
      </c>
      <c r="C289" t="s">
        <v>14277</v>
      </c>
      <c r="D289">
        <v>404</v>
      </c>
      <c r="E289" s="404">
        <v>171104312</v>
      </c>
      <c r="F289" s="401" t="str">
        <f t="shared" si="8"/>
        <v>Í1+$?È2`Î</v>
      </c>
      <c r="G289" t="str">
        <f t="shared" si="9"/>
        <v>14</v>
      </c>
    </row>
    <row r="290" spans="1:7" ht="26.1" hidden="1">
      <c r="A290" s="403" t="s">
        <v>14278</v>
      </c>
      <c r="B290">
        <v>36000</v>
      </c>
      <c r="C290" t="s">
        <v>14279</v>
      </c>
      <c r="D290">
        <v>163</v>
      </c>
      <c r="E290" s="404">
        <v>171107059</v>
      </c>
      <c r="F290" s="401" t="str">
        <f t="shared" si="8"/>
        <v>Í1+'%È9+Î</v>
      </c>
      <c r="G290" t="str">
        <f t="shared" si="9"/>
        <v>04</v>
      </c>
    </row>
    <row r="291" spans="1:7" ht="26.1" hidden="1">
      <c r="A291" s="403" t="s">
        <v>14280</v>
      </c>
      <c r="B291">
        <v>58400</v>
      </c>
      <c r="C291" t="s">
        <v>14281</v>
      </c>
      <c r="D291">
        <v>549</v>
      </c>
      <c r="F291" s="401" t="e">
        <f t="shared" si="8"/>
        <v>#VALUE!</v>
      </c>
      <c r="G291" t="str">
        <f t="shared" si="9"/>
        <v>04</v>
      </c>
    </row>
    <row r="292" spans="1:7" ht="26.1" hidden="1">
      <c r="A292" s="403" t="s">
        <v>14282</v>
      </c>
      <c r="B292">
        <v>3400</v>
      </c>
      <c r="C292" t="s">
        <v>14283</v>
      </c>
      <c r="D292">
        <v>550</v>
      </c>
      <c r="F292" s="401" t="e">
        <f t="shared" si="8"/>
        <v>#VALUE!</v>
      </c>
      <c r="G292" t="str">
        <f t="shared" si="9"/>
        <v>04</v>
      </c>
    </row>
    <row r="293" spans="1:7" ht="26.1" hidden="1">
      <c r="A293" s="403" t="s">
        <v>14284</v>
      </c>
      <c r="B293">
        <v>16800</v>
      </c>
      <c r="C293" t="s">
        <v>14285</v>
      </c>
      <c r="D293">
        <v>83</v>
      </c>
      <c r="E293" s="404">
        <v>171104658</v>
      </c>
      <c r="F293" s="401" t="str">
        <f t="shared" si="8"/>
        <v>Í1+$aÈ8&gt;Î</v>
      </c>
      <c r="G293" t="str">
        <f t="shared" si="9"/>
        <v>20</v>
      </c>
    </row>
    <row r="294" spans="1:7" ht="26.1" hidden="1">
      <c r="A294" s="403" t="s">
        <v>14286</v>
      </c>
      <c r="B294">
        <v>42400</v>
      </c>
      <c r="C294" t="s">
        <v>14287</v>
      </c>
      <c r="D294">
        <v>461</v>
      </c>
      <c r="E294" s="404">
        <v>171104301</v>
      </c>
      <c r="F294" s="401" t="str">
        <f t="shared" si="8"/>
        <v>Í1+$&gt;È1VÎ</v>
      </c>
      <c r="G294" t="str">
        <f t="shared" si="9"/>
        <v>14</v>
      </c>
    </row>
    <row r="295" spans="1:7" ht="26.1" hidden="1">
      <c r="A295" s="403" t="s">
        <v>14288</v>
      </c>
      <c r="B295">
        <v>16800</v>
      </c>
      <c r="C295" t="s">
        <v>14289</v>
      </c>
      <c r="D295">
        <v>255</v>
      </c>
      <c r="E295" s="404">
        <v>171111026</v>
      </c>
      <c r="F295" s="401" t="str">
        <f t="shared" si="8"/>
        <v>Í1++"È6ÄÎ</v>
      </c>
      <c r="G295" t="str">
        <f t="shared" si="9"/>
        <v>26</v>
      </c>
    </row>
    <row r="296" spans="1:7" ht="26.1" hidden="1">
      <c r="A296" s="403" t="s">
        <v>14290</v>
      </c>
      <c r="B296">
        <v>44000</v>
      </c>
      <c r="C296" t="s">
        <v>14291</v>
      </c>
      <c r="D296">
        <v>46</v>
      </c>
      <c r="E296" s="404">
        <v>171101512</v>
      </c>
      <c r="F296" s="401" t="str">
        <f t="shared" si="8"/>
        <v>Í1+!SÈ2@Î</v>
      </c>
      <c r="G296" t="str">
        <f t="shared" si="9"/>
        <v>18</v>
      </c>
    </row>
    <row r="297" spans="1:7" ht="26.1" hidden="1">
      <c r="A297" s="403" t="s">
        <v>14292</v>
      </c>
      <c r="B297">
        <v>4700</v>
      </c>
      <c r="C297" t="s">
        <v>14293</v>
      </c>
      <c r="D297">
        <v>239</v>
      </c>
      <c r="E297" s="404">
        <v>171111903</v>
      </c>
      <c r="F297" s="401" t="str">
        <f t="shared" si="8"/>
        <v>Í1++zÈ32Î</v>
      </c>
      <c r="G297" t="str">
        <f t="shared" si="9"/>
        <v>24</v>
      </c>
    </row>
    <row r="298" spans="1:7" ht="26.1" hidden="1">
      <c r="A298" s="403" t="s">
        <v>14294</v>
      </c>
      <c r="B298">
        <v>117600</v>
      </c>
      <c r="C298" t="s">
        <v>14295</v>
      </c>
      <c r="D298">
        <v>7</v>
      </c>
      <c r="E298" s="404">
        <v>171110827</v>
      </c>
      <c r="F298" s="401" t="str">
        <f t="shared" si="8"/>
        <v>Í1+*rÈ7'Î</v>
      </c>
      <c r="G298" t="str">
        <f t="shared" si="9"/>
        <v>06</v>
      </c>
    </row>
    <row r="299" spans="1:7" ht="26.1" hidden="1">
      <c r="A299" s="403" t="s">
        <v>14296</v>
      </c>
      <c r="B299">
        <v>24800</v>
      </c>
      <c r="C299" t="s">
        <v>14297</v>
      </c>
      <c r="D299">
        <v>272</v>
      </c>
      <c r="E299" s="404">
        <v>171104113</v>
      </c>
      <c r="F299" s="401" t="str">
        <f t="shared" si="8"/>
        <v>Í1+$+È3}Î</v>
      </c>
      <c r="G299" t="str">
        <f t="shared" si="9"/>
        <v>14</v>
      </c>
    </row>
    <row r="300" spans="1:7" ht="26.1" hidden="1">
      <c r="A300" s="403" t="s">
        <v>14298</v>
      </c>
      <c r="B300">
        <v>29600</v>
      </c>
      <c r="C300" t="s">
        <v>14299</v>
      </c>
      <c r="D300">
        <v>363</v>
      </c>
      <c r="E300" s="404">
        <v>171110689</v>
      </c>
      <c r="F300" s="401" t="str">
        <f t="shared" si="8"/>
        <v>Í1+*dÈ9bÎ</v>
      </c>
      <c r="G300" t="str">
        <f t="shared" si="9"/>
        <v>06</v>
      </c>
    </row>
    <row r="301" spans="1:7" ht="26.1" hidden="1">
      <c r="A301" s="403" t="s">
        <v>14300</v>
      </c>
      <c r="B301">
        <v>15200</v>
      </c>
      <c r="C301" t="s">
        <v>14301</v>
      </c>
      <c r="D301">
        <v>305</v>
      </c>
      <c r="E301" s="404">
        <v>171102752</v>
      </c>
      <c r="F301" s="401" t="str">
        <f t="shared" si="8"/>
        <v>Í1+"kÈ2&lt;Î</v>
      </c>
      <c r="G301" t="str">
        <f t="shared" si="9"/>
        <v>02</v>
      </c>
    </row>
    <row r="302" spans="1:7" ht="26.1" hidden="1">
      <c r="A302" s="403" t="s">
        <v>14302</v>
      </c>
      <c r="B302">
        <v>50400</v>
      </c>
      <c r="C302" t="s">
        <v>14303</v>
      </c>
      <c r="D302">
        <v>154</v>
      </c>
      <c r="E302" s="404">
        <v>171101303</v>
      </c>
      <c r="F302" s="401" t="str">
        <f t="shared" si="8"/>
        <v>Í1+!&gt;È3YÎ</v>
      </c>
      <c r="G302" t="str">
        <f t="shared" si="9"/>
        <v>18</v>
      </c>
    </row>
    <row r="303" spans="1:7" ht="26.1">
      <c r="A303" s="403" t="s">
        <v>14304</v>
      </c>
      <c r="B303">
        <v>1521000</v>
      </c>
      <c r="C303" t="s">
        <v>14305</v>
      </c>
      <c r="D303">
        <v>447</v>
      </c>
      <c r="F303" s="401" t="e">
        <f t="shared" si="8"/>
        <v>#VALUE!</v>
      </c>
      <c r="G303" t="str">
        <f t="shared" si="9"/>
        <v>22</v>
      </c>
    </row>
    <row r="304" spans="1:7" ht="26.1" hidden="1">
      <c r="A304" s="403" t="s">
        <v>14306</v>
      </c>
      <c r="B304">
        <v>48800</v>
      </c>
      <c r="C304" t="s">
        <v>14307</v>
      </c>
      <c r="D304">
        <v>89</v>
      </c>
      <c r="E304" s="404">
        <v>171104000</v>
      </c>
      <c r="F304" s="401" t="str">
        <f t="shared" si="8"/>
        <v>Í1+$ÂÈ0?Î</v>
      </c>
      <c r="G304" t="str">
        <f t="shared" si="9"/>
        <v>14</v>
      </c>
    </row>
    <row r="305" spans="1:7" ht="26.1" hidden="1">
      <c r="A305" s="403" t="s">
        <v>14308</v>
      </c>
      <c r="B305">
        <v>7200</v>
      </c>
      <c r="C305" t="s">
        <v>14309</v>
      </c>
      <c r="D305">
        <v>184</v>
      </c>
      <c r="E305" s="404">
        <v>171109879</v>
      </c>
      <c r="F305" s="401" t="str">
        <f t="shared" si="8"/>
        <v>Í1+)wÈ9DÎ</v>
      </c>
      <c r="G305" t="str">
        <f t="shared" si="9"/>
        <v>36</v>
      </c>
    </row>
    <row r="306" spans="1:7" ht="26.1" hidden="1">
      <c r="A306" s="403" t="s">
        <v>14310</v>
      </c>
      <c r="B306">
        <v>3400</v>
      </c>
      <c r="C306" t="s">
        <v>14311</v>
      </c>
      <c r="D306">
        <v>177</v>
      </c>
      <c r="E306" s="404">
        <v>171109886</v>
      </c>
      <c r="F306" s="401" t="str">
        <f t="shared" si="8"/>
        <v>Í1+)xÈ66Î</v>
      </c>
      <c r="G306" t="str">
        <f t="shared" si="9"/>
        <v>36</v>
      </c>
    </row>
    <row r="307" spans="1:7" ht="26.1" hidden="1">
      <c r="A307" s="403" t="s">
        <v>14312</v>
      </c>
      <c r="B307">
        <v>4700</v>
      </c>
      <c r="C307" t="s">
        <v>14313</v>
      </c>
      <c r="D307">
        <v>210</v>
      </c>
      <c r="E307" s="404">
        <v>171109857</v>
      </c>
      <c r="F307" s="401" t="str">
        <f t="shared" si="8"/>
        <v>Í1+)uÈ70Î</v>
      </c>
      <c r="G307" t="str">
        <f t="shared" si="9"/>
        <v>36</v>
      </c>
    </row>
    <row r="308" spans="1:7" ht="26.1" hidden="1">
      <c r="A308" s="403" t="s">
        <v>14314</v>
      </c>
      <c r="B308">
        <v>12000</v>
      </c>
      <c r="C308" t="s">
        <v>14315</v>
      </c>
      <c r="D308">
        <v>213</v>
      </c>
      <c r="E308" s="404">
        <v>171109854</v>
      </c>
      <c r="F308" s="401" t="str">
        <f t="shared" si="8"/>
        <v>Í1+)uÈ4ÉÎ</v>
      </c>
      <c r="G308" t="str">
        <f t="shared" si="9"/>
        <v>36</v>
      </c>
    </row>
    <row r="309" spans="1:7" ht="26.1" hidden="1">
      <c r="A309" s="403" t="s">
        <v>14316</v>
      </c>
      <c r="B309">
        <v>3400</v>
      </c>
      <c r="C309" t="s">
        <v>14317</v>
      </c>
      <c r="D309">
        <v>214</v>
      </c>
      <c r="E309" s="404">
        <v>171109853</v>
      </c>
      <c r="F309" s="401" t="str">
        <f t="shared" si="8"/>
        <v>Í1+)uÈ3ÃÎ</v>
      </c>
      <c r="G309" t="str">
        <f t="shared" si="9"/>
        <v>36</v>
      </c>
    </row>
    <row r="310" spans="1:7" ht="26.1" hidden="1">
      <c r="A310" s="403" t="s">
        <v>14318</v>
      </c>
      <c r="B310">
        <v>173600</v>
      </c>
      <c r="C310" t="s">
        <v>14319</v>
      </c>
      <c r="D310">
        <v>405</v>
      </c>
      <c r="E310" s="404">
        <v>171102675</v>
      </c>
      <c r="F310" s="401" t="str">
        <f t="shared" si="8"/>
        <v>Í1+"cÈ5.Î</v>
      </c>
      <c r="G310" t="str">
        <f t="shared" si="9"/>
        <v>02</v>
      </c>
    </row>
    <row r="311" spans="1:7" ht="26.1">
      <c r="A311" s="403" t="s">
        <v>14320</v>
      </c>
      <c r="B311">
        <v>117800</v>
      </c>
      <c r="C311" t="s">
        <v>14321</v>
      </c>
      <c r="D311">
        <v>366</v>
      </c>
      <c r="F311" s="401" t="e">
        <f t="shared" si="8"/>
        <v>#VALUE!</v>
      </c>
      <c r="G311" t="str">
        <f t="shared" si="9"/>
        <v>22</v>
      </c>
    </row>
    <row r="312" spans="1:7" ht="26.1">
      <c r="A312" s="403" t="s">
        <v>14322</v>
      </c>
      <c r="B312">
        <v>156200</v>
      </c>
      <c r="C312" t="s">
        <v>14323</v>
      </c>
      <c r="D312">
        <v>437</v>
      </c>
      <c r="F312" s="401" t="e">
        <f t="shared" si="8"/>
        <v>#VALUE!</v>
      </c>
      <c r="G312" t="str">
        <f t="shared" si="9"/>
        <v>22</v>
      </c>
    </row>
    <row r="313" spans="1:7" ht="26.1" hidden="1">
      <c r="A313" s="403" t="s">
        <v>14324</v>
      </c>
      <c r="B313">
        <v>44000</v>
      </c>
      <c r="C313" t="s">
        <v>14325</v>
      </c>
      <c r="D313">
        <v>451</v>
      </c>
      <c r="E313" s="404">
        <v>171104292</v>
      </c>
      <c r="F313" s="401" t="str">
        <f t="shared" si="8"/>
        <v>Í1+$=È2XÎ</v>
      </c>
      <c r="G313" t="str">
        <f t="shared" si="9"/>
        <v>14</v>
      </c>
    </row>
    <row r="314" spans="1:7" ht="26.1" hidden="1">
      <c r="A314" s="403" t="s">
        <v>14326</v>
      </c>
      <c r="B314">
        <v>40800</v>
      </c>
      <c r="C314" t="s">
        <v>14327</v>
      </c>
      <c r="D314">
        <v>4</v>
      </c>
      <c r="E314" s="404">
        <v>171108819</v>
      </c>
      <c r="F314" s="401" t="str">
        <f t="shared" si="8"/>
        <v>Í1+(qÈ9)Î</v>
      </c>
      <c r="G314" t="str">
        <f t="shared" si="9"/>
        <v>16</v>
      </c>
    </row>
    <row r="315" spans="1:7" ht="26.1" hidden="1">
      <c r="A315" s="403" t="s">
        <v>14328</v>
      </c>
      <c r="B315">
        <v>3400</v>
      </c>
      <c r="C315" t="s">
        <v>14329</v>
      </c>
      <c r="D315">
        <v>574</v>
      </c>
      <c r="F315" s="401" t="e">
        <f t="shared" si="8"/>
        <v>#VALUE!</v>
      </c>
      <c r="G315" t="str">
        <f t="shared" si="9"/>
        <v>26</v>
      </c>
    </row>
    <row r="316" spans="1:7" ht="26.1" hidden="1">
      <c r="A316" s="403" t="s">
        <v>14330</v>
      </c>
      <c r="B316">
        <v>32800</v>
      </c>
      <c r="C316" t="s">
        <v>14331</v>
      </c>
      <c r="D316">
        <v>54</v>
      </c>
      <c r="E316" s="404">
        <v>171106778</v>
      </c>
      <c r="F316" s="401" t="str">
        <f t="shared" si="8"/>
        <v>Í1+&amp;mÈ8tÎ</v>
      </c>
      <c r="G316" t="str">
        <f t="shared" si="9"/>
        <v>10</v>
      </c>
    </row>
    <row r="317" spans="1:7" ht="26.1" hidden="1">
      <c r="A317" s="403" t="s">
        <v>14332</v>
      </c>
      <c r="B317">
        <v>32800</v>
      </c>
      <c r="C317" t="s">
        <v>14333</v>
      </c>
      <c r="D317">
        <v>84</v>
      </c>
      <c r="E317" s="404">
        <v>171103978</v>
      </c>
      <c r="F317" s="401" t="str">
        <f t="shared" si="8"/>
        <v>Í1+#ÅÈ8TÎ</v>
      </c>
      <c r="G317" t="str">
        <f t="shared" si="9"/>
        <v>14</v>
      </c>
    </row>
    <row r="318" spans="1:7" ht="26.1">
      <c r="A318" s="403" t="s">
        <v>11002</v>
      </c>
      <c r="B318">
        <v>121000</v>
      </c>
      <c r="C318" t="s">
        <v>14334</v>
      </c>
      <c r="D318">
        <v>281</v>
      </c>
      <c r="F318" s="401" t="e">
        <f t="shared" si="8"/>
        <v>#VALUE!</v>
      </c>
      <c r="G318" t="str">
        <f t="shared" si="9"/>
        <v>22</v>
      </c>
    </row>
    <row r="319" spans="1:7" ht="26.1">
      <c r="A319" s="403" t="s">
        <v>205</v>
      </c>
      <c r="B319">
        <v>170600</v>
      </c>
      <c r="C319" t="s">
        <v>14335</v>
      </c>
      <c r="D319">
        <v>55</v>
      </c>
      <c r="F319" s="401" t="e">
        <f t="shared" si="8"/>
        <v>#VALUE!</v>
      </c>
      <c r="G319" t="str">
        <f t="shared" si="9"/>
        <v>22</v>
      </c>
    </row>
    <row r="320" spans="1:7" ht="26.1" hidden="1">
      <c r="A320" s="403" t="s">
        <v>14336</v>
      </c>
      <c r="B320">
        <v>23200</v>
      </c>
      <c r="C320" t="s">
        <v>14337</v>
      </c>
      <c r="D320">
        <v>490</v>
      </c>
      <c r="F320" s="401" t="e">
        <f t="shared" si="8"/>
        <v>#VALUE!</v>
      </c>
      <c r="G320" t="str">
        <f t="shared" si="9"/>
        <v>16</v>
      </c>
    </row>
    <row r="321" spans="1:7" ht="26.1" hidden="1">
      <c r="A321" s="403" t="s">
        <v>14338</v>
      </c>
      <c r="B321">
        <v>2100</v>
      </c>
      <c r="C321" t="s">
        <v>14339</v>
      </c>
      <c r="D321">
        <v>96</v>
      </c>
      <c r="E321" s="404">
        <v>171111096</v>
      </c>
      <c r="F321" s="401" t="str">
        <f t="shared" si="8"/>
        <v>Í1++)È65Î</v>
      </c>
      <c r="G321" t="str">
        <f t="shared" si="9"/>
        <v>26</v>
      </c>
    </row>
    <row r="322" spans="1:7" ht="26.1" hidden="1">
      <c r="A322" s="403" t="s">
        <v>14340</v>
      </c>
      <c r="B322">
        <v>15200</v>
      </c>
      <c r="C322" t="s">
        <v>14341</v>
      </c>
      <c r="D322">
        <v>505</v>
      </c>
      <c r="F322" s="401" t="e">
        <f t="shared" si="8"/>
        <v>#VALUE!</v>
      </c>
      <c r="G322" t="str">
        <f t="shared" si="9"/>
        <v>16</v>
      </c>
    </row>
    <row r="323" spans="1:7" ht="26.1" hidden="1">
      <c r="A323" s="403" t="s">
        <v>14342</v>
      </c>
      <c r="B323">
        <v>52000</v>
      </c>
      <c r="C323" t="s">
        <v>14343</v>
      </c>
      <c r="D323">
        <v>492</v>
      </c>
      <c r="F323" s="401" t="e">
        <f t="shared" ref="F323:F386" si="10">Code128(E323)</f>
        <v>#VALUE!</v>
      </c>
      <c r="G323" t="str">
        <f t="shared" ref="G323:G386" si="11">LEFT(C323,2)</f>
        <v>16</v>
      </c>
    </row>
    <row r="324" spans="1:7" ht="26.1" hidden="1">
      <c r="A324" s="403" t="s">
        <v>14344</v>
      </c>
      <c r="B324">
        <v>26400</v>
      </c>
      <c r="C324" t="s">
        <v>14345</v>
      </c>
      <c r="D324">
        <v>81</v>
      </c>
      <c r="E324" s="404">
        <v>171111300</v>
      </c>
      <c r="F324" s="401" t="str">
        <f t="shared" si="10"/>
        <v>Í1++&gt;È0eÎ</v>
      </c>
      <c r="G324" t="str">
        <f t="shared" si="11"/>
        <v>26</v>
      </c>
    </row>
    <row r="325" spans="1:7" ht="26.1" hidden="1">
      <c r="A325" s="403" t="s">
        <v>14346</v>
      </c>
      <c r="B325">
        <v>32800</v>
      </c>
      <c r="C325" t="s">
        <v>14347</v>
      </c>
      <c r="D325">
        <v>118</v>
      </c>
      <c r="E325" s="404">
        <v>171104617</v>
      </c>
      <c r="F325" s="401" t="str">
        <f t="shared" si="10"/>
        <v>Í1+$]È7(Î</v>
      </c>
      <c r="G325" t="str">
        <f t="shared" si="11"/>
        <v>20</v>
      </c>
    </row>
    <row r="326" spans="1:7" ht="26.1" hidden="1">
      <c r="A326" s="403" t="s">
        <v>14348</v>
      </c>
      <c r="B326">
        <v>8800</v>
      </c>
      <c r="C326" t="s">
        <v>14349</v>
      </c>
      <c r="D326">
        <v>130</v>
      </c>
      <c r="E326" s="404">
        <v>171111883</v>
      </c>
      <c r="F326" s="401" t="str">
        <f t="shared" si="10"/>
        <v>Í1++xÈ3*Î</v>
      </c>
      <c r="G326" t="str">
        <f t="shared" si="11"/>
        <v>24</v>
      </c>
    </row>
    <row r="327" spans="1:7" ht="26.1" hidden="1">
      <c r="A327" s="403" t="s">
        <v>14350</v>
      </c>
      <c r="B327">
        <v>42400</v>
      </c>
      <c r="C327" t="s">
        <v>14351</v>
      </c>
      <c r="D327">
        <v>207</v>
      </c>
      <c r="E327" s="404">
        <v>171111129</v>
      </c>
      <c r="F327" s="401" t="str">
        <f t="shared" si="10"/>
        <v>Í1++,È9SÎ</v>
      </c>
      <c r="G327" t="str">
        <f t="shared" si="11"/>
        <v>26</v>
      </c>
    </row>
    <row r="328" spans="1:7" ht="26.1" hidden="1">
      <c r="A328" s="403" t="s">
        <v>14352</v>
      </c>
      <c r="B328">
        <v>4700</v>
      </c>
      <c r="C328" t="s">
        <v>14353</v>
      </c>
      <c r="D328">
        <v>457</v>
      </c>
      <c r="E328" s="404">
        <v>171111159</v>
      </c>
      <c r="F328" s="401" t="str">
        <f t="shared" si="10"/>
        <v>Í1++/È9_Î</v>
      </c>
      <c r="G328" t="str">
        <f t="shared" si="11"/>
        <v>26</v>
      </c>
    </row>
    <row r="329" spans="1:7" ht="26.1" hidden="1">
      <c r="A329" s="403" t="s">
        <v>14354</v>
      </c>
      <c r="B329">
        <v>10400</v>
      </c>
      <c r="C329" t="s">
        <v>14355</v>
      </c>
      <c r="D329">
        <v>432</v>
      </c>
      <c r="E329" s="404">
        <v>171108998</v>
      </c>
      <c r="F329" s="401" t="str">
        <f t="shared" si="10"/>
        <v>Í1+(ÇÈ8kÎ</v>
      </c>
      <c r="G329" t="str">
        <f t="shared" si="11"/>
        <v>16</v>
      </c>
    </row>
    <row r="330" spans="1:7" ht="26.1" hidden="1">
      <c r="A330" s="403" t="s">
        <v>14356</v>
      </c>
      <c r="B330">
        <v>13600</v>
      </c>
      <c r="C330" t="s">
        <v>14357</v>
      </c>
      <c r="D330">
        <v>82</v>
      </c>
      <c r="E330" s="404">
        <v>171104657</v>
      </c>
      <c r="F330" s="401" t="str">
        <f t="shared" si="10"/>
        <v>Í1+$aÈ78Î</v>
      </c>
      <c r="G330" t="str">
        <f t="shared" si="11"/>
        <v>20</v>
      </c>
    </row>
    <row r="331" spans="1:7" ht="26.1" hidden="1">
      <c r="A331" s="403" t="s">
        <v>14358</v>
      </c>
      <c r="B331">
        <v>21600</v>
      </c>
      <c r="C331" t="s">
        <v>14359</v>
      </c>
      <c r="D331">
        <v>52</v>
      </c>
      <c r="E331" s="404">
        <v>171103506</v>
      </c>
      <c r="F331" s="401" t="str">
        <f t="shared" si="10"/>
        <v>Í1+#RÈ6ZÎ</v>
      </c>
      <c r="G331" t="str">
        <f t="shared" si="11"/>
        <v>12</v>
      </c>
    </row>
    <row r="332" spans="1:7" ht="26.1" hidden="1">
      <c r="A332" s="403" t="s">
        <v>14360</v>
      </c>
      <c r="B332">
        <v>21600</v>
      </c>
      <c r="C332" t="s">
        <v>14361</v>
      </c>
      <c r="D332">
        <v>347</v>
      </c>
      <c r="E332" s="404">
        <v>171110671</v>
      </c>
      <c r="F332" s="401" t="str">
        <f t="shared" si="10"/>
        <v>Í1+*cÈ1.Î</v>
      </c>
      <c r="G332" t="str">
        <f t="shared" si="11"/>
        <v>06</v>
      </c>
    </row>
    <row r="333" spans="1:7" ht="26.1" hidden="1">
      <c r="A333" s="403" t="s">
        <v>14362</v>
      </c>
      <c r="B333">
        <v>18400</v>
      </c>
      <c r="C333" t="s">
        <v>14363</v>
      </c>
      <c r="D333">
        <v>518</v>
      </c>
      <c r="E333" s="404">
        <v>171109594</v>
      </c>
      <c r="F333" s="401" t="str">
        <f t="shared" si="10"/>
        <v>Í1+)[È4ÈÎ</v>
      </c>
      <c r="G333" t="str">
        <f t="shared" si="11"/>
        <v>36</v>
      </c>
    </row>
    <row r="334" spans="1:7" ht="26.1" hidden="1">
      <c r="A334" s="403" t="s">
        <v>11673</v>
      </c>
      <c r="B334">
        <v>40800</v>
      </c>
      <c r="C334" t="s">
        <v>14364</v>
      </c>
      <c r="D334">
        <v>520</v>
      </c>
      <c r="E334" s="404">
        <v>171109592</v>
      </c>
      <c r="F334" s="401" t="str">
        <f t="shared" si="10"/>
        <v>Í1+)[È2xÎ</v>
      </c>
      <c r="G334" t="str">
        <f t="shared" si="11"/>
        <v>36</v>
      </c>
    </row>
    <row r="335" spans="1:7" ht="26.1" hidden="1">
      <c r="A335" s="403" t="s">
        <v>14365</v>
      </c>
      <c r="B335">
        <v>39200</v>
      </c>
      <c r="C335" t="s">
        <v>14366</v>
      </c>
      <c r="D335">
        <v>63</v>
      </c>
      <c r="E335" s="404">
        <v>171103524</v>
      </c>
      <c r="F335" s="401" t="str">
        <f t="shared" si="10"/>
        <v>Í1+#TÈ4VÎ</v>
      </c>
      <c r="G335" t="str">
        <f t="shared" si="11"/>
        <v>12</v>
      </c>
    </row>
    <row r="336" spans="1:7" ht="26.1" hidden="1">
      <c r="A336" s="403" t="s">
        <v>14367</v>
      </c>
      <c r="B336">
        <v>29600</v>
      </c>
      <c r="C336" t="s">
        <v>14368</v>
      </c>
      <c r="D336">
        <v>384</v>
      </c>
      <c r="E336" s="404">
        <v>171109037</v>
      </c>
      <c r="F336" s="401" t="str">
        <f t="shared" si="10"/>
        <v>Í1+)#È7ÈÎ</v>
      </c>
      <c r="G336" t="str">
        <f t="shared" si="11"/>
        <v>16</v>
      </c>
    </row>
    <row r="337" spans="1:7" ht="26.1" hidden="1">
      <c r="A337" s="403" t="s">
        <v>14369</v>
      </c>
      <c r="B337">
        <v>74400</v>
      </c>
      <c r="C337" t="s">
        <v>14370</v>
      </c>
      <c r="D337">
        <v>160</v>
      </c>
      <c r="E337" s="404">
        <v>171104044</v>
      </c>
      <c r="F337" s="401" t="str">
        <f t="shared" si="10"/>
        <v>Í1+$$È4gÎ</v>
      </c>
      <c r="G337" t="str">
        <f t="shared" si="11"/>
        <v>14</v>
      </c>
    </row>
    <row r="338" spans="1:7" ht="26.1" hidden="1">
      <c r="A338" s="403" t="s">
        <v>14371</v>
      </c>
      <c r="B338">
        <v>29600</v>
      </c>
      <c r="C338" t="s">
        <v>14372</v>
      </c>
      <c r="D338">
        <v>522</v>
      </c>
      <c r="F338" s="401" t="e">
        <f t="shared" si="10"/>
        <v>#VALUE!</v>
      </c>
      <c r="G338" t="str">
        <f t="shared" si="11"/>
        <v>08</v>
      </c>
    </row>
    <row r="339" spans="1:7" ht="26.1" hidden="1">
      <c r="A339" s="403" t="s">
        <v>14373</v>
      </c>
      <c r="B339">
        <v>29600</v>
      </c>
      <c r="C339" t="s">
        <v>14374</v>
      </c>
      <c r="D339">
        <v>569</v>
      </c>
      <c r="F339" s="401" t="e">
        <f t="shared" si="10"/>
        <v>#VALUE!</v>
      </c>
      <c r="G339" t="str">
        <f t="shared" si="11"/>
        <v>04</v>
      </c>
    </row>
    <row r="340" spans="1:7" ht="26.1" hidden="1">
      <c r="A340" s="403" t="s">
        <v>14375</v>
      </c>
      <c r="B340">
        <v>304800</v>
      </c>
      <c r="C340" t="s">
        <v>14376</v>
      </c>
      <c r="D340">
        <v>146</v>
      </c>
      <c r="E340" s="404">
        <v>171102114</v>
      </c>
      <c r="F340" s="401" t="str">
        <f t="shared" si="10"/>
        <v>Í1+"+È4}Î</v>
      </c>
      <c r="G340" t="str">
        <f t="shared" si="11"/>
        <v>08</v>
      </c>
    </row>
    <row r="341" spans="1:7" ht="26.1" hidden="1">
      <c r="A341" s="403" t="s">
        <v>14377</v>
      </c>
      <c r="B341">
        <v>15200</v>
      </c>
      <c r="C341" t="s">
        <v>14378</v>
      </c>
      <c r="D341">
        <v>27</v>
      </c>
      <c r="E341" s="404">
        <v>171106755</v>
      </c>
      <c r="F341" s="401" t="str">
        <f t="shared" si="10"/>
        <v>Í1+&amp;kÈ5ZÎ</v>
      </c>
      <c r="G341" t="str">
        <f t="shared" si="11"/>
        <v>10</v>
      </c>
    </row>
    <row r="342" spans="1:7" ht="26.1" hidden="1">
      <c r="A342" s="403" t="s">
        <v>14379</v>
      </c>
      <c r="B342">
        <v>7200</v>
      </c>
      <c r="C342" t="s">
        <v>14380</v>
      </c>
      <c r="D342">
        <v>227</v>
      </c>
      <c r="F342" s="401" t="e">
        <f t="shared" si="10"/>
        <v>#VALUE!</v>
      </c>
      <c r="G342" t="str">
        <f t="shared" si="11"/>
        <v>30</v>
      </c>
    </row>
    <row r="343" spans="1:7" ht="26.1" hidden="1">
      <c r="A343" s="403" t="s">
        <v>14381</v>
      </c>
      <c r="B343">
        <v>23200</v>
      </c>
      <c r="C343" t="s">
        <v>14382</v>
      </c>
      <c r="D343">
        <v>432</v>
      </c>
      <c r="E343" s="404">
        <v>171104359</v>
      </c>
      <c r="F343" s="401" t="str">
        <f t="shared" si="10"/>
        <v>Í1+$CÈ93Î</v>
      </c>
      <c r="G343" t="str">
        <f t="shared" si="11"/>
        <v>20</v>
      </c>
    </row>
    <row r="344" spans="1:7" ht="26.1" hidden="1">
      <c r="A344" s="403" t="s">
        <v>14383</v>
      </c>
      <c r="B344">
        <v>44000</v>
      </c>
      <c r="C344" t="s">
        <v>14384</v>
      </c>
      <c r="D344">
        <v>20</v>
      </c>
      <c r="E344" s="404">
        <v>171104751</v>
      </c>
      <c r="F344" s="401" t="str">
        <f t="shared" si="10"/>
        <v>Í1+$kÈ1&lt;Î</v>
      </c>
      <c r="G344" t="str">
        <f t="shared" si="11"/>
        <v>20</v>
      </c>
    </row>
    <row r="345" spans="1:7" ht="26.1">
      <c r="A345" s="403" t="s">
        <v>14385</v>
      </c>
      <c r="B345">
        <v>117800</v>
      </c>
      <c r="C345" t="s">
        <v>14386</v>
      </c>
      <c r="D345">
        <v>547</v>
      </c>
      <c r="F345" s="401" t="e">
        <f t="shared" si="10"/>
        <v>#VALUE!</v>
      </c>
      <c r="G345" t="str">
        <f t="shared" si="11"/>
        <v>22</v>
      </c>
    </row>
    <row r="346" spans="1:7" ht="26.1" hidden="1">
      <c r="A346" s="403" t="s">
        <v>14387</v>
      </c>
      <c r="B346">
        <v>98400</v>
      </c>
      <c r="C346" t="s">
        <v>14388</v>
      </c>
      <c r="D346">
        <v>177</v>
      </c>
      <c r="E346" s="404">
        <v>171102872</v>
      </c>
      <c r="F346" s="401" t="str">
        <f t="shared" si="10"/>
        <v>Í1+"wÈ2lÎ</v>
      </c>
      <c r="G346" t="str">
        <f t="shared" si="11"/>
        <v>02</v>
      </c>
    </row>
    <row r="347" spans="1:7" ht="26.1" hidden="1">
      <c r="A347" s="403" t="s">
        <v>14389</v>
      </c>
      <c r="B347">
        <v>7200</v>
      </c>
      <c r="C347" t="s">
        <v>14390</v>
      </c>
      <c r="D347">
        <v>128</v>
      </c>
      <c r="E347" s="404">
        <v>171107138</v>
      </c>
      <c r="F347" s="401" t="str">
        <f t="shared" si="10"/>
        <v>Í1+'-È8EÎ</v>
      </c>
      <c r="G347" t="str">
        <f t="shared" si="11"/>
        <v>04</v>
      </c>
    </row>
    <row r="348" spans="1:7" ht="26.1" hidden="1">
      <c r="A348" s="403" t="s">
        <v>14391</v>
      </c>
      <c r="B348">
        <v>28000</v>
      </c>
      <c r="C348" t="s">
        <v>14392</v>
      </c>
      <c r="D348">
        <v>71</v>
      </c>
      <c r="E348" s="404">
        <v>171107089</v>
      </c>
      <c r="F348" s="401" t="str">
        <f t="shared" si="10"/>
        <v>Í1+'(È97Î</v>
      </c>
      <c r="G348" t="str">
        <f t="shared" si="11"/>
        <v>04</v>
      </c>
    </row>
    <row r="349" spans="1:7" ht="26.1" hidden="1">
      <c r="A349" s="403" t="s">
        <v>14393</v>
      </c>
      <c r="B349">
        <v>3400</v>
      </c>
      <c r="C349" t="s">
        <v>14394</v>
      </c>
      <c r="D349">
        <v>245</v>
      </c>
      <c r="E349" s="404">
        <v>171108706</v>
      </c>
      <c r="F349" s="401" t="str">
        <f t="shared" si="10"/>
        <v>Í1+(fÈ6RÎ</v>
      </c>
      <c r="G349" t="str">
        <f t="shared" si="11"/>
        <v>16</v>
      </c>
    </row>
    <row r="350" spans="1:7" ht="26.1" hidden="1">
      <c r="A350" s="403" t="s">
        <v>14395</v>
      </c>
      <c r="B350">
        <v>52000</v>
      </c>
      <c r="C350" t="s">
        <v>14396</v>
      </c>
      <c r="D350">
        <v>13</v>
      </c>
      <c r="E350" s="404">
        <v>171108811</v>
      </c>
      <c r="F350" s="401" t="str">
        <f t="shared" si="10"/>
        <v>Í1+(qÈ1`Î</v>
      </c>
      <c r="G350" t="str">
        <f t="shared" si="11"/>
        <v>16</v>
      </c>
    </row>
    <row r="351" spans="1:7" ht="26.1" hidden="1">
      <c r="A351" s="403" t="s">
        <v>14397</v>
      </c>
      <c r="B351">
        <v>23200</v>
      </c>
      <c r="C351" t="s">
        <v>14398</v>
      </c>
      <c r="D351">
        <v>144</v>
      </c>
      <c r="E351" s="404">
        <v>171108855</v>
      </c>
      <c r="F351" s="401" t="str">
        <f t="shared" si="10"/>
        <v>Í1+(uÈ5!Î</v>
      </c>
      <c r="G351" t="str">
        <f t="shared" si="11"/>
        <v>16</v>
      </c>
    </row>
    <row r="352" spans="1:7" ht="26.1">
      <c r="A352" s="403" t="s">
        <v>14399</v>
      </c>
      <c r="B352">
        <v>724200</v>
      </c>
      <c r="C352" t="s">
        <v>14400</v>
      </c>
      <c r="D352">
        <v>29</v>
      </c>
      <c r="F352" s="401" t="e">
        <f t="shared" si="10"/>
        <v>#VALUE!</v>
      </c>
      <c r="G352" t="str">
        <f t="shared" si="11"/>
        <v>22</v>
      </c>
    </row>
    <row r="353" spans="1:7" ht="26.1" hidden="1">
      <c r="A353" s="403" t="s">
        <v>14401</v>
      </c>
      <c r="B353">
        <v>144800</v>
      </c>
      <c r="C353" t="s">
        <v>14402</v>
      </c>
      <c r="D353">
        <v>361</v>
      </c>
      <c r="E353" s="404">
        <v>171107226</v>
      </c>
      <c r="F353" s="401" t="str">
        <f t="shared" si="10"/>
        <v>Í1+'6È6]Î</v>
      </c>
      <c r="G353" t="str">
        <f t="shared" si="11"/>
        <v>04</v>
      </c>
    </row>
    <row r="354" spans="1:7" ht="26.1" hidden="1">
      <c r="A354" s="403" t="s">
        <v>14403</v>
      </c>
      <c r="B354">
        <v>15200</v>
      </c>
      <c r="C354" t="s">
        <v>14404</v>
      </c>
      <c r="D354">
        <v>429</v>
      </c>
      <c r="E354" s="404">
        <v>171107280</v>
      </c>
      <c r="F354" s="401" t="str">
        <f t="shared" si="10"/>
        <v>Í1+'&lt;È0QÎ</v>
      </c>
      <c r="G354" t="str">
        <f t="shared" si="11"/>
        <v>04</v>
      </c>
    </row>
    <row r="355" spans="1:7" ht="26.1" hidden="1">
      <c r="A355" s="403" t="s">
        <v>14405</v>
      </c>
      <c r="B355">
        <v>32800</v>
      </c>
      <c r="C355" t="s">
        <v>14406</v>
      </c>
      <c r="D355">
        <v>428</v>
      </c>
      <c r="E355" s="404">
        <v>171107279</v>
      </c>
      <c r="F355" s="401" t="str">
        <f t="shared" si="10"/>
        <v>Í1+';È9ÇÎ</v>
      </c>
      <c r="G355" t="str">
        <f t="shared" si="11"/>
        <v>04</v>
      </c>
    </row>
    <row r="356" spans="1:7" ht="26.1">
      <c r="A356" s="403" t="s">
        <v>14407</v>
      </c>
      <c r="B356">
        <v>161000</v>
      </c>
      <c r="C356" t="s">
        <v>14408</v>
      </c>
      <c r="D356">
        <v>214</v>
      </c>
      <c r="F356" s="401" t="e">
        <f t="shared" si="10"/>
        <v>#VALUE!</v>
      </c>
      <c r="G356" t="str">
        <f t="shared" si="11"/>
        <v>22</v>
      </c>
    </row>
    <row r="357" spans="1:7" ht="26.1" hidden="1">
      <c r="A357" s="403" t="s">
        <v>14409</v>
      </c>
      <c r="B357">
        <v>16800</v>
      </c>
      <c r="C357" t="s">
        <v>14410</v>
      </c>
      <c r="D357">
        <v>30</v>
      </c>
      <c r="E357" s="404">
        <v>171101480</v>
      </c>
      <c r="F357" s="401" t="str">
        <f t="shared" si="10"/>
        <v>Í1+!PÈ0(Î</v>
      </c>
      <c r="G357" t="str">
        <f t="shared" si="11"/>
        <v>18</v>
      </c>
    </row>
    <row r="358" spans="1:7" ht="26.1" hidden="1">
      <c r="A358" s="403" t="s">
        <v>14411</v>
      </c>
      <c r="B358">
        <v>12000</v>
      </c>
      <c r="C358" t="s">
        <v>14412</v>
      </c>
      <c r="D358">
        <v>250</v>
      </c>
      <c r="E358" s="404">
        <v>171111287</v>
      </c>
      <c r="F358" s="401" t="str">
        <f t="shared" si="10"/>
        <v>Í1++&lt;È7ÂÎ</v>
      </c>
      <c r="G358" t="str">
        <f t="shared" si="11"/>
        <v>26</v>
      </c>
    </row>
    <row r="359" spans="1:7" ht="26.1" hidden="1">
      <c r="A359" s="403" t="s">
        <v>14413</v>
      </c>
      <c r="B359">
        <v>21600</v>
      </c>
      <c r="C359" t="s">
        <v>14414</v>
      </c>
      <c r="D359">
        <v>80</v>
      </c>
      <c r="E359" s="404">
        <v>171104660</v>
      </c>
      <c r="F359" s="401" t="str">
        <f t="shared" si="10"/>
        <v>Í1+$bÈ0yÎ</v>
      </c>
      <c r="G359" t="str">
        <f t="shared" si="11"/>
        <v>20</v>
      </c>
    </row>
    <row r="360" spans="1:7" ht="26.1" hidden="1">
      <c r="A360" s="403" t="s">
        <v>14415</v>
      </c>
      <c r="B360">
        <v>26400</v>
      </c>
      <c r="C360" t="s">
        <v>14416</v>
      </c>
      <c r="D360">
        <v>17</v>
      </c>
      <c r="E360" s="404">
        <v>171103913</v>
      </c>
      <c r="F360" s="401" t="str">
        <f t="shared" si="10"/>
        <v>Í1+#{È3ÉÎ</v>
      </c>
      <c r="G360" t="str">
        <f t="shared" si="11"/>
        <v>14</v>
      </c>
    </row>
    <row r="361" spans="1:7" ht="26.1" hidden="1">
      <c r="A361" s="403" t="s">
        <v>14417</v>
      </c>
      <c r="B361">
        <v>13600</v>
      </c>
      <c r="C361" t="s">
        <v>14418</v>
      </c>
      <c r="D361">
        <v>8</v>
      </c>
      <c r="E361" s="404">
        <v>171106797</v>
      </c>
      <c r="F361" s="401" t="str">
        <f t="shared" si="10"/>
        <v>Í1+&amp;oÈ7vÎ</v>
      </c>
      <c r="G361" t="str">
        <f t="shared" si="11"/>
        <v>10</v>
      </c>
    </row>
    <row r="362" spans="1:7" ht="26.1">
      <c r="A362" s="403" t="s">
        <v>14419</v>
      </c>
      <c r="B362">
        <v>66600</v>
      </c>
      <c r="C362" t="s">
        <v>14420</v>
      </c>
      <c r="D362">
        <v>313</v>
      </c>
      <c r="F362" s="401" t="e">
        <f t="shared" si="10"/>
        <v>#VALUE!</v>
      </c>
      <c r="G362" t="str">
        <f t="shared" si="11"/>
        <v>22</v>
      </c>
    </row>
    <row r="363" spans="1:7" ht="26.1" hidden="1">
      <c r="A363" s="403" t="s">
        <v>14421</v>
      </c>
      <c r="B363">
        <v>42400</v>
      </c>
      <c r="C363" t="s">
        <v>14422</v>
      </c>
      <c r="D363">
        <v>278</v>
      </c>
      <c r="E363" s="404">
        <v>171114212</v>
      </c>
      <c r="F363" s="401" t="str">
        <f t="shared" si="10"/>
        <v>Í1+.5È2VÎ</v>
      </c>
      <c r="G363" t="str">
        <f t="shared" si="11"/>
        <v>32</v>
      </c>
    </row>
    <row r="364" spans="1:7" ht="26.1" hidden="1">
      <c r="A364" s="403" t="s">
        <v>14423</v>
      </c>
      <c r="B364">
        <v>24800</v>
      </c>
      <c r="C364" t="s">
        <v>14424</v>
      </c>
      <c r="D364">
        <v>294</v>
      </c>
      <c r="E364" s="404">
        <v>171111197</v>
      </c>
      <c r="F364" s="401" t="str">
        <f t="shared" si="10"/>
        <v>Í1++3È7cÎ</v>
      </c>
      <c r="G364" t="str">
        <f t="shared" si="11"/>
        <v>26</v>
      </c>
    </row>
    <row r="365" spans="1:7" ht="26.1">
      <c r="A365" s="403" t="s">
        <v>166</v>
      </c>
      <c r="B365">
        <v>169000</v>
      </c>
      <c r="C365" t="s">
        <v>14425</v>
      </c>
      <c r="D365">
        <v>15</v>
      </c>
      <c r="F365" s="401" t="e">
        <f t="shared" si="10"/>
        <v>#VALUE!</v>
      </c>
      <c r="G365" t="str">
        <f t="shared" si="11"/>
        <v>22</v>
      </c>
    </row>
    <row r="366" spans="1:7" ht="26.1" hidden="1">
      <c r="A366" s="403" t="s">
        <v>14426</v>
      </c>
      <c r="B366">
        <v>16800</v>
      </c>
      <c r="C366" t="s">
        <v>14427</v>
      </c>
      <c r="D366">
        <v>533</v>
      </c>
      <c r="E366" s="404">
        <v>171109579</v>
      </c>
      <c r="F366" s="401" t="str">
        <f t="shared" si="10"/>
        <v>Í1+)YÈ93Î</v>
      </c>
      <c r="G366" t="str">
        <f t="shared" si="11"/>
        <v>36</v>
      </c>
    </row>
    <row r="367" spans="1:7" ht="26.1" hidden="1">
      <c r="A367" s="403" t="s">
        <v>14428</v>
      </c>
      <c r="B367">
        <v>18400</v>
      </c>
      <c r="C367" t="s">
        <v>14429</v>
      </c>
      <c r="D367">
        <v>168</v>
      </c>
      <c r="E367" s="404">
        <v>171107054</v>
      </c>
      <c r="F367" s="401" t="str">
        <f t="shared" si="10"/>
        <v>Í1+'%È4tÎ</v>
      </c>
      <c r="G367" t="str">
        <f t="shared" si="11"/>
        <v>04</v>
      </c>
    </row>
    <row r="368" spans="1:7" ht="26.1" hidden="1">
      <c r="A368" s="403" t="s">
        <v>14430</v>
      </c>
      <c r="B368">
        <v>20000</v>
      </c>
      <c r="C368" t="s">
        <v>14431</v>
      </c>
      <c r="D368">
        <v>542</v>
      </c>
      <c r="F368" s="401" t="e">
        <f t="shared" si="10"/>
        <v>#VALUE!</v>
      </c>
      <c r="G368" t="str">
        <f t="shared" si="11"/>
        <v>04</v>
      </c>
    </row>
    <row r="369" spans="1:7" ht="26.1" hidden="1">
      <c r="A369" s="403" t="s">
        <v>14432</v>
      </c>
      <c r="B369">
        <v>13600</v>
      </c>
      <c r="C369" t="s">
        <v>14433</v>
      </c>
      <c r="D369">
        <v>170</v>
      </c>
      <c r="E369" s="404">
        <v>171106898</v>
      </c>
      <c r="F369" s="401" t="str">
        <f t="shared" si="10"/>
        <v>Í1+&amp;yÈ8=Î</v>
      </c>
      <c r="G369" t="str">
        <f t="shared" si="11"/>
        <v>10</v>
      </c>
    </row>
    <row r="370" spans="1:7" ht="26.1" hidden="1">
      <c r="A370" s="403" t="s">
        <v>14434</v>
      </c>
      <c r="B370">
        <v>100000</v>
      </c>
      <c r="C370" t="s">
        <v>14435</v>
      </c>
      <c r="D370">
        <v>228</v>
      </c>
      <c r="E370" s="404">
        <v>171104072</v>
      </c>
      <c r="F370" s="401" t="str">
        <f t="shared" si="10"/>
        <v>Í1+$'È2gÎ</v>
      </c>
      <c r="G370" t="str">
        <f t="shared" si="11"/>
        <v>14</v>
      </c>
    </row>
    <row r="371" spans="1:7" ht="26.1" hidden="1">
      <c r="A371" s="403" t="s">
        <v>14436</v>
      </c>
      <c r="B371">
        <v>28000</v>
      </c>
      <c r="C371" t="s">
        <v>14437</v>
      </c>
      <c r="D371">
        <v>600</v>
      </c>
      <c r="F371" s="401" t="e">
        <f t="shared" si="10"/>
        <v>#VALUE!</v>
      </c>
      <c r="G371" t="str">
        <f t="shared" si="11"/>
        <v>12</v>
      </c>
    </row>
    <row r="372" spans="1:7" ht="26.1" hidden="1">
      <c r="A372" s="403" t="s">
        <v>14438</v>
      </c>
      <c r="B372">
        <v>4700</v>
      </c>
      <c r="C372" t="s">
        <v>14439</v>
      </c>
      <c r="D372">
        <v>167</v>
      </c>
      <c r="E372" s="404">
        <v>171109896</v>
      </c>
      <c r="F372" s="401" t="str">
        <f t="shared" si="10"/>
        <v>Í1+)yÈ6:Î</v>
      </c>
      <c r="G372" t="str">
        <f t="shared" si="11"/>
        <v>36</v>
      </c>
    </row>
    <row r="373" spans="1:7" ht="26.1" hidden="1">
      <c r="A373" s="403" t="s">
        <v>14440</v>
      </c>
      <c r="B373">
        <v>64800</v>
      </c>
      <c r="C373" t="s">
        <v>14441</v>
      </c>
      <c r="D373">
        <v>259</v>
      </c>
      <c r="E373" s="404">
        <v>171101882</v>
      </c>
      <c r="F373" s="401" t="str">
        <f t="shared" si="10"/>
        <v>Í1+!xÈ2mÎ</v>
      </c>
      <c r="G373" t="str">
        <f t="shared" si="11"/>
        <v>08</v>
      </c>
    </row>
    <row r="374" spans="1:7" ht="26.1" hidden="1">
      <c r="A374" s="403" t="s">
        <v>14442</v>
      </c>
      <c r="B374">
        <v>56800</v>
      </c>
      <c r="C374" t="s">
        <v>14443</v>
      </c>
      <c r="D374">
        <v>313</v>
      </c>
      <c r="E374" s="404">
        <v>171101883</v>
      </c>
      <c r="F374" s="401" t="str">
        <f t="shared" si="10"/>
        <v>Í1+!xÈ3sÎ</v>
      </c>
      <c r="G374" t="str">
        <f t="shared" si="11"/>
        <v>08</v>
      </c>
    </row>
    <row r="375" spans="1:7" ht="26.1" hidden="1">
      <c r="A375" s="403" t="s">
        <v>14444</v>
      </c>
      <c r="B375">
        <v>39200</v>
      </c>
      <c r="C375" t="s">
        <v>14445</v>
      </c>
      <c r="D375">
        <v>156</v>
      </c>
      <c r="E375" s="404">
        <v>171103675</v>
      </c>
      <c r="F375" s="401" t="str">
        <f t="shared" si="10"/>
        <v>Í1+#cÈ51Î</v>
      </c>
      <c r="G375" t="str">
        <f t="shared" si="11"/>
        <v>12</v>
      </c>
    </row>
    <row r="376" spans="1:7" ht="26.1" hidden="1">
      <c r="A376" s="403" t="s">
        <v>14446</v>
      </c>
      <c r="B376">
        <v>12000</v>
      </c>
      <c r="C376" t="s">
        <v>14447</v>
      </c>
      <c r="D376">
        <v>455</v>
      </c>
      <c r="E376" s="404">
        <v>171106638</v>
      </c>
      <c r="F376" s="401" t="str">
        <f t="shared" si="10"/>
        <v>Í1+&amp;_È8&lt;Î</v>
      </c>
      <c r="G376" t="str">
        <f t="shared" si="11"/>
        <v>10</v>
      </c>
    </row>
    <row r="377" spans="1:7" ht="26.1" hidden="1">
      <c r="A377" s="403" t="s">
        <v>14448</v>
      </c>
      <c r="B377">
        <v>36000</v>
      </c>
      <c r="C377" t="s">
        <v>14449</v>
      </c>
      <c r="D377">
        <v>493</v>
      </c>
      <c r="F377" s="401" t="e">
        <f t="shared" si="10"/>
        <v>#VALUE!</v>
      </c>
      <c r="G377" t="str">
        <f t="shared" si="11"/>
        <v>16</v>
      </c>
    </row>
    <row r="378" spans="1:7" ht="26.1" hidden="1">
      <c r="A378" s="403" t="s">
        <v>14450</v>
      </c>
      <c r="B378">
        <v>24800</v>
      </c>
      <c r="C378" t="s">
        <v>14451</v>
      </c>
      <c r="D378">
        <v>233</v>
      </c>
      <c r="E378" s="404">
        <v>171111166</v>
      </c>
      <c r="F378" s="401" t="str">
        <f t="shared" si="10"/>
        <v>Í1++0È6QÎ</v>
      </c>
      <c r="G378" t="str">
        <f t="shared" si="11"/>
        <v>26</v>
      </c>
    </row>
    <row r="379" spans="1:7" ht="26.1" hidden="1">
      <c r="A379" s="403" t="s">
        <v>14452</v>
      </c>
      <c r="B379">
        <v>79200</v>
      </c>
      <c r="C379" t="s">
        <v>14453</v>
      </c>
      <c r="D379">
        <v>188</v>
      </c>
      <c r="E379" s="404">
        <v>171103714</v>
      </c>
      <c r="F379" s="401" t="str">
        <f t="shared" si="10"/>
        <v>Í1+#gÈ4;Î</v>
      </c>
      <c r="G379" t="str">
        <f t="shared" si="11"/>
        <v>12</v>
      </c>
    </row>
    <row r="380" spans="1:7" ht="26.1" hidden="1">
      <c r="A380" s="403" t="s">
        <v>14454</v>
      </c>
      <c r="B380">
        <v>220000</v>
      </c>
      <c r="C380" t="s">
        <v>14455</v>
      </c>
      <c r="D380">
        <v>374</v>
      </c>
      <c r="E380" s="404">
        <v>171102686</v>
      </c>
      <c r="F380" s="401" t="str">
        <f t="shared" si="10"/>
        <v>Í1+"dÈ68Î</v>
      </c>
      <c r="G380" t="str">
        <f t="shared" si="11"/>
        <v>02</v>
      </c>
    </row>
    <row r="381" spans="1:7" ht="26.1" hidden="1">
      <c r="A381" s="403" t="s">
        <v>14456</v>
      </c>
      <c r="B381">
        <v>8800</v>
      </c>
      <c r="C381" t="s">
        <v>14457</v>
      </c>
      <c r="D381">
        <v>37</v>
      </c>
      <c r="E381" s="404">
        <v>171106764</v>
      </c>
      <c r="F381" s="401" t="str">
        <f t="shared" si="10"/>
        <v>Í1+&amp;lÈ4XÎ</v>
      </c>
      <c r="G381" t="str">
        <f t="shared" si="11"/>
        <v>10</v>
      </c>
    </row>
    <row r="382" spans="1:7" ht="26.1" hidden="1">
      <c r="A382" s="403" t="s">
        <v>14458</v>
      </c>
      <c r="B382">
        <v>12000</v>
      </c>
      <c r="C382" t="s">
        <v>14459</v>
      </c>
      <c r="D382">
        <v>21</v>
      </c>
      <c r="E382" s="404">
        <v>171108837</v>
      </c>
      <c r="F382" s="401" t="str">
        <f t="shared" si="10"/>
        <v>Í1+(sÈ7%Î</v>
      </c>
      <c r="G382" t="str">
        <f t="shared" si="11"/>
        <v>16</v>
      </c>
    </row>
    <row r="383" spans="1:7" ht="26.1" hidden="1">
      <c r="A383" s="403" t="s">
        <v>14460</v>
      </c>
      <c r="B383">
        <v>39200</v>
      </c>
      <c r="C383" t="s">
        <v>14461</v>
      </c>
      <c r="D383">
        <v>1</v>
      </c>
      <c r="E383" s="404">
        <v>171108822</v>
      </c>
      <c r="F383" s="401" t="str">
        <f t="shared" si="10"/>
        <v>Í1+(rÈ2jÎ</v>
      </c>
      <c r="G383" t="str">
        <f t="shared" si="11"/>
        <v>16</v>
      </c>
    </row>
    <row r="384" spans="1:7" ht="26.1" hidden="1">
      <c r="A384" s="403" t="s">
        <v>8736</v>
      </c>
      <c r="B384">
        <v>12000</v>
      </c>
      <c r="C384" t="s">
        <v>14462</v>
      </c>
      <c r="D384">
        <v>467</v>
      </c>
      <c r="E384" s="404">
        <v>171108963</v>
      </c>
      <c r="F384" s="401" t="str">
        <f t="shared" si="10"/>
        <v>Í1+(ÄÈ3AÎ</v>
      </c>
      <c r="G384" t="str">
        <f t="shared" si="11"/>
        <v>16</v>
      </c>
    </row>
    <row r="385" spans="1:7" ht="26.1" hidden="1">
      <c r="A385" s="403" t="s">
        <v>14463</v>
      </c>
      <c r="B385">
        <v>2100</v>
      </c>
      <c r="C385" t="s">
        <v>14464</v>
      </c>
      <c r="D385">
        <v>464</v>
      </c>
      <c r="E385" s="404">
        <v>171108961</v>
      </c>
      <c r="F385" s="401" t="str">
        <f t="shared" si="10"/>
        <v>Í1+(ÄÈ15Î</v>
      </c>
      <c r="G385" t="str">
        <f t="shared" si="11"/>
        <v>16</v>
      </c>
    </row>
    <row r="386" spans="1:7" ht="26.1" hidden="1">
      <c r="A386" s="403" t="s">
        <v>14465</v>
      </c>
      <c r="B386">
        <v>60000</v>
      </c>
      <c r="C386" t="s">
        <v>14466</v>
      </c>
      <c r="D386">
        <v>305</v>
      </c>
      <c r="E386" s="404">
        <v>171104170</v>
      </c>
      <c r="F386" s="401" t="str">
        <f t="shared" si="10"/>
        <v>Í1+$1È0ÇÎ</v>
      </c>
      <c r="G386" t="str">
        <f t="shared" si="11"/>
        <v>14</v>
      </c>
    </row>
    <row r="387" spans="1:7" ht="26.1" hidden="1">
      <c r="A387" s="403" t="s">
        <v>14467</v>
      </c>
      <c r="B387">
        <v>74400</v>
      </c>
      <c r="C387" t="s">
        <v>14468</v>
      </c>
      <c r="D387">
        <v>304</v>
      </c>
      <c r="E387" s="404">
        <v>171104169</v>
      </c>
      <c r="F387" s="401" t="str">
        <f t="shared" ref="F387:F409" si="12">Code128(E387)</f>
        <v>Í1+$0È9NÎ</v>
      </c>
      <c r="G387" t="str">
        <f t="shared" ref="G387:G409" si="13">LEFT(C387,2)</f>
        <v>14</v>
      </c>
    </row>
    <row r="388" spans="1:7" ht="26.1">
      <c r="A388" s="403" t="s">
        <v>14469</v>
      </c>
      <c r="B388">
        <v>429800</v>
      </c>
      <c r="C388" t="s">
        <v>14470</v>
      </c>
      <c r="D388">
        <v>558</v>
      </c>
      <c r="F388" s="401" t="e">
        <f t="shared" si="12"/>
        <v>#VALUE!</v>
      </c>
      <c r="G388" t="str">
        <f t="shared" si="13"/>
        <v>22</v>
      </c>
    </row>
    <row r="389" spans="1:7" ht="26.1">
      <c r="A389" s="403" t="s">
        <v>14471</v>
      </c>
      <c r="B389">
        <v>162600</v>
      </c>
      <c r="C389" t="s">
        <v>14472</v>
      </c>
      <c r="D389">
        <v>489</v>
      </c>
      <c r="F389" s="401" t="e">
        <f t="shared" si="12"/>
        <v>#VALUE!</v>
      </c>
      <c r="G389" t="str">
        <f t="shared" si="13"/>
        <v>22</v>
      </c>
    </row>
    <row r="390" spans="1:7" ht="26.1" hidden="1">
      <c r="A390" s="403" t="s">
        <v>14473</v>
      </c>
      <c r="B390">
        <v>18400</v>
      </c>
      <c r="C390" t="s">
        <v>14474</v>
      </c>
      <c r="D390">
        <v>479</v>
      </c>
      <c r="E390" s="404">
        <v>171103832</v>
      </c>
      <c r="F390" s="401" t="str">
        <f t="shared" si="12"/>
        <v>Í1+#sÈ2_Î</v>
      </c>
      <c r="G390" t="str">
        <f t="shared" si="13"/>
        <v>12</v>
      </c>
    </row>
    <row r="391" spans="1:7" ht="26.1" hidden="1">
      <c r="A391" s="403" t="s">
        <v>14475</v>
      </c>
      <c r="B391">
        <v>36000</v>
      </c>
      <c r="C391" t="s">
        <v>14476</v>
      </c>
      <c r="D391">
        <v>446</v>
      </c>
      <c r="E391" s="404">
        <v>171106902</v>
      </c>
      <c r="F391" s="401" t="str">
        <f t="shared" si="12"/>
        <v>Í1+&amp;zÈ2ÈÎ</v>
      </c>
      <c r="G391" t="str">
        <f t="shared" si="13"/>
        <v>10</v>
      </c>
    </row>
    <row r="392" spans="1:7" ht="26.1" hidden="1">
      <c r="A392" s="403" t="s">
        <v>14477</v>
      </c>
      <c r="B392">
        <v>18400</v>
      </c>
      <c r="C392" t="s">
        <v>14478</v>
      </c>
      <c r="D392">
        <v>587</v>
      </c>
      <c r="F392" s="401" t="e">
        <f t="shared" si="12"/>
        <v>#VALUE!</v>
      </c>
      <c r="G392" t="str">
        <f t="shared" si="13"/>
        <v>04</v>
      </c>
    </row>
    <row r="393" spans="1:7" ht="26.1" hidden="1">
      <c r="A393" s="403" t="s">
        <v>14430</v>
      </c>
      <c r="B393">
        <v>40800</v>
      </c>
      <c r="C393" t="s">
        <v>14479</v>
      </c>
      <c r="D393">
        <v>585</v>
      </c>
      <c r="F393" s="401" t="e">
        <f t="shared" si="12"/>
        <v>#VALUE!</v>
      </c>
      <c r="G393" t="str">
        <f t="shared" si="13"/>
        <v>04</v>
      </c>
    </row>
    <row r="394" spans="1:7" ht="26.1" hidden="1">
      <c r="A394" s="403" t="s">
        <v>14480</v>
      </c>
      <c r="B394">
        <v>3400</v>
      </c>
      <c r="C394" t="s">
        <v>14481</v>
      </c>
      <c r="D394">
        <v>54</v>
      </c>
      <c r="E394" s="404">
        <v>171107033</v>
      </c>
      <c r="F394" s="401" t="str">
        <f t="shared" si="12"/>
        <v>Í1+'#È3fÎ</v>
      </c>
      <c r="G394" t="str">
        <f t="shared" si="13"/>
        <v>04</v>
      </c>
    </row>
    <row r="395" spans="1:7" ht="26.1">
      <c r="A395" s="403" t="s">
        <v>256</v>
      </c>
      <c r="B395">
        <v>25000</v>
      </c>
      <c r="C395" t="s">
        <v>14482</v>
      </c>
      <c r="D395">
        <v>106</v>
      </c>
      <c r="F395" s="401" t="e">
        <f t="shared" si="12"/>
        <v>#VALUE!</v>
      </c>
      <c r="G395" t="str">
        <f t="shared" si="13"/>
        <v>22</v>
      </c>
    </row>
    <row r="396" spans="1:7" ht="26.1">
      <c r="A396" s="403" t="s">
        <v>256</v>
      </c>
      <c r="B396">
        <v>37800</v>
      </c>
      <c r="C396" t="s">
        <v>14483</v>
      </c>
      <c r="D396">
        <v>573</v>
      </c>
      <c r="F396" s="401" t="e">
        <f t="shared" si="12"/>
        <v>#VALUE!</v>
      </c>
      <c r="G396" t="str">
        <f t="shared" si="13"/>
        <v>22</v>
      </c>
    </row>
    <row r="397" spans="1:7" ht="26.1">
      <c r="A397" s="403" t="s">
        <v>14484</v>
      </c>
      <c r="B397">
        <v>628200</v>
      </c>
      <c r="C397" t="s">
        <v>14485</v>
      </c>
      <c r="D397">
        <v>123</v>
      </c>
      <c r="F397" s="401" t="e">
        <f t="shared" si="12"/>
        <v>#VALUE!</v>
      </c>
      <c r="G397" t="str">
        <f t="shared" si="13"/>
        <v>22</v>
      </c>
    </row>
    <row r="398" spans="1:7" ht="26.1">
      <c r="A398" s="403" t="s">
        <v>14486</v>
      </c>
      <c r="B398">
        <v>44200</v>
      </c>
      <c r="C398" t="s">
        <v>14487</v>
      </c>
      <c r="D398">
        <v>444</v>
      </c>
      <c r="F398" s="401" t="e">
        <f t="shared" si="12"/>
        <v>#VALUE!</v>
      </c>
      <c r="G398" t="str">
        <f t="shared" si="13"/>
        <v>22</v>
      </c>
    </row>
    <row r="399" spans="1:7" ht="26.1" hidden="1">
      <c r="A399" s="403" t="s">
        <v>14488</v>
      </c>
      <c r="B399">
        <v>36000</v>
      </c>
      <c r="C399" t="s">
        <v>14489</v>
      </c>
      <c r="D399">
        <v>554</v>
      </c>
      <c r="F399" s="401" t="e">
        <f t="shared" si="12"/>
        <v>#VALUE!</v>
      </c>
      <c r="G399" t="str">
        <f t="shared" si="13"/>
        <v>04</v>
      </c>
    </row>
    <row r="400" spans="1:7" ht="26.1" hidden="1">
      <c r="A400" s="403" t="s">
        <v>4502</v>
      </c>
      <c r="B400">
        <v>103200</v>
      </c>
      <c r="C400" t="s">
        <v>14490</v>
      </c>
      <c r="D400">
        <v>13</v>
      </c>
      <c r="E400" s="404">
        <v>171110033</v>
      </c>
      <c r="F400" s="401" t="str">
        <f t="shared" si="12"/>
        <v>Í1+*#È3oÎ</v>
      </c>
      <c r="G400" t="str">
        <f t="shared" si="13"/>
        <v>36</v>
      </c>
    </row>
    <row r="401" spans="1:7" ht="26.1" hidden="1">
      <c r="A401" s="403" t="s">
        <v>14491</v>
      </c>
      <c r="B401">
        <v>20000</v>
      </c>
      <c r="C401" t="s">
        <v>14492</v>
      </c>
      <c r="D401">
        <v>138</v>
      </c>
      <c r="E401" s="404">
        <v>171110804</v>
      </c>
      <c r="F401" s="401" t="str">
        <f t="shared" si="12"/>
        <v>Í1+*pÈ4tÎ</v>
      </c>
      <c r="G401" t="str">
        <f t="shared" si="13"/>
        <v>06</v>
      </c>
    </row>
    <row r="402" spans="1:7" ht="26.1">
      <c r="A402" s="403" t="s">
        <v>14493</v>
      </c>
      <c r="B402">
        <v>37800</v>
      </c>
      <c r="C402" t="s">
        <v>14494</v>
      </c>
      <c r="D402">
        <v>451</v>
      </c>
      <c r="F402" s="401" t="e">
        <f t="shared" si="12"/>
        <v>#VALUE!</v>
      </c>
      <c r="G402" t="str">
        <f t="shared" si="13"/>
        <v>22</v>
      </c>
    </row>
    <row r="403" spans="1:7" ht="26.1" hidden="1">
      <c r="A403" s="403" t="s">
        <v>14495</v>
      </c>
      <c r="B403">
        <v>4700</v>
      </c>
      <c r="C403" t="s">
        <v>14496</v>
      </c>
      <c r="D403">
        <v>202</v>
      </c>
      <c r="E403" s="404">
        <v>171109865</v>
      </c>
      <c r="F403" s="401" t="str">
        <f t="shared" si="12"/>
        <v>Í1+)vÈ5(Î</v>
      </c>
      <c r="G403" t="str">
        <f t="shared" si="13"/>
        <v>36</v>
      </c>
    </row>
    <row r="404" spans="1:7" ht="26.1" hidden="1">
      <c r="A404" s="403" t="s">
        <v>8651</v>
      </c>
      <c r="B404">
        <v>24800</v>
      </c>
      <c r="C404" t="s">
        <v>14497</v>
      </c>
      <c r="D404">
        <v>312</v>
      </c>
      <c r="E404" s="404">
        <v>171104328</v>
      </c>
      <c r="F404" s="401" t="str">
        <f t="shared" si="12"/>
        <v>Í1+$@È8!Î</v>
      </c>
      <c r="G404" t="str">
        <f t="shared" si="13"/>
        <v>14</v>
      </c>
    </row>
    <row r="405" spans="1:7" ht="26.1" hidden="1">
      <c r="A405" s="403" t="s">
        <v>14498</v>
      </c>
      <c r="B405">
        <v>4700</v>
      </c>
      <c r="C405" t="s">
        <v>14499</v>
      </c>
      <c r="D405">
        <v>444</v>
      </c>
      <c r="E405" s="404">
        <v>171109660</v>
      </c>
      <c r="F405" s="401" t="str">
        <f t="shared" si="12"/>
        <v>Í1+)bÈ0!Î</v>
      </c>
      <c r="G405" t="str">
        <f t="shared" si="13"/>
        <v>36</v>
      </c>
    </row>
    <row r="406" spans="1:7" ht="26.1" hidden="1">
      <c r="A406" s="403" t="s">
        <v>14500</v>
      </c>
      <c r="B406">
        <v>16800</v>
      </c>
      <c r="C406" t="s">
        <v>14501</v>
      </c>
      <c r="D406">
        <v>458</v>
      </c>
      <c r="E406" s="404">
        <v>171109647</v>
      </c>
      <c r="F406" s="401" t="str">
        <f t="shared" si="12"/>
        <v>Í1+)`È7CÎ</v>
      </c>
      <c r="G406" t="str">
        <f t="shared" si="13"/>
        <v>36</v>
      </c>
    </row>
    <row r="407" spans="1:7" ht="26.1" hidden="1">
      <c r="A407" s="403" t="s">
        <v>14502</v>
      </c>
      <c r="B407">
        <v>13600</v>
      </c>
      <c r="C407" t="s">
        <v>14503</v>
      </c>
      <c r="D407">
        <v>243</v>
      </c>
      <c r="E407" s="404">
        <v>171114183</v>
      </c>
      <c r="F407" s="401" t="str">
        <f t="shared" si="12"/>
        <v>Í1+.2È3PÎ</v>
      </c>
      <c r="G407" t="str">
        <f t="shared" si="13"/>
        <v>32</v>
      </c>
    </row>
    <row r="408" spans="1:7" ht="26.1" hidden="1">
      <c r="A408" s="403" t="s">
        <v>14504</v>
      </c>
      <c r="B408">
        <v>18400</v>
      </c>
      <c r="C408" t="s">
        <v>14505</v>
      </c>
      <c r="D408">
        <v>525</v>
      </c>
      <c r="F408" s="401" t="e">
        <f t="shared" si="12"/>
        <v>#VALUE!</v>
      </c>
      <c r="G408" t="str">
        <f t="shared" si="13"/>
        <v>26</v>
      </c>
    </row>
    <row r="409" spans="1:7" ht="26.1" hidden="1">
      <c r="A409" s="403" t="s">
        <v>14506</v>
      </c>
      <c r="B409">
        <v>95200</v>
      </c>
      <c r="C409" t="s">
        <v>14507</v>
      </c>
      <c r="D409">
        <v>592</v>
      </c>
      <c r="F409" s="401" t="e">
        <f t="shared" si="12"/>
        <v>#VALUE!</v>
      </c>
      <c r="G409" t="str">
        <f t="shared" si="13"/>
        <v>16</v>
      </c>
    </row>
  </sheetData>
  <autoFilter ref="A1:G409">
    <filterColumn colId="6">
      <filters>
        <filter val="22"/>
      </filters>
    </filterColumn>
  </autoFilter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603"/>
  <sheetViews>
    <sheetView topLeftCell="A217" workbookViewId="0">
      <selection activeCell="F261" sqref="F261"/>
    </sheetView>
  </sheetViews>
  <sheetFormatPr defaultRowHeight="14.4"/>
  <cols>
    <col min="1" max="1" width="17.15625" customWidth="1"/>
    <col min="2" max="2" width="10.41796875" bestFit="1" customWidth="1"/>
    <col min="5" max="5" width="11.945312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6.1">
      <c r="A2" s="403" t="s">
        <v>15198</v>
      </c>
      <c r="B2">
        <v>157800</v>
      </c>
      <c r="C2" t="s">
        <v>15199</v>
      </c>
      <c r="D2">
        <v>249</v>
      </c>
      <c r="F2" s="401" t="e">
        <f>Code128(E2)</f>
        <v>#VALUE!</v>
      </c>
      <c r="G2" t="str">
        <f>LEFT(C2,2)</f>
        <v>22</v>
      </c>
    </row>
    <row r="3" spans="1:7" ht="26.1" hidden="1">
      <c r="A3" s="403" t="s">
        <v>15200</v>
      </c>
      <c r="B3">
        <v>15200</v>
      </c>
      <c r="C3" t="s">
        <v>15201</v>
      </c>
      <c r="D3">
        <v>25</v>
      </c>
      <c r="E3" s="404">
        <v>171110989</v>
      </c>
      <c r="F3" s="401" t="str">
        <f t="shared" ref="F3:F66" si="0">Code128(E3)</f>
        <v>Í1+*ÆÈ9sÎ</v>
      </c>
      <c r="G3" t="str">
        <f t="shared" ref="G3:G66" si="1">LEFT(C3,2)</f>
        <v>26</v>
      </c>
    </row>
    <row r="4" spans="1:7" ht="26.1" hidden="1">
      <c r="A4" s="403" t="s">
        <v>15202</v>
      </c>
      <c r="B4">
        <v>32800</v>
      </c>
      <c r="C4" t="s">
        <v>15203</v>
      </c>
      <c r="D4">
        <v>288</v>
      </c>
      <c r="E4" s="404">
        <v>171106668</v>
      </c>
      <c r="F4" s="401" t="str">
        <f t="shared" si="0"/>
        <v>Í1+&amp;bÈ8HÎ</v>
      </c>
      <c r="G4" t="str">
        <f t="shared" si="1"/>
        <v>10</v>
      </c>
    </row>
    <row r="5" spans="1:7" ht="26.1" hidden="1">
      <c r="A5" s="403" t="s">
        <v>15204</v>
      </c>
      <c r="B5">
        <v>42400</v>
      </c>
      <c r="C5" t="s">
        <v>15205</v>
      </c>
      <c r="D5">
        <v>290</v>
      </c>
      <c r="E5" s="404">
        <v>171106670</v>
      </c>
      <c r="F5" s="401" t="str">
        <f t="shared" si="0"/>
        <v>Í1+&amp;cÈ0ÇÎ</v>
      </c>
      <c r="G5" t="str">
        <f t="shared" si="1"/>
        <v>10</v>
      </c>
    </row>
    <row r="6" spans="1:7" ht="26.1" hidden="1">
      <c r="A6" s="403" t="s">
        <v>15206</v>
      </c>
      <c r="B6">
        <v>7200</v>
      </c>
      <c r="C6" t="s">
        <v>15207</v>
      </c>
      <c r="D6">
        <v>40</v>
      </c>
      <c r="E6" s="404">
        <v>171111875</v>
      </c>
      <c r="F6" s="401" t="str">
        <f t="shared" si="0"/>
        <v>Í1++wÈ52Î</v>
      </c>
      <c r="G6" t="str">
        <f t="shared" si="1"/>
        <v>24</v>
      </c>
    </row>
    <row r="7" spans="1:7" ht="26.1" hidden="1">
      <c r="A7" s="403" t="s">
        <v>15208</v>
      </c>
      <c r="B7">
        <v>53600</v>
      </c>
      <c r="C7" t="s">
        <v>15209</v>
      </c>
      <c r="D7">
        <v>266</v>
      </c>
      <c r="E7" s="404">
        <v>171103864</v>
      </c>
      <c r="F7" s="401" t="str">
        <f t="shared" si="0"/>
        <v>Í1+#vÈ4wÎ</v>
      </c>
      <c r="G7" t="str">
        <f t="shared" si="1"/>
        <v>12</v>
      </c>
    </row>
    <row r="8" spans="1:7" ht="26.1" hidden="1">
      <c r="A8" s="403" t="s">
        <v>15210</v>
      </c>
      <c r="B8">
        <v>12000</v>
      </c>
      <c r="C8" t="s">
        <v>15211</v>
      </c>
      <c r="D8">
        <v>408</v>
      </c>
      <c r="E8" s="404">
        <v>171109692</v>
      </c>
      <c r="F8" s="401" t="str">
        <f t="shared" si="0"/>
        <v>Í1+)eÈ29Î</v>
      </c>
      <c r="G8" t="str">
        <f t="shared" si="1"/>
        <v>36</v>
      </c>
    </row>
    <row r="9" spans="1:7" ht="26.1" hidden="1">
      <c r="A9" s="403" t="s">
        <v>15212</v>
      </c>
      <c r="B9">
        <v>82400</v>
      </c>
      <c r="C9" t="s">
        <v>15213</v>
      </c>
      <c r="D9">
        <v>458</v>
      </c>
      <c r="E9" s="404">
        <v>171109020</v>
      </c>
      <c r="F9" s="401" t="str">
        <f t="shared" si="0"/>
        <v>Í1+)"È0VÎ</v>
      </c>
      <c r="G9" t="str">
        <f t="shared" si="1"/>
        <v>16</v>
      </c>
    </row>
    <row r="10" spans="1:7" ht="26.1" hidden="1">
      <c r="A10" s="403" t="s">
        <v>15214</v>
      </c>
      <c r="B10">
        <v>40800</v>
      </c>
      <c r="C10" t="s">
        <v>15215</v>
      </c>
      <c r="D10">
        <v>109</v>
      </c>
      <c r="E10" s="404">
        <v>171106844</v>
      </c>
      <c r="F10" s="401" t="str">
        <f t="shared" si="0"/>
        <v>Í1+&amp;tÈ4xÎ</v>
      </c>
      <c r="G10" t="str">
        <f t="shared" si="1"/>
        <v>10</v>
      </c>
    </row>
    <row r="11" spans="1:7" ht="26.1" hidden="1">
      <c r="A11" s="403" t="s">
        <v>15216</v>
      </c>
      <c r="B11">
        <v>7200</v>
      </c>
      <c r="C11" t="s">
        <v>15217</v>
      </c>
      <c r="D11">
        <v>34</v>
      </c>
      <c r="E11" s="404">
        <v>171106761</v>
      </c>
      <c r="F11" s="401" t="str">
        <f t="shared" si="0"/>
        <v>Í1+&amp;lÈ1FÎ</v>
      </c>
      <c r="G11" t="str">
        <f t="shared" si="1"/>
        <v>10</v>
      </c>
    </row>
    <row r="12" spans="1:7" ht="26.1" hidden="1">
      <c r="A12" s="403" t="s">
        <v>15218</v>
      </c>
      <c r="B12">
        <v>7200</v>
      </c>
      <c r="C12" t="s">
        <v>15219</v>
      </c>
      <c r="D12">
        <v>49</v>
      </c>
      <c r="E12" s="404">
        <v>171106773</v>
      </c>
      <c r="F12" s="401" t="str">
        <f t="shared" si="0"/>
        <v>Í1+&amp;mÈ3VÎ</v>
      </c>
      <c r="G12" t="str">
        <f t="shared" si="1"/>
        <v>10</v>
      </c>
    </row>
    <row r="13" spans="1:7" ht="26.1" hidden="1">
      <c r="A13" s="403" t="s">
        <v>15220</v>
      </c>
      <c r="B13">
        <v>7200</v>
      </c>
      <c r="C13" t="s">
        <v>15221</v>
      </c>
      <c r="D13">
        <v>50</v>
      </c>
      <c r="E13" s="404">
        <v>171106774</v>
      </c>
      <c r="F13" s="401" t="str">
        <f t="shared" si="0"/>
        <v>Í1+&amp;mÈ4\Î</v>
      </c>
      <c r="G13" t="str">
        <f t="shared" si="1"/>
        <v>10</v>
      </c>
    </row>
    <row r="14" spans="1:7" ht="26.1" hidden="1">
      <c r="A14" s="403" t="s">
        <v>15222</v>
      </c>
      <c r="B14">
        <v>64800</v>
      </c>
      <c r="C14" t="s">
        <v>15223</v>
      </c>
      <c r="D14">
        <v>65</v>
      </c>
      <c r="E14" s="404">
        <v>171106807</v>
      </c>
      <c r="F14" s="401" t="str">
        <f t="shared" si="0"/>
        <v>Í1+&amp;pÈ7zÎ</v>
      </c>
      <c r="G14" t="str">
        <f t="shared" si="1"/>
        <v>10</v>
      </c>
    </row>
    <row r="15" spans="1:7" ht="26.1" hidden="1">
      <c r="A15" s="403" t="s">
        <v>15224</v>
      </c>
      <c r="B15">
        <v>26400</v>
      </c>
      <c r="C15" t="s">
        <v>15225</v>
      </c>
      <c r="D15">
        <v>82</v>
      </c>
      <c r="E15" s="404">
        <v>171106822</v>
      </c>
      <c r="F15" s="401" t="str">
        <f t="shared" si="0"/>
        <v>Í1+&amp;rÈ2dÎ</v>
      </c>
      <c r="G15" t="str">
        <f t="shared" si="1"/>
        <v>10</v>
      </c>
    </row>
    <row r="16" spans="1:7" ht="26.1" hidden="1">
      <c r="A16" s="403" t="s">
        <v>15226</v>
      </c>
      <c r="B16">
        <v>15200</v>
      </c>
      <c r="C16" t="s">
        <v>15227</v>
      </c>
      <c r="D16">
        <v>89</v>
      </c>
      <c r="E16" s="404">
        <v>171106827</v>
      </c>
      <c r="F16" s="401" t="str">
        <f t="shared" si="0"/>
        <v>Í1+&amp;rÈ7ÆÎ</v>
      </c>
      <c r="G16" t="str">
        <f t="shared" si="1"/>
        <v>10</v>
      </c>
    </row>
    <row r="17" spans="1:7" ht="26.1" hidden="1">
      <c r="A17" s="403" t="s">
        <v>15228</v>
      </c>
      <c r="B17">
        <v>16800</v>
      </c>
      <c r="C17" t="s">
        <v>15229</v>
      </c>
      <c r="D17">
        <v>98</v>
      </c>
      <c r="E17" s="404">
        <v>171106834</v>
      </c>
      <c r="F17" s="401" t="str">
        <f t="shared" si="0"/>
        <v>Í1+&amp;sÈ4tÎ</v>
      </c>
      <c r="G17" t="str">
        <f t="shared" si="1"/>
        <v>10</v>
      </c>
    </row>
    <row r="18" spans="1:7" ht="26.1" hidden="1">
      <c r="A18" s="403" t="s">
        <v>15230</v>
      </c>
      <c r="B18">
        <v>44000</v>
      </c>
      <c r="C18" t="s">
        <v>15231</v>
      </c>
      <c r="D18">
        <v>155</v>
      </c>
      <c r="E18" s="404">
        <v>171106885</v>
      </c>
      <c r="F18" s="401" t="str">
        <f t="shared" si="0"/>
        <v>Í1+&amp;xÈ5'Î</v>
      </c>
      <c r="G18" t="str">
        <f t="shared" si="1"/>
        <v>10</v>
      </c>
    </row>
    <row r="19" spans="1:7" ht="26.1" hidden="1">
      <c r="A19" s="403" t="s">
        <v>15232</v>
      </c>
      <c r="B19">
        <v>95200</v>
      </c>
      <c r="C19" t="s">
        <v>15233</v>
      </c>
      <c r="D19">
        <v>158</v>
      </c>
      <c r="E19" s="404">
        <v>171106888</v>
      </c>
      <c r="F19" s="401" t="str">
        <f t="shared" si="0"/>
        <v>Í1+&amp;xÈ89Î</v>
      </c>
      <c r="G19" t="str">
        <f t="shared" si="1"/>
        <v>10</v>
      </c>
    </row>
    <row r="20" spans="1:7" ht="26.1" hidden="1">
      <c r="A20" s="403" t="s">
        <v>15234</v>
      </c>
      <c r="B20">
        <v>13600</v>
      </c>
      <c r="C20" t="s">
        <v>15235</v>
      </c>
      <c r="D20">
        <v>335</v>
      </c>
      <c r="E20" s="404">
        <v>171106711</v>
      </c>
      <c r="F20" s="401" t="str">
        <f t="shared" si="0"/>
        <v>Í1+&amp;gÈ12Î</v>
      </c>
      <c r="G20" t="str">
        <f t="shared" si="1"/>
        <v>10</v>
      </c>
    </row>
    <row r="21" spans="1:7" ht="26.1" hidden="1">
      <c r="A21" s="403" t="s">
        <v>15236</v>
      </c>
      <c r="B21">
        <v>4700</v>
      </c>
      <c r="C21" t="s">
        <v>15237</v>
      </c>
      <c r="D21">
        <v>337</v>
      </c>
      <c r="E21" s="404">
        <v>171106713</v>
      </c>
      <c r="F21" s="401" t="str">
        <f t="shared" si="0"/>
        <v>Í1+&amp;gÈ3&gt;Î</v>
      </c>
      <c r="G21" t="str">
        <f t="shared" si="1"/>
        <v>10</v>
      </c>
    </row>
    <row r="22" spans="1:7" ht="26.1" hidden="1">
      <c r="A22" s="403" t="s">
        <v>15238</v>
      </c>
      <c r="B22">
        <v>23200</v>
      </c>
      <c r="C22" t="s">
        <v>15239</v>
      </c>
      <c r="D22">
        <v>141</v>
      </c>
      <c r="E22" s="404">
        <v>171106871</v>
      </c>
      <c r="F22" s="401" t="str">
        <f t="shared" si="0"/>
        <v>Í1+&amp;wÈ1rÎ</v>
      </c>
      <c r="G22" t="str">
        <f t="shared" si="1"/>
        <v>10</v>
      </c>
    </row>
    <row r="23" spans="1:7" ht="26.1" hidden="1">
      <c r="A23" s="403" t="s">
        <v>15240</v>
      </c>
      <c r="B23">
        <v>18400</v>
      </c>
      <c r="C23" t="s">
        <v>15241</v>
      </c>
      <c r="D23">
        <v>595</v>
      </c>
      <c r="E23" s="404">
        <v>171109523</v>
      </c>
      <c r="F23" s="401" t="str">
        <f t="shared" si="0"/>
        <v>Í1+)TÈ3bÎ</v>
      </c>
      <c r="G23" t="str">
        <f t="shared" si="1"/>
        <v>36</v>
      </c>
    </row>
    <row r="24" spans="1:7" ht="26.1" hidden="1">
      <c r="A24" s="403" t="s">
        <v>15242</v>
      </c>
      <c r="B24">
        <v>34400</v>
      </c>
      <c r="C24" t="s">
        <v>15243</v>
      </c>
      <c r="D24">
        <v>311</v>
      </c>
      <c r="E24" s="404">
        <v>171104485</v>
      </c>
      <c r="F24" s="401" t="str">
        <f t="shared" si="0"/>
        <v>Í1+$PÈ5OÎ</v>
      </c>
      <c r="G24" t="str">
        <f t="shared" si="1"/>
        <v>20</v>
      </c>
    </row>
    <row r="25" spans="1:7" ht="26.1" hidden="1">
      <c r="A25" s="403" t="s">
        <v>15244</v>
      </c>
      <c r="B25">
        <v>76000</v>
      </c>
      <c r="C25" t="s">
        <v>15245</v>
      </c>
      <c r="D25">
        <v>459</v>
      </c>
      <c r="E25" s="404">
        <v>171101449</v>
      </c>
      <c r="F25" s="401" t="str">
        <f t="shared" si="0"/>
        <v>Í1+!LÈ9NÎ</v>
      </c>
      <c r="G25" t="str">
        <f t="shared" si="1"/>
        <v>18</v>
      </c>
    </row>
    <row r="26" spans="1:7" ht="26.1" hidden="1">
      <c r="A26" s="403" t="s">
        <v>15246</v>
      </c>
      <c r="B26">
        <v>18400</v>
      </c>
      <c r="C26" t="s">
        <v>15247</v>
      </c>
      <c r="D26">
        <v>223</v>
      </c>
      <c r="F26" s="401" t="e">
        <f t="shared" si="0"/>
        <v>#VALUE!</v>
      </c>
      <c r="G26" t="str">
        <f t="shared" si="1"/>
        <v>40</v>
      </c>
    </row>
    <row r="27" spans="1:7" ht="26.1" hidden="1">
      <c r="A27" s="403" t="s">
        <v>4348</v>
      </c>
      <c r="B27">
        <v>29600</v>
      </c>
      <c r="C27" t="s">
        <v>15248</v>
      </c>
      <c r="D27">
        <v>341</v>
      </c>
      <c r="E27" s="404">
        <v>171101918</v>
      </c>
      <c r="F27" s="401" t="str">
        <f t="shared" si="0"/>
        <v>Í1+!{È86Î</v>
      </c>
      <c r="G27" t="str">
        <f t="shared" si="1"/>
        <v>08</v>
      </c>
    </row>
    <row r="28" spans="1:7" ht="26.1" hidden="1">
      <c r="A28" s="403" t="s">
        <v>15249</v>
      </c>
      <c r="B28">
        <v>125600</v>
      </c>
      <c r="C28" t="s">
        <v>15250</v>
      </c>
      <c r="D28">
        <v>358</v>
      </c>
      <c r="E28" s="404">
        <v>171107223</v>
      </c>
      <c r="F28" s="401" t="str">
        <f t="shared" si="0"/>
        <v>Í1+'6È3KÎ</v>
      </c>
      <c r="G28" t="str">
        <f t="shared" si="1"/>
        <v>04</v>
      </c>
    </row>
    <row r="29" spans="1:7" ht="26.1" hidden="1">
      <c r="A29" s="403" t="s">
        <v>15251</v>
      </c>
      <c r="B29">
        <v>63200</v>
      </c>
      <c r="C29" t="s">
        <v>15252</v>
      </c>
      <c r="D29">
        <v>21</v>
      </c>
      <c r="E29" s="404">
        <v>171107115</v>
      </c>
      <c r="F29" s="401" t="str">
        <f t="shared" si="0"/>
        <v>Í1+'+È5+Î</v>
      </c>
      <c r="G29" t="str">
        <f t="shared" si="1"/>
        <v>04</v>
      </c>
    </row>
    <row r="30" spans="1:7" ht="26.1" hidden="1">
      <c r="A30" s="403" t="s">
        <v>15253</v>
      </c>
      <c r="B30">
        <v>24800</v>
      </c>
      <c r="C30" t="s">
        <v>15254</v>
      </c>
      <c r="D30">
        <v>74</v>
      </c>
      <c r="F30" s="401" t="e">
        <f t="shared" si="0"/>
        <v>#VALUE!</v>
      </c>
      <c r="G30" t="str">
        <f t="shared" si="1"/>
        <v>40</v>
      </c>
    </row>
    <row r="31" spans="1:7" ht="26.1" hidden="1">
      <c r="A31" s="403" t="s">
        <v>15255</v>
      </c>
      <c r="B31">
        <v>7200</v>
      </c>
      <c r="C31" t="s">
        <v>15256</v>
      </c>
      <c r="D31">
        <v>164</v>
      </c>
      <c r="E31" s="404">
        <v>171109899</v>
      </c>
      <c r="F31" s="401" t="str">
        <f t="shared" si="0"/>
        <v>Í1+)yÈ9LÎ</v>
      </c>
      <c r="G31" t="str">
        <f t="shared" si="1"/>
        <v>36</v>
      </c>
    </row>
    <row r="32" spans="1:7" ht="26.1" hidden="1">
      <c r="A32" s="403" t="s">
        <v>15257</v>
      </c>
      <c r="B32">
        <v>16800</v>
      </c>
      <c r="C32" t="s">
        <v>15258</v>
      </c>
      <c r="D32">
        <v>153</v>
      </c>
      <c r="E32" s="404">
        <v>171114132</v>
      </c>
      <c r="F32" s="401" t="str">
        <f t="shared" si="0"/>
        <v>Í1+.-È26Î</v>
      </c>
      <c r="G32" t="str">
        <f t="shared" si="1"/>
        <v>32</v>
      </c>
    </row>
    <row r="33" spans="1:7" ht="26.1" hidden="1">
      <c r="A33" s="403" t="s">
        <v>15259</v>
      </c>
      <c r="B33">
        <v>3400</v>
      </c>
      <c r="C33" t="s">
        <v>15260</v>
      </c>
      <c r="D33">
        <v>154</v>
      </c>
      <c r="E33" s="404">
        <v>171114133</v>
      </c>
      <c r="F33" s="401" t="str">
        <f t="shared" si="0"/>
        <v>Í1+.-È3&lt;Î</v>
      </c>
      <c r="G33" t="str">
        <f t="shared" si="1"/>
        <v>32</v>
      </c>
    </row>
    <row r="34" spans="1:7" ht="26.1" hidden="1">
      <c r="A34" s="403" t="s">
        <v>15261</v>
      </c>
      <c r="B34">
        <v>4700</v>
      </c>
      <c r="C34" t="s">
        <v>15262</v>
      </c>
      <c r="D34">
        <v>156</v>
      </c>
      <c r="E34" s="404">
        <v>171114135</v>
      </c>
      <c r="F34" s="401" t="str">
        <f t="shared" si="0"/>
        <v>Í1+.-È5HÎ</v>
      </c>
      <c r="G34" t="str">
        <f t="shared" si="1"/>
        <v>32</v>
      </c>
    </row>
    <row r="35" spans="1:7" ht="26.1" hidden="1">
      <c r="A35" s="403" t="s">
        <v>15263</v>
      </c>
      <c r="B35">
        <v>16800</v>
      </c>
      <c r="C35" t="s">
        <v>15264</v>
      </c>
      <c r="D35">
        <v>195</v>
      </c>
      <c r="E35" s="404">
        <v>171103728</v>
      </c>
      <c r="F35" s="401" t="str">
        <f t="shared" si="0"/>
        <v>Í1+#hÈ8WÎ</v>
      </c>
      <c r="G35" t="str">
        <f t="shared" si="1"/>
        <v>12</v>
      </c>
    </row>
    <row r="36" spans="1:7" ht="26.1" hidden="1">
      <c r="A36" s="403" t="s">
        <v>15265</v>
      </c>
      <c r="B36">
        <v>2100</v>
      </c>
      <c r="C36" t="s">
        <v>15266</v>
      </c>
      <c r="D36">
        <v>26</v>
      </c>
      <c r="E36" s="404">
        <v>171107111</v>
      </c>
      <c r="F36" s="401" t="str">
        <f t="shared" si="0"/>
        <v>Í1+'+È1zÎ</v>
      </c>
      <c r="G36" t="str">
        <f t="shared" si="1"/>
        <v>04</v>
      </c>
    </row>
    <row r="37" spans="1:7" ht="26.1" hidden="1">
      <c r="A37" s="403" t="s">
        <v>15267</v>
      </c>
      <c r="B37">
        <v>16800</v>
      </c>
      <c r="C37" t="s">
        <v>15268</v>
      </c>
      <c r="D37">
        <v>49</v>
      </c>
      <c r="F37" s="401" t="e">
        <f t="shared" si="0"/>
        <v>#VALUE!</v>
      </c>
      <c r="G37" t="str">
        <f t="shared" si="1"/>
        <v>30</v>
      </c>
    </row>
    <row r="38" spans="1:7" ht="26.1" hidden="1">
      <c r="A38" s="403" t="s">
        <v>15269</v>
      </c>
      <c r="B38">
        <v>72800</v>
      </c>
      <c r="C38" t="s">
        <v>15270</v>
      </c>
      <c r="D38">
        <v>322</v>
      </c>
      <c r="E38" s="404">
        <v>171104475</v>
      </c>
      <c r="F38" s="401" t="str">
        <f t="shared" si="0"/>
        <v>Í1+$OÈ5KÎ</v>
      </c>
      <c r="G38" t="str">
        <f t="shared" si="1"/>
        <v>20</v>
      </c>
    </row>
    <row r="39" spans="1:7" ht="26.1" hidden="1">
      <c r="A39" s="403" t="s">
        <v>15271</v>
      </c>
      <c r="B39">
        <v>10400</v>
      </c>
      <c r="C39" t="s">
        <v>15272</v>
      </c>
      <c r="D39">
        <v>211</v>
      </c>
      <c r="E39" s="404">
        <v>171114152</v>
      </c>
      <c r="F39" s="401" t="str">
        <f t="shared" si="0"/>
        <v>Í1+./È2&gt;Î</v>
      </c>
      <c r="G39" t="str">
        <f t="shared" si="1"/>
        <v>32</v>
      </c>
    </row>
    <row r="40" spans="1:7" ht="26.1" hidden="1">
      <c r="A40" s="403" t="s">
        <v>15273</v>
      </c>
      <c r="B40">
        <v>18400</v>
      </c>
      <c r="C40" t="s">
        <v>15274</v>
      </c>
      <c r="D40">
        <v>538</v>
      </c>
      <c r="F40" s="401" t="e">
        <f t="shared" si="0"/>
        <v>#VALUE!</v>
      </c>
      <c r="G40" t="str">
        <f t="shared" si="1"/>
        <v>04</v>
      </c>
    </row>
    <row r="41" spans="1:7" ht="26.1">
      <c r="A41" s="403" t="s">
        <v>15275</v>
      </c>
      <c r="B41">
        <v>789800</v>
      </c>
      <c r="C41" t="s">
        <v>15276</v>
      </c>
      <c r="D41">
        <v>299</v>
      </c>
      <c r="F41" s="401" t="e">
        <f t="shared" si="0"/>
        <v>#VALUE!</v>
      </c>
      <c r="G41" t="str">
        <f t="shared" si="1"/>
        <v>22</v>
      </c>
    </row>
    <row r="42" spans="1:7" ht="26.1" hidden="1">
      <c r="A42" s="403" t="s">
        <v>15277</v>
      </c>
      <c r="B42">
        <v>20000</v>
      </c>
      <c r="C42" t="s">
        <v>15278</v>
      </c>
      <c r="D42">
        <v>320</v>
      </c>
      <c r="E42" s="404">
        <v>171101674</v>
      </c>
      <c r="F42" s="401" t="str">
        <f t="shared" si="0"/>
        <v>Í1+!cÈ4%Î</v>
      </c>
      <c r="G42" t="str">
        <f t="shared" si="1"/>
        <v>18</v>
      </c>
    </row>
    <row r="43" spans="1:7" ht="26.1" hidden="1">
      <c r="A43" s="403" t="s">
        <v>15279</v>
      </c>
      <c r="B43">
        <v>10400</v>
      </c>
      <c r="C43" t="s">
        <v>15280</v>
      </c>
      <c r="D43">
        <v>307</v>
      </c>
      <c r="E43" s="404">
        <v>171111289</v>
      </c>
      <c r="F43" s="401" t="str">
        <f t="shared" si="0"/>
        <v>Í1++&lt;È9,Î</v>
      </c>
      <c r="G43" t="str">
        <f t="shared" si="1"/>
        <v>26</v>
      </c>
    </row>
    <row r="44" spans="1:7" ht="26.1" hidden="1">
      <c r="A44" s="403" t="s">
        <v>15281</v>
      </c>
      <c r="B44">
        <v>210400</v>
      </c>
      <c r="C44" t="s">
        <v>15282</v>
      </c>
      <c r="D44">
        <v>306</v>
      </c>
      <c r="E44" s="404">
        <v>171106691</v>
      </c>
      <c r="F44" s="401" t="str">
        <f t="shared" si="0"/>
        <v>Í1+&amp;eÈ1*Î</v>
      </c>
      <c r="G44" t="str">
        <f t="shared" si="1"/>
        <v>10</v>
      </c>
    </row>
    <row r="45" spans="1:7" ht="26.1" hidden="1">
      <c r="A45" s="403" t="s">
        <v>15283</v>
      </c>
      <c r="B45">
        <v>20000</v>
      </c>
      <c r="C45" t="s">
        <v>15284</v>
      </c>
      <c r="D45">
        <v>496</v>
      </c>
      <c r="F45" s="401" t="e">
        <f t="shared" si="0"/>
        <v>#VALUE!</v>
      </c>
      <c r="G45" t="str">
        <f t="shared" si="1"/>
        <v>12</v>
      </c>
    </row>
    <row r="46" spans="1:7" ht="26.1" hidden="1">
      <c r="A46" s="403" t="s">
        <v>15285</v>
      </c>
      <c r="B46">
        <v>16800</v>
      </c>
      <c r="C46" t="s">
        <v>15286</v>
      </c>
      <c r="D46">
        <v>394</v>
      </c>
      <c r="E46" s="404">
        <v>171103630</v>
      </c>
      <c r="F46" s="401" t="str">
        <f t="shared" si="0"/>
        <v>Í1+#_È0jÎ</v>
      </c>
      <c r="G46" t="str">
        <f t="shared" si="1"/>
        <v>12</v>
      </c>
    </row>
    <row r="47" spans="1:7" ht="26.1" hidden="1">
      <c r="A47" s="403" t="s">
        <v>15287</v>
      </c>
      <c r="B47">
        <v>26400</v>
      </c>
      <c r="C47" t="s">
        <v>15288</v>
      </c>
      <c r="D47">
        <v>598</v>
      </c>
      <c r="F47" s="401" t="e">
        <f t="shared" si="0"/>
        <v>#VALUE!</v>
      </c>
      <c r="G47" t="str">
        <f t="shared" si="1"/>
        <v>26</v>
      </c>
    </row>
    <row r="48" spans="1:7" ht="26.1" hidden="1">
      <c r="A48" s="403" t="s">
        <v>15289</v>
      </c>
      <c r="B48">
        <v>84000</v>
      </c>
      <c r="C48" t="s">
        <v>15290</v>
      </c>
      <c r="D48">
        <v>486</v>
      </c>
      <c r="F48" s="401" t="e">
        <f t="shared" si="0"/>
        <v>#VALUE!</v>
      </c>
      <c r="G48" t="str">
        <f t="shared" si="1"/>
        <v>24</v>
      </c>
    </row>
    <row r="49" spans="1:7" ht="26.1" hidden="1">
      <c r="A49" s="403" t="s">
        <v>15291</v>
      </c>
      <c r="B49">
        <v>12000</v>
      </c>
      <c r="C49" t="s">
        <v>15292</v>
      </c>
      <c r="D49">
        <v>520</v>
      </c>
      <c r="F49" s="401" t="e">
        <f t="shared" si="0"/>
        <v>#VALUE!</v>
      </c>
      <c r="G49" t="str">
        <f t="shared" si="1"/>
        <v>04</v>
      </c>
    </row>
    <row r="50" spans="1:7" ht="26.1">
      <c r="A50" s="403" t="s">
        <v>15293</v>
      </c>
      <c r="B50">
        <v>172200</v>
      </c>
      <c r="C50" t="s">
        <v>15294</v>
      </c>
      <c r="D50">
        <v>289</v>
      </c>
      <c r="F50" s="401" t="e">
        <f t="shared" si="0"/>
        <v>#VALUE!</v>
      </c>
      <c r="G50" t="str">
        <f t="shared" si="1"/>
        <v>22</v>
      </c>
    </row>
    <row r="51" spans="1:7" ht="26.1" hidden="1">
      <c r="A51" s="403" t="s">
        <v>15295</v>
      </c>
      <c r="B51">
        <v>15200</v>
      </c>
      <c r="C51" t="s">
        <v>15296</v>
      </c>
      <c r="D51">
        <v>80</v>
      </c>
      <c r="E51" s="404">
        <v>171107081</v>
      </c>
      <c r="F51" s="401" t="str">
        <f t="shared" si="0"/>
        <v>Í1+'(È1nÎ</v>
      </c>
      <c r="G51" t="str">
        <f t="shared" si="1"/>
        <v>04</v>
      </c>
    </row>
    <row r="52" spans="1:7" ht="26.1" hidden="1">
      <c r="A52" s="403" t="s">
        <v>15297</v>
      </c>
      <c r="B52">
        <v>24800</v>
      </c>
      <c r="C52" t="s">
        <v>15298</v>
      </c>
      <c r="D52">
        <v>129</v>
      </c>
      <c r="E52" s="404">
        <v>171109929</v>
      </c>
      <c r="F52" s="401" t="str">
        <f t="shared" si="0"/>
        <v>Í1+)|È9XÎ</v>
      </c>
      <c r="G52" t="str">
        <f t="shared" si="1"/>
        <v>36</v>
      </c>
    </row>
    <row r="53" spans="1:7" ht="26.1" hidden="1">
      <c r="A53" s="403" t="s">
        <v>15299</v>
      </c>
      <c r="B53">
        <v>48800</v>
      </c>
      <c r="C53" t="s">
        <v>15300</v>
      </c>
      <c r="D53">
        <v>303</v>
      </c>
      <c r="E53" s="404">
        <v>171102753</v>
      </c>
      <c r="F53" s="401" t="str">
        <f t="shared" si="0"/>
        <v>Í1+"kÈ3BÎ</v>
      </c>
      <c r="G53" t="str">
        <f t="shared" si="1"/>
        <v>02</v>
      </c>
    </row>
    <row r="54" spans="1:7" ht="26.1" hidden="1">
      <c r="A54" s="403" t="s">
        <v>15301</v>
      </c>
      <c r="B54">
        <v>18400</v>
      </c>
      <c r="C54" t="s">
        <v>15302</v>
      </c>
      <c r="D54">
        <v>59</v>
      </c>
      <c r="E54" s="404">
        <v>171109995</v>
      </c>
      <c r="F54" s="401" t="str">
        <f t="shared" si="0"/>
        <v>Í1+)ÇÈ5\Î</v>
      </c>
      <c r="G54" t="str">
        <f t="shared" si="1"/>
        <v>36</v>
      </c>
    </row>
    <row r="55" spans="1:7" ht="26.1" hidden="1">
      <c r="A55" s="403" t="s">
        <v>15303</v>
      </c>
      <c r="B55">
        <v>47200</v>
      </c>
      <c r="C55" t="s">
        <v>15304</v>
      </c>
      <c r="D55">
        <v>546</v>
      </c>
      <c r="F55" s="401" t="e">
        <f t="shared" si="0"/>
        <v>#VALUE!</v>
      </c>
      <c r="G55" t="str">
        <f t="shared" si="1"/>
        <v>04</v>
      </c>
    </row>
    <row r="56" spans="1:7" ht="26.1" hidden="1">
      <c r="A56" s="403" t="s">
        <v>15305</v>
      </c>
      <c r="B56">
        <v>23200</v>
      </c>
      <c r="C56" t="s">
        <v>15306</v>
      </c>
      <c r="D56">
        <v>257</v>
      </c>
      <c r="E56" s="404">
        <v>171106562</v>
      </c>
      <c r="F56" s="401" t="str">
        <f t="shared" si="0"/>
        <v>Í1+&amp;XÈ2cÎ</v>
      </c>
      <c r="G56" t="str">
        <f t="shared" si="1"/>
        <v>10</v>
      </c>
    </row>
    <row r="57" spans="1:7" ht="26.1" hidden="1">
      <c r="A57" s="403" t="s">
        <v>15307</v>
      </c>
      <c r="B57">
        <v>18400</v>
      </c>
      <c r="C57" t="s">
        <v>15308</v>
      </c>
      <c r="D57">
        <v>350</v>
      </c>
      <c r="E57" s="404">
        <v>171107216</v>
      </c>
      <c r="F57" s="401" t="str">
        <f t="shared" si="0"/>
        <v>Í1+'5È6YÎ</v>
      </c>
      <c r="G57" t="str">
        <f t="shared" si="1"/>
        <v>04</v>
      </c>
    </row>
    <row r="58" spans="1:7" ht="26.1" hidden="1">
      <c r="A58" s="403" t="s">
        <v>15309</v>
      </c>
      <c r="B58">
        <v>16800</v>
      </c>
      <c r="C58" t="s">
        <v>15310</v>
      </c>
      <c r="D58">
        <v>215</v>
      </c>
      <c r="E58" s="404">
        <v>171110943</v>
      </c>
      <c r="F58" s="401" t="str">
        <f t="shared" si="0"/>
        <v>Í1+*~È3?Î</v>
      </c>
      <c r="G58" t="str">
        <f t="shared" si="1"/>
        <v>26</v>
      </c>
    </row>
    <row r="59" spans="1:7" ht="26.1" hidden="1">
      <c r="A59" s="403" t="s">
        <v>15311</v>
      </c>
      <c r="B59">
        <v>140000</v>
      </c>
      <c r="C59" t="s">
        <v>15312</v>
      </c>
      <c r="D59">
        <v>431</v>
      </c>
      <c r="E59" s="404">
        <v>171103720</v>
      </c>
      <c r="F59" s="401" t="str">
        <f t="shared" si="0"/>
        <v>Í1+#hÈ0'Î</v>
      </c>
      <c r="G59" t="str">
        <f t="shared" si="1"/>
        <v>12</v>
      </c>
    </row>
    <row r="60" spans="1:7" ht="26.1" hidden="1">
      <c r="A60" s="403" t="s">
        <v>15313</v>
      </c>
      <c r="B60">
        <v>13600</v>
      </c>
      <c r="C60" t="s">
        <v>15314</v>
      </c>
      <c r="D60">
        <v>252</v>
      </c>
      <c r="F60" s="401" t="e">
        <f t="shared" si="0"/>
        <v>#VALUE!</v>
      </c>
      <c r="G60" t="str">
        <f t="shared" si="1"/>
        <v>30</v>
      </c>
    </row>
    <row r="61" spans="1:7" ht="26.1" hidden="1">
      <c r="A61" s="403" t="s">
        <v>15315</v>
      </c>
      <c r="B61">
        <v>7200</v>
      </c>
      <c r="C61" t="s">
        <v>15316</v>
      </c>
      <c r="D61">
        <v>575</v>
      </c>
      <c r="F61" s="401" t="e">
        <f t="shared" si="0"/>
        <v>#VALUE!</v>
      </c>
      <c r="G61" t="str">
        <f t="shared" si="1"/>
        <v>30</v>
      </c>
    </row>
    <row r="62" spans="1:7" ht="26.1" hidden="1">
      <c r="A62" s="403" t="s">
        <v>4556</v>
      </c>
      <c r="B62">
        <v>4700</v>
      </c>
      <c r="C62" t="s">
        <v>15317</v>
      </c>
      <c r="D62">
        <v>312</v>
      </c>
      <c r="E62" s="404">
        <v>171107019</v>
      </c>
      <c r="F62" s="401" t="str">
        <f t="shared" si="0"/>
        <v>Í1+'!È9ÆÎ</v>
      </c>
      <c r="G62" t="str">
        <f t="shared" si="1"/>
        <v>04</v>
      </c>
    </row>
    <row r="63" spans="1:7" ht="26.1" hidden="1">
      <c r="A63" s="403" t="s">
        <v>15318</v>
      </c>
      <c r="B63">
        <v>58400</v>
      </c>
      <c r="C63" t="s">
        <v>15319</v>
      </c>
      <c r="D63">
        <v>204</v>
      </c>
      <c r="E63" s="404">
        <v>171104578</v>
      </c>
      <c r="F63" s="401" t="str">
        <f t="shared" si="0"/>
        <v>Í1+$YÈ8ÉÎ</v>
      </c>
      <c r="G63" t="str">
        <f t="shared" si="1"/>
        <v>20</v>
      </c>
    </row>
    <row r="64" spans="1:7" ht="26.1" hidden="1">
      <c r="A64" s="403" t="s">
        <v>15320</v>
      </c>
      <c r="B64">
        <v>28000</v>
      </c>
      <c r="C64" t="s">
        <v>15321</v>
      </c>
      <c r="D64">
        <v>9</v>
      </c>
      <c r="E64" s="404">
        <v>171110830</v>
      </c>
      <c r="F64" s="401" t="str">
        <f t="shared" si="0"/>
        <v>Í1+*sÈ0hÎ</v>
      </c>
      <c r="G64" t="str">
        <f t="shared" si="1"/>
        <v>06</v>
      </c>
    </row>
    <row r="65" spans="1:7" ht="26.1" hidden="1">
      <c r="A65" s="403" t="s">
        <v>15322</v>
      </c>
      <c r="B65">
        <v>15200</v>
      </c>
      <c r="C65" t="s">
        <v>15323</v>
      </c>
      <c r="D65">
        <v>350</v>
      </c>
      <c r="F65" s="401" t="e">
        <f t="shared" si="0"/>
        <v>#VALUE!</v>
      </c>
      <c r="G65" t="str">
        <f t="shared" si="1"/>
        <v>30</v>
      </c>
    </row>
    <row r="66" spans="1:7" ht="26.1" hidden="1">
      <c r="A66" s="403" t="s">
        <v>15324</v>
      </c>
      <c r="B66">
        <v>36000</v>
      </c>
      <c r="C66" t="s">
        <v>15325</v>
      </c>
      <c r="D66">
        <v>471</v>
      </c>
      <c r="E66" s="404">
        <v>171104392</v>
      </c>
      <c r="F66" s="401" t="str">
        <f t="shared" si="0"/>
        <v>Í1+$GÈ2ÄÎ</v>
      </c>
      <c r="G66" t="str">
        <f t="shared" si="1"/>
        <v>20</v>
      </c>
    </row>
    <row r="67" spans="1:7" ht="26.1" hidden="1">
      <c r="A67" s="403" t="s">
        <v>15326</v>
      </c>
      <c r="B67">
        <v>21600</v>
      </c>
      <c r="C67" t="s">
        <v>15327</v>
      </c>
      <c r="D67">
        <v>411</v>
      </c>
      <c r="E67" s="404">
        <v>171111271</v>
      </c>
      <c r="F67" s="401" t="str">
        <f t="shared" ref="F67:F130" si="2">Code128(E67)</f>
        <v>Í1++;È1_Î</v>
      </c>
      <c r="G67" t="str">
        <f t="shared" ref="G67:G130" si="3">LEFT(C67,2)</f>
        <v>26</v>
      </c>
    </row>
    <row r="68" spans="1:7" ht="26.1" hidden="1">
      <c r="A68" s="403" t="s">
        <v>15328</v>
      </c>
      <c r="B68">
        <v>80800</v>
      </c>
      <c r="C68" t="s">
        <v>15329</v>
      </c>
      <c r="D68">
        <v>84</v>
      </c>
      <c r="E68" s="404">
        <v>171110857</v>
      </c>
      <c r="F68" s="401" t="str">
        <f t="shared" si="2"/>
        <v>Í1+*uÈ73Î</v>
      </c>
      <c r="G68" t="str">
        <f t="shared" si="3"/>
        <v>06</v>
      </c>
    </row>
    <row r="69" spans="1:7" ht="26.1" hidden="1">
      <c r="A69" s="403" t="s">
        <v>15330</v>
      </c>
      <c r="B69">
        <v>3400</v>
      </c>
      <c r="C69" t="s">
        <v>15331</v>
      </c>
      <c r="D69">
        <v>268</v>
      </c>
      <c r="E69" s="404">
        <v>171114205</v>
      </c>
      <c r="F69" s="401" t="str">
        <f t="shared" si="2"/>
        <v>Í1+.4È5dÎ</v>
      </c>
      <c r="G69" t="str">
        <f t="shared" si="3"/>
        <v>32</v>
      </c>
    </row>
    <row r="70" spans="1:7" ht="26.1" hidden="1">
      <c r="A70" s="403" t="s">
        <v>6313</v>
      </c>
      <c r="B70">
        <v>47200</v>
      </c>
      <c r="C70" t="s">
        <v>15332</v>
      </c>
      <c r="D70">
        <v>29</v>
      </c>
      <c r="E70" s="404">
        <v>171104742</v>
      </c>
      <c r="F70" s="401" t="str">
        <f t="shared" si="2"/>
        <v>Í1+$jÈ2&gt;Î</v>
      </c>
      <c r="G70" t="str">
        <f t="shared" si="3"/>
        <v>20</v>
      </c>
    </row>
    <row r="71" spans="1:7" ht="26.1" hidden="1">
      <c r="A71" s="403" t="s">
        <v>15333</v>
      </c>
      <c r="B71">
        <v>28000</v>
      </c>
      <c r="C71" t="s">
        <v>15334</v>
      </c>
      <c r="D71">
        <v>374</v>
      </c>
      <c r="E71" s="404">
        <v>171104219</v>
      </c>
      <c r="F71" s="401" t="str">
        <f t="shared" si="2"/>
        <v>Í1+$5È9bÎ</v>
      </c>
      <c r="G71" t="str">
        <f t="shared" si="3"/>
        <v>14</v>
      </c>
    </row>
    <row r="72" spans="1:7" ht="26.1" hidden="1">
      <c r="A72" s="403" t="s">
        <v>15335</v>
      </c>
      <c r="B72">
        <v>4700</v>
      </c>
      <c r="C72" t="s">
        <v>15336</v>
      </c>
      <c r="D72">
        <v>73</v>
      </c>
      <c r="E72" s="404">
        <v>171103999</v>
      </c>
      <c r="F72" s="401" t="str">
        <f t="shared" si="2"/>
        <v>Í1+#ÇÈ9bÎ</v>
      </c>
      <c r="G72" t="str">
        <f t="shared" si="3"/>
        <v>14</v>
      </c>
    </row>
    <row r="73" spans="1:7" ht="26.1" hidden="1">
      <c r="A73" s="403" t="s">
        <v>15337</v>
      </c>
      <c r="B73">
        <v>21600</v>
      </c>
      <c r="C73" t="s">
        <v>15338</v>
      </c>
      <c r="D73">
        <v>11</v>
      </c>
      <c r="E73" s="404">
        <v>171108841</v>
      </c>
      <c r="F73" s="401" t="str">
        <f t="shared" si="2"/>
        <v>Í1+(tÈ1lÎ</v>
      </c>
      <c r="G73" t="str">
        <f t="shared" si="3"/>
        <v>16</v>
      </c>
    </row>
    <row r="74" spans="1:7" ht="26.1" hidden="1">
      <c r="A74" s="403" t="s">
        <v>15339</v>
      </c>
      <c r="B74">
        <v>16800</v>
      </c>
      <c r="C74" t="s">
        <v>15340</v>
      </c>
      <c r="D74">
        <v>315</v>
      </c>
      <c r="E74" s="404">
        <v>171109771</v>
      </c>
      <c r="F74" s="401" t="str">
        <f t="shared" si="2"/>
        <v>Í1+)mÈ1SÎ</v>
      </c>
      <c r="G74" t="str">
        <f t="shared" si="3"/>
        <v>36</v>
      </c>
    </row>
    <row r="75" spans="1:7" ht="26.1" hidden="1">
      <c r="A75" s="403" t="s">
        <v>15341</v>
      </c>
      <c r="B75">
        <v>52000</v>
      </c>
      <c r="C75" t="s">
        <v>15342</v>
      </c>
      <c r="D75">
        <v>368</v>
      </c>
      <c r="E75" s="404">
        <v>171111073</v>
      </c>
      <c r="F75" s="401" t="str">
        <f t="shared" si="2"/>
        <v>Í1++'È3ÆÎ</v>
      </c>
      <c r="G75" t="str">
        <f t="shared" si="3"/>
        <v>26</v>
      </c>
    </row>
    <row r="76" spans="1:7" ht="26.1" hidden="1">
      <c r="A76" s="403" t="s">
        <v>15343</v>
      </c>
      <c r="B76">
        <v>26400</v>
      </c>
      <c r="C76" t="s">
        <v>15344</v>
      </c>
      <c r="D76">
        <v>582</v>
      </c>
      <c r="F76" s="401" t="e">
        <f t="shared" si="2"/>
        <v>#VALUE!</v>
      </c>
      <c r="G76" t="str">
        <f t="shared" si="3"/>
        <v>14</v>
      </c>
    </row>
    <row r="77" spans="1:7" ht="26.1" hidden="1">
      <c r="A77" s="403" t="s">
        <v>15345</v>
      </c>
      <c r="B77">
        <v>12000</v>
      </c>
      <c r="C77" t="s">
        <v>15346</v>
      </c>
      <c r="D77">
        <v>155</v>
      </c>
      <c r="E77" s="404">
        <v>171114134</v>
      </c>
      <c r="F77" s="401" t="str">
        <f t="shared" si="2"/>
        <v>Í1+.-È4BÎ</v>
      </c>
      <c r="G77" t="str">
        <f t="shared" si="3"/>
        <v>32</v>
      </c>
    </row>
    <row r="78" spans="1:7" ht="26.1" hidden="1">
      <c r="A78" s="403" t="s">
        <v>166</v>
      </c>
      <c r="B78">
        <v>117600</v>
      </c>
      <c r="C78" t="s">
        <v>15347</v>
      </c>
      <c r="D78">
        <v>357</v>
      </c>
      <c r="E78" s="404">
        <v>171107208</v>
      </c>
      <c r="F78" s="401" t="str">
        <f t="shared" si="2"/>
        <v>Í1+'4È8aÎ</v>
      </c>
      <c r="G78" t="str">
        <f t="shared" si="3"/>
        <v>04</v>
      </c>
    </row>
    <row r="79" spans="1:7" ht="26.1" hidden="1">
      <c r="A79" s="403" t="s">
        <v>15348</v>
      </c>
      <c r="B79">
        <v>28000</v>
      </c>
      <c r="C79" t="s">
        <v>15349</v>
      </c>
      <c r="D79">
        <v>256</v>
      </c>
      <c r="E79" s="404">
        <v>171111170</v>
      </c>
      <c r="F79" s="401" t="str">
        <f t="shared" si="2"/>
        <v>Í1++1È01Î</v>
      </c>
      <c r="G79" t="str">
        <f t="shared" si="3"/>
        <v>26</v>
      </c>
    </row>
    <row r="80" spans="1:7" ht="26.1" hidden="1">
      <c r="A80" s="403" t="s">
        <v>15350</v>
      </c>
      <c r="B80">
        <v>7200</v>
      </c>
      <c r="C80" t="s">
        <v>15351</v>
      </c>
      <c r="D80">
        <v>437</v>
      </c>
      <c r="E80" s="404">
        <v>171111071</v>
      </c>
      <c r="F80" s="401" t="str">
        <f t="shared" si="2"/>
        <v>Í1++'È1vÎ</v>
      </c>
      <c r="G80" t="str">
        <f t="shared" si="3"/>
        <v>26</v>
      </c>
    </row>
    <row r="81" spans="1:7" ht="26.1" hidden="1">
      <c r="A81" s="403" t="s">
        <v>5855</v>
      </c>
      <c r="B81">
        <v>84000</v>
      </c>
      <c r="C81" t="s">
        <v>15352</v>
      </c>
      <c r="D81">
        <v>214</v>
      </c>
      <c r="E81" s="404">
        <v>171102828</v>
      </c>
      <c r="F81" s="401" t="str">
        <f t="shared" si="2"/>
        <v>Í1+"rÈ8|Î</v>
      </c>
      <c r="G81" t="str">
        <f t="shared" si="3"/>
        <v>02</v>
      </c>
    </row>
    <row r="82" spans="1:7" ht="26.1" hidden="1">
      <c r="A82" s="403" t="s">
        <v>15353</v>
      </c>
      <c r="B82">
        <v>18400</v>
      </c>
      <c r="C82" t="s">
        <v>15354</v>
      </c>
      <c r="D82">
        <v>261</v>
      </c>
      <c r="E82" s="404">
        <v>171110954</v>
      </c>
      <c r="F82" s="401" t="str">
        <f t="shared" si="2"/>
        <v>Í1+*ÃÈ4IÎ</v>
      </c>
      <c r="G82" t="str">
        <f t="shared" si="3"/>
        <v>26</v>
      </c>
    </row>
    <row r="83" spans="1:7" ht="26.1" hidden="1">
      <c r="A83" s="403" t="s">
        <v>15355</v>
      </c>
      <c r="B83">
        <v>88800</v>
      </c>
      <c r="C83" t="s">
        <v>15356</v>
      </c>
      <c r="D83">
        <v>80</v>
      </c>
      <c r="E83" s="404">
        <v>171103538</v>
      </c>
      <c r="F83" s="401" t="str">
        <f t="shared" si="2"/>
        <v>Í1+#UÈ8rÎ</v>
      </c>
      <c r="G83" t="str">
        <f t="shared" si="3"/>
        <v>12</v>
      </c>
    </row>
    <row r="84" spans="1:7" ht="26.1" hidden="1">
      <c r="A84" s="403" t="s">
        <v>15357</v>
      </c>
      <c r="B84">
        <v>2100</v>
      </c>
      <c r="C84" t="s">
        <v>15358</v>
      </c>
      <c r="D84">
        <v>501</v>
      </c>
      <c r="F84" s="401" t="e">
        <f t="shared" si="2"/>
        <v>#VALUE!</v>
      </c>
      <c r="G84" t="str">
        <f t="shared" si="3"/>
        <v>04</v>
      </c>
    </row>
    <row r="85" spans="1:7" ht="26.1" hidden="1">
      <c r="A85" s="403" t="s">
        <v>15359</v>
      </c>
      <c r="B85">
        <v>39200</v>
      </c>
      <c r="C85" t="s">
        <v>15360</v>
      </c>
      <c r="D85">
        <v>3</v>
      </c>
      <c r="E85" s="404">
        <v>171110826</v>
      </c>
      <c r="F85" s="401" t="str">
        <f t="shared" si="2"/>
        <v>Í1+*rÈ6!Î</v>
      </c>
      <c r="G85" t="str">
        <f t="shared" si="3"/>
        <v>06</v>
      </c>
    </row>
    <row r="86" spans="1:7" ht="26.1" hidden="1">
      <c r="A86" s="403" t="s">
        <v>15361</v>
      </c>
      <c r="B86">
        <v>32800</v>
      </c>
      <c r="C86" t="s">
        <v>15362</v>
      </c>
      <c r="D86">
        <v>22</v>
      </c>
      <c r="E86" s="404">
        <v>171110813</v>
      </c>
      <c r="F86" s="401" t="str">
        <f t="shared" si="2"/>
        <v>Í1+*qÈ3rÎ</v>
      </c>
      <c r="G86" t="str">
        <f t="shared" si="3"/>
        <v>06</v>
      </c>
    </row>
    <row r="87" spans="1:7" ht="26.1" hidden="1">
      <c r="A87" s="403" t="s">
        <v>15363</v>
      </c>
      <c r="B87">
        <v>40800</v>
      </c>
      <c r="C87" t="s">
        <v>15364</v>
      </c>
      <c r="D87">
        <v>508</v>
      </c>
      <c r="F87" s="401" t="e">
        <f t="shared" si="2"/>
        <v>#VALUE!</v>
      </c>
      <c r="G87" t="str">
        <f t="shared" si="3"/>
        <v>06</v>
      </c>
    </row>
    <row r="88" spans="1:7" ht="26.1" hidden="1">
      <c r="A88" s="403" t="s">
        <v>15365</v>
      </c>
      <c r="B88">
        <v>20000</v>
      </c>
      <c r="C88" t="s">
        <v>15366</v>
      </c>
      <c r="D88">
        <v>350</v>
      </c>
      <c r="E88" s="404">
        <v>171106899</v>
      </c>
      <c r="F88" s="401" t="str">
        <f t="shared" si="2"/>
        <v>Í1+&amp;yÈ9CÎ</v>
      </c>
      <c r="G88" t="str">
        <f t="shared" si="3"/>
        <v>10</v>
      </c>
    </row>
    <row r="89" spans="1:7" ht="26.1" hidden="1">
      <c r="A89" s="403" t="s">
        <v>15367</v>
      </c>
      <c r="B89">
        <v>32800</v>
      </c>
      <c r="C89" t="s">
        <v>15368</v>
      </c>
      <c r="D89">
        <v>76</v>
      </c>
      <c r="E89" s="404">
        <v>171106817</v>
      </c>
      <c r="F89" s="401" t="str">
        <f t="shared" si="2"/>
        <v>Í1+&amp;qÈ7~Î</v>
      </c>
      <c r="G89" t="str">
        <f t="shared" si="3"/>
        <v>10</v>
      </c>
    </row>
    <row r="90" spans="1:7" ht="26.1" hidden="1">
      <c r="A90" s="403" t="s">
        <v>2773</v>
      </c>
      <c r="B90">
        <v>23200</v>
      </c>
      <c r="C90" t="s">
        <v>15369</v>
      </c>
      <c r="D90">
        <v>334</v>
      </c>
      <c r="E90" s="404">
        <v>171109756</v>
      </c>
      <c r="F90" s="401" t="str">
        <f t="shared" si="2"/>
        <v>Í1+)kÈ6iÎ</v>
      </c>
      <c r="G90" t="str">
        <f t="shared" si="3"/>
        <v>36</v>
      </c>
    </row>
    <row r="91" spans="1:7" ht="26.1" hidden="1">
      <c r="A91" s="403" t="s">
        <v>15370</v>
      </c>
      <c r="B91">
        <v>7200</v>
      </c>
      <c r="C91" t="s">
        <v>15371</v>
      </c>
      <c r="D91">
        <v>359</v>
      </c>
      <c r="E91" s="404">
        <v>171106730</v>
      </c>
      <c r="F91" s="401" t="str">
        <f t="shared" si="2"/>
        <v>Í1+&amp;iÈ04Î</v>
      </c>
      <c r="G91" t="str">
        <f t="shared" si="3"/>
        <v>10</v>
      </c>
    </row>
    <row r="92" spans="1:7" ht="26.1" hidden="1">
      <c r="A92" s="403" t="s">
        <v>15372</v>
      </c>
      <c r="B92">
        <v>16800</v>
      </c>
      <c r="C92" t="s">
        <v>15373</v>
      </c>
      <c r="D92">
        <v>374</v>
      </c>
      <c r="E92" s="404">
        <v>171110884</v>
      </c>
      <c r="F92" s="401" t="str">
        <f t="shared" si="2"/>
        <v>Í1+*xÈ4-Î</v>
      </c>
      <c r="G92" t="str">
        <f t="shared" si="3"/>
        <v>06</v>
      </c>
    </row>
    <row r="93" spans="1:7" ht="26.1" hidden="1">
      <c r="A93" s="403" t="s">
        <v>15374</v>
      </c>
      <c r="B93">
        <v>7200</v>
      </c>
      <c r="C93" t="s">
        <v>15375</v>
      </c>
      <c r="D93">
        <v>509</v>
      </c>
      <c r="F93" s="401" t="e">
        <f t="shared" si="2"/>
        <v>#VALUE!</v>
      </c>
      <c r="G93" t="str">
        <f t="shared" si="3"/>
        <v>08</v>
      </c>
    </row>
    <row r="94" spans="1:7" ht="26.1" hidden="1">
      <c r="A94" s="403" t="s">
        <v>15376</v>
      </c>
      <c r="B94">
        <v>13600</v>
      </c>
      <c r="C94" t="s">
        <v>15377</v>
      </c>
      <c r="D94">
        <v>508</v>
      </c>
      <c r="F94" s="401" t="e">
        <f t="shared" si="2"/>
        <v>#VALUE!</v>
      </c>
      <c r="G94" t="str">
        <f t="shared" si="3"/>
        <v>08</v>
      </c>
    </row>
    <row r="95" spans="1:7" ht="26.1" hidden="1">
      <c r="A95" s="403" t="s">
        <v>6660</v>
      </c>
      <c r="B95">
        <v>16800</v>
      </c>
      <c r="C95" t="s">
        <v>15378</v>
      </c>
      <c r="D95">
        <v>439</v>
      </c>
      <c r="E95" s="404">
        <v>171101715</v>
      </c>
      <c r="F95" s="401" t="str">
        <f t="shared" si="2"/>
        <v>Í1+!gÈ5;Î</v>
      </c>
      <c r="G95" t="str">
        <f t="shared" si="3"/>
        <v>08</v>
      </c>
    </row>
    <row r="96" spans="1:7" ht="26.1" hidden="1">
      <c r="A96" s="403" t="s">
        <v>15379</v>
      </c>
      <c r="B96">
        <v>3400</v>
      </c>
      <c r="C96" t="s">
        <v>15380</v>
      </c>
      <c r="D96">
        <v>571</v>
      </c>
      <c r="F96" s="401" t="e">
        <f t="shared" si="2"/>
        <v>#VALUE!</v>
      </c>
      <c r="G96" t="str">
        <f t="shared" si="3"/>
        <v>30</v>
      </c>
    </row>
    <row r="97" spans="1:7" ht="26.1" hidden="1">
      <c r="A97" s="403" t="s">
        <v>15381</v>
      </c>
      <c r="B97">
        <v>4700</v>
      </c>
      <c r="C97" t="s">
        <v>15382</v>
      </c>
      <c r="D97">
        <v>448</v>
      </c>
      <c r="E97" s="404">
        <v>171111327</v>
      </c>
      <c r="F97" s="401" t="str">
        <f t="shared" si="2"/>
        <v>Í1++@È70Î</v>
      </c>
      <c r="G97" t="str">
        <f t="shared" si="3"/>
        <v>26</v>
      </c>
    </row>
    <row r="98" spans="1:7" ht="26.1" hidden="1">
      <c r="A98" s="403" t="s">
        <v>15383</v>
      </c>
      <c r="B98">
        <v>26400</v>
      </c>
      <c r="C98" t="s">
        <v>15384</v>
      </c>
      <c r="D98">
        <v>168</v>
      </c>
      <c r="E98" s="404">
        <v>171109895</v>
      </c>
      <c r="F98" s="401" t="str">
        <f t="shared" si="2"/>
        <v>Í1+)yÈ54Î</v>
      </c>
      <c r="G98" t="str">
        <f t="shared" si="3"/>
        <v>36</v>
      </c>
    </row>
    <row r="99" spans="1:7" ht="26.1" hidden="1">
      <c r="A99" s="403" t="s">
        <v>15385</v>
      </c>
      <c r="B99">
        <v>4700</v>
      </c>
      <c r="C99" t="s">
        <v>15386</v>
      </c>
      <c r="D99">
        <v>587</v>
      </c>
      <c r="F99" s="401" t="e">
        <f t="shared" si="2"/>
        <v>#VALUE!</v>
      </c>
      <c r="G99" t="str">
        <f t="shared" si="3"/>
        <v>32</v>
      </c>
    </row>
    <row r="100" spans="1:7" ht="26.1" hidden="1">
      <c r="A100" s="403" t="s">
        <v>15387</v>
      </c>
      <c r="B100">
        <v>18400</v>
      </c>
      <c r="C100" t="s">
        <v>15388</v>
      </c>
      <c r="D100">
        <v>241</v>
      </c>
      <c r="E100" s="404">
        <v>171104202</v>
      </c>
      <c r="F100" s="401" t="str">
        <f t="shared" si="2"/>
        <v>Í1+$4È24Î</v>
      </c>
      <c r="G100" t="str">
        <f t="shared" si="3"/>
        <v>14</v>
      </c>
    </row>
    <row r="101" spans="1:7" ht="26.1" hidden="1">
      <c r="A101" s="403" t="s">
        <v>15389</v>
      </c>
      <c r="B101">
        <v>20000</v>
      </c>
      <c r="C101" t="s">
        <v>15390</v>
      </c>
      <c r="D101">
        <v>415</v>
      </c>
      <c r="E101" s="404">
        <v>171107268</v>
      </c>
      <c r="F101" s="401" t="str">
        <f t="shared" si="2"/>
        <v>Í1+':È8yÎ</v>
      </c>
      <c r="G101" t="str">
        <f t="shared" si="3"/>
        <v>04</v>
      </c>
    </row>
    <row r="102" spans="1:7" ht="26.1" hidden="1">
      <c r="A102" s="403" t="s">
        <v>15391</v>
      </c>
      <c r="B102">
        <v>16800</v>
      </c>
      <c r="C102" t="s">
        <v>15392</v>
      </c>
      <c r="D102">
        <v>537</v>
      </c>
      <c r="F102" s="401" t="e">
        <f t="shared" si="2"/>
        <v>#VALUE!</v>
      </c>
      <c r="G102" t="str">
        <f t="shared" si="3"/>
        <v>26</v>
      </c>
    </row>
    <row r="103" spans="1:7" ht="26.1" hidden="1">
      <c r="A103" s="403" t="s">
        <v>15393</v>
      </c>
      <c r="B103">
        <v>21600</v>
      </c>
      <c r="C103" t="s">
        <v>15394</v>
      </c>
      <c r="D103">
        <v>174</v>
      </c>
      <c r="E103" s="404">
        <v>171107102</v>
      </c>
      <c r="F103" s="401" t="str">
        <f t="shared" si="2"/>
        <v>Í1+'*È2|Î</v>
      </c>
      <c r="G103" t="str">
        <f t="shared" si="3"/>
        <v>04</v>
      </c>
    </row>
    <row r="104" spans="1:7" ht="26.1" hidden="1">
      <c r="A104" s="403" t="s">
        <v>15395</v>
      </c>
      <c r="B104">
        <v>15200</v>
      </c>
      <c r="C104" t="s">
        <v>15396</v>
      </c>
      <c r="D104">
        <v>289</v>
      </c>
      <c r="E104" s="404">
        <v>171111908</v>
      </c>
      <c r="F104" s="401" t="str">
        <f t="shared" si="2"/>
        <v>Í1++zÈ8PÎ</v>
      </c>
      <c r="G104" t="str">
        <f t="shared" si="3"/>
        <v>24</v>
      </c>
    </row>
    <row r="105" spans="1:7" ht="26.1" hidden="1">
      <c r="A105" s="403" t="s">
        <v>15397</v>
      </c>
      <c r="B105">
        <v>34400</v>
      </c>
      <c r="C105" t="s">
        <v>15398</v>
      </c>
      <c r="D105">
        <v>215</v>
      </c>
      <c r="E105" s="404">
        <v>171114156</v>
      </c>
      <c r="F105" s="401" t="str">
        <f t="shared" si="2"/>
        <v>Í1+./È6VÎ</v>
      </c>
      <c r="G105" t="str">
        <f t="shared" si="3"/>
        <v>32</v>
      </c>
    </row>
    <row r="106" spans="1:7" ht="26.1" hidden="1">
      <c r="A106" s="403" t="s">
        <v>15399</v>
      </c>
      <c r="B106">
        <v>50400</v>
      </c>
      <c r="C106" t="s">
        <v>15400</v>
      </c>
      <c r="D106">
        <v>540</v>
      </c>
      <c r="F106" s="401" t="e">
        <f t="shared" si="2"/>
        <v>#VALUE!</v>
      </c>
      <c r="G106" t="str">
        <f t="shared" si="3"/>
        <v>14</v>
      </c>
    </row>
    <row r="107" spans="1:7" ht="26.1" hidden="1">
      <c r="A107" s="403" t="s">
        <v>15401</v>
      </c>
      <c r="B107">
        <v>72800</v>
      </c>
      <c r="C107" t="s">
        <v>15402</v>
      </c>
      <c r="D107">
        <v>208</v>
      </c>
      <c r="E107" s="404">
        <v>171104575</v>
      </c>
      <c r="F107" s="401" t="str">
        <f t="shared" si="2"/>
        <v>Í1+$YÈ5sÎ</v>
      </c>
      <c r="G107" t="str">
        <f t="shared" si="3"/>
        <v>20</v>
      </c>
    </row>
    <row r="108" spans="1:7" ht="26.1" hidden="1">
      <c r="A108" s="403" t="s">
        <v>15403</v>
      </c>
      <c r="B108">
        <v>66400</v>
      </c>
      <c r="C108" t="s">
        <v>15404</v>
      </c>
      <c r="D108">
        <v>11</v>
      </c>
      <c r="E108" s="404">
        <v>171106914</v>
      </c>
      <c r="F108" s="401" t="str">
        <f t="shared" si="2"/>
        <v>Í1+&amp;{È4-Î</v>
      </c>
      <c r="G108" t="str">
        <f t="shared" si="3"/>
        <v>04</v>
      </c>
    </row>
    <row r="109" spans="1:7" ht="26.1" hidden="1">
      <c r="A109" s="403" t="s">
        <v>15405</v>
      </c>
      <c r="B109">
        <v>29600</v>
      </c>
      <c r="C109" t="s">
        <v>15406</v>
      </c>
      <c r="D109">
        <v>154</v>
      </c>
      <c r="E109" s="404">
        <v>171102107</v>
      </c>
      <c r="F109" s="401" t="str">
        <f t="shared" si="2"/>
        <v>Í1+"*È7$Î</v>
      </c>
      <c r="G109" t="str">
        <f t="shared" si="3"/>
        <v>08</v>
      </c>
    </row>
    <row r="110" spans="1:7" ht="26.1" hidden="1">
      <c r="A110" s="403" t="s">
        <v>15407</v>
      </c>
      <c r="B110">
        <v>24800</v>
      </c>
      <c r="C110" t="s">
        <v>15408</v>
      </c>
      <c r="D110">
        <v>100</v>
      </c>
      <c r="E110" s="404">
        <v>171106836</v>
      </c>
      <c r="F110" s="401" t="str">
        <f t="shared" si="2"/>
        <v>Í1+&amp;sÈ6ÄÎ</v>
      </c>
      <c r="G110" t="str">
        <f t="shared" si="3"/>
        <v>10</v>
      </c>
    </row>
    <row r="111" spans="1:7" ht="26.1" hidden="1">
      <c r="A111" s="403" t="s">
        <v>15409</v>
      </c>
      <c r="B111">
        <v>3400</v>
      </c>
      <c r="C111" t="s">
        <v>15410</v>
      </c>
      <c r="D111">
        <v>589</v>
      </c>
      <c r="F111" s="401" t="e">
        <f t="shared" si="2"/>
        <v>#VALUE!</v>
      </c>
      <c r="G111" t="str">
        <f t="shared" si="3"/>
        <v>32</v>
      </c>
    </row>
    <row r="112" spans="1:7" ht="26.1" hidden="1">
      <c r="A112" s="403" t="s">
        <v>15411</v>
      </c>
      <c r="B112">
        <v>13600</v>
      </c>
      <c r="C112" t="s">
        <v>15412</v>
      </c>
      <c r="D112">
        <v>519</v>
      </c>
      <c r="F112" s="401" t="e">
        <f t="shared" si="2"/>
        <v>#VALUE!</v>
      </c>
      <c r="G112" t="str">
        <f t="shared" si="3"/>
        <v>04</v>
      </c>
    </row>
    <row r="113" spans="1:7" ht="26.1" hidden="1">
      <c r="A113" s="403" t="s">
        <v>15413</v>
      </c>
      <c r="B113">
        <v>53600</v>
      </c>
      <c r="C113" t="s">
        <v>15414</v>
      </c>
      <c r="D113">
        <v>442</v>
      </c>
      <c r="E113" s="404">
        <v>171104369</v>
      </c>
      <c r="F113" s="401" t="str">
        <f t="shared" si="2"/>
        <v>Í1+$DÈ97Î</v>
      </c>
      <c r="G113" t="str">
        <f t="shared" si="3"/>
        <v>20</v>
      </c>
    </row>
    <row r="114" spans="1:7" ht="26.1" hidden="1">
      <c r="A114" s="403" t="s">
        <v>15415</v>
      </c>
      <c r="B114">
        <v>13600</v>
      </c>
      <c r="C114" t="s">
        <v>15416</v>
      </c>
      <c r="D114">
        <v>443</v>
      </c>
      <c r="E114" s="404">
        <v>171104370</v>
      </c>
      <c r="F114" s="401" t="str">
        <f t="shared" si="2"/>
        <v>Í1+$EÈ0lÎ</v>
      </c>
      <c r="G114" t="str">
        <f t="shared" si="3"/>
        <v>20</v>
      </c>
    </row>
    <row r="115" spans="1:7" ht="26.1" hidden="1">
      <c r="A115" s="403" t="s">
        <v>15417</v>
      </c>
      <c r="B115">
        <v>88800</v>
      </c>
      <c r="C115" t="s">
        <v>15418</v>
      </c>
      <c r="D115">
        <v>106</v>
      </c>
      <c r="E115" s="404">
        <v>171108930</v>
      </c>
      <c r="F115" s="401" t="str">
        <f t="shared" si="2"/>
        <v>Í1+(}È0#Î</v>
      </c>
      <c r="G115" t="str">
        <f t="shared" si="3"/>
        <v>16</v>
      </c>
    </row>
    <row r="116" spans="1:7" ht="26.1" hidden="1">
      <c r="A116" s="403" t="s">
        <v>15419</v>
      </c>
      <c r="B116">
        <v>7200</v>
      </c>
      <c r="C116" t="s">
        <v>15420</v>
      </c>
      <c r="D116">
        <v>131</v>
      </c>
      <c r="E116" s="404">
        <v>171108857</v>
      </c>
      <c r="F116" s="401" t="str">
        <f t="shared" si="2"/>
        <v>Í1+(uÈ7-Î</v>
      </c>
      <c r="G116" t="str">
        <f t="shared" si="3"/>
        <v>16</v>
      </c>
    </row>
    <row r="117" spans="1:7" ht="26.1" hidden="1">
      <c r="A117" s="403" t="s">
        <v>15421</v>
      </c>
      <c r="B117">
        <v>12000</v>
      </c>
      <c r="C117" t="s">
        <v>15422</v>
      </c>
      <c r="D117">
        <v>252</v>
      </c>
      <c r="E117" s="404">
        <v>171114191</v>
      </c>
      <c r="F117" s="401" t="str">
        <f t="shared" si="2"/>
        <v>Í1+.3È1HÎ</v>
      </c>
      <c r="G117" t="str">
        <f t="shared" si="3"/>
        <v>32</v>
      </c>
    </row>
    <row r="118" spans="1:7" ht="26.1" hidden="1">
      <c r="A118" s="403" t="s">
        <v>15423</v>
      </c>
      <c r="B118">
        <v>34400</v>
      </c>
      <c r="C118" t="s">
        <v>15424</v>
      </c>
      <c r="D118">
        <v>20</v>
      </c>
      <c r="E118" s="404">
        <v>171108838</v>
      </c>
      <c r="F118" s="401" t="str">
        <f t="shared" si="2"/>
        <v>Í1+(sÈ8+Î</v>
      </c>
      <c r="G118" t="str">
        <f t="shared" si="3"/>
        <v>16</v>
      </c>
    </row>
    <row r="119" spans="1:7" ht="26.1" hidden="1">
      <c r="A119" s="403" t="s">
        <v>15425</v>
      </c>
      <c r="B119">
        <v>7200</v>
      </c>
      <c r="C119" t="s">
        <v>15426</v>
      </c>
      <c r="D119">
        <v>265</v>
      </c>
      <c r="E119" s="404">
        <v>171106647</v>
      </c>
      <c r="F119" s="401" t="str">
        <f t="shared" si="2"/>
        <v>Í1+&amp;`È7:Î</v>
      </c>
      <c r="G119" t="str">
        <f t="shared" si="3"/>
        <v>10</v>
      </c>
    </row>
    <row r="120" spans="1:7" ht="26.1" hidden="1">
      <c r="A120" s="403" t="s">
        <v>15427</v>
      </c>
      <c r="B120">
        <v>58400</v>
      </c>
      <c r="C120" t="s">
        <v>15428</v>
      </c>
      <c r="D120">
        <v>266</v>
      </c>
      <c r="E120" s="404">
        <v>171106648</v>
      </c>
      <c r="F120" s="401" t="str">
        <f t="shared" si="2"/>
        <v>Í1+&amp;`È8@Î</v>
      </c>
      <c r="G120" t="str">
        <f t="shared" si="3"/>
        <v>10</v>
      </c>
    </row>
    <row r="121" spans="1:7" ht="26.1" hidden="1">
      <c r="A121" s="403" t="s">
        <v>15429</v>
      </c>
      <c r="B121">
        <v>28000</v>
      </c>
      <c r="C121" t="s">
        <v>15430</v>
      </c>
      <c r="D121">
        <v>427</v>
      </c>
      <c r="E121" s="404">
        <v>171101421</v>
      </c>
      <c r="F121" s="401" t="str">
        <f t="shared" si="2"/>
        <v>Í1+!JÈ1}Î</v>
      </c>
      <c r="G121" t="str">
        <f t="shared" si="3"/>
        <v>18</v>
      </c>
    </row>
    <row r="122" spans="1:7" ht="26.1" hidden="1">
      <c r="A122" s="403" t="s">
        <v>15431</v>
      </c>
      <c r="B122">
        <v>40800</v>
      </c>
      <c r="C122" t="s">
        <v>15432</v>
      </c>
      <c r="D122">
        <v>137</v>
      </c>
      <c r="E122" s="404">
        <v>171110805</v>
      </c>
      <c r="F122" s="401" t="str">
        <f t="shared" si="2"/>
        <v>Í1+*pÈ5zÎ</v>
      </c>
      <c r="G122" t="str">
        <f t="shared" si="3"/>
        <v>06</v>
      </c>
    </row>
    <row r="123" spans="1:7" ht="26.1" hidden="1">
      <c r="A123" s="403" t="s">
        <v>15433</v>
      </c>
      <c r="B123">
        <v>10400</v>
      </c>
      <c r="C123" t="s">
        <v>15434</v>
      </c>
      <c r="D123">
        <v>352</v>
      </c>
      <c r="E123" s="404">
        <v>171104240</v>
      </c>
      <c r="F123" s="401" t="str">
        <f t="shared" si="2"/>
        <v>Í1+$8È08Î</v>
      </c>
      <c r="G123" t="str">
        <f t="shared" si="3"/>
        <v>14</v>
      </c>
    </row>
    <row r="124" spans="1:7" ht="26.1" hidden="1">
      <c r="A124" s="403" t="s">
        <v>15435</v>
      </c>
      <c r="B124">
        <v>7200</v>
      </c>
      <c r="C124" t="s">
        <v>15436</v>
      </c>
      <c r="D124">
        <v>59</v>
      </c>
      <c r="E124" s="404">
        <v>171108785</v>
      </c>
      <c r="F124" s="401" t="str">
        <f t="shared" si="2"/>
        <v>Í1+(nÈ5lÎ</v>
      </c>
      <c r="G124" t="str">
        <f t="shared" si="3"/>
        <v>16</v>
      </c>
    </row>
    <row r="125" spans="1:7" ht="26.1" hidden="1">
      <c r="A125" s="403" t="s">
        <v>15437</v>
      </c>
      <c r="B125">
        <v>45600</v>
      </c>
      <c r="C125" t="s">
        <v>15438</v>
      </c>
      <c r="D125">
        <v>552</v>
      </c>
      <c r="F125" s="401" t="e">
        <f t="shared" si="2"/>
        <v>#VALUE!</v>
      </c>
      <c r="G125" t="str">
        <f t="shared" si="3"/>
        <v>10</v>
      </c>
    </row>
    <row r="126" spans="1:7" ht="26.1" hidden="1">
      <c r="A126" s="403" t="s">
        <v>15439</v>
      </c>
      <c r="B126">
        <v>2100</v>
      </c>
      <c r="C126" t="s">
        <v>15440</v>
      </c>
      <c r="D126">
        <v>376</v>
      </c>
      <c r="E126" s="404">
        <v>171112149</v>
      </c>
      <c r="F126" s="401" t="str">
        <f t="shared" si="2"/>
        <v>Í1+,.È9^Î</v>
      </c>
      <c r="G126" t="str">
        <f t="shared" si="3"/>
        <v>24</v>
      </c>
    </row>
    <row r="127" spans="1:7" ht="26.1" hidden="1">
      <c r="A127" s="403" t="s">
        <v>15441</v>
      </c>
      <c r="B127">
        <v>39200</v>
      </c>
      <c r="C127" t="s">
        <v>15442</v>
      </c>
      <c r="D127">
        <v>22</v>
      </c>
      <c r="E127" s="404">
        <v>171104749</v>
      </c>
      <c r="F127" s="401" t="str">
        <f t="shared" si="2"/>
        <v>Í1+$jÈ9hÎ</v>
      </c>
      <c r="G127" t="str">
        <f t="shared" si="3"/>
        <v>20</v>
      </c>
    </row>
    <row r="128" spans="1:7" ht="26.1" hidden="1">
      <c r="A128" s="403" t="s">
        <v>15443</v>
      </c>
      <c r="B128">
        <v>10400</v>
      </c>
      <c r="C128" t="s">
        <v>15444</v>
      </c>
      <c r="D128">
        <v>367</v>
      </c>
      <c r="E128" s="404">
        <v>171110692</v>
      </c>
      <c r="F128" s="401" t="str">
        <f t="shared" si="2"/>
        <v>Í1+*eÈ2&lt;Î</v>
      </c>
      <c r="G128" t="str">
        <f t="shared" si="3"/>
        <v>06</v>
      </c>
    </row>
    <row r="129" spans="1:7" ht="26.1" hidden="1">
      <c r="A129" s="403" t="s">
        <v>15445</v>
      </c>
      <c r="B129">
        <v>31200</v>
      </c>
      <c r="C129" t="s">
        <v>15446</v>
      </c>
      <c r="D129">
        <v>403</v>
      </c>
      <c r="E129" s="404">
        <v>171109697</v>
      </c>
      <c r="F129" s="401" t="str">
        <f t="shared" si="2"/>
        <v>Í1+)eÈ7WÎ</v>
      </c>
      <c r="G129" t="str">
        <f t="shared" si="3"/>
        <v>36</v>
      </c>
    </row>
    <row r="130" spans="1:7" ht="26.1" hidden="1">
      <c r="A130" s="403" t="s">
        <v>15447</v>
      </c>
      <c r="B130">
        <v>26400</v>
      </c>
      <c r="C130" t="s">
        <v>15448</v>
      </c>
      <c r="D130">
        <v>113</v>
      </c>
      <c r="E130" s="404">
        <v>171107154</v>
      </c>
      <c r="F130" s="401" t="str">
        <f t="shared" si="2"/>
        <v>Í1+'/È45Î</v>
      </c>
      <c r="G130" t="str">
        <f t="shared" si="3"/>
        <v>04</v>
      </c>
    </row>
    <row r="131" spans="1:7" ht="26.1" hidden="1">
      <c r="A131" s="403" t="s">
        <v>15449</v>
      </c>
      <c r="B131">
        <v>7200</v>
      </c>
      <c r="C131" t="s">
        <v>15450</v>
      </c>
      <c r="D131">
        <v>185</v>
      </c>
      <c r="E131" s="404">
        <v>171110988</v>
      </c>
      <c r="F131" s="401" t="str">
        <f t="shared" ref="F131:F194" si="4">Code128(E131)</f>
        <v>Í1+*ÆÈ8mÎ</v>
      </c>
      <c r="G131" t="str">
        <f t="shared" ref="G131:G194" si="5">LEFT(C131,2)</f>
        <v>26</v>
      </c>
    </row>
    <row r="132" spans="1:7" ht="26.1" hidden="1">
      <c r="A132" s="403" t="s">
        <v>15451</v>
      </c>
      <c r="B132">
        <v>56800</v>
      </c>
      <c r="C132" t="s">
        <v>15452</v>
      </c>
      <c r="D132">
        <v>489</v>
      </c>
      <c r="F132" s="401" t="e">
        <f t="shared" si="4"/>
        <v>#VALUE!</v>
      </c>
      <c r="G132" t="str">
        <f t="shared" si="5"/>
        <v>16</v>
      </c>
    </row>
    <row r="133" spans="1:7" ht="26.1" hidden="1">
      <c r="A133" s="403" t="s">
        <v>15453</v>
      </c>
      <c r="B133">
        <v>3400</v>
      </c>
      <c r="C133" t="s">
        <v>15454</v>
      </c>
      <c r="D133">
        <v>289</v>
      </c>
      <c r="E133" s="404">
        <v>171106997</v>
      </c>
      <c r="F133" s="401" t="str">
        <f t="shared" si="4"/>
        <v>Í1+&amp;ÇÈ7_Î</v>
      </c>
      <c r="G133" t="str">
        <f t="shared" si="5"/>
        <v>04</v>
      </c>
    </row>
    <row r="134" spans="1:7" ht="26.1" hidden="1">
      <c r="A134" s="403" t="s">
        <v>15455</v>
      </c>
      <c r="B134">
        <v>3400</v>
      </c>
      <c r="C134" t="s">
        <v>15456</v>
      </c>
      <c r="D134">
        <v>288</v>
      </c>
      <c r="E134" s="404">
        <v>171106995</v>
      </c>
      <c r="F134" s="401" t="str">
        <f t="shared" si="4"/>
        <v>Í1+&amp;ÇÈ5SÎ</v>
      </c>
      <c r="G134" t="str">
        <f t="shared" si="5"/>
        <v>04</v>
      </c>
    </row>
    <row r="135" spans="1:7" ht="26.1" hidden="1">
      <c r="A135" s="403" t="s">
        <v>15457</v>
      </c>
      <c r="B135">
        <v>47200</v>
      </c>
      <c r="C135" t="s">
        <v>15458</v>
      </c>
      <c r="D135">
        <v>593</v>
      </c>
      <c r="F135" s="401" t="e">
        <f t="shared" si="4"/>
        <v>#VALUE!</v>
      </c>
      <c r="G135" t="str">
        <f t="shared" si="5"/>
        <v>04</v>
      </c>
    </row>
    <row r="136" spans="1:7" ht="26.1" hidden="1">
      <c r="A136" s="403" t="s">
        <v>15459</v>
      </c>
      <c r="B136">
        <v>4700</v>
      </c>
      <c r="C136" t="s">
        <v>15460</v>
      </c>
      <c r="D136">
        <v>123</v>
      </c>
      <c r="E136" s="404">
        <v>171107143</v>
      </c>
      <c r="F136" s="401" t="str">
        <f t="shared" si="4"/>
        <v>Í1+'.È3+Î</v>
      </c>
      <c r="G136" t="str">
        <f t="shared" si="5"/>
        <v>04</v>
      </c>
    </row>
    <row r="137" spans="1:7" ht="26.1" hidden="1">
      <c r="A137" s="403" t="s">
        <v>15461</v>
      </c>
      <c r="B137">
        <v>8800</v>
      </c>
      <c r="C137" t="s">
        <v>15462</v>
      </c>
      <c r="D137">
        <v>164</v>
      </c>
      <c r="E137" s="404">
        <v>171106893</v>
      </c>
      <c r="F137" s="401" t="str">
        <f t="shared" si="4"/>
        <v>Í1+&amp;yÈ3ÊÎ</v>
      </c>
      <c r="G137" t="str">
        <f t="shared" si="5"/>
        <v>10</v>
      </c>
    </row>
    <row r="138" spans="1:7" ht="26.1" hidden="1">
      <c r="A138" s="403" t="s">
        <v>15463</v>
      </c>
      <c r="B138">
        <v>18400</v>
      </c>
      <c r="C138" t="s">
        <v>15464</v>
      </c>
      <c r="D138">
        <v>155</v>
      </c>
      <c r="E138" s="404">
        <v>171109906</v>
      </c>
      <c r="F138" s="401" t="str">
        <f t="shared" si="4"/>
        <v>Í1+)zÈ6&gt;Î</v>
      </c>
      <c r="G138" t="str">
        <f t="shared" si="5"/>
        <v>36</v>
      </c>
    </row>
    <row r="139" spans="1:7" ht="26.1" hidden="1">
      <c r="A139" s="403" t="s">
        <v>15465</v>
      </c>
      <c r="B139">
        <v>21600</v>
      </c>
      <c r="C139" t="s">
        <v>15466</v>
      </c>
      <c r="D139">
        <v>154</v>
      </c>
      <c r="E139" s="404">
        <v>171109907</v>
      </c>
      <c r="F139" s="401" t="str">
        <f t="shared" si="4"/>
        <v>Í1+)zÈ7DÎ</v>
      </c>
      <c r="G139" t="str">
        <f t="shared" si="5"/>
        <v>36</v>
      </c>
    </row>
    <row r="140" spans="1:7" ht="26.1" hidden="1">
      <c r="A140" s="403" t="s">
        <v>15467</v>
      </c>
      <c r="B140">
        <v>21600</v>
      </c>
      <c r="C140" t="s">
        <v>15468</v>
      </c>
      <c r="D140">
        <v>296</v>
      </c>
      <c r="E140" s="404">
        <v>171109787</v>
      </c>
      <c r="F140" s="401" t="str">
        <f t="shared" si="4"/>
        <v>Í1+)nÈ7{Î</v>
      </c>
      <c r="G140" t="str">
        <f t="shared" si="5"/>
        <v>36</v>
      </c>
    </row>
    <row r="141" spans="1:7" ht="26.1" hidden="1">
      <c r="A141" s="403" t="s">
        <v>1794</v>
      </c>
      <c r="B141">
        <v>3400</v>
      </c>
      <c r="C141" t="s">
        <v>15469</v>
      </c>
      <c r="D141">
        <v>240</v>
      </c>
      <c r="E141" s="404">
        <v>171111193</v>
      </c>
      <c r="F141" s="401" t="str">
        <f t="shared" si="4"/>
        <v>Í1++3È3KÎ</v>
      </c>
      <c r="G141" t="str">
        <f t="shared" si="5"/>
        <v>26</v>
      </c>
    </row>
    <row r="142" spans="1:7" ht="26.1" hidden="1">
      <c r="A142" s="403" t="s">
        <v>15470</v>
      </c>
      <c r="B142">
        <v>10400</v>
      </c>
      <c r="C142" t="s">
        <v>15471</v>
      </c>
      <c r="D142">
        <v>160</v>
      </c>
      <c r="E142" s="404">
        <v>171111194</v>
      </c>
      <c r="F142" s="401" t="str">
        <f t="shared" si="4"/>
        <v>Í1++3È4QÎ</v>
      </c>
      <c r="G142" t="str">
        <f t="shared" si="5"/>
        <v>26</v>
      </c>
    </row>
    <row r="143" spans="1:7" ht="26.1" hidden="1">
      <c r="A143" s="403" t="s">
        <v>15472</v>
      </c>
      <c r="B143">
        <v>8800</v>
      </c>
      <c r="C143" t="s">
        <v>15473</v>
      </c>
      <c r="D143">
        <v>536</v>
      </c>
      <c r="F143" s="401" t="e">
        <f t="shared" si="4"/>
        <v>#VALUE!</v>
      </c>
      <c r="G143" t="str">
        <f t="shared" si="5"/>
        <v>12</v>
      </c>
    </row>
    <row r="144" spans="1:7" ht="26.1" hidden="1">
      <c r="A144" s="403" t="s">
        <v>15474</v>
      </c>
      <c r="B144">
        <v>85600</v>
      </c>
      <c r="C144" t="s">
        <v>15475</v>
      </c>
      <c r="D144">
        <v>492</v>
      </c>
      <c r="F144" s="401" t="e">
        <f t="shared" si="4"/>
        <v>#VALUE!</v>
      </c>
      <c r="G144" t="str">
        <f t="shared" si="5"/>
        <v>12</v>
      </c>
    </row>
    <row r="145" spans="1:7" ht="26.1" hidden="1">
      <c r="A145" s="403" t="s">
        <v>15476</v>
      </c>
      <c r="B145">
        <v>53600</v>
      </c>
      <c r="C145" t="s">
        <v>15477</v>
      </c>
      <c r="D145">
        <v>356</v>
      </c>
      <c r="E145" s="404">
        <v>171108943</v>
      </c>
      <c r="F145" s="401" t="str">
        <f t="shared" si="4"/>
        <v>Í1+(~È39Î</v>
      </c>
      <c r="G145" t="str">
        <f t="shared" si="5"/>
        <v>16</v>
      </c>
    </row>
    <row r="146" spans="1:7" ht="26.1" hidden="1">
      <c r="A146" s="403" t="s">
        <v>15478</v>
      </c>
      <c r="B146">
        <v>28000</v>
      </c>
      <c r="C146" t="s">
        <v>15479</v>
      </c>
      <c r="D146">
        <v>288</v>
      </c>
      <c r="E146" s="404">
        <v>171104127</v>
      </c>
      <c r="F146" s="401" t="str">
        <f t="shared" si="4"/>
        <v>Í1+$,È72Î</v>
      </c>
      <c r="G146" t="str">
        <f t="shared" si="5"/>
        <v>14</v>
      </c>
    </row>
    <row r="147" spans="1:7" ht="26.1" hidden="1">
      <c r="A147" s="403" t="s">
        <v>15480</v>
      </c>
      <c r="B147">
        <v>4700</v>
      </c>
      <c r="C147" t="s">
        <v>15481</v>
      </c>
      <c r="D147">
        <v>584</v>
      </c>
      <c r="F147" s="401" t="e">
        <f t="shared" si="4"/>
        <v>#VALUE!</v>
      </c>
      <c r="G147" t="str">
        <f t="shared" si="5"/>
        <v>16</v>
      </c>
    </row>
    <row r="148" spans="1:7" ht="26.1" hidden="1">
      <c r="A148" s="403" t="s">
        <v>15482</v>
      </c>
      <c r="B148">
        <v>8800</v>
      </c>
      <c r="C148" t="s">
        <v>15483</v>
      </c>
      <c r="D148">
        <v>135</v>
      </c>
      <c r="E148" s="404">
        <v>171109924</v>
      </c>
      <c r="F148" s="401" t="str">
        <f t="shared" si="4"/>
        <v>Í1+)|È4:Î</v>
      </c>
      <c r="G148" t="str">
        <f t="shared" si="5"/>
        <v>36</v>
      </c>
    </row>
    <row r="149" spans="1:7" ht="26.1" hidden="1">
      <c r="A149" s="403" t="s">
        <v>15484</v>
      </c>
      <c r="B149">
        <v>40800</v>
      </c>
      <c r="C149" t="s">
        <v>15485</v>
      </c>
      <c r="D149">
        <v>335</v>
      </c>
      <c r="E149" s="404">
        <v>171102720</v>
      </c>
      <c r="F149" s="401" t="str">
        <f t="shared" si="4"/>
        <v>Í1+"hÈ0$Î</v>
      </c>
      <c r="G149" t="str">
        <f t="shared" si="5"/>
        <v>02</v>
      </c>
    </row>
    <row r="150" spans="1:7" ht="26.1" hidden="1">
      <c r="A150" s="403" t="s">
        <v>15486</v>
      </c>
      <c r="B150">
        <v>31200</v>
      </c>
      <c r="C150" t="s">
        <v>15487</v>
      </c>
      <c r="D150">
        <v>165</v>
      </c>
      <c r="E150" s="404">
        <v>171109898</v>
      </c>
      <c r="F150" s="401" t="str">
        <f t="shared" si="4"/>
        <v>Í1+)yÈ8FÎ</v>
      </c>
      <c r="G150" t="str">
        <f t="shared" si="5"/>
        <v>36</v>
      </c>
    </row>
    <row r="151" spans="1:7" ht="26.1" hidden="1">
      <c r="A151" s="403" t="s">
        <v>11230</v>
      </c>
      <c r="B151">
        <v>10400</v>
      </c>
      <c r="C151" t="s">
        <v>15488</v>
      </c>
      <c r="D151">
        <v>196</v>
      </c>
      <c r="E151" s="404">
        <v>171104508</v>
      </c>
      <c r="F151" s="401" t="str">
        <f t="shared" si="4"/>
        <v>Í1+$RÈ8iÎ</v>
      </c>
      <c r="G151" t="str">
        <f t="shared" si="5"/>
        <v>20</v>
      </c>
    </row>
    <row r="152" spans="1:7" ht="26.1" hidden="1">
      <c r="A152" s="403" t="s">
        <v>15489</v>
      </c>
      <c r="B152">
        <v>80800</v>
      </c>
      <c r="C152" t="s">
        <v>15490</v>
      </c>
      <c r="D152">
        <v>209</v>
      </c>
      <c r="E152" s="404">
        <v>171104574</v>
      </c>
      <c r="F152" s="401" t="str">
        <f t="shared" si="4"/>
        <v>Í1+$YÈ4mÎ</v>
      </c>
      <c r="G152" t="str">
        <f t="shared" si="5"/>
        <v>20</v>
      </c>
    </row>
    <row r="153" spans="1:7" ht="26.1" hidden="1">
      <c r="A153" s="403" t="s">
        <v>15491</v>
      </c>
      <c r="B153">
        <v>23200</v>
      </c>
      <c r="C153" t="s">
        <v>15492</v>
      </c>
      <c r="D153">
        <v>144</v>
      </c>
      <c r="E153" s="404">
        <v>171110578</v>
      </c>
      <c r="F153" s="401" t="str">
        <f t="shared" si="4"/>
        <v>Í1+*YÈ80Î</v>
      </c>
      <c r="G153" t="str">
        <f t="shared" si="5"/>
        <v>06</v>
      </c>
    </row>
    <row r="154" spans="1:7" ht="26.1" hidden="1">
      <c r="A154" s="403" t="s">
        <v>15493</v>
      </c>
      <c r="B154">
        <v>48800</v>
      </c>
      <c r="C154" t="s">
        <v>15494</v>
      </c>
      <c r="D154">
        <v>293</v>
      </c>
      <c r="E154" s="404">
        <v>171106673</v>
      </c>
      <c r="F154" s="401" t="str">
        <f t="shared" si="4"/>
        <v>Í1+&amp;cÈ3.Î</v>
      </c>
      <c r="G154" t="str">
        <f t="shared" si="5"/>
        <v>10</v>
      </c>
    </row>
    <row r="155" spans="1:7" ht="26.1" hidden="1">
      <c r="A155" s="403" t="s">
        <v>15495</v>
      </c>
      <c r="B155">
        <v>7200</v>
      </c>
      <c r="C155" t="s">
        <v>15496</v>
      </c>
      <c r="D155">
        <v>69</v>
      </c>
      <c r="E155" s="404">
        <v>171107091</v>
      </c>
      <c r="F155" s="401" t="str">
        <f t="shared" si="4"/>
        <v>Í1+')È1rÎ</v>
      </c>
      <c r="G155" t="str">
        <f t="shared" si="5"/>
        <v>04</v>
      </c>
    </row>
    <row r="156" spans="1:7" ht="26.1" hidden="1">
      <c r="A156" s="403" t="s">
        <v>15497</v>
      </c>
      <c r="B156">
        <v>7200</v>
      </c>
      <c r="C156" t="s">
        <v>15498</v>
      </c>
      <c r="D156">
        <v>362</v>
      </c>
      <c r="E156" s="404">
        <v>171109733</v>
      </c>
      <c r="F156" s="401" t="str">
        <f t="shared" si="4"/>
        <v>Í1+)iÈ3OÎ</v>
      </c>
      <c r="G156" t="str">
        <f t="shared" si="5"/>
        <v>36</v>
      </c>
    </row>
    <row r="157" spans="1:7" ht="26.1" hidden="1">
      <c r="A157" s="403" t="s">
        <v>15499</v>
      </c>
      <c r="B157">
        <v>4700</v>
      </c>
      <c r="C157" t="s">
        <v>15500</v>
      </c>
      <c r="D157">
        <v>255</v>
      </c>
      <c r="F157" s="401" t="e">
        <f t="shared" si="4"/>
        <v>#VALUE!</v>
      </c>
      <c r="G157" t="str">
        <f t="shared" si="5"/>
        <v>30</v>
      </c>
    </row>
    <row r="158" spans="1:7" ht="26.1" hidden="1">
      <c r="A158" s="403" t="s">
        <v>15501</v>
      </c>
      <c r="B158">
        <v>16800</v>
      </c>
      <c r="C158" t="s">
        <v>15502</v>
      </c>
      <c r="D158">
        <v>251</v>
      </c>
      <c r="F158" s="401" t="e">
        <f t="shared" si="4"/>
        <v>#VALUE!</v>
      </c>
      <c r="G158" t="str">
        <f t="shared" si="5"/>
        <v>30</v>
      </c>
    </row>
    <row r="159" spans="1:7" ht="26.1" hidden="1">
      <c r="A159" s="403" t="s">
        <v>15503</v>
      </c>
      <c r="B159">
        <v>104800</v>
      </c>
      <c r="C159" t="s">
        <v>15504</v>
      </c>
      <c r="D159">
        <v>514</v>
      </c>
      <c r="F159" s="401" t="e">
        <f t="shared" si="4"/>
        <v>#VALUE!</v>
      </c>
      <c r="G159" t="str">
        <f t="shared" si="5"/>
        <v>06</v>
      </c>
    </row>
    <row r="160" spans="1:7" ht="26.1" hidden="1">
      <c r="A160" s="403" t="s">
        <v>15505</v>
      </c>
      <c r="B160">
        <v>23200</v>
      </c>
      <c r="C160" t="s">
        <v>15506</v>
      </c>
      <c r="D160">
        <v>253</v>
      </c>
      <c r="F160" s="401" t="e">
        <f t="shared" si="4"/>
        <v>#VALUE!</v>
      </c>
      <c r="G160" t="str">
        <f t="shared" si="5"/>
        <v>30</v>
      </c>
    </row>
    <row r="161" spans="1:7" ht="26.1" hidden="1">
      <c r="A161" s="403" t="s">
        <v>15507</v>
      </c>
      <c r="B161">
        <v>23200</v>
      </c>
      <c r="C161" t="s">
        <v>15508</v>
      </c>
      <c r="D161">
        <v>84</v>
      </c>
      <c r="E161" s="404">
        <v>171106905</v>
      </c>
      <c r="F161" s="401" t="str">
        <f t="shared" si="4"/>
        <v>Í1+&amp;zÈ5/Î</v>
      </c>
      <c r="G161" t="str">
        <f t="shared" si="5"/>
        <v>04</v>
      </c>
    </row>
    <row r="162" spans="1:7" ht="26.1" hidden="1">
      <c r="A162" s="403" t="s">
        <v>15509</v>
      </c>
      <c r="B162">
        <v>61600</v>
      </c>
      <c r="C162" t="s">
        <v>15510</v>
      </c>
      <c r="D162">
        <v>264</v>
      </c>
      <c r="E162" s="404">
        <v>171104141</v>
      </c>
      <c r="F162" s="401" t="str">
        <f t="shared" si="4"/>
        <v>Í1+$.È1}Î</v>
      </c>
      <c r="G162" t="str">
        <f t="shared" si="5"/>
        <v>14</v>
      </c>
    </row>
    <row r="163" spans="1:7" ht="26.1" hidden="1">
      <c r="A163" s="403" t="s">
        <v>15511</v>
      </c>
      <c r="B163">
        <v>18400</v>
      </c>
      <c r="C163" t="s">
        <v>15512</v>
      </c>
      <c r="D163">
        <v>263</v>
      </c>
      <c r="E163" s="404">
        <v>171104140</v>
      </c>
      <c r="F163" s="401" t="str">
        <f t="shared" si="4"/>
        <v>Í1+$.È0wÎ</v>
      </c>
      <c r="G163" t="str">
        <f t="shared" si="5"/>
        <v>14</v>
      </c>
    </row>
    <row r="164" spans="1:7" ht="26.1" hidden="1">
      <c r="A164" s="403" t="s">
        <v>15513</v>
      </c>
      <c r="B164">
        <v>12000</v>
      </c>
      <c r="C164" t="s">
        <v>15514</v>
      </c>
      <c r="D164">
        <v>262</v>
      </c>
      <c r="E164" s="404">
        <v>171104139</v>
      </c>
      <c r="F164" s="401" t="str">
        <f t="shared" si="4"/>
        <v>Í1+$-È9BÎ</v>
      </c>
      <c r="G164" t="str">
        <f t="shared" si="5"/>
        <v>14</v>
      </c>
    </row>
    <row r="165" spans="1:7" ht="26.1" hidden="1">
      <c r="A165" s="403" t="s">
        <v>15515</v>
      </c>
      <c r="B165">
        <v>53600</v>
      </c>
      <c r="C165" t="s">
        <v>15516</v>
      </c>
      <c r="D165">
        <v>17</v>
      </c>
      <c r="E165" s="404">
        <v>171101472</v>
      </c>
      <c r="F165" s="401" t="str">
        <f t="shared" si="4"/>
        <v>Í1+!OÈ20Î</v>
      </c>
      <c r="G165" t="str">
        <f t="shared" si="5"/>
        <v>18</v>
      </c>
    </row>
    <row r="166" spans="1:7" ht="26.1" hidden="1">
      <c r="A166" s="403" t="s">
        <v>15517</v>
      </c>
      <c r="B166">
        <v>8800</v>
      </c>
      <c r="C166" t="s">
        <v>15518</v>
      </c>
      <c r="D166">
        <v>18</v>
      </c>
      <c r="E166" s="404">
        <v>171101473</v>
      </c>
      <c r="F166" s="401" t="str">
        <f t="shared" si="4"/>
        <v>Í1+!OÈ36Î</v>
      </c>
      <c r="G166" t="str">
        <f t="shared" si="5"/>
        <v>18</v>
      </c>
    </row>
    <row r="167" spans="1:7" ht="26.1" hidden="1">
      <c r="A167" s="403" t="s">
        <v>15519</v>
      </c>
      <c r="B167">
        <v>37600</v>
      </c>
      <c r="C167" t="s">
        <v>15520</v>
      </c>
      <c r="D167">
        <v>19</v>
      </c>
      <c r="E167" s="404">
        <v>171101474</v>
      </c>
      <c r="F167" s="401" t="str">
        <f t="shared" si="4"/>
        <v>Í1+!OÈ4&lt;Î</v>
      </c>
      <c r="G167" t="str">
        <f t="shared" si="5"/>
        <v>18</v>
      </c>
    </row>
    <row r="168" spans="1:7" ht="26.1" hidden="1">
      <c r="A168" s="403" t="s">
        <v>15521</v>
      </c>
      <c r="B168">
        <v>149600</v>
      </c>
      <c r="C168" t="s">
        <v>15522</v>
      </c>
      <c r="D168">
        <v>296</v>
      </c>
      <c r="E168" s="404">
        <v>171102761</v>
      </c>
      <c r="F168" s="401" t="str">
        <f t="shared" si="4"/>
        <v>Í1+"lÈ1:Î</v>
      </c>
      <c r="G168" t="str">
        <f t="shared" si="5"/>
        <v>02</v>
      </c>
    </row>
    <row r="169" spans="1:7" ht="26.1" hidden="1">
      <c r="A169" s="403" t="s">
        <v>15523</v>
      </c>
      <c r="B169">
        <v>90400</v>
      </c>
      <c r="C169" t="s">
        <v>15524</v>
      </c>
      <c r="D169">
        <v>15</v>
      </c>
      <c r="E169" s="404">
        <v>171104756</v>
      </c>
      <c r="F169" s="401" t="str">
        <f t="shared" si="4"/>
        <v>Í1+$kÈ6ZÎ</v>
      </c>
      <c r="G169" t="str">
        <f t="shared" si="5"/>
        <v>20</v>
      </c>
    </row>
    <row r="170" spans="1:7" ht="26.1" hidden="1">
      <c r="A170" s="403" t="s">
        <v>15525</v>
      </c>
      <c r="B170">
        <v>8800</v>
      </c>
      <c r="C170" t="s">
        <v>15526</v>
      </c>
      <c r="D170">
        <v>561</v>
      </c>
      <c r="F170" s="401" t="e">
        <f t="shared" si="4"/>
        <v>#VALUE!</v>
      </c>
      <c r="G170" t="str">
        <f t="shared" si="5"/>
        <v>26</v>
      </c>
    </row>
    <row r="171" spans="1:7" ht="26.1" hidden="1">
      <c r="A171" s="403" t="s">
        <v>15527</v>
      </c>
      <c r="B171">
        <v>101600</v>
      </c>
      <c r="C171" t="s">
        <v>15528</v>
      </c>
      <c r="D171">
        <v>404</v>
      </c>
      <c r="E171" s="404">
        <v>171108972</v>
      </c>
      <c r="F171" s="401" t="str">
        <f t="shared" si="4"/>
        <v>Í1+(ÅÈ2?Î</v>
      </c>
      <c r="G171" t="str">
        <f t="shared" si="5"/>
        <v>16</v>
      </c>
    </row>
    <row r="172" spans="1:7" ht="26.1" hidden="1">
      <c r="A172" s="403" t="s">
        <v>15529</v>
      </c>
      <c r="B172">
        <v>101600</v>
      </c>
      <c r="C172" t="s">
        <v>15530</v>
      </c>
      <c r="D172">
        <v>34</v>
      </c>
      <c r="E172" s="404">
        <v>171112147</v>
      </c>
      <c r="F172" s="401" t="str">
        <f t="shared" si="4"/>
        <v>Í1+,.È7RÎ</v>
      </c>
      <c r="G172" t="str">
        <f t="shared" si="5"/>
        <v>24</v>
      </c>
    </row>
    <row r="173" spans="1:7" ht="26.1" hidden="1">
      <c r="A173" s="403" t="s">
        <v>15531</v>
      </c>
      <c r="B173">
        <v>2100</v>
      </c>
      <c r="C173" t="s">
        <v>15532</v>
      </c>
      <c r="D173">
        <v>570</v>
      </c>
      <c r="F173" s="401" t="e">
        <f t="shared" si="4"/>
        <v>#VALUE!</v>
      </c>
      <c r="G173" t="str">
        <f t="shared" si="5"/>
        <v>14</v>
      </c>
    </row>
    <row r="174" spans="1:7" ht="26.1" hidden="1">
      <c r="A174" s="403" t="s">
        <v>15533</v>
      </c>
      <c r="B174">
        <v>2100</v>
      </c>
      <c r="C174" t="s">
        <v>15534</v>
      </c>
      <c r="D174">
        <v>569</v>
      </c>
      <c r="F174" s="401" t="e">
        <f t="shared" si="4"/>
        <v>#VALUE!</v>
      </c>
      <c r="G174" t="str">
        <f t="shared" si="5"/>
        <v>14</v>
      </c>
    </row>
    <row r="175" spans="1:7" ht="26.1" hidden="1">
      <c r="A175" s="403" t="s">
        <v>15535</v>
      </c>
      <c r="B175">
        <v>2100</v>
      </c>
      <c r="C175" t="s">
        <v>15536</v>
      </c>
      <c r="D175">
        <v>573</v>
      </c>
      <c r="F175" s="401" t="e">
        <f t="shared" si="4"/>
        <v>#VALUE!</v>
      </c>
      <c r="G175" t="str">
        <f t="shared" si="5"/>
        <v>14</v>
      </c>
    </row>
    <row r="176" spans="1:7" ht="26.1" hidden="1">
      <c r="A176" s="403" t="s">
        <v>15537</v>
      </c>
      <c r="B176">
        <v>10400</v>
      </c>
      <c r="C176" t="s">
        <v>15538</v>
      </c>
      <c r="D176">
        <v>574</v>
      </c>
      <c r="F176" s="401" t="e">
        <f t="shared" si="4"/>
        <v>#VALUE!</v>
      </c>
      <c r="G176" t="str">
        <f t="shared" si="5"/>
        <v>14</v>
      </c>
    </row>
    <row r="177" spans="1:7" ht="26.1" hidden="1">
      <c r="A177" s="403" t="s">
        <v>15539</v>
      </c>
      <c r="B177">
        <v>12000</v>
      </c>
      <c r="C177" t="s">
        <v>15540</v>
      </c>
      <c r="D177">
        <v>528</v>
      </c>
      <c r="F177" s="401" t="e">
        <f t="shared" si="4"/>
        <v>#VALUE!</v>
      </c>
      <c r="G177" t="str">
        <f t="shared" si="5"/>
        <v>14</v>
      </c>
    </row>
    <row r="178" spans="1:7" ht="26.1" hidden="1">
      <c r="A178" s="403" t="s">
        <v>15541</v>
      </c>
      <c r="B178">
        <v>50400</v>
      </c>
      <c r="C178" t="s">
        <v>15542</v>
      </c>
      <c r="D178">
        <v>495</v>
      </c>
      <c r="F178" s="401" t="e">
        <f t="shared" si="4"/>
        <v>#VALUE!</v>
      </c>
      <c r="G178" t="str">
        <f t="shared" si="5"/>
        <v>14</v>
      </c>
    </row>
    <row r="179" spans="1:7" ht="26.1" hidden="1">
      <c r="A179" s="403" t="s">
        <v>15543</v>
      </c>
      <c r="B179">
        <v>77600</v>
      </c>
      <c r="C179" t="s">
        <v>15544</v>
      </c>
      <c r="D179">
        <v>494</v>
      </c>
      <c r="F179" s="401" t="e">
        <f t="shared" si="4"/>
        <v>#VALUE!</v>
      </c>
      <c r="G179" t="str">
        <f t="shared" si="5"/>
        <v>14</v>
      </c>
    </row>
    <row r="180" spans="1:7" ht="26.1" hidden="1">
      <c r="A180" s="403" t="s">
        <v>15545</v>
      </c>
      <c r="B180">
        <v>378400</v>
      </c>
      <c r="C180" t="s">
        <v>15546</v>
      </c>
      <c r="D180">
        <v>529</v>
      </c>
      <c r="F180" s="401" t="e">
        <f t="shared" si="4"/>
        <v>#VALUE!</v>
      </c>
      <c r="G180" t="str">
        <f t="shared" si="5"/>
        <v>14</v>
      </c>
    </row>
    <row r="181" spans="1:7" ht="26.1">
      <c r="A181" s="403" t="s">
        <v>15547</v>
      </c>
      <c r="B181">
        <v>249000</v>
      </c>
      <c r="C181" t="s">
        <v>15548</v>
      </c>
      <c r="D181">
        <v>10</v>
      </c>
      <c r="F181" s="401" t="e">
        <f t="shared" si="4"/>
        <v>#VALUE!</v>
      </c>
      <c r="G181" t="str">
        <f t="shared" si="5"/>
        <v>22</v>
      </c>
    </row>
    <row r="182" spans="1:7" ht="26.1" hidden="1">
      <c r="A182" s="403" t="s">
        <v>15549</v>
      </c>
      <c r="B182">
        <v>156000</v>
      </c>
      <c r="C182" t="s">
        <v>15550</v>
      </c>
      <c r="D182">
        <v>159</v>
      </c>
      <c r="E182" s="404">
        <v>171106889</v>
      </c>
      <c r="F182" s="401" t="str">
        <f t="shared" si="4"/>
        <v>Í1+&amp;xÈ9?Î</v>
      </c>
      <c r="G182" t="str">
        <f t="shared" si="5"/>
        <v>10</v>
      </c>
    </row>
    <row r="183" spans="1:7" ht="26.1" hidden="1">
      <c r="A183" s="403" t="s">
        <v>15551</v>
      </c>
      <c r="B183">
        <v>15200</v>
      </c>
      <c r="C183" t="s">
        <v>15552</v>
      </c>
      <c r="D183">
        <v>580</v>
      </c>
      <c r="F183" s="401" t="e">
        <f t="shared" si="4"/>
        <v>#VALUE!</v>
      </c>
      <c r="G183" t="str">
        <f t="shared" si="5"/>
        <v>10</v>
      </c>
    </row>
    <row r="184" spans="1:7" ht="26.1" hidden="1">
      <c r="A184" s="403" t="s">
        <v>15553</v>
      </c>
      <c r="B184">
        <v>60000</v>
      </c>
      <c r="C184" t="s">
        <v>15554</v>
      </c>
      <c r="D184">
        <v>320</v>
      </c>
      <c r="E184" s="404">
        <v>171107186</v>
      </c>
      <c r="F184" s="401" t="str">
        <f t="shared" si="4"/>
        <v>Í1+'2È6MÎ</v>
      </c>
      <c r="G184" t="str">
        <f t="shared" si="5"/>
        <v>04</v>
      </c>
    </row>
    <row r="185" spans="1:7" ht="26.1" hidden="1">
      <c r="A185" s="403" t="s">
        <v>15555</v>
      </c>
      <c r="B185">
        <v>40800</v>
      </c>
      <c r="C185" t="s">
        <v>15556</v>
      </c>
      <c r="D185">
        <v>309</v>
      </c>
      <c r="E185" s="404">
        <v>171114241</v>
      </c>
      <c r="F185" s="401" t="str">
        <f t="shared" si="4"/>
        <v>Í1+.8È1\Î</v>
      </c>
      <c r="G185" t="str">
        <f t="shared" si="5"/>
        <v>32</v>
      </c>
    </row>
    <row r="186" spans="1:7" ht="26.1" hidden="1">
      <c r="A186" s="403" t="s">
        <v>15557</v>
      </c>
      <c r="B186">
        <v>4700</v>
      </c>
      <c r="C186" t="s">
        <v>15558</v>
      </c>
      <c r="D186">
        <v>380</v>
      </c>
      <c r="E186" s="404">
        <v>171109717</v>
      </c>
      <c r="F186" s="401" t="str">
        <f t="shared" si="4"/>
        <v>Í1+)gÈ7_Î</v>
      </c>
      <c r="G186" t="str">
        <f t="shared" si="5"/>
        <v>36</v>
      </c>
    </row>
    <row r="187" spans="1:7" ht="26.1" hidden="1">
      <c r="A187" s="403" t="s">
        <v>15559</v>
      </c>
      <c r="B187">
        <v>24800</v>
      </c>
      <c r="C187" t="s">
        <v>15560</v>
      </c>
      <c r="D187">
        <v>22</v>
      </c>
      <c r="E187" s="404">
        <v>171110025</v>
      </c>
      <c r="F187" s="401" t="str">
        <f t="shared" si="4"/>
        <v>Í1+*"È5wÎ</v>
      </c>
      <c r="G187" t="str">
        <f t="shared" si="5"/>
        <v>36</v>
      </c>
    </row>
    <row r="188" spans="1:7" ht="26.1" hidden="1">
      <c r="A188" s="403" t="s">
        <v>15561</v>
      </c>
      <c r="B188">
        <v>4700</v>
      </c>
      <c r="C188" t="s">
        <v>15562</v>
      </c>
      <c r="D188">
        <v>21</v>
      </c>
      <c r="E188" s="404">
        <v>171110026</v>
      </c>
      <c r="F188" s="401" t="str">
        <f t="shared" si="4"/>
        <v>Í1+*"È6}Î</v>
      </c>
      <c r="G188" t="str">
        <f t="shared" si="5"/>
        <v>36</v>
      </c>
    </row>
    <row r="189" spans="1:7" ht="26.1" hidden="1">
      <c r="A189" s="403" t="s">
        <v>15563</v>
      </c>
      <c r="B189">
        <v>24800</v>
      </c>
      <c r="C189" t="s">
        <v>15564</v>
      </c>
      <c r="D189">
        <v>519</v>
      </c>
      <c r="F189" s="401" t="e">
        <f t="shared" si="4"/>
        <v>#VALUE!</v>
      </c>
      <c r="G189" t="str">
        <f t="shared" si="5"/>
        <v>26</v>
      </c>
    </row>
    <row r="190" spans="1:7" ht="26.1" hidden="1">
      <c r="A190" s="403" t="s">
        <v>15565</v>
      </c>
      <c r="B190">
        <v>20000</v>
      </c>
      <c r="C190" t="s">
        <v>15566</v>
      </c>
      <c r="D190">
        <v>585</v>
      </c>
      <c r="F190" s="401" t="e">
        <f t="shared" si="4"/>
        <v>#VALUE!</v>
      </c>
      <c r="G190" t="str">
        <f t="shared" si="5"/>
        <v>26</v>
      </c>
    </row>
    <row r="191" spans="1:7" ht="26.1" hidden="1">
      <c r="A191" s="403" t="s">
        <v>3450</v>
      </c>
      <c r="B191">
        <v>45600</v>
      </c>
      <c r="C191" t="s">
        <v>15567</v>
      </c>
      <c r="D191">
        <v>152</v>
      </c>
      <c r="E191" s="404">
        <v>171104036</v>
      </c>
      <c r="F191" s="401" t="str">
        <f t="shared" si="4"/>
        <v>Í1+$#È6oÎ</v>
      </c>
      <c r="G191" t="str">
        <f t="shared" si="5"/>
        <v>14</v>
      </c>
    </row>
    <row r="192" spans="1:7" ht="26.1" hidden="1">
      <c r="A192" s="403" t="s">
        <v>15568</v>
      </c>
      <c r="B192">
        <v>40800</v>
      </c>
      <c r="C192" t="s">
        <v>15569</v>
      </c>
      <c r="D192">
        <v>411</v>
      </c>
      <c r="E192" s="404">
        <v>171102661</v>
      </c>
      <c r="F192" s="401" t="str">
        <f t="shared" si="4"/>
        <v>Í1+"bÈ1yÎ</v>
      </c>
      <c r="G192" t="str">
        <f t="shared" si="5"/>
        <v>02</v>
      </c>
    </row>
    <row r="193" spans="1:7" ht="26.1" hidden="1">
      <c r="A193" s="403" t="s">
        <v>3604</v>
      </c>
      <c r="B193">
        <v>23200</v>
      </c>
      <c r="C193" t="s">
        <v>15570</v>
      </c>
      <c r="D193">
        <v>462</v>
      </c>
      <c r="E193" s="404">
        <v>171108956</v>
      </c>
      <c r="F193" s="401" t="str">
        <f t="shared" si="4"/>
        <v>Í1+(ÃÈ6OÎ</v>
      </c>
      <c r="G193" t="str">
        <f t="shared" si="5"/>
        <v>16</v>
      </c>
    </row>
    <row r="194" spans="1:7" ht="26.1" hidden="1">
      <c r="A194" s="403" t="s">
        <v>15571</v>
      </c>
      <c r="B194">
        <v>36000</v>
      </c>
      <c r="C194" t="s">
        <v>15572</v>
      </c>
      <c r="D194">
        <v>143</v>
      </c>
      <c r="E194" s="404">
        <v>171107077</v>
      </c>
      <c r="F194" s="401" t="str">
        <f t="shared" si="4"/>
        <v>Í1+''È7'Î</v>
      </c>
      <c r="G194" t="str">
        <f t="shared" si="5"/>
        <v>04</v>
      </c>
    </row>
    <row r="195" spans="1:7" ht="26.1" hidden="1">
      <c r="A195" s="403" t="s">
        <v>15573</v>
      </c>
      <c r="B195">
        <v>29600</v>
      </c>
      <c r="C195" t="s">
        <v>15574</v>
      </c>
      <c r="D195">
        <v>32</v>
      </c>
      <c r="E195" s="404">
        <v>171106915</v>
      </c>
      <c r="F195" s="401" t="str">
        <f t="shared" ref="F195:F258" si="6">Code128(E195)</f>
        <v>Í1+&amp;{È53Î</v>
      </c>
      <c r="G195" t="str">
        <f t="shared" ref="G195:G258" si="7">LEFT(C195,2)</f>
        <v>04</v>
      </c>
    </row>
    <row r="196" spans="1:7" ht="26.1" hidden="1">
      <c r="A196" s="403" t="s">
        <v>15575</v>
      </c>
      <c r="B196">
        <v>101600</v>
      </c>
      <c r="C196" t="s">
        <v>15576</v>
      </c>
      <c r="D196">
        <v>184</v>
      </c>
      <c r="F196" s="401" t="e">
        <f t="shared" si="6"/>
        <v>#VALUE!</v>
      </c>
      <c r="G196" t="str">
        <f t="shared" si="7"/>
        <v>40</v>
      </c>
    </row>
    <row r="197" spans="1:7" ht="26.1" hidden="1">
      <c r="A197" s="403" t="s">
        <v>15577</v>
      </c>
      <c r="B197">
        <v>15200</v>
      </c>
      <c r="C197" t="s">
        <v>15578</v>
      </c>
      <c r="D197">
        <v>196</v>
      </c>
      <c r="E197" s="404">
        <v>171107041</v>
      </c>
      <c r="F197" s="401" t="str">
        <f t="shared" si="6"/>
        <v>Í1+'$È1^Î</v>
      </c>
      <c r="G197" t="str">
        <f t="shared" si="7"/>
        <v>04</v>
      </c>
    </row>
    <row r="198" spans="1:7" ht="26.1" hidden="1">
      <c r="A198" s="403" t="s">
        <v>15579</v>
      </c>
      <c r="B198">
        <v>20000</v>
      </c>
      <c r="C198" t="s">
        <v>15580</v>
      </c>
      <c r="D198">
        <v>344</v>
      </c>
      <c r="E198" s="404">
        <v>171107211</v>
      </c>
      <c r="F198" s="401" t="str">
        <f t="shared" si="6"/>
        <v>Í1+'5È1;Î</v>
      </c>
      <c r="G198" t="str">
        <f t="shared" si="7"/>
        <v>04</v>
      </c>
    </row>
    <row r="199" spans="1:7" ht="26.1" hidden="1">
      <c r="A199" s="403" t="s">
        <v>15581</v>
      </c>
      <c r="B199">
        <v>24800</v>
      </c>
      <c r="C199" t="s">
        <v>15582</v>
      </c>
      <c r="D199">
        <v>400</v>
      </c>
      <c r="E199" s="404">
        <v>171107260</v>
      </c>
      <c r="F199" s="401" t="str">
        <f t="shared" si="6"/>
        <v>Í1+':È0IÎ</v>
      </c>
      <c r="G199" t="str">
        <f t="shared" si="7"/>
        <v>04</v>
      </c>
    </row>
    <row r="200" spans="1:7" ht="26.1" hidden="1">
      <c r="A200" s="403" t="s">
        <v>15583</v>
      </c>
      <c r="B200">
        <v>37600</v>
      </c>
      <c r="C200" t="s">
        <v>15584</v>
      </c>
      <c r="D200">
        <v>548</v>
      </c>
      <c r="F200" s="401" t="e">
        <f t="shared" si="6"/>
        <v>#VALUE!</v>
      </c>
      <c r="G200" t="str">
        <f t="shared" si="7"/>
        <v>24</v>
      </c>
    </row>
    <row r="201" spans="1:7" ht="26.1" hidden="1">
      <c r="A201" s="403" t="s">
        <v>15585</v>
      </c>
      <c r="B201">
        <v>39200</v>
      </c>
      <c r="C201" t="s">
        <v>15586</v>
      </c>
      <c r="D201">
        <v>436</v>
      </c>
      <c r="E201" s="404">
        <v>171104279</v>
      </c>
      <c r="F201" s="401" t="str">
        <f t="shared" si="6"/>
        <v>Í1+$;È9zÎ</v>
      </c>
      <c r="G201" t="str">
        <f t="shared" si="7"/>
        <v>14</v>
      </c>
    </row>
    <row r="202" spans="1:7" ht="26.1" hidden="1">
      <c r="A202" s="403" t="s">
        <v>15587</v>
      </c>
      <c r="B202">
        <v>106400</v>
      </c>
      <c r="C202" t="s">
        <v>15588</v>
      </c>
      <c r="D202">
        <v>312</v>
      </c>
      <c r="E202" s="404">
        <v>171103846</v>
      </c>
      <c r="F202" s="401" t="str">
        <f t="shared" si="6"/>
        <v>Í1+#tÈ6{Î</v>
      </c>
      <c r="G202" t="str">
        <f t="shared" si="7"/>
        <v>12</v>
      </c>
    </row>
    <row r="203" spans="1:7" ht="26.1" hidden="1">
      <c r="A203" s="403" t="s">
        <v>15589</v>
      </c>
      <c r="B203">
        <v>16800</v>
      </c>
      <c r="C203" t="s">
        <v>15590</v>
      </c>
      <c r="D203">
        <v>216</v>
      </c>
      <c r="F203" s="401" t="e">
        <f t="shared" si="6"/>
        <v>#VALUE!</v>
      </c>
      <c r="G203" t="str">
        <f t="shared" si="7"/>
        <v>30</v>
      </c>
    </row>
    <row r="204" spans="1:7" ht="26.1" hidden="1">
      <c r="A204" s="403" t="s">
        <v>15591</v>
      </c>
      <c r="B204">
        <v>10400</v>
      </c>
      <c r="C204" t="s">
        <v>15592</v>
      </c>
      <c r="D204">
        <v>548</v>
      </c>
      <c r="E204" s="404">
        <v>171109566</v>
      </c>
      <c r="F204" s="401" t="str">
        <f t="shared" si="6"/>
        <v>Í1+)XÈ6ÈÎ</v>
      </c>
      <c r="G204" t="str">
        <f t="shared" si="7"/>
        <v>36</v>
      </c>
    </row>
    <row r="205" spans="1:7" ht="26.1" hidden="1">
      <c r="A205" s="403" t="s">
        <v>15593</v>
      </c>
      <c r="B205">
        <v>15200</v>
      </c>
      <c r="C205" t="s">
        <v>15594</v>
      </c>
      <c r="D205">
        <v>549</v>
      </c>
      <c r="E205" s="404">
        <v>171109565</v>
      </c>
      <c r="F205" s="401" t="str">
        <f t="shared" si="6"/>
        <v>Í1+)XÈ5~Î</v>
      </c>
      <c r="G205" t="str">
        <f t="shared" si="7"/>
        <v>36</v>
      </c>
    </row>
    <row r="206" spans="1:7" ht="26.1" hidden="1">
      <c r="A206" s="403" t="s">
        <v>15595</v>
      </c>
      <c r="B206">
        <v>128800</v>
      </c>
      <c r="C206" t="s">
        <v>15596</v>
      </c>
      <c r="D206">
        <v>403</v>
      </c>
      <c r="E206" s="404">
        <v>171104256</v>
      </c>
      <c r="F206" s="401" t="str">
        <f t="shared" si="6"/>
        <v>Í1+$9È6`Î</v>
      </c>
      <c r="G206" t="str">
        <f t="shared" si="7"/>
        <v>14</v>
      </c>
    </row>
    <row r="207" spans="1:7" ht="26.1" hidden="1">
      <c r="A207" s="403" t="s">
        <v>15597</v>
      </c>
      <c r="B207">
        <v>39200</v>
      </c>
      <c r="C207" t="s">
        <v>15598</v>
      </c>
      <c r="D207">
        <v>512</v>
      </c>
      <c r="F207" s="401" t="e">
        <f t="shared" si="6"/>
        <v>#VALUE!</v>
      </c>
      <c r="G207" t="str">
        <f t="shared" si="7"/>
        <v>16</v>
      </c>
    </row>
    <row r="208" spans="1:7" ht="26.1" hidden="1">
      <c r="A208" s="403" t="s">
        <v>15599</v>
      </c>
      <c r="B208">
        <v>39200</v>
      </c>
      <c r="C208" t="s">
        <v>15600</v>
      </c>
      <c r="D208">
        <v>464</v>
      </c>
      <c r="E208" s="404">
        <v>171110744</v>
      </c>
      <c r="F208" s="401" t="str">
        <f t="shared" si="6"/>
        <v>Í1+*jÈ4\Î</v>
      </c>
      <c r="G208" t="str">
        <f t="shared" si="7"/>
        <v>06</v>
      </c>
    </row>
    <row r="209" spans="1:7" ht="26.1" hidden="1">
      <c r="A209" s="403" t="s">
        <v>15601</v>
      </c>
      <c r="B209">
        <v>3400</v>
      </c>
      <c r="C209" t="s">
        <v>15602</v>
      </c>
      <c r="D209">
        <v>140</v>
      </c>
      <c r="E209" s="404">
        <v>171109920</v>
      </c>
      <c r="F209" s="401" t="str">
        <f t="shared" si="6"/>
        <v>Í1+)|È0"Î</v>
      </c>
      <c r="G209" t="str">
        <f t="shared" si="7"/>
        <v>36</v>
      </c>
    </row>
    <row r="210" spans="1:7" ht="26.1" hidden="1">
      <c r="A210" s="403" t="s">
        <v>15603</v>
      </c>
      <c r="B210">
        <v>12000</v>
      </c>
      <c r="C210" t="s">
        <v>15604</v>
      </c>
      <c r="D210">
        <v>548</v>
      </c>
      <c r="F210" s="401" t="e">
        <f t="shared" si="6"/>
        <v>#VALUE!</v>
      </c>
      <c r="G210" t="str">
        <f t="shared" si="7"/>
        <v>04</v>
      </c>
    </row>
    <row r="211" spans="1:7" ht="26.1" hidden="1">
      <c r="A211" s="403" t="s">
        <v>15605</v>
      </c>
      <c r="B211">
        <v>36000</v>
      </c>
      <c r="C211" t="s">
        <v>15606</v>
      </c>
      <c r="D211">
        <v>156</v>
      </c>
      <c r="E211" s="404">
        <v>171110558</v>
      </c>
      <c r="F211" s="401" t="str">
        <f t="shared" si="6"/>
        <v>Í1+*WÈ8(Î</v>
      </c>
      <c r="G211" t="str">
        <f t="shared" si="7"/>
        <v>06</v>
      </c>
    </row>
    <row r="212" spans="1:7" ht="26.1" hidden="1">
      <c r="A212" s="403" t="s">
        <v>15607</v>
      </c>
      <c r="B212">
        <v>36000</v>
      </c>
      <c r="C212" t="s">
        <v>15608</v>
      </c>
      <c r="D212">
        <v>5</v>
      </c>
      <c r="E212" s="404">
        <v>171111237</v>
      </c>
      <c r="F212" s="401" t="str">
        <f t="shared" si="6"/>
        <v>Í1++7È7sÎ</v>
      </c>
      <c r="G212" t="str">
        <f t="shared" si="7"/>
        <v>26</v>
      </c>
    </row>
    <row r="213" spans="1:7" ht="26.1" hidden="1">
      <c r="A213" s="403" t="s">
        <v>15609</v>
      </c>
      <c r="B213">
        <v>12000</v>
      </c>
      <c r="C213" t="s">
        <v>15610</v>
      </c>
      <c r="D213">
        <v>88</v>
      </c>
      <c r="E213" s="404">
        <v>171103989</v>
      </c>
      <c r="F213" s="401" t="str">
        <f t="shared" si="6"/>
        <v>Í1+#ÆÈ9^Î</v>
      </c>
      <c r="G213" t="str">
        <f t="shared" si="7"/>
        <v>14</v>
      </c>
    </row>
    <row r="214" spans="1:7" ht="26.1" hidden="1">
      <c r="A214" s="403" t="s">
        <v>15611</v>
      </c>
      <c r="B214">
        <v>34400</v>
      </c>
      <c r="C214" t="s">
        <v>15612</v>
      </c>
      <c r="D214">
        <v>557</v>
      </c>
      <c r="F214" s="401" t="e">
        <f t="shared" si="6"/>
        <v>#VALUE!</v>
      </c>
      <c r="G214" t="str">
        <f t="shared" si="7"/>
        <v>06</v>
      </c>
    </row>
    <row r="215" spans="1:7" ht="26.1" hidden="1">
      <c r="A215" s="403" t="s">
        <v>15613</v>
      </c>
      <c r="B215">
        <v>84000</v>
      </c>
      <c r="C215" t="s">
        <v>15614</v>
      </c>
      <c r="D215">
        <v>457</v>
      </c>
      <c r="E215" s="404">
        <v>171110741</v>
      </c>
      <c r="F215" s="401" t="str">
        <f t="shared" si="6"/>
        <v>Í1+*jÈ1JÎ</v>
      </c>
      <c r="G215" t="str">
        <f t="shared" si="7"/>
        <v>06</v>
      </c>
    </row>
    <row r="216" spans="1:7" ht="26.1" hidden="1">
      <c r="A216" s="403" t="s">
        <v>15615</v>
      </c>
      <c r="B216">
        <v>16800</v>
      </c>
      <c r="C216" t="s">
        <v>15616</v>
      </c>
      <c r="D216">
        <v>138</v>
      </c>
      <c r="F216" s="401" t="e">
        <f t="shared" si="6"/>
        <v>#VALUE!</v>
      </c>
      <c r="G216" t="str">
        <f t="shared" si="7"/>
        <v>40</v>
      </c>
    </row>
    <row r="217" spans="1:7" ht="26.1">
      <c r="A217" s="403" t="s">
        <v>15617</v>
      </c>
      <c r="B217">
        <v>292200</v>
      </c>
      <c r="C217" t="s">
        <v>15618</v>
      </c>
      <c r="D217">
        <v>453</v>
      </c>
      <c r="F217" s="401" t="e">
        <f t="shared" si="6"/>
        <v>#VALUE!</v>
      </c>
      <c r="G217" t="str">
        <f t="shared" si="7"/>
        <v>22</v>
      </c>
    </row>
    <row r="218" spans="1:7" ht="26.1" hidden="1">
      <c r="A218" s="403" t="s">
        <v>15619</v>
      </c>
      <c r="B218">
        <v>88800</v>
      </c>
      <c r="C218" t="s">
        <v>15620</v>
      </c>
      <c r="D218">
        <v>290</v>
      </c>
      <c r="E218" s="404">
        <v>171104130</v>
      </c>
      <c r="F218" s="401" t="str">
        <f t="shared" si="6"/>
        <v>Í1+$-È0sÎ</v>
      </c>
      <c r="G218" t="str">
        <f t="shared" si="7"/>
        <v>14</v>
      </c>
    </row>
    <row r="219" spans="1:7" ht="26.1" hidden="1">
      <c r="A219" s="403" t="s">
        <v>15621</v>
      </c>
      <c r="B219">
        <v>37600</v>
      </c>
      <c r="C219" t="s">
        <v>15622</v>
      </c>
      <c r="D219">
        <v>239</v>
      </c>
      <c r="F219" s="401" t="e">
        <f t="shared" si="6"/>
        <v>#VALUE!</v>
      </c>
      <c r="G219" t="str">
        <f t="shared" si="7"/>
        <v>40</v>
      </c>
    </row>
    <row r="220" spans="1:7" ht="26.1" hidden="1">
      <c r="A220" s="403" t="s">
        <v>15623</v>
      </c>
      <c r="B220">
        <v>8800</v>
      </c>
      <c r="C220" t="s">
        <v>15624</v>
      </c>
      <c r="D220">
        <v>192</v>
      </c>
      <c r="E220" s="404">
        <v>171106526</v>
      </c>
      <c r="F220" s="401" t="str">
        <f t="shared" si="6"/>
        <v>Í1+&amp;TÈ6kÎ</v>
      </c>
      <c r="G220" t="str">
        <f t="shared" si="7"/>
        <v>10</v>
      </c>
    </row>
    <row r="221" spans="1:7" ht="26.1" hidden="1">
      <c r="A221" s="403" t="s">
        <v>15625</v>
      </c>
      <c r="B221">
        <v>4700</v>
      </c>
      <c r="C221" t="s">
        <v>15626</v>
      </c>
      <c r="D221">
        <v>40</v>
      </c>
      <c r="F221" s="401" t="e">
        <f t="shared" si="6"/>
        <v>#VALUE!</v>
      </c>
      <c r="G221" t="str">
        <f t="shared" si="7"/>
        <v>40</v>
      </c>
    </row>
    <row r="222" spans="1:7" ht="26.1" hidden="1">
      <c r="A222" s="403" t="s">
        <v>15627</v>
      </c>
      <c r="B222">
        <v>18400</v>
      </c>
      <c r="C222" t="s">
        <v>15628</v>
      </c>
      <c r="D222">
        <v>43</v>
      </c>
      <c r="F222" s="401" t="e">
        <f t="shared" si="6"/>
        <v>#VALUE!</v>
      </c>
      <c r="G222" t="str">
        <f t="shared" si="7"/>
        <v>40</v>
      </c>
    </row>
    <row r="223" spans="1:7" ht="26.1" hidden="1">
      <c r="A223" s="403" t="s">
        <v>15629</v>
      </c>
      <c r="B223">
        <v>15200</v>
      </c>
      <c r="C223" t="s">
        <v>15630</v>
      </c>
      <c r="D223">
        <v>45</v>
      </c>
      <c r="E223" s="404">
        <v>171108798</v>
      </c>
      <c r="F223" s="401" t="str">
        <f t="shared" si="6"/>
        <v>Í1+(oÈ8ÆÎ</v>
      </c>
      <c r="G223" t="str">
        <f t="shared" si="7"/>
        <v>16</v>
      </c>
    </row>
    <row r="224" spans="1:7" ht="26.1" hidden="1">
      <c r="A224" s="403" t="s">
        <v>15631</v>
      </c>
      <c r="B224">
        <v>63200</v>
      </c>
      <c r="C224" t="s">
        <v>15632</v>
      </c>
      <c r="D224">
        <v>197</v>
      </c>
      <c r="E224" s="404">
        <v>171104507</v>
      </c>
      <c r="F224" s="401" t="str">
        <f t="shared" si="6"/>
        <v>Í1+$RÈ7cÎ</v>
      </c>
      <c r="G224" t="str">
        <f t="shared" si="7"/>
        <v>20</v>
      </c>
    </row>
    <row r="225" spans="1:7" ht="26.1" hidden="1">
      <c r="A225" s="403" t="s">
        <v>15633</v>
      </c>
      <c r="B225">
        <v>119200</v>
      </c>
      <c r="C225" t="s">
        <v>15634</v>
      </c>
      <c r="D225">
        <v>106</v>
      </c>
      <c r="E225" s="404">
        <v>171111171</v>
      </c>
      <c r="F225" s="401" t="str">
        <f t="shared" si="6"/>
        <v>Í1++1È17Î</v>
      </c>
      <c r="G225" t="str">
        <f t="shared" si="7"/>
        <v>26</v>
      </c>
    </row>
    <row r="226" spans="1:7" ht="26.1" hidden="1">
      <c r="A226" s="403" t="s">
        <v>15635</v>
      </c>
      <c r="B226">
        <v>2100</v>
      </c>
      <c r="C226" t="s">
        <v>15636</v>
      </c>
      <c r="D226">
        <v>88</v>
      </c>
      <c r="E226" s="404">
        <v>171112005</v>
      </c>
      <c r="F226" s="401" t="str">
        <f t="shared" si="6"/>
        <v>Í1+,ÂÈ5uÎ</v>
      </c>
      <c r="G226" t="str">
        <f t="shared" si="7"/>
        <v>24</v>
      </c>
    </row>
    <row r="227" spans="1:7" ht="26.1" hidden="1">
      <c r="A227" s="403" t="s">
        <v>15637</v>
      </c>
      <c r="B227">
        <v>23200</v>
      </c>
      <c r="C227" t="s">
        <v>15638</v>
      </c>
      <c r="D227">
        <v>500</v>
      </c>
      <c r="F227" s="401" t="e">
        <f t="shared" si="6"/>
        <v>#VALUE!</v>
      </c>
      <c r="G227" t="str">
        <f t="shared" si="7"/>
        <v>04</v>
      </c>
    </row>
    <row r="228" spans="1:7" ht="26.1" hidden="1">
      <c r="A228" s="403" t="s">
        <v>12881</v>
      </c>
      <c r="B228">
        <v>20000</v>
      </c>
      <c r="C228" t="s">
        <v>15639</v>
      </c>
      <c r="D228">
        <v>211</v>
      </c>
      <c r="E228" s="404">
        <v>171106936</v>
      </c>
      <c r="F228" s="401" t="str">
        <f t="shared" si="6"/>
        <v>Í1+&amp;}È6AÎ</v>
      </c>
      <c r="G228" t="str">
        <f t="shared" si="7"/>
        <v>04</v>
      </c>
    </row>
    <row r="229" spans="1:7" ht="26.1" hidden="1">
      <c r="A229" s="403" t="s">
        <v>15640</v>
      </c>
      <c r="B229">
        <v>24800</v>
      </c>
      <c r="C229" t="s">
        <v>15641</v>
      </c>
      <c r="D229">
        <v>521</v>
      </c>
      <c r="F229" s="401" t="e">
        <f t="shared" si="6"/>
        <v>#VALUE!</v>
      </c>
      <c r="G229" t="str">
        <f t="shared" si="7"/>
        <v>04</v>
      </c>
    </row>
    <row r="230" spans="1:7" ht="26.1" hidden="1">
      <c r="A230" s="403" t="s">
        <v>15642</v>
      </c>
      <c r="B230">
        <v>15200</v>
      </c>
      <c r="C230" t="s">
        <v>15643</v>
      </c>
      <c r="D230">
        <v>103</v>
      </c>
      <c r="F230" s="401" t="e">
        <f t="shared" si="6"/>
        <v>#VALUE!</v>
      </c>
      <c r="G230" t="str">
        <f t="shared" si="7"/>
        <v>30</v>
      </c>
    </row>
    <row r="231" spans="1:7" ht="26.1" hidden="1">
      <c r="A231" s="403" t="s">
        <v>15644</v>
      </c>
      <c r="B231">
        <v>15200</v>
      </c>
      <c r="C231" t="s">
        <v>15645</v>
      </c>
      <c r="D231">
        <v>596</v>
      </c>
      <c r="F231" s="401" t="e">
        <f t="shared" si="6"/>
        <v>#VALUE!</v>
      </c>
      <c r="G231" t="str">
        <f t="shared" si="7"/>
        <v>04</v>
      </c>
    </row>
    <row r="232" spans="1:7" ht="26.1" hidden="1">
      <c r="A232" s="403" t="s">
        <v>15646</v>
      </c>
      <c r="B232">
        <v>8800</v>
      </c>
      <c r="C232" t="s">
        <v>15647</v>
      </c>
      <c r="D232">
        <v>283</v>
      </c>
      <c r="E232" s="404">
        <v>171106989</v>
      </c>
      <c r="F232" s="401" t="str">
        <f t="shared" si="6"/>
        <v>Í1+&amp;ÆÈ9gÎ</v>
      </c>
      <c r="G232" t="str">
        <f t="shared" si="7"/>
        <v>04</v>
      </c>
    </row>
    <row r="233" spans="1:7" ht="26.1" hidden="1">
      <c r="A233" s="403" t="s">
        <v>15648</v>
      </c>
      <c r="B233">
        <v>3400</v>
      </c>
      <c r="C233" t="s">
        <v>15649</v>
      </c>
      <c r="D233">
        <v>287</v>
      </c>
      <c r="E233" s="404">
        <v>171106994</v>
      </c>
      <c r="F233" s="401" t="str">
        <f t="shared" si="6"/>
        <v>Í1+&amp;ÇÈ4MÎ</v>
      </c>
      <c r="G233" t="str">
        <f t="shared" si="7"/>
        <v>04</v>
      </c>
    </row>
    <row r="234" spans="1:7" ht="26.1" hidden="1">
      <c r="A234" s="403" t="s">
        <v>15650</v>
      </c>
      <c r="B234">
        <v>2100</v>
      </c>
      <c r="C234" t="s">
        <v>15651</v>
      </c>
      <c r="D234">
        <v>107</v>
      </c>
      <c r="E234" s="404">
        <v>171110759</v>
      </c>
      <c r="F234" s="401" t="str">
        <f t="shared" si="6"/>
        <v>Í1+*kÈ9~Î</v>
      </c>
      <c r="G234" t="str">
        <f t="shared" si="7"/>
        <v>06</v>
      </c>
    </row>
    <row r="235" spans="1:7" ht="26.1" hidden="1">
      <c r="A235" s="403" t="s">
        <v>15652</v>
      </c>
      <c r="B235">
        <v>45600</v>
      </c>
      <c r="C235" t="s">
        <v>15653</v>
      </c>
      <c r="D235">
        <v>108</v>
      </c>
      <c r="E235" s="404">
        <v>171110758</v>
      </c>
      <c r="F235" s="401" t="str">
        <f t="shared" si="6"/>
        <v>Í1+*kÈ8xÎ</v>
      </c>
      <c r="G235" t="str">
        <f t="shared" si="7"/>
        <v>06</v>
      </c>
    </row>
    <row r="236" spans="1:7" ht="26.1" hidden="1">
      <c r="A236" s="403" t="s">
        <v>15654</v>
      </c>
      <c r="B236">
        <v>15200</v>
      </c>
      <c r="C236" t="s">
        <v>15655</v>
      </c>
      <c r="D236">
        <v>109</v>
      </c>
      <c r="E236" s="404">
        <v>171107160</v>
      </c>
      <c r="F236" s="401" t="str">
        <f t="shared" si="6"/>
        <v>Í1+'0È0!Î</v>
      </c>
      <c r="G236" t="str">
        <f t="shared" si="7"/>
        <v>04</v>
      </c>
    </row>
    <row r="237" spans="1:7" ht="26.1" hidden="1">
      <c r="A237" s="403" t="s">
        <v>15656</v>
      </c>
      <c r="B237">
        <v>34400</v>
      </c>
      <c r="C237" t="s">
        <v>15657</v>
      </c>
      <c r="D237">
        <v>439</v>
      </c>
      <c r="E237" s="404">
        <v>171110727</v>
      </c>
      <c r="F237" s="401" t="str">
        <f t="shared" si="6"/>
        <v>Í1+*hÈ7fÎ</v>
      </c>
      <c r="G237" t="str">
        <f t="shared" si="7"/>
        <v>06</v>
      </c>
    </row>
    <row r="238" spans="1:7" ht="26.1" hidden="1">
      <c r="A238" s="403" t="s">
        <v>15658</v>
      </c>
      <c r="B238">
        <v>26400</v>
      </c>
      <c r="C238" t="s">
        <v>15659</v>
      </c>
      <c r="D238">
        <v>206</v>
      </c>
      <c r="E238" s="404">
        <v>171106489</v>
      </c>
      <c r="F238" s="401" t="str">
        <f t="shared" si="6"/>
        <v>Í1+&amp;PÈ9mÎ</v>
      </c>
      <c r="G238" t="str">
        <f t="shared" si="7"/>
        <v>10</v>
      </c>
    </row>
    <row r="239" spans="1:7" ht="26.1" hidden="1">
      <c r="A239" s="403" t="s">
        <v>15660</v>
      </c>
      <c r="B239">
        <v>40800</v>
      </c>
      <c r="C239" t="s">
        <v>15661</v>
      </c>
      <c r="D239">
        <v>459</v>
      </c>
      <c r="E239" s="404">
        <v>171107305</v>
      </c>
      <c r="F239" s="401" t="str">
        <f t="shared" si="6"/>
        <v>Í1+'&gt;È5wÎ</v>
      </c>
      <c r="G239" t="str">
        <f t="shared" si="7"/>
        <v>04</v>
      </c>
    </row>
    <row r="240" spans="1:7" ht="26.1" hidden="1">
      <c r="A240" s="403" t="s">
        <v>15662</v>
      </c>
      <c r="B240">
        <v>4700</v>
      </c>
      <c r="C240" t="s">
        <v>15663</v>
      </c>
      <c r="D240">
        <v>468</v>
      </c>
      <c r="E240" s="404">
        <v>171108964</v>
      </c>
      <c r="F240" s="401" t="str">
        <f t="shared" si="6"/>
        <v>Í1+(ÄÈ4GÎ</v>
      </c>
      <c r="G240" t="str">
        <f t="shared" si="7"/>
        <v>16</v>
      </c>
    </row>
    <row r="241" spans="1:7" ht="26.1" hidden="1">
      <c r="A241" s="403" t="s">
        <v>15664</v>
      </c>
      <c r="B241">
        <v>28000</v>
      </c>
      <c r="C241" t="s">
        <v>15665</v>
      </c>
      <c r="D241">
        <v>192</v>
      </c>
      <c r="E241" s="404">
        <v>171111037</v>
      </c>
      <c r="F241" s="401" t="str">
        <f t="shared" si="6"/>
        <v>Í1++#È7#Î</v>
      </c>
      <c r="G241" t="str">
        <f t="shared" si="7"/>
        <v>26</v>
      </c>
    </row>
    <row r="242" spans="1:7" ht="26.1" hidden="1">
      <c r="A242" s="403" t="s">
        <v>15666</v>
      </c>
      <c r="B242">
        <v>40800</v>
      </c>
      <c r="C242" t="s">
        <v>15667</v>
      </c>
      <c r="D242">
        <v>573</v>
      </c>
      <c r="F242" s="401" t="e">
        <f t="shared" si="6"/>
        <v>#VALUE!</v>
      </c>
      <c r="G242" t="str">
        <f t="shared" si="7"/>
        <v>12</v>
      </c>
    </row>
    <row r="243" spans="1:7" ht="26.1">
      <c r="A243" s="403" t="s">
        <v>15668</v>
      </c>
      <c r="B243">
        <v>181800</v>
      </c>
      <c r="C243" t="s">
        <v>15669</v>
      </c>
      <c r="D243">
        <v>323</v>
      </c>
      <c r="F243" s="401" t="e">
        <f t="shared" si="6"/>
        <v>#VALUE!</v>
      </c>
      <c r="G243" t="str">
        <f t="shared" si="7"/>
        <v>22</v>
      </c>
    </row>
    <row r="244" spans="1:7" ht="26.1" hidden="1">
      <c r="A244" s="403" t="s">
        <v>15670</v>
      </c>
      <c r="B244">
        <v>12000</v>
      </c>
      <c r="C244" t="s">
        <v>15671</v>
      </c>
      <c r="D244">
        <v>510</v>
      </c>
      <c r="F244" s="401" t="e">
        <f t="shared" si="6"/>
        <v>#VALUE!</v>
      </c>
      <c r="G244" t="str">
        <f t="shared" si="7"/>
        <v>24</v>
      </c>
    </row>
    <row r="245" spans="1:7" ht="26.1" hidden="1">
      <c r="A245" s="403" t="s">
        <v>15672</v>
      </c>
      <c r="B245">
        <v>42400</v>
      </c>
      <c r="C245" t="s">
        <v>15673</v>
      </c>
      <c r="D245">
        <v>339</v>
      </c>
      <c r="E245" s="404">
        <v>171101661</v>
      </c>
      <c r="F245" s="401" t="str">
        <f t="shared" si="6"/>
        <v>Í1+!bÈ1vÎ</v>
      </c>
      <c r="G245" t="str">
        <f t="shared" si="7"/>
        <v>18</v>
      </c>
    </row>
    <row r="246" spans="1:7" ht="26.1" hidden="1">
      <c r="A246" s="403" t="s">
        <v>10740</v>
      </c>
      <c r="B246">
        <v>28000</v>
      </c>
      <c r="C246" t="s">
        <v>15674</v>
      </c>
      <c r="D246">
        <v>359</v>
      </c>
      <c r="E246" s="404">
        <v>171103582</v>
      </c>
      <c r="F246" s="401" t="str">
        <f t="shared" si="6"/>
        <v>Í1+#ZÈ2bÎ</v>
      </c>
      <c r="G246" t="str">
        <f t="shared" si="7"/>
        <v>12</v>
      </c>
    </row>
    <row r="247" spans="1:7" ht="26.1" hidden="1">
      <c r="A247" s="403" t="s">
        <v>15675</v>
      </c>
      <c r="B247">
        <v>15200</v>
      </c>
      <c r="C247" t="s">
        <v>15676</v>
      </c>
      <c r="D247">
        <v>435</v>
      </c>
      <c r="E247" s="404">
        <v>171102624</v>
      </c>
      <c r="F247" s="401" t="str">
        <f t="shared" si="6"/>
        <v>Í1+"^È4{Î</v>
      </c>
      <c r="G247" t="str">
        <f t="shared" si="7"/>
        <v>02</v>
      </c>
    </row>
    <row r="248" spans="1:7" ht="26.1" hidden="1">
      <c r="A248" s="403" t="s">
        <v>15677</v>
      </c>
      <c r="B248">
        <v>4700</v>
      </c>
      <c r="C248" t="s">
        <v>15678</v>
      </c>
      <c r="D248">
        <v>125</v>
      </c>
      <c r="F248" s="401" t="e">
        <f t="shared" si="6"/>
        <v>#VALUE!</v>
      </c>
      <c r="G248" t="str">
        <f t="shared" si="7"/>
        <v>40</v>
      </c>
    </row>
    <row r="249" spans="1:7" ht="26.1" hidden="1">
      <c r="A249" s="403" t="s">
        <v>15679</v>
      </c>
      <c r="B249">
        <v>4700</v>
      </c>
      <c r="C249" t="s">
        <v>15680</v>
      </c>
      <c r="D249">
        <v>505</v>
      </c>
      <c r="F249" s="401" t="e">
        <f t="shared" si="6"/>
        <v>#VALUE!</v>
      </c>
      <c r="G249" t="str">
        <f t="shared" si="7"/>
        <v>10</v>
      </c>
    </row>
    <row r="250" spans="1:7" ht="26.1" hidden="1">
      <c r="A250" s="403" t="s">
        <v>15681</v>
      </c>
      <c r="B250">
        <v>31200</v>
      </c>
      <c r="C250" t="s">
        <v>15682</v>
      </c>
      <c r="D250">
        <v>444</v>
      </c>
      <c r="E250" s="404">
        <v>171104371</v>
      </c>
      <c r="F250" s="401" t="str">
        <f t="shared" si="6"/>
        <v>Í1+$EÈ1rÎ</v>
      </c>
      <c r="G250" t="str">
        <f t="shared" si="7"/>
        <v>20</v>
      </c>
    </row>
    <row r="251" spans="1:7" ht="26.1" hidden="1">
      <c r="A251" s="403" t="s">
        <v>15683</v>
      </c>
      <c r="B251">
        <v>4700</v>
      </c>
      <c r="C251" t="s">
        <v>15684</v>
      </c>
      <c r="D251">
        <v>368</v>
      </c>
      <c r="E251" s="404">
        <v>171107198</v>
      </c>
      <c r="F251" s="401" t="str">
        <f t="shared" si="6"/>
        <v>Í1+'3È8]Î</v>
      </c>
      <c r="G251" t="str">
        <f t="shared" si="7"/>
        <v>04</v>
      </c>
    </row>
    <row r="252" spans="1:7" ht="26.1" hidden="1">
      <c r="A252" s="403" t="s">
        <v>15685</v>
      </c>
      <c r="B252">
        <v>8800</v>
      </c>
      <c r="C252" t="s">
        <v>15686</v>
      </c>
      <c r="D252">
        <v>408</v>
      </c>
      <c r="E252" s="404">
        <v>171108974</v>
      </c>
      <c r="F252" s="401" t="str">
        <f t="shared" si="6"/>
        <v>Í1+(ÅÈ4KÎ</v>
      </c>
      <c r="G252" t="str">
        <f t="shared" si="7"/>
        <v>16</v>
      </c>
    </row>
    <row r="253" spans="1:7" ht="26.1" hidden="1">
      <c r="A253" s="403" t="s">
        <v>5479</v>
      </c>
      <c r="B253">
        <v>48800</v>
      </c>
      <c r="C253" t="s">
        <v>15687</v>
      </c>
      <c r="D253">
        <v>376</v>
      </c>
      <c r="E253" s="404">
        <v>171103599</v>
      </c>
      <c r="F253" s="401" t="str">
        <f t="shared" si="6"/>
        <v>Í1+#[È9)Î</v>
      </c>
      <c r="G253" t="str">
        <f t="shared" si="7"/>
        <v>12</v>
      </c>
    </row>
    <row r="254" spans="1:7" ht="26.1" hidden="1">
      <c r="A254" s="403" t="s">
        <v>15688</v>
      </c>
      <c r="B254">
        <v>7200</v>
      </c>
      <c r="C254" t="s">
        <v>15689</v>
      </c>
      <c r="D254">
        <v>25</v>
      </c>
      <c r="E254" s="404">
        <v>171110023</v>
      </c>
      <c r="F254" s="401" t="str">
        <f t="shared" si="6"/>
        <v>Í1+*"È3kÎ</v>
      </c>
      <c r="G254" t="str">
        <f t="shared" si="7"/>
        <v>36</v>
      </c>
    </row>
    <row r="255" spans="1:7" ht="26.1" hidden="1">
      <c r="A255" s="403" t="s">
        <v>15690</v>
      </c>
      <c r="B255">
        <v>47200</v>
      </c>
      <c r="C255" t="s">
        <v>15691</v>
      </c>
      <c r="D255">
        <v>373</v>
      </c>
      <c r="E255" s="404">
        <v>171103596</v>
      </c>
      <c r="F255" s="401" t="str">
        <f t="shared" si="6"/>
        <v>Í1+#[È6~Î</v>
      </c>
      <c r="G255" t="str">
        <f t="shared" si="7"/>
        <v>12</v>
      </c>
    </row>
    <row r="256" spans="1:7" ht="26.1" hidden="1">
      <c r="A256" s="403" t="s">
        <v>15692</v>
      </c>
      <c r="B256">
        <v>4700</v>
      </c>
      <c r="C256" t="s">
        <v>15693</v>
      </c>
      <c r="D256">
        <v>576</v>
      </c>
      <c r="F256" s="401" t="e">
        <f t="shared" si="6"/>
        <v>#VALUE!</v>
      </c>
      <c r="G256" t="str">
        <f t="shared" si="7"/>
        <v>16</v>
      </c>
    </row>
    <row r="257" spans="1:7" ht="26.1" hidden="1">
      <c r="A257" s="403" t="s">
        <v>15694</v>
      </c>
      <c r="B257">
        <v>18400</v>
      </c>
      <c r="C257" t="s">
        <v>15695</v>
      </c>
      <c r="D257">
        <v>536</v>
      </c>
      <c r="F257" s="401" t="e">
        <f t="shared" si="6"/>
        <v>#VALUE!</v>
      </c>
      <c r="G257" t="str">
        <f t="shared" si="7"/>
        <v>16</v>
      </c>
    </row>
    <row r="258" spans="1:7" ht="26.1" hidden="1">
      <c r="A258" s="403" t="s">
        <v>15696</v>
      </c>
      <c r="B258">
        <v>31200</v>
      </c>
      <c r="C258" t="s">
        <v>15697</v>
      </c>
      <c r="D258">
        <v>501</v>
      </c>
      <c r="F258" s="401" t="e">
        <f t="shared" si="6"/>
        <v>#VALUE!</v>
      </c>
      <c r="G258" t="str">
        <f t="shared" si="7"/>
        <v>16</v>
      </c>
    </row>
    <row r="259" spans="1:7" ht="26.1" hidden="1">
      <c r="A259" s="403" t="s">
        <v>13644</v>
      </c>
      <c r="B259">
        <v>112800</v>
      </c>
      <c r="C259" t="s">
        <v>15698</v>
      </c>
      <c r="D259">
        <v>574</v>
      </c>
      <c r="F259" s="401" t="e">
        <f t="shared" ref="F259:F322" si="8">Code128(E259)</f>
        <v>#VALUE!</v>
      </c>
      <c r="G259" t="str">
        <f t="shared" ref="G259:G322" si="9">LEFT(C259,2)</f>
        <v>04</v>
      </c>
    </row>
    <row r="260" spans="1:7" ht="26.1" hidden="1">
      <c r="A260" s="403" t="s">
        <v>15699</v>
      </c>
      <c r="B260">
        <v>52000</v>
      </c>
      <c r="C260" t="s">
        <v>15700</v>
      </c>
      <c r="D260">
        <v>573</v>
      </c>
      <c r="F260" s="401" t="e">
        <f t="shared" si="8"/>
        <v>#VALUE!</v>
      </c>
      <c r="G260" t="str">
        <f t="shared" si="9"/>
        <v>04</v>
      </c>
    </row>
    <row r="261" spans="1:7" ht="26.1">
      <c r="A261" s="403" t="s">
        <v>15701</v>
      </c>
      <c r="B261">
        <v>333800</v>
      </c>
      <c r="C261" t="s">
        <v>15702</v>
      </c>
      <c r="D261">
        <v>52</v>
      </c>
      <c r="F261" s="401" t="e">
        <f t="shared" si="8"/>
        <v>#VALUE!</v>
      </c>
      <c r="G261" t="str">
        <f t="shared" si="9"/>
        <v>22</v>
      </c>
    </row>
    <row r="262" spans="1:7" ht="26.1">
      <c r="A262" s="403" t="s">
        <v>15703</v>
      </c>
      <c r="B262">
        <v>164200</v>
      </c>
      <c r="C262" t="s">
        <v>15704</v>
      </c>
      <c r="D262">
        <v>387</v>
      </c>
      <c r="F262" s="401" t="e">
        <f t="shared" si="8"/>
        <v>#VALUE!</v>
      </c>
      <c r="G262" t="str">
        <f t="shared" si="9"/>
        <v>22</v>
      </c>
    </row>
    <row r="263" spans="1:7" ht="26.1" hidden="1">
      <c r="A263" s="403" t="s">
        <v>15705</v>
      </c>
      <c r="B263">
        <v>10400</v>
      </c>
      <c r="C263" t="s">
        <v>15706</v>
      </c>
      <c r="D263">
        <v>376</v>
      </c>
      <c r="E263" s="404">
        <v>171107239</v>
      </c>
      <c r="F263" s="401" t="str">
        <f t="shared" si="8"/>
        <v>Í1+'7È9sÎ</v>
      </c>
      <c r="G263" t="str">
        <f t="shared" si="9"/>
        <v>04</v>
      </c>
    </row>
    <row r="264" spans="1:7" ht="26.1" hidden="1">
      <c r="A264" s="403" t="s">
        <v>15707</v>
      </c>
      <c r="B264">
        <v>28000</v>
      </c>
      <c r="C264" t="s">
        <v>15708</v>
      </c>
      <c r="D264">
        <v>309</v>
      </c>
      <c r="E264" s="404">
        <v>171103849</v>
      </c>
      <c r="F264" s="401" t="str">
        <f t="shared" si="8"/>
        <v>Í1+#tÈ9&amp;Î</v>
      </c>
      <c r="G264" t="str">
        <f t="shared" si="9"/>
        <v>12</v>
      </c>
    </row>
    <row r="265" spans="1:7" ht="26.1" hidden="1">
      <c r="A265" s="403" t="s">
        <v>15709</v>
      </c>
      <c r="B265">
        <v>52000</v>
      </c>
      <c r="C265" t="s">
        <v>15710</v>
      </c>
      <c r="D265">
        <v>208</v>
      </c>
      <c r="E265" s="404">
        <v>171104090</v>
      </c>
      <c r="F265" s="401" t="str">
        <f t="shared" si="8"/>
        <v>Í1+$)È0cÎ</v>
      </c>
      <c r="G265" t="str">
        <f t="shared" si="9"/>
        <v>14</v>
      </c>
    </row>
    <row r="266" spans="1:7" ht="26.1" hidden="1">
      <c r="A266" s="403" t="s">
        <v>15711</v>
      </c>
      <c r="B266">
        <v>23200</v>
      </c>
      <c r="C266" t="s">
        <v>15712</v>
      </c>
      <c r="D266">
        <v>527</v>
      </c>
      <c r="E266" s="404">
        <v>171109585</v>
      </c>
      <c r="F266" s="401" t="str">
        <f t="shared" si="8"/>
        <v>Í1+)ZÈ5ÊÎ</v>
      </c>
      <c r="G266" t="str">
        <f t="shared" si="9"/>
        <v>36</v>
      </c>
    </row>
    <row r="267" spans="1:7" ht="26.1" hidden="1">
      <c r="A267" s="403" t="s">
        <v>15713</v>
      </c>
      <c r="B267">
        <v>18400</v>
      </c>
      <c r="C267" t="s">
        <v>15714</v>
      </c>
      <c r="D267">
        <v>431</v>
      </c>
      <c r="E267" s="404">
        <v>171107282</v>
      </c>
      <c r="F267" s="401" t="str">
        <f t="shared" si="8"/>
        <v>Í1+'&lt;È2]Î</v>
      </c>
      <c r="G267" t="str">
        <f t="shared" si="9"/>
        <v>04</v>
      </c>
    </row>
    <row r="268" spans="1:7" ht="26.1" hidden="1">
      <c r="A268" s="403" t="s">
        <v>292</v>
      </c>
      <c r="B268">
        <v>4700</v>
      </c>
      <c r="C268" t="s">
        <v>15715</v>
      </c>
      <c r="D268">
        <v>430</v>
      </c>
      <c r="E268" s="404">
        <v>171107281</v>
      </c>
      <c r="F268" s="401" t="str">
        <f t="shared" si="8"/>
        <v>Í1+'&lt;È1WÎ</v>
      </c>
      <c r="G268" t="str">
        <f t="shared" si="9"/>
        <v>04</v>
      </c>
    </row>
    <row r="269" spans="1:7" ht="26.1" hidden="1">
      <c r="A269" s="403" t="s">
        <v>15716</v>
      </c>
      <c r="B269">
        <v>53600</v>
      </c>
      <c r="C269" t="s">
        <v>15717</v>
      </c>
      <c r="D269">
        <v>216</v>
      </c>
      <c r="E269" s="404">
        <v>171108734</v>
      </c>
      <c r="F269" s="401" t="str">
        <f t="shared" si="8"/>
        <v>Í1+(iÈ4RÎ</v>
      </c>
      <c r="G269" t="str">
        <f t="shared" si="9"/>
        <v>16</v>
      </c>
    </row>
    <row r="270" spans="1:7" ht="26.1" hidden="1">
      <c r="A270" s="403" t="s">
        <v>15718</v>
      </c>
      <c r="B270">
        <v>16800</v>
      </c>
      <c r="C270" t="s">
        <v>15719</v>
      </c>
      <c r="D270">
        <v>439</v>
      </c>
      <c r="E270" s="404">
        <v>171107288</v>
      </c>
      <c r="F270" s="401" t="str">
        <f t="shared" si="8"/>
        <v>Í1+'&lt;È8ÅÎ</v>
      </c>
      <c r="G270" t="str">
        <f t="shared" si="9"/>
        <v>04</v>
      </c>
    </row>
    <row r="271" spans="1:7" ht="26.1" hidden="1">
      <c r="A271" s="403" t="s">
        <v>15720</v>
      </c>
      <c r="B271">
        <v>24800</v>
      </c>
      <c r="C271" t="s">
        <v>15721</v>
      </c>
      <c r="D271">
        <v>189</v>
      </c>
      <c r="E271" s="404">
        <v>171104513</v>
      </c>
      <c r="F271" s="401" t="str">
        <f t="shared" si="8"/>
        <v>Í1+$SÈ3OÎ</v>
      </c>
      <c r="G271" t="str">
        <f t="shared" si="9"/>
        <v>20</v>
      </c>
    </row>
    <row r="272" spans="1:7" ht="26.1" hidden="1">
      <c r="A272" s="403" t="s">
        <v>15722</v>
      </c>
      <c r="B272">
        <v>32800</v>
      </c>
      <c r="C272" t="s">
        <v>15723</v>
      </c>
      <c r="D272">
        <v>531</v>
      </c>
      <c r="F272" s="401" t="e">
        <f t="shared" si="8"/>
        <v>#VALUE!</v>
      </c>
      <c r="G272" t="str">
        <f t="shared" si="9"/>
        <v>12</v>
      </c>
    </row>
    <row r="273" spans="1:7" ht="26.1" hidden="1">
      <c r="A273" s="403" t="s">
        <v>15724</v>
      </c>
      <c r="B273">
        <v>4700</v>
      </c>
      <c r="C273" t="s">
        <v>15725</v>
      </c>
      <c r="D273">
        <v>484</v>
      </c>
      <c r="F273" s="401" t="e">
        <f t="shared" si="8"/>
        <v>#VALUE!</v>
      </c>
      <c r="G273" t="str">
        <f t="shared" si="9"/>
        <v>06</v>
      </c>
    </row>
    <row r="274" spans="1:7" ht="26.1" hidden="1">
      <c r="A274" s="403" t="s">
        <v>15726</v>
      </c>
      <c r="B274">
        <v>104800</v>
      </c>
      <c r="C274" t="s">
        <v>15727</v>
      </c>
      <c r="D274">
        <v>190</v>
      </c>
      <c r="E274" s="404">
        <v>171104576</v>
      </c>
      <c r="F274" s="401" t="str">
        <f t="shared" si="8"/>
        <v>Í1+$YÈ6yÎ</v>
      </c>
      <c r="G274" t="str">
        <f t="shared" si="9"/>
        <v>20</v>
      </c>
    </row>
    <row r="275" spans="1:7" ht="26.1" hidden="1">
      <c r="A275" s="403" t="s">
        <v>15728</v>
      </c>
      <c r="B275">
        <v>7200</v>
      </c>
      <c r="C275" t="s">
        <v>15729</v>
      </c>
      <c r="D275">
        <v>251</v>
      </c>
      <c r="E275" s="404">
        <v>171104729</v>
      </c>
      <c r="F275" s="401" t="str">
        <f t="shared" si="8"/>
        <v>Í1+$hÈ9`Î</v>
      </c>
      <c r="G275" t="str">
        <f t="shared" si="9"/>
        <v>20</v>
      </c>
    </row>
    <row r="276" spans="1:7" ht="26.1" hidden="1">
      <c r="A276" s="403" t="s">
        <v>15730</v>
      </c>
      <c r="B276">
        <v>84000</v>
      </c>
      <c r="C276" t="s">
        <v>15731</v>
      </c>
      <c r="D276">
        <v>342</v>
      </c>
      <c r="E276" s="404">
        <v>171104459</v>
      </c>
      <c r="F276" s="401" t="str">
        <f t="shared" si="8"/>
        <v>Í1+$MÈ9[Î</v>
      </c>
      <c r="G276" t="str">
        <f t="shared" si="9"/>
        <v>20</v>
      </c>
    </row>
    <row r="277" spans="1:7" ht="26.1" hidden="1">
      <c r="A277" s="403" t="s">
        <v>15732</v>
      </c>
      <c r="B277">
        <v>80800</v>
      </c>
      <c r="C277" t="s">
        <v>15733</v>
      </c>
      <c r="D277">
        <v>377</v>
      </c>
      <c r="E277" s="404">
        <v>171101635</v>
      </c>
      <c r="F277" s="401" t="str">
        <f t="shared" si="8"/>
        <v>Í1+!_È5ÆÎ</v>
      </c>
      <c r="G277" t="str">
        <f t="shared" si="9"/>
        <v>18</v>
      </c>
    </row>
    <row r="278" spans="1:7" ht="26.1" hidden="1">
      <c r="A278" s="403" t="s">
        <v>15734</v>
      </c>
      <c r="B278">
        <v>8800</v>
      </c>
      <c r="C278" t="s">
        <v>15735</v>
      </c>
      <c r="D278">
        <v>297</v>
      </c>
      <c r="E278" s="404">
        <v>171112049</v>
      </c>
      <c r="F278" s="401" t="str">
        <f t="shared" si="8"/>
        <v>Í1+,$È96Î</v>
      </c>
      <c r="G278" t="str">
        <f t="shared" si="9"/>
        <v>24</v>
      </c>
    </row>
    <row r="279" spans="1:7" ht="26.1" hidden="1">
      <c r="A279" s="403" t="s">
        <v>1154</v>
      </c>
      <c r="B279">
        <v>69600</v>
      </c>
      <c r="C279" t="s">
        <v>15736</v>
      </c>
      <c r="D279">
        <v>560</v>
      </c>
      <c r="F279" s="401" t="e">
        <f t="shared" si="8"/>
        <v>#VALUE!</v>
      </c>
      <c r="G279" t="str">
        <f t="shared" si="9"/>
        <v>08</v>
      </c>
    </row>
    <row r="280" spans="1:7" ht="26.1" hidden="1">
      <c r="A280" s="403" t="s">
        <v>15737</v>
      </c>
      <c r="B280">
        <v>32800</v>
      </c>
      <c r="C280" t="s">
        <v>15738</v>
      </c>
      <c r="D280">
        <v>427</v>
      </c>
      <c r="E280" s="404">
        <v>171102631</v>
      </c>
      <c r="F280" s="401" t="str">
        <f t="shared" si="8"/>
        <v>Í1+"_È1mÎ</v>
      </c>
      <c r="G280" t="str">
        <f t="shared" si="9"/>
        <v>02</v>
      </c>
    </row>
    <row r="281" spans="1:7" ht="26.1" hidden="1">
      <c r="A281" s="403" t="s">
        <v>15739</v>
      </c>
      <c r="B281">
        <v>74400</v>
      </c>
      <c r="C281" t="s">
        <v>15740</v>
      </c>
      <c r="D281">
        <v>288</v>
      </c>
      <c r="E281" s="404">
        <v>171109793</v>
      </c>
      <c r="F281" s="401" t="str">
        <f t="shared" si="8"/>
        <v>Í1+)oÈ3gÎ</v>
      </c>
      <c r="G281" t="str">
        <f t="shared" si="9"/>
        <v>36</v>
      </c>
    </row>
    <row r="282" spans="1:7" ht="26.1" hidden="1">
      <c r="A282" s="403" t="s">
        <v>15741</v>
      </c>
      <c r="B282">
        <v>44000</v>
      </c>
      <c r="C282" t="s">
        <v>15742</v>
      </c>
      <c r="D282">
        <v>103</v>
      </c>
      <c r="E282" s="404">
        <v>171111108</v>
      </c>
      <c r="F282" s="401" t="str">
        <f t="shared" si="8"/>
        <v>Í1++*È8EÎ</v>
      </c>
      <c r="G282" t="str">
        <f t="shared" si="9"/>
        <v>26</v>
      </c>
    </row>
    <row r="283" spans="1:7" ht="26.1" hidden="1">
      <c r="A283" s="403" t="s">
        <v>15743</v>
      </c>
      <c r="B283">
        <v>44000</v>
      </c>
      <c r="C283" t="s">
        <v>15744</v>
      </c>
      <c r="D283">
        <v>240</v>
      </c>
      <c r="E283" s="404">
        <v>171114180</v>
      </c>
      <c r="F283" s="401" t="str">
        <f t="shared" si="8"/>
        <v>Í1+.2È0&gt;Î</v>
      </c>
      <c r="G283" t="str">
        <f t="shared" si="9"/>
        <v>32</v>
      </c>
    </row>
    <row r="284" spans="1:7" ht="26.1" hidden="1">
      <c r="A284" s="403" t="s">
        <v>15745</v>
      </c>
      <c r="B284">
        <v>103200</v>
      </c>
      <c r="C284" t="s">
        <v>15746</v>
      </c>
      <c r="D284">
        <v>261</v>
      </c>
      <c r="E284" s="404">
        <v>171114199</v>
      </c>
      <c r="F284" s="401" t="str">
        <f t="shared" si="8"/>
        <v>Í1+.3È9xÎ</v>
      </c>
      <c r="G284" t="str">
        <f t="shared" si="9"/>
        <v>32</v>
      </c>
    </row>
    <row r="285" spans="1:7" ht="26.1" hidden="1">
      <c r="A285" s="403" t="s">
        <v>15747</v>
      </c>
      <c r="B285">
        <v>32800</v>
      </c>
      <c r="C285" t="s">
        <v>15748</v>
      </c>
      <c r="D285">
        <v>284</v>
      </c>
      <c r="E285" s="404">
        <v>171111996</v>
      </c>
      <c r="F285" s="401" t="str">
        <f t="shared" si="8"/>
        <v>Í1++ÇÈ6hÎ</v>
      </c>
      <c r="G285" t="str">
        <f t="shared" si="9"/>
        <v>24</v>
      </c>
    </row>
    <row r="286" spans="1:7" ht="26.1" hidden="1">
      <c r="A286" s="403" t="s">
        <v>15749</v>
      </c>
      <c r="B286">
        <v>72800</v>
      </c>
      <c r="C286" t="s">
        <v>15750</v>
      </c>
      <c r="D286">
        <v>425</v>
      </c>
      <c r="E286" s="404">
        <v>171104269</v>
      </c>
      <c r="F286" s="401" t="str">
        <f t="shared" si="8"/>
        <v>Í1+$:È9vÎ</v>
      </c>
      <c r="G286" t="str">
        <f t="shared" si="9"/>
        <v>14</v>
      </c>
    </row>
    <row r="287" spans="1:7" ht="26.1" hidden="1">
      <c r="A287" s="403" t="s">
        <v>15751</v>
      </c>
      <c r="B287">
        <v>128800</v>
      </c>
      <c r="C287" t="s">
        <v>15752</v>
      </c>
      <c r="D287">
        <v>492</v>
      </c>
      <c r="F287" s="401" t="e">
        <f t="shared" si="8"/>
        <v>#VALUE!</v>
      </c>
      <c r="G287" t="str">
        <f t="shared" si="9"/>
        <v>06</v>
      </c>
    </row>
    <row r="288" spans="1:7" ht="26.1" hidden="1">
      <c r="A288" s="403" t="s">
        <v>15753</v>
      </c>
      <c r="B288">
        <v>18400</v>
      </c>
      <c r="C288" t="s">
        <v>15754</v>
      </c>
      <c r="D288">
        <v>162</v>
      </c>
      <c r="E288" s="404">
        <v>171109901</v>
      </c>
      <c r="F288" s="401" t="str">
        <f t="shared" si="8"/>
        <v>Í1+)zÈ1ÂÎ</v>
      </c>
      <c r="G288" t="str">
        <f t="shared" si="9"/>
        <v>36</v>
      </c>
    </row>
    <row r="289" spans="1:7" ht="26.1" hidden="1">
      <c r="A289" s="403" t="s">
        <v>15755</v>
      </c>
      <c r="B289">
        <v>4700</v>
      </c>
      <c r="C289" t="s">
        <v>15756</v>
      </c>
      <c r="D289">
        <v>163</v>
      </c>
      <c r="E289" s="404">
        <v>171109900</v>
      </c>
      <c r="F289" s="401" t="str">
        <f t="shared" si="8"/>
        <v>Í1+)zÈ0ÅÎ</v>
      </c>
      <c r="G289" t="str">
        <f t="shared" si="9"/>
        <v>36</v>
      </c>
    </row>
    <row r="290" spans="1:7" ht="26.1" hidden="1">
      <c r="A290" s="403" t="s">
        <v>15757</v>
      </c>
      <c r="B290">
        <v>117600</v>
      </c>
      <c r="C290" t="s">
        <v>15758</v>
      </c>
      <c r="D290">
        <v>441</v>
      </c>
      <c r="E290" s="404">
        <v>171107290</v>
      </c>
      <c r="F290" s="401" t="str">
        <f t="shared" si="8"/>
        <v>Í1+'=È0UÎ</v>
      </c>
      <c r="G290" t="str">
        <f t="shared" si="9"/>
        <v>04</v>
      </c>
    </row>
    <row r="291" spans="1:7" ht="26.1" hidden="1">
      <c r="A291" s="403" t="s">
        <v>15759</v>
      </c>
      <c r="B291">
        <v>55200</v>
      </c>
      <c r="C291" t="s">
        <v>15760</v>
      </c>
      <c r="D291">
        <v>390</v>
      </c>
      <c r="E291" s="404">
        <v>171104188</v>
      </c>
      <c r="F291" s="401" t="str">
        <f t="shared" si="8"/>
        <v>Í1+$2È8PÎ</v>
      </c>
      <c r="G291" t="str">
        <f t="shared" si="9"/>
        <v>14</v>
      </c>
    </row>
    <row r="292" spans="1:7" ht="26.1" hidden="1">
      <c r="A292" s="403" t="s">
        <v>15761</v>
      </c>
      <c r="B292">
        <v>40800</v>
      </c>
      <c r="C292" t="s">
        <v>15762</v>
      </c>
      <c r="D292">
        <v>459</v>
      </c>
      <c r="E292" s="404">
        <v>171104299</v>
      </c>
      <c r="F292" s="401" t="str">
        <f t="shared" si="8"/>
        <v>Í1+$=È9ÆÎ</v>
      </c>
      <c r="G292" t="str">
        <f t="shared" si="9"/>
        <v>14</v>
      </c>
    </row>
    <row r="293" spans="1:7" ht="26.1" hidden="1">
      <c r="A293" s="403" t="s">
        <v>15763</v>
      </c>
      <c r="B293">
        <v>26400</v>
      </c>
      <c r="C293" t="s">
        <v>15764</v>
      </c>
      <c r="D293">
        <v>369</v>
      </c>
      <c r="E293" s="404">
        <v>171110694</v>
      </c>
      <c r="F293" s="401" t="str">
        <f t="shared" si="8"/>
        <v>Í1+*eÈ4HÎ</v>
      </c>
      <c r="G293" t="str">
        <f t="shared" si="9"/>
        <v>06</v>
      </c>
    </row>
    <row r="294" spans="1:7" ht="26.1" hidden="1">
      <c r="A294" s="403" t="s">
        <v>15765</v>
      </c>
      <c r="B294">
        <v>13600</v>
      </c>
      <c r="C294" t="s">
        <v>15766</v>
      </c>
      <c r="D294">
        <v>416</v>
      </c>
      <c r="E294" s="404">
        <v>171110865</v>
      </c>
      <c r="F294" s="401" t="str">
        <f t="shared" si="8"/>
        <v>Í1+*vÈ5+Î</v>
      </c>
      <c r="G294" t="str">
        <f t="shared" si="9"/>
        <v>06</v>
      </c>
    </row>
    <row r="295" spans="1:7" ht="26.1" hidden="1">
      <c r="A295" s="403" t="s">
        <v>15767</v>
      </c>
      <c r="B295">
        <v>28000</v>
      </c>
      <c r="C295" t="s">
        <v>15768</v>
      </c>
      <c r="D295">
        <v>70</v>
      </c>
      <c r="E295" s="404">
        <v>171110911</v>
      </c>
      <c r="F295" s="401" t="str">
        <f t="shared" si="8"/>
        <v>Í1+*{È1'Î</v>
      </c>
      <c r="G295" t="str">
        <f t="shared" si="9"/>
        <v>06</v>
      </c>
    </row>
    <row r="296" spans="1:7" ht="26.1" hidden="1">
      <c r="A296" s="403" t="s">
        <v>15769</v>
      </c>
      <c r="B296">
        <v>44000</v>
      </c>
      <c r="C296" t="s">
        <v>15770</v>
      </c>
      <c r="D296">
        <v>353</v>
      </c>
      <c r="E296" s="404">
        <v>171107219</v>
      </c>
      <c r="F296" s="401" t="str">
        <f t="shared" si="8"/>
        <v>Í1+'5È9kÎ</v>
      </c>
      <c r="G296" t="str">
        <f t="shared" si="9"/>
        <v>04</v>
      </c>
    </row>
    <row r="297" spans="1:7" ht="26.1" hidden="1">
      <c r="A297" s="403" t="s">
        <v>15771</v>
      </c>
      <c r="B297">
        <v>4700</v>
      </c>
      <c r="C297" t="s">
        <v>15772</v>
      </c>
      <c r="D297">
        <v>527</v>
      </c>
      <c r="F297" s="401" t="e">
        <f t="shared" si="8"/>
        <v>#VALUE!</v>
      </c>
      <c r="G297" t="str">
        <f t="shared" si="9"/>
        <v>30</v>
      </c>
    </row>
    <row r="298" spans="1:7" ht="26.1" hidden="1">
      <c r="A298" s="403" t="s">
        <v>15773</v>
      </c>
      <c r="B298">
        <v>20000</v>
      </c>
      <c r="C298" t="s">
        <v>15774</v>
      </c>
      <c r="D298">
        <v>111</v>
      </c>
      <c r="F298" s="401" t="e">
        <f t="shared" si="8"/>
        <v>#VALUE!</v>
      </c>
      <c r="G298" t="str">
        <f t="shared" si="9"/>
        <v>30</v>
      </c>
    </row>
    <row r="299" spans="1:7" ht="26.1" hidden="1">
      <c r="A299" s="403" t="s">
        <v>15775</v>
      </c>
      <c r="B299">
        <v>28000</v>
      </c>
      <c r="C299" t="s">
        <v>15776</v>
      </c>
      <c r="D299">
        <v>421</v>
      </c>
      <c r="E299" s="404">
        <v>171112168</v>
      </c>
      <c r="F299" s="401" t="str">
        <f t="shared" si="8"/>
        <v>Í1+,0È8`Î</v>
      </c>
      <c r="G299" t="str">
        <f t="shared" si="9"/>
        <v>24</v>
      </c>
    </row>
    <row r="300" spans="1:7" ht="26.1" hidden="1">
      <c r="A300" s="403" t="s">
        <v>15777</v>
      </c>
      <c r="B300">
        <v>18400</v>
      </c>
      <c r="C300" t="s">
        <v>15778</v>
      </c>
      <c r="D300">
        <v>482</v>
      </c>
      <c r="F300" s="401" t="e">
        <f t="shared" si="8"/>
        <v>#VALUE!</v>
      </c>
      <c r="G300" t="str">
        <f t="shared" si="9"/>
        <v>06</v>
      </c>
    </row>
    <row r="301" spans="1:7" ht="26.1" hidden="1">
      <c r="A301" s="403" t="s">
        <v>15779</v>
      </c>
      <c r="B301">
        <v>8800</v>
      </c>
      <c r="C301" t="s">
        <v>15780</v>
      </c>
      <c r="D301">
        <v>479</v>
      </c>
      <c r="F301" s="401" t="e">
        <f t="shared" si="8"/>
        <v>#VALUE!</v>
      </c>
      <c r="G301" t="str">
        <f t="shared" si="9"/>
        <v>30</v>
      </c>
    </row>
    <row r="302" spans="1:7" ht="26.1" hidden="1">
      <c r="A302" s="403" t="s">
        <v>15781</v>
      </c>
      <c r="B302">
        <v>8800</v>
      </c>
      <c r="C302" t="s">
        <v>15782</v>
      </c>
      <c r="D302">
        <v>497</v>
      </c>
      <c r="F302" s="401" t="e">
        <f t="shared" si="8"/>
        <v>#VALUE!</v>
      </c>
      <c r="G302" t="str">
        <f t="shared" si="9"/>
        <v>06</v>
      </c>
    </row>
    <row r="303" spans="1:7" ht="26.1" hidden="1">
      <c r="A303" s="403" t="s">
        <v>15783</v>
      </c>
      <c r="B303">
        <v>80800</v>
      </c>
      <c r="C303" t="s">
        <v>15784</v>
      </c>
      <c r="D303">
        <v>477</v>
      </c>
      <c r="E303" s="404">
        <v>171110906</v>
      </c>
      <c r="F303" s="401" t="str">
        <f t="shared" si="8"/>
        <v>Í1+*zÈ6AÎ</v>
      </c>
      <c r="G303" t="str">
        <f t="shared" si="9"/>
        <v>06</v>
      </c>
    </row>
    <row r="304" spans="1:7" ht="26.1" hidden="1">
      <c r="A304" s="403" t="s">
        <v>15785</v>
      </c>
      <c r="B304">
        <v>16800</v>
      </c>
      <c r="C304" t="s">
        <v>15786</v>
      </c>
      <c r="D304">
        <v>566</v>
      </c>
      <c r="F304" s="401" t="e">
        <f t="shared" si="8"/>
        <v>#VALUE!</v>
      </c>
      <c r="G304" t="str">
        <f t="shared" si="9"/>
        <v>06</v>
      </c>
    </row>
    <row r="305" spans="1:7" ht="26.1" hidden="1">
      <c r="A305" s="403" t="s">
        <v>15787</v>
      </c>
      <c r="B305">
        <v>37600</v>
      </c>
      <c r="C305" t="s">
        <v>15788</v>
      </c>
      <c r="D305">
        <v>479</v>
      </c>
      <c r="E305" s="404">
        <v>171110904</v>
      </c>
      <c r="F305" s="401" t="str">
        <f t="shared" si="8"/>
        <v>Í1+*zÈ45Î</v>
      </c>
      <c r="G305" t="str">
        <f t="shared" si="9"/>
        <v>06</v>
      </c>
    </row>
    <row r="306" spans="1:7" ht="26.1" hidden="1">
      <c r="A306" s="403" t="s">
        <v>15789</v>
      </c>
      <c r="B306">
        <v>18400</v>
      </c>
      <c r="C306" t="s">
        <v>15790</v>
      </c>
      <c r="D306">
        <v>216</v>
      </c>
      <c r="E306" s="404">
        <v>171104098</v>
      </c>
      <c r="F306" s="401" t="str">
        <f t="shared" si="8"/>
        <v>Í1+$)È8,Î</v>
      </c>
      <c r="G306" t="str">
        <f t="shared" si="9"/>
        <v>14</v>
      </c>
    </row>
    <row r="307" spans="1:7" ht="26.1" hidden="1">
      <c r="A307" s="403" t="s">
        <v>15791</v>
      </c>
      <c r="B307">
        <v>13600</v>
      </c>
      <c r="C307" t="s">
        <v>15792</v>
      </c>
      <c r="D307">
        <v>450</v>
      </c>
      <c r="E307" s="404">
        <v>171104350</v>
      </c>
      <c r="F307" s="401" t="str">
        <f t="shared" si="8"/>
        <v>Í1+$CÈ0dÎ</v>
      </c>
      <c r="G307" t="str">
        <f t="shared" si="9"/>
        <v>20</v>
      </c>
    </row>
    <row r="308" spans="1:7" ht="26.1" hidden="1">
      <c r="A308" s="403" t="s">
        <v>11852</v>
      </c>
      <c r="B308">
        <v>220000</v>
      </c>
      <c r="C308" t="s">
        <v>15793</v>
      </c>
      <c r="D308">
        <v>20</v>
      </c>
      <c r="F308" s="401" t="e">
        <f t="shared" si="8"/>
        <v>#VALUE!</v>
      </c>
      <c r="G308" t="str">
        <f t="shared" si="9"/>
        <v>30</v>
      </c>
    </row>
    <row r="309" spans="1:7" ht="26.1" hidden="1">
      <c r="A309" s="403" t="s">
        <v>15794</v>
      </c>
      <c r="B309">
        <v>37600</v>
      </c>
      <c r="C309" t="s">
        <v>15795</v>
      </c>
      <c r="D309">
        <v>458</v>
      </c>
      <c r="E309" s="404">
        <v>171107304</v>
      </c>
      <c r="F309" s="401" t="str">
        <f t="shared" si="8"/>
        <v>Í1+'&gt;È4qÎ</v>
      </c>
      <c r="G309" t="str">
        <f t="shared" si="9"/>
        <v>04</v>
      </c>
    </row>
    <row r="310" spans="1:7" ht="26.1" hidden="1">
      <c r="A310" s="403" t="s">
        <v>15796</v>
      </c>
      <c r="B310">
        <v>44000</v>
      </c>
      <c r="C310" t="s">
        <v>15797</v>
      </c>
      <c r="D310">
        <v>263</v>
      </c>
      <c r="E310" s="404">
        <v>171111149</v>
      </c>
      <c r="F310" s="401" t="str">
        <f t="shared" si="8"/>
        <v>Í1++.È9[Î</v>
      </c>
      <c r="G310" t="str">
        <f t="shared" si="9"/>
        <v>26</v>
      </c>
    </row>
    <row r="311" spans="1:7" ht="26.1" hidden="1">
      <c r="A311" s="403" t="s">
        <v>15798</v>
      </c>
      <c r="B311">
        <v>71200</v>
      </c>
      <c r="C311" t="s">
        <v>15799</v>
      </c>
      <c r="D311">
        <v>484</v>
      </c>
      <c r="F311" s="401" t="e">
        <f t="shared" si="8"/>
        <v>#VALUE!</v>
      </c>
      <c r="G311" t="str">
        <f t="shared" si="9"/>
        <v>24</v>
      </c>
    </row>
    <row r="312" spans="1:7" ht="26.1" hidden="1">
      <c r="A312" s="403" t="s">
        <v>15800</v>
      </c>
      <c r="B312">
        <v>42400</v>
      </c>
      <c r="C312" t="s">
        <v>15801</v>
      </c>
      <c r="D312">
        <v>192</v>
      </c>
      <c r="F312" s="401" t="e">
        <f t="shared" si="8"/>
        <v>#VALUE!</v>
      </c>
      <c r="G312" t="str">
        <f t="shared" si="9"/>
        <v>40</v>
      </c>
    </row>
    <row r="313" spans="1:7" ht="26.1" hidden="1">
      <c r="A313" s="403" t="s">
        <v>15802</v>
      </c>
      <c r="B313">
        <v>2100</v>
      </c>
      <c r="C313" t="s">
        <v>15803</v>
      </c>
      <c r="D313">
        <v>522</v>
      </c>
      <c r="F313" s="401" t="e">
        <f t="shared" si="8"/>
        <v>#VALUE!</v>
      </c>
      <c r="G313" t="str">
        <f t="shared" si="9"/>
        <v>04</v>
      </c>
    </row>
    <row r="314" spans="1:7" ht="26.1" hidden="1">
      <c r="A314" s="403" t="s">
        <v>15804</v>
      </c>
      <c r="B314">
        <v>26400</v>
      </c>
      <c r="C314" t="s">
        <v>15805</v>
      </c>
      <c r="D314">
        <v>482</v>
      </c>
      <c r="F314" s="401" t="e">
        <f t="shared" si="8"/>
        <v>#VALUE!</v>
      </c>
      <c r="G314" t="str">
        <f t="shared" si="9"/>
        <v>04</v>
      </c>
    </row>
    <row r="315" spans="1:7" ht="26.1" hidden="1">
      <c r="A315" s="403" t="s">
        <v>15806</v>
      </c>
      <c r="B315">
        <v>71200</v>
      </c>
      <c r="C315" t="s">
        <v>15807</v>
      </c>
      <c r="D315">
        <v>89</v>
      </c>
      <c r="E315" s="404">
        <v>171102943</v>
      </c>
      <c r="F315" s="401" t="str">
        <f t="shared" si="8"/>
        <v>Í1+"~È3'Î</v>
      </c>
      <c r="G315" t="str">
        <f t="shared" si="9"/>
        <v>02</v>
      </c>
    </row>
    <row r="316" spans="1:7" ht="26.1" hidden="1">
      <c r="A316" s="403" t="s">
        <v>15808</v>
      </c>
      <c r="B316">
        <v>2100</v>
      </c>
      <c r="C316" t="s">
        <v>15809</v>
      </c>
      <c r="D316">
        <v>371</v>
      </c>
      <c r="E316" s="404">
        <v>171107234</v>
      </c>
      <c r="F316" s="401" t="str">
        <f t="shared" si="8"/>
        <v>Í1+'7È4UÎ</v>
      </c>
      <c r="G316" t="str">
        <f t="shared" si="9"/>
        <v>04</v>
      </c>
    </row>
    <row r="317" spans="1:7" ht="26.1" hidden="1">
      <c r="A317" s="403" t="s">
        <v>15810</v>
      </c>
      <c r="B317">
        <v>140000</v>
      </c>
      <c r="C317" t="s">
        <v>15811</v>
      </c>
      <c r="D317">
        <v>354</v>
      </c>
      <c r="E317" s="404">
        <v>171102734</v>
      </c>
      <c r="F317" s="401" t="str">
        <f t="shared" si="8"/>
        <v>Í1+"iÈ4@Î</v>
      </c>
      <c r="G317" t="str">
        <f t="shared" si="9"/>
        <v>02</v>
      </c>
    </row>
    <row r="318" spans="1:7" ht="26.1" hidden="1">
      <c r="A318" s="403" t="s">
        <v>15812</v>
      </c>
      <c r="B318">
        <v>108000</v>
      </c>
      <c r="C318" t="s">
        <v>15813</v>
      </c>
      <c r="D318">
        <v>559</v>
      </c>
      <c r="F318" s="401" t="e">
        <f t="shared" si="8"/>
        <v>#VALUE!</v>
      </c>
      <c r="G318" t="str">
        <f t="shared" si="9"/>
        <v>02</v>
      </c>
    </row>
    <row r="319" spans="1:7" ht="26.1" hidden="1">
      <c r="A319" s="403" t="s">
        <v>15814</v>
      </c>
      <c r="B319">
        <v>66400</v>
      </c>
      <c r="C319" t="s">
        <v>15815</v>
      </c>
      <c r="D319">
        <v>590</v>
      </c>
      <c r="F319" s="401" t="e">
        <f t="shared" si="8"/>
        <v>#VALUE!</v>
      </c>
      <c r="G319" t="str">
        <f t="shared" si="9"/>
        <v>26</v>
      </c>
    </row>
    <row r="320" spans="1:7" ht="26.1" hidden="1">
      <c r="A320" s="403" t="s">
        <v>15816</v>
      </c>
      <c r="B320">
        <v>18400</v>
      </c>
      <c r="C320" t="s">
        <v>15817</v>
      </c>
      <c r="D320">
        <v>462</v>
      </c>
      <c r="E320" s="404">
        <v>171104400</v>
      </c>
      <c r="F320" s="401" t="str">
        <f t="shared" si="8"/>
        <v>Í1+$HÈ0xÎ</v>
      </c>
      <c r="G320" t="str">
        <f t="shared" si="9"/>
        <v>20</v>
      </c>
    </row>
    <row r="321" spans="1:7" ht="26.1">
      <c r="A321" s="403" t="s">
        <v>15818</v>
      </c>
      <c r="B321">
        <v>116200</v>
      </c>
      <c r="C321" t="s">
        <v>15819</v>
      </c>
      <c r="D321">
        <v>590</v>
      </c>
      <c r="F321" s="401" t="e">
        <f t="shared" si="8"/>
        <v>#VALUE!</v>
      </c>
      <c r="G321" t="str">
        <f t="shared" si="9"/>
        <v>22</v>
      </c>
    </row>
    <row r="322" spans="1:7" ht="26.1">
      <c r="A322" s="403" t="s">
        <v>15820</v>
      </c>
      <c r="B322">
        <v>935400</v>
      </c>
      <c r="C322" t="s">
        <v>15821</v>
      </c>
      <c r="D322">
        <v>57</v>
      </c>
      <c r="F322" s="401" t="e">
        <f t="shared" si="8"/>
        <v>#VALUE!</v>
      </c>
      <c r="G322" t="str">
        <f t="shared" si="9"/>
        <v>22</v>
      </c>
    </row>
    <row r="323" spans="1:7" ht="26.1">
      <c r="A323" s="403" t="s">
        <v>15822</v>
      </c>
      <c r="B323">
        <v>332200</v>
      </c>
      <c r="C323" t="s">
        <v>15823</v>
      </c>
      <c r="D323">
        <v>201</v>
      </c>
      <c r="F323" s="401" t="e">
        <f t="shared" ref="F323:F386" si="10">Code128(E323)</f>
        <v>#VALUE!</v>
      </c>
      <c r="G323" t="str">
        <f t="shared" ref="G323:G386" si="11">LEFT(C323,2)</f>
        <v>22</v>
      </c>
    </row>
    <row r="324" spans="1:7" ht="26.1" hidden="1">
      <c r="A324" s="403" t="s">
        <v>13668</v>
      </c>
      <c r="B324">
        <v>176800</v>
      </c>
      <c r="C324" t="s">
        <v>15824</v>
      </c>
      <c r="D324">
        <v>403</v>
      </c>
      <c r="E324" s="404">
        <v>171101807</v>
      </c>
      <c r="F324" s="401" t="str">
        <f t="shared" si="10"/>
        <v>Í1+!pÈ7kÎ</v>
      </c>
      <c r="G324" t="str">
        <f t="shared" si="11"/>
        <v>08</v>
      </c>
    </row>
    <row r="325" spans="1:7" ht="26.1" hidden="1">
      <c r="A325" s="403" t="s">
        <v>15825</v>
      </c>
      <c r="B325">
        <v>55200</v>
      </c>
      <c r="C325" t="s">
        <v>15826</v>
      </c>
      <c r="D325">
        <v>588</v>
      </c>
      <c r="F325" s="401" t="e">
        <f t="shared" si="10"/>
        <v>#VALUE!</v>
      </c>
      <c r="G325" t="str">
        <f t="shared" si="11"/>
        <v>12</v>
      </c>
    </row>
    <row r="326" spans="1:7" ht="26.1" hidden="1">
      <c r="A326" s="403" t="s">
        <v>15827</v>
      </c>
      <c r="B326">
        <v>68000</v>
      </c>
      <c r="C326" t="s">
        <v>15828</v>
      </c>
      <c r="D326">
        <v>86</v>
      </c>
      <c r="E326" s="404">
        <v>171103550</v>
      </c>
      <c r="F326" s="401" t="str">
        <f t="shared" si="10"/>
        <v>Í1+#WÈ0JÎ</v>
      </c>
      <c r="G326" t="str">
        <f t="shared" si="11"/>
        <v>12</v>
      </c>
    </row>
    <row r="327" spans="1:7" ht="26.1" hidden="1">
      <c r="A327" s="403" t="s">
        <v>15829</v>
      </c>
      <c r="B327">
        <v>28000</v>
      </c>
      <c r="C327" t="s">
        <v>15830</v>
      </c>
      <c r="D327">
        <v>264</v>
      </c>
      <c r="E327" s="404">
        <v>171104716</v>
      </c>
      <c r="F327" s="401" t="str">
        <f t="shared" si="10"/>
        <v>Í1+$gÈ6JÎ</v>
      </c>
      <c r="G327" t="str">
        <f t="shared" si="11"/>
        <v>20</v>
      </c>
    </row>
    <row r="328" spans="1:7" ht="26.1" hidden="1">
      <c r="A328" s="403" t="s">
        <v>15831</v>
      </c>
      <c r="B328">
        <v>4700</v>
      </c>
      <c r="C328" t="s">
        <v>15832</v>
      </c>
      <c r="D328">
        <v>220</v>
      </c>
      <c r="E328" s="404">
        <v>171111778</v>
      </c>
      <c r="F328" s="401" t="str">
        <f t="shared" si="10"/>
        <v>Í1++mÈ8ÇÎ</v>
      </c>
      <c r="G328" t="str">
        <f t="shared" si="11"/>
        <v>24</v>
      </c>
    </row>
    <row r="329" spans="1:7" ht="26.1" hidden="1">
      <c r="A329" s="403" t="s">
        <v>15833</v>
      </c>
      <c r="B329">
        <v>18400</v>
      </c>
      <c r="C329" t="s">
        <v>15834</v>
      </c>
      <c r="D329">
        <v>350</v>
      </c>
      <c r="E329" s="404">
        <v>171103561</v>
      </c>
      <c r="F329" s="401" t="str">
        <f t="shared" si="10"/>
        <v>Í1+#XÈ1TÎ</v>
      </c>
      <c r="G329" t="str">
        <f t="shared" si="11"/>
        <v>12</v>
      </c>
    </row>
    <row r="330" spans="1:7" ht="26.1" hidden="1">
      <c r="A330" s="403" t="s">
        <v>15835</v>
      </c>
      <c r="B330">
        <v>4700</v>
      </c>
      <c r="C330" t="s">
        <v>15836</v>
      </c>
      <c r="D330">
        <v>97</v>
      </c>
      <c r="E330" s="404">
        <v>171109961</v>
      </c>
      <c r="F330" s="401" t="str">
        <f t="shared" si="10"/>
        <v>Í1+)ÄÈ18Î</v>
      </c>
      <c r="G330" t="str">
        <f t="shared" si="11"/>
        <v>36</v>
      </c>
    </row>
    <row r="331" spans="1:7" ht="26.1">
      <c r="A331" s="403" t="s">
        <v>417</v>
      </c>
      <c r="B331">
        <v>196200</v>
      </c>
      <c r="C331" t="s">
        <v>15837</v>
      </c>
      <c r="D331">
        <v>267</v>
      </c>
      <c r="F331" s="401" t="e">
        <f t="shared" si="10"/>
        <v>#VALUE!</v>
      </c>
      <c r="G331" t="str">
        <f t="shared" si="11"/>
        <v>22</v>
      </c>
    </row>
    <row r="332" spans="1:7" ht="26.1" hidden="1">
      <c r="A332" s="403" t="s">
        <v>15838</v>
      </c>
      <c r="B332">
        <v>7200</v>
      </c>
      <c r="C332" t="s">
        <v>15839</v>
      </c>
      <c r="D332">
        <v>544</v>
      </c>
      <c r="F332" s="401" t="e">
        <f t="shared" si="10"/>
        <v>#VALUE!</v>
      </c>
      <c r="G332" t="str">
        <f t="shared" si="11"/>
        <v>04</v>
      </c>
    </row>
    <row r="333" spans="1:7" ht="26.1" hidden="1">
      <c r="A333" s="403" t="s">
        <v>3844</v>
      </c>
      <c r="B333">
        <v>2100</v>
      </c>
      <c r="C333" t="s">
        <v>15840</v>
      </c>
      <c r="D333">
        <v>202</v>
      </c>
      <c r="E333" s="404">
        <v>171111145</v>
      </c>
      <c r="F333" s="401" t="str">
        <f t="shared" si="10"/>
        <v>Í1++.È5CÎ</v>
      </c>
      <c r="G333" t="str">
        <f t="shared" si="11"/>
        <v>26</v>
      </c>
    </row>
    <row r="334" spans="1:7" ht="26.1" hidden="1">
      <c r="A334" s="403" t="s">
        <v>15841</v>
      </c>
      <c r="B334">
        <v>101600</v>
      </c>
      <c r="C334" t="s">
        <v>15842</v>
      </c>
      <c r="D334">
        <v>360</v>
      </c>
      <c r="E334" s="404">
        <v>171109058</v>
      </c>
      <c r="F334" s="401" t="str">
        <f t="shared" si="10"/>
        <v>Í1+)%È8+Î</v>
      </c>
      <c r="G334" t="str">
        <f t="shared" si="11"/>
        <v>16</v>
      </c>
    </row>
    <row r="335" spans="1:7" ht="26.1">
      <c r="A335" s="403" t="s">
        <v>314</v>
      </c>
      <c r="B335">
        <v>180200</v>
      </c>
      <c r="C335" t="s">
        <v>15843</v>
      </c>
      <c r="D335">
        <v>164</v>
      </c>
      <c r="F335" s="401" t="e">
        <f t="shared" si="10"/>
        <v>#VALUE!</v>
      </c>
      <c r="G335" t="str">
        <f t="shared" si="11"/>
        <v>22</v>
      </c>
    </row>
    <row r="336" spans="1:7" ht="26.1" hidden="1">
      <c r="A336" s="403" t="s">
        <v>15844</v>
      </c>
      <c r="B336">
        <v>32800</v>
      </c>
      <c r="C336" t="s">
        <v>15845</v>
      </c>
      <c r="D336">
        <v>569</v>
      </c>
      <c r="F336" s="401" t="e">
        <f t="shared" si="10"/>
        <v>#VALUE!</v>
      </c>
      <c r="G336" t="str">
        <f t="shared" si="11"/>
        <v>24</v>
      </c>
    </row>
    <row r="337" spans="1:7" ht="26.1" hidden="1">
      <c r="A337" s="403" t="s">
        <v>15846</v>
      </c>
      <c r="B337">
        <v>16800</v>
      </c>
      <c r="C337" t="s">
        <v>15847</v>
      </c>
      <c r="D337">
        <v>434</v>
      </c>
      <c r="E337" s="404">
        <v>171107284</v>
      </c>
      <c r="F337" s="401" t="str">
        <f t="shared" si="10"/>
        <v>Í1+'&lt;È4iÎ</v>
      </c>
      <c r="G337" t="str">
        <f t="shared" si="11"/>
        <v>04</v>
      </c>
    </row>
    <row r="338" spans="1:7" ht="26.1" hidden="1">
      <c r="A338" s="403" t="s">
        <v>15848</v>
      </c>
      <c r="B338">
        <v>13600</v>
      </c>
      <c r="C338" t="s">
        <v>15849</v>
      </c>
      <c r="D338">
        <v>545</v>
      </c>
      <c r="F338" s="401" t="e">
        <f t="shared" si="10"/>
        <v>#VALUE!</v>
      </c>
      <c r="G338" t="str">
        <f t="shared" si="11"/>
        <v>04</v>
      </c>
    </row>
    <row r="339" spans="1:7" ht="26.1" hidden="1">
      <c r="A339" s="403" t="s">
        <v>15850</v>
      </c>
      <c r="B339">
        <v>4700</v>
      </c>
      <c r="C339" t="s">
        <v>15851</v>
      </c>
      <c r="D339">
        <v>113</v>
      </c>
      <c r="F339" s="401" t="e">
        <f t="shared" si="10"/>
        <v>#VALUE!</v>
      </c>
      <c r="G339" t="str">
        <f t="shared" si="11"/>
        <v>40</v>
      </c>
    </row>
    <row r="340" spans="1:7" ht="26.1" hidden="1">
      <c r="A340" s="403" t="s">
        <v>13768</v>
      </c>
      <c r="B340">
        <v>8800</v>
      </c>
      <c r="C340" t="s">
        <v>15852</v>
      </c>
      <c r="D340">
        <v>406</v>
      </c>
      <c r="E340" s="404">
        <v>171108973</v>
      </c>
      <c r="F340" s="401" t="str">
        <f t="shared" si="10"/>
        <v>Í1+(ÅÈ3EÎ</v>
      </c>
      <c r="G340" t="str">
        <f t="shared" si="11"/>
        <v>16</v>
      </c>
    </row>
    <row r="341" spans="1:7" ht="26.1" hidden="1">
      <c r="A341" s="403" t="s">
        <v>15853</v>
      </c>
      <c r="B341">
        <v>44000</v>
      </c>
      <c r="C341" t="s">
        <v>15854</v>
      </c>
      <c r="D341">
        <v>170</v>
      </c>
      <c r="E341" s="404">
        <v>171104530</v>
      </c>
      <c r="F341" s="401" t="str">
        <f t="shared" si="10"/>
        <v>Í1+$UÈ0EÎ</v>
      </c>
      <c r="G341" t="str">
        <f t="shared" si="11"/>
        <v>20</v>
      </c>
    </row>
    <row r="342" spans="1:7" ht="26.1" hidden="1">
      <c r="A342" s="403" t="s">
        <v>15855</v>
      </c>
      <c r="B342">
        <v>4700</v>
      </c>
      <c r="C342" t="s">
        <v>15856</v>
      </c>
      <c r="D342">
        <v>515</v>
      </c>
      <c r="F342" s="401" t="e">
        <f t="shared" si="10"/>
        <v>#VALUE!</v>
      </c>
      <c r="G342" t="str">
        <f t="shared" si="11"/>
        <v>26</v>
      </c>
    </row>
    <row r="343" spans="1:7" ht="26.1">
      <c r="A343" s="403" t="s">
        <v>15857</v>
      </c>
      <c r="B343">
        <v>15400</v>
      </c>
      <c r="C343" t="s">
        <v>15858</v>
      </c>
      <c r="D343">
        <v>541</v>
      </c>
      <c r="F343" s="401" t="e">
        <f t="shared" si="10"/>
        <v>#VALUE!</v>
      </c>
      <c r="G343" t="str">
        <f t="shared" si="11"/>
        <v>22</v>
      </c>
    </row>
    <row r="344" spans="1:7" ht="26.1">
      <c r="A344" s="403" t="s">
        <v>15859</v>
      </c>
      <c r="B344">
        <v>17000</v>
      </c>
      <c r="C344" t="s">
        <v>15860</v>
      </c>
      <c r="D344">
        <v>499</v>
      </c>
      <c r="F344" s="401" t="e">
        <f t="shared" si="10"/>
        <v>#VALUE!</v>
      </c>
      <c r="G344" t="str">
        <f t="shared" si="11"/>
        <v>22</v>
      </c>
    </row>
    <row r="345" spans="1:7" ht="26.1" hidden="1">
      <c r="A345" s="403" t="s">
        <v>15861</v>
      </c>
      <c r="B345">
        <v>37600</v>
      </c>
      <c r="C345" t="s">
        <v>15862</v>
      </c>
      <c r="D345">
        <v>443</v>
      </c>
      <c r="E345" s="404">
        <v>171111323</v>
      </c>
      <c r="F345" s="401" t="str">
        <f t="shared" si="10"/>
        <v>Í1++@È3ÃÎ</v>
      </c>
      <c r="G345" t="str">
        <f t="shared" si="11"/>
        <v>26</v>
      </c>
    </row>
    <row r="346" spans="1:7" ht="26.1" hidden="1">
      <c r="A346" s="403" t="s">
        <v>15863</v>
      </c>
      <c r="B346">
        <v>68000</v>
      </c>
      <c r="C346" t="s">
        <v>15864</v>
      </c>
      <c r="D346">
        <v>462</v>
      </c>
      <c r="E346" s="404">
        <v>171110746</v>
      </c>
      <c r="F346" s="401" t="str">
        <f t="shared" si="10"/>
        <v>Í1+*jÈ6hÎ</v>
      </c>
      <c r="G346" t="str">
        <f t="shared" si="11"/>
        <v>06</v>
      </c>
    </row>
    <row r="347" spans="1:7" ht="26.1" hidden="1">
      <c r="A347" s="403" t="s">
        <v>15865</v>
      </c>
      <c r="B347">
        <v>12000</v>
      </c>
      <c r="C347" t="s">
        <v>15866</v>
      </c>
      <c r="D347">
        <v>438</v>
      </c>
      <c r="E347" s="404">
        <v>171112085</v>
      </c>
      <c r="F347" s="401" t="str">
        <f t="shared" si="10"/>
        <v>Í1+,(È5.Î</v>
      </c>
      <c r="G347" t="str">
        <f t="shared" si="11"/>
        <v>24</v>
      </c>
    </row>
    <row r="348" spans="1:7" ht="26.1" hidden="1">
      <c r="A348" s="403" t="s">
        <v>15867</v>
      </c>
      <c r="B348">
        <v>20000</v>
      </c>
      <c r="C348" t="s">
        <v>15868</v>
      </c>
      <c r="D348">
        <v>77</v>
      </c>
      <c r="E348" s="404">
        <v>171109980</v>
      </c>
      <c r="F348" s="401" t="str">
        <f t="shared" si="10"/>
        <v>Í1+)ÆÈ0:Î</v>
      </c>
      <c r="G348" t="str">
        <f t="shared" si="11"/>
        <v>36</v>
      </c>
    </row>
    <row r="349" spans="1:7" ht="26.1" hidden="1">
      <c r="A349" s="403" t="s">
        <v>15869</v>
      </c>
      <c r="B349">
        <v>28000</v>
      </c>
      <c r="C349" t="s">
        <v>15870</v>
      </c>
      <c r="D349">
        <v>315</v>
      </c>
      <c r="E349" s="404">
        <v>171107181</v>
      </c>
      <c r="F349" s="401" t="str">
        <f t="shared" si="10"/>
        <v>Í1+'2È1/Î</v>
      </c>
      <c r="G349" t="str">
        <f t="shared" si="11"/>
        <v>04</v>
      </c>
    </row>
    <row r="350" spans="1:7" ht="26.1" hidden="1">
      <c r="A350" s="403" t="s">
        <v>15871</v>
      </c>
      <c r="B350">
        <v>7200</v>
      </c>
      <c r="C350" t="s">
        <v>15872</v>
      </c>
      <c r="D350">
        <v>157</v>
      </c>
      <c r="E350" s="404">
        <v>171114060</v>
      </c>
      <c r="F350" s="401" t="str">
        <f t="shared" si="10"/>
        <v>Í1+.&amp;È0uÎ</v>
      </c>
      <c r="G350" t="str">
        <f t="shared" si="11"/>
        <v>32</v>
      </c>
    </row>
    <row r="351" spans="1:7" ht="26.1" hidden="1">
      <c r="A351" s="403" t="s">
        <v>15873</v>
      </c>
      <c r="B351">
        <v>140000</v>
      </c>
      <c r="C351" t="s">
        <v>15874</v>
      </c>
      <c r="D351">
        <v>498</v>
      </c>
      <c r="F351" s="401" t="e">
        <f t="shared" si="10"/>
        <v>#VALUE!</v>
      </c>
      <c r="G351" t="str">
        <f t="shared" si="11"/>
        <v>20</v>
      </c>
    </row>
    <row r="352" spans="1:7" ht="26.1" hidden="1">
      <c r="A352" s="403" t="s">
        <v>15875</v>
      </c>
      <c r="B352">
        <v>13600</v>
      </c>
      <c r="C352" t="s">
        <v>15876</v>
      </c>
      <c r="D352">
        <v>579</v>
      </c>
      <c r="F352" s="401" t="e">
        <f t="shared" si="10"/>
        <v>#VALUE!</v>
      </c>
      <c r="G352" t="str">
        <f t="shared" si="11"/>
        <v>30</v>
      </c>
    </row>
    <row r="353" spans="1:7" ht="26.1" hidden="1">
      <c r="A353" s="403" t="s">
        <v>15877</v>
      </c>
      <c r="B353">
        <v>44000</v>
      </c>
      <c r="C353" t="s">
        <v>15878</v>
      </c>
      <c r="D353">
        <v>355</v>
      </c>
      <c r="E353" s="404">
        <v>171107221</v>
      </c>
      <c r="F353" s="401" t="str">
        <f t="shared" si="10"/>
        <v>Í1+'6È1?Î</v>
      </c>
      <c r="G353" t="str">
        <f t="shared" si="11"/>
        <v>04</v>
      </c>
    </row>
    <row r="354" spans="1:7" ht="26.1" hidden="1">
      <c r="A354" s="403" t="s">
        <v>15879</v>
      </c>
      <c r="B354">
        <v>23200</v>
      </c>
      <c r="C354" t="s">
        <v>15880</v>
      </c>
      <c r="D354">
        <v>16</v>
      </c>
      <c r="E354" s="404">
        <v>171107120</v>
      </c>
      <c r="F354" s="401" t="str">
        <f t="shared" si="10"/>
        <v>Í1+',È0xÎ</v>
      </c>
      <c r="G354" t="str">
        <f t="shared" si="11"/>
        <v>04</v>
      </c>
    </row>
    <row r="355" spans="1:7" ht="26.1" hidden="1">
      <c r="A355" s="403" t="s">
        <v>15881</v>
      </c>
      <c r="B355">
        <v>50400</v>
      </c>
      <c r="C355" t="s">
        <v>15882</v>
      </c>
      <c r="D355">
        <v>499</v>
      </c>
      <c r="F355" s="401" t="e">
        <f t="shared" si="10"/>
        <v>#VALUE!</v>
      </c>
      <c r="G355" t="str">
        <f t="shared" si="11"/>
        <v>16</v>
      </c>
    </row>
    <row r="356" spans="1:7" ht="26.1" hidden="1">
      <c r="A356" s="403" t="s">
        <v>15883</v>
      </c>
      <c r="B356">
        <v>189600</v>
      </c>
      <c r="C356" t="s">
        <v>15884</v>
      </c>
      <c r="D356">
        <v>69</v>
      </c>
      <c r="E356" s="404">
        <v>171103529</v>
      </c>
      <c r="F356" s="401" t="str">
        <f t="shared" si="10"/>
        <v>Í1+#TÈ9tÎ</v>
      </c>
      <c r="G356" t="str">
        <f t="shared" si="11"/>
        <v>12</v>
      </c>
    </row>
    <row r="357" spans="1:7" ht="26.1" hidden="1">
      <c r="A357" s="403" t="s">
        <v>15885</v>
      </c>
      <c r="B357">
        <v>18400</v>
      </c>
      <c r="C357" t="s">
        <v>15886</v>
      </c>
      <c r="D357">
        <v>175</v>
      </c>
      <c r="E357" s="404">
        <v>171104526</v>
      </c>
      <c r="F357" s="401" t="str">
        <f t="shared" si="10"/>
        <v>Í1+$TÈ6eÎ</v>
      </c>
      <c r="G357" t="str">
        <f t="shared" si="11"/>
        <v>20</v>
      </c>
    </row>
    <row r="358" spans="1:7" ht="26.1" hidden="1">
      <c r="A358" s="403" t="s">
        <v>15887</v>
      </c>
      <c r="B358">
        <v>29600</v>
      </c>
      <c r="C358" t="s">
        <v>15888</v>
      </c>
      <c r="D358">
        <v>270</v>
      </c>
      <c r="E358" s="404">
        <v>171103872</v>
      </c>
      <c r="F358" s="401" t="str">
        <f t="shared" si="10"/>
        <v>Í1+#wÈ2oÎ</v>
      </c>
      <c r="G358" t="str">
        <f t="shared" si="11"/>
        <v>12</v>
      </c>
    </row>
    <row r="359" spans="1:7" ht="26.1" hidden="1">
      <c r="A359" s="403" t="s">
        <v>15889</v>
      </c>
      <c r="B359">
        <v>15200</v>
      </c>
      <c r="C359" t="s">
        <v>15890</v>
      </c>
      <c r="D359">
        <v>469</v>
      </c>
      <c r="E359" s="404">
        <v>171103822</v>
      </c>
      <c r="F359" s="401" t="str">
        <f t="shared" si="10"/>
        <v>Í1+#rÈ2[Î</v>
      </c>
      <c r="G359" t="str">
        <f t="shared" si="11"/>
        <v>12</v>
      </c>
    </row>
    <row r="360" spans="1:7" ht="26.1" hidden="1">
      <c r="A360" s="403" t="s">
        <v>15891</v>
      </c>
      <c r="B360">
        <v>2100</v>
      </c>
      <c r="C360" t="s">
        <v>15892</v>
      </c>
      <c r="D360">
        <v>375</v>
      </c>
      <c r="E360" s="404">
        <v>171112148</v>
      </c>
      <c r="F360" s="401" t="str">
        <f t="shared" si="10"/>
        <v>Í1+,.È8XÎ</v>
      </c>
      <c r="G360" t="str">
        <f t="shared" si="11"/>
        <v>24</v>
      </c>
    </row>
    <row r="361" spans="1:7" ht="26.1" hidden="1">
      <c r="A361" s="403" t="s">
        <v>15893</v>
      </c>
      <c r="B361">
        <v>10400</v>
      </c>
      <c r="C361" t="s">
        <v>15894</v>
      </c>
      <c r="D361">
        <v>341</v>
      </c>
      <c r="E361" s="404">
        <v>171107209</v>
      </c>
      <c r="F361" s="401" t="str">
        <f t="shared" si="10"/>
        <v>Í1+'4È9gÎ</v>
      </c>
      <c r="G361" t="str">
        <f t="shared" si="11"/>
        <v>04</v>
      </c>
    </row>
    <row r="362" spans="1:7" ht="26.1" hidden="1">
      <c r="A362" s="403" t="s">
        <v>15895</v>
      </c>
      <c r="B362">
        <v>3400</v>
      </c>
      <c r="C362" t="s">
        <v>15896</v>
      </c>
      <c r="D362">
        <v>342</v>
      </c>
      <c r="E362" s="404">
        <v>171107210</v>
      </c>
      <c r="F362" s="401" t="str">
        <f t="shared" si="10"/>
        <v>Í1+'5È05Î</v>
      </c>
      <c r="G362" t="str">
        <f t="shared" si="11"/>
        <v>04</v>
      </c>
    </row>
    <row r="363" spans="1:7" ht="26.1" hidden="1">
      <c r="A363" s="403" t="s">
        <v>15897</v>
      </c>
      <c r="B363">
        <v>24800</v>
      </c>
      <c r="C363" t="s">
        <v>15898</v>
      </c>
      <c r="D363">
        <v>566</v>
      </c>
      <c r="F363" s="401" t="e">
        <f t="shared" si="10"/>
        <v>#VALUE!</v>
      </c>
      <c r="G363" t="str">
        <f t="shared" si="11"/>
        <v>04</v>
      </c>
    </row>
    <row r="364" spans="1:7" ht="26.1" hidden="1">
      <c r="A364" s="403" t="s">
        <v>15899</v>
      </c>
      <c r="B364">
        <v>45600</v>
      </c>
      <c r="C364" t="s">
        <v>15900</v>
      </c>
      <c r="D364">
        <v>188</v>
      </c>
      <c r="E364" s="404">
        <v>171107049</v>
      </c>
      <c r="F364" s="401" t="str">
        <f t="shared" si="10"/>
        <v>Í1+'$È9'Î</v>
      </c>
      <c r="G364" t="str">
        <f t="shared" si="11"/>
        <v>04</v>
      </c>
    </row>
    <row r="365" spans="1:7" ht="26.1" hidden="1">
      <c r="A365" s="403" t="s">
        <v>15901</v>
      </c>
      <c r="B365">
        <v>3400</v>
      </c>
      <c r="C365" t="s">
        <v>15902</v>
      </c>
      <c r="D365">
        <v>72</v>
      </c>
      <c r="E365" s="404">
        <v>171114099</v>
      </c>
      <c r="F365" s="401" t="str">
        <f t="shared" si="10"/>
        <v>Í1+.)È9PÎ</v>
      </c>
      <c r="G365" t="str">
        <f t="shared" si="11"/>
        <v>32</v>
      </c>
    </row>
    <row r="366" spans="1:7" ht="26.1" hidden="1">
      <c r="A366" s="403" t="s">
        <v>15903</v>
      </c>
      <c r="B366">
        <v>12000</v>
      </c>
      <c r="C366" t="s">
        <v>15904</v>
      </c>
      <c r="D366">
        <v>506</v>
      </c>
      <c r="E366" s="404">
        <v>171109606</v>
      </c>
      <c r="F366" s="401" t="str">
        <f t="shared" si="10"/>
        <v>Í1+)\È6-Î</v>
      </c>
      <c r="G366" t="str">
        <f t="shared" si="11"/>
        <v>36</v>
      </c>
    </row>
    <row r="367" spans="1:7" ht="26.1" hidden="1">
      <c r="A367" s="403" t="s">
        <v>15905</v>
      </c>
      <c r="B367">
        <v>21600</v>
      </c>
      <c r="C367" t="s">
        <v>15906</v>
      </c>
      <c r="D367">
        <v>231</v>
      </c>
      <c r="E367" s="404">
        <v>171104553</v>
      </c>
      <c r="F367" s="401" t="str">
        <f t="shared" si="10"/>
        <v>Í1+$WÈ3_Î</v>
      </c>
      <c r="G367" t="str">
        <f t="shared" si="11"/>
        <v>20</v>
      </c>
    </row>
    <row r="368" spans="1:7" ht="26.1" hidden="1">
      <c r="A368" s="403" t="s">
        <v>15907</v>
      </c>
      <c r="B368">
        <v>23200</v>
      </c>
      <c r="C368" t="s">
        <v>15908</v>
      </c>
      <c r="D368">
        <v>269</v>
      </c>
      <c r="E368" s="404">
        <v>171114206</v>
      </c>
      <c r="F368" s="401" t="str">
        <f t="shared" si="10"/>
        <v>Í1+.4È6jÎ</v>
      </c>
      <c r="G368" t="str">
        <f t="shared" si="11"/>
        <v>32</v>
      </c>
    </row>
    <row r="369" spans="1:7" ht="26.1" hidden="1">
      <c r="A369" s="403" t="s">
        <v>15909</v>
      </c>
      <c r="B369">
        <v>18400</v>
      </c>
      <c r="C369" t="s">
        <v>15910</v>
      </c>
      <c r="D369">
        <v>229</v>
      </c>
      <c r="E369" s="404">
        <v>171104555</v>
      </c>
      <c r="F369" s="401" t="str">
        <f t="shared" si="10"/>
        <v>Í1+$WÈ5kÎ</v>
      </c>
      <c r="G369" t="str">
        <f t="shared" si="11"/>
        <v>20</v>
      </c>
    </row>
    <row r="370" spans="1:7" ht="26.1" hidden="1">
      <c r="A370" s="403" t="s">
        <v>15911</v>
      </c>
      <c r="B370">
        <v>2100</v>
      </c>
      <c r="C370" t="s">
        <v>15912</v>
      </c>
      <c r="D370">
        <v>347</v>
      </c>
      <c r="E370" s="404">
        <v>171111202</v>
      </c>
      <c r="F370" s="401" t="str">
        <f t="shared" si="10"/>
        <v>Í1++4È2IÎ</v>
      </c>
      <c r="G370" t="str">
        <f t="shared" si="11"/>
        <v>26</v>
      </c>
    </row>
    <row r="371" spans="1:7" ht="26.1" hidden="1">
      <c r="A371" s="403" t="s">
        <v>15913</v>
      </c>
      <c r="B371">
        <v>39200</v>
      </c>
      <c r="C371" t="s">
        <v>15914</v>
      </c>
      <c r="D371">
        <v>137</v>
      </c>
      <c r="E371" s="404">
        <v>171106867</v>
      </c>
      <c r="F371" s="401" t="str">
        <f t="shared" si="10"/>
        <v>Í1+&amp;vÈ7+Î</v>
      </c>
      <c r="G371" t="str">
        <f t="shared" si="11"/>
        <v>10</v>
      </c>
    </row>
    <row r="372" spans="1:7" ht="26.1" hidden="1">
      <c r="A372" s="403" t="s">
        <v>15915</v>
      </c>
      <c r="B372">
        <v>2100</v>
      </c>
      <c r="C372" t="s">
        <v>15916</v>
      </c>
      <c r="D372">
        <v>138</v>
      </c>
      <c r="E372" s="404">
        <v>171111210</v>
      </c>
      <c r="F372" s="401" t="str">
        <f t="shared" si="10"/>
        <v>Í1++5È0AÎ</v>
      </c>
      <c r="G372" t="str">
        <f t="shared" si="11"/>
        <v>26</v>
      </c>
    </row>
    <row r="373" spans="1:7" ht="26.1" hidden="1">
      <c r="A373" s="403" t="s">
        <v>15917</v>
      </c>
      <c r="B373">
        <v>23200</v>
      </c>
      <c r="C373" t="s">
        <v>15918</v>
      </c>
      <c r="D373">
        <v>39</v>
      </c>
      <c r="E373" s="404">
        <v>171111209</v>
      </c>
      <c r="F373" s="401" t="str">
        <f t="shared" si="10"/>
        <v>Í1++4È9sÎ</v>
      </c>
      <c r="G373" t="str">
        <f t="shared" si="11"/>
        <v>26</v>
      </c>
    </row>
    <row r="374" spans="1:7" ht="26.1" hidden="1">
      <c r="A374" s="403" t="s">
        <v>15919</v>
      </c>
      <c r="B374">
        <v>56800</v>
      </c>
      <c r="C374" t="s">
        <v>15920</v>
      </c>
      <c r="D374">
        <v>259</v>
      </c>
      <c r="E374" s="404">
        <v>171110956</v>
      </c>
      <c r="F374" s="401" t="str">
        <f t="shared" si="10"/>
        <v>Í1+*ÃÈ6UÎ</v>
      </c>
      <c r="G374" t="str">
        <f t="shared" si="11"/>
        <v>26</v>
      </c>
    </row>
    <row r="375" spans="1:7" ht="26.1" hidden="1">
      <c r="A375" s="403" t="s">
        <v>15921</v>
      </c>
      <c r="B375">
        <v>23200</v>
      </c>
      <c r="C375" t="s">
        <v>15922</v>
      </c>
      <c r="D375">
        <v>270</v>
      </c>
      <c r="E375" s="404">
        <v>171111306</v>
      </c>
      <c r="F375" s="401" t="str">
        <f t="shared" si="10"/>
        <v>Í1++&gt;È6"Î</v>
      </c>
      <c r="G375" t="str">
        <f t="shared" si="11"/>
        <v>26</v>
      </c>
    </row>
    <row r="376" spans="1:7" ht="26.1" hidden="1">
      <c r="A376" s="403" t="s">
        <v>15923</v>
      </c>
      <c r="B376">
        <v>175200</v>
      </c>
      <c r="C376" t="s">
        <v>15924</v>
      </c>
      <c r="D376">
        <v>232</v>
      </c>
      <c r="E376" s="404">
        <v>171106952</v>
      </c>
      <c r="F376" s="401" t="str">
        <f t="shared" si="10"/>
        <v>Í1+&amp;ÃÈ21Î</v>
      </c>
      <c r="G376" t="str">
        <f t="shared" si="11"/>
        <v>04</v>
      </c>
    </row>
    <row r="377" spans="1:7" ht="26.1" hidden="1">
      <c r="A377" s="403" t="s">
        <v>8596</v>
      </c>
      <c r="B377">
        <v>15200</v>
      </c>
      <c r="C377" t="s">
        <v>15925</v>
      </c>
      <c r="D377">
        <v>76</v>
      </c>
      <c r="F377" s="401" t="e">
        <f t="shared" si="10"/>
        <v>#VALUE!</v>
      </c>
      <c r="G377" t="str">
        <f t="shared" si="11"/>
        <v>40</v>
      </c>
    </row>
    <row r="378" spans="1:7" ht="26.1" hidden="1">
      <c r="A378" s="403" t="s">
        <v>15926</v>
      </c>
      <c r="B378">
        <v>92000</v>
      </c>
      <c r="C378" t="s">
        <v>15927</v>
      </c>
      <c r="D378">
        <v>263</v>
      </c>
      <c r="E378" s="404">
        <v>171106645</v>
      </c>
      <c r="F378" s="401" t="str">
        <f t="shared" si="10"/>
        <v>Í1+&amp;`È5.Î</v>
      </c>
      <c r="G378" t="str">
        <f t="shared" si="11"/>
        <v>10</v>
      </c>
    </row>
    <row r="379" spans="1:7" ht="26.1" hidden="1">
      <c r="A379" s="403" t="s">
        <v>15928</v>
      </c>
      <c r="B379">
        <v>40800</v>
      </c>
      <c r="C379" t="s">
        <v>15929</v>
      </c>
      <c r="D379">
        <v>135</v>
      </c>
      <c r="F379" s="401" t="e">
        <f t="shared" si="10"/>
        <v>#VALUE!</v>
      </c>
      <c r="G379" t="str">
        <f t="shared" si="11"/>
        <v>40</v>
      </c>
    </row>
    <row r="380" spans="1:7" ht="26.1" hidden="1">
      <c r="A380" s="403" t="s">
        <v>15930</v>
      </c>
      <c r="B380">
        <v>20000</v>
      </c>
      <c r="C380" t="s">
        <v>15931</v>
      </c>
      <c r="D380">
        <v>18</v>
      </c>
      <c r="E380" s="404">
        <v>171110029</v>
      </c>
      <c r="F380" s="401" t="str">
        <f t="shared" si="10"/>
        <v>Í1+*"È9(Î</v>
      </c>
      <c r="G380" t="str">
        <f t="shared" si="11"/>
        <v>36</v>
      </c>
    </row>
    <row r="381" spans="1:7" ht="26.1" hidden="1">
      <c r="A381" s="403" t="s">
        <v>15932</v>
      </c>
      <c r="B381">
        <v>18400</v>
      </c>
      <c r="C381" t="s">
        <v>15933</v>
      </c>
      <c r="D381">
        <v>18</v>
      </c>
      <c r="E381" s="404">
        <v>171110818</v>
      </c>
      <c r="F381" s="401" t="str">
        <f t="shared" si="10"/>
        <v>Í1+*qÈ8)Î</v>
      </c>
      <c r="G381" t="str">
        <f t="shared" si="11"/>
        <v>06</v>
      </c>
    </row>
    <row r="382" spans="1:7" ht="26.1" hidden="1">
      <c r="A382" s="403" t="s">
        <v>15934</v>
      </c>
      <c r="B382">
        <v>10400</v>
      </c>
      <c r="C382" t="s">
        <v>15935</v>
      </c>
      <c r="D382">
        <v>541</v>
      </c>
      <c r="F382" s="401" t="e">
        <f t="shared" si="10"/>
        <v>#VALUE!</v>
      </c>
      <c r="G382" t="str">
        <f t="shared" si="11"/>
        <v>32</v>
      </c>
    </row>
    <row r="383" spans="1:7" ht="26.1" hidden="1">
      <c r="A383" s="403" t="s">
        <v>15936</v>
      </c>
      <c r="B383">
        <v>13600</v>
      </c>
      <c r="C383" t="s">
        <v>15937</v>
      </c>
      <c r="D383">
        <v>438</v>
      </c>
      <c r="E383" s="404">
        <v>171109666</v>
      </c>
      <c r="F383" s="401" t="str">
        <f t="shared" si="10"/>
        <v>Í1+)bÈ6EÎ</v>
      </c>
      <c r="G383" t="str">
        <f t="shared" si="11"/>
        <v>36</v>
      </c>
    </row>
    <row r="384" spans="1:7" ht="26.1" hidden="1">
      <c r="A384" s="403" t="s">
        <v>15938</v>
      </c>
      <c r="B384">
        <v>52000</v>
      </c>
      <c r="C384" t="s">
        <v>15939</v>
      </c>
      <c r="D384">
        <v>478</v>
      </c>
      <c r="E384" s="404">
        <v>171111111</v>
      </c>
      <c r="F384" s="401" t="str">
        <f t="shared" si="10"/>
        <v>Í1+++È1ÊÎ</v>
      </c>
      <c r="G384" t="str">
        <f t="shared" si="11"/>
        <v>26</v>
      </c>
    </row>
    <row r="385" spans="1:7" ht="26.1" hidden="1">
      <c r="A385" s="403" t="s">
        <v>15940</v>
      </c>
      <c r="B385">
        <v>39200</v>
      </c>
      <c r="C385" t="s">
        <v>15941</v>
      </c>
      <c r="D385">
        <v>421</v>
      </c>
      <c r="E385" s="404">
        <v>171114347</v>
      </c>
      <c r="F385" s="401" t="str">
        <f t="shared" si="10"/>
        <v>Í1+.BÈ7AÎ</v>
      </c>
      <c r="G385" t="str">
        <f t="shared" si="11"/>
        <v>32</v>
      </c>
    </row>
    <row r="386" spans="1:7" ht="26.1">
      <c r="A386" s="403" t="s">
        <v>8961</v>
      </c>
      <c r="B386">
        <v>89000</v>
      </c>
      <c r="C386" t="s">
        <v>15942</v>
      </c>
      <c r="D386">
        <v>407</v>
      </c>
      <c r="F386" s="401" t="e">
        <f t="shared" si="10"/>
        <v>#VALUE!</v>
      </c>
      <c r="G386" t="str">
        <f t="shared" si="11"/>
        <v>22</v>
      </c>
    </row>
    <row r="387" spans="1:7" ht="26.1" hidden="1">
      <c r="A387" s="403" t="s">
        <v>15943</v>
      </c>
      <c r="B387">
        <v>26400</v>
      </c>
      <c r="C387" t="s">
        <v>15944</v>
      </c>
      <c r="D387">
        <v>491</v>
      </c>
      <c r="F387" s="401" t="e">
        <f t="shared" ref="F387:F450" si="12">Code128(E387)</f>
        <v>#VALUE!</v>
      </c>
      <c r="G387" t="str">
        <f t="shared" ref="G387:G450" si="13">LEFT(C387,2)</f>
        <v>12</v>
      </c>
    </row>
    <row r="388" spans="1:7" ht="26.1" hidden="1">
      <c r="A388" s="403" t="s">
        <v>15945</v>
      </c>
      <c r="B388">
        <v>16800</v>
      </c>
      <c r="C388" t="s">
        <v>15946</v>
      </c>
      <c r="D388">
        <v>337</v>
      </c>
      <c r="E388" s="404">
        <v>171111020</v>
      </c>
      <c r="F388" s="401" t="str">
        <f t="shared" si="12"/>
        <v>Í1++"È0\Î</v>
      </c>
      <c r="G388" t="str">
        <f t="shared" si="13"/>
        <v>26</v>
      </c>
    </row>
    <row r="389" spans="1:7" ht="26.1" hidden="1">
      <c r="A389" s="403" t="s">
        <v>15947</v>
      </c>
      <c r="B389">
        <v>45600</v>
      </c>
      <c r="C389" t="s">
        <v>15948</v>
      </c>
      <c r="D389">
        <v>65</v>
      </c>
      <c r="E389" s="404">
        <v>171107095</v>
      </c>
      <c r="F389" s="401" t="str">
        <f t="shared" si="12"/>
        <v>Í1+')È5#Î</v>
      </c>
      <c r="G389" t="str">
        <f t="shared" si="13"/>
        <v>04</v>
      </c>
    </row>
    <row r="390" spans="1:7" ht="26.1" hidden="1">
      <c r="A390" s="403" t="s">
        <v>15949</v>
      </c>
      <c r="B390">
        <v>79200</v>
      </c>
      <c r="C390" t="s">
        <v>15950</v>
      </c>
      <c r="D390">
        <v>114</v>
      </c>
      <c r="E390" s="404">
        <v>171111882</v>
      </c>
      <c r="F390" s="401" t="str">
        <f t="shared" si="12"/>
        <v>Í1++xÈ2$Î</v>
      </c>
      <c r="G390" t="str">
        <f t="shared" si="13"/>
        <v>24</v>
      </c>
    </row>
    <row r="391" spans="1:7" ht="26.1" hidden="1">
      <c r="A391" s="403" t="s">
        <v>15951</v>
      </c>
      <c r="B391">
        <v>31200</v>
      </c>
      <c r="C391" t="s">
        <v>15952</v>
      </c>
      <c r="D391">
        <v>370</v>
      </c>
      <c r="E391" s="404">
        <v>171102695</v>
      </c>
      <c r="F391" s="401" t="str">
        <f t="shared" si="12"/>
        <v>Í1+"eÈ56Î</v>
      </c>
      <c r="G391" t="str">
        <f t="shared" si="13"/>
        <v>02</v>
      </c>
    </row>
    <row r="392" spans="1:7" ht="26.1" hidden="1">
      <c r="A392" s="403" t="s">
        <v>15953</v>
      </c>
      <c r="B392">
        <v>37600</v>
      </c>
      <c r="C392" t="s">
        <v>15954</v>
      </c>
      <c r="D392">
        <v>444</v>
      </c>
      <c r="E392" s="404">
        <v>171101720</v>
      </c>
      <c r="F392" s="401" t="str">
        <f t="shared" si="12"/>
        <v>Í1+!hÈ0!Î</v>
      </c>
      <c r="G392" t="str">
        <f t="shared" si="13"/>
        <v>08</v>
      </c>
    </row>
    <row r="393" spans="1:7" ht="26.1" hidden="1">
      <c r="A393" s="403" t="s">
        <v>15955</v>
      </c>
      <c r="B393">
        <v>21600</v>
      </c>
      <c r="C393" t="s">
        <v>15956</v>
      </c>
      <c r="D393">
        <v>562</v>
      </c>
      <c r="F393" s="401" t="e">
        <f t="shared" si="12"/>
        <v>#VALUE!</v>
      </c>
      <c r="G393" t="str">
        <f t="shared" si="13"/>
        <v>04</v>
      </c>
    </row>
    <row r="394" spans="1:7" ht="26.1" hidden="1">
      <c r="A394" s="403" t="s">
        <v>15957</v>
      </c>
      <c r="B394">
        <v>12000</v>
      </c>
      <c r="C394" t="s">
        <v>15958</v>
      </c>
      <c r="D394">
        <v>561</v>
      </c>
      <c r="F394" s="401" t="e">
        <f t="shared" si="12"/>
        <v>#VALUE!</v>
      </c>
      <c r="G394" t="str">
        <f t="shared" si="13"/>
        <v>04</v>
      </c>
    </row>
    <row r="395" spans="1:7" ht="26.1" hidden="1">
      <c r="A395" s="403" t="s">
        <v>15959</v>
      </c>
      <c r="B395">
        <v>12000</v>
      </c>
      <c r="C395" t="s">
        <v>15960</v>
      </c>
      <c r="D395">
        <v>42</v>
      </c>
      <c r="E395" s="404">
        <v>171106922</v>
      </c>
      <c r="F395" s="401" t="str">
        <f t="shared" si="12"/>
        <v>Í1+&amp;|È2%Î</v>
      </c>
      <c r="G395" t="str">
        <f t="shared" si="13"/>
        <v>04</v>
      </c>
    </row>
    <row r="396" spans="1:7" ht="26.1" hidden="1">
      <c r="A396" s="403" t="s">
        <v>15961</v>
      </c>
      <c r="B396">
        <v>36000</v>
      </c>
      <c r="C396" t="s">
        <v>15962</v>
      </c>
      <c r="D396">
        <v>67</v>
      </c>
      <c r="E396" s="404">
        <v>171107093</v>
      </c>
      <c r="F396" s="401" t="str">
        <f t="shared" si="12"/>
        <v>Í1+')È3~Î</v>
      </c>
      <c r="G396" t="str">
        <f t="shared" si="13"/>
        <v>04</v>
      </c>
    </row>
    <row r="397" spans="1:7" ht="26.1" hidden="1">
      <c r="A397" s="403" t="s">
        <v>15963</v>
      </c>
      <c r="B397">
        <v>135200</v>
      </c>
      <c r="C397" t="s">
        <v>15964</v>
      </c>
      <c r="D397">
        <v>212</v>
      </c>
      <c r="E397" s="404">
        <v>171110946</v>
      </c>
      <c r="F397" s="401" t="str">
        <f t="shared" si="12"/>
        <v>Í1+*~È6QÎ</v>
      </c>
      <c r="G397" t="str">
        <f t="shared" si="13"/>
        <v>26</v>
      </c>
    </row>
    <row r="398" spans="1:7" ht="26.1" hidden="1">
      <c r="A398" s="403" t="s">
        <v>15965</v>
      </c>
      <c r="B398">
        <v>50400</v>
      </c>
      <c r="C398" t="s">
        <v>15966</v>
      </c>
      <c r="D398">
        <v>383</v>
      </c>
      <c r="E398" s="404">
        <v>171103614</v>
      </c>
      <c r="F398" s="401" t="str">
        <f t="shared" si="12"/>
        <v>Í1+#]È4zÎ</v>
      </c>
      <c r="G398" t="str">
        <f t="shared" si="13"/>
        <v>12</v>
      </c>
    </row>
    <row r="399" spans="1:7" ht="26.1" hidden="1">
      <c r="A399" s="403" t="s">
        <v>15967</v>
      </c>
      <c r="B399">
        <v>296800</v>
      </c>
      <c r="C399" t="s">
        <v>15968</v>
      </c>
      <c r="D399">
        <v>208</v>
      </c>
      <c r="E399" s="404">
        <v>171102016</v>
      </c>
      <c r="F399" s="401" t="str">
        <f t="shared" si="12"/>
        <v>Í1+"!È6aÎ</v>
      </c>
      <c r="G399" t="str">
        <f t="shared" si="13"/>
        <v>08</v>
      </c>
    </row>
    <row r="400" spans="1:7" ht="26.1" hidden="1">
      <c r="A400" s="403" t="s">
        <v>15969</v>
      </c>
      <c r="B400">
        <v>24800</v>
      </c>
      <c r="C400" t="s">
        <v>15970</v>
      </c>
      <c r="D400">
        <v>281</v>
      </c>
      <c r="E400" s="404">
        <v>171106992</v>
      </c>
      <c r="F400" s="401" t="str">
        <f t="shared" si="12"/>
        <v>Í1+&amp;ÇÈ2AÎ</v>
      </c>
      <c r="G400" t="str">
        <f t="shared" si="13"/>
        <v>04</v>
      </c>
    </row>
    <row r="401" spans="1:7" ht="26.1" hidden="1">
      <c r="A401" s="403" t="s">
        <v>15971</v>
      </c>
      <c r="B401">
        <v>3400</v>
      </c>
      <c r="C401" t="s">
        <v>15972</v>
      </c>
      <c r="D401">
        <v>356</v>
      </c>
      <c r="E401" s="404">
        <v>171110683</v>
      </c>
      <c r="F401" s="401" t="str">
        <f t="shared" si="12"/>
        <v>Í1+*dÈ3&gt;Î</v>
      </c>
      <c r="G401" t="str">
        <f t="shared" si="13"/>
        <v>06</v>
      </c>
    </row>
    <row r="402" spans="1:7" ht="26.1" hidden="1">
      <c r="A402" s="403" t="s">
        <v>15973</v>
      </c>
      <c r="B402">
        <v>34400</v>
      </c>
      <c r="C402" t="s">
        <v>15974</v>
      </c>
      <c r="D402">
        <v>198</v>
      </c>
      <c r="E402" s="404">
        <v>171104584</v>
      </c>
      <c r="F402" s="401" t="str">
        <f t="shared" si="12"/>
        <v>Í1+$ZÈ4qÎ</v>
      </c>
      <c r="G402" t="str">
        <f t="shared" si="13"/>
        <v>20</v>
      </c>
    </row>
    <row r="403" spans="1:7" ht="26.1" hidden="1">
      <c r="A403" s="403" t="s">
        <v>15975</v>
      </c>
      <c r="B403">
        <v>68000</v>
      </c>
      <c r="C403" t="s">
        <v>15976</v>
      </c>
      <c r="D403">
        <v>505</v>
      </c>
      <c r="F403" s="401" t="e">
        <f t="shared" si="12"/>
        <v>#VALUE!</v>
      </c>
      <c r="G403" t="str">
        <f t="shared" si="13"/>
        <v>06</v>
      </c>
    </row>
    <row r="404" spans="1:7" ht="26.1">
      <c r="A404" s="403" t="s">
        <v>15977</v>
      </c>
      <c r="B404">
        <v>135400</v>
      </c>
      <c r="C404" t="s">
        <v>15978</v>
      </c>
      <c r="D404">
        <v>280</v>
      </c>
      <c r="F404" s="401" t="e">
        <f t="shared" si="12"/>
        <v>#VALUE!</v>
      </c>
      <c r="G404" t="str">
        <f t="shared" si="13"/>
        <v>22</v>
      </c>
    </row>
    <row r="405" spans="1:7" ht="26.1" hidden="1">
      <c r="A405" s="403" t="s">
        <v>15979</v>
      </c>
      <c r="B405">
        <v>26400</v>
      </c>
      <c r="C405" t="s">
        <v>15980</v>
      </c>
      <c r="D405">
        <v>169</v>
      </c>
      <c r="E405" s="404">
        <v>171102000</v>
      </c>
      <c r="F405" s="401" t="str">
        <f t="shared" si="12"/>
        <v>Í1+"ÂÈ09Î</v>
      </c>
      <c r="G405" t="str">
        <f t="shared" si="13"/>
        <v>08</v>
      </c>
    </row>
    <row r="406" spans="1:7" ht="26.1" hidden="1">
      <c r="A406" s="403" t="s">
        <v>2420</v>
      </c>
      <c r="B406">
        <v>72800</v>
      </c>
      <c r="C406" t="s">
        <v>15981</v>
      </c>
      <c r="D406">
        <v>210</v>
      </c>
      <c r="E406" s="404">
        <v>171103751</v>
      </c>
      <c r="F406" s="401" t="str">
        <f t="shared" si="12"/>
        <v>Í1+#kÈ19Î</v>
      </c>
      <c r="G406" t="str">
        <f t="shared" si="13"/>
        <v>12</v>
      </c>
    </row>
    <row r="407" spans="1:7" ht="26.1" hidden="1">
      <c r="A407" s="403" t="s">
        <v>15982</v>
      </c>
      <c r="B407">
        <v>8800</v>
      </c>
      <c r="C407" t="s">
        <v>15983</v>
      </c>
      <c r="D407">
        <v>383</v>
      </c>
      <c r="E407" s="404">
        <v>171104433</v>
      </c>
      <c r="F407" s="401" t="str">
        <f t="shared" si="12"/>
        <v>Í1+$KÈ3/Î</v>
      </c>
      <c r="G407" t="str">
        <f t="shared" si="13"/>
        <v>20</v>
      </c>
    </row>
    <row r="408" spans="1:7" ht="26.1" hidden="1">
      <c r="A408" s="403" t="s">
        <v>15984</v>
      </c>
      <c r="B408">
        <v>4700</v>
      </c>
      <c r="C408" t="s">
        <v>15985</v>
      </c>
      <c r="D408">
        <v>87</v>
      </c>
      <c r="E408" s="404">
        <v>171104326</v>
      </c>
      <c r="F408" s="401" t="str">
        <f t="shared" si="12"/>
        <v>Í1+$@È6|Î</v>
      </c>
      <c r="G408" t="str">
        <f t="shared" si="13"/>
        <v>14</v>
      </c>
    </row>
    <row r="409" spans="1:7" ht="26.1" hidden="1">
      <c r="A409" s="403" t="s">
        <v>15986</v>
      </c>
      <c r="B409">
        <v>55200</v>
      </c>
      <c r="C409" t="s">
        <v>15987</v>
      </c>
      <c r="D409">
        <v>524</v>
      </c>
      <c r="F409" s="401" t="e">
        <f t="shared" si="12"/>
        <v>#VALUE!</v>
      </c>
      <c r="G409" t="str">
        <f t="shared" si="13"/>
        <v>02</v>
      </c>
    </row>
    <row r="410" spans="1:7" ht="26.1" hidden="1">
      <c r="A410" s="403" t="s">
        <v>15988</v>
      </c>
      <c r="B410">
        <v>12000</v>
      </c>
      <c r="C410" t="s">
        <v>15989</v>
      </c>
      <c r="D410">
        <v>322</v>
      </c>
      <c r="E410" s="404">
        <v>171114253</v>
      </c>
      <c r="F410" s="401" t="str">
        <f t="shared" si="12"/>
        <v>Í1+.9È3lÎ</v>
      </c>
      <c r="G410" t="str">
        <f t="shared" si="13"/>
        <v>32</v>
      </c>
    </row>
    <row r="411" spans="1:7" ht="26.1" hidden="1">
      <c r="A411" s="403" t="s">
        <v>15990</v>
      </c>
      <c r="B411">
        <v>20000</v>
      </c>
      <c r="C411" t="s">
        <v>15991</v>
      </c>
      <c r="D411">
        <v>325</v>
      </c>
      <c r="E411" s="404">
        <v>171114256</v>
      </c>
      <c r="F411" s="401" t="str">
        <f t="shared" si="12"/>
        <v>Í1+.9È6~Î</v>
      </c>
      <c r="G411" t="str">
        <f t="shared" si="13"/>
        <v>32</v>
      </c>
    </row>
    <row r="412" spans="1:7" ht="26.1" hidden="1">
      <c r="A412" s="403" t="s">
        <v>15992</v>
      </c>
      <c r="B412">
        <v>23200</v>
      </c>
      <c r="C412" t="s">
        <v>15993</v>
      </c>
      <c r="D412">
        <v>576</v>
      </c>
      <c r="F412" s="401" t="e">
        <f t="shared" si="12"/>
        <v>#VALUE!</v>
      </c>
      <c r="G412" t="str">
        <f t="shared" si="13"/>
        <v>04</v>
      </c>
    </row>
    <row r="413" spans="1:7" ht="26.1" hidden="1">
      <c r="A413" s="403" t="s">
        <v>15994</v>
      </c>
      <c r="B413">
        <v>95200</v>
      </c>
      <c r="C413" t="s">
        <v>15995</v>
      </c>
      <c r="D413">
        <v>359</v>
      </c>
      <c r="E413" s="404">
        <v>171112067</v>
      </c>
      <c r="F413" s="401" t="str">
        <f t="shared" si="12"/>
        <v>Í1+,&amp;È72Î</v>
      </c>
      <c r="G413" t="str">
        <f t="shared" si="13"/>
        <v>24</v>
      </c>
    </row>
    <row r="414" spans="1:7" ht="26.1" hidden="1">
      <c r="A414" s="403" t="s">
        <v>15996</v>
      </c>
      <c r="B414">
        <v>3400</v>
      </c>
      <c r="C414" t="s">
        <v>15997</v>
      </c>
      <c r="D414">
        <v>292</v>
      </c>
      <c r="E414" s="404">
        <v>171109790</v>
      </c>
      <c r="F414" s="401" t="str">
        <f t="shared" si="12"/>
        <v>Í1+)oÈ0UÎ</v>
      </c>
      <c r="G414" t="str">
        <f t="shared" si="13"/>
        <v>36</v>
      </c>
    </row>
    <row r="415" spans="1:7" ht="26.1">
      <c r="A415" s="403" t="s">
        <v>15998</v>
      </c>
      <c r="B415">
        <v>108200</v>
      </c>
      <c r="C415" t="s">
        <v>15999</v>
      </c>
      <c r="D415">
        <v>470</v>
      </c>
      <c r="F415" s="401" t="e">
        <f t="shared" si="12"/>
        <v>#VALUE!</v>
      </c>
      <c r="G415" t="str">
        <f t="shared" si="13"/>
        <v>22</v>
      </c>
    </row>
    <row r="416" spans="1:7" ht="26.1" hidden="1">
      <c r="A416" s="403" t="s">
        <v>16000</v>
      </c>
      <c r="B416">
        <v>42400</v>
      </c>
      <c r="C416" t="s">
        <v>16001</v>
      </c>
      <c r="D416">
        <v>104</v>
      </c>
      <c r="E416" s="404">
        <v>171103579</v>
      </c>
      <c r="F416" s="401" t="str">
        <f t="shared" si="12"/>
        <v>Í1+#YÈ9!Î</v>
      </c>
      <c r="G416" t="str">
        <f t="shared" si="13"/>
        <v>12</v>
      </c>
    </row>
    <row r="417" spans="1:7" ht="26.1" hidden="1">
      <c r="A417" s="403" t="s">
        <v>16002</v>
      </c>
      <c r="B417">
        <v>7200</v>
      </c>
      <c r="C417" t="s">
        <v>16003</v>
      </c>
      <c r="D417">
        <v>23</v>
      </c>
      <c r="E417" s="404">
        <v>171110814</v>
      </c>
      <c r="F417" s="401" t="str">
        <f t="shared" si="12"/>
        <v>Í1+*qÈ4xÎ</v>
      </c>
      <c r="G417" t="str">
        <f t="shared" si="13"/>
        <v>06</v>
      </c>
    </row>
    <row r="418" spans="1:7" ht="26.1" hidden="1">
      <c r="A418" s="403" t="s">
        <v>16004</v>
      </c>
      <c r="B418">
        <v>2100</v>
      </c>
      <c r="C418" t="s">
        <v>16005</v>
      </c>
      <c r="D418">
        <v>129</v>
      </c>
      <c r="E418" s="404">
        <v>171107137</v>
      </c>
      <c r="F418" s="401" t="str">
        <f t="shared" si="12"/>
        <v>Í1+'-È7?Î</v>
      </c>
      <c r="G418" t="str">
        <f t="shared" si="13"/>
        <v>04</v>
      </c>
    </row>
    <row r="419" spans="1:7" ht="26.1" hidden="1">
      <c r="A419" s="403" t="s">
        <v>16006</v>
      </c>
      <c r="B419">
        <v>2100</v>
      </c>
      <c r="C419" t="s">
        <v>16007</v>
      </c>
      <c r="D419">
        <v>130</v>
      </c>
      <c r="E419" s="404">
        <v>171107136</v>
      </c>
      <c r="F419" s="401" t="str">
        <f t="shared" si="12"/>
        <v>Í1+'-È69Î</v>
      </c>
      <c r="G419" t="str">
        <f t="shared" si="13"/>
        <v>04</v>
      </c>
    </row>
    <row r="420" spans="1:7" ht="26.1" hidden="1">
      <c r="A420" s="403" t="s">
        <v>16008</v>
      </c>
      <c r="B420">
        <v>12000</v>
      </c>
      <c r="C420" t="s">
        <v>16009</v>
      </c>
      <c r="D420">
        <v>196</v>
      </c>
      <c r="E420" s="404">
        <v>171109870</v>
      </c>
      <c r="F420" s="401" t="str">
        <f t="shared" si="12"/>
        <v>Í1+)wÈ0uÎ</v>
      </c>
      <c r="G420" t="str">
        <f t="shared" si="13"/>
        <v>36</v>
      </c>
    </row>
    <row r="421" spans="1:7" ht="26.1" hidden="1">
      <c r="A421" s="403" t="s">
        <v>16010</v>
      </c>
      <c r="B421">
        <v>116000</v>
      </c>
      <c r="C421" t="s">
        <v>16011</v>
      </c>
      <c r="D421">
        <v>427</v>
      </c>
      <c r="E421" s="404">
        <v>171104271</v>
      </c>
      <c r="F421" s="401" t="str">
        <f t="shared" si="12"/>
        <v>Í1+$;È1JÎ</v>
      </c>
      <c r="G421" t="str">
        <f t="shared" si="13"/>
        <v>14</v>
      </c>
    </row>
    <row r="422" spans="1:7" ht="26.1" hidden="1">
      <c r="A422" s="403" t="s">
        <v>16012</v>
      </c>
      <c r="B422">
        <v>12000</v>
      </c>
      <c r="C422" t="s">
        <v>16013</v>
      </c>
      <c r="D422">
        <v>455</v>
      </c>
      <c r="E422" s="404">
        <v>171109650</v>
      </c>
      <c r="F422" s="401" t="str">
        <f t="shared" si="12"/>
        <v>Í1+)aÈ0ÈÎ</v>
      </c>
      <c r="G422" t="str">
        <f t="shared" si="13"/>
        <v>36</v>
      </c>
    </row>
    <row r="423" spans="1:7" ht="26.1" hidden="1">
      <c r="A423" s="403" t="s">
        <v>16014</v>
      </c>
      <c r="B423">
        <v>52000</v>
      </c>
      <c r="C423" t="s">
        <v>16015</v>
      </c>
      <c r="D423">
        <v>21</v>
      </c>
      <c r="E423" s="404">
        <v>171111057</v>
      </c>
      <c r="F423" s="401" t="str">
        <f t="shared" si="12"/>
        <v>Í1++%È7+Î</v>
      </c>
      <c r="G423" t="str">
        <f t="shared" si="13"/>
        <v>26</v>
      </c>
    </row>
    <row r="424" spans="1:7" ht="26.1" hidden="1">
      <c r="A424" s="403" t="s">
        <v>16016</v>
      </c>
      <c r="B424">
        <v>45600</v>
      </c>
      <c r="C424" t="s">
        <v>16017</v>
      </c>
      <c r="D424">
        <v>290</v>
      </c>
      <c r="E424" s="404">
        <v>171103866</v>
      </c>
      <c r="F424" s="401" t="str">
        <f t="shared" si="12"/>
        <v>Í1+#vÈ6ÇÎ</v>
      </c>
      <c r="G424" t="str">
        <f t="shared" si="13"/>
        <v>12</v>
      </c>
    </row>
    <row r="425" spans="1:7" ht="26.1" hidden="1">
      <c r="A425" s="403" t="s">
        <v>16018</v>
      </c>
      <c r="B425">
        <v>15200</v>
      </c>
      <c r="C425" t="s">
        <v>16019</v>
      </c>
      <c r="D425">
        <v>386</v>
      </c>
      <c r="E425" s="404">
        <v>171110711</v>
      </c>
      <c r="F425" s="401" t="str">
        <f t="shared" si="12"/>
        <v>Í1+*gÈ1&gt;Î</v>
      </c>
      <c r="G425" t="str">
        <f t="shared" si="13"/>
        <v>06</v>
      </c>
    </row>
    <row r="426" spans="1:7" ht="26.1" hidden="1">
      <c r="A426" s="403" t="s">
        <v>16020</v>
      </c>
      <c r="B426">
        <v>18400</v>
      </c>
      <c r="C426" t="s">
        <v>16021</v>
      </c>
      <c r="D426">
        <v>351</v>
      </c>
      <c r="E426" s="404">
        <v>171104452</v>
      </c>
      <c r="F426" s="401" t="str">
        <f t="shared" si="12"/>
        <v>Í1+$MÈ21Î</v>
      </c>
      <c r="G426" t="str">
        <f t="shared" si="13"/>
        <v>20</v>
      </c>
    </row>
    <row r="427" spans="1:7" ht="26.1" hidden="1">
      <c r="A427" s="403" t="s">
        <v>16022</v>
      </c>
      <c r="B427">
        <v>4700</v>
      </c>
      <c r="C427" t="s">
        <v>16023</v>
      </c>
      <c r="D427">
        <v>377</v>
      </c>
      <c r="E427" s="404">
        <v>171112150</v>
      </c>
      <c r="F427" s="401" t="str">
        <f t="shared" si="12"/>
        <v>Í1+,/È0,Î</v>
      </c>
      <c r="G427" t="str">
        <f t="shared" si="13"/>
        <v>24</v>
      </c>
    </row>
    <row r="428" spans="1:7" ht="26.1" hidden="1">
      <c r="A428" s="403" t="s">
        <v>16024</v>
      </c>
      <c r="B428">
        <v>116000</v>
      </c>
      <c r="C428" t="s">
        <v>16025</v>
      </c>
      <c r="D428">
        <v>69</v>
      </c>
      <c r="E428" s="404">
        <v>171110910</v>
      </c>
      <c r="F428" s="401" t="str">
        <f t="shared" si="12"/>
        <v>Í1+*{È0!Î</v>
      </c>
      <c r="G428" t="str">
        <f t="shared" si="13"/>
        <v>06</v>
      </c>
    </row>
    <row r="429" spans="1:7" ht="26.1" hidden="1">
      <c r="A429" s="403" t="s">
        <v>16026</v>
      </c>
      <c r="B429">
        <v>37600</v>
      </c>
      <c r="C429" t="s">
        <v>16027</v>
      </c>
      <c r="D429">
        <v>370</v>
      </c>
      <c r="E429" s="404">
        <v>171110697</v>
      </c>
      <c r="F429" s="401" t="str">
        <f t="shared" si="12"/>
        <v>Í1+*eÈ7ZÎ</v>
      </c>
      <c r="G429" t="str">
        <f t="shared" si="13"/>
        <v>06</v>
      </c>
    </row>
    <row r="430" spans="1:7" ht="26.1" hidden="1">
      <c r="A430" s="403" t="s">
        <v>16028</v>
      </c>
      <c r="B430">
        <v>28000</v>
      </c>
      <c r="C430" t="s">
        <v>16029</v>
      </c>
      <c r="D430">
        <v>476</v>
      </c>
      <c r="E430" s="404">
        <v>171104320</v>
      </c>
      <c r="F430" s="401" t="str">
        <f t="shared" si="12"/>
        <v>Í1+$@È0XÎ</v>
      </c>
      <c r="G430" t="str">
        <f t="shared" si="13"/>
        <v>14</v>
      </c>
    </row>
    <row r="431" spans="1:7" ht="26.1" hidden="1">
      <c r="A431" s="403" t="s">
        <v>16030</v>
      </c>
      <c r="B431">
        <v>36000</v>
      </c>
      <c r="C431" t="s">
        <v>16031</v>
      </c>
      <c r="D431">
        <v>53</v>
      </c>
      <c r="E431" s="404">
        <v>171110000</v>
      </c>
      <c r="F431" s="401" t="str">
        <f t="shared" si="12"/>
        <v>Í1+*ÂÈ0QÎ</v>
      </c>
      <c r="G431" t="str">
        <f t="shared" si="13"/>
        <v>36</v>
      </c>
    </row>
    <row r="432" spans="1:7" ht="26.1" hidden="1">
      <c r="A432" s="403" t="s">
        <v>16032</v>
      </c>
      <c r="B432">
        <v>8800</v>
      </c>
      <c r="C432" t="s">
        <v>16033</v>
      </c>
      <c r="D432">
        <v>27</v>
      </c>
      <c r="E432" s="404">
        <v>171114083</v>
      </c>
      <c r="F432" s="401" t="str">
        <f t="shared" si="12"/>
        <v>Í1+.(È3(Î</v>
      </c>
      <c r="G432" t="str">
        <f t="shared" si="13"/>
        <v>32</v>
      </c>
    </row>
    <row r="433" spans="1:7" ht="26.1" hidden="1">
      <c r="A433" s="403" t="s">
        <v>16034</v>
      </c>
      <c r="B433">
        <v>47200</v>
      </c>
      <c r="C433" t="s">
        <v>16035</v>
      </c>
      <c r="D433">
        <v>169</v>
      </c>
      <c r="E433" s="404">
        <v>171107053</v>
      </c>
      <c r="F433" s="401" t="str">
        <f t="shared" si="12"/>
        <v>Í1+'%È3nÎ</v>
      </c>
      <c r="G433" t="str">
        <f t="shared" si="13"/>
        <v>04</v>
      </c>
    </row>
    <row r="434" spans="1:7" ht="26.1" hidden="1">
      <c r="A434" s="403" t="s">
        <v>16036</v>
      </c>
      <c r="B434">
        <v>10400</v>
      </c>
      <c r="C434" t="s">
        <v>16037</v>
      </c>
      <c r="D434">
        <v>280</v>
      </c>
      <c r="E434" s="404">
        <v>171109799</v>
      </c>
      <c r="F434" s="401" t="str">
        <f t="shared" si="12"/>
        <v>Í1+)oÈ9$Î</v>
      </c>
      <c r="G434" t="str">
        <f t="shared" si="13"/>
        <v>36</v>
      </c>
    </row>
    <row r="435" spans="1:7" ht="26.1">
      <c r="A435" s="403" t="s">
        <v>244</v>
      </c>
      <c r="B435">
        <v>687400</v>
      </c>
      <c r="C435" t="s">
        <v>16038</v>
      </c>
      <c r="D435">
        <v>94</v>
      </c>
      <c r="F435" s="401" t="e">
        <f t="shared" si="12"/>
        <v>#VALUE!</v>
      </c>
      <c r="G435" t="str">
        <f t="shared" si="13"/>
        <v>22</v>
      </c>
    </row>
    <row r="436" spans="1:7" ht="26.1" hidden="1">
      <c r="A436" s="403" t="s">
        <v>16039</v>
      </c>
      <c r="B436">
        <v>263200</v>
      </c>
      <c r="C436" t="s">
        <v>16040</v>
      </c>
      <c r="D436">
        <v>284</v>
      </c>
      <c r="E436" s="404">
        <v>171104123</v>
      </c>
      <c r="F436" s="401" t="str">
        <f t="shared" si="12"/>
        <v>Í1+$,È3ÅÎ</v>
      </c>
      <c r="G436" t="str">
        <f t="shared" si="13"/>
        <v>14</v>
      </c>
    </row>
    <row r="437" spans="1:7" ht="26.1" hidden="1">
      <c r="A437" s="403" t="s">
        <v>16041</v>
      </c>
      <c r="B437">
        <v>24800</v>
      </c>
      <c r="C437" t="s">
        <v>16042</v>
      </c>
      <c r="D437">
        <v>126</v>
      </c>
      <c r="E437" s="404">
        <v>171103892</v>
      </c>
      <c r="F437" s="401" t="str">
        <f t="shared" si="12"/>
        <v>Í1+#yÈ2wÎ</v>
      </c>
      <c r="G437" t="str">
        <f t="shared" si="13"/>
        <v>12</v>
      </c>
    </row>
    <row r="438" spans="1:7" ht="26.1" hidden="1">
      <c r="A438" s="403" t="s">
        <v>16043</v>
      </c>
      <c r="B438">
        <v>63200</v>
      </c>
      <c r="C438" t="s">
        <v>16044</v>
      </c>
      <c r="D438">
        <v>275</v>
      </c>
      <c r="E438" s="404">
        <v>171103883</v>
      </c>
      <c r="F438" s="401" t="str">
        <f t="shared" si="12"/>
        <v>Í1+#xÈ3yÎ</v>
      </c>
      <c r="G438" t="str">
        <f t="shared" si="13"/>
        <v>12</v>
      </c>
    </row>
    <row r="439" spans="1:7" ht="26.1" hidden="1">
      <c r="A439" s="403" t="s">
        <v>16045</v>
      </c>
      <c r="B439">
        <v>13600</v>
      </c>
      <c r="C439" t="s">
        <v>16046</v>
      </c>
      <c r="D439">
        <v>506</v>
      </c>
      <c r="F439" s="401" t="e">
        <f t="shared" si="12"/>
        <v>#VALUE!</v>
      </c>
      <c r="G439" t="str">
        <f t="shared" si="13"/>
        <v>12</v>
      </c>
    </row>
    <row r="440" spans="1:7" ht="26.1" hidden="1">
      <c r="A440" s="403" t="s">
        <v>16047</v>
      </c>
      <c r="B440">
        <v>7200</v>
      </c>
      <c r="C440" t="s">
        <v>16048</v>
      </c>
      <c r="D440">
        <v>523</v>
      </c>
      <c r="F440" s="401" t="e">
        <f t="shared" si="12"/>
        <v>#VALUE!</v>
      </c>
      <c r="G440" t="str">
        <f t="shared" si="13"/>
        <v>12</v>
      </c>
    </row>
    <row r="441" spans="1:7" ht="26.1" hidden="1">
      <c r="A441" s="403" t="s">
        <v>16049</v>
      </c>
      <c r="B441">
        <v>10400</v>
      </c>
      <c r="C441" t="s">
        <v>16050</v>
      </c>
      <c r="D441">
        <v>277</v>
      </c>
      <c r="E441" s="404">
        <v>171106987</v>
      </c>
      <c r="F441" s="401" t="str">
        <f t="shared" si="12"/>
        <v>Í1+&amp;ÆÈ7[Î</v>
      </c>
      <c r="G441" t="str">
        <f t="shared" si="13"/>
        <v>04</v>
      </c>
    </row>
    <row r="442" spans="1:7" ht="26.1" hidden="1">
      <c r="A442" s="403" t="s">
        <v>16051</v>
      </c>
      <c r="B442">
        <v>18400</v>
      </c>
      <c r="C442" t="s">
        <v>16052</v>
      </c>
      <c r="D442">
        <v>229</v>
      </c>
      <c r="F442" s="401" t="e">
        <f t="shared" si="12"/>
        <v>#VALUE!</v>
      </c>
      <c r="G442" t="str">
        <f t="shared" si="13"/>
        <v>40</v>
      </c>
    </row>
    <row r="443" spans="1:7" ht="26.1" hidden="1">
      <c r="A443" s="403" t="s">
        <v>16053</v>
      </c>
      <c r="B443">
        <v>23200</v>
      </c>
      <c r="C443" t="s">
        <v>16054</v>
      </c>
      <c r="D443">
        <v>559</v>
      </c>
      <c r="F443" s="401" t="e">
        <f t="shared" si="12"/>
        <v>#VALUE!</v>
      </c>
      <c r="G443" t="str">
        <f t="shared" si="13"/>
        <v>24</v>
      </c>
    </row>
    <row r="444" spans="1:7" ht="26.1" hidden="1">
      <c r="A444" s="403" t="s">
        <v>16055</v>
      </c>
      <c r="B444">
        <v>12000</v>
      </c>
      <c r="C444" t="s">
        <v>16056</v>
      </c>
      <c r="D444">
        <v>407</v>
      </c>
      <c r="E444" s="404">
        <v>171109693</v>
      </c>
      <c r="F444" s="401" t="str">
        <f t="shared" si="12"/>
        <v>Í1+)eÈ3?Î</v>
      </c>
      <c r="G444" t="str">
        <f t="shared" si="13"/>
        <v>36</v>
      </c>
    </row>
    <row r="445" spans="1:7" ht="26.1" hidden="1">
      <c r="A445" s="403" t="s">
        <v>16057</v>
      </c>
      <c r="B445">
        <v>8800</v>
      </c>
      <c r="C445" t="s">
        <v>16058</v>
      </c>
      <c r="D445">
        <v>177</v>
      </c>
      <c r="E445" s="404">
        <v>171108771</v>
      </c>
      <c r="F445" s="401" t="str">
        <f t="shared" si="12"/>
        <v>Í1+(mÈ1PÎ</v>
      </c>
      <c r="G445" t="str">
        <f t="shared" si="13"/>
        <v>16</v>
      </c>
    </row>
    <row r="446" spans="1:7" ht="26.1" hidden="1">
      <c r="A446" s="403" t="s">
        <v>16059</v>
      </c>
      <c r="B446">
        <v>29600</v>
      </c>
      <c r="C446" t="s">
        <v>16060</v>
      </c>
      <c r="D446">
        <v>312</v>
      </c>
      <c r="E446" s="404">
        <v>171108631</v>
      </c>
      <c r="F446" s="401" t="str">
        <f t="shared" si="12"/>
        <v>Í1+(_È1ÃÎ</v>
      </c>
      <c r="G446" t="str">
        <f t="shared" si="13"/>
        <v>16</v>
      </c>
    </row>
    <row r="447" spans="1:7" ht="26.1" hidden="1">
      <c r="A447" s="403" t="s">
        <v>16061</v>
      </c>
      <c r="B447">
        <v>3400</v>
      </c>
      <c r="C447" t="s">
        <v>16062</v>
      </c>
      <c r="D447">
        <v>324</v>
      </c>
      <c r="E447" s="404">
        <v>171108661</v>
      </c>
      <c r="F447" s="401" t="str">
        <f t="shared" si="12"/>
        <v>Í1+(bÈ1$Î</v>
      </c>
      <c r="G447" t="str">
        <f t="shared" si="13"/>
        <v>16</v>
      </c>
    </row>
    <row r="448" spans="1:7" ht="26.1" hidden="1">
      <c r="A448" s="403" t="s">
        <v>16063</v>
      </c>
      <c r="B448">
        <v>21600</v>
      </c>
      <c r="C448" t="s">
        <v>16064</v>
      </c>
      <c r="D448">
        <v>24</v>
      </c>
      <c r="E448" s="404">
        <v>171107113</v>
      </c>
      <c r="F448" s="401" t="str">
        <f t="shared" si="12"/>
        <v>Í1+'+È3ÊÎ</v>
      </c>
      <c r="G448" t="str">
        <f t="shared" si="13"/>
        <v>04</v>
      </c>
    </row>
    <row r="449" spans="1:7" ht="26.1" hidden="1">
      <c r="A449" s="403" t="s">
        <v>16065</v>
      </c>
      <c r="B449">
        <v>34400</v>
      </c>
      <c r="C449" t="s">
        <v>16066</v>
      </c>
      <c r="D449">
        <v>32</v>
      </c>
      <c r="E449" s="404">
        <v>171114084</v>
      </c>
      <c r="F449" s="401" t="str">
        <f t="shared" si="12"/>
        <v>Í1+.(È4.Î</v>
      </c>
      <c r="G449" t="str">
        <f t="shared" si="13"/>
        <v>32</v>
      </c>
    </row>
    <row r="450" spans="1:7" ht="26.1" hidden="1">
      <c r="A450" s="403" t="s">
        <v>16067</v>
      </c>
      <c r="B450">
        <v>37600</v>
      </c>
      <c r="C450" t="s">
        <v>16068</v>
      </c>
      <c r="D450">
        <v>166</v>
      </c>
      <c r="E450" s="404">
        <v>171110528</v>
      </c>
      <c r="F450" s="401" t="str">
        <f t="shared" si="12"/>
        <v>Í1+*TÈ8ÇÎ</v>
      </c>
      <c r="G450" t="str">
        <f t="shared" si="13"/>
        <v>06</v>
      </c>
    </row>
    <row r="451" spans="1:7" ht="26.1" hidden="1">
      <c r="A451" s="403" t="s">
        <v>16069</v>
      </c>
      <c r="B451">
        <v>2100</v>
      </c>
      <c r="C451" t="s">
        <v>16070</v>
      </c>
      <c r="D451">
        <v>543</v>
      </c>
      <c r="F451" s="401" t="e">
        <f t="shared" ref="F451:F514" si="14">Code128(E451)</f>
        <v>#VALUE!</v>
      </c>
      <c r="G451" t="str">
        <f t="shared" ref="G451:G514" si="15">LEFT(C451,2)</f>
        <v>26</v>
      </c>
    </row>
    <row r="452" spans="1:7" ht="26.1" hidden="1">
      <c r="A452" s="403" t="s">
        <v>16071</v>
      </c>
      <c r="B452">
        <v>2100</v>
      </c>
      <c r="C452" t="s">
        <v>16072</v>
      </c>
      <c r="D452">
        <v>177</v>
      </c>
      <c r="E452" s="404">
        <v>171103696</v>
      </c>
      <c r="F452" s="401" t="str">
        <f t="shared" si="14"/>
        <v>Í1+#eÈ6?Î</v>
      </c>
      <c r="G452" t="str">
        <f t="shared" si="15"/>
        <v>12</v>
      </c>
    </row>
    <row r="453" spans="1:7" ht="26.1" hidden="1">
      <c r="A453" s="403" t="s">
        <v>16073</v>
      </c>
      <c r="B453">
        <v>77600</v>
      </c>
      <c r="C453" t="s">
        <v>16074</v>
      </c>
      <c r="D453">
        <v>175</v>
      </c>
      <c r="E453" s="404">
        <v>171103694</v>
      </c>
      <c r="F453" s="401" t="str">
        <f t="shared" si="14"/>
        <v>Í1+#eÈ43Î</v>
      </c>
      <c r="G453" t="str">
        <f t="shared" si="15"/>
        <v>12</v>
      </c>
    </row>
    <row r="454" spans="1:7" ht="26.1" hidden="1">
      <c r="A454" s="403" t="s">
        <v>16075</v>
      </c>
      <c r="B454">
        <v>39200</v>
      </c>
      <c r="C454" t="s">
        <v>16076</v>
      </c>
      <c r="D454">
        <v>373</v>
      </c>
      <c r="E454" s="404">
        <v>171104436</v>
      </c>
      <c r="F454" s="401" t="str">
        <f t="shared" si="14"/>
        <v>Í1+$KÈ6AÎ</v>
      </c>
      <c r="G454" t="str">
        <f t="shared" si="15"/>
        <v>20</v>
      </c>
    </row>
    <row r="455" spans="1:7" ht="26.1" hidden="1">
      <c r="A455" s="403" t="s">
        <v>16077</v>
      </c>
      <c r="B455">
        <v>4700</v>
      </c>
      <c r="C455" t="s">
        <v>16078</v>
      </c>
      <c r="D455">
        <v>291</v>
      </c>
      <c r="E455" s="404">
        <v>171106999</v>
      </c>
      <c r="F455" s="401" t="str">
        <f t="shared" si="14"/>
        <v>Í1+&amp;ÇÈ9kÎ</v>
      </c>
      <c r="G455" t="str">
        <f t="shared" si="15"/>
        <v>04</v>
      </c>
    </row>
    <row r="456" spans="1:7" ht="26.1" hidden="1">
      <c r="A456" s="403" t="s">
        <v>16079</v>
      </c>
      <c r="B456">
        <v>7200</v>
      </c>
      <c r="C456" t="s">
        <v>16080</v>
      </c>
      <c r="D456">
        <v>290</v>
      </c>
      <c r="E456" s="404">
        <v>171106998</v>
      </c>
      <c r="F456" s="401" t="str">
        <f t="shared" si="14"/>
        <v>Í1+&amp;ÇÈ8eÎ</v>
      </c>
      <c r="G456" t="str">
        <f t="shared" si="15"/>
        <v>04</v>
      </c>
    </row>
    <row r="457" spans="1:7" ht="26.1">
      <c r="A457" s="403" t="s">
        <v>16081</v>
      </c>
      <c r="B457">
        <v>181800</v>
      </c>
      <c r="C457" t="s">
        <v>16082</v>
      </c>
      <c r="D457">
        <v>565</v>
      </c>
      <c r="F457" s="401" t="e">
        <f t="shared" si="14"/>
        <v>#VALUE!</v>
      </c>
      <c r="G457" t="str">
        <f t="shared" si="15"/>
        <v>22</v>
      </c>
    </row>
    <row r="458" spans="1:7" ht="26.1" hidden="1">
      <c r="A458" s="403" t="s">
        <v>16083</v>
      </c>
      <c r="B458">
        <v>18400</v>
      </c>
      <c r="C458" t="s">
        <v>16084</v>
      </c>
      <c r="D458">
        <v>196</v>
      </c>
      <c r="E458" s="404">
        <v>171104079</v>
      </c>
      <c r="F458" s="401" t="str">
        <f t="shared" si="14"/>
        <v>Í1+$'È9*Î</v>
      </c>
      <c r="G458" t="str">
        <f t="shared" si="15"/>
        <v>14</v>
      </c>
    </row>
    <row r="459" spans="1:7" ht="26.1" hidden="1">
      <c r="A459" s="403" t="s">
        <v>16085</v>
      </c>
      <c r="B459">
        <v>21600</v>
      </c>
      <c r="C459" t="s">
        <v>16086</v>
      </c>
      <c r="D459">
        <v>439</v>
      </c>
      <c r="E459" s="404">
        <v>171112119</v>
      </c>
      <c r="F459" s="401" t="str">
        <f t="shared" si="14"/>
        <v>Í1+,+È9RÎ</v>
      </c>
      <c r="G459" t="str">
        <f t="shared" si="15"/>
        <v>24</v>
      </c>
    </row>
    <row r="460" spans="1:7" ht="26.1" hidden="1">
      <c r="A460" s="403" t="s">
        <v>12244</v>
      </c>
      <c r="B460">
        <v>16800</v>
      </c>
      <c r="C460" t="s">
        <v>16087</v>
      </c>
      <c r="D460">
        <v>551</v>
      </c>
      <c r="F460" s="401" t="e">
        <f t="shared" si="14"/>
        <v>#VALUE!</v>
      </c>
      <c r="G460" t="str">
        <f t="shared" si="15"/>
        <v>14</v>
      </c>
    </row>
    <row r="461" spans="1:7" ht="26.1" hidden="1">
      <c r="A461" s="403" t="s">
        <v>16088</v>
      </c>
      <c r="B461">
        <v>18400</v>
      </c>
      <c r="C461" t="s">
        <v>16089</v>
      </c>
      <c r="D461">
        <v>472</v>
      </c>
      <c r="E461" s="404">
        <v>171106619</v>
      </c>
      <c r="F461" s="401" t="str">
        <f t="shared" si="14"/>
        <v>Í1+&amp;]È9:Î</v>
      </c>
      <c r="G461" t="str">
        <f t="shared" si="15"/>
        <v>10</v>
      </c>
    </row>
    <row r="462" spans="1:7" ht="26.1" hidden="1">
      <c r="A462" s="403" t="s">
        <v>16090</v>
      </c>
      <c r="B462">
        <v>16800</v>
      </c>
      <c r="C462" t="s">
        <v>16091</v>
      </c>
      <c r="D462">
        <v>186</v>
      </c>
      <c r="E462" s="404">
        <v>171111244</v>
      </c>
      <c r="F462" s="401" t="str">
        <f t="shared" si="14"/>
        <v>Í1++8È4eÎ</v>
      </c>
      <c r="G462" t="str">
        <f t="shared" si="15"/>
        <v>26</v>
      </c>
    </row>
    <row r="463" spans="1:7" ht="26.1" hidden="1">
      <c r="A463" s="403" t="s">
        <v>2173</v>
      </c>
      <c r="B463">
        <v>3400</v>
      </c>
      <c r="C463" t="s">
        <v>16092</v>
      </c>
      <c r="D463">
        <v>1</v>
      </c>
      <c r="E463" s="404">
        <v>171114071</v>
      </c>
      <c r="F463" s="401" t="str">
        <f t="shared" si="14"/>
        <v>Í1+.'È1ÃÎ</v>
      </c>
      <c r="G463" t="str">
        <f t="shared" si="15"/>
        <v>32</v>
      </c>
    </row>
    <row r="464" spans="1:7" ht="26.1" hidden="1">
      <c r="A464" s="403" t="s">
        <v>16093</v>
      </c>
      <c r="B464">
        <v>53600</v>
      </c>
      <c r="C464" t="s">
        <v>16094</v>
      </c>
      <c r="D464">
        <v>557</v>
      </c>
      <c r="F464" s="401" t="e">
        <f t="shared" si="14"/>
        <v>#VALUE!</v>
      </c>
      <c r="G464" t="str">
        <f t="shared" si="15"/>
        <v>10</v>
      </c>
    </row>
    <row r="465" spans="1:7" ht="26.1" hidden="1">
      <c r="A465" s="403" t="s">
        <v>16095</v>
      </c>
      <c r="B465">
        <v>8800</v>
      </c>
      <c r="C465" t="s">
        <v>16096</v>
      </c>
      <c r="D465">
        <v>590</v>
      </c>
      <c r="F465" s="401" t="e">
        <f t="shared" si="14"/>
        <v>#VALUE!</v>
      </c>
      <c r="G465" t="str">
        <f t="shared" si="15"/>
        <v>06</v>
      </c>
    </row>
    <row r="466" spans="1:7" ht="26.1" hidden="1">
      <c r="A466" s="403" t="s">
        <v>16097</v>
      </c>
      <c r="B466">
        <v>16800</v>
      </c>
      <c r="C466" t="s">
        <v>16098</v>
      </c>
      <c r="D466">
        <v>137</v>
      </c>
      <c r="E466" s="404">
        <v>171111768</v>
      </c>
      <c r="F466" s="401" t="str">
        <f t="shared" si="14"/>
        <v>Í1++lÈ8ÃÎ</v>
      </c>
      <c r="G466" t="str">
        <f t="shared" si="15"/>
        <v>24</v>
      </c>
    </row>
    <row r="467" spans="1:7" ht="26.1" hidden="1">
      <c r="A467" s="403" t="s">
        <v>16099</v>
      </c>
      <c r="B467">
        <v>12000</v>
      </c>
      <c r="C467" t="s">
        <v>16100</v>
      </c>
      <c r="D467">
        <v>207</v>
      </c>
      <c r="F467" s="401" t="e">
        <f t="shared" si="14"/>
        <v>#VALUE!</v>
      </c>
      <c r="G467" t="str">
        <f t="shared" si="15"/>
        <v>40</v>
      </c>
    </row>
    <row r="468" spans="1:7" ht="26.1" hidden="1">
      <c r="A468" s="403" t="s">
        <v>16101</v>
      </c>
      <c r="B468">
        <v>34400</v>
      </c>
      <c r="C468" t="s">
        <v>16102</v>
      </c>
      <c r="D468">
        <v>416</v>
      </c>
      <c r="E468" s="404">
        <v>171112132</v>
      </c>
      <c r="F468" s="401" t="str">
        <f t="shared" si="14"/>
        <v>Í1+,-È20Î</v>
      </c>
      <c r="G468" t="str">
        <f t="shared" si="15"/>
        <v>24</v>
      </c>
    </row>
    <row r="469" spans="1:7" ht="26.1" hidden="1">
      <c r="A469" s="403" t="s">
        <v>16103</v>
      </c>
      <c r="B469">
        <v>21600</v>
      </c>
      <c r="C469" t="s">
        <v>16104</v>
      </c>
      <c r="D469">
        <v>32</v>
      </c>
      <c r="E469" s="404">
        <v>171106759</v>
      </c>
      <c r="F469" s="401" t="str">
        <f t="shared" si="14"/>
        <v>Í1+&amp;kÈ9rÎ</v>
      </c>
      <c r="G469" t="str">
        <f t="shared" si="15"/>
        <v>10</v>
      </c>
    </row>
    <row r="470" spans="1:7" ht="26.1" hidden="1">
      <c r="A470" s="403" t="s">
        <v>16105</v>
      </c>
      <c r="B470">
        <v>90400</v>
      </c>
      <c r="C470" t="s">
        <v>16106</v>
      </c>
      <c r="D470">
        <v>124</v>
      </c>
      <c r="E470" s="404">
        <v>171111977</v>
      </c>
      <c r="F470" s="401" t="str">
        <f t="shared" si="14"/>
        <v>Í1++ÅÈ7fÎ</v>
      </c>
      <c r="G470" t="str">
        <f t="shared" si="15"/>
        <v>24</v>
      </c>
    </row>
    <row r="471" spans="1:7" ht="26.1" hidden="1">
      <c r="A471" s="403" t="s">
        <v>16107</v>
      </c>
      <c r="B471">
        <v>24800</v>
      </c>
      <c r="C471" t="s">
        <v>16108</v>
      </c>
      <c r="D471">
        <v>486</v>
      </c>
      <c r="F471" s="401" t="e">
        <f t="shared" si="14"/>
        <v>#VALUE!</v>
      </c>
      <c r="G471" t="str">
        <f t="shared" si="15"/>
        <v>10</v>
      </c>
    </row>
    <row r="472" spans="1:7" ht="26.1" hidden="1">
      <c r="A472" s="403" t="s">
        <v>16109</v>
      </c>
      <c r="B472">
        <v>32800</v>
      </c>
      <c r="C472" t="s">
        <v>16110</v>
      </c>
      <c r="D472">
        <v>400</v>
      </c>
      <c r="E472" s="404">
        <v>171111769</v>
      </c>
      <c r="F472" s="401" t="str">
        <f t="shared" si="14"/>
        <v>Í1++lÈ9ÉÎ</v>
      </c>
      <c r="G472" t="str">
        <f t="shared" si="15"/>
        <v>24</v>
      </c>
    </row>
    <row r="473" spans="1:7" ht="26.1" hidden="1">
      <c r="A473" s="403" t="s">
        <v>16111</v>
      </c>
      <c r="B473">
        <v>13600</v>
      </c>
      <c r="C473" t="s">
        <v>16112</v>
      </c>
      <c r="D473">
        <v>506</v>
      </c>
      <c r="F473" s="401" t="e">
        <f t="shared" si="14"/>
        <v>#VALUE!</v>
      </c>
      <c r="G473" t="str">
        <f t="shared" si="15"/>
        <v>04</v>
      </c>
    </row>
    <row r="474" spans="1:7" ht="26.1" hidden="1">
      <c r="A474" s="403" t="s">
        <v>16113</v>
      </c>
      <c r="B474">
        <v>204000</v>
      </c>
      <c r="C474" t="s">
        <v>16114</v>
      </c>
      <c r="D474">
        <v>287</v>
      </c>
      <c r="E474" s="404">
        <v>171111028</v>
      </c>
      <c r="F474" s="401" t="str">
        <f t="shared" si="14"/>
        <v>Í1++"È8%Î</v>
      </c>
      <c r="G474" t="str">
        <f t="shared" si="15"/>
        <v>26</v>
      </c>
    </row>
    <row r="475" spans="1:7" ht="26.1" hidden="1">
      <c r="A475" s="403" t="s">
        <v>16115</v>
      </c>
      <c r="B475">
        <v>18400</v>
      </c>
      <c r="C475" t="s">
        <v>16116</v>
      </c>
      <c r="D475">
        <v>566</v>
      </c>
      <c r="F475" s="401" t="e">
        <f t="shared" si="14"/>
        <v>#VALUE!</v>
      </c>
      <c r="G475" t="str">
        <f t="shared" si="15"/>
        <v>14</v>
      </c>
    </row>
    <row r="476" spans="1:7" ht="26.1" hidden="1">
      <c r="A476" s="403" t="s">
        <v>16117</v>
      </c>
      <c r="B476">
        <v>4700</v>
      </c>
      <c r="C476" t="s">
        <v>16118</v>
      </c>
      <c r="D476">
        <v>84</v>
      </c>
      <c r="F476" s="401" t="e">
        <f t="shared" si="14"/>
        <v>#VALUE!</v>
      </c>
      <c r="G476" t="str">
        <f t="shared" si="15"/>
        <v>30</v>
      </c>
    </row>
    <row r="477" spans="1:7" ht="26.1" hidden="1">
      <c r="A477" s="403" t="s">
        <v>16119</v>
      </c>
      <c r="B477">
        <v>85600</v>
      </c>
      <c r="C477" t="s">
        <v>16120</v>
      </c>
      <c r="D477">
        <v>552</v>
      </c>
      <c r="F477" s="401" t="e">
        <f t="shared" si="14"/>
        <v>#VALUE!</v>
      </c>
      <c r="G477" t="str">
        <f t="shared" si="15"/>
        <v>04</v>
      </c>
    </row>
    <row r="478" spans="1:7" ht="26.1" hidden="1">
      <c r="A478" s="403" t="s">
        <v>16121</v>
      </c>
      <c r="B478">
        <v>36000</v>
      </c>
      <c r="C478" t="s">
        <v>16122</v>
      </c>
      <c r="D478">
        <v>551</v>
      </c>
      <c r="F478" s="401" t="e">
        <f t="shared" si="14"/>
        <v>#VALUE!</v>
      </c>
      <c r="G478" t="str">
        <f t="shared" si="15"/>
        <v>04</v>
      </c>
    </row>
    <row r="479" spans="1:7" ht="26.1" hidden="1">
      <c r="A479" s="403" t="s">
        <v>16123</v>
      </c>
      <c r="B479">
        <v>8800</v>
      </c>
      <c r="C479" t="s">
        <v>16124</v>
      </c>
      <c r="D479">
        <v>490</v>
      </c>
      <c r="E479" s="404">
        <v>171109620</v>
      </c>
      <c r="F479" s="401" t="str">
        <f t="shared" si="14"/>
        <v>Í1+)^È0xÎ</v>
      </c>
      <c r="G479" t="str">
        <f t="shared" si="15"/>
        <v>36</v>
      </c>
    </row>
    <row r="480" spans="1:7" ht="26.1" hidden="1">
      <c r="A480" s="403" t="s">
        <v>16125</v>
      </c>
      <c r="B480">
        <v>15200</v>
      </c>
      <c r="C480" t="s">
        <v>16126</v>
      </c>
      <c r="D480">
        <v>158</v>
      </c>
      <c r="E480" s="404">
        <v>171107063</v>
      </c>
      <c r="F480" s="401" t="str">
        <f t="shared" si="14"/>
        <v>Í1+'&amp;È3rÎ</v>
      </c>
      <c r="G480" t="str">
        <f t="shared" si="15"/>
        <v>04</v>
      </c>
    </row>
    <row r="481" spans="1:7" ht="26.1" hidden="1">
      <c r="A481" s="403" t="s">
        <v>16127</v>
      </c>
      <c r="B481">
        <v>56800</v>
      </c>
      <c r="C481" t="s">
        <v>16128</v>
      </c>
      <c r="D481">
        <v>140</v>
      </c>
      <c r="F481" s="401" t="e">
        <f t="shared" si="14"/>
        <v>#VALUE!</v>
      </c>
      <c r="G481" t="str">
        <f t="shared" si="15"/>
        <v>40</v>
      </c>
    </row>
    <row r="482" spans="1:7" ht="26.1" hidden="1">
      <c r="A482" s="403" t="s">
        <v>16129</v>
      </c>
      <c r="B482">
        <v>21600</v>
      </c>
      <c r="C482" t="s">
        <v>16130</v>
      </c>
      <c r="D482">
        <v>215</v>
      </c>
      <c r="F482" s="401" t="e">
        <f t="shared" si="14"/>
        <v>#VALUE!</v>
      </c>
      <c r="G482" t="str">
        <f t="shared" si="15"/>
        <v>40</v>
      </c>
    </row>
    <row r="483" spans="1:7" ht="26.1" hidden="1">
      <c r="A483" s="403" t="s">
        <v>16131</v>
      </c>
      <c r="B483">
        <v>8800</v>
      </c>
      <c r="C483" t="s">
        <v>16132</v>
      </c>
      <c r="D483">
        <v>357</v>
      </c>
      <c r="E483" s="404">
        <v>171106725</v>
      </c>
      <c r="F483" s="401" t="str">
        <f t="shared" si="14"/>
        <v>Í1+&amp;hÈ5NÎ</v>
      </c>
      <c r="G483" t="str">
        <f t="shared" si="15"/>
        <v>10</v>
      </c>
    </row>
    <row r="484" spans="1:7" ht="26.1" hidden="1">
      <c r="A484" s="403" t="s">
        <v>16133</v>
      </c>
      <c r="B484">
        <v>7200</v>
      </c>
      <c r="C484" t="s">
        <v>16134</v>
      </c>
      <c r="D484">
        <v>75</v>
      </c>
      <c r="F484" s="401" t="e">
        <f t="shared" si="14"/>
        <v>#VALUE!</v>
      </c>
      <c r="G484" t="str">
        <f t="shared" si="15"/>
        <v>40</v>
      </c>
    </row>
    <row r="485" spans="1:7" ht="26.1" hidden="1">
      <c r="A485" s="403" t="s">
        <v>16135</v>
      </c>
      <c r="B485">
        <v>146400</v>
      </c>
      <c r="C485" t="s">
        <v>16136</v>
      </c>
      <c r="D485">
        <v>547</v>
      </c>
      <c r="F485" s="401" t="e">
        <f t="shared" si="14"/>
        <v>#VALUE!</v>
      </c>
      <c r="G485" t="str">
        <f t="shared" si="15"/>
        <v>02</v>
      </c>
    </row>
    <row r="486" spans="1:7" ht="26.1" hidden="1">
      <c r="A486" s="403" t="s">
        <v>16137</v>
      </c>
      <c r="B486">
        <v>28000</v>
      </c>
      <c r="C486" t="s">
        <v>16138</v>
      </c>
      <c r="D486">
        <v>327</v>
      </c>
      <c r="E486" s="404">
        <v>171108626</v>
      </c>
      <c r="F486" s="401" t="str">
        <f t="shared" si="14"/>
        <v>Í1+(^È62Î</v>
      </c>
      <c r="G486" t="str">
        <f t="shared" si="15"/>
        <v>16</v>
      </c>
    </row>
    <row r="487" spans="1:7" ht="26.1" hidden="1">
      <c r="A487" s="403" t="s">
        <v>4441</v>
      </c>
      <c r="B487">
        <v>18400</v>
      </c>
      <c r="C487" t="s">
        <v>16139</v>
      </c>
      <c r="D487">
        <v>328</v>
      </c>
      <c r="E487" s="404">
        <v>171108625</v>
      </c>
      <c r="F487" s="401" t="str">
        <f t="shared" si="14"/>
        <v>Í1+(^È5,Î</v>
      </c>
      <c r="G487" t="str">
        <f t="shared" si="15"/>
        <v>16</v>
      </c>
    </row>
    <row r="488" spans="1:7" ht="26.1" hidden="1">
      <c r="A488" s="403" t="s">
        <v>16140</v>
      </c>
      <c r="B488">
        <v>2100</v>
      </c>
      <c r="C488" t="s">
        <v>16141</v>
      </c>
      <c r="D488">
        <v>62</v>
      </c>
      <c r="F488" s="401" t="e">
        <f t="shared" si="14"/>
        <v>#VALUE!</v>
      </c>
      <c r="G488" t="str">
        <f t="shared" si="15"/>
        <v>40</v>
      </c>
    </row>
    <row r="489" spans="1:7" ht="26.1" hidden="1">
      <c r="A489" s="403" t="s">
        <v>16142</v>
      </c>
      <c r="B489">
        <v>31200</v>
      </c>
      <c r="C489" t="s">
        <v>16143</v>
      </c>
      <c r="D489">
        <v>134</v>
      </c>
      <c r="E489" s="404">
        <v>171106865</v>
      </c>
      <c r="F489" s="401" t="str">
        <f t="shared" si="14"/>
        <v>Í1+&amp;vÈ5ÊÎ</v>
      </c>
      <c r="G489" t="str">
        <f t="shared" si="15"/>
        <v>10</v>
      </c>
    </row>
    <row r="490" spans="1:7" ht="26.1" hidden="1">
      <c r="A490" s="403" t="s">
        <v>16144</v>
      </c>
      <c r="B490">
        <v>18400</v>
      </c>
      <c r="C490" t="s">
        <v>16145</v>
      </c>
      <c r="D490">
        <v>295</v>
      </c>
      <c r="E490" s="404">
        <v>171111910</v>
      </c>
      <c r="F490" s="401" t="str">
        <f t="shared" si="14"/>
        <v>Í1++{È0$Î</v>
      </c>
      <c r="G490" t="str">
        <f t="shared" si="15"/>
        <v>24</v>
      </c>
    </row>
    <row r="491" spans="1:7" ht="26.1" hidden="1">
      <c r="A491" s="403" t="s">
        <v>16146</v>
      </c>
      <c r="B491">
        <v>2100</v>
      </c>
      <c r="C491" t="s">
        <v>16147</v>
      </c>
      <c r="D491">
        <v>355</v>
      </c>
      <c r="E491" s="404">
        <v>171112090</v>
      </c>
      <c r="F491" s="401" t="str">
        <f t="shared" si="14"/>
        <v>Í1+,)È0{Î</v>
      </c>
      <c r="G491" t="str">
        <f t="shared" si="15"/>
        <v>24</v>
      </c>
    </row>
    <row r="492" spans="1:7" ht="26.1" hidden="1">
      <c r="A492" s="403" t="s">
        <v>16148</v>
      </c>
      <c r="B492">
        <v>12000</v>
      </c>
      <c r="C492" t="s">
        <v>16149</v>
      </c>
      <c r="D492">
        <v>425</v>
      </c>
      <c r="E492" s="404">
        <v>171110887</v>
      </c>
      <c r="F492" s="401" t="str">
        <f t="shared" si="14"/>
        <v>Í1+*xÈ7?Î</v>
      </c>
      <c r="G492" t="str">
        <f t="shared" si="15"/>
        <v>06</v>
      </c>
    </row>
    <row r="493" spans="1:7" ht="26.1" hidden="1">
      <c r="A493" s="403" t="s">
        <v>16150</v>
      </c>
      <c r="B493">
        <v>21600</v>
      </c>
      <c r="C493" t="s">
        <v>16151</v>
      </c>
      <c r="D493">
        <v>106</v>
      </c>
      <c r="E493" s="404">
        <v>171107161</v>
      </c>
      <c r="F493" s="401" t="str">
        <f t="shared" si="14"/>
        <v>Í1+'0È1'Î</v>
      </c>
      <c r="G493" t="str">
        <f t="shared" si="15"/>
        <v>04</v>
      </c>
    </row>
    <row r="494" spans="1:7" ht="26.1" hidden="1">
      <c r="A494" s="403" t="s">
        <v>16152</v>
      </c>
      <c r="B494">
        <v>37600</v>
      </c>
      <c r="C494" t="s">
        <v>16153</v>
      </c>
      <c r="D494">
        <v>305</v>
      </c>
      <c r="E494" s="404">
        <v>171108673</v>
      </c>
      <c r="F494" s="401" t="str">
        <f t="shared" si="14"/>
        <v>Í1+(cÈ34Î</v>
      </c>
      <c r="G494" t="str">
        <f t="shared" si="15"/>
        <v>16</v>
      </c>
    </row>
    <row r="495" spans="1:7" ht="26.1" hidden="1">
      <c r="A495" s="403" t="s">
        <v>16154</v>
      </c>
      <c r="B495">
        <v>3400</v>
      </c>
      <c r="C495" t="s">
        <v>16155</v>
      </c>
      <c r="D495">
        <v>403</v>
      </c>
      <c r="E495" s="404">
        <v>171108971</v>
      </c>
      <c r="F495" s="401" t="str">
        <f t="shared" si="14"/>
        <v>Í1+(ÅÈ19Î</v>
      </c>
      <c r="G495" t="str">
        <f t="shared" si="15"/>
        <v>16</v>
      </c>
    </row>
    <row r="496" spans="1:7" ht="26.1" hidden="1">
      <c r="A496" s="403" t="s">
        <v>16156</v>
      </c>
      <c r="B496">
        <v>24800</v>
      </c>
      <c r="C496" t="s">
        <v>16157</v>
      </c>
      <c r="D496">
        <v>271</v>
      </c>
      <c r="E496" s="404">
        <v>171114207</v>
      </c>
      <c r="F496" s="401" t="str">
        <f t="shared" si="14"/>
        <v>Í1+.4È7pÎ</v>
      </c>
      <c r="G496" t="str">
        <f t="shared" si="15"/>
        <v>32</v>
      </c>
    </row>
    <row r="497" spans="1:7" ht="26.1" hidden="1">
      <c r="A497" s="403" t="s">
        <v>16158</v>
      </c>
      <c r="B497">
        <v>23200</v>
      </c>
      <c r="C497" t="s">
        <v>16159</v>
      </c>
      <c r="D497">
        <v>181</v>
      </c>
      <c r="E497" s="404">
        <v>171106516</v>
      </c>
      <c r="F497" s="401" t="str">
        <f t="shared" si="14"/>
        <v>Í1+&amp;SÈ6gÎ</v>
      </c>
      <c r="G497" t="str">
        <f t="shared" si="15"/>
        <v>10</v>
      </c>
    </row>
    <row r="498" spans="1:7" ht="26.1" hidden="1">
      <c r="A498" s="403" t="s">
        <v>16160</v>
      </c>
      <c r="B498">
        <v>8800</v>
      </c>
      <c r="C498" t="s">
        <v>16161</v>
      </c>
      <c r="D498">
        <v>253</v>
      </c>
      <c r="E498" s="404">
        <v>171106558</v>
      </c>
      <c r="F498" s="401" t="str">
        <f t="shared" si="14"/>
        <v>Í1+&amp;WÈ8ÇÎ</v>
      </c>
      <c r="G498" t="str">
        <f t="shared" si="15"/>
        <v>10</v>
      </c>
    </row>
    <row r="499" spans="1:7" ht="26.1" hidden="1">
      <c r="A499" s="403" t="s">
        <v>16162</v>
      </c>
      <c r="B499">
        <v>52000</v>
      </c>
      <c r="C499" t="s">
        <v>16163</v>
      </c>
      <c r="D499">
        <v>533</v>
      </c>
      <c r="F499" s="401" t="e">
        <f t="shared" si="14"/>
        <v>#VALUE!</v>
      </c>
      <c r="G499" t="str">
        <f t="shared" si="15"/>
        <v>10</v>
      </c>
    </row>
    <row r="500" spans="1:7" ht="26.1" hidden="1">
      <c r="A500" s="403" t="s">
        <v>16164</v>
      </c>
      <c r="B500">
        <v>12000</v>
      </c>
      <c r="C500" t="s">
        <v>16165</v>
      </c>
      <c r="D500">
        <v>310</v>
      </c>
      <c r="E500" s="404">
        <v>171111975</v>
      </c>
      <c r="F500" s="401" t="str">
        <f t="shared" si="14"/>
        <v>Í1++ÅÈ5ZÎ</v>
      </c>
      <c r="G500" t="str">
        <f t="shared" si="15"/>
        <v>24</v>
      </c>
    </row>
    <row r="501" spans="1:7" ht="26.1" hidden="1">
      <c r="A501" s="403" t="s">
        <v>16166</v>
      </c>
      <c r="B501">
        <v>7200</v>
      </c>
      <c r="C501" t="s">
        <v>16167</v>
      </c>
      <c r="D501">
        <v>33</v>
      </c>
      <c r="E501" s="404">
        <v>171110016</v>
      </c>
      <c r="F501" s="401" t="str">
        <f t="shared" si="14"/>
        <v>Í1+*!È6yÎ</v>
      </c>
      <c r="G501" t="str">
        <f t="shared" si="15"/>
        <v>36</v>
      </c>
    </row>
    <row r="502" spans="1:7" ht="26.1" hidden="1">
      <c r="A502" s="403" t="s">
        <v>16168</v>
      </c>
      <c r="B502">
        <v>13600</v>
      </c>
      <c r="C502" t="s">
        <v>16169</v>
      </c>
      <c r="D502">
        <v>312</v>
      </c>
      <c r="E502" s="404">
        <v>171109774</v>
      </c>
      <c r="F502" s="401" t="str">
        <f t="shared" si="14"/>
        <v>Í1+)mÈ4eÎ</v>
      </c>
      <c r="G502" t="str">
        <f t="shared" si="15"/>
        <v>36</v>
      </c>
    </row>
    <row r="503" spans="1:7" ht="26.1" hidden="1">
      <c r="A503" s="403" t="s">
        <v>16170</v>
      </c>
      <c r="B503">
        <v>37600</v>
      </c>
      <c r="C503" t="s">
        <v>16171</v>
      </c>
      <c r="D503">
        <v>389</v>
      </c>
      <c r="E503" s="404">
        <v>171110882</v>
      </c>
      <c r="F503" s="401" t="str">
        <f t="shared" si="14"/>
        <v>Í1+*xÈ2!Î</v>
      </c>
      <c r="G503" t="str">
        <f t="shared" si="15"/>
        <v>06</v>
      </c>
    </row>
    <row r="504" spans="1:7" ht="26.1" hidden="1">
      <c r="A504" s="403" t="s">
        <v>16172</v>
      </c>
      <c r="B504">
        <v>42400</v>
      </c>
      <c r="C504" t="s">
        <v>16173</v>
      </c>
      <c r="D504">
        <v>155</v>
      </c>
      <c r="E504" s="404">
        <v>171107066</v>
      </c>
      <c r="F504" s="401" t="str">
        <f t="shared" si="14"/>
        <v>Í1+'&amp;È6ÈÎ</v>
      </c>
      <c r="G504" t="str">
        <f t="shared" si="15"/>
        <v>04</v>
      </c>
    </row>
    <row r="505" spans="1:7" ht="26.1" hidden="1">
      <c r="A505" s="403" t="s">
        <v>16174</v>
      </c>
      <c r="B505">
        <v>8800</v>
      </c>
      <c r="C505" t="s">
        <v>16175</v>
      </c>
      <c r="D505">
        <v>153</v>
      </c>
      <c r="E505" s="404">
        <v>171107068</v>
      </c>
      <c r="F505" s="401" t="str">
        <f t="shared" si="14"/>
        <v>Í1+'&amp;È8)Î</v>
      </c>
      <c r="G505" t="str">
        <f t="shared" si="15"/>
        <v>04</v>
      </c>
    </row>
    <row r="506" spans="1:7" ht="26.1" hidden="1">
      <c r="A506" s="403" t="s">
        <v>16176</v>
      </c>
      <c r="B506">
        <v>15200</v>
      </c>
      <c r="C506" t="s">
        <v>16177</v>
      </c>
      <c r="D506">
        <v>157</v>
      </c>
      <c r="E506" s="404">
        <v>171107064</v>
      </c>
      <c r="F506" s="401" t="str">
        <f t="shared" si="14"/>
        <v>Í1+'&amp;È4xÎ</v>
      </c>
      <c r="G506" t="str">
        <f t="shared" si="15"/>
        <v>04</v>
      </c>
    </row>
    <row r="507" spans="1:7" ht="26.1" hidden="1">
      <c r="A507" s="403" t="s">
        <v>16178</v>
      </c>
      <c r="B507">
        <v>82400</v>
      </c>
      <c r="C507" t="s">
        <v>16179</v>
      </c>
      <c r="D507">
        <v>156</v>
      </c>
      <c r="E507" s="404">
        <v>171107065</v>
      </c>
      <c r="F507" s="401" t="str">
        <f t="shared" si="14"/>
        <v>Í1+'&amp;È5~Î</v>
      </c>
      <c r="G507" t="str">
        <f t="shared" si="15"/>
        <v>04</v>
      </c>
    </row>
    <row r="508" spans="1:7" ht="26.1" hidden="1">
      <c r="A508" s="403" t="s">
        <v>16180</v>
      </c>
      <c r="B508">
        <v>13600</v>
      </c>
      <c r="C508" t="s">
        <v>16181</v>
      </c>
      <c r="D508">
        <v>318</v>
      </c>
      <c r="E508" s="404">
        <v>171104478</v>
      </c>
      <c r="F508" s="401" t="str">
        <f t="shared" si="14"/>
        <v>Í1+$OÈ8]Î</v>
      </c>
      <c r="G508" t="str">
        <f t="shared" si="15"/>
        <v>20</v>
      </c>
    </row>
    <row r="509" spans="1:7" ht="26.1" hidden="1">
      <c r="A509" s="403" t="s">
        <v>16182</v>
      </c>
      <c r="B509">
        <v>60000</v>
      </c>
      <c r="C509" t="s">
        <v>16183</v>
      </c>
      <c r="D509">
        <v>9</v>
      </c>
      <c r="F509" s="401" t="e">
        <f t="shared" si="14"/>
        <v>#VALUE!</v>
      </c>
      <c r="G509" t="str">
        <f t="shared" si="15"/>
        <v>30</v>
      </c>
    </row>
    <row r="510" spans="1:7" ht="26.1" hidden="1">
      <c r="A510" s="403" t="s">
        <v>16184</v>
      </c>
      <c r="B510">
        <v>31200</v>
      </c>
      <c r="C510" t="s">
        <v>16185</v>
      </c>
      <c r="D510">
        <v>43</v>
      </c>
      <c r="E510" s="404">
        <v>171112144</v>
      </c>
      <c r="F510" s="401" t="str">
        <f t="shared" si="14"/>
        <v>Í1+,.È4@Î</v>
      </c>
      <c r="G510" t="str">
        <f t="shared" si="15"/>
        <v>24</v>
      </c>
    </row>
    <row r="511" spans="1:7" ht="26.1" hidden="1">
      <c r="A511" s="403" t="s">
        <v>16186</v>
      </c>
      <c r="B511">
        <v>7200</v>
      </c>
      <c r="C511" t="s">
        <v>16187</v>
      </c>
      <c r="D511">
        <v>529</v>
      </c>
      <c r="F511" s="401" t="e">
        <f t="shared" si="14"/>
        <v>#VALUE!</v>
      </c>
      <c r="G511" t="str">
        <f t="shared" si="15"/>
        <v>24</v>
      </c>
    </row>
    <row r="512" spans="1:7" ht="26.1" hidden="1">
      <c r="A512" s="403" t="s">
        <v>16188</v>
      </c>
      <c r="B512">
        <v>37600</v>
      </c>
      <c r="C512" t="s">
        <v>16189</v>
      </c>
      <c r="D512">
        <v>10</v>
      </c>
      <c r="E512" s="404">
        <v>171110832</v>
      </c>
      <c r="F512" s="401" t="str">
        <f t="shared" si="14"/>
        <v>Í1+*sÈ2tÎ</v>
      </c>
      <c r="G512" t="str">
        <f t="shared" si="15"/>
        <v>06</v>
      </c>
    </row>
    <row r="513" spans="1:7" ht="26.1" hidden="1">
      <c r="A513" s="403" t="s">
        <v>16190</v>
      </c>
      <c r="B513">
        <v>4700</v>
      </c>
      <c r="C513" t="s">
        <v>16191</v>
      </c>
      <c r="D513">
        <v>20</v>
      </c>
      <c r="E513" s="404">
        <v>171110994</v>
      </c>
      <c r="F513" s="401" t="str">
        <f t="shared" si="14"/>
        <v>Í1+*ÇÈ4YÎ</v>
      </c>
      <c r="G513" t="str">
        <f t="shared" si="15"/>
        <v>26</v>
      </c>
    </row>
    <row r="514" spans="1:7" ht="26.1">
      <c r="A514" s="403" t="s">
        <v>16192</v>
      </c>
      <c r="B514">
        <v>172200</v>
      </c>
      <c r="C514" t="s">
        <v>16193</v>
      </c>
      <c r="D514">
        <v>83</v>
      </c>
      <c r="F514" s="401" t="e">
        <f t="shared" si="14"/>
        <v>#VALUE!</v>
      </c>
      <c r="G514" t="str">
        <f t="shared" si="15"/>
        <v>22</v>
      </c>
    </row>
    <row r="515" spans="1:7" ht="26.1" hidden="1">
      <c r="A515" s="403" t="s">
        <v>16194</v>
      </c>
      <c r="B515">
        <v>8800</v>
      </c>
      <c r="C515" t="s">
        <v>16195</v>
      </c>
      <c r="D515">
        <v>339</v>
      </c>
      <c r="E515" s="404">
        <v>171106715</v>
      </c>
      <c r="F515" s="401" t="str">
        <f t="shared" ref="F515:F578" si="16">Code128(E515)</f>
        <v>Í1+&amp;gÈ5JÎ</v>
      </c>
      <c r="G515" t="str">
        <f t="shared" ref="G515:G578" si="17">LEFT(C515,2)</f>
        <v>10</v>
      </c>
    </row>
    <row r="516" spans="1:7" ht="26.1" hidden="1">
      <c r="A516" s="403" t="s">
        <v>16196</v>
      </c>
      <c r="B516">
        <v>13600</v>
      </c>
      <c r="C516" t="s">
        <v>16197</v>
      </c>
      <c r="D516">
        <v>346</v>
      </c>
      <c r="E516" s="404">
        <v>171106721</v>
      </c>
      <c r="F516" s="401" t="str">
        <f t="shared" si="16"/>
        <v>Í1+&amp;hÈ16Î</v>
      </c>
      <c r="G516" t="str">
        <f t="shared" si="17"/>
        <v>10</v>
      </c>
    </row>
    <row r="517" spans="1:7" ht="26.1" hidden="1">
      <c r="A517" s="403" t="s">
        <v>16198</v>
      </c>
      <c r="B517">
        <v>16800</v>
      </c>
      <c r="C517" t="s">
        <v>16199</v>
      </c>
      <c r="D517">
        <v>131</v>
      </c>
      <c r="E517" s="404">
        <v>171106863</v>
      </c>
      <c r="F517" s="401" t="str">
        <f t="shared" si="16"/>
        <v>Í1+&amp;vÈ3zÎ</v>
      </c>
      <c r="G517" t="str">
        <f t="shared" si="17"/>
        <v>10</v>
      </c>
    </row>
    <row r="518" spans="1:7" ht="26.1" hidden="1">
      <c r="A518" s="403" t="s">
        <v>16200</v>
      </c>
      <c r="B518">
        <v>7200</v>
      </c>
      <c r="C518" t="s">
        <v>16201</v>
      </c>
      <c r="D518">
        <v>344</v>
      </c>
      <c r="E518" s="404">
        <v>171106719</v>
      </c>
      <c r="F518" s="401" t="str">
        <f t="shared" si="16"/>
        <v>Í1+&amp;gÈ9bÎ</v>
      </c>
      <c r="G518" t="str">
        <f t="shared" si="17"/>
        <v>10</v>
      </c>
    </row>
    <row r="519" spans="1:7" ht="26.1" hidden="1">
      <c r="A519" s="403" t="s">
        <v>16202</v>
      </c>
      <c r="B519">
        <v>7200</v>
      </c>
      <c r="C519" t="s">
        <v>16203</v>
      </c>
      <c r="D519">
        <v>218</v>
      </c>
      <c r="E519" s="404">
        <v>171109851</v>
      </c>
      <c r="F519" s="401" t="str">
        <f t="shared" si="16"/>
        <v>Í1+)uÈ1sÎ</v>
      </c>
      <c r="G519" t="str">
        <f t="shared" si="17"/>
        <v>36</v>
      </c>
    </row>
    <row r="520" spans="1:7" ht="26.1" hidden="1">
      <c r="A520" s="403" t="s">
        <v>16204</v>
      </c>
      <c r="B520">
        <v>24800</v>
      </c>
      <c r="C520" t="s">
        <v>16205</v>
      </c>
      <c r="D520">
        <v>526</v>
      </c>
      <c r="F520" s="401" t="e">
        <f t="shared" si="16"/>
        <v>#VALUE!</v>
      </c>
      <c r="G520" t="str">
        <f t="shared" si="17"/>
        <v>20</v>
      </c>
    </row>
    <row r="521" spans="1:7" ht="26.1" hidden="1">
      <c r="A521" s="403" t="s">
        <v>16206</v>
      </c>
      <c r="B521">
        <v>71200</v>
      </c>
      <c r="C521" t="s">
        <v>16207</v>
      </c>
      <c r="D521">
        <v>157</v>
      </c>
      <c r="F521" s="401" t="e">
        <f t="shared" si="16"/>
        <v>#VALUE!</v>
      </c>
      <c r="G521" t="str">
        <f t="shared" si="17"/>
        <v>30</v>
      </c>
    </row>
    <row r="522" spans="1:7" ht="26.1">
      <c r="A522" s="403" t="s">
        <v>16208</v>
      </c>
      <c r="B522">
        <v>97000</v>
      </c>
      <c r="C522" t="s">
        <v>16209</v>
      </c>
      <c r="D522">
        <v>303</v>
      </c>
      <c r="F522" s="401" t="e">
        <f t="shared" si="16"/>
        <v>#VALUE!</v>
      </c>
      <c r="G522" t="str">
        <f t="shared" si="17"/>
        <v>22</v>
      </c>
    </row>
    <row r="523" spans="1:7" ht="26.1" hidden="1">
      <c r="A523" s="403" t="s">
        <v>16210</v>
      </c>
      <c r="B523">
        <v>45600</v>
      </c>
      <c r="C523" t="s">
        <v>16211</v>
      </c>
      <c r="D523">
        <v>491</v>
      </c>
      <c r="F523" s="401" t="e">
        <f t="shared" si="16"/>
        <v>#VALUE!</v>
      </c>
      <c r="G523" t="str">
        <f t="shared" si="17"/>
        <v>20</v>
      </c>
    </row>
    <row r="524" spans="1:7" ht="26.1" hidden="1">
      <c r="A524" s="403" t="s">
        <v>16212</v>
      </c>
      <c r="B524">
        <v>2100</v>
      </c>
      <c r="C524" t="s">
        <v>16213</v>
      </c>
      <c r="D524">
        <v>580</v>
      </c>
      <c r="F524" s="401" t="e">
        <f t="shared" si="16"/>
        <v>#VALUE!</v>
      </c>
      <c r="G524" t="str">
        <f t="shared" si="17"/>
        <v>30</v>
      </c>
    </row>
    <row r="525" spans="1:7" ht="26.1" hidden="1">
      <c r="A525" s="403" t="s">
        <v>16214</v>
      </c>
      <c r="B525">
        <v>13600</v>
      </c>
      <c r="C525" t="s">
        <v>16215</v>
      </c>
      <c r="D525">
        <v>570</v>
      </c>
      <c r="E525" s="404">
        <v>171109545</v>
      </c>
      <c r="F525" s="401" t="str">
        <f t="shared" si="16"/>
        <v>Í1+)VÈ5vÎ</v>
      </c>
      <c r="G525" t="str">
        <f t="shared" si="17"/>
        <v>36</v>
      </c>
    </row>
    <row r="526" spans="1:7" ht="26.1" hidden="1">
      <c r="A526" s="403" t="s">
        <v>16216</v>
      </c>
      <c r="B526">
        <v>20000</v>
      </c>
      <c r="C526" t="s">
        <v>16217</v>
      </c>
      <c r="D526">
        <v>77</v>
      </c>
      <c r="E526" s="404">
        <v>171107084</v>
      </c>
      <c r="F526" s="401" t="str">
        <f t="shared" si="16"/>
        <v>Í1+'(È4ÄÎ</v>
      </c>
      <c r="G526" t="str">
        <f t="shared" si="17"/>
        <v>04</v>
      </c>
    </row>
    <row r="527" spans="1:7" ht="26.1" hidden="1">
      <c r="A527" s="403" t="s">
        <v>16218</v>
      </c>
      <c r="B527">
        <v>48800</v>
      </c>
      <c r="C527" t="s">
        <v>16219</v>
      </c>
      <c r="D527">
        <v>474</v>
      </c>
      <c r="E527" s="404">
        <v>171104310</v>
      </c>
      <c r="F527" s="401" t="str">
        <f t="shared" si="16"/>
        <v>Í1+$?È0TÎ</v>
      </c>
      <c r="G527" t="str">
        <f t="shared" si="17"/>
        <v>14</v>
      </c>
    </row>
    <row r="528" spans="1:7" ht="26.1" hidden="1">
      <c r="A528" s="403" t="s">
        <v>16220</v>
      </c>
      <c r="B528">
        <v>32800</v>
      </c>
      <c r="C528" t="s">
        <v>16221</v>
      </c>
      <c r="D528">
        <v>394</v>
      </c>
      <c r="E528" s="404">
        <v>171107256</v>
      </c>
      <c r="F528" s="401" t="str">
        <f t="shared" si="16"/>
        <v>Í1+'9È6iÎ</v>
      </c>
      <c r="G528" t="str">
        <f t="shared" si="17"/>
        <v>04</v>
      </c>
    </row>
    <row r="529" spans="1:7" ht="26.1" hidden="1">
      <c r="A529" s="403" t="s">
        <v>16222</v>
      </c>
      <c r="B529">
        <v>13600</v>
      </c>
      <c r="C529" t="s">
        <v>16223</v>
      </c>
      <c r="D529">
        <v>313</v>
      </c>
      <c r="E529" s="404">
        <v>171114245</v>
      </c>
      <c r="F529" s="401" t="str">
        <f t="shared" si="16"/>
        <v>Í1+.8È5tÎ</v>
      </c>
      <c r="G529" t="str">
        <f t="shared" si="17"/>
        <v>32</v>
      </c>
    </row>
    <row r="530" spans="1:7" ht="26.1" hidden="1">
      <c r="A530" s="403" t="s">
        <v>16224</v>
      </c>
      <c r="B530">
        <v>21600</v>
      </c>
      <c r="C530" t="s">
        <v>16225</v>
      </c>
      <c r="D530">
        <v>242</v>
      </c>
      <c r="E530" s="404">
        <v>171106548</v>
      </c>
      <c r="F530" s="401" t="str">
        <f t="shared" si="16"/>
        <v>Í1+&amp;VÈ8ÃÎ</v>
      </c>
      <c r="G530" t="str">
        <f t="shared" si="17"/>
        <v>10</v>
      </c>
    </row>
    <row r="531" spans="1:7" ht="26.1" hidden="1">
      <c r="A531" s="403" t="s">
        <v>16226</v>
      </c>
      <c r="B531">
        <v>7200</v>
      </c>
      <c r="C531" t="s">
        <v>16227</v>
      </c>
      <c r="D531">
        <v>241</v>
      </c>
      <c r="E531" s="404">
        <v>171106547</v>
      </c>
      <c r="F531" s="401" t="str">
        <f t="shared" si="16"/>
        <v>Í1+&amp;VÈ7yÎ</v>
      </c>
      <c r="G531" t="str">
        <f t="shared" si="17"/>
        <v>10</v>
      </c>
    </row>
    <row r="532" spans="1:7" ht="26.1" hidden="1">
      <c r="A532" s="403" t="s">
        <v>16228</v>
      </c>
      <c r="B532">
        <v>32800</v>
      </c>
      <c r="C532" t="s">
        <v>16229</v>
      </c>
      <c r="D532">
        <v>47</v>
      </c>
      <c r="E532" s="404">
        <v>171111876</v>
      </c>
      <c r="F532" s="401" t="str">
        <f t="shared" si="16"/>
        <v>Í1++wÈ68Î</v>
      </c>
      <c r="G532" t="str">
        <f t="shared" si="17"/>
        <v>24</v>
      </c>
    </row>
    <row r="533" spans="1:7" ht="26.1" hidden="1">
      <c r="A533" s="403" t="s">
        <v>16230</v>
      </c>
      <c r="B533">
        <v>7200</v>
      </c>
      <c r="C533" t="s">
        <v>16231</v>
      </c>
      <c r="D533">
        <v>411</v>
      </c>
      <c r="E533" s="404">
        <v>171104408</v>
      </c>
      <c r="F533" s="401" t="str">
        <f t="shared" si="16"/>
        <v>Í1+$HÈ8AÎ</v>
      </c>
      <c r="G533" t="str">
        <f t="shared" si="17"/>
        <v>20</v>
      </c>
    </row>
    <row r="534" spans="1:7" ht="26.1" hidden="1">
      <c r="A534" s="403" t="s">
        <v>16232</v>
      </c>
      <c r="B534">
        <v>8800</v>
      </c>
      <c r="C534" t="s">
        <v>16233</v>
      </c>
      <c r="D534">
        <v>45</v>
      </c>
      <c r="E534" s="404">
        <v>171115799</v>
      </c>
      <c r="F534" s="401" t="str">
        <f t="shared" si="16"/>
        <v>Í1+/oÈ96Î</v>
      </c>
      <c r="G534" t="str">
        <f t="shared" si="17"/>
        <v>38</v>
      </c>
    </row>
    <row r="535" spans="1:7" ht="26.1" hidden="1">
      <c r="A535" s="403" t="s">
        <v>16234</v>
      </c>
      <c r="B535">
        <v>8800</v>
      </c>
      <c r="C535" t="s">
        <v>16235</v>
      </c>
      <c r="D535">
        <v>186</v>
      </c>
      <c r="E535" s="404">
        <v>171106521</v>
      </c>
      <c r="F535" s="401" t="str">
        <f t="shared" si="16"/>
        <v>Í1+&amp;TÈ1MÎ</v>
      </c>
      <c r="G535" t="str">
        <f t="shared" si="17"/>
        <v>10</v>
      </c>
    </row>
    <row r="536" spans="1:7" ht="26.1" hidden="1">
      <c r="A536" s="403" t="s">
        <v>16236</v>
      </c>
      <c r="B536">
        <v>26400</v>
      </c>
      <c r="C536" t="s">
        <v>16237</v>
      </c>
      <c r="D536">
        <v>185</v>
      </c>
      <c r="E536" s="404">
        <v>171106520</v>
      </c>
      <c r="F536" s="401" t="str">
        <f t="shared" si="16"/>
        <v>Í1+&amp;TÈ0GÎ</v>
      </c>
      <c r="G536" t="str">
        <f t="shared" si="17"/>
        <v>10</v>
      </c>
    </row>
    <row r="537" spans="1:7" ht="26.1" hidden="1">
      <c r="A537" s="403" t="s">
        <v>16238</v>
      </c>
      <c r="B537">
        <v>18400</v>
      </c>
      <c r="C537" t="s">
        <v>16239</v>
      </c>
      <c r="D537">
        <v>571</v>
      </c>
      <c r="F537" s="401" t="e">
        <f t="shared" si="16"/>
        <v>#VALUE!</v>
      </c>
      <c r="G537" t="str">
        <f t="shared" si="17"/>
        <v>10</v>
      </c>
    </row>
    <row r="538" spans="1:7" ht="26.1" hidden="1">
      <c r="A538" s="403" t="s">
        <v>16240</v>
      </c>
      <c r="B538">
        <v>36000</v>
      </c>
      <c r="C538" t="s">
        <v>16241</v>
      </c>
      <c r="D538">
        <v>99</v>
      </c>
      <c r="E538" s="404">
        <v>171109959</v>
      </c>
      <c r="F538" s="401" t="str">
        <f t="shared" si="16"/>
        <v>Í1+)ÃÈ9dÎ</v>
      </c>
      <c r="G538" t="str">
        <f t="shared" si="17"/>
        <v>36</v>
      </c>
    </row>
    <row r="539" spans="1:7" ht="26.1" hidden="1">
      <c r="A539" s="403" t="s">
        <v>16242</v>
      </c>
      <c r="B539">
        <v>36000</v>
      </c>
      <c r="C539" t="s">
        <v>16243</v>
      </c>
      <c r="D539">
        <v>555</v>
      </c>
      <c r="F539" s="401" t="e">
        <f t="shared" si="16"/>
        <v>#VALUE!</v>
      </c>
      <c r="G539" t="str">
        <f t="shared" si="17"/>
        <v>04</v>
      </c>
    </row>
    <row r="540" spans="1:7" ht="26.1" hidden="1">
      <c r="A540" s="403" t="s">
        <v>16244</v>
      </c>
      <c r="B540">
        <v>18400</v>
      </c>
      <c r="C540" t="s">
        <v>16245</v>
      </c>
      <c r="D540">
        <v>7</v>
      </c>
      <c r="E540" s="404">
        <v>171106798</v>
      </c>
      <c r="F540" s="401" t="str">
        <f t="shared" si="16"/>
        <v>Í1+&amp;oÈ8|Î</v>
      </c>
      <c r="G540" t="str">
        <f t="shared" si="17"/>
        <v>10</v>
      </c>
    </row>
    <row r="541" spans="1:7" ht="26.1" hidden="1">
      <c r="A541" s="403" t="s">
        <v>16246</v>
      </c>
      <c r="B541">
        <v>7200</v>
      </c>
      <c r="C541" t="s">
        <v>16247</v>
      </c>
      <c r="D541">
        <v>358</v>
      </c>
      <c r="E541" s="404">
        <v>171104245</v>
      </c>
      <c r="F541" s="401" t="str">
        <f t="shared" si="16"/>
        <v>Í1+$8È5VÎ</v>
      </c>
      <c r="G541" t="str">
        <f t="shared" si="17"/>
        <v>14</v>
      </c>
    </row>
    <row r="542" spans="1:7" ht="26.1" hidden="1">
      <c r="A542" s="403" t="s">
        <v>16248</v>
      </c>
      <c r="B542">
        <v>52000</v>
      </c>
      <c r="C542" t="s">
        <v>16249</v>
      </c>
      <c r="D542">
        <v>89</v>
      </c>
      <c r="E542" s="404">
        <v>171110789</v>
      </c>
      <c r="F542" s="401" t="str">
        <f t="shared" si="16"/>
        <v>Í1+*nÈ9#Î</v>
      </c>
      <c r="G542" t="str">
        <f t="shared" si="17"/>
        <v>06</v>
      </c>
    </row>
    <row r="543" spans="1:7" ht="26.1" hidden="1">
      <c r="A543" s="403" t="s">
        <v>16250</v>
      </c>
      <c r="B543">
        <v>42400</v>
      </c>
      <c r="C543" t="s">
        <v>16251</v>
      </c>
      <c r="D543">
        <v>528</v>
      </c>
      <c r="F543" s="401" t="e">
        <f t="shared" si="16"/>
        <v>#VALUE!</v>
      </c>
      <c r="G543" t="str">
        <f t="shared" si="17"/>
        <v>20</v>
      </c>
    </row>
    <row r="544" spans="1:7" ht="26.1" hidden="1">
      <c r="A544" s="403" t="s">
        <v>16252</v>
      </c>
      <c r="B544">
        <v>8800</v>
      </c>
      <c r="C544" t="s">
        <v>16253</v>
      </c>
      <c r="D544">
        <v>78</v>
      </c>
      <c r="E544" s="404">
        <v>171112036</v>
      </c>
      <c r="F544" s="401" t="str">
        <f t="shared" si="16"/>
        <v>Í1+,#È6ÂÎ</v>
      </c>
      <c r="G544" t="str">
        <f t="shared" si="17"/>
        <v>24</v>
      </c>
    </row>
    <row r="545" spans="1:7" ht="26.1" hidden="1">
      <c r="A545" s="403" t="s">
        <v>16254</v>
      </c>
      <c r="B545">
        <v>39200</v>
      </c>
      <c r="C545" t="s">
        <v>16255</v>
      </c>
      <c r="D545">
        <v>304</v>
      </c>
      <c r="E545" s="404">
        <v>171110661</v>
      </c>
      <c r="F545" s="401" t="str">
        <f t="shared" si="16"/>
        <v>Í1+*bÈ1*Î</v>
      </c>
      <c r="G545" t="str">
        <f t="shared" si="17"/>
        <v>06</v>
      </c>
    </row>
    <row r="546" spans="1:7" ht="26.1" hidden="1">
      <c r="A546" s="403" t="s">
        <v>16256</v>
      </c>
      <c r="B546">
        <v>12000</v>
      </c>
      <c r="C546" t="s">
        <v>16257</v>
      </c>
      <c r="D546">
        <v>48</v>
      </c>
      <c r="E546" s="404">
        <v>171115801</v>
      </c>
      <c r="F546" s="401" t="str">
        <f t="shared" si="16"/>
        <v>Í1+/pÈ1qÎ</v>
      </c>
      <c r="G546" t="str">
        <f t="shared" si="17"/>
        <v>38</v>
      </c>
    </row>
    <row r="547" spans="1:7" ht="26.1" hidden="1">
      <c r="A547" s="403" t="s">
        <v>16258</v>
      </c>
      <c r="B547">
        <v>10400</v>
      </c>
      <c r="C547" t="s">
        <v>16259</v>
      </c>
      <c r="D547">
        <v>352</v>
      </c>
      <c r="E547" s="404">
        <v>171111266</v>
      </c>
      <c r="F547" s="401" t="str">
        <f t="shared" si="16"/>
        <v>Í1++:È6yÎ</v>
      </c>
      <c r="G547" t="str">
        <f t="shared" si="17"/>
        <v>26</v>
      </c>
    </row>
    <row r="548" spans="1:7" ht="26.1" hidden="1">
      <c r="A548" s="403" t="s">
        <v>16260</v>
      </c>
      <c r="B548">
        <v>88800</v>
      </c>
      <c r="C548" t="s">
        <v>16261</v>
      </c>
      <c r="D548">
        <v>308</v>
      </c>
      <c r="E548" s="404">
        <v>171104173</v>
      </c>
      <c r="F548" s="401" t="str">
        <f t="shared" si="16"/>
        <v>Í1+$1È3.Î</v>
      </c>
      <c r="G548" t="str">
        <f t="shared" si="17"/>
        <v>14</v>
      </c>
    </row>
    <row r="549" spans="1:7" ht="26.1" hidden="1">
      <c r="A549" s="403" t="s">
        <v>16262</v>
      </c>
      <c r="B549">
        <v>56800</v>
      </c>
      <c r="C549" t="s">
        <v>16263</v>
      </c>
      <c r="D549">
        <v>236</v>
      </c>
      <c r="E549" s="404">
        <v>171106955</v>
      </c>
      <c r="F549" s="401" t="str">
        <f t="shared" si="16"/>
        <v>Í1+&amp;ÃÈ5CÎ</v>
      </c>
      <c r="G549" t="str">
        <f t="shared" si="17"/>
        <v>04</v>
      </c>
    </row>
    <row r="550" spans="1:7" ht="26.1" hidden="1">
      <c r="A550" s="403" t="s">
        <v>16264</v>
      </c>
      <c r="B550">
        <v>31200</v>
      </c>
      <c r="C550" t="s">
        <v>16265</v>
      </c>
      <c r="D550">
        <v>508</v>
      </c>
      <c r="F550" s="401" t="e">
        <f t="shared" si="16"/>
        <v>#VALUE!</v>
      </c>
      <c r="G550" t="str">
        <f t="shared" si="17"/>
        <v>10</v>
      </c>
    </row>
    <row r="551" spans="1:7" ht="26.1" hidden="1">
      <c r="A551" s="403" t="s">
        <v>16266</v>
      </c>
      <c r="B551">
        <v>31200</v>
      </c>
      <c r="C551" t="s">
        <v>16267</v>
      </c>
      <c r="D551">
        <v>574</v>
      </c>
      <c r="F551" s="401" t="e">
        <f t="shared" si="16"/>
        <v>#VALUE!</v>
      </c>
      <c r="G551" t="str">
        <f t="shared" si="17"/>
        <v>10</v>
      </c>
    </row>
    <row r="552" spans="1:7" ht="26.1" hidden="1">
      <c r="A552" s="403" t="s">
        <v>16268</v>
      </c>
      <c r="B552">
        <v>12000</v>
      </c>
      <c r="C552" t="s">
        <v>16269</v>
      </c>
      <c r="D552">
        <v>457</v>
      </c>
      <c r="E552" s="404">
        <v>171106637</v>
      </c>
      <c r="F552" s="401" t="str">
        <f t="shared" si="16"/>
        <v>Í1+&amp;_È76Î</v>
      </c>
      <c r="G552" t="str">
        <f t="shared" si="17"/>
        <v>10</v>
      </c>
    </row>
    <row r="553" spans="1:7" ht="26.1" hidden="1">
      <c r="A553" s="403" t="s">
        <v>16270</v>
      </c>
      <c r="B553">
        <v>47200</v>
      </c>
      <c r="C553" t="s">
        <v>16271</v>
      </c>
      <c r="D553">
        <v>564</v>
      </c>
      <c r="F553" s="401" t="e">
        <f t="shared" si="16"/>
        <v>#VALUE!</v>
      </c>
      <c r="G553" t="str">
        <f t="shared" si="17"/>
        <v>10</v>
      </c>
    </row>
    <row r="554" spans="1:7" ht="26.1" hidden="1">
      <c r="A554" s="403" t="s">
        <v>16272</v>
      </c>
      <c r="B554">
        <v>37600</v>
      </c>
      <c r="C554" t="s">
        <v>16273</v>
      </c>
      <c r="D554">
        <v>462</v>
      </c>
      <c r="E554" s="404">
        <v>171106632</v>
      </c>
      <c r="F554" s="401" t="str">
        <f t="shared" si="16"/>
        <v>Í1+&amp;_È2ÃÎ</v>
      </c>
      <c r="G554" t="str">
        <f t="shared" si="17"/>
        <v>10</v>
      </c>
    </row>
    <row r="555" spans="1:7" ht="26.1" hidden="1">
      <c r="A555" s="403" t="s">
        <v>16274</v>
      </c>
      <c r="B555">
        <v>7200</v>
      </c>
      <c r="C555" t="s">
        <v>16275</v>
      </c>
      <c r="D555">
        <v>551</v>
      </c>
      <c r="F555" s="401" t="e">
        <f t="shared" si="16"/>
        <v>#VALUE!</v>
      </c>
      <c r="G555" t="str">
        <f t="shared" si="17"/>
        <v>10</v>
      </c>
    </row>
    <row r="556" spans="1:7" ht="26.1" hidden="1">
      <c r="A556" s="403" t="s">
        <v>16276</v>
      </c>
      <c r="B556">
        <v>8800</v>
      </c>
      <c r="C556" t="s">
        <v>16277</v>
      </c>
      <c r="D556">
        <v>386</v>
      </c>
      <c r="E556" s="404">
        <v>171106566</v>
      </c>
      <c r="F556" s="401" t="str">
        <f t="shared" si="16"/>
        <v>Í1+&amp;XÈ6{Î</v>
      </c>
      <c r="G556" t="str">
        <f t="shared" si="17"/>
        <v>10</v>
      </c>
    </row>
    <row r="557" spans="1:7" ht="26.1" hidden="1">
      <c r="A557" s="403" t="s">
        <v>16278</v>
      </c>
      <c r="B557">
        <v>58400</v>
      </c>
      <c r="C557" t="s">
        <v>16279</v>
      </c>
      <c r="D557">
        <v>581</v>
      </c>
      <c r="F557" s="401" t="e">
        <f t="shared" si="16"/>
        <v>#VALUE!</v>
      </c>
      <c r="G557" t="str">
        <f t="shared" si="17"/>
        <v>10</v>
      </c>
    </row>
    <row r="558" spans="1:7" ht="26.1" hidden="1">
      <c r="A558" s="403" t="s">
        <v>16280</v>
      </c>
      <c r="B558">
        <v>12000</v>
      </c>
      <c r="C558" t="s">
        <v>16281</v>
      </c>
      <c r="D558">
        <v>235</v>
      </c>
      <c r="E558" s="404">
        <v>171106676</v>
      </c>
      <c r="F558" s="401" t="str">
        <f t="shared" si="16"/>
        <v>Í1+&amp;cÈ6@Î</v>
      </c>
      <c r="G558" t="str">
        <f t="shared" si="17"/>
        <v>10</v>
      </c>
    </row>
    <row r="559" spans="1:7" ht="26.1">
      <c r="A559" s="403" t="s">
        <v>16282</v>
      </c>
      <c r="B559">
        <v>127400</v>
      </c>
      <c r="C559" t="s">
        <v>16283</v>
      </c>
      <c r="D559">
        <v>383</v>
      </c>
      <c r="F559" s="401" t="e">
        <f t="shared" si="16"/>
        <v>#VALUE!</v>
      </c>
      <c r="G559" t="str">
        <f t="shared" si="17"/>
        <v>22</v>
      </c>
    </row>
    <row r="560" spans="1:7" ht="26.1" hidden="1">
      <c r="A560" s="403" t="s">
        <v>16284</v>
      </c>
      <c r="B560">
        <v>4700</v>
      </c>
      <c r="C560" t="s">
        <v>16285</v>
      </c>
      <c r="D560">
        <v>189</v>
      </c>
      <c r="E560" s="404">
        <v>171106524</v>
      </c>
      <c r="F560" s="401" t="str">
        <f t="shared" si="16"/>
        <v>Í1+&amp;TÈ4_Î</v>
      </c>
      <c r="G560" t="str">
        <f t="shared" si="17"/>
        <v>10</v>
      </c>
    </row>
    <row r="561" spans="1:7" ht="26.1" hidden="1">
      <c r="A561" s="403" t="s">
        <v>16286</v>
      </c>
      <c r="B561">
        <v>12000</v>
      </c>
      <c r="C561" t="s">
        <v>16287</v>
      </c>
      <c r="D561">
        <v>367</v>
      </c>
      <c r="E561" s="404">
        <v>171109023</v>
      </c>
      <c r="F561" s="401" t="str">
        <f t="shared" si="16"/>
        <v>Í1+)"È3hÎ</v>
      </c>
      <c r="G561" t="str">
        <f t="shared" si="17"/>
        <v>16</v>
      </c>
    </row>
    <row r="562" spans="1:7" ht="26.1" hidden="1">
      <c r="A562" s="403" t="s">
        <v>16288</v>
      </c>
      <c r="B562">
        <v>16800</v>
      </c>
      <c r="C562" t="s">
        <v>16289</v>
      </c>
      <c r="D562">
        <v>366</v>
      </c>
      <c r="E562" s="404">
        <v>171109022</v>
      </c>
      <c r="F562" s="401" t="str">
        <f t="shared" si="16"/>
        <v>Í1+)"È2bÎ</v>
      </c>
      <c r="G562" t="str">
        <f t="shared" si="17"/>
        <v>16</v>
      </c>
    </row>
    <row r="563" spans="1:7" ht="26.1" hidden="1">
      <c r="A563" s="403" t="s">
        <v>16290</v>
      </c>
      <c r="B563">
        <v>36000</v>
      </c>
      <c r="C563" t="s">
        <v>16291</v>
      </c>
      <c r="D563">
        <v>183</v>
      </c>
      <c r="E563" s="404">
        <v>171106518</v>
      </c>
      <c r="F563" s="401" t="str">
        <f t="shared" si="16"/>
        <v>Í1+&amp;SÈ8sÎ</v>
      </c>
      <c r="G563" t="str">
        <f t="shared" si="17"/>
        <v>10</v>
      </c>
    </row>
    <row r="564" spans="1:7" ht="26.1" hidden="1">
      <c r="A564" s="403" t="s">
        <v>16292</v>
      </c>
      <c r="B564">
        <v>26400</v>
      </c>
      <c r="C564" t="s">
        <v>16293</v>
      </c>
      <c r="D564">
        <v>260</v>
      </c>
      <c r="E564" s="404">
        <v>171106644</v>
      </c>
      <c r="F564" s="401" t="str">
        <f t="shared" si="16"/>
        <v>Í1+&amp;`È4(Î</v>
      </c>
      <c r="G564" t="str">
        <f t="shared" si="17"/>
        <v>10</v>
      </c>
    </row>
    <row r="565" spans="1:7" ht="26.1" hidden="1">
      <c r="A565" s="403" t="s">
        <v>16294</v>
      </c>
      <c r="B565">
        <v>13600</v>
      </c>
      <c r="C565" t="s">
        <v>16295</v>
      </c>
      <c r="D565">
        <v>597</v>
      </c>
      <c r="F565" s="401" t="e">
        <f t="shared" si="16"/>
        <v>#VALUE!</v>
      </c>
      <c r="G565" t="str">
        <f t="shared" si="17"/>
        <v>10</v>
      </c>
    </row>
    <row r="566" spans="1:7" ht="26.1" hidden="1">
      <c r="A566" s="403" t="s">
        <v>16296</v>
      </c>
      <c r="B566">
        <v>7200</v>
      </c>
      <c r="C566" t="s">
        <v>16297</v>
      </c>
      <c r="D566">
        <v>431</v>
      </c>
      <c r="E566" s="404">
        <v>171106605</v>
      </c>
      <c r="F566" s="401" t="str">
        <f t="shared" si="16"/>
        <v>Í1+&amp;\È5ÉÎ</v>
      </c>
      <c r="G566" t="str">
        <f t="shared" si="17"/>
        <v>10</v>
      </c>
    </row>
    <row r="567" spans="1:7" ht="26.1" hidden="1">
      <c r="A567" s="403" t="s">
        <v>16298</v>
      </c>
      <c r="B567">
        <v>20000</v>
      </c>
      <c r="C567" t="s">
        <v>16299</v>
      </c>
      <c r="D567">
        <v>429</v>
      </c>
      <c r="E567" s="404">
        <v>171106603</v>
      </c>
      <c r="F567" s="401" t="str">
        <f t="shared" si="16"/>
        <v>Í1+&amp;\È3yÎ</v>
      </c>
      <c r="G567" t="str">
        <f t="shared" si="17"/>
        <v>10</v>
      </c>
    </row>
    <row r="568" spans="1:7" ht="26.1" hidden="1">
      <c r="A568" s="403" t="s">
        <v>16300</v>
      </c>
      <c r="B568">
        <v>20000</v>
      </c>
      <c r="C568" t="s">
        <v>16301</v>
      </c>
      <c r="D568">
        <v>427</v>
      </c>
      <c r="E568" s="404">
        <v>171106601</v>
      </c>
      <c r="F568" s="401" t="str">
        <f t="shared" si="16"/>
        <v>Í1+&amp;\È1mÎ</v>
      </c>
      <c r="G568" t="str">
        <f t="shared" si="17"/>
        <v>10</v>
      </c>
    </row>
    <row r="569" spans="1:7" ht="26.1" hidden="1">
      <c r="A569" s="403" t="s">
        <v>16302</v>
      </c>
      <c r="B569">
        <v>3400</v>
      </c>
      <c r="C569" t="s">
        <v>16303</v>
      </c>
      <c r="D569">
        <v>246</v>
      </c>
      <c r="E569" s="404">
        <v>171106551</v>
      </c>
      <c r="F569" s="401" t="str">
        <f t="shared" si="16"/>
        <v>Í1+&amp;WÈ1YÎ</v>
      </c>
      <c r="G569" t="str">
        <f t="shared" si="17"/>
        <v>10</v>
      </c>
    </row>
    <row r="570" spans="1:7" ht="26.1" hidden="1">
      <c r="A570" s="403" t="s">
        <v>16304</v>
      </c>
      <c r="B570">
        <v>24800</v>
      </c>
      <c r="C570" t="s">
        <v>16305</v>
      </c>
      <c r="D570">
        <v>348</v>
      </c>
      <c r="E570" s="404">
        <v>171106677</v>
      </c>
      <c r="F570" s="401" t="str">
        <f t="shared" si="16"/>
        <v>Í1+&amp;cÈ7FÎ</v>
      </c>
      <c r="G570" t="str">
        <f t="shared" si="17"/>
        <v>10</v>
      </c>
    </row>
    <row r="571" spans="1:7" ht="26.1" hidden="1">
      <c r="A571" s="403" t="s">
        <v>16306</v>
      </c>
      <c r="B571">
        <v>164000</v>
      </c>
      <c r="C571" t="s">
        <v>16307</v>
      </c>
      <c r="D571">
        <v>397</v>
      </c>
      <c r="E571" s="404">
        <v>171110714</v>
      </c>
      <c r="F571" s="401" t="str">
        <f t="shared" si="16"/>
        <v>Í1+*gÈ4PÎ</v>
      </c>
      <c r="G571" t="str">
        <f t="shared" si="17"/>
        <v>06</v>
      </c>
    </row>
    <row r="572" spans="1:7" ht="26.1" hidden="1">
      <c r="A572" s="403" t="s">
        <v>16308</v>
      </c>
      <c r="B572">
        <v>28000</v>
      </c>
      <c r="C572" t="s">
        <v>16309</v>
      </c>
      <c r="D572">
        <v>375</v>
      </c>
      <c r="E572" s="404">
        <v>171107238</v>
      </c>
      <c r="F572" s="401" t="str">
        <f t="shared" si="16"/>
        <v>Í1+'7È8mÎ</v>
      </c>
      <c r="G572" t="str">
        <f t="shared" si="17"/>
        <v>04</v>
      </c>
    </row>
    <row r="573" spans="1:7" ht="26.1" hidden="1">
      <c r="A573" s="403" t="s">
        <v>16310</v>
      </c>
      <c r="B573">
        <v>7200</v>
      </c>
      <c r="C573" t="s">
        <v>16311</v>
      </c>
      <c r="D573">
        <v>13</v>
      </c>
      <c r="E573" s="404">
        <v>171111282</v>
      </c>
      <c r="F573" s="401" t="str">
        <f t="shared" si="16"/>
        <v>Í1++&lt;È2iÎ</v>
      </c>
      <c r="G573" t="str">
        <f t="shared" si="17"/>
        <v>26</v>
      </c>
    </row>
    <row r="574" spans="1:7" ht="26.1">
      <c r="A574" s="403" t="s">
        <v>16312</v>
      </c>
      <c r="B574">
        <v>125800</v>
      </c>
      <c r="C574" t="s">
        <v>16313</v>
      </c>
      <c r="D574">
        <v>481</v>
      </c>
      <c r="F574" s="401" t="e">
        <f t="shared" si="16"/>
        <v>#VALUE!</v>
      </c>
      <c r="G574" t="str">
        <f t="shared" si="17"/>
        <v>22</v>
      </c>
    </row>
    <row r="575" spans="1:7" ht="26.1" hidden="1">
      <c r="A575" s="403" t="s">
        <v>16314</v>
      </c>
      <c r="B575">
        <v>24800</v>
      </c>
      <c r="C575" t="s">
        <v>16315</v>
      </c>
      <c r="D575">
        <v>578</v>
      </c>
      <c r="F575" s="401" t="e">
        <f t="shared" si="16"/>
        <v>#VALUE!</v>
      </c>
      <c r="G575" t="str">
        <f t="shared" si="17"/>
        <v>04</v>
      </c>
    </row>
    <row r="576" spans="1:7" ht="26.1" hidden="1">
      <c r="A576" s="403" t="s">
        <v>16316</v>
      </c>
      <c r="B576">
        <v>7200</v>
      </c>
      <c r="C576" t="s">
        <v>16317</v>
      </c>
      <c r="D576">
        <v>80</v>
      </c>
      <c r="E576" s="404">
        <v>171112024</v>
      </c>
      <c r="F576" s="401" t="str">
        <f t="shared" si="16"/>
        <v>Í1+,"È4wÎ</v>
      </c>
      <c r="G576" t="str">
        <f t="shared" si="17"/>
        <v>24</v>
      </c>
    </row>
    <row r="577" spans="1:7" ht="26.1" hidden="1">
      <c r="A577" s="403" t="s">
        <v>16318</v>
      </c>
      <c r="B577">
        <v>44000</v>
      </c>
      <c r="C577" t="s">
        <v>16319</v>
      </c>
      <c r="D577">
        <v>584</v>
      </c>
      <c r="F577" s="401" t="e">
        <f t="shared" si="16"/>
        <v>#VALUE!</v>
      </c>
      <c r="G577" t="str">
        <f t="shared" si="17"/>
        <v>04</v>
      </c>
    </row>
    <row r="578" spans="1:7" ht="26.1" hidden="1">
      <c r="A578" s="403" t="s">
        <v>16320</v>
      </c>
      <c r="B578">
        <v>2100</v>
      </c>
      <c r="C578" t="s">
        <v>16321</v>
      </c>
      <c r="D578">
        <v>56</v>
      </c>
      <c r="E578" s="404">
        <v>171107031</v>
      </c>
      <c r="F578" s="401" t="str">
        <f t="shared" si="16"/>
        <v>Í1+'#È1ZÎ</v>
      </c>
      <c r="G578" t="str">
        <f t="shared" si="17"/>
        <v>04</v>
      </c>
    </row>
    <row r="579" spans="1:7" ht="26.1" hidden="1">
      <c r="A579" s="403" t="s">
        <v>16322</v>
      </c>
      <c r="B579">
        <v>74400</v>
      </c>
      <c r="C579" t="s">
        <v>16323</v>
      </c>
      <c r="D579">
        <v>522</v>
      </c>
      <c r="F579" s="401" t="e">
        <f t="shared" ref="F579:F603" si="18">Code128(E579)</f>
        <v>#VALUE!</v>
      </c>
      <c r="G579" t="str">
        <f t="shared" ref="G579:G603" si="19">LEFT(C579,2)</f>
        <v>06</v>
      </c>
    </row>
    <row r="580" spans="1:7" ht="26.1" hidden="1">
      <c r="A580" s="403" t="s">
        <v>16324</v>
      </c>
      <c r="B580">
        <v>50400</v>
      </c>
      <c r="C580" t="s">
        <v>16325</v>
      </c>
      <c r="D580">
        <v>34</v>
      </c>
      <c r="E580" s="404">
        <v>171106916</v>
      </c>
      <c r="F580" s="401" t="str">
        <f t="shared" si="18"/>
        <v>Í1+&amp;{È69Î</v>
      </c>
      <c r="G580" t="str">
        <f t="shared" si="19"/>
        <v>04</v>
      </c>
    </row>
    <row r="581" spans="1:7" ht="26.1" hidden="1">
      <c r="A581" s="403" t="s">
        <v>16326</v>
      </c>
      <c r="B581">
        <v>16800</v>
      </c>
      <c r="C581" t="s">
        <v>16327</v>
      </c>
      <c r="D581">
        <v>142</v>
      </c>
      <c r="E581" s="404">
        <v>171110801</v>
      </c>
      <c r="F581" s="401" t="str">
        <f t="shared" si="18"/>
        <v>Í1+*pÈ1bÎ</v>
      </c>
      <c r="G581" t="str">
        <f t="shared" si="19"/>
        <v>06</v>
      </c>
    </row>
    <row r="582" spans="1:7" ht="26.1" hidden="1">
      <c r="A582" s="403" t="s">
        <v>16328</v>
      </c>
      <c r="B582">
        <v>23200</v>
      </c>
      <c r="C582" t="s">
        <v>16329</v>
      </c>
      <c r="D582">
        <v>81</v>
      </c>
      <c r="E582" s="404">
        <v>171112027</v>
      </c>
      <c r="F582" s="401" t="str">
        <f t="shared" si="18"/>
        <v>Í1+,"È7"Î</v>
      </c>
      <c r="G582" t="str">
        <f t="shared" si="19"/>
        <v>24</v>
      </c>
    </row>
    <row r="583" spans="1:7" ht="26.1" hidden="1">
      <c r="A583" s="403" t="s">
        <v>16330</v>
      </c>
      <c r="B583">
        <v>21600</v>
      </c>
      <c r="C583" t="s">
        <v>16331</v>
      </c>
      <c r="D583">
        <v>576</v>
      </c>
      <c r="F583" s="401" t="e">
        <f t="shared" si="18"/>
        <v>#VALUE!</v>
      </c>
      <c r="G583" t="str">
        <f t="shared" si="19"/>
        <v>26</v>
      </c>
    </row>
    <row r="584" spans="1:7" ht="26.1" hidden="1">
      <c r="A584" s="403" t="s">
        <v>13961</v>
      </c>
      <c r="B584">
        <v>29600</v>
      </c>
      <c r="C584" t="s">
        <v>16332</v>
      </c>
      <c r="D584">
        <v>251</v>
      </c>
      <c r="E584" s="404">
        <v>171106556</v>
      </c>
      <c r="F584" s="401" t="str">
        <f t="shared" si="18"/>
        <v>Í1+&amp;WÈ6wÎ</v>
      </c>
      <c r="G584" t="str">
        <f t="shared" si="19"/>
        <v>10</v>
      </c>
    </row>
    <row r="585" spans="1:7" ht="26.1" hidden="1">
      <c r="A585" s="403" t="s">
        <v>16333</v>
      </c>
      <c r="B585">
        <v>109600</v>
      </c>
      <c r="C585" t="s">
        <v>16334</v>
      </c>
      <c r="D585">
        <v>80</v>
      </c>
      <c r="E585" s="404">
        <v>171110747</v>
      </c>
      <c r="F585" s="401" t="str">
        <f t="shared" si="18"/>
        <v>Í1+*jÈ7nÎ</v>
      </c>
      <c r="G585" t="str">
        <f t="shared" si="19"/>
        <v>06</v>
      </c>
    </row>
    <row r="586" spans="1:7" ht="26.1" hidden="1">
      <c r="A586" s="403" t="s">
        <v>16335</v>
      </c>
      <c r="B586">
        <v>2100</v>
      </c>
      <c r="C586" t="s">
        <v>16336</v>
      </c>
      <c r="D586">
        <v>228</v>
      </c>
      <c r="F586" s="401" t="e">
        <f t="shared" si="18"/>
        <v>#VALUE!</v>
      </c>
      <c r="G586" t="str">
        <f t="shared" si="19"/>
        <v>40</v>
      </c>
    </row>
    <row r="587" spans="1:7" ht="26.1" hidden="1">
      <c r="A587" s="403" t="s">
        <v>16337</v>
      </c>
      <c r="B587">
        <v>34400</v>
      </c>
      <c r="C587" t="s">
        <v>16338</v>
      </c>
      <c r="D587">
        <v>140</v>
      </c>
      <c r="E587" s="404">
        <v>171102118</v>
      </c>
      <c r="F587" s="401" t="str">
        <f t="shared" si="18"/>
        <v>Í1+"+È8.Î</v>
      </c>
      <c r="G587" t="str">
        <f t="shared" si="19"/>
        <v>08</v>
      </c>
    </row>
    <row r="588" spans="1:7" ht="26.1">
      <c r="A588" s="403" t="s">
        <v>246</v>
      </c>
      <c r="B588">
        <v>135400</v>
      </c>
      <c r="C588" t="s">
        <v>16339</v>
      </c>
      <c r="D588">
        <v>96</v>
      </c>
      <c r="F588" s="401" t="e">
        <f t="shared" si="18"/>
        <v>#VALUE!</v>
      </c>
      <c r="G588" t="str">
        <f t="shared" si="19"/>
        <v>22</v>
      </c>
    </row>
    <row r="589" spans="1:7" ht="26.1" hidden="1">
      <c r="A589" s="403" t="s">
        <v>16340</v>
      </c>
      <c r="B589">
        <v>7200</v>
      </c>
      <c r="C589" t="s">
        <v>16341</v>
      </c>
      <c r="D589">
        <v>168</v>
      </c>
      <c r="F589" s="401" t="e">
        <f t="shared" si="18"/>
        <v>#VALUE!</v>
      </c>
      <c r="G589" t="str">
        <f t="shared" si="19"/>
        <v>40</v>
      </c>
    </row>
    <row r="590" spans="1:7" ht="26.1" hidden="1">
      <c r="A590" s="403" t="s">
        <v>16342</v>
      </c>
      <c r="B590">
        <v>18400</v>
      </c>
      <c r="C590" t="s">
        <v>16343</v>
      </c>
      <c r="D590">
        <v>50</v>
      </c>
      <c r="E590" s="404">
        <v>171104633</v>
      </c>
      <c r="F590" s="401" t="str">
        <f t="shared" si="18"/>
        <v>Í1+$_È3ÃÎ</v>
      </c>
      <c r="G590" t="str">
        <f t="shared" si="19"/>
        <v>20</v>
      </c>
    </row>
    <row r="591" spans="1:7" ht="26.1" hidden="1">
      <c r="A591" s="403" t="s">
        <v>16344</v>
      </c>
      <c r="B591">
        <v>10400</v>
      </c>
      <c r="C591" t="s">
        <v>16345</v>
      </c>
      <c r="D591">
        <v>167</v>
      </c>
      <c r="E591" s="404">
        <v>171114055</v>
      </c>
      <c r="F591" s="401" t="str">
        <f t="shared" si="18"/>
        <v>Í1+.%È5(Î</v>
      </c>
      <c r="G591" t="str">
        <f t="shared" si="19"/>
        <v>32</v>
      </c>
    </row>
    <row r="592" spans="1:7" ht="26.1" hidden="1">
      <c r="A592" s="403" t="s">
        <v>16346</v>
      </c>
      <c r="B592">
        <v>13600</v>
      </c>
      <c r="C592" t="s">
        <v>16347</v>
      </c>
      <c r="D592">
        <v>37</v>
      </c>
      <c r="E592" s="404">
        <v>171114066</v>
      </c>
      <c r="F592" s="401" t="str">
        <f t="shared" si="18"/>
        <v>Í1+.&amp;È62Î</v>
      </c>
      <c r="G592" t="str">
        <f t="shared" si="19"/>
        <v>32</v>
      </c>
    </row>
    <row r="593" spans="1:7" ht="26.1">
      <c r="A593" s="403" t="s">
        <v>16348</v>
      </c>
      <c r="B593">
        <v>108200</v>
      </c>
      <c r="C593" t="s">
        <v>16349</v>
      </c>
      <c r="D593">
        <v>420</v>
      </c>
      <c r="F593" s="401" t="e">
        <f t="shared" si="18"/>
        <v>#VALUE!</v>
      </c>
      <c r="G593" t="str">
        <f t="shared" si="19"/>
        <v>22</v>
      </c>
    </row>
    <row r="594" spans="1:7" ht="26.1" hidden="1">
      <c r="A594" s="403" t="s">
        <v>16350</v>
      </c>
      <c r="B594">
        <v>64800</v>
      </c>
      <c r="C594" t="s">
        <v>16351</v>
      </c>
      <c r="D594">
        <v>87</v>
      </c>
      <c r="F594" s="401" t="e">
        <f t="shared" si="18"/>
        <v>#VALUE!</v>
      </c>
      <c r="G594" t="str">
        <f t="shared" si="19"/>
        <v>30</v>
      </c>
    </row>
    <row r="595" spans="1:7" ht="26.1" hidden="1">
      <c r="A595" s="403" t="s">
        <v>16352</v>
      </c>
      <c r="B595">
        <v>90400</v>
      </c>
      <c r="C595" t="s">
        <v>16353</v>
      </c>
      <c r="D595">
        <v>187</v>
      </c>
      <c r="E595" s="404">
        <v>171104070</v>
      </c>
      <c r="F595" s="401" t="str">
        <f t="shared" si="18"/>
        <v>Í1+$'È0[Î</v>
      </c>
      <c r="G595" t="str">
        <f t="shared" si="19"/>
        <v>14</v>
      </c>
    </row>
    <row r="596" spans="1:7" ht="26.1" hidden="1">
      <c r="A596" s="403" t="s">
        <v>16354</v>
      </c>
      <c r="B596">
        <v>10400</v>
      </c>
      <c r="C596" t="s">
        <v>16355</v>
      </c>
      <c r="D596">
        <v>53</v>
      </c>
      <c r="E596" s="404">
        <v>171115803</v>
      </c>
      <c r="F596" s="401" t="str">
        <f t="shared" si="18"/>
        <v>Í1+/pÈ3}Î</v>
      </c>
      <c r="G596" t="str">
        <f t="shared" si="19"/>
        <v>38</v>
      </c>
    </row>
    <row r="597" spans="1:7" ht="26.1" hidden="1">
      <c r="A597" s="403" t="s">
        <v>16356</v>
      </c>
      <c r="B597">
        <v>31200</v>
      </c>
      <c r="C597" t="s">
        <v>16357</v>
      </c>
      <c r="D597">
        <v>146</v>
      </c>
      <c r="E597" s="404">
        <v>171104598</v>
      </c>
      <c r="F597" s="401" t="str">
        <f t="shared" si="18"/>
        <v>Í1+$[È8&amp;Î</v>
      </c>
      <c r="G597" t="str">
        <f t="shared" si="19"/>
        <v>20</v>
      </c>
    </row>
    <row r="598" spans="1:7" ht="26.1" hidden="1">
      <c r="A598" s="403" t="s">
        <v>16358</v>
      </c>
      <c r="B598">
        <v>39200</v>
      </c>
      <c r="C598" t="s">
        <v>16359</v>
      </c>
      <c r="D598">
        <v>183</v>
      </c>
      <c r="E598" s="404">
        <v>171104519</v>
      </c>
      <c r="F598" s="401" t="str">
        <f t="shared" si="18"/>
        <v>Í1+$SÈ9sÎ</v>
      </c>
      <c r="G598" t="str">
        <f t="shared" si="19"/>
        <v>20</v>
      </c>
    </row>
    <row r="599" spans="1:7" ht="26.1" hidden="1">
      <c r="A599" s="403" t="s">
        <v>16360</v>
      </c>
      <c r="B599">
        <v>4700</v>
      </c>
      <c r="C599" t="s">
        <v>16361</v>
      </c>
      <c r="D599">
        <v>444</v>
      </c>
      <c r="E599" s="404">
        <v>171114368</v>
      </c>
      <c r="F599" s="401" t="str">
        <f t="shared" si="18"/>
        <v>Í1+.DÈ8OÎ</v>
      </c>
      <c r="G599" t="str">
        <f t="shared" si="19"/>
        <v>32</v>
      </c>
    </row>
    <row r="600" spans="1:7" ht="26.1" hidden="1">
      <c r="A600" s="403" t="s">
        <v>16362</v>
      </c>
      <c r="B600">
        <v>36000</v>
      </c>
      <c r="C600" t="s">
        <v>16363</v>
      </c>
      <c r="D600">
        <v>549</v>
      </c>
      <c r="F600" s="401" t="e">
        <f t="shared" si="18"/>
        <v>#VALUE!</v>
      </c>
      <c r="G600" t="str">
        <f t="shared" si="19"/>
        <v>06</v>
      </c>
    </row>
    <row r="601" spans="1:7" ht="26.1">
      <c r="A601" s="403" t="s">
        <v>16364</v>
      </c>
      <c r="B601">
        <v>437800</v>
      </c>
      <c r="C601" t="s">
        <v>16365</v>
      </c>
      <c r="D601">
        <v>354</v>
      </c>
      <c r="F601" s="401" t="e">
        <f t="shared" si="18"/>
        <v>#VALUE!</v>
      </c>
      <c r="G601" t="str">
        <f t="shared" si="19"/>
        <v>22</v>
      </c>
    </row>
    <row r="602" spans="1:7" ht="26.1" hidden="1">
      <c r="A602" s="403" t="s">
        <v>16366</v>
      </c>
      <c r="B602">
        <v>12000</v>
      </c>
      <c r="C602" t="s">
        <v>16367</v>
      </c>
      <c r="D602">
        <v>82</v>
      </c>
      <c r="E602" s="404">
        <v>171103979</v>
      </c>
      <c r="F602" s="401" t="str">
        <f t="shared" si="18"/>
        <v>Í1+#ÅÈ9ZÎ</v>
      </c>
      <c r="G602" t="str">
        <f t="shared" si="19"/>
        <v>14</v>
      </c>
    </row>
    <row r="603" spans="1:7" ht="26.1" hidden="1">
      <c r="A603" s="403" t="s">
        <v>16368</v>
      </c>
      <c r="B603">
        <v>3400</v>
      </c>
      <c r="C603" t="s">
        <v>16369</v>
      </c>
      <c r="D603">
        <v>256</v>
      </c>
      <c r="E603" s="404">
        <v>171106561</v>
      </c>
      <c r="F603" s="401" t="str">
        <f t="shared" si="18"/>
        <v>Í1+&amp;XÈ1]Î</v>
      </c>
      <c r="G603" t="str">
        <f t="shared" si="19"/>
        <v>10</v>
      </c>
    </row>
  </sheetData>
  <autoFilter ref="A1:G603">
    <filterColumn colId="6">
      <filters>
        <filter val="22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358"/>
  <sheetViews>
    <sheetView topLeftCell="A339" workbookViewId="0">
      <selection activeCell="E2" sqref="E2:E358"/>
    </sheetView>
  </sheetViews>
  <sheetFormatPr defaultRowHeight="14.4"/>
  <cols>
    <col min="1" max="1" width="23.05078125" customWidth="1"/>
    <col min="2" max="2" width="10.41796875" bestFit="1" customWidth="1"/>
    <col min="3" max="3" width="6.26171875" bestFit="1" customWidth="1"/>
    <col min="5" max="5" width="10.9453125" style="404" customWidth="1"/>
    <col min="6" max="6" width="24.2617187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6.1">
      <c r="A2" s="403" t="s">
        <v>14049</v>
      </c>
      <c r="B2">
        <v>112800</v>
      </c>
      <c r="C2" t="s">
        <v>14508</v>
      </c>
      <c r="D2">
        <v>281</v>
      </c>
      <c r="E2" s="404">
        <v>171104121</v>
      </c>
      <c r="F2" s="401" t="str">
        <f>Code128(E2)</f>
        <v>Í1+$,È1uÎ</v>
      </c>
    </row>
    <row r="3" spans="1:6" ht="26.1">
      <c r="A3" s="403" t="s">
        <v>14509</v>
      </c>
      <c r="B3">
        <v>13600</v>
      </c>
      <c r="C3" t="s">
        <v>14510</v>
      </c>
      <c r="D3">
        <v>146</v>
      </c>
      <c r="E3" s="404">
        <v>171111821</v>
      </c>
      <c r="F3" s="401" t="str">
        <f t="shared" ref="F3:F66" si="0">Code128(E3)</f>
        <v>Í1++rÈ1mÎ</v>
      </c>
    </row>
    <row r="4" spans="1:6" ht="26.1">
      <c r="A4" s="403" t="s">
        <v>14511</v>
      </c>
      <c r="B4">
        <v>13600</v>
      </c>
      <c r="C4" t="s">
        <v>14512</v>
      </c>
      <c r="D4">
        <v>169</v>
      </c>
      <c r="E4" s="404">
        <v>171112095</v>
      </c>
      <c r="F4" s="401" t="str">
        <f t="shared" si="0"/>
        <v>Í1+,)È52Î</v>
      </c>
    </row>
    <row r="5" spans="1:6" ht="26.1">
      <c r="A5" s="403" t="s">
        <v>14513</v>
      </c>
      <c r="B5">
        <v>101600</v>
      </c>
      <c r="C5" t="s">
        <v>14514</v>
      </c>
      <c r="D5">
        <v>62</v>
      </c>
      <c r="E5" s="404">
        <v>171104652</v>
      </c>
      <c r="F5" s="401" t="str">
        <f t="shared" si="0"/>
        <v>Í1+$aÈ2ÅÎ</v>
      </c>
    </row>
    <row r="6" spans="1:6" ht="26.1">
      <c r="A6" s="403" t="s">
        <v>14515</v>
      </c>
      <c r="B6">
        <v>16800</v>
      </c>
      <c r="C6" t="s">
        <v>14516</v>
      </c>
      <c r="D6">
        <v>442</v>
      </c>
      <c r="E6" s="404">
        <v>171107291</v>
      </c>
      <c r="F6" s="401" t="str">
        <f t="shared" si="0"/>
        <v>Í1+'=È1[Î</v>
      </c>
    </row>
    <row r="7" spans="1:6" ht="26.1">
      <c r="A7" s="403" t="s">
        <v>14517</v>
      </c>
      <c r="B7">
        <v>3400</v>
      </c>
      <c r="C7" t="s">
        <v>14518</v>
      </c>
      <c r="D7">
        <v>30</v>
      </c>
      <c r="E7" s="404">
        <v>171110018</v>
      </c>
      <c r="F7" s="401" t="str">
        <f t="shared" si="0"/>
        <v>Í1+*!È8ÉÎ</v>
      </c>
    </row>
    <row r="8" spans="1:6" ht="26.1">
      <c r="A8" s="403" t="s">
        <v>14519</v>
      </c>
      <c r="B8">
        <v>20000</v>
      </c>
      <c r="C8" t="s">
        <v>14520</v>
      </c>
      <c r="D8">
        <v>332</v>
      </c>
      <c r="E8" s="404">
        <v>171111819</v>
      </c>
      <c r="F8" s="401" t="str">
        <f t="shared" si="0"/>
        <v>Í1++qÈ92Î</v>
      </c>
    </row>
    <row r="9" spans="1:6" ht="26.1">
      <c r="A9" s="403" t="s">
        <v>14521</v>
      </c>
      <c r="B9">
        <v>8800</v>
      </c>
      <c r="C9" t="s">
        <v>14522</v>
      </c>
      <c r="D9">
        <v>58</v>
      </c>
      <c r="E9" s="404">
        <v>171115807</v>
      </c>
      <c r="F9" s="401" t="str">
        <f t="shared" si="0"/>
        <v>Í1+/pÈ7.Î</v>
      </c>
    </row>
    <row r="10" spans="1:6" ht="26.1">
      <c r="A10" s="403" t="s">
        <v>14523</v>
      </c>
      <c r="B10">
        <v>58400</v>
      </c>
      <c r="C10" t="s">
        <v>14524</v>
      </c>
      <c r="D10">
        <v>176</v>
      </c>
      <c r="E10" s="404">
        <v>171104525</v>
      </c>
      <c r="F10" s="401" t="str">
        <f t="shared" si="0"/>
        <v>Í1+$TÈ5_Î</v>
      </c>
    </row>
    <row r="11" spans="1:6" ht="26.1">
      <c r="A11" s="403" t="s">
        <v>14525</v>
      </c>
      <c r="B11">
        <v>3400</v>
      </c>
      <c r="C11" t="s">
        <v>14526</v>
      </c>
      <c r="D11">
        <v>121</v>
      </c>
      <c r="E11" s="404">
        <v>171110786</v>
      </c>
      <c r="F11" s="401" t="str">
        <f t="shared" si="0"/>
        <v>Í1+*nÈ6xÎ</v>
      </c>
    </row>
    <row r="12" spans="1:6" ht="26.1" hidden="1">
      <c r="A12" s="403" t="s">
        <v>14527</v>
      </c>
      <c r="B12">
        <v>8800</v>
      </c>
      <c r="C12" t="s">
        <v>14528</v>
      </c>
      <c r="D12">
        <v>219</v>
      </c>
      <c r="F12" s="401" t="e">
        <f t="shared" si="0"/>
        <v>#VALUE!</v>
      </c>
    </row>
    <row r="13" spans="1:6" ht="26.1">
      <c r="A13" s="403" t="s">
        <v>14529</v>
      </c>
      <c r="B13">
        <v>34400</v>
      </c>
      <c r="C13" t="s">
        <v>14530</v>
      </c>
      <c r="D13">
        <v>195</v>
      </c>
      <c r="E13" s="404">
        <v>171107042</v>
      </c>
      <c r="F13" s="401" t="str">
        <f t="shared" si="0"/>
        <v>Í1+'$È2dÎ</v>
      </c>
    </row>
    <row r="14" spans="1:6" ht="26.1">
      <c r="A14" s="403" t="s">
        <v>14531</v>
      </c>
      <c r="B14">
        <v>21600</v>
      </c>
      <c r="C14" t="s">
        <v>14532</v>
      </c>
      <c r="D14">
        <v>199</v>
      </c>
      <c r="E14" s="404">
        <v>171106925</v>
      </c>
      <c r="F14" s="401" t="str">
        <f t="shared" si="0"/>
        <v>Í1+&amp;|È57Î</v>
      </c>
    </row>
    <row r="15" spans="1:6" ht="26.1" hidden="1">
      <c r="A15" s="403" t="s">
        <v>14533</v>
      </c>
      <c r="B15">
        <v>18400</v>
      </c>
      <c r="C15" t="s">
        <v>14534</v>
      </c>
      <c r="D15">
        <v>544</v>
      </c>
      <c r="F15" s="401" t="e">
        <f t="shared" si="0"/>
        <v>#VALUE!</v>
      </c>
    </row>
    <row r="16" spans="1:6" ht="26.1" hidden="1">
      <c r="A16" s="403" t="s">
        <v>14535</v>
      </c>
      <c r="B16">
        <v>21600</v>
      </c>
      <c r="C16" t="s">
        <v>14536</v>
      </c>
      <c r="D16">
        <v>546</v>
      </c>
      <c r="F16" s="401" t="e">
        <f t="shared" si="0"/>
        <v>#VALUE!</v>
      </c>
    </row>
    <row r="17" spans="1:6" ht="26.1" hidden="1">
      <c r="A17" s="403" t="s">
        <v>14537</v>
      </c>
      <c r="B17">
        <v>21600</v>
      </c>
      <c r="C17" t="s">
        <v>14538</v>
      </c>
      <c r="D17">
        <v>547</v>
      </c>
      <c r="F17" s="401" t="e">
        <f t="shared" si="0"/>
        <v>#VALUE!</v>
      </c>
    </row>
    <row r="18" spans="1:6" ht="26.1">
      <c r="A18" s="403" t="s">
        <v>14539</v>
      </c>
      <c r="B18">
        <v>16800</v>
      </c>
      <c r="C18" t="s">
        <v>14540</v>
      </c>
      <c r="D18">
        <v>148</v>
      </c>
      <c r="E18" s="404">
        <v>171109913</v>
      </c>
      <c r="F18" s="401" t="str">
        <f t="shared" si="0"/>
        <v>Í1+){È30Î</v>
      </c>
    </row>
    <row r="19" spans="1:6" ht="26.1">
      <c r="A19" s="403" t="s">
        <v>7201</v>
      </c>
      <c r="B19">
        <v>3400</v>
      </c>
      <c r="C19" t="s">
        <v>14541</v>
      </c>
      <c r="D19">
        <v>349</v>
      </c>
      <c r="E19" s="404">
        <v>171107215</v>
      </c>
      <c r="F19" s="401" t="str">
        <f t="shared" si="0"/>
        <v>Í1+'5È5SÎ</v>
      </c>
    </row>
    <row r="20" spans="1:6" ht="26.1">
      <c r="A20" s="403" t="s">
        <v>14542</v>
      </c>
      <c r="B20">
        <v>45600</v>
      </c>
      <c r="C20" t="s">
        <v>14543</v>
      </c>
      <c r="D20">
        <v>443</v>
      </c>
      <c r="E20" s="404">
        <v>171107292</v>
      </c>
      <c r="F20" s="401" t="str">
        <f t="shared" si="0"/>
        <v>Í1+'=È2aÎ</v>
      </c>
    </row>
    <row r="21" spans="1:6" ht="26.1">
      <c r="A21" s="403" t="s">
        <v>14544</v>
      </c>
      <c r="B21">
        <v>36000</v>
      </c>
      <c r="C21" t="s">
        <v>14545</v>
      </c>
      <c r="D21">
        <v>130</v>
      </c>
      <c r="E21" s="404">
        <v>171106862</v>
      </c>
      <c r="F21" s="401" t="str">
        <f t="shared" si="0"/>
        <v>Í1+&amp;vÈ2tÎ</v>
      </c>
    </row>
    <row r="22" spans="1:6" ht="26.1">
      <c r="A22" s="403" t="s">
        <v>14546</v>
      </c>
      <c r="B22">
        <v>28000</v>
      </c>
      <c r="C22" t="s">
        <v>14547</v>
      </c>
      <c r="D22">
        <v>388</v>
      </c>
      <c r="E22" s="404">
        <v>171111818</v>
      </c>
      <c r="F22" s="401" t="str">
        <f t="shared" si="0"/>
        <v>Í1++qÈ8,Î</v>
      </c>
    </row>
    <row r="23" spans="1:6" ht="26.1">
      <c r="A23" s="403" t="s">
        <v>14548</v>
      </c>
      <c r="B23">
        <v>20000</v>
      </c>
      <c r="C23" t="s">
        <v>14549</v>
      </c>
      <c r="D23">
        <v>348</v>
      </c>
      <c r="E23" s="404">
        <v>171107214</v>
      </c>
      <c r="F23" s="401" t="str">
        <f t="shared" si="0"/>
        <v>Í1+'5È4MÎ</v>
      </c>
    </row>
    <row r="24" spans="1:6" ht="26.1">
      <c r="A24" s="403" t="s">
        <v>14550</v>
      </c>
      <c r="B24">
        <v>15200</v>
      </c>
      <c r="C24" t="s">
        <v>14551</v>
      </c>
      <c r="D24">
        <v>367</v>
      </c>
      <c r="E24" s="404">
        <v>171107232</v>
      </c>
      <c r="F24" s="401" t="str">
        <f t="shared" si="0"/>
        <v>Í1+'7È2IÎ</v>
      </c>
    </row>
    <row r="25" spans="1:6" ht="26.1">
      <c r="A25" s="403" t="s">
        <v>14552</v>
      </c>
      <c r="B25">
        <v>100000</v>
      </c>
      <c r="C25" t="s">
        <v>14553</v>
      </c>
      <c r="D25">
        <v>437</v>
      </c>
      <c r="E25" s="404">
        <v>171107286</v>
      </c>
      <c r="F25" s="401" t="str">
        <f t="shared" si="0"/>
        <v>Í1+'&lt;È6uÎ</v>
      </c>
    </row>
    <row r="26" spans="1:6" ht="26.1" hidden="1">
      <c r="A26" s="403" t="s">
        <v>14554</v>
      </c>
      <c r="B26">
        <v>16800</v>
      </c>
      <c r="C26" t="s">
        <v>14555</v>
      </c>
      <c r="D26">
        <v>28</v>
      </c>
      <c r="F26" s="401" t="e">
        <f t="shared" si="0"/>
        <v>#VALUE!</v>
      </c>
    </row>
    <row r="27" spans="1:6" ht="26.1">
      <c r="A27" s="403" t="s">
        <v>14556</v>
      </c>
      <c r="B27">
        <v>34400</v>
      </c>
      <c r="C27" t="s">
        <v>14557</v>
      </c>
      <c r="D27">
        <v>188</v>
      </c>
      <c r="E27" s="404">
        <v>171106523</v>
      </c>
      <c r="F27" s="401" t="str">
        <f t="shared" si="0"/>
        <v>Í1+&amp;TÈ3YÎ</v>
      </c>
    </row>
    <row r="28" spans="1:6" ht="26.1" hidden="1">
      <c r="A28" s="403" t="s">
        <v>14558</v>
      </c>
      <c r="B28">
        <v>39200</v>
      </c>
      <c r="C28" t="s">
        <v>14559</v>
      </c>
      <c r="D28">
        <v>116</v>
      </c>
      <c r="F28" s="401" t="e">
        <f t="shared" si="0"/>
        <v>#VALUE!</v>
      </c>
    </row>
    <row r="29" spans="1:6" ht="26.1">
      <c r="A29" s="403" t="s">
        <v>14560</v>
      </c>
      <c r="B29">
        <v>76000</v>
      </c>
      <c r="C29" t="s">
        <v>14561</v>
      </c>
      <c r="D29">
        <v>300</v>
      </c>
      <c r="E29" s="404">
        <v>171104495</v>
      </c>
      <c r="F29" s="401" t="str">
        <f t="shared" si="0"/>
        <v>Í1+$QÈ5SÎ</v>
      </c>
    </row>
    <row r="30" spans="1:6" ht="26.1">
      <c r="A30" s="403" t="s">
        <v>14562</v>
      </c>
      <c r="B30">
        <v>39200</v>
      </c>
      <c r="C30" t="s">
        <v>14563</v>
      </c>
      <c r="D30">
        <v>282</v>
      </c>
      <c r="E30" s="404">
        <v>171104698</v>
      </c>
      <c r="F30" s="401" t="str">
        <f t="shared" si="0"/>
        <v>Í1+$eÈ8NÎ</v>
      </c>
    </row>
    <row r="31" spans="1:6" ht="26.1">
      <c r="A31" s="403" t="s">
        <v>14564</v>
      </c>
      <c r="B31">
        <v>15200</v>
      </c>
      <c r="C31" t="s">
        <v>14565</v>
      </c>
      <c r="D31">
        <v>428</v>
      </c>
      <c r="E31" s="404">
        <v>171109675</v>
      </c>
      <c r="F31" s="401" t="str">
        <f t="shared" si="0"/>
        <v>Í1+)cÈ5CÎ</v>
      </c>
    </row>
    <row r="32" spans="1:6" ht="26.1" hidden="1">
      <c r="A32" s="403" t="s">
        <v>14566</v>
      </c>
      <c r="B32">
        <v>96800</v>
      </c>
      <c r="C32" t="s">
        <v>14567</v>
      </c>
      <c r="D32">
        <v>527</v>
      </c>
      <c r="F32" s="401" t="e">
        <f t="shared" si="0"/>
        <v>#VALUE!</v>
      </c>
    </row>
    <row r="33" spans="1:6" ht="26.1">
      <c r="A33" s="403" t="s">
        <v>14568</v>
      </c>
      <c r="B33">
        <v>4700</v>
      </c>
      <c r="C33" t="s">
        <v>14569</v>
      </c>
      <c r="D33">
        <v>409</v>
      </c>
      <c r="E33" s="404">
        <v>171109691</v>
      </c>
      <c r="F33" s="401" t="str">
        <f t="shared" si="0"/>
        <v>Í1+)eÈ13Î</v>
      </c>
    </row>
    <row r="34" spans="1:6" ht="26.1">
      <c r="A34" s="403" t="s">
        <v>14570</v>
      </c>
      <c r="B34">
        <v>13600</v>
      </c>
      <c r="C34" t="s">
        <v>14571</v>
      </c>
      <c r="D34">
        <v>14</v>
      </c>
      <c r="E34" s="404">
        <v>171114036</v>
      </c>
      <c r="F34" s="401" t="str">
        <f t="shared" si="0"/>
        <v>Í1+.#È6&amp;Î</v>
      </c>
    </row>
    <row r="35" spans="1:6" ht="26.1" hidden="1">
      <c r="A35" s="403" t="s">
        <v>14572</v>
      </c>
      <c r="B35">
        <v>101600</v>
      </c>
      <c r="C35" t="s">
        <v>14573</v>
      </c>
      <c r="D35">
        <v>580</v>
      </c>
      <c r="F35" s="401" t="e">
        <f t="shared" si="0"/>
        <v>#VALUE!</v>
      </c>
    </row>
    <row r="36" spans="1:6" ht="26.1">
      <c r="A36" s="403" t="s">
        <v>14574</v>
      </c>
      <c r="B36">
        <v>15200</v>
      </c>
      <c r="C36" t="s">
        <v>14575</v>
      </c>
      <c r="D36">
        <v>160</v>
      </c>
      <c r="E36" s="404">
        <v>171110646</v>
      </c>
      <c r="F36" s="401" t="str">
        <f t="shared" si="0"/>
        <v>Í1+*`È6@Î</v>
      </c>
    </row>
    <row r="37" spans="1:6" ht="26.1" hidden="1">
      <c r="A37" s="403" t="s">
        <v>14576</v>
      </c>
      <c r="B37">
        <v>16800</v>
      </c>
      <c r="C37" t="s">
        <v>14577</v>
      </c>
      <c r="D37">
        <v>516</v>
      </c>
      <c r="F37" s="401" t="e">
        <f t="shared" si="0"/>
        <v>#VALUE!</v>
      </c>
    </row>
    <row r="38" spans="1:6" ht="26.1">
      <c r="A38" s="403" t="s">
        <v>14578</v>
      </c>
      <c r="B38">
        <v>29600</v>
      </c>
      <c r="C38" t="s">
        <v>14579</v>
      </c>
      <c r="D38">
        <v>67</v>
      </c>
      <c r="E38" s="404">
        <v>171106809</v>
      </c>
      <c r="F38" s="401" t="str">
        <f t="shared" si="0"/>
        <v>Í1+&amp;pÈ9ÊÎ</v>
      </c>
    </row>
    <row r="39" spans="1:6" ht="26.1">
      <c r="A39" s="403" t="s">
        <v>14580</v>
      </c>
      <c r="B39">
        <v>21600</v>
      </c>
      <c r="C39" t="s">
        <v>14581</v>
      </c>
      <c r="D39">
        <v>240</v>
      </c>
      <c r="E39" s="404">
        <v>171110633</v>
      </c>
      <c r="F39" s="401" t="str">
        <f t="shared" si="0"/>
        <v>Í1+*_È3*Î</v>
      </c>
    </row>
    <row r="40" spans="1:6" ht="26.1">
      <c r="A40" s="403" t="s">
        <v>14582</v>
      </c>
      <c r="B40">
        <v>39200</v>
      </c>
      <c r="C40" t="s">
        <v>14583</v>
      </c>
      <c r="D40">
        <v>161</v>
      </c>
      <c r="E40" s="404">
        <v>171114138</v>
      </c>
      <c r="F40" s="401" t="str">
        <f t="shared" si="0"/>
        <v>Í1+.-È8ZÎ</v>
      </c>
    </row>
    <row r="41" spans="1:6" ht="26.1">
      <c r="A41" s="403" t="s">
        <v>14584</v>
      </c>
      <c r="B41">
        <v>3400</v>
      </c>
      <c r="C41" t="s">
        <v>14585</v>
      </c>
      <c r="D41">
        <v>340</v>
      </c>
      <c r="E41" s="404">
        <v>171115972</v>
      </c>
      <c r="F41" s="401" t="str">
        <f t="shared" si="0"/>
        <v>Í1+/ÅÈ2TÎ</v>
      </c>
    </row>
    <row r="42" spans="1:6" ht="26.1">
      <c r="A42" s="403" t="s">
        <v>14586</v>
      </c>
      <c r="B42">
        <v>4700</v>
      </c>
      <c r="C42" t="s">
        <v>14587</v>
      </c>
      <c r="D42">
        <v>338</v>
      </c>
      <c r="E42" s="404">
        <v>171115970</v>
      </c>
      <c r="F42" s="401" t="str">
        <f t="shared" si="0"/>
        <v>Í1+/ÅÈ0HÎ</v>
      </c>
    </row>
    <row r="43" spans="1:6" ht="26.1">
      <c r="A43" s="403" t="s">
        <v>14588</v>
      </c>
      <c r="B43">
        <v>24800</v>
      </c>
      <c r="C43" t="s">
        <v>14589</v>
      </c>
      <c r="D43">
        <v>339</v>
      </c>
      <c r="E43" s="404">
        <v>171115971</v>
      </c>
      <c r="F43" s="401" t="str">
        <f t="shared" si="0"/>
        <v>Í1+/ÅÈ1NÎ</v>
      </c>
    </row>
    <row r="44" spans="1:6" ht="26.1">
      <c r="A44" s="403" t="s">
        <v>14590</v>
      </c>
      <c r="B44">
        <v>31200</v>
      </c>
      <c r="C44" t="s">
        <v>14591</v>
      </c>
      <c r="D44">
        <v>337</v>
      </c>
      <c r="E44" s="404">
        <v>171115969</v>
      </c>
      <c r="F44" s="401" t="str">
        <f t="shared" si="0"/>
        <v>Í1+/ÄÈ9zÎ</v>
      </c>
    </row>
    <row r="45" spans="1:6" ht="26.1">
      <c r="A45" s="403" t="s">
        <v>14592</v>
      </c>
      <c r="B45">
        <v>4700</v>
      </c>
      <c r="C45" t="s">
        <v>14593</v>
      </c>
      <c r="D45">
        <v>412</v>
      </c>
      <c r="E45" s="404">
        <v>171109688</v>
      </c>
      <c r="F45" s="401" t="str">
        <f t="shared" si="0"/>
        <v>Í1+)dÈ8YÎ</v>
      </c>
    </row>
    <row r="46" spans="1:6" ht="26.1" hidden="1">
      <c r="A46" s="403" t="s">
        <v>14594</v>
      </c>
      <c r="B46">
        <v>29600</v>
      </c>
      <c r="C46" t="s">
        <v>14595</v>
      </c>
      <c r="D46">
        <v>530</v>
      </c>
      <c r="F46" s="401" t="e">
        <f t="shared" si="0"/>
        <v>#VALUE!</v>
      </c>
    </row>
    <row r="47" spans="1:6" ht="26.1" hidden="1">
      <c r="A47" s="403" t="s">
        <v>14596</v>
      </c>
      <c r="B47">
        <v>10400</v>
      </c>
      <c r="C47" t="s">
        <v>14597</v>
      </c>
      <c r="D47">
        <v>33</v>
      </c>
      <c r="F47" s="401" t="e">
        <f t="shared" si="0"/>
        <v>#VALUE!</v>
      </c>
    </row>
    <row r="48" spans="1:6" ht="26.1" hidden="1">
      <c r="A48" s="403" t="s">
        <v>14598</v>
      </c>
      <c r="B48">
        <v>3400</v>
      </c>
      <c r="C48" t="s">
        <v>14599</v>
      </c>
      <c r="D48">
        <v>499</v>
      </c>
      <c r="F48" s="401" t="e">
        <f t="shared" si="0"/>
        <v>#VALUE!</v>
      </c>
    </row>
    <row r="49" spans="1:6" ht="26.1" hidden="1">
      <c r="A49" s="403" t="s">
        <v>14600</v>
      </c>
      <c r="B49">
        <v>8800</v>
      </c>
      <c r="C49" t="s">
        <v>14601</v>
      </c>
      <c r="D49">
        <v>579</v>
      </c>
      <c r="F49" s="401" t="e">
        <f t="shared" si="0"/>
        <v>#VALUE!</v>
      </c>
    </row>
    <row r="50" spans="1:6" ht="26.1">
      <c r="A50" s="403" t="s">
        <v>14602</v>
      </c>
      <c r="B50">
        <v>53600</v>
      </c>
      <c r="C50" t="s">
        <v>14603</v>
      </c>
      <c r="D50">
        <v>4</v>
      </c>
      <c r="E50" s="404">
        <v>171106908</v>
      </c>
      <c r="F50" s="401" t="str">
        <f t="shared" si="0"/>
        <v>Í1+&amp;zÈ8AÎ</v>
      </c>
    </row>
    <row r="51" spans="1:6" ht="26.1">
      <c r="A51" s="403" t="s">
        <v>14604</v>
      </c>
      <c r="B51">
        <v>18400</v>
      </c>
      <c r="C51" t="s">
        <v>14605</v>
      </c>
      <c r="D51">
        <v>470</v>
      </c>
      <c r="E51" s="404">
        <v>171106620</v>
      </c>
      <c r="F51" s="401" t="str">
        <f t="shared" si="0"/>
        <v>Í1+&amp;^È0oÎ</v>
      </c>
    </row>
    <row r="52" spans="1:6" ht="26.1" hidden="1">
      <c r="A52" s="403" t="s">
        <v>14606</v>
      </c>
      <c r="B52">
        <v>76200</v>
      </c>
      <c r="C52" t="s">
        <v>14607</v>
      </c>
      <c r="D52">
        <v>389</v>
      </c>
      <c r="F52" s="401" t="e">
        <f t="shared" si="0"/>
        <v>#VALUE!</v>
      </c>
    </row>
    <row r="53" spans="1:6" ht="26.1">
      <c r="A53" s="403" t="s">
        <v>14608</v>
      </c>
      <c r="B53">
        <v>12000</v>
      </c>
      <c r="C53" t="s">
        <v>14609</v>
      </c>
      <c r="D53">
        <v>131</v>
      </c>
      <c r="E53" s="404">
        <v>171113978</v>
      </c>
      <c r="F53" s="401" t="str">
        <f t="shared" si="0"/>
        <v>Í1+-ÅÈ8rÎ</v>
      </c>
    </row>
    <row r="54" spans="1:6" ht="26.1">
      <c r="A54" s="403" t="s">
        <v>14610</v>
      </c>
      <c r="B54">
        <v>69600</v>
      </c>
      <c r="C54" t="s">
        <v>14611</v>
      </c>
      <c r="D54">
        <v>127</v>
      </c>
      <c r="E54" s="404">
        <v>171107139</v>
      </c>
      <c r="F54" s="401" t="str">
        <f t="shared" si="0"/>
        <v>Í1+'-È9KÎ</v>
      </c>
    </row>
    <row r="55" spans="1:6" ht="26.1">
      <c r="A55" s="403" t="s">
        <v>14612</v>
      </c>
      <c r="B55">
        <v>21600</v>
      </c>
      <c r="C55" t="s">
        <v>14613</v>
      </c>
      <c r="D55">
        <v>125</v>
      </c>
      <c r="E55" s="404">
        <v>171108877</v>
      </c>
      <c r="F55" s="401" t="str">
        <f t="shared" si="0"/>
        <v>Í1+(wÈ75Î</v>
      </c>
    </row>
    <row r="56" spans="1:6" ht="26.1">
      <c r="A56" s="403" t="s">
        <v>14614</v>
      </c>
      <c r="B56">
        <v>18400</v>
      </c>
      <c r="C56" t="s">
        <v>14615</v>
      </c>
      <c r="D56">
        <v>356</v>
      </c>
      <c r="E56" s="404">
        <v>171110996</v>
      </c>
      <c r="F56" s="401" t="str">
        <f t="shared" si="0"/>
        <v>Í1+*ÇÈ6eÎ</v>
      </c>
    </row>
    <row r="57" spans="1:6" ht="26.1">
      <c r="A57" s="403" t="s">
        <v>14616</v>
      </c>
      <c r="B57">
        <v>66400</v>
      </c>
      <c r="C57" t="s">
        <v>14617</v>
      </c>
      <c r="D57">
        <v>29</v>
      </c>
      <c r="E57" s="404">
        <v>171110809</v>
      </c>
      <c r="F57" s="401" t="str">
        <f t="shared" si="0"/>
        <v>Í1+*pÈ9+Î</v>
      </c>
    </row>
    <row r="58" spans="1:6" ht="26.1" hidden="1">
      <c r="A58" s="403" t="s">
        <v>14618</v>
      </c>
      <c r="B58">
        <v>61600</v>
      </c>
      <c r="C58" t="s">
        <v>14619</v>
      </c>
      <c r="D58">
        <v>511</v>
      </c>
      <c r="F58" s="401" t="e">
        <f t="shared" si="0"/>
        <v>#VALUE!</v>
      </c>
    </row>
    <row r="59" spans="1:6" ht="26.1">
      <c r="A59" s="403" t="s">
        <v>14620</v>
      </c>
      <c r="B59">
        <v>28000</v>
      </c>
      <c r="C59" t="s">
        <v>14621</v>
      </c>
      <c r="D59">
        <v>476</v>
      </c>
      <c r="E59" s="404">
        <v>171110903</v>
      </c>
      <c r="F59" s="401" t="str">
        <f t="shared" si="0"/>
        <v>Í1+*zÈ3/Î</v>
      </c>
    </row>
    <row r="60" spans="1:6" ht="26.1">
      <c r="A60" s="403" t="s">
        <v>14622</v>
      </c>
      <c r="B60">
        <v>24800</v>
      </c>
      <c r="C60" t="s">
        <v>14623</v>
      </c>
      <c r="D60">
        <v>41</v>
      </c>
      <c r="E60" s="404">
        <v>171110843</v>
      </c>
      <c r="F60" s="401" t="str">
        <f t="shared" si="0"/>
        <v>Í1+*tÈ3~Î</v>
      </c>
    </row>
    <row r="61" spans="1:6" ht="26.1">
      <c r="A61" s="403" t="s">
        <v>14624</v>
      </c>
      <c r="B61">
        <v>18400</v>
      </c>
      <c r="C61" t="s">
        <v>14625</v>
      </c>
      <c r="D61">
        <v>78</v>
      </c>
      <c r="E61" s="404">
        <v>171114103</v>
      </c>
      <c r="F61" s="401" t="str">
        <f t="shared" si="0"/>
        <v>Í1+.*È30Î</v>
      </c>
    </row>
    <row r="62" spans="1:6" ht="26.1">
      <c r="A62" s="403" t="s">
        <v>14626</v>
      </c>
      <c r="B62">
        <v>28000</v>
      </c>
      <c r="C62" t="s">
        <v>14627</v>
      </c>
      <c r="D62">
        <v>295</v>
      </c>
      <c r="E62" s="404">
        <v>171110584</v>
      </c>
      <c r="F62" s="401" t="str">
        <f t="shared" si="0"/>
        <v>Í1+*ZÈ4ÇÎ</v>
      </c>
    </row>
    <row r="63" spans="1:6" ht="26.1">
      <c r="A63" s="403" t="s">
        <v>14628</v>
      </c>
      <c r="B63">
        <v>29600</v>
      </c>
      <c r="C63" t="s">
        <v>14629</v>
      </c>
      <c r="D63">
        <v>29</v>
      </c>
      <c r="E63" s="404">
        <v>171114004</v>
      </c>
      <c r="F63" s="401" t="str">
        <f t="shared" si="0"/>
        <v>Í1+.ÂÈ4uÎ</v>
      </c>
    </row>
    <row r="64" spans="1:6" ht="26.1" hidden="1">
      <c r="A64" s="403" t="s">
        <v>14630</v>
      </c>
      <c r="B64">
        <v>10400</v>
      </c>
      <c r="C64" t="s">
        <v>14631</v>
      </c>
      <c r="D64">
        <v>573</v>
      </c>
      <c r="F64" s="401" t="e">
        <f t="shared" si="0"/>
        <v>#VALUE!</v>
      </c>
    </row>
    <row r="65" spans="1:6" ht="26.1">
      <c r="A65" s="403" t="s">
        <v>14632</v>
      </c>
      <c r="B65">
        <v>7200</v>
      </c>
      <c r="C65" t="s">
        <v>14633</v>
      </c>
      <c r="D65">
        <v>384</v>
      </c>
      <c r="E65" s="404">
        <v>171110699</v>
      </c>
      <c r="F65" s="401" t="str">
        <f t="shared" si="0"/>
        <v>Í1+*eÈ9fÎ</v>
      </c>
    </row>
    <row r="66" spans="1:6" ht="26.1">
      <c r="A66" s="403" t="s">
        <v>14634</v>
      </c>
      <c r="B66">
        <v>52000</v>
      </c>
      <c r="C66" t="s">
        <v>14635</v>
      </c>
      <c r="D66">
        <v>270</v>
      </c>
      <c r="E66" s="404">
        <v>171104111</v>
      </c>
      <c r="F66" s="401" t="str">
        <f t="shared" si="0"/>
        <v>Í1+$+È1qÎ</v>
      </c>
    </row>
    <row r="67" spans="1:6" ht="26.1">
      <c r="A67" s="403" t="s">
        <v>14636</v>
      </c>
      <c r="B67">
        <v>2100</v>
      </c>
      <c r="C67" t="s">
        <v>14637</v>
      </c>
      <c r="D67">
        <v>271</v>
      </c>
      <c r="E67" s="404">
        <v>171104112</v>
      </c>
      <c r="F67" s="401" t="str">
        <f t="shared" ref="F67:F130" si="1">Code128(E67)</f>
        <v>Í1+$+È2wÎ</v>
      </c>
    </row>
    <row r="68" spans="1:6" ht="26.1">
      <c r="A68" s="403" t="s">
        <v>14638</v>
      </c>
      <c r="B68">
        <v>16800</v>
      </c>
      <c r="C68" t="s">
        <v>14639</v>
      </c>
      <c r="D68">
        <v>401</v>
      </c>
      <c r="E68" s="404">
        <v>171116004</v>
      </c>
      <c r="F68" s="401" t="str">
        <f t="shared" si="1"/>
        <v>Í1+0ÂÈ4{Î</v>
      </c>
    </row>
    <row r="69" spans="1:6" ht="26.1">
      <c r="A69" s="403" t="s">
        <v>14640</v>
      </c>
      <c r="B69">
        <v>8800</v>
      </c>
      <c r="C69" t="s">
        <v>14641</v>
      </c>
      <c r="D69">
        <v>370</v>
      </c>
      <c r="E69" s="404">
        <v>171106733</v>
      </c>
      <c r="F69" s="401" t="str">
        <f t="shared" si="1"/>
        <v>Í1+&amp;iÈ3FÎ</v>
      </c>
    </row>
    <row r="70" spans="1:6" ht="26.1">
      <c r="A70" s="403" t="s">
        <v>14642</v>
      </c>
      <c r="B70">
        <v>24800</v>
      </c>
      <c r="C70" t="s">
        <v>14643</v>
      </c>
      <c r="D70">
        <v>369</v>
      </c>
      <c r="E70" s="404">
        <v>171106734</v>
      </c>
      <c r="F70" s="401" t="str">
        <f t="shared" si="1"/>
        <v>Í1+&amp;iÈ4LÎ</v>
      </c>
    </row>
    <row r="71" spans="1:6" ht="26.1">
      <c r="A71" s="403" t="s">
        <v>14644</v>
      </c>
      <c r="B71">
        <v>4700</v>
      </c>
      <c r="C71" t="s">
        <v>14645</v>
      </c>
      <c r="D71">
        <v>374</v>
      </c>
      <c r="E71" s="404">
        <v>171106744</v>
      </c>
      <c r="F71" s="401" t="str">
        <f t="shared" si="1"/>
        <v>Í1+&amp;jÈ4PÎ</v>
      </c>
    </row>
    <row r="72" spans="1:6" ht="26.1" hidden="1">
      <c r="A72" s="403" t="s">
        <v>14646</v>
      </c>
      <c r="B72">
        <v>7200</v>
      </c>
      <c r="C72" t="s">
        <v>14647</v>
      </c>
      <c r="D72">
        <v>322</v>
      </c>
      <c r="F72" s="401" t="e">
        <f t="shared" si="1"/>
        <v>#VALUE!</v>
      </c>
    </row>
    <row r="73" spans="1:6" ht="26.1">
      <c r="A73" s="403" t="s">
        <v>14648</v>
      </c>
      <c r="B73">
        <v>32800</v>
      </c>
      <c r="C73" t="s">
        <v>14649</v>
      </c>
      <c r="D73">
        <v>366</v>
      </c>
      <c r="E73" s="404">
        <v>171110693</v>
      </c>
      <c r="F73" s="401" t="str">
        <f t="shared" si="1"/>
        <v>Í1+*eÈ3BÎ</v>
      </c>
    </row>
    <row r="74" spans="1:6" ht="26.1" hidden="1">
      <c r="A74" s="403" t="s">
        <v>8566</v>
      </c>
      <c r="B74">
        <v>4700</v>
      </c>
      <c r="C74" t="s">
        <v>14650</v>
      </c>
      <c r="D74">
        <v>323</v>
      </c>
      <c r="F74" s="401" t="e">
        <f t="shared" si="1"/>
        <v>#VALUE!</v>
      </c>
    </row>
    <row r="75" spans="1:6" ht="26.1">
      <c r="A75" s="403" t="s">
        <v>14651</v>
      </c>
      <c r="B75">
        <v>52000</v>
      </c>
      <c r="C75" t="s">
        <v>14652</v>
      </c>
      <c r="D75">
        <v>401</v>
      </c>
      <c r="E75" s="404">
        <v>171111855</v>
      </c>
      <c r="F75" s="401" t="str">
        <f t="shared" si="1"/>
        <v>Í1++uÈ5*Î</v>
      </c>
    </row>
    <row r="76" spans="1:6" ht="26.1">
      <c r="A76" s="403" t="s">
        <v>14651</v>
      </c>
      <c r="B76">
        <v>18400</v>
      </c>
      <c r="C76" t="s">
        <v>14653</v>
      </c>
      <c r="D76">
        <v>479</v>
      </c>
      <c r="E76" s="404">
        <v>171107319</v>
      </c>
      <c r="F76" s="401" t="str">
        <f t="shared" si="1"/>
        <v>Í1+'?È9,Î</v>
      </c>
    </row>
    <row r="77" spans="1:6" ht="26.1">
      <c r="A77" s="403" t="s">
        <v>14654</v>
      </c>
      <c r="B77">
        <v>4700</v>
      </c>
      <c r="C77" t="s">
        <v>14655</v>
      </c>
      <c r="D77">
        <v>200</v>
      </c>
      <c r="E77" s="404">
        <v>171115894</v>
      </c>
      <c r="F77" s="401" t="str">
        <f t="shared" si="1"/>
        <v>Í1+/yÈ4@Î</v>
      </c>
    </row>
    <row r="78" spans="1:6" ht="26.1">
      <c r="A78" s="403" t="s">
        <v>14656</v>
      </c>
      <c r="B78">
        <v>3400</v>
      </c>
      <c r="C78" t="s">
        <v>14657</v>
      </c>
      <c r="D78">
        <v>198</v>
      </c>
      <c r="E78" s="404">
        <v>171115892</v>
      </c>
      <c r="F78" s="401" t="str">
        <f t="shared" si="1"/>
        <v>Í1+/yÈ24Î</v>
      </c>
    </row>
    <row r="79" spans="1:6" ht="26.1">
      <c r="A79" s="403" t="s">
        <v>14658</v>
      </c>
      <c r="B79">
        <v>52000</v>
      </c>
      <c r="C79" t="s">
        <v>14659</v>
      </c>
      <c r="D79">
        <v>272</v>
      </c>
      <c r="E79" s="404">
        <v>171110495</v>
      </c>
      <c r="F79" s="401" t="str">
        <f t="shared" si="1"/>
        <v>Í1+*QÈ5eÎ</v>
      </c>
    </row>
    <row r="80" spans="1:6" ht="26.1">
      <c r="A80" s="403" t="s">
        <v>14660</v>
      </c>
      <c r="B80">
        <v>16800</v>
      </c>
      <c r="C80" t="s">
        <v>14661</v>
      </c>
      <c r="D80">
        <v>314</v>
      </c>
      <c r="E80" s="404">
        <v>171109772</v>
      </c>
      <c r="F80" s="401" t="str">
        <f t="shared" si="1"/>
        <v>Í1+)mÈ2YÎ</v>
      </c>
    </row>
    <row r="81" spans="1:6" ht="26.1">
      <c r="A81" s="403" t="s">
        <v>14662</v>
      </c>
      <c r="B81">
        <v>23200</v>
      </c>
      <c r="C81" t="s">
        <v>14663</v>
      </c>
      <c r="D81">
        <v>116</v>
      </c>
      <c r="E81" s="404">
        <v>171114117</v>
      </c>
      <c r="F81" s="401" t="str">
        <f t="shared" si="1"/>
        <v>Í1+.+È7LÎ</v>
      </c>
    </row>
    <row r="82" spans="1:6" ht="26.1">
      <c r="A82" s="403" t="s">
        <v>14664</v>
      </c>
      <c r="B82">
        <v>8800</v>
      </c>
      <c r="C82" t="s">
        <v>14665</v>
      </c>
      <c r="D82">
        <v>29</v>
      </c>
      <c r="E82" s="404">
        <v>171111874</v>
      </c>
      <c r="F82" s="401" t="str">
        <f t="shared" si="1"/>
        <v>Í1++wÈ4,Î</v>
      </c>
    </row>
    <row r="83" spans="1:6" ht="26.1">
      <c r="A83" s="403" t="s">
        <v>14666</v>
      </c>
      <c r="B83">
        <v>34400</v>
      </c>
      <c r="C83" t="s">
        <v>14667</v>
      </c>
      <c r="D83">
        <v>28</v>
      </c>
      <c r="E83" s="404">
        <v>171113996</v>
      </c>
      <c r="F83" s="401" t="str">
        <f t="shared" si="1"/>
        <v>Í1+-ÇÈ6nÎ</v>
      </c>
    </row>
    <row r="84" spans="1:6" ht="26.1" hidden="1">
      <c r="A84" s="403" t="s">
        <v>14668</v>
      </c>
      <c r="B84">
        <v>10400</v>
      </c>
      <c r="C84" t="s">
        <v>14669</v>
      </c>
      <c r="D84">
        <v>491</v>
      </c>
      <c r="F84" s="401" t="e">
        <f t="shared" si="1"/>
        <v>#VALUE!</v>
      </c>
    </row>
    <row r="85" spans="1:6" ht="26.1">
      <c r="A85" s="403" t="s">
        <v>14670</v>
      </c>
      <c r="B85">
        <v>7200</v>
      </c>
      <c r="C85" t="s">
        <v>14671</v>
      </c>
      <c r="D85">
        <v>299</v>
      </c>
      <c r="E85" s="404">
        <v>171109784</v>
      </c>
      <c r="F85" s="401" t="str">
        <f t="shared" si="1"/>
        <v>Í1+)nÈ4iÎ</v>
      </c>
    </row>
    <row r="86" spans="1:6" ht="26.1">
      <c r="A86" s="403" t="s">
        <v>14672</v>
      </c>
      <c r="B86">
        <v>12000</v>
      </c>
      <c r="C86" t="s">
        <v>14673</v>
      </c>
      <c r="D86">
        <v>154</v>
      </c>
      <c r="E86" s="404">
        <v>171106884</v>
      </c>
      <c r="F86" s="401" t="str">
        <f t="shared" si="1"/>
        <v>Í1+&amp;xÈ4!Î</v>
      </c>
    </row>
    <row r="87" spans="1:6" ht="26.1" hidden="1">
      <c r="A87" s="403" t="s">
        <v>14674</v>
      </c>
      <c r="B87">
        <v>26400</v>
      </c>
      <c r="C87" t="s">
        <v>14675</v>
      </c>
      <c r="D87">
        <v>510</v>
      </c>
      <c r="F87" s="401" t="e">
        <f t="shared" si="1"/>
        <v>#VALUE!</v>
      </c>
    </row>
    <row r="88" spans="1:6" ht="26.1" hidden="1">
      <c r="A88" s="403" t="s">
        <v>14676</v>
      </c>
      <c r="B88">
        <v>109600</v>
      </c>
      <c r="C88" t="s">
        <v>14677</v>
      </c>
      <c r="D88">
        <v>541</v>
      </c>
      <c r="F88" s="401" t="e">
        <f t="shared" si="1"/>
        <v>#VALUE!</v>
      </c>
    </row>
    <row r="89" spans="1:6" ht="26.1">
      <c r="A89" s="403" t="s">
        <v>14678</v>
      </c>
      <c r="B89">
        <v>60000</v>
      </c>
      <c r="C89" t="s">
        <v>14679</v>
      </c>
      <c r="D89">
        <v>260</v>
      </c>
      <c r="E89" s="404">
        <v>171114198</v>
      </c>
      <c r="F89" s="401" t="str">
        <f t="shared" si="1"/>
        <v>Í1+.3È8rÎ</v>
      </c>
    </row>
    <row r="90" spans="1:6" ht="26.1">
      <c r="A90" s="403" t="s">
        <v>14680</v>
      </c>
      <c r="B90">
        <v>7200</v>
      </c>
      <c r="C90" t="s">
        <v>14681</v>
      </c>
      <c r="D90">
        <v>259</v>
      </c>
      <c r="E90" s="404">
        <v>171114197</v>
      </c>
      <c r="F90" s="401" t="str">
        <f t="shared" si="1"/>
        <v>Í1+.3È7lÎ</v>
      </c>
    </row>
    <row r="91" spans="1:6" ht="26.1" hidden="1">
      <c r="A91" s="403" t="s">
        <v>14682</v>
      </c>
      <c r="B91">
        <v>1487400</v>
      </c>
      <c r="C91" t="s">
        <v>14683</v>
      </c>
      <c r="D91">
        <v>89</v>
      </c>
      <c r="F91" s="401" t="e">
        <f t="shared" si="1"/>
        <v>#VALUE!</v>
      </c>
    </row>
    <row r="92" spans="1:6" ht="26.1" hidden="1">
      <c r="A92" s="403" t="s">
        <v>14684</v>
      </c>
      <c r="B92">
        <v>349800</v>
      </c>
      <c r="C92" t="s">
        <v>14685</v>
      </c>
      <c r="D92">
        <v>297</v>
      </c>
      <c r="F92" s="401" t="e">
        <f t="shared" si="1"/>
        <v>#VALUE!</v>
      </c>
    </row>
    <row r="93" spans="1:6" ht="26.1" hidden="1">
      <c r="A93" s="403" t="s">
        <v>14686</v>
      </c>
      <c r="B93">
        <v>18400</v>
      </c>
      <c r="C93" t="s">
        <v>14687</v>
      </c>
      <c r="D93">
        <v>532</v>
      </c>
      <c r="F93" s="401" t="e">
        <f t="shared" si="1"/>
        <v>#VALUE!</v>
      </c>
    </row>
    <row r="94" spans="1:6" ht="26.1">
      <c r="A94" s="403" t="s">
        <v>14688</v>
      </c>
      <c r="B94">
        <v>18400</v>
      </c>
      <c r="C94" t="s">
        <v>14689</v>
      </c>
      <c r="D94">
        <v>262</v>
      </c>
      <c r="E94" s="404">
        <v>171112089</v>
      </c>
      <c r="F94" s="401" t="str">
        <f t="shared" si="1"/>
        <v>Í1+,(È9FÎ</v>
      </c>
    </row>
    <row r="95" spans="1:6" ht="26.1">
      <c r="A95" s="403" t="s">
        <v>14690</v>
      </c>
      <c r="B95">
        <v>40800</v>
      </c>
      <c r="C95" t="s">
        <v>14691</v>
      </c>
      <c r="D95">
        <v>143</v>
      </c>
      <c r="E95" s="404">
        <v>171111804</v>
      </c>
      <c r="F95" s="401" t="str">
        <f t="shared" si="1"/>
        <v>Í1++pÈ4wÎ</v>
      </c>
    </row>
    <row r="96" spans="1:6" ht="26.1">
      <c r="A96" s="403" t="s">
        <v>14692</v>
      </c>
      <c r="B96">
        <v>4700</v>
      </c>
      <c r="C96" t="s">
        <v>14693</v>
      </c>
      <c r="D96">
        <v>82</v>
      </c>
      <c r="E96" s="404">
        <v>171115820</v>
      </c>
      <c r="F96" s="401" t="str">
        <f t="shared" si="1"/>
        <v>Í1+/rÈ0sÎ</v>
      </c>
    </row>
    <row r="97" spans="1:6" ht="26.1" hidden="1">
      <c r="A97" s="403" t="s">
        <v>14694</v>
      </c>
      <c r="B97">
        <v>10400</v>
      </c>
      <c r="C97" t="s">
        <v>14695</v>
      </c>
      <c r="D97">
        <v>19</v>
      </c>
      <c r="F97" s="401" t="e">
        <f t="shared" si="1"/>
        <v>#VALUE!</v>
      </c>
    </row>
    <row r="98" spans="1:6" ht="26.1">
      <c r="A98" s="403" t="s">
        <v>14696</v>
      </c>
      <c r="B98">
        <v>13600</v>
      </c>
      <c r="C98" t="s">
        <v>14697</v>
      </c>
      <c r="D98">
        <v>161</v>
      </c>
      <c r="E98" s="404">
        <v>171109902</v>
      </c>
      <c r="F98" s="401" t="str">
        <f t="shared" si="1"/>
        <v>Í1+)zÈ2&amp;Î</v>
      </c>
    </row>
    <row r="99" spans="1:6" ht="26.1">
      <c r="A99" s="403" t="s">
        <v>14698</v>
      </c>
      <c r="B99">
        <v>50400</v>
      </c>
      <c r="C99" t="s">
        <v>14699</v>
      </c>
      <c r="D99">
        <v>12</v>
      </c>
      <c r="E99" s="404">
        <v>171106793</v>
      </c>
      <c r="F99" s="401" t="str">
        <f t="shared" si="1"/>
        <v>Í1+&amp;oÈ3^Î</v>
      </c>
    </row>
    <row r="100" spans="1:6" ht="26.1">
      <c r="A100" s="403" t="s">
        <v>14700</v>
      </c>
      <c r="B100">
        <v>15200</v>
      </c>
      <c r="C100" t="s">
        <v>14701</v>
      </c>
      <c r="D100">
        <v>11</v>
      </c>
      <c r="E100" s="404">
        <v>171106794</v>
      </c>
      <c r="F100" s="401" t="str">
        <f t="shared" si="1"/>
        <v>Í1+&amp;oÈ4dÎ</v>
      </c>
    </row>
    <row r="101" spans="1:6" ht="26.1">
      <c r="A101" s="403" t="s">
        <v>14702</v>
      </c>
      <c r="B101">
        <v>10400</v>
      </c>
      <c r="C101" t="s">
        <v>14703</v>
      </c>
      <c r="D101">
        <v>479</v>
      </c>
      <c r="E101" s="404">
        <v>171109631</v>
      </c>
      <c r="F101" s="401" t="str">
        <f t="shared" si="1"/>
        <v>Í1+)_È1ÆÎ</v>
      </c>
    </row>
    <row r="102" spans="1:6" ht="26.1" hidden="1">
      <c r="A102" s="403" t="s">
        <v>14704</v>
      </c>
      <c r="B102">
        <v>44000</v>
      </c>
      <c r="C102" t="s">
        <v>14705</v>
      </c>
      <c r="D102">
        <v>490</v>
      </c>
      <c r="F102" s="401" t="e">
        <f t="shared" si="1"/>
        <v>#VALUE!</v>
      </c>
    </row>
    <row r="103" spans="1:6" ht="26.1">
      <c r="A103" s="403" t="s">
        <v>14706</v>
      </c>
      <c r="B103">
        <v>3400</v>
      </c>
      <c r="C103" t="s">
        <v>14707</v>
      </c>
      <c r="D103">
        <v>60</v>
      </c>
      <c r="E103" s="404">
        <v>171111815</v>
      </c>
      <c r="F103" s="401" t="str">
        <f t="shared" si="1"/>
        <v>Í1++qÈ5ÅÎ</v>
      </c>
    </row>
    <row r="104" spans="1:6" ht="26.1">
      <c r="A104" s="403" t="s">
        <v>14708</v>
      </c>
      <c r="B104">
        <v>21600</v>
      </c>
      <c r="C104" t="s">
        <v>14709</v>
      </c>
      <c r="D104">
        <v>366</v>
      </c>
      <c r="E104" s="404">
        <v>171107231</v>
      </c>
      <c r="F104" s="401" t="str">
        <f t="shared" si="1"/>
        <v>Í1+'7È1CÎ</v>
      </c>
    </row>
    <row r="105" spans="1:6" ht="26.1">
      <c r="A105" s="403" t="s">
        <v>14710</v>
      </c>
      <c r="B105">
        <v>18400</v>
      </c>
      <c r="C105" t="s">
        <v>14711</v>
      </c>
      <c r="D105">
        <v>223</v>
      </c>
      <c r="E105" s="404">
        <v>171115903</v>
      </c>
      <c r="F105" s="401" t="str">
        <f t="shared" si="1"/>
        <v>Í1+/zÈ3&gt;Î</v>
      </c>
    </row>
    <row r="106" spans="1:6" ht="26.1">
      <c r="A106" s="403" t="s">
        <v>14712</v>
      </c>
      <c r="B106">
        <v>12000</v>
      </c>
      <c r="C106" t="s">
        <v>14713</v>
      </c>
      <c r="D106">
        <v>272</v>
      </c>
      <c r="E106" s="404">
        <v>171106655</v>
      </c>
      <c r="F106" s="401" t="str">
        <f t="shared" si="1"/>
        <v>Í1+&amp;aÈ52Î</v>
      </c>
    </row>
    <row r="107" spans="1:6" ht="26.1">
      <c r="A107" s="403" t="s">
        <v>2659</v>
      </c>
      <c r="B107">
        <v>8800</v>
      </c>
      <c r="C107" t="s">
        <v>14714</v>
      </c>
      <c r="D107">
        <v>473</v>
      </c>
      <c r="E107" s="404">
        <v>171107314</v>
      </c>
      <c r="F107" s="401" t="str">
        <f t="shared" si="1"/>
        <v>Í1+'?È4uÎ</v>
      </c>
    </row>
    <row r="108" spans="1:6" ht="26.1">
      <c r="A108" s="403" t="s">
        <v>14715</v>
      </c>
      <c r="B108">
        <v>29600</v>
      </c>
      <c r="C108" t="s">
        <v>14716</v>
      </c>
      <c r="D108">
        <v>62</v>
      </c>
      <c r="E108" s="404">
        <v>171106804</v>
      </c>
      <c r="F108" s="401" t="str">
        <f t="shared" si="1"/>
        <v>Í1+&amp;pÈ4hÎ</v>
      </c>
    </row>
    <row r="109" spans="1:6" ht="26.1" hidden="1">
      <c r="A109" s="403" t="s">
        <v>14717</v>
      </c>
      <c r="B109">
        <v>165600</v>
      </c>
      <c r="C109" t="s">
        <v>14718</v>
      </c>
      <c r="D109">
        <v>543</v>
      </c>
      <c r="F109" s="401" t="e">
        <f t="shared" si="1"/>
        <v>#VALUE!</v>
      </c>
    </row>
    <row r="110" spans="1:6" ht="26.1">
      <c r="A110" s="403" t="s">
        <v>14719</v>
      </c>
      <c r="B110">
        <v>34400</v>
      </c>
      <c r="C110" t="s">
        <v>14720</v>
      </c>
      <c r="D110">
        <v>337</v>
      </c>
      <c r="E110" s="404">
        <v>171107204</v>
      </c>
      <c r="F110" s="401" t="str">
        <f t="shared" si="1"/>
        <v>Í1+'4È4IÎ</v>
      </c>
    </row>
    <row r="111" spans="1:6" ht="26.1">
      <c r="A111" s="403" t="s">
        <v>14721</v>
      </c>
      <c r="B111">
        <v>16800</v>
      </c>
      <c r="C111" t="s">
        <v>14722</v>
      </c>
      <c r="D111">
        <v>338</v>
      </c>
      <c r="E111" s="404">
        <v>171107205</v>
      </c>
      <c r="F111" s="401" t="str">
        <f t="shared" si="1"/>
        <v>Í1+'4È5OÎ</v>
      </c>
    </row>
    <row r="112" spans="1:6" ht="26.1">
      <c r="A112" s="403" t="s">
        <v>14723</v>
      </c>
      <c r="B112">
        <v>8800</v>
      </c>
      <c r="C112" t="s">
        <v>14724</v>
      </c>
      <c r="D112">
        <v>463</v>
      </c>
      <c r="E112" s="404">
        <v>171112174</v>
      </c>
      <c r="F112" s="401" t="str">
        <f t="shared" si="1"/>
        <v>Í1+,1È4LÎ</v>
      </c>
    </row>
    <row r="113" spans="1:6" ht="26.1">
      <c r="A113" s="403" t="s">
        <v>14725</v>
      </c>
      <c r="B113">
        <v>26400</v>
      </c>
      <c r="C113" t="s">
        <v>14726</v>
      </c>
      <c r="D113">
        <v>61</v>
      </c>
      <c r="E113" s="404">
        <v>171115809</v>
      </c>
      <c r="F113" s="401" t="str">
        <f t="shared" si="1"/>
        <v>Í1+/pÈ9:Î</v>
      </c>
    </row>
    <row r="114" spans="1:6" ht="26.1" hidden="1">
      <c r="A114" s="403" t="s">
        <v>14727</v>
      </c>
      <c r="B114">
        <v>18400</v>
      </c>
      <c r="C114" t="s">
        <v>14728</v>
      </c>
      <c r="D114">
        <v>376</v>
      </c>
      <c r="F114" s="401" t="e">
        <f t="shared" si="1"/>
        <v>#VALUE!</v>
      </c>
    </row>
    <row r="115" spans="1:6" ht="26.1">
      <c r="A115" s="403" t="s">
        <v>14729</v>
      </c>
      <c r="B115">
        <v>10400</v>
      </c>
      <c r="C115" t="s">
        <v>14730</v>
      </c>
      <c r="D115">
        <v>312</v>
      </c>
      <c r="E115" s="404">
        <v>171112087</v>
      </c>
      <c r="F115" s="401" t="str">
        <f t="shared" si="1"/>
        <v>Í1+,(È7:Î</v>
      </c>
    </row>
    <row r="116" spans="1:6" ht="26.1">
      <c r="A116" s="403" t="s">
        <v>14731</v>
      </c>
      <c r="B116">
        <v>29600</v>
      </c>
      <c r="C116" t="s">
        <v>14732</v>
      </c>
      <c r="D116">
        <v>286</v>
      </c>
      <c r="E116" s="404">
        <v>171110577</v>
      </c>
      <c r="F116" s="401" t="str">
        <f t="shared" si="1"/>
        <v>Í1+*YÈ7*Î</v>
      </c>
    </row>
    <row r="117" spans="1:6" ht="26.1">
      <c r="A117" s="403" t="s">
        <v>14733</v>
      </c>
      <c r="B117">
        <v>36000</v>
      </c>
      <c r="C117" t="s">
        <v>14734</v>
      </c>
      <c r="D117">
        <v>422</v>
      </c>
      <c r="E117" s="404">
        <v>171104266</v>
      </c>
      <c r="F117" s="401" t="str">
        <f t="shared" si="1"/>
        <v>Í1+$:È6dÎ</v>
      </c>
    </row>
    <row r="118" spans="1:6" ht="26.1">
      <c r="A118" s="403" t="s">
        <v>14735</v>
      </c>
      <c r="B118">
        <v>12000</v>
      </c>
      <c r="C118" t="s">
        <v>14736</v>
      </c>
      <c r="D118">
        <v>329</v>
      </c>
      <c r="E118" s="404">
        <v>171109761</v>
      </c>
      <c r="F118" s="401" t="str">
        <f t="shared" si="1"/>
        <v>Í1+)lÈ1OÎ</v>
      </c>
    </row>
    <row r="119" spans="1:6" ht="26.1">
      <c r="A119" s="403" t="s">
        <v>14737</v>
      </c>
      <c r="B119">
        <v>16800</v>
      </c>
      <c r="C119" t="s">
        <v>14738</v>
      </c>
      <c r="D119">
        <v>251</v>
      </c>
      <c r="E119" s="404">
        <v>171111284</v>
      </c>
      <c r="F119" s="401" t="str">
        <f t="shared" si="1"/>
        <v>Í1++&lt;È4uÎ</v>
      </c>
    </row>
    <row r="120" spans="1:6" ht="26.1" hidden="1">
      <c r="A120" s="403" t="s">
        <v>14739</v>
      </c>
      <c r="B120">
        <v>29600</v>
      </c>
      <c r="C120" t="s">
        <v>14740</v>
      </c>
      <c r="D120">
        <v>539</v>
      </c>
      <c r="F120" s="401" t="e">
        <f t="shared" si="1"/>
        <v>#VALUE!</v>
      </c>
    </row>
    <row r="121" spans="1:6" ht="26.1">
      <c r="A121" s="403" t="s">
        <v>14741</v>
      </c>
      <c r="B121">
        <v>16800</v>
      </c>
      <c r="C121" t="s">
        <v>14742</v>
      </c>
      <c r="D121">
        <v>208</v>
      </c>
      <c r="E121" s="404">
        <v>171106933</v>
      </c>
      <c r="F121" s="401" t="str">
        <f t="shared" si="1"/>
        <v>Í1+&amp;}È3/Î</v>
      </c>
    </row>
    <row r="122" spans="1:6" ht="26.1" hidden="1">
      <c r="A122" s="403" t="s">
        <v>14743</v>
      </c>
      <c r="B122">
        <v>15200</v>
      </c>
      <c r="C122" t="s">
        <v>14744</v>
      </c>
      <c r="D122">
        <v>527</v>
      </c>
      <c r="F122" s="401" t="e">
        <f t="shared" si="1"/>
        <v>#VALUE!</v>
      </c>
    </row>
    <row r="123" spans="1:6" ht="26.1" hidden="1">
      <c r="A123" s="403" t="s">
        <v>1334</v>
      </c>
      <c r="B123">
        <v>15200</v>
      </c>
      <c r="C123" t="s">
        <v>14745</v>
      </c>
      <c r="D123">
        <v>331</v>
      </c>
      <c r="F123" s="401" t="e">
        <f t="shared" si="1"/>
        <v>#VALUE!</v>
      </c>
    </row>
    <row r="124" spans="1:6" ht="26.1" hidden="1">
      <c r="A124" s="403" t="s">
        <v>14746</v>
      </c>
      <c r="B124">
        <v>7200</v>
      </c>
      <c r="C124" t="s">
        <v>14747</v>
      </c>
      <c r="D124">
        <v>218</v>
      </c>
      <c r="F124" s="401" t="e">
        <f t="shared" si="1"/>
        <v>#VALUE!</v>
      </c>
    </row>
    <row r="125" spans="1:6" ht="26.1">
      <c r="A125" s="403" t="s">
        <v>14748</v>
      </c>
      <c r="B125">
        <v>12000</v>
      </c>
      <c r="C125" t="s">
        <v>14749</v>
      </c>
      <c r="D125">
        <v>478</v>
      </c>
      <c r="E125" s="404">
        <v>171107321</v>
      </c>
      <c r="F125" s="401" t="str">
        <f t="shared" si="1"/>
        <v>Í1+'@È1gÎ</v>
      </c>
    </row>
    <row r="126" spans="1:6" ht="26.1">
      <c r="A126" s="403" t="s">
        <v>14750</v>
      </c>
      <c r="B126">
        <v>3400</v>
      </c>
      <c r="C126" t="s">
        <v>14751</v>
      </c>
      <c r="D126">
        <v>477</v>
      </c>
      <c r="E126" s="404">
        <v>171107318</v>
      </c>
      <c r="F126" s="401" t="str">
        <f t="shared" si="1"/>
        <v>Í1+'?È8&amp;Î</v>
      </c>
    </row>
    <row r="127" spans="1:6" ht="26.1">
      <c r="A127" s="403" t="s">
        <v>14752</v>
      </c>
      <c r="B127">
        <v>15200</v>
      </c>
      <c r="C127" t="s">
        <v>14753</v>
      </c>
      <c r="D127">
        <v>25</v>
      </c>
      <c r="E127" s="404">
        <v>171110811</v>
      </c>
      <c r="F127" s="401" t="str">
        <f t="shared" si="1"/>
        <v>Í1+*qÈ1fÎ</v>
      </c>
    </row>
    <row r="128" spans="1:6" ht="26.1">
      <c r="A128" s="403" t="s">
        <v>14754</v>
      </c>
      <c r="B128">
        <v>34400</v>
      </c>
      <c r="C128" t="s">
        <v>14755</v>
      </c>
      <c r="D128">
        <v>122</v>
      </c>
      <c r="E128" s="404">
        <v>171106854</v>
      </c>
      <c r="F128" s="401" t="str">
        <f t="shared" si="1"/>
        <v>Í1+&amp;uÈ4|Î</v>
      </c>
    </row>
    <row r="129" spans="1:6" ht="26.1" hidden="1">
      <c r="A129" s="403" t="s">
        <v>14756</v>
      </c>
      <c r="B129">
        <v>95200</v>
      </c>
      <c r="C129" t="s">
        <v>14757</v>
      </c>
      <c r="D129">
        <v>587</v>
      </c>
      <c r="F129" s="401" t="e">
        <f t="shared" si="1"/>
        <v>#VALUE!</v>
      </c>
    </row>
    <row r="130" spans="1:6" ht="26.1">
      <c r="A130" s="403" t="s">
        <v>14758</v>
      </c>
      <c r="B130">
        <v>32800</v>
      </c>
      <c r="C130" t="s">
        <v>14759</v>
      </c>
      <c r="D130">
        <v>388</v>
      </c>
      <c r="E130" s="404">
        <v>171109710</v>
      </c>
      <c r="F130" s="401" t="str">
        <f t="shared" si="1"/>
        <v>Í1+)gÈ05Î</v>
      </c>
    </row>
    <row r="131" spans="1:6" ht="26.1">
      <c r="A131" s="403" t="s">
        <v>14760</v>
      </c>
      <c r="B131">
        <v>42400</v>
      </c>
      <c r="C131" t="s">
        <v>14761</v>
      </c>
      <c r="D131">
        <v>459</v>
      </c>
      <c r="E131" s="404">
        <v>171111186</v>
      </c>
      <c r="F131" s="401" t="str">
        <f t="shared" ref="F131:F194" si="2">Code128(E131)</f>
        <v>Í1++2È6YÎ</v>
      </c>
    </row>
    <row r="132" spans="1:6" ht="26.1" hidden="1">
      <c r="A132" s="403" t="s">
        <v>277</v>
      </c>
      <c r="B132">
        <v>585000</v>
      </c>
      <c r="C132" t="s">
        <v>14762</v>
      </c>
      <c r="D132">
        <v>127</v>
      </c>
      <c r="F132" s="401" t="e">
        <f t="shared" si="2"/>
        <v>#VALUE!</v>
      </c>
    </row>
    <row r="133" spans="1:6" ht="26.1">
      <c r="A133" s="403" t="s">
        <v>14763</v>
      </c>
      <c r="B133">
        <v>60000</v>
      </c>
      <c r="C133" t="s">
        <v>14764</v>
      </c>
      <c r="D133">
        <v>151</v>
      </c>
      <c r="E133" s="404">
        <v>171108849</v>
      </c>
      <c r="F133" s="401" t="str">
        <f t="shared" si="2"/>
        <v>Í1+(tÈ95Î</v>
      </c>
    </row>
    <row r="134" spans="1:6" ht="26.1">
      <c r="A134" s="403" t="s">
        <v>14765</v>
      </c>
      <c r="B134">
        <v>24800</v>
      </c>
      <c r="C134" t="s">
        <v>14766</v>
      </c>
      <c r="D134">
        <v>304</v>
      </c>
      <c r="E134" s="404">
        <v>171110968</v>
      </c>
      <c r="F134" s="401" t="str">
        <f t="shared" si="2"/>
        <v>Í1+*ÄÈ8eÎ</v>
      </c>
    </row>
    <row r="135" spans="1:6" ht="26.1">
      <c r="A135" s="403" t="s">
        <v>14767</v>
      </c>
      <c r="B135">
        <v>16800</v>
      </c>
      <c r="C135" t="s">
        <v>14768</v>
      </c>
      <c r="D135">
        <v>398</v>
      </c>
      <c r="E135" s="404">
        <v>171111845</v>
      </c>
      <c r="F135" s="401" t="str">
        <f t="shared" si="2"/>
        <v>Í1++tÈ5&amp;Î</v>
      </c>
    </row>
    <row r="136" spans="1:6" ht="26.1">
      <c r="A136" s="403" t="s">
        <v>14769</v>
      </c>
      <c r="B136">
        <v>10400</v>
      </c>
      <c r="C136" t="s">
        <v>14770</v>
      </c>
      <c r="D136">
        <v>123</v>
      </c>
      <c r="E136" s="404">
        <v>171111954</v>
      </c>
      <c r="F136" s="401" t="str">
        <f t="shared" si="2"/>
        <v>Í1++ÃÈ4LÎ</v>
      </c>
    </row>
    <row r="137" spans="1:6" ht="26.1">
      <c r="A137" s="403" t="s">
        <v>14771</v>
      </c>
      <c r="B137">
        <v>8800</v>
      </c>
      <c r="C137" t="s">
        <v>14772</v>
      </c>
      <c r="D137">
        <v>182</v>
      </c>
      <c r="E137" s="404">
        <v>171111132</v>
      </c>
      <c r="F137" s="401" t="str">
        <f t="shared" si="2"/>
        <v>Í1++-È2-Î</v>
      </c>
    </row>
    <row r="138" spans="1:6" ht="26.1">
      <c r="A138" s="403" t="s">
        <v>14773</v>
      </c>
      <c r="B138">
        <v>52000</v>
      </c>
      <c r="C138" t="s">
        <v>14774</v>
      </c>
      <c r="D138">
        <v>205</v>
      </c>
      <c r="E138" s="404">
        <v>171111131</v>
      </c>
      <c r="F138" s="401" t="str">
        <f t="shared" si="2"/>
        <v>Í1++-È1'Î</v>
      </c>
    </row>
    <row r="139" spans="1:6" ht="26.1" hidden="1">
      <c r="A139" s="403" t="s">
        <v>182</v>
      </c>
      <c r="B139">
        <v>196200</v>
      </c>
      <c r="C139" t="s">
        <v>14775</v>
      </c>
      <c r="D139">
        <v>32</v>
      </c>
      <c r="F139" s="401" t="e">
        <f t="shared" si="2"/>
        <v>#VALUE!</v>
      </c>
    </row>
    <row r="140" spans="1:6" ht="26.1">
      <c r="A140" s="403" t="s">
        <v>14776</v>
      </c>
      <c r="B140">
        <v>36000</v>
      </c>
      <c r="C140" t="s">
        <v>14777</v>
      </c>
      <c r="D140">
        <v>376</v>
      </c>
      <c r="E140" s="404">
        <v>171104217</v>
      </c>
      <c r="F140" s="401" t="str">
        <f t="shared" si="2"/>
        <v>Í1+$5È7VÎ</v>
      </c>
    </row>
    <row r="141" spans="1:6" ht="26.1" hidden="1">
      <c r="A141" s="403" t="s">
        <v>14778</v>
      </c>
      <c r="B141">
        <v>80800</v>
      </c>
      <c r="C141" t="s">
        <v>14779</v>
      </c>
      <c r="D141">
        <v>518</v>
      </c>
      <c r="F141" s="401" t="e">
        <f t="shared" si="2"/>
        <v>#VALUE!</v>
      </c>
    </row>
    <row r="142" spans="1:6" ht="26.1">
      <c r="A142" s="403" t="s">
        <v>14780</v>
      </c>
      <c r="B142">
        <v>3400</v>
      </c>
      <c r="C142" t="s">
        <v>14781</v>
      </c>
      <c r="D142">
        <v>169</v>
      </c>
      <c r="E142" s="404">
        <v>171114053</v>
      </c>
      <c r="F142" s="401" t="str">
        <f t="shared" si="2"/>
        <v>Í1+.%È3ÇÎ</v>
      </c>
    </row>
    <row r="143" spans="1:6" ht="26.1">
      <c r="A143" s="403" t="s">
        <v>14782</v>
      </c>
      <c r="B143">
        <v>44000</v>
      </c>
      <c r="C143" t="s">
        <v>14783</v>
      </c>
      <c r="D143">
        <v>12</v>
      </c>
      <c r="E143" s="404">
        <v>171107124</v>
      </c>
      <c r="F143" s="401" t="str">
        <f t="shared" si="2"/>
        <v>Í1+',È4)Î</v>
      </c>
    </row>
    <row r="144" spans="1:6" ht="26.1">
      <c r="A144" s="403" t="s">
        <v>14784</v>
      </c>
      <c r="B144">
        <v>69600</v>
      </c>
      <c r="C144" t="s">
        <v>14785</v>
      </c>
      <c r="D144">
        <v>159</v>
      </c>
      <c r="E144" s="404">
        <v>171104541</v>
      </c>
      <c r="F144" s="401" t="str">
        <f t="shared" si="2"/>
        <v>Í1+$VÈ1OÎ</v>
      </c>
    </row>
    <row r="145" spans="1:6" ht="26.1" hidden="1">
      <c r="A145" s="403" t="s">
        <v>14786</v>
      </c>
      <c r="B145">
        <v>7200</v>
      </c>
      <c r="C145" t="s">
        <v>14787</v>
      </c>
      <c r="D145">
        <v>537</v>
      </c>
      <c r="F145" s="401" t="e">
        <f t="shared" si="2"/>
        <v>#VALUE!</v>
      </c>
    </row>
    <row r="146" spans="1:6" ht="26.1">
      <c r="A146" s="403" t="s">
        <v>14788</v>
      </c>
      <c r="B146">
        <v>2100</v>
      </c>
      <c r="C146" t="s">
        <v>14789</v>
      </c>
      <c r="D146">
        <v>8</v>
      </c>
      <c r="E146" s="404">
        <v>171112142</v>
      </c>
      <c r="F146" s="401" t="str">
        <f t="shared" si="2"/>
        <v>Í1+,.È24Î</v>
      </c>
    </row>
    <row r="147" spans="1:6" ht="26.1">
      <c r="A147" s="403" t="s">
        <v>14790</v>
      </c>
      <c r="B147">
        <v>15200</v>
      </c>
      <c r="C147" t="s">
        <v>14791</v>
      </c>
      <c r="D147">
        <v>513</v>
      </c>
      <c r="E147" s="404">
        <v>171109599</v>
      </c>
      <c r="F147" s="401" t="str">
        <f t="shared" si="2"/>
        <v>Í1+)[È9;Î</v>
      </c>
    </row>
    <row r="148" spans="1:6" ht="26.1">
      <c r="A148" s="403" t="s">
        <v>1399</v>
      </c>
      <c r="B148">
        <v>16800</v>
      </c>
      <c r="C148" t="s">
        <v>14792</v>
      </c>
      <c r="D148">
        <v>120</v>
      </c>
      <c r="E148" s="404">
        <v>171111997</v>
      </c>
      <c r="F148" s="401" t="str">
        <f t="shared" si="2"/>
        <v>Í1++ÇÈ7nÎ</v>
      </c>
    </row>
    <row r="149" spans="1:6" ht="26.1" hidden="1">
      <c r="A149" s="403" t="s">
        <v>14793</v>
      </c>
      <c r="B149">
        <v>98400</v>
      </c>
      <c r="C149" t="s">
        <v>14794</v>
      </c>
      <c r="D149">
        <v>178</v>
      </c>
      <c r="F149" s="401" t="e">
        <f t="shared" si="2"/>
        <v>#VALUE!</v>
      </c>
    </row>
    <row r="150" spans="1:6" ht="26.1">
      <c r="A150" s="403" t="s">
        <v>14795</v>
      </c>
      <c r="B150">
        <v>12000</v>
      </c>
      <c r="C150" t="s">
        <v>14796</v>
      </c>
      <c r="D150">
        <v>392</v>
      </c>
      <c r="E150" s="404">
        <v>171106571</v>
      </c>
      <c r="F150" s="401" t="str">
        <f t="shared" si="2"/>
        <v>Í1+&amp;YÈ1aÎ</v>
      </c>
    </row>
    <row r="151" spans="1:6" ht="26.1">
      <c r="A151" s="403" t="s">
        <v>14797</v>
      </c>
      <c r="B151">
        <v>16800</v>
      </c>
      <c r="C151" t="s">
        <v>14798</v>
      </c>
      <c r="D151">
        <v>53</v>
      </c>
      <c r="E151" s="404">
        <v>171113971</v>
      </c>
      <c r="F151" s="401" t="str">
        <f t="shared" si="2"/>
        <v>Í1+-ÅÈ1HÎ</v>
      </c>
    </row>
    <row r="152" spans="1:6" ht="26.1">
      <c r="A152" s="403" t="s">
        <v>14799</v>
      </c>
      <c r="B152">
        <v>24800</v>
      </c>
      <c r="C152" t="s">
        <v>14800</v>
      </c>
      <c r="D152">
        <v>266</v>
      </c>
      <c r="E152" s="404">
        <v>171110953</v>
      </c>
      <c r="F152" s="401" t="str">
        <f t="shared" si="2"/>
        <v>Í1+*ÃÈ3CÎ</v>
      </c>
    </row>
    <row r="153" spans="1:6" ht="26.1">
      <c r="A153" s="403" t="s">
        <v>14801</v>
      </c>
      <c r="B153">
        <v>16800</v>
      </c>
      <c r="C153" t="s">
        <v>14802</v>
      </c>
      <c r="D153">
        <v>66</v>
      </c>
      <c r="E153" s="404">
        <v>171108778</v>
      </c>
      <c r="F153" s="401" t="str">
        <f t="shared" si="2"/>
        <v>Í1+(mÈ8zÎ</v>
      </c>
    </row>
    <row r="154" spans="1:6" ht="26.1">
      <c r="A154" s="403" t="s">
        <v>14803</v>
      </c>
      <c r="B154">
        <v>13600</v>
      </c>
      <c r="C154" t="s">
        <v>14804</v>
      </c>
      <c r="D154">
        <v>371</v>
      </c>
      <c r="E154" s="404">
        <v>171111787</v>
      </c>
      <c r="F154" s="401" t="str">
        <f t="shared" si="2"/>
        <v>Í1++nÈ7ÅÎ</v>
      </c>
    </row>
    <row r="155" spans="1:6" ht="26.1" hidden="1">
      <c r="A155" s="403" t="s">
        <v>14805</v>
      </c>
      <c r="B155">
        <v>21600</v>
      </c>
      <c r="C155" t="s">
        <v>14806</v>
      </c>
      <c r="D155">
        <v>498</v>
      </c>
      <c r="F155" s="401" t="e">
        <f t="shared" si="2"/>
        <v>#VALUE!</v>
      </c>
    </row>
    <row r="156" spans="1:6" ht="26.1" hidden="1">
      <c r="A156" s="403" t="s">
        <v>14807</v>
      </c>
      <c r="B156">
        <v>21600</v>
      </c>
      <c r="C156" t="s">
        <v>14808</v>
      </c>
      <c r="D156">
        <v>499</v>
      </c>
      <c r="F156" s="401" t="e">
        <f t="shared" si="2"/>
        <v>#VALUE!</v>
      </c>
    </row>
    <row r="157" spans="1:6" ht="26.1">
      <c r="A157" s="403" t="s">
        <v>14809</v>
      </c>
      <c r="B157">
        <v>7200</v>
      </c>
      <c r="C157" t="s">
        <v>14810</v>
      </c>
      <c r="D157">
        <v>443</v>
      </c>
      <c r="E157" s="404">
        <v>171109661</v>
      </c>
      <c r="F157" s="401" t="str">
        <f t="shared" si="2"/>
        <v>Í1+)bÈ1'Î</v>
      </c>
    </row>
    <row r="158" spans="1:6" ht="26.1" hidden="1">
      <c r="A158" s="403" t="s">
        <v>14811</v>
      </c>
      <c r="B158">
        <v>7200</v>
      </c>
      <c r="C158" t="s">
        <v>14812</v>
      </c>
      <c r="D158">
        <v>16</v>
      </c>
      <c r="F158" s="401" t="e">
        <f t="shared" si="2"/>
        <v>#VALUE!</v>
      </c>
    </row>
    <row r="159" spans="1:6" ht="26.1" hidden="1">
      <c r="A159" s="403" t="s">
        <v>14813</v>
      </c>
      <c r="B159">
        <v>37600</v>
      </c>
      <c r="C159" t="s">
        <v>14814</v>
      </c>
      <c r="D159">
        <v>551</v>
      </c>
      <c r="F159" s="401" t="e">
        <f t="shared" si="2"/>
        <v>#VALUE!</v>
      </c>
    </row>
    <row r="160" spans="1:6" ht="26.1">
      <c r="A160" s="403" t="s">
        <v>14815</v>
      </c>
      <c r="B160">
        <v>215200</v>
      </c>
      <c r="C160" t="s">
        <v>14816</v>
      </c>
      <c r="D160">
        <v>186</v>
      </c>
      <c r="E160" s="404">
        <v>171104069</v>
      </c>
      <c r="F160" s="401" t="str">
        <f t="shared" si="2"/>
        <v>Í1+$&amp;È9&amp;Î</v>
      </c>
    </row>
    <row r="161" spans="1:6" ht="26.1">
      <c r="A161" s="403" t="s">
        <v>14664</v>
      </c>
      <c r="B161">
        <v>85600</v>
      </c>
      <c r="C161" t="s">
        <v>14817</v>
      </c>
      <c r="D161">
        <v>422</v>
      </c>
      <c r="E161" s="404">
        <v>171107274</v>
      </c>
      <c r="F161" s="401" t="str">
        <f t="shared" si="2"/>
        <v>Í1+';È4eÎ</v>
      </c>
    </row>
    <row r="162" spans="1:6" ht="26.1" hidden="1">
      <c r="A162" s="403" t="s">
        <v>14818</v>
      </c>
      <c r="B162">
        <v>29600</v>
      </c>
      <c r="C162" t="s">
        <v>14819</v>
      </c>
      <c r="D162">
        <v>488</v>
      </c>
      <c r="F162" s="401" t="e">
        <f t="shared" si="2"/>
        <v>#VALUE!</v>
      </c>
    </row>
    <row r="163" spans="1:6" ht="26.1" hidden="1">
      <c r="A163" s="403" t="s">
        <v>14820</v>
      </c>
      <c r="B163">
        <v>15200</v>
      </c>
      <c r="C163" t="s">
        <v>14821</v>
      </c>
      <c r="D163">
        <v>585</v>
      </c>
      <c r="F163" s="401" t="e">
        <f t="shared" si="2"/>
        <v>#VALUE!</v>
      </c>
    </row>
    <row r="164" spans="1:6" ht="26.1">
      <c r="A164" s="403" t="s">
        <v>14822</v>
      </c>
      <c r="B164">
        <v>53600</v>
      </c>
      <c r="C164" t="s">
        <v>14823</v>
      </c>
      <c r="D164">
        <v>479</v>
      </c>
      <c r="E164" s="404">
        <v>171106614</v>
      </c>
      <c r="F164" s="401" t="str">
        <f t="shared" si="2"/>
        <v>Í1+&amp;]È4ÇÎ</v>
      </c>
    </row>
    <row r="165" spans="1:6" ht="26.1">
      <c r="A165" s="403" t="s">
        <v>14824</v>
      </c>
      <c r="B165">
        <v>12000</v>
      </c>
      <c r="C165" t="s">
        <v>14825</v>
      </c>
      <c r="D165">
        <v>97</v>
      </c>
      <c r="E165" s="404">
        <v>171107168</v>
      </c>
      <c r="F165" s="401" t="str">
        <f t="shared" si="2"/>
        <v>Í1+'0È8QÎ</v>
      </c>
    </row>
    <row r="166" spans="1:6" ht="26.1">
      <c r="A166" s="403" t="s">
        <v>14826</v>
      </c>
      <c r="B166">
        <v>12000</v>
      </c>
      <c r="C166" t="s">
        <v>14827</v>
      </c>
      <c r="D166">
        <v>240</v>
      </c>
      <c r="E166" s="404">
        <v>171116071</v>
      </c>
      <c r="F166" s="401" t="str">
        <f t="shared" si="2"/>
        <v>Í1+0'È1ÉÎ</v>
      </c>
    </row>
    <row r="167" spans="1:6" ht="26.1">
      <c r="A167" s="403" t="s">
        <v>14828</v>
      </c>
      <c r="B167">
        <v>8800</v>
      </c>
      <c r="C167" t="s">
        <v>14829</v>
      </c>
      <c r="D167">
        <v>589</v>
      </c>
      <c r="E167" s="404">
        <v>171109529</v>
      </c>
      <c r="F167" s="401" t="str">
        <f t="shared" si="2"/>
        <v>Í1+)TÈ9ÊÎ</v>
      </c>
    </row>
    <row r="168" spans="1:6" ht="26.1">
      <c r="A168" s="403" t="s">
        <v>14830</v>
      </c>
      <c r="B168">
        <v>34400</v>
      </c>
      <c r="C168" t="s">
        <v>14831</v>
      </c>
      <c r="D168">
        <v>255</v>
      </c>
      <c r="E168" s="404">
        <v>171114193</v>
      </c>
      <c r="F168" s="401" t="str">
        <f t="shared" si="2"/>
        <v>Í1+.3È3TÎ</v>
      </c>
    </row>
    <row r="169" spans="1:6" ht="26.1">
      <c r="A169" s="403" t="s">
        <v>14832</v>
      </c>
      <c r="B169">
        <v>8800</v>
      </c>
      <c r="C169" t="s">
        <v>14833</v>
      </c>
      <c r="D169">
        <v>282</v>
      </c>
      <c r="E169" s="404">
        <v>171115937</v>
      </c>
      <c r="F169" s="401" t="str">
        <f t="shared" si="2"/>
        <v>Í1+/}È7bÎ</v>
      </c>
    </row>
    <row r="170" spans="1:6" ht="26.1">
      <c r="A170" s="403" t="s">
        <v>14834</v>
      </c>
      <c r="B170">
        <v>16800</v>
      </c>
      <c r="C170" t="s">
        <v>14835</v>
      </c>
      <c r="D170">
        <v>433</v>
      </c>
      <c r="E170" s="404">
        <v>171109671</v>
      </c>
      <c r="F170" s="401" t="str">
        <f t="shared" si="2"/>
        <v>Í1+)cÈ1+Î</v>
      </c>
    </row>
    <row r="171" spans="1:6" ht="26.1" hidden="1">
      <c r="A171" s="403" t="s">
        <v>14836</v>
      </c>
      <c r="B171">
        <v>26400</v>
      </c>
      <c r="C171" t="s">
        <v>14837</v>
      </c>
      <c r="D171">
        <v>366</v>
      </c>
      <c r="F171" s="401" t="e">
        <f t="shared" si="2"/>
        <v>#VALUE!</v>
      </c>
    </row>
    <row r="172" spans="1:6" ht="26.1">
      <c r="A172" s="403" t="s">
        <v>14838</v>
      </c>
      <c r="B172">
        <v>44000</v>
      </c>
      <c r="C172" t="s">
        <v>14839</v>
      </c>
      <c r="D172">
        <v>348</v>
      </c>
      <c r="E172" s="404">
        <v>171114277</v>
      </c>
      <c r="F172" s="401" t="str">
        <f t="shared" si="2"/>
        <v>Í1+.;È7%Î</v>
      </c>
    </row>
    <row r="173" spans="1:6" ht="26.1">
      <c r="A173" s="403" t="s">
        <v>14840</v>
      </c>
      <c r="B173">
        <v>16800</v>
      </c>
      <c r="C173" t="s">
        <v>14841</v>
      </c>
      <c r="D173">
        <v>183</v>
      </c>
      <c r="E173" s="404">
        <v>171108766</v>
      </c>
      <c r="F173" s="401" t="str">
        <f t="shared" si="2"/>
        <v>Í1+(lÈ6jÎ</v>
      </c>
    </row>
    <row r="174" spans="1:6" ht="26.1">
      <c r="A174" s="403" t="s">
        <v>14842</v>
      </c>
      <c r="B174">
        <v>24800</v>
      </c>
      <c r="C174" t="s">
        <v>14843</v>
      </c>
      <c r="D174">
        <v>272</v>
      </c>
      <c r="E174" s="404">
        <v>171115932</v>
      </c>
      <c r="F174" s="401" t="str">
        <f t="shared" si="2"/>
        <v>Í1+/}È2DÎ</v>
      </c>
    </row>
    <row r="175" spans="1:6" ht="26.1">
      <c r="A175" s="403" t="s">
        <v>14844</v>
      </c>
      <c r="B175">
        <v>12000</v>
      </c>
      <c r="C175" t="s">
        <v>14845</v>
      </c>
      <c r="D175">
        <v>279</v>
      </c>
      <c r="E175" s="404">
        <v>171106660</v>
      </c>
      <c r="F175" s="401" t="str">
        <f t="shared" si="2"/>
        <v>Í1+&amp;bÈ0ÃÎ</v>
      </c>
    </row>
    <row r="176" spans="1:6" ht="26.1">
      <c r="A176" s="403" t="s">
        <v>14846</v>
      </c>
      <c r="B176">
        <v>109600</v>
      </c>
      <c r="C176" t="s">
        <v>14847</v>
      </c>
      <c r="D176">
        <v>312</v>
      </c>
      <c r="E176" s="404">
        <v>171114244</v>
      </c>
      <c r="F176" s="401" t="str">
        <f t="shared" si="2"/>
        <v>Í1+.8È4nÎ</v>
      </c>
    </row>
    <row r="177" spans="1:6" ht="26.1">
      <c r="A177" s="403" t="s">
        <v>14848</v>
      </c>
      <c r="B177">
        <v>44000</v>
      </c>
      <c r="C177" t="s">
        <v>14849</v>
      </c>
      <c r="D177">
        <v>311</v>
      </c>
      <c r="E177" s="404">
        <v>171114243</v>
      </c>
      <c r="F177" s="401" t="str">
        <f t="shared" si="2"/>
        <v>Í1+.8È3hÎ</v>
      </c>
    </row>
    <row r="178" spans="1:6" ht="26.1">
      <c r="A178" s="403" t="s">
        <v>14850</v>
      </c>
      <c r="B178">
        <v>18400</v>
      </c>
      <c r="C178" t="s">
        <v>14851</v>
      </c>
      <c r="D178">
        <v>9</v>
      </c>
      <c r="E178" s="404">
        <v>171106796</v>
      </c>
      <c r="F178" s="401" t="str">
        <f t="shared" si="2"/>
        <v>Í1+&amp;oÈ6pÎ</v>
      </c>
    </row>
    <row r="179" spans="1:6" ht="26.1" hidden="1">
      <c r="A179" s="403" t="s">
        <v>14852</v>
      </c>
      <c r="B179">
        <v>92200</v>
      </c>
      <c r="C179" t="s">
        <v>14853</v>
      </c>
      <c r="D179">
        <v>408</v>
      </c>
      <c r="F179" s="401" t="e">
        <f t="shared" si="2"/>
        <v>#VALUE!</v>
      </c>
    </row>
    <row r="180" spans="1:6" ht="26.1">
      <c r="A180" s="403" t="s">
        <v>14854</v>
      </c>
      <c r="B180">
        <v>66400</v>
      </c>
      <c r="C180" t="s">
        <v>14855</v>
      </c>
      <c r="D180">
        <v>20</v>
      </c>
      <c r="E180" s="404">
        <v>171111947</v>
      </c>
      <c r="F180" s="401" t="str">
        <f t="shared" si="2"/>
        <v>Í1++~È7ZÎ</v>
      </c>
    </row>
    <row r="181" spans="1:6" ht="26.1">
      <c r="A181" s="403" t="s">
        <v>14856</v>
      </c>
      <c r="B181">
        <v>4700</v>
      </c>
      <c r="C181" t="s">
        <v>14857</v>
      </c>
      <c r="D181">
        <v>254</v>
      </c>
      <c r="E181" s="404">
        <v>171104726</v>
      </c>
      <c r="F181" s="401" t="str">
        <f t="shared" si="2"/>
        <v>Í1+$hÈ6NÎ</v>
      </c>
    </row>
    <row r="182" spans="1:6" ht="26.1">
      <c r="A182" s="403" t="s">
        <v>14858</v>
      </c>
      <c r="B182">
        <v>4700</v>
      </c>
      <c r="C182" t="s">
        <v>14859</v>
      </c>
      <c r="D182">
        <v>142</v>
      </c>
      <c r="E182" s="404">
        <v>171114007</v>
      </c>
      <c r="F182" s="401" t="str">
        <f t="shared" si="2"/>
        <v>Í1+.ÂÈ7ÂÎ</v>
      </c>
    </row>
    <row r="183" spans="1:6" ht="26.1">
      <c r="A183" s="403" t="s">
        <v>14860</v>
      </c>
      <c r="B183">
        <v>48800</v>
      </c>
      <c r="C183" t="s">
        <v>14861</v>
      </c>
      <c r="D183">
        <v>327</v>
      </c>
      <c r="E183" s="404">
        <v>171114258</v>
      </c>
      <c r="F183" s="401" t="str">
        <f t="shared" si="2"/>
        <v>Í1+.9È8#Î</v>
      </c>
    </row>
    <row r="184" spans="1:6" ht="26.1">
      <c r="A184" s="403" t="s">
        <v>14862</v>
      </c>
      <c r="B184">
        <v>16800</v>
      </c>
      <c r="C184" t="s">
        <v>14863</v>
      </c>
      <c r="D184">
        <v>328</v>
      </c>
      <c r="E184" s="404">
        <v>171114259</v>
      </c>
      <c r="F184" s="401" t="str">
        <f t="shared" si="2"/>
        <v>Í1+.9È9)Î</v>
      </c>
    </row>
    <row r="185" spans="1:6" ht="26.1">
      <c r="A185" s="403" t="s">
        <v>14864</v>
      </c>
      <c r="B185">
        <v>8800</v>
      </c>
      <c r="C185" t="s">
        <v>14865</v>
      </c>
      <c r="D185">
        <v>380</v>
      </c>
      <c r="E185" s="404">
        <v>171114309</v>
      </c>
      <c r="F185" s="401" t="str">
        <f t="shared" si="2"/>
        <v>Í1+.&gt;È9=Î</v>
      </c>
    </row>
    <row r="186" spans="1:6" ht="26.1">
      <c r="A186" s="403" t="s">
        <v>14866</v>
      </c>
      <c r="B186">
        <v>26400</v>
      </c>
      <c r="C186" t="s">
        <v>14867</v>
      </c>
      <c r="D186">
        <v>326</v>
      </c>
      <c r="E186" s="404">
        <v>171114257</v>
      </c>
      <c r="F186" s="401" t="str">
        <f t="shared" si="2"/>
        <v>Í1+.9È7ÈÎ</v>
      </c>
    </row>
    <row r="187" spans="1:6" ht="26.1">
      <c r="A187" s="403" t="s">
        <v>14868</v>
      </c>
      <c r="B187">
        <v>47200</v>
      </c>
      <c r="C187" t="s">
        <v>14869</v>
      </c>
      <c r="D187">
        <v>249</v>
      </c>
      <c r="E187" s="404">
        <v>171104730</v>
      </c>
      <c r="F187" s="401" t="str">
        <f t="shared" si="2"/>
        <v>Í1+$iÈ0.Î</v>
      </c>
    </row>
    <row r="188" spans="1:6" ht="26.1">
      <c r="A188" s="403" t="s">
        <v>14870</v>
      </c>
      <c r="B188">
        <v>8800</v>
      </c>
      <c r="C188" t="s">
        <v>14871</v>
      </c>
      <c r="D188">
        <v>466</v>
      </c>
      <c r="E188" s="404">
        <v>171106641</v>
      </c>
      <c r="F188" s="401" t="str">
        <f t="shared" si="2"/>
        <v>Í1+&amp;`È1}Î</v>
      </c>
    </row>
    <row r="189" spans="1:6" ht="26.1">
      <c r="A189" s="403" t="s">
        <v>14872</v>
      </c>
      <c r="B189">
        <v>8800</v>
      </c>
      <c r="C189" t="s">
        <v>14873</v>
      </c>
      <c r="D189">
        <v>70</v>
      </c>
      <c r="E189" s="404">
        <v>171107090</v>
      </c>
      <c r="F189" s="401" t="str">
        <f t="shared" si="2"/>
        <v>Í1+')È0lÎ</v>
      </c>
    </row>
    <row r="190" spans="1:6" ht="26.1">
      <c r="A190" s="403" t="s">
        <v>14874</v>
      </c>
      <c r="B190">
        <v>26400</v>
      </c>
      <c r="C190" t="s">
        <v>14875</v>
      </c>
      <c r="D190">
        <v>36</v>
      </c>
      <c r="E190" s="404">
        <v>171106763</v>
      </c>
      <c r="F190" s="401" t="str">
        <f t="shared" si="2"/>
        <v>Í1+&amp;lÈ3RÎ</v>
      </c>
    </row>
    <row r="191" spans="1:6" ht="26.1">
      <c r="A191" s="403" t="s">
        <v>10975</v>
      </c>
      <c r="B191">
        <v>32800</v>
      </c>
      <c r="C191" t="s">
        <v>14876</v>
      </c>
      <c r="D191">
        <v>25</v>
      </c>
      <c r="E191" s="404">
        <v>171114046</v>
      </c>
      <c r="F191" s="401" t="str">
        <f t="shared" si="2"/>
        <v>Í1+.$È6*Î</v>
      </c>
    </row>
    <row r="192" spans="1:6" ht="26.1" hidden="1">
      <c r="A192" s="403" t="s">
        <v>14877</v>
      </c>
      <c r="B192">
        <v>301600</v>
      </c>
      <c r="C192" t="s">
        <v>14878</v>
      </c>
      <c r="D192">
        <v>492</v>
      </c>
      <c r="F192" s="401" t="e">
        <f t="shared" si="2"/>
        <v>#VALUE!</v>
      </c>
    </row>
    <row r="193" spans="1:6" ht="26.1">
      <c r="A193" s="403" t="s">
        <v>14879</v>
      </c>
      <c r="B193">
        <v>55200</v>
      </c>
      <c r="C193" t="s">
        <v>14880</v>
      </c>
      <c r="D193">
        <v>128</v>
      </c>
      <c r="E193" s="404">
        <v>171104616</v>
      </c>
      <c r="F193" s="401" t="str">
        <f t="shared" si="2"/>
        <v>Í1+$]È6"Î</v>
      </c>
    </row>
    <row r="194" spans="1:6" ht="26.1">
      <c r="A194" s="403" t="s">
        <v>14881</v>
      </c>
      <c r="B194">
        <v>24800</v>
      </c>
      <c r="C194" t="s">
        <v>14882</v>
      </c>
      <c r="D194">
        <v>55</v>
      </c>
      <c r="E194" s="404">
        <v>171110888</v>
      </c>
      <c r="F194" s="401" t="str">
        <f t="shared" si="2"/>
        <v>Í1+*xÈ8EÎ</v>
      </c>
    </row>
    <row r="195" spans="1:6" ht="26.1">
      <c r="A195" s="403" t="s">
        <v>14883</v>
      </c>
      <c r="B195">
        <v>10400</v>
      </c>
      <c r="C195" t="s">
        <v>14884</v>
      </c>
      <c r="D195">
        <v>43</v>
      </c>
      <c r="E195" s="404">
        <v>171113973</v>
      </c>
      <c r="F195" s="401" t="str">
        <f t="shared" ref="F195:F258" si="3">Code128(E195)</f>
        <v>Í1+-ÅÈ3TÎ</v>
      </c>
    </row>
    <row r="196" spans="1:6" ht="26.1" hidden="1">
      <c r="A196" s="403" t="s">
        <v>14885</v>
      </c>
      <c r="B196">
        <v>10400</v>
      </c>
      <c r="C196" t="s">
        <v>14886</v>
      </c>
      <c r="D196">
        <v>2</v>
      </c>
      <c r="F196" s="401" t="e">
        <f t="shared" si="3"/>
        <v>#VALUE!</v>
      </c>
    </row>
    <row r="197" spans="1:6" ht="26.1">
      <c r="A197" s="403" t="s">
        <v>14887</v>
      </c>
      <c r="B197">
        <v>10400</v>
      </c>
      <c r="C197" t="s">
        <v>14888</v>
      </c>
      <c r="D197">
        <v>99</v>
      </c>
      <c r="E197" s="404">
        <v>171111880</v>
      </c>
      <c r="F197" s="401" t="str">
        <f t="shared" si="3"/>
        <v>Í1++xÈ0ÃÎ</v>
      </c>
    </row>
    <row r="198" spans="1:6" ht="26.1" hidden="1">
      <c r="A198" s="403" t="s">
        <v>14889</v>
      </c>
      <c r="B198">
        <v>12000</v>
      </c>
      <c r="C198" t="s">
        <v>14890</v>
      </c>
      <c r="D198">
        <v>494</v>
      </c>
      <c r="F198" s="401" t="e">
        <f t="shared" si="3"/>
        <v>#VALUE!</v>
      </c>
    </row>
    <row r="199" spans="1:6" ht="26.1" hidden="1">
      <c r="A199" s="403" t="s">
        <v>14891</v>
      </c>
      <c r="B199">
        <v>40800</v>
      </c>
      <c r="C199" t="s">
        <v>14892</v>
      </c>
      <c r="D199">
        <v>13</v>
      </c>
      <c r="F199" s="401" t="e">
        <f t="shared" si="3"/>
        <v>#VALUE!</v>
      </c>
    </row>
    <row r="200" spans="1:6" ht="26.1" hidden="1">
      <c r="A200" s="403" t="s">
        <v>14893</v>
      </c>
      <c r="B200">
        <v>34400</v>
      </c>
      <c r="C200" t="s">
        <v>14894</v>
      </c>
      <c r="D200">
        <v>14</v>
      </c>
      <c r="F200" s="401" t="e">
        <f t="shared" si="3"/>
        <v>#VALUE!</v>
      </c>
    </row>
    <row r="201" spans="1:6" ht="26.1" hidden="1">
      <c r="A201" s="403" t="s">
        <v>14895</v>
      </c>
      <c r="B201">
        <v>13600</v>
      </c>
      <c r="C201" t="s">
        <v>14896</v>
      </c>
      <c r="D201">
        <v>15</v>
      </c>
      <c r="F201" s="401" t="e">
        <f t="shared" si="3"/>
        <v>#VALUE!</v>
      </c>
    </row>
    <row r="202" spans="1:6" ht="26.1" hidden="1">
      <c r="A202" s="403" t="s">
        <v>14897</v>
      </c>
      <c r="B202">
        <v>23200</v>
      </c>
      <c r="C202" t="s">
        <v>14898</v>
      </c>
      <c r="D202">
        <v>12</v>
      </c>
      <c r="F202" s="401" t="e">
        <f t="shared" si="3"/>
        <v>#VALUE!</v>
      </c>
    </row>
    <row r="203" spans="1:6" ht="26.1" hidden="1">
      <c r="A203" s="403" t="s">
        <v>14899</v>
      </c>
      <c r="B203">
        <v>20000</v>
      </c>
      <c r="C203" t="s">
        <v>14900</v>
      </c>
      <c r="D203">
        <v>16</v>
      </c>
      <c r="F203" s="401" t="e">
        <f t="shared" si="3"/>
        <v>#VALUE!</v>
      </c>
    </row>
    <row r="204" spans="1:6" ht="26.1">
      <c r="A204" s="403" t="s">
        <v>14901</v>
      </c>
      <c r="B204">
        <v>8800</v>
      </c>
      <c r="C204" t="s">
        <v>14902</v>
      </c>
      <c r="D204">
        <v>155</v>
      </c>
      <c r="E204" s="404">
        <v>171108845</v>
      </c>
      <c r="F204" s="401" t="str">
        <f t="shared" si="3"/>
        <v>Í1+(tÈ5ÈÎ</v>
      </c>
    </row>
    <row r="205" spans="1:6" ht="26.1">
      <c r="A205" s="403" t="s">
        <v>14903</v>
      </c>
      <c r="B205">
        <v>13600</v>
      </c>
      <c r="C205" t="s">
        <v>14904</v>
      </c>
      <c r="D205">
        <v>59</v>
      </c>
      <c r="E205" s="404">
        <v>171106801</v>
      </c>
      <c r="F205" s="401" t="str">
        <f t="shared" si="3"/>
        <v>Í1+&amp;pÈ1VÎ</v>
      </c>
    </row>
    <row r="206" spans="1:6" ht="26.1">
      <c r="A206" s="403" t="s">
        <v>14905</v>
      </c>
      <c r="B206">
        <v>34400</v>
      </c>
      <c r="C206" t="s">
        <v>14906</v>
      </c>
      <c r="D206">
        <v>251</v>
      </c>
      <c r="E206" s="404">
        <v>171114190</v>
      </c>
      <c r="F206" s="401" t="str">
        <f t="shared" si="3"/>
        <v>Í1+.3È0BÎ</v>
      </c>
    </row>
    <row r="207" spans="1:6" ht="26.1" hidden="1">
      <c r="A207" s="403" t="s">
        <v>392</v>
      </c>
      <c r="B207">
        <v>53800</v>
      </c>
      <c r="C207" t="s">
        <v>14907</v>
      </c>
      <c r="D207">
        <v>242</v>
      </c>
      <c r="F207" s="401" t="e">
        <f t="shared" si="3"/>
        <v>#VALUE!</v>
      </c>
    </row>
    <row r="208" spans="1:6" ht="26.1" hidden="1">
      <c r="A208" s="403" t="s">
        <v>14908</v>
      </c>
      <c r="B208">
        <v>12000</v>
      </c>
      <c r="C208" t="s">
        <v>14909</v>
      </c>
      <c r="D208">
        <v>502</v>
      </c>
      <c r="F208" s="401" t="e">
        <f t="shared" si="3"/>
        <v>#VALUE!</v>
      </c>
    </row>
    <row r="209" spans="1:6" ht="26.1">
      <c r="A209" s="403" t="s">
        <v>14910</v>
      </c>
      <c r="B209">
        <v>21600</v>
      </c>
      <c r="C209" t="s">
        <v>14911</v>
      </c>
      <c r="D209">
        <v>140</v>
      </c>
      <c r="E209" s="404">
        <v>171106870</v>
      </c>
      <c r="F209" s="401" t="str">
        <f t="shared" si="3"/>
        <v>Í1+&amp;wÈ0lÎ</v>
      </c>
    </row>
    <row r="210" spans="1:6" ht="26.1" hidden="1">
      <c r="A210" s="403" t="s">
        <v>14912</v>
      </c>
      <c r="B210">
        <v>60000</v>
      </c>
      <c r="C210" t="s">
        <v>14913</v>
      </c>
      <c r="D210">
        <v>530</v>
      </c>
      <c r="F210" s="401" t="e">
        <f t="shared" si="3"/>
        <v>#VALUE!</v>
      </c>
    </row>
    <row r="211" spans="1:6" ht="26.1">
      <c r="A211" s="403" t="s">
        <v>14914</v>
      </c>
      <c r="B211">
        <v>15200</v>
      </c>
      <c r="C211" t="s">
        <v>14915</v>
      </c>
      <c r="D211">
        <v>300</v>
      </c>
      <c r="E211" s="404">
        <v>171110933</v>
      </c>
      <c r="F211" s="401" t="str">
        <f t="shared" si="3"/>
        <v>Í1+*}È3;Î</v>
      </c>
    </row>
    <row r="212" spans="1:6" ht="26.1" hidden="1">
      <c r="A212" s="403" t="s">
        <v>14916</v>
      </c>
      <c r="B212">
        <v>7200</v>
      </c>
      <c r="C212" t="s">
        <v>14917</v>
      </c>
      <c r="D212">
        <v>170</v>
      </c>
      <c r="F212" s="401" t="e">
        <f t="shared" si="3"/>
        <v>#VALUE!</v>
      </c>
    </row>
    <row r="213" spans="1:6" ht="26.1">
      <c r="A213" s="403" t="s">
        <v>14918</v>
      </c>
      <c r="B213">
        <v>28000</v>
      </c>
      <c r="C213" t="s">
        <v>14919</v>
      </c>
      <c r="D213">
        <v>272</v>
      </c>
      <c r="E213" s="404">
        <v>171106985</v>
      </c>
      <c r="F213" s="401" t="str">
        <f t="shared" si="3"/>
        <v>Í1+&amp;ÆÈ5OÎ</v>
      </c>
    </row>
    <row r="214" spans="1:6" ht="26.1">
      <c r="A214" s="403" t="s">
        <v>14920</v>
      </c>
      <c r="B214">
        <v>12000</v>
      </c>
      <c r="C214" t="s">
        <v>14921</v>
      </c>
      <c r="D214">
        <v>184</v>
      </c>
      <c r="E214" s="404">
        <v>171107022</v>
      </c>
      <c r="F214" s="401" t="str">
        <f t="shared" si="3"/>
        <v>Í1+'"È2\Î</v>
      </c>
    </row>
    <row r="215" spans="1:6" ht="26.1">
      <c r="A215" s="403" t="s">
        <v>14922</v>
      </c>
      <c r="B215">
        <v>21600</v>
      </c>
      <c r="C215" t="s">
        <v>14923</v>
      </c>
      <c r="D215">
        <v>447</v>
      </c>
      <c r="E215" s="404">
        <v>171109657</v>
      </c>
      <c r="F215" s="401" t="str">
        <f t="shared" si="3"/>
        <v>Í1+)aÈ7GÎ</v>
      </c>
    </row>
    <row r="216" spans="1:6" ht="26.1">
      <c r="A216" s="403" t="s">
        <v>14924</v>
      </c>
      <c r="B216">
        <v>21600</v>
      </c>
      <c r="C216" t="s">
        <v>14925</v>
      </c>
      <c r="D216">
        <v>469</v>
      </c>
      <c r="E216" s="404">
        <v>171114391</v>
      </c>
      <c r="F216" s="401" t="str">
        <f t="shared" si="3"/>
        <v>Í1+.GÈ11Î</v>
      </c>
    </row>
    <row r="217" spans="1:6" ht="26.1">
      <c r="A217" s="403" t="s">
        <v>14926</v>
      </c>
      <c r="B217">
        <v>16800</v>
      </c>
      <c r="C217" t="s">
        <v>14927</v>
      </c>
      <c r="D217">
        <v>273</v>
      </c>
      <c r="E217" s="404">
        <v>171114208</v>
      </c>
      <c r="F217" s="401" t="str">
        <f t="shared" si="3"/>
        <v>Í1+.4È8vÎ</v>
      </c>
    </row>
    <row r="218" spans="1:6" ht="26.1" hidden="1">
      <c r="A218" s="403" t="s">
        <v>14928</v>
      </c>
      <c r="B218">
        <v>26400</v>
      </c>
      <c r="C218" t="s">
        <v>14929</v>
      </c>
      <c r="D218">
        <v>530</v>
      </c>
      <c r="F218" s="401" t="e">
        <f t="shared" si="3"/>
        <v>#VALUE!</v>
      </c>
    </row>
    <row r="219" spans="1:6" ht="26.1">
      <c r="A219" s="403" t="s">
        <v>14930</v>
      </c>
      <c r="B219">
        <v>2100</v>
      </c>
      <c r="C219" t="s">
        <v>14931</v>
      </c>
      <c r="D219">
        <v>325</v>
      </c>
      <c r="E219" s="404">
        <v>171107190</v>
      </c>
      <c r="F219" s="401" t="str">
        <f t="shared" si="3"/>
        <v>Í1+'3È0-Î</v>
      </c>
    </row>
    <row r="220" spans="1:6" ht="26.1" hidden="1">
      <c r="A220" s="403" t="s">
        <v>14932</v>
      </c>
      <c r="B220">
        <v>18400</v>
      </c>
      <c r="C220" t="s">
        <v>14933</v>
      </c>
      <c r="D220">
        <v>560</v>
      </c>
      <c r="F220" s="401" t="e">
        <f t="shared" si="3"/>
        <v>#VALUE!</v>
      </c>
    </row>
    <row r="221" spans="1:6" ht="26.1">
      <c r="A221" s="403" t="s">
        <v>14934</v>
      </c>
      <c r="B221">
        <v>12000</v>
      </c>
      <c r="C221" t="s">
        <v>14935</v>
      </c>
      <c r="D221">
        <v>411</v>
      </c>
      <c r="E221" s="404">
        <v>171111926</v>
      </c>
      <c r="F221" s="401" t="str">
        <f t="shared" si="3"/>
        <v>Í1++|È6LÎ</v>
      </c>
    </row>
    <row r="222" spans="1:6" ht="26.1">
      <c r="A222" s="403" t="s">
        <v>14936</v>
      </c>
      <c r="B222">
        <v>10400</v>
      </c>
      <c r="C222" t="s">
        <v>14937</v>
      </c>
      <c r="D222">
        <v>333</v>
      </c>
      <c r="E222" s="404">
        <v>171109757</v>
      </c>
      <c r="F222" s="401" t="str">
        <f t="shared" si="3"/>
        <v>Í1+)kÈ7oÎ</v>
      </c>
    </row>
    <row r="223" spans="1:6" ht="26.1">
      <c r="A223" s="403" t="s">
        <v>14938</v>
      </c>
      <c r="B223">
        <v>4700</v>
      </c>
      <c r="C223" t="s">
        <v>14939</v>
      </c>
      <c r="D223">
        <v>133</v>
      </c>
      <c r="E223" s="404">
        <v>171114667</v>
      </c>
      <c r="F223" s="401" t="str">
        <f t="shared" si="3"/>
        <v>Í1+.bÈ7ZÎ</v>
      </c>
    </row>
    <row r="224" spans="1:6" ht="26.1">
      <c r="A224" s="403" t="s">
        <v>14940</v>
      </c>
      <c r="B224">
        <v>26400</v>
      </c>
      <c r="C224" t="s">
        <v>14941</v>
      </c>
      <c r="D224">
        <v>191</v>
      </c>
      <c r="E224" s="404">
        <v>171107046</v>
      </c>
      <c r="F224" s="401" t="str">
        <f t="shared" si="3"/>
        <v>Í1+'$È6|Î</v>
      </c>
    </row>
    <row r="225" spans="1:6" ht="26.1">
      <c r="A225" s="403" t="s">
        <v>14942</v>
      </c>
      <c r="B225">
        <v>34400</v>
      </c>
      <c r="C225" t="s">
        <v>14943</v>
      </c>
      <c r="D225">
        <v>458</v>
      </c>
      <c r="E225" s="404">
        <v>171111184</v>
      </c>
      <c r="F225" s="401" t="str">
        <f t="shared" si="3"/>
        <v>Í1++2È4MÎ</v>
      </c>
    </row>
    <row r="226" spans="1:6" ht="26.1">
      <c r="A226" s="403" t="s">
        <v>14944</v>
      </c>
      <c r="B226">
        <v>3400</v>
      </c>
      <c r="C226" t="s">
        <v>14945</v>
      </c>
      <c r="D226">
        <v>278</v>
      </c>
      <c r="E226" s="404">
        <v>171110564</v>
      </c>
      <c r="F226" s="401" t="str">
        <f t="shared" si="3"/>
        <v>Í1+*XÈ4{Î</v>
      </c>
    </row>
    <row r="227" spans="1:6" ht="26.1">
      <c r="A227" s="403" t="s">
        <v>14946</v>
      </c>
      <c r="B227">
        <v>2100</v>
      </c>
      <c r="C227" t="s">
        <v>14947</v>
      </c>
      <c r="D227">
        <v>87</v>
      </c>
      <c r="E227" s="404">
        <v>171110854</v>
      </c>
      <c r="F227" s="401" t="str">
        <f t="shared" si="3"/>
        <v>Í1+*uÈ4!Î</v>
      </c>
    </row>
    <row r="228" spans="1:6" ht="26.1">
      <c r="A228" s="403" t="s">
        <v>11736</v>
      </c>
      <c r="B228">
        <v>7200</v>
      </c>
      <c r="C228" t="s">
        <v>14948</v>
      </c>
      <c r="D228">
        <v>61</v>
      </c>
      <c r="E228" s="404">
        <v>171106803</v>
      </c>
      <c r="F228" s="401" t="str">
        <f t="shared" si="3"/>
        <v>Í1+&amp;pÈ3bÎ</v>
      </c>
    </row>
    <row r="229" spans="1:6" ht="26.1">
      <c r="A229" s="403" t="s">
        <v>14949</v>
      </c>
      <c r="B229">
        <v>36000</v>
      </c>
      <c r="C229" t="s">
        <v>14950</v>
      </c>
      <c r="D229">
        <v>314</v>
      </c>
      <c r="E229" s="404">
        <v>171107180</v>
      </c>
      <c r="F229" s="401" t="str">
        <f t="shared" si="3"/>
        <v>Í1+'2È0)Î</v>
      </c>
    </row>
    <row r="230" spans="1:6" ht="26.1">
      <c r="A230" s="403" t="s">
        <v>14951</v>
      </c>
      <c r="B230">
        <v>42400</v>
      </c>
      <c r="C230" t="s">
        <v>14952</v>
      </c>
      <c r="D230">
        <v>313</v>
      </c>
      <c r="E230" s="404">
        <v>171107179</v>
      </c>
      <c r="F230" s="401" t="str">
        <f t="shared" si="3"/>
        <v>Í1+'1È9[Î</v>
      </c>
    </row>
    <row r="231" spans="1:6" ht="26.1" hidden="1">
      <c r="A231" s="403" t="s">
        <v>14953</v>
      </c>
      <c r="B231">
        <v>28000</v>
      </c>
      <c r="C231" t="s">
        <v>14954</v>
      </c>
      <c r="D231">
        <v>573</v>
      </c>
      <c r="F231" s="401" t="e">
        <f t="shared" si="3"/>
        <v>#VALUE!</v>
      </c>
    </row>
    <row r="232" spans="1:6" ht="26.1">
      <c r="A232" s="403" t="s">
        <v>14955</v>
      </c>
      <c r="B232">
        <v>12000</v>
      </c>
      <c r="C232" t="s">
        <v>14956</v>
      </c>
      <c r="D232">
        <v>75</v>
      </c>
      <c r="E232" s="404">
        <v>171112040</v>
      </c>
      <c r="F232" s="401" t="str">
        <f t="shared" si="3"/>
        <v>Í1+,$È0gÎ</v>
      </c>
    </row>
    <row r="233" spans="1:6" ht="26.1" hidden="1">
      <c r="A233" s="403" t="s">
        <v>14957</v>
      </c>
      <c r="B233">
        <v>79400</v>
      </c>
      <c r="C233" t="s">
        <v>14958</v>
      </c>
      <c r="D233">
        <v>522</v>
      </c>
      <c r="F233" s="401" t="e">
        <f t="shared" si="3"/>
        <v>#VALUE!</v>
      </c>
    </row>
    <row r="234" spans="1:6" ht="26.1">
      <c r="A234" s="403" t="s">
        <v>14959</v>
      </c>
      <c r="B234">
        <v>13600</v>
      </c>
      <c r="C234" t="s">
        <v>14960</v>
      </c>
      <c r="D234">
        <v>64</v>
      </c>
      <c r="E234" s="404">
        <v>171110920</v>
      </c>
      <c r="F234" s="401" t="str">
        <f t="shared" si="3"/>
        <v>Í1+*|È0%Î</v>
      </c>
    </row>
    <row r="235" spans="1:6" ht="26.1">
      <c r="A235" s="403" t="s">
        <v>14961</v>
      </c>
      <c r="B235">
        <v>39200</v>
      </c>
      <c r="C235" t="s">
        <v>14962</v>
      </c>
      <c r="D235">
        <v>73</v>
      </c>
      <c r="E235" s="404">
        <v>171110770</v>
      </c>
      <c r="F235" s="401" t="str">
        <f t="shared" si="3"/>
        <v>Í1+*mÈ0PÎ</v>
      </c>
    </row>
    <row r="236" spans="1:6" ht="26.1">
      <c r="A236" s="403" t="s">
        <v>7100</v>
      </c>
      <c r="B236">
        <v>12000</v>
      </c>
      <c r="C236" t="s">
        <v>14963</v>
      </c>
      <c r="D236">
        <v>105</v>
      </c>
      <c r="E236" s="404">
        <v>171114642</v>
      </c>
      <c r="F236" s="401" t="str">
        <f t="shared" si="3"/>
        <v>Í1+.`È24Î</v>
      </c>
    </row>
    <row r="237" spans="1:6" ht="26.1">
      <c r="A237" s="403" t="s">
        <v>14964</v>
      </c>
      <c r="B237">
        <v>23200</v>
      </c>
      <c r="C237" t="s">
        <v>14965</v>
      </c>
      <c r="D237">
        <v>441</v>
      </c>
      <c r="E237" s="404">
        <v>171106627</v>
      </c>
      <c r="F237" s="401" t="str">
        <f t="shared" si="3"/>
        <v>Í1+&amp;^È72Î</v>
      </c>
    </row>
    <row r="238" spans="1:6" ht="26.1">
      <c r="A238" s="403" t="s">
        <v>14966</v>
      </c>
      <c r="B238">
        <v>40800</v>
      </c>
      <c r="C238" t="s">
        <v>14967</v>
      </c>
      <c r="D238">
        <v>154</v>
      </c>
      <c r="E238" s="404">
        <v>171111062</v>
      </c>
      <c r="F238" s="401" t="str">
        <f t="shared" si="3"/>
        <v>Í1++&amp;È2xÎ</v>
      </c>
    </row>
    <row r="239" spans="1:6" ht="26.1">
      <c r="A239" s="403" t="s">
        <v>14968</v>
      </c>
      <c r="B239">
        <v>15200</v>
      </c>
      <c r="C239" t="s">
        <v>14969</v>
      </c>
      <c r="D239">
        <v>446</v>
      </c>
      <c r="E239" s="404">
        <v>171109658</v>
      </c>
      <c r="F239" s="401" t="str">
        <f t="shared" si="3"/>
        <v>Í1+)aÈ8MÎ</v>
      </c>
    </row>
    <row r="240" spans="1:6" ht="26.1">
      <c r="A240" s="403" t="s">
        <v>14970</v>
      </c>
      <c r="B240">
        <v>21600</v>
      </c>
      <c r="C240" t="s">
        <v>14971</v>
      </c>
      <c r="D240">
        <v>449</v>
      </c>
      <c r="E240" s="404">
        <v>171109656</v>
      </c>
      <c r="F240" s="401" t="str">
        <f t="shared" si="3"/>
        <v>Í1+)aÈ6AÎ</v>
      </c>
    </row>
    <row r="241" spans="1:6" ht="26.1">
      <c r="A241" s="403" t="s">
        <v>14972</v>
      </c>
      <c r="B241">
        <v>45600</v>
      </c>
      <c r="C241" t="s">
        <v>14973</v>
      </c>
      <c r="D241">
        <v>444</v>
      </c>
      <c r="E241" s="404">
        <v>171107293</v>
      </c>
      <c r="F241" s="401" t="str">
        <f t="shared" si="3"/>
        <v>Í1+'=È3gÎ</v>
      </c>
    </row>
    <row r="242" spans="1:6" ht="26.1" hidden="1">
      <c r="A242" s="403" t="s">
        <v>14974</v>
      </c>
      <c r="B242">
        <v>74600</v>
      </c>
      <c r="C242" t="s">
        <v>14975</v>
      </c>
      <c r="D242">
        <v>292</v>
      </c>
      <c r="F242" s="401" t="e">
        <f t="shared" si="3"/>
        <v>#VALUE!</v>
      </c>
    </row>
    <row r="243" spans="1:6" ht="26.1">
      <c r="A243" s="403" t="s">
        <v>14976</v>
      </c>
      <c r="B243">
        <v>13600</v>
      </c>
      <c r="C243" t="s">
        <v>14977</v>
      </c>
      <c r="D243">
        <v>278</v>
      </c>
      <c r="E243" s="404">
        <v>171116076</v>
      </c>
      <c r="F243" s="401" t="str">
        <f t="shared" si="3"/>
        <v>Í1+0'È6&lt;Î</v>
      </c>
    </row>
    <row r="244" spans="1:6" ht="26.1">
      <c r="A244" s="403" t="s">
        <v>14978</v>
      </c>
      <c r="B244">
        <v>8800</v>
      </c>
      <c r="C244" t="s">
        <v>14979</v>
      </c>
      <c r="D244">
        <v>153</v>
      </c>
      <c r="E244" s="404">
        <v>171116062</v>
      </c>
      <c r="F244" s="401" t="str">
        <f t="shared" si="3"/>
        <v>Í1+0&amp;È2ÂÎ</v>
      </c>
    </row>
    <row r="245" spans="1:6" ht="26.1">
      <c r="A245" s="403" t="s">
        <v>14980</v>
      </c>
      <c r="B245">
        <v>12000</v>
      </c>
      <c r="C245" t="s">
        <v>14981</v>
      </c>
      <c r="D245">
        <v>152</v>
      </c>
      <c r="E245" s="404">
        <v>171115867</v>
      </c>
      <c r="F245" s="401" t="str">
        <f t="shared" si="3"/>
        <v>Í1+/vÈ7FÎ</v>
      </c>
    </row>
    <row r="246" spans="1:6" ht="26.1">
      <c r="A246" s="403" t="s">
        <v>6940</v>
      </c>
      <c r="B246">
        <v>55200</v>
      </c>
      <c r="C246" t="s">
        <v>14982</v>
      </c>
      <c r="D246">
        <v>85</v>
      </c>
      <c r="E246" s="404">
        <v>171107175</v>
      </c>
      <c r="F246" s="401" t="str">
        <f t="shared" si="3"/>
        <v>Í1+'1È5CÎ</v>
      </c>
    </row>
    <row r="247" spans="1:6" ht="26.1" hidden="1">
      <c r="A247" s="403" t="s">
        <v>14983</v>
      </c>
      <c r="B247">
        <v>20000</v>
      </c>
      <c r="C247" t="s">
        <v>14984</v>
      </c>
      <c r="D247">
        <v>220</v>
      </c>
      <c r="F247" s="401" t="e">
        <f t="shared" si="3"/>
        <v>#VALUE!</v>
      </c>
    </row>
    <row r="248" spans="1:6" ht="26.1">
      <c r="A248" s="403" t="s">
        <v>14985</v>
      </c>
      <c r="B248">
        <v>20000</v>
      </c>
      <c r="C248" t="s">
        <v>14986</v>
      </c>
      <c r="D248">
        <v>242</v>
      </c>
      <c r="E248" s="404">
        <v>171112088</v>
      </c>
      <c r="F248" s="401" t="str">
        <f t="shared" si="3"/>
        <v>Í1+,(È8@Î</v>
      </c>
    </row>
    <row r="249" spans="1:6" ht="26.1">
      <c r="A249" s="403" t="s">
        <v>14987</v>
      </c>
      <c r="B249">
        <v>95200</v>
      </c>
      <c r="C249" t="s">
        <v>14988</v>
      </c>
      <c r="D249">
        <v>134</v>
      </c>
      <c r="E249" s="404">
        <v>171114041</v>
      </c>
      <c r="F249" s="401" t="str">
        <f t="shared" si="3"/>
        <v>Í1+.$È1sÎ</v>
      </c>
    </row>
    <row r="250" spans="1:6" ht="26.1" hidden="1">
      <c r="A250" s="403" t="s">
        <v>14989</v>
      </c>
      <c r="B250">
        <v>159400</v>
      </c>
      <c r="C250" t="s">
        <v>14990</v>
      </c>
      <c r="D250">
        <v>109</v>
      </c>
      <c r="F250" s="401" t="e">
        <f t="shared" si="3"/>
        <v>#VALUE!</v>
      </c>
    </row>
    <row r="251" spans="1:6" ht="26.1" hidden="1">
      <c r="A251" s="403" t="s">
        <v>14991</v>
      </c>
      <c r="B251">
        <v>100000</v>
      </c>
      <c r="C251" t="s">
        <v>14992</v>
      </c>
      <c r="D251">
        <v>492</v>
      </c>
      <c r="F251" s="401" t="e">
        <f t="shared" si="3"/>
        <v>#VALUE!</v>
      </c>
    </row>
    <row r="252" spans="1:6" ht="26.1" hidden="1">
      <c r="A252" s="403" t="s">
        <v>386</v>
      </c>
      <c r="B252">
        <v>170600</v>
      </c>
      <c r="C252" t="s">
        <v>14993</v>
      </c>
      <c r="D252">
        <v>236</v>
      </c>
      <c r="F252" s="401" t="e">
        <f t="shared" si="3"/>
        <v>#VALUE!</v>
      </c>
    </row>
    <row r="253" spans="1:6" ht="26.1">
      <c r="A253" s="403" t="s">
        <v>14994</v>
      </c>
      <c r="B253">
        <v>23200</v>
      </c>
      <c r="C253" t="s">
        <v>14995</v>
      </c>
      <c r="D253">
        <v>26</v>
      </c>
      <c r="E253" s="404">
        <v>171110022</v>
      </c>
      <c r="F253" s="401" t="str">
        <f t="shared" si="3"/>
        <v>Í1+*"È2eÎ</v>
      </c>
    </row>
    <row r="254" spans="1:6" ht="26.1" hidden="1">
      <c r="A254" s="403" t="s">
        <v>14996</v>
      </c>
      <c r="B254">
        <v>157600</v>
      </c>
      <c r="C254" t="s">
        <v>14997</v>
      </c>
      <c r="D254">
        <v>489</v>
      </c>
      <c r="F254" s="401" t="e">
        <f t="shared" si="3"/>
        <v>#VALUE!</v>
      </c>
    </row>
    <row r="255" spans="1:6" ht="26.1">
      <c r="A255" s="403" t="s">
        <v>14998</v>
      </c>
      <c r="B255">
        <v>60000</v>
      </c>
      <c r="C255" t="s">
        <v>14999</v>
      </c>
      <c r="D255">
        <v>158</v>
      </c>
      <c r="E255" s="404">
        <v>171111966</v>
      </c>
      <c r="F255" s="401" t="str">
        <f t="shared" si="3"/>
        <v>Í1++ÄÈ6\Î</v>
      </c>
    </row>
    <row r="256" spans="1:6" ht="26.1" hidden="1">
      <c r="A256" s="403" t="s">
        <v>15000</v>
      </c>
      <c r="B256">
        <v>15200</v>
      </c>
      <c r="C256" t="s">
        <v>15001</v>
      </c>
      <c r="D256">
        <v>128</v>
      </c>
      <c r="F256" s="401" t="e">
        <f t="shared" si="3"/>
        <v>#VALUE!</v>
      </c>
    </row>
    <row r="257" spans="1:6" ht="26.1" hidden="1">
      <c r="A257" s="403" t="s">
        <v>15002</v>
      </c>
      <c r="B257">
        <v>34400</v>
      </c>
      <c r="C257" t="s">
        <v>15003</v>
      </c>
      <c r="D257">
        <v>488</v>
      </c>
      <c r="F257" s="401" t="e">
        <f t="shared" si="3"/>
        <v>#VALUE!</v>
      </c>
    </row>
    <row r="258" spans="1:6" ht="26.1">
      <c r="A258" s="403" t="s">
        <v>1441</v>
      </c>
      <c r="B258">
        <v>21600</v>
      </c>
      <c r="C258" t="s">
        <v>15004</v>
      </c>
      <c r="D258">
        <v>453</v>
      </c>
      <c r="E258" s="404">
        <v>171104294</v>
      </c>
      <c r="F258" s="401" t="str">
        <f t="shared" si="3"/>
        <v>Í1+$=È4dÎ</v>
      </c>
    </row>
    <row r="259" spans="1:6" ht="26.1">
      <c r="A259" s="403" t="s">
        <v>15005</v>
      </c>
      <c r="B259">
        <v>12000</v>
      </c>
      <c r="C259" t="s">
        <v>15006</v>
      </c>
      <c r="D259">
        <v>245</v>
      </c>
      <c r="E259" s="404">
        <v>171115917</v>
      </c>
      <c r="F259" s="401" t="str">
        <f t="shared" ref="F259:F322" si="4">Code128(E259)</f>
        <v>Í1+/{È7ZÎ</v>
      </c>
    </row>
    <row r="260" spans="1:6" ht="26.1" hidden="1">
      <c r="A260" s="403" t="s">
        <v>15007</v>
      </c>
      <c r="B260">
        <v>4700</v>
      </c>
      <c r="C260" t="s">
        <v>15008</v>
      </c>
      <c r="D260">
        <v>597</v>
      </c>
      <c r="F260" s="401" t="e">
        <f t="shared" si="4"/>
        <v>#VALUE!</v>
      </c>
    </row>
    <row r="261" spans="1:6" ht="26.1" hidden="1">
      <c r="A261" s="403" t="s">
        <v>15009</v>
      </c>
      <c r="B261">
        <v>23200</v>
      </c>
      <c r="C261" t="s">
        <v>15010</v>
      </c>
      <c r="D261">
        <v>598</v>
      </c>
      <c r="F261" s="401" t="e">
        <f t="shared" si="4"/>
        <v>#VALUE!</v>
      </c>
    </row>
    <row r="262" spans="1:6" ht="26.1" hidden="1">
      <c r="A262" s="403" t="s">
        <v>15011</v>
      </c>
      <c r="B262">
        <v>8800</v>
      </c>
      <c r="C262" t="s">
        <v>15012</v>
      </c>
      <c r="D262">
        <v>600</v>
      </c>
      <c r="F262" s="401" t="e">
        <f t="shared" si="4"/>
        <v>#VALUE!</v>
      </c>
    </row>
    <row r="263" spans="1:6" ht="26.1" hidden="1">
      <c r="A263" s="403" t="s">
        <v>15013</v>
      </c>
      <c r="B263">
        <v>4700</v>
      </c>
      <c r="C263" t="s">
        <v>15014</v>
      </c>
      <c r="D263">
        <v>594</v>
      </c>
      <c r="F263" s="401" t="e">
        <f t="shared" si="4"/>
        <v>#VALUE!</v>
      </c>
    </row>
    <row r="264" spans="1:6" ht="26.1" hidden="1">
      <c r="A264" s="403" t="s">
        <v>15015</v>
      </c>
      <c r="B264">
        <v>383400</v>
      </c>
      <c r="C264" t="s">
        <v>15016</v>
      </c>
      <c r="D264">
        <v>585</v>
      </c>
      <c r="F264" s="401" t="e">
        <f t="shared" si="4"/>
        <v>#VALUE!</v>
      </c>
    </row>
    <row r="265" spans="1:6" ht="26.1">
      <c r="A265" s="403" t="s">
        <v>15017</v>
      </c>
      <c r="B265">
        <v>8800</v>
      </c>
      <c r="C265" t="s">
        <v>15018</v>
      </c>
      <c r="D265">
        <v>278</v>
      </c>
      <c r="E265" s="404">
        <v>171106996</v>
      </c>
      <c r="F265" s="401" t="str">
        <f t="shared" si="4"/>
        <v>Í1+&amp;ÇÈ6YÎ</v>
      </c>
    </row>
    <row r="266" spans="1:6" ht="26.1">
      <c r="A266" s="403" t="s">
        <v>15019</v>
      </c>
      <c r="B266">
        <v>10400</v>
      </c>
      <c r="C266" t="s">
        <v>15020</v>
      </c>
      <c r="D266">
        <v>301</v>
      </c>
      <c r="E266" s="404">
        <v>171114821</v>
      </c>
      <c r="F266" s="401" t="str">
        <f t="shared" si="4"/>
        <v>Í1+.rÈ1vÎ</v>
      </c>
    </row>
    <row r="267" spans="1:6" ht="26.1">
      <c r="A267" s="403" t="s">
        <v>15021</v>
      </c>
      <c r="B267">
        <v>3400</v>
      </c>
      <c r="C267" t="s">
        <v>15022</v>
      </c>
      <c r="D267">
        <v>130</v>
      </c>
      <c r="E267" s="404">
        <v>171116060</v>
      </c>
      <c r="F267" s="401" t="str">
        <f t="shared" si="4"/>
        <v>Í1+0&amp;È0{Î</v>
      </c>
    </row>
    <row r="268" spans="1:6" ht="26.1">
      <c r="A268" s="403" t="s">
        <v>15023</v>
      </c>
      <c r="B268">
        <v>4700</v>
      </c>
      <c r="C268" t="s">
        <v>15024</v>
      </c>
      <c r="D268">
        <v>137</v>
      </c>
      <c r="E268" s="404">
        <v>171116061</v>
      </c>
      <c r="F268" s="401" t="str">
        <f t="shared" si="4"/>
        <v>Í1+0&amp;È1ÅÎ</v>
      </c>
    </row>
    <row r="269" spans="1:6" ht="26.1">
      <c r="A269" s="403" t="s">
        <v>15025</v>
      </c>
      <c r="B269">
        <v>18400</v>
      </c>
      <c r="C269" t="s">
        <v>15026</v>
      </c>
      <c r="D269">
        <v>398</v>
      </c>
      <c r="E269" s="404">
        <v>171106575</v>
      </c>
      <c r="F269" s="401" t="str">
        <f t="shared" si="4"/>
        <v>Í1+&amp;YÈ5yÎ</v>
      </c>
    </row>
    <row r="270" spans="1:6" ht="26.1" hidden="1">
      <c r="A270" s="403" t="s">
        <v>15027</v>
      </c>
      <c r="B270">
        <v>24800</v>
      </c>
      <c r="C270" t="s">
        <v>15028</v>
      </c>
      <c r="D270">
        <v>593</v>
      </c>
      <c r="F270" s="401" t="e">
        <f t="shared" si="4"/>
        <v>#VALUE!</v>
      </c>
    </row>
    <row r="271" spans="1:6" ht="26.1">
      <c r="A271" s="403" t="s">
        <v>15029</v>
      </c>
      <c r="B271">
        <v>12000</v>
      </c>
      <c r="C271" t="s">
        <v>15030</v>
      </c>
      <c r="D271">
        <v>193</v>
      </c>
      <c r="E271" s="404">
        <v>171113987</v>
      </c>
      <c r="F271" s="401" t="str">
        <f t="shared" si="4"/>
        <v>Í1+-ÆÈ7pÎ</v>
      </c>
    </row>
    <row r="272" spans="1:6" ht="26.1">
      <c r="A272" s="403" t="s">
        <v>15031</v>
      </c>
      <c r="B272">
        <v>7200</v>
      </c>
      <c r="C272" t="s">
        <v>15032</v>
      </c>
      <c r="D272">
        <v>33</v>
      </c>
      <c r="E272" s="404">
        <v>171116045</v>
      </c>
      <c r="F272" s="401" t="str">
        <f t="shared" si="4"/>
        <v>Í1+0$È5*Î</v>
      </c>
    </row>
    <row r="273" spans="1:6" ht="26.1">
      <c r="A273" s="403" t="s">
        <v>15033</v>
      </c>
      <c r="B273">
        <v>13600</v>
      </c>
      <c r="C273" t="s">
        <v>15034</v>
      </c>
      <c r="D273">
        <v>264</v>
      </c>
      <c r="E273" s="404">
        <v>171115926</v>
      </c>
      <c r="F273" s="401" t="str">
        <f t="shared" si="4"/>
        <v>Í1+/|È6XÎ</v>
      </c>
    </row>
    <row r="274" spans="1:6" ht="26.1">
      <c r="A274" s="403" t="s">
        <v>15035</v>
      </c>
      <c r="B274">
        <v>18400</v>
      </c>
      <c r="C274" t="s">
        <v>15036</v>
      </c>
      <c r="D274">
        <v>404</v>
      </c>
      <c r="E274" s="404">
        <v>171106579</v>
      </c>
      <c r="F274" s="401" t="str">
        <f t="shared" si="4"/>
        <v>Í1+&amp;YÈ9*Î</v>
      </c>
    </row>
    <row r="275" spans="1:6" ht="26.1" hidden="1">
      <c r="A275" s="403" t="s">
        <v>15037</v>
      </c>
      <c r="B275">
        <v>15200</v>
      </c>
      <c r="C275" t="s">
        <v>15038</v>
      </c>
      <c r="D275">
        <v>567</v>
      </c>
      <c r="F275" s="401" t="e">
        <f t="shared" si="4"/>
        <v>#VALUE!</v>
      </c>
    </row>
    <row r="276" spans="1:6" ht="26.1">
      <c r="A276" s="403" t="s">
        <v>15039</v>
      </c>
      <c r="B276">
        <v>13600</v>
      </c>
      <c r="C276" t="s">
        <v>15040</v>
      </c>
      <c r="D276">
        <v>440</v>
      </c>
      <c r="E276" s="404">
        <v>171106613</v>
      </c>
      <c r="F276" s="401" t="str">
        <f t="shared" si="4"/>
        <v>Í1+&amp;]È3}Î</v>
      </c>
    </row>
    <row r="277" spans="1:6" ht="26.1">
      <c r="A277" s="403" t="s">
        <v>15041</v>
      </c>
      <c r="B277">
        <v>8800</v>
      </c>
      <c r="C277" t="s">
        <v>15042</v>
      </c>
      <c r="D277">
        <v>387</v>
      </c>
      <c r="E277" s="404">
        <v>171106567</v>
      </c>
      <c r="F277" s="401" t="str">
        <f t="shared" si="4"/>
        <v>Í1+&amp;XÈ7ÅÎ</v>
      </c>
    </row>
    <row r="278" spans="1:6" ht="26.1">
      <c r="A278" s="403" t="s">
        <v>15043</v>
      </c>
      <c r="B278">
        <v>50400</v>
      </c>
      <c r="C278" t="s">
        <v>15044</v>
      </c>
      <c r="D278">
        <v>438</v>
      </c>
      <c r="E278" s="404">
        <v>171106612</v>
      </c>
      <c r="F278" s="401" t="str">
        <f t="shared" si="4"/>
        <v>Í1+&amp;]È2wÎ</v>
      </c>
    </row>
    <row r="279" spans="1:6" ht="26.1">
      <c r="A279" s="403" t="s">
        <v>15045</v>
      </c>
      <c r="B279">
        <v>24800</v>
      </c>
      <c r="C279" t="s">
        <v>15046</v>
      </c>
      <c r="D279">
        <v>244</v>
      </c>
      <c r="E279" s="404">
        <v>171106549</v>
      </c>
      <c r="F279" s="401" t="str">
        <f t="shared" si="4"/>
        <v>Í1+&amp;VÈ9ÉÎ</v>
      </c>
    </row>
    <row r="280" spans="1:6" ht="26.1" hidden="1">
      <c r="A280" s="403" t="s">
        <v>15047</v>
      </c>
      <c r="B280">
        <v>29600</v>
      </c>
      <c r="C280" t="s">
        <v>15048</v>
      </c>
      <c r="D280">
        <v>540</v>
      </c>
      <c r="F280" s="401" t="e">
        <f t="shared" si="4"/>
        <v>#VALUE!</v>
      </c>
    </row>
    <row r="281" spans="1:6" ht="26.1">
      <c r="A281" s="403" t="s">
        <v>15049</v>
      </c>
      <c r="B281">
        <v>37600</v>
      </c>
      <c r="C281" t="s">
        <v>15050</v>
      </c>
      <c r="D281">
        <v>448</v>
      </c>
      <c r="E281" s="404">
        <v>171110734</v>
      </c>
      <c r="F281" s="401" t="str">
        <f t="shared" si="4"/>
        <v>Í1+*iÈ4XÎ</v>
      </c>
    </row>
    <row r="282" spans="1:6" ht="26.1">
      <c r="A282" s="403" t="s">
        <v>15051</v>
      </c>
      <c r="B282">
        <v>42400</v>
      </c>
      <c r="C282" t="s">
        <v>15052</v>
      </c>
      <c r="D282">
        <v>106</v>
      </c>
      <c r="E282" s="404">
        <v>171110853</v>
      </c>
      <c r="F282" s="401" t="str">
        <f t="shared" si="4"/>
        <v>Í1+*uÈ3ÆÎ</v>
      </c>
    </row>
    <row r="283" spans="1:6" ht="26.1">
      <c r="A283" s="403" t="s">
        <v>15053</v>
      </c>
      <c r="B283">
        <v>10400</v>
      </c>
      <c r="C283" t="s">
        <v>15054</v>
      </c>
      <c r="D283">
        <v>63</v>
      </c>
      <c r="E283" s="404">
        <v>171113963</v>
      </c>
      <c r="F283" s="401" t="str">
        <f t="shared" si="4"/>
        <v>Í1+-ÄÈ3PÎ</v>
      </c>
    </row>
    <row r="284" spans="1:6" ht="26.1">
      <c r="A284" s="403" t="s">
        <v>15055</v>
      </c>
      <c r="B284">
        <v>52000</v>
      </c>
      <c r="C284" t="s">
        <v>15056</v>
      </c>
      <c r="D284">
        <v>344</v>
      </c>
      <c r="E284" s="404">
        <v>171110665</v>
      </c>
      <c r="F284" s="401" t="str">
        <f t="shared" si="4"/>
        <v>Í1+*bÈ5BÎ</v>
      </c>
    </row>
    <row r="285" spans="1:6" ht="26.1" hidden="1">
      <c r="A285" s="403" t="s">
        <v>15057</v>
      </c>
      <c r="B285">
        <v>26400</v>
      </c>
      <c r="C285" t="s">
        <v>15058</v>
      </c>
      <c r="D285">
        <v>2</v>
      </c>
      <c r="F285" s="401" t="e">
        <f t="shared" si="4"/>
        <v>#VALUE!</v>
      </c>
    </row>
    <row r="286" spans="1:6" ht="26.1">
      <c r="A286" s="403" t="s">
        <v>15059</v>
      </c>
      <c r="B286">
        <v>4700</v>
      </c>
      <c r="C286" t="s">
        <v>15060</v>
      </c>
      <c r="D286">
        <v>212</v>
      </c>
      <c r="E286" s="404">
        <v>171115898</v>
      </c>
      <c r="F286" s="401" t="str">
        <f t="shared" si="4"/>
        <v>Í1+/yÈ8XÎ</v>
      </c>
    </row>
    <row r="287" spans="1:6" ht="26.1" hidden="1">
      <c r="A287" s="403" t="s">
        <v>15061</v>
      </c>
      <c r="B287">
        <v>13600</v>
      </c>
      <c r="C287" t="s">
        <v>15062</v>
      </c>
      <c r="D287">
        <v>537</v>
      </c>
      <c r="F287" s="401" t="e">
        <f t="shared" si="4"/>
        <v>#VALUE!</v>
      </c>
    </row>
    <row r="288" spans="1:6" ht="26.1">
      <c r="A288" s="403" t="s">
        <v>15063</v>
      </c>
      <c r="B288">
        <v>45600</v>
      </c>
      <c r="C288" t="s">
        <v>15064</v>
      </c>
      <c r="D288">
        <v>162</v>
      </c>
      <c r="E288" s="404">
        <v>171107060</v>
      </c>
      <c r="F288" s="401" t="str">
        <f t="shared" si="4"/>
        <v>Í1+'&amp;È0`Î</v>
      </c>
    </row>
    <row r="289" spans="1:6" ht="26.1" hidden="1">
      <c r="A289" s="403" t="s">
        <v>15065</v>
      </c>
      <c r="B289">
        <v>36000</v>
      </c>
      <c r="C289" t="s">
        <v>15066</v>
      </c>
      <c r="D289">
        <v>146</v>
      </c>
      <c r="F289" s="401" t="e">
        <f t="shared" si="4"/>
        <v>#VALUE!</v>
      </c>
    </row>
    <row r="290" spans="1:6" ht="26.1">
      <c r="A290" s="403" t="s">
        <v>15067</v>
      </c>
      <c r="B290">
        <v>3400</v>
      </c>
      <c r="C290" t="s">
        <v>15068</v>
      </c>
      <c r="D290">
        <v>54</v>
      </c>
      <c r="E290" s="404">
        <v>171114595</v>
      </c>
      <c r="F290" s="401" t="str">
        <f t="shared" si="4"/>
        <v>Í1+.[È52Î</v>
      </c>
    </row>
    <row r="291" spans="1:6" ht="26.1" hidden="1">
      <c r="A291" s="403" t="s">
        <v>15069</v>
      </c>
      <c r="B291">
        <v>7200</v>
      </c>
      <c r="C291" t="s">
        <v>15070</v>
      </c>
      <c r="D291">
        <v>13</v>
      </c>
      <c r="F291" s="401" t="e">
        <f t="shared" si="4"/>
        <v>#VALUE!</v>
      </c>
    </row>
    <row r="292" spans="1:6" ht="26.1">
      <c r="A292" s="403" t="s">
        <v>15071</v>
      </c>
      <c r="B292">
        <v>21600</v>
      </c>
      <c r="C292" t="s">
        <v>15072</v>
      </c>
      <c r="D292">
        <v>185</v>
      </c>
      <c r="E292" s="404">
        <v>171110504</v>
      </c>
      <c r="F292" s="401" t="str">
        <f t="shared" si="4"/>
        <v>Í1+*RÈ4cÎ</v>
      </c>
    </row>
    <row r="293" spans="1:6" ht="26.1">
      <c r="A293" s="403" t="s">
        <v>15073</v>
      </c>
      <c r="B293">
        <v>28000</v>
      </c>
      <c r="C293" t="s">
        <v>15074</v>
      </c>
      <c r="D293">
        <v>257</v>
      </c>
      <c r="E293" s="404">
        <v>171104147</v>
      </c>
      <c r="F293" s="401" t="str">
        <f t="shared" si="4"/>
        <v>Í1+$.È7:Î</v>
      </c>
    </row>
    <row r="294" spans="1:6" ht="26.1" hidden="1">
      <c r="A294" s="403" t="s">
        <v>15075</v>
      </c>
      <c r="B294">
        <v>4700</v>
      </c>
      <c r="C294" t="s">
        <v>15076</v>
      </c>
      <c r="D294">
        <v>358</v>
      </c>
      <c r="F294" s="401" t="e">
        <f t="shared" si="4"/>
        <v>#VALUE!</v>
      </c>
    </row>
    <row r="295" spans="1:6" ht="26.1">
      <c r="A295" s="403" t="s">
        <v>15077</v>
      </c>
      <c r="B295">
        <v>3400</v>
      </c>
      <c r="C295" t="s">
        <v>15078</v>
      </c>
      <c r="D295">
        <v>420</v>
      </c>
      <c r="E295" s="404">
        <v>171109682</v>
      </c>
      <c r="F295" s="401" t="str">
        <f t="shared" si="4"/>
        <v>Í1+)dÈ25Î</v>
      </c>
    </row>
    <row r="296" spans="1:6" ht="26.1">
      <c r="A296" s="403" t="s">
        <v>15079</v>
      </c>
      <c r="B296">
        <v>29600</v>
      </c>
      <c r="C296" t="s">
        <v>15080</v>
      </c>
      <c r="D296">
        <v>238</v>
      </c>
      <c r="E296" s="404">
        <v>171114761</v>
      </c>
      <c r="F296" s="401" t="str">
        <f t="shared" si="4"/>
        <v>Í1+.lÈ1^Î</v>
      </c>
    </row>
    <row r="297" spans="1:6" ht="26.1" hidden="1">
      <c r="A297" s="403" t="s">
        <v>15081</v>
      </c>
      <c r="B297">
        <v>217000</v>
      </c>
      <c r="C297" t="s">
        <v>15082</v>
      </c>
      <c r="D297">
        <v>353</v>
      </c>
      <c r="F297" s="401" t="e">
        <f t="shared" si="4"/>
        <v>#VALUE!</v>
      </c>
    </row>
    <row r="298" spans="1:6" ht="26.1">
      <c r="A298" s="403" t="s">
        <v>10781</v>
      </c>
      <c r="B298">
        <v>8800</v>
      </c>
      <c r="C298" t="s">
        <v>15083</v>
      </c>
      <c r="D298">
        <v>93</v>
      </c>
      <c r="E298" s="404">
        <v>171110791</v>
      </c>
      <c r="F298" s="401" t="str">
        <f t="shared" si="4"/>
        <v>Í1+*oÈ1^Î</v>
      </c>
    </row>
    <row r="299" spans="1:6" ht="26.1">
      <c r="A299" s="403" t="s">
        <v>1955</v>
      </c>
      <c r="B299">
        <v>8800</v>
      </c>
      <c r="C299" t="s">
        <v>15084</v>
      </c>
      <c r="D299">
        <v>301</v>
      </c>
      <c r="E299" s="404">
        <v>171106910</v>
      </c>
      <c r="F299" s="401" t="str">
        <f t="shared" si="4"/>
        <v>Í1+&amp;{È0|Î</v>
      </c>
    </row>
    <row r="300" spans="1:6" ht="26.1" hidden="1">
      <c r="A300" s="403" t="s">
        <v>15085</v>
      </c>
      <c r="B300">
        <v>16800</v>
      </c>
      <c r="C300" t="s">
        <v>15086</v>
      </c>
      <c r="D300">
        <v>514</v>
      </c>
      <c r="F300" s="401" t="e">
        <f t="shared" si="4"/>
        <v>#VALUE!</v>
      </c>
    </row>
    <row r="301" spans="1:6" ht="26.1">
      <c r="A301" s="403" t="s">
        <v>15087</v>
      </c>
      <c r="B301">
        <v>3400</v>
      </c>
      <c r="C301" t="s">
        <v>15088</v>
      </c>
      <c r="D301">
        <v>236</v>
      </c>
      <c r="E301" s="404">
        <v>171114177</v>
      </c>
      <c r="F301" s="401" t="str">
        <f t="shared" si="4"/>
        <v>Í1+.1È7dÎ</v>
      </c>
    </row>
    <row r="302" spans="1:6" ht="26.1">
      <c r="A302" s="403" t="s">
        <v>15087</v>
      </c>
      <c r="B302">
        <v>3400</v>
      </c>
      <c r="C302" t="s">
        <v>15089</v>
      </c>
      <c r="D302">
        <v>288</v>
      </c>
      <c r="E302" s="404">
        <v>171114220</v>
      </c>
      <c r="F302" s="401" t="str">
        <f t="shared" si="4"/>
        <v>Í1+.6È0NÎ</v>
      </c>
    </row>
    <row r="303" spans="1:6" ht="26.1">
      <c r="A303" s="403" t="s">
        <v>15090</v>
      </c>
      <c r="B303">
        <v>48800</v>
      </c>
      <c r="C303" t="s">
        <v>15091</v>
      </c>
      <c r="D303">
        <v>176</v>
      </c>
      <c r="E303" s="404">
        <v>171112102</v>
      </c>
      <c r="F303" s="401" t="str">
        <f t="shared" si="4"/>
        <v>Í1+,*È2$Î</v>
      </c>
    </row>
    <row r="304" spans="1:6" ht="26.1">
      <c r="A304" s="403" t="s">
        <v>15092</v>
      </c>
      <c r="B304">
        <v>48800</v>
      </c>
      <c r="C304" t="s">
        <v>15093</v>
      </c>
      <c r="D304">
        <v>214</v>
      </c>
      <c r="E304" s="404">
        <v>171112123</v>
      </c>
      <c r="F304" s="401" t="str">
        <f t="shared" si="4"/>
        <v>Í1+,,È32Î</v>
      </c>
    </row>
    <row r="305" spans="1:6" ht="26.1">
      <c r="A305" s="403" t="s">
        <v>15094</v>
      </c>
      <c r="B305">
        <v>36000</v>
      </c>
      <c r="C305" t="s">
        <v>15095</v>
      </c>
      <c r="D305">
        <v>449</v>
      </c>
      <c r="E305" s="404">
        <v>171107297</v>
      </c>
      <c r="F305" s="401" t="str">
        <f t="shared" si="4"/>
        <v>Í1+'=È7ÃÎ</v>
      </c>
    </row>
    <row r="306" spans="1:6" ht="26.1">
      <c r="A306" s="403" t="s">
        <v>15096</v>
      </c>
      <c r="B306">
        <v>7200</v>
      </c>
      <c r="C306" t="s">
        <v>15097</v>
      </c>
      <c r="D306">
        <v>452</v>
      </c>
      <c r="E306" s="404">
        <v>171107299</v>
      </c>
      <c r="F306" s="401" t="str">
        <f t="shared" si="4"/>
        <v>Í1+'=È9$Î</v>
      </c>
    </row>
    <row r="307" spans="1:6" ht="26.1">
      <c r="A307" s="403" t="s">
        <v>15098</v>
      </c>
      <c r="B307">
        <v>82400</v>
      </c>
      <c r="C307" t="s">
        <v>15099</v>
      </c>
      <c r="D307">
        <v>193</v>
      </c>
      <c r="E307" s="404">
        <v>171108756</v>
      </c>
      <c r="F307" s="401" t="str">
        <f t="shared" si="4"/>
        <v>Í1+(kÈ6fÎ</v>
      </c>
    </row>
    <row r="308" spans="1:6" ht="26.1">
      <c r="A308" s="403" t="s">
        <v>15100</v>
      </c>
      <c r="B308">
        <v>40800</v>
      </c>
      <c r="C308" t="s">
        <v>15101</v>
      </c>
      <c r="D308">
        <v>191</v>
      </c>
      <c r="E308" s="404">
        <v>171108758</v>
      </c>
      <c r="F308" s="401" t="str">
        <f t="shared" si="4"/>
        <v>Í1+(kÈ8rÎ</v>
      </c>
    </row>
    <row r="309" spans="1:6" ht="26.1" hidden="1">
      <c r="A309" s="403" t="s">
        <v>15102</v>
      </c>
      <c r="B309">
        <v>137000</v>
      </c>
      <c r="C309" t="s">
        <v>15103</v>
      </c>
      <c r="D309">
        <v>350</v>
      </c>
      <c r="F309" s="401" t="e">
        <f t="shared" si="4"/>
        <v>#VALUE!</v>
      </c>
    </row>
    <row r="310" spans="1:6" ht="26.1">
      <c r="A310" s="403" t="s">
        <v>7129</v>
      </c>
      <c r="B310">
        <v>15200</v>
      </c>
      <c r="C310" t="s">
        <v>15104</v>
      </c>
      <c r="D310">
        <v>380</v>
      </c>
      <c r="E310" s="404">
        <v>171107242</v>
      </c>
      <c r="F310" s="401" t="str">
        <f t="shared" si="4"/>
        <v>Í1+'8È2MÎ</v>
      </c>
    </row>
    <row r="311" spans="1:6" ht="26.1">
      <c r="A311" s="403" t="s">
        <v>15105</v>
      </c>
      <c r="B311">
        <v>28000</v>
      </c>
      <c r="C311" t="s">
        <v>15106</v>
      </c>
      <c r="D311">
        <v>447</v>
      </c>
      <c r="E311" s="404">
        <v>171104374</v>
      </c>
      <c r="F311" s="401" t="str">
        <f t="shared" si="4"/>
        <v>Í1+$EÈ4ÈÎ</v>
      </c>
    </row>
    <row r="312" spans="1:6" ht="26.1">
      <c r="A312" s="403" t="s">
        <v>15107</v>
      </c>
      <c r="B312">
        <v>10400</v>
      </c>
      <c r="C312" t="s">
        <v>15108</v>
      </c>
      <c r="D312">
        <v>270</v>
      </c>
      <c r="E312" s="404">
        <v>171116074</v>
      </c>
      <c r="F312" s="401" t="str">
        <f t="shared" si="4"/>
        <v>Í1+0'È40Î</v>
      </c>
    </row>
    <row r="313" spans="1:6" ht="26.1">
      <c r="A313" s="403" t="s">
        <v>15109</v>
      </c>
      <c r="B313">
        <v>4700</v>
      </c>
      <c r="C313" t="s">
        <v>15110</v>
      </c>
      <c r="D313">
        <v>275</v>
      </c>
      <c r="E313" s="404">
        <v>171115934</v>
      </c>
      <c r="F313" s="401" t="str">
        <f t="shared" si="4"/>
        <v>Í1+/}È4PÎ</v>
      </c>
    </row>
    <row r="314" spans="1:6" ht="26.1">
      <c r="A314" s="403" t="s">
        <v>15111</v>
      </c>
      <c r="B314">
        <v>24800</v>
      </c>
      <c r="C314" t="s">
        <v>15112</v>
      </c>
      <c r="D314">
        <v>239</v>
      </c>
      <c r="E314" s="404">
        <v>171114762</v>
      </c>
      <c r="F314" s="401" t="str">
        <f t="shared" si="4"/>
        <v>Í1+.lÈ2dÎ</v>
      </c>
    </row>
    <row r="315" spans="1:6" ht="26.1" hidden="1">
      <c r="A315" s="403" t="s">
        <v>15113</v>
      </c>
      <c r="B315">
        <v>40800</v>
      </c>
      <c r="C315" t="s">
        <v>15114</v>
      </c>
      <c r="D315">
        <v>523</v>
      </c>
      <c r="F315" s="401" t="e">
        <f t="shared" si="4"/>
        <v>#VALUE!</v>
      </c>
    </row>
    <row r="316" spans="1:6" ht="26.1" hidden="1">
      <c r="A316" s="403" t="s">
        <v>15115</v>
      </c>
      <c r="B316">
        <v>23200</v>
      </c>
      <c r="C316" t="s">
        <v>15116</v>
      </c>
      <c r="D316">
        <v>524</v>
      </c>
      <c r="F316" s="401" t="e">
        <f t="shared" si="4"/>
        <v>#VALUE!</v>
      </c>
    </row>
    <row r="317" spans="1:6" ht="26.1">
      <c r="A317" s="403" t="s">
        <v>14222</v>
      </c>
      <c r="B317">
        <v>10400</v>
      </c>
      <c r="C317" t="s">
        <v>15117</v>
      </c>
      <c r="D317">
        <v>91</v>
      </c>
      <c r="E317" s="404">
        <v>171107173</v>
      </c>
      <c r="F317" s="401" t="str">
        <f t="shared" si="4"/>
        <v>Í1+'1È37Î</v>
      </c>
    </row>
    <row r="318" spans="1:6" ht="26.1" hidden="1">
      <c r="A318" s="403" t="s">
        <v>15118</v>
      </c>
      <c r="B318">
        <v>55200</v>
      </c>
      <c r="C318" t="s">
        <v>15119</v>
      </c>
      <c r="D318">
        <v>517</v>
      </c>
      <c r="F318" s="401" t="e">
        <f t="shared" si="4"/>
        <v>#VALUE!</v>
      </c>
    </row>
    <row r="319" spans="1:6" ht="26.1">
      <c r="A319" s="403" t="s">
        <v>15120</v>
      </c>
      <c r="B319">
        <v>8800</v>
      </c>
      <c r="C319" t="s">
        <v>15121</v>
      </c>
      <c r="D319">
        <v>400</v>
      </c>
      <c r="E319" s="404">
        <v>171110688</v>
      </c>
      <c r="F319" s="401" t="str">
        <f t="shared" si="4"/>
        <v>Í1+*dÈ8\Î</v>
      </c>
    </row>
    <row r="320" spans="1:6" ht="26.1">
      <c r="A320" s="403" t="s">
        <v>15122</v>
      </c>
      <c r="B320">
        <v>7200</v>
      </c>
      <c r="C320" t="s">
        <v>15123</v>
      </c>
      <c r="D320">
        <v>140</v>
      </c>
      <c r="E320" s="404">
        <v>171115857</v>
      </c>
      <c r="F320" s="401" t="str">
        <f t="shared" si="4"/>
        <v>Í1+/uÈ7BÎ</v>
      </c>
    </row>
    <row r="321" spans="1:6" ht="26.1">
      <c r="A321" s="403" t="s">
        <v>15124</v>
      </c>
      <c r="B321">
        <v>72800</v>
      </c>
      <c r="C321" t="s">
        <v>15125</v>
      </c>
      <c r="D321">
        <v>75</v>
      </c>
      <c r="E321" s="404">
        <v>171103997</v>
      </c>
      <c r="F321" s="401" t="str">
        <f t="shared" si="4"/>
        <v>Í1+#ÇÈ7VÎ</v>
      </c>
    </row>
    <row r="322" spans="1:6" ht="26.1" hidden="1">
      <c r="A322" s="403" t="s">
        <v>15126</v>
      </c>
      <c r="B322">
        <v>122600</v>
      </c>
      <c r="C322" t="s">
        <v>15127</v>
      </c>
      <c r="D322">
        <v>554</v>
      </c>
      <c r="F322" s="401" t="e">
        <f t="shared" si="4"/>
        <v>#VALUE!</v>
      </c>
    </row>
    <row r="323" spans="1:6" ht="26.1">
      <c r="A323" s="403" t="s">
        <v>15128</v>
      </c>
      <c r="B323">
        <v>4700</v>
      </c>
      <c r="C323" t="s">
        <v>15129</v>
      </c>
      <c r="D323">
        <v>105</v>
      </c>
      <c r="E323" s="404">
        <v>171114005</v>
      </c>
      <c r="F323" s="401" t="str">
        <f t="shared" ref="F323:F358" si="5">Code128(E323)</f>
        <v>Í1+.ÂÈ5{Î</v>
      </c>
    </row>
    <row r="324" spans="1:6" ht="26.1">
      <c r="A324" s="403" t="s">
        <v>15130</v>
      </c>
      <c r="B324">
        <v>7200</v>
      </c>
      <c r="C324" t="s">
        <v>15131</v>
      </c>
      <c r="D324">
        <v>39</v>
      </c>
      <c r="E324" s="404">
        <v>171104643</v>
      </c>
      <c r="F324" s="401" t="str">
        <f t="shared" si="5"/>
        <v>Í1+$`È3ÇÎ</v>
      </c>
    </row>
    <row r="325" spans="1:6" ht="26.1">
      <c r="A325" s="403" t="s">
        <v>15132</v>
      </c>
      <c r="B325">
        <v>23200</v>
      </c>
      <c r="C325" t="s">
        <v>15133</v>
      </c>
      <c r="D325">
        <v>238</v>
      </c>
      <c r="E325" s="404">
        <v>171104546</v>
      </c>
      <c r="F325" s="401" t="str">
        <f t="shared" si="5"/>
        <v>Í1+$VÈ6mÎ</v>
      </c>
    </row>
    <row r="326" spans="1:6" ht="26.1">
      <c r="A326" s="403" t="s">
        <v>15134</v>
      </c>
      <c r="B326">
        <v>4700</v>
      </c>
      <c r="C326" t="s">
        <v>15135</v>
      </c>
      <c r="D326">
        <v>331</v>
      </c>
      <c r="E326" s="404">
        <v>171109759</v>
      </c>
      <c r="F326" s="401" t="str">
        <f t="shared" si="5"/>
        <v>Í1+)kÈ9{Î</v>
      </c>
    </row>
    <row r="327" spans="1:6" ht="26.1">
      <c r="A327" s="403" t="s">
        <v>15136</v>
      </c>
      <c r="B327">
        <v>8800</v>
      </c>
      <c r="C327" t="s">
        <v>15137</v>
      </c>
      <c r="D327">
        <v>311</v>
      </c>
      <c r="E327" s="404">
        <v>171107018</v>
      </c>
      <c r="F327" s="401" t="str">
        <f t="shared" si="5"/>
        <v>Í1+'!È8|Î</v>
      </c>
    </row>
    <row r="328" spans="1:6" ht="26.1">
      <c r="A328" s="403" t="s">
        <v>3375</v>
      </c>
      <c r="B328">
        <v>31200</v>
      </c>
      <c r="C328" t="s">
        <v>15138</v>
      </c>
      <c r="D328">
        <v>322</v>
      </c>
      <c r="E328" s="404">
        <v>171109766</v>
      </c>
      <c r="F328" s="401" t="str">
        <f t="shared" si="5"/>
        <v>Í1+)lÈ6mÎ</v>
      </c>
    </row>
    <row r="329" spans="1:6" ht="26.1">
      <c r="A329" s="403" t="s">
        <v>15139</v>
      </c>
      <c r="B329">
        <v>4700</v>
      </c>
      <c r="C329" t="s">
        <v>15140</v>
      </c>
      <c r="D329">
        <v>216</v>
      </c>
      <c r="E329" s="404">
        <v>171110656</v>
      </c>
      <c r="F329" s="401" t="str">
        <f t="shared" si="5"/>
        <v>Í1+*aÈ6DÎ</v>
      </c>
    </row>
    <row r="330" spans="1:6" ht="26.1">
      <c r="A330" s="403" t="s">
        <v>15141</v>
      </c>
      <c r="B330">
        <v>34400</v>
      </c>
      <c r="C330" t="s">
        <v>15142</v>
      </c>
      <c r="D330">
        <v>117</v>
      </c>
      <c r="E330" s="404">
        <v>171106851</v>
      </c>
      <c r="F330" s="401" t="str">
        <f t="shared" si="5"/>
        <v>Í1+&amp;uÈ1jÎ</v>
      </c>
    </row>
    <row r="331" spans="1:6" ht="26.1">
      <c r="A331" s="403" t="s">
        <v>15143</v>
      </c>
      <c r="B331">
        <v>29600</v>
      </c>
      <c r="C331" t="s">
        <v>15144</v>
      </c>
      <c r="D331">
        <v>121</v>
      </c>
      <c r="E331" s="404">
        <v>171106853</v>
      </c>
      <c r="F331" s="401" t="str">
        <f t="shared" si="5"/>
        <v>Í1+&amp;uÈ3vÎ</v>
      </c>
    </row>
    <row r="332" spans="1:6" ht="26.1">
      <c r="A332" s="403" t="s">
        <v>15145</v>
      </c>
      <c r="B332">
        <v>10400</v>
      </c>
      <c r="C332" t="s">
        <v>15146</v>
      </c>
      <c r="D332">
        <v>197</v>
      </c>
      <c r="E332" s="404">
        <v>171110974</v>
      </c>
      <c r="F332" s="401" t="str">
        <f t="shared" si="5"/>
        <v>Í1+*ÅÈ4QÎ</v>
      </c>
    </row>
    <row r="333" spans="1:6" ht="26.1" hidden="1">
      <c r="A333" s="403" t="s">
        <v>15147</v>
      </c>
      <c r="B333">
        <v>130400</v>
      </c>
      <c r="C333" t="s">
        <v>15148</v>
      </c>
      <c r="D333">
        <v>521</v>
      </c>
      <c r="F333" s="401" t="e">
        <f t="shared" si="5"/>
        <v>#VALUE!</v>
      </c>
    </row>
    <row r="334" spans="1:6" ht="26.1">
      <c r="A334" s="403" t="s">
        <v>15149</v>
      </c>
      <c r="B334">
        <v>29600</v>
      </c>
      <c r="C334" t="s">
        <v>15150</v>
      </c>
      <c r="D334">
        <v>247</v>
      </c>
      <c r="E334" s="404">
        <v>171114186</v>
      </c>
      <c r="F334" s="401" t="str">
        <f t="shared" si="5"/>
        <v>Í1+.2È6bÎ</v>
      </c>
    </row>
    <row r="335" spans="1:6" ht="26.1" hidden="1">
      <c r="A335" s="403" t="s">
        <v>15151</v>
      </c>
      <c r="B335">
        <v>56800</v>
      </c>
      <c r="C335" t="s">
        <v>15152</v>
      </c>
      <c r="D335">
        <v>488</v>
      </c>
      <c r="F335" s="401" t="e">
        <f t="shared" si="5"/>
        <v>#VALUE!</v>
      </c>
    </row>
    <row r="336" spans="1:6" ht="26.1">
      <c r="A336" s="403" t="s">
        <v>15153</v>
      </c>
      <c r="B336">
        <v>15200</v>
      </c>
      <c r="C336" t="s">
        <v>15154</v>
      </c>
      <c r="D336">
        <v>55</v>
      </c>
      <c r="E336" s="404">
        <v>171114596</v>
      </c>
      <c r="F336" s="401" t="str">
        <f t="shared" si="5"/>
        <v>Í1+.[È68Î</v>
      </c>
    </row>
    <row r="337" spans="1:6" ht="26.1" hidden="1">
      <c r="A337" s="403" t="s">
        <v>15155</v>
      </c>
      <c r="B337">
        <v>4700</v>
      </c>
      <c r="C337" t="s">
        <v>15156</v>
      </c>
      <c r="D337">
        <v>108</v>
      </c>
      <c r="F337" s="401" t="e">
        <f t="shared" si="5"/>
        <v>#VALUE!</v>
      </c>
    </row>
    <row r="338" spans="1:6" ht="26.1" hidden="1">
      <c r="A338" s="403" t="s">
        <v>15157</v>
      </c>
      <c r="B338">
        <v>31200</v>
      </c>
      <c r="C338" t="s">
        <v>15158</v>
      </c>
      <c r="D338">
        <v>107</v>
      </c>
      <c r="F338" s="401" t="e">
        <f t="shared" si="5"/>
        <v>#VALUE!</v>
      </c>
    </row>
    <row r="339" spans="1:6" ht="26.1">
      <c r="A339" s="403" t="s">
        <v>15159</v>
      </c>
      <c r="B339">
        <v>13600</v>
      </c>
      <c r="C339" t="s">
        <v>15160</v>
      </c>
      <c r="D339">
        <v>493</v>
      </c>
      <c r="E339" s="404">
        <v>171109617</v>
      </c>
      <c r="F339" s="401" t="str">
        <f t="shared" si="5"/>
        <v>Í1+)]È77Î</v>
      </c>
    </row>
    <row r="340" spans="1:6" ht="26.1">
      <c r="A340" s="403" t="s">
        <v>15161</v>
      </c>
      <c r="B340">
        <v>18400</v>
      </c>
      <c r="C340" t="s">
        <v>15162</v>
      </c>
      <c r="D340">
        <v>488</v>
      </c>
      <c r="E340" s="404">
        <v>171109622</v>
      </c>
      <c r="F340" s="401" t="str">
        <f t="shared" si="5"/>
        <v>Í1+)^È2ÈÎ</v>
      </c>
    </row>
    <row r="341" spans="1:6" ht="26.1">
      <c r="A341" s="403" t="s">
        <v>15163</v>
      </c>
      <c r="B341">
        <v>13600</v>
      </c>
      <c r="C341" t="s">
        <v>15164</v>
      </c>
      <c r="D341">
        <v>492</v>
      </c>
      <c r="E341" s="404">
        <v>171109618</v>
      </c>
      <c r="F341" s="401" t="str">
        <f t="shared" si="5"/>
        <v>Í1+)]È8=Î</v>
      </c>
    </row>
    <row r="342" spans="1:6" ht="26.1">
      <c r="A342" s="403" t="s">
        <v>15165</v>
      </c>
      <c r="B342">
        <v>20000</v>
      </c>
      <c r="C342" t="s">
        <v>15166</v>
      </c>
      <c r="D342">
        <v>498</v>
      </c>
      <c r="E342" s="404">
        <v>171109613</v>
      </c>
      <c r="F342" s="401" t="str">
        <f t="shared" si="5"/>
        <v>Í1+)]È3ÊÎ</v>
      </c>
    </row>
    <row r="343" spans="1:6" ht="26.1">
      <c r="A343" s="403" t="s">
        <v>15167</v>
      </c>
      <c r="B343">
        <v>4700</v>
      </c>
      <c r="C343" t="s">
        <v>15168</v>
      </c>
      <c r="D343">
        <v>458</v>
      </c>
      <c r="E343" s="404">
        <v>171116033</v>
      </c>
      <c r="F343" s="401" t="str">
        <f t="shared" si="5"/>
        <v>Í1+0#È3ÅÎ</v>
      </c>
    </row>
    <row r="344" spans="1:6" ht="26.1">
      <c r="A344" s="403" t="s">
        <v>15169</v>
      </c>
      <c r="B344">
        <v>15200</v>
      </c>
      <c r="C344" t="s">
        <v>15170</v>
      </c>
      <c r="D344">
        <v>417</v>
      </c>
      <c r="E344" s="404">
        <v>171116012</v>
      </c>
      <c r="F344" s="401" t="str">
        <f t="shared" si="5"/>
        <v>Í1+0!È2sÎ</v>
      </c>
    </row>
    <row r="345" spans="1:6" ht="26.1">
      <c r="A345" s="403" t="s">
        <v>15171</v>
      </c>
      <c r="B345">
        <v>98400</v>
      </c>
      <c r="C345" t="s">
        <v>15172</v>
      </c>
      <c r="D345">
        <v>292</v>
      </c>
      <c r="E345" s="404">
        <v>171104503</v>
      </c>
      <c r="F345" s="401" t="str">
        <f t="shared" si="5"/>
        <v>Í1+$RÈ3KÎ</v>
      </c>
    </row>
    <row r="346" spans="1:6" ht="26.1">
      <c r="A346" s="403" t="s">
        <v>15173</v>
      </c>
      <c r="B346">
        <v>3400</v>
      </c>
      <c r="C346" t="s">
        <v>15174</v>
      </c>
      <c r="D346">
        <v>534</v>
      </c>
      <c r="E346" s="404">
        <v>171109578</v>
      </c>
      <c r="F346" s="401" t="str">
        <f t="shared" si="5"/>
        <v>Í1+)YÈ8-Î</v>
      </c>
    </row>
    <row r="347" spans="1:6" ht="26.1">
      <c r="A347" s="403" t="s">
        <v>15175</v>
      </c>
      <c r="B347">
        <v>16800</v>
      </c>
      <c r="C347" t="s">
        <v>15176</v>
      </c>
      <c r="D347">
        <v>250</v>
      </c>
      <c r="E347" s="404">
        <v>171112110</v>
      </c>
      <c r="F347" s="401" t="str">
        <f t="shared" si="5"/>
        <v>Í1+,+È0ÇÎ</v>
      </c>
    </row>
    <row r="348" spans="1:6" ht="26.1">
      <c r="A348" s="403" t="s">
        <v>15177</v>
      </c>
      <c r="B348">
        <v>20000</v>
      </c>
      <c r="C348" t="s">
        <v>15178</v>
      </c>
      <c r="D348">
        <v>29</v>
      </c>
      <c r="E348" s="404">
        <v>171114572</v>
      </c>
      <c r="F348" s="401" t="str">
        <f t="shared" si="5"/>
        <v>Í1+.YÈ2ÃÎ</v>
      </c>
    </row>
    <row r="349" spans="1:6" ht="26.1" hidden="1">
      <c r="A349" s="403" t="s">
        <v>15179</v>
      </c>
      <c r="B349">
        <v>778600</v>
      </c>
      <c r="C349" t="s">
        <v>15180</v>
      </c>
      <c r="D349">
        <v>433</v>
      </c>
      <c r="F349" s="401" t="e">
        <f t="shared" si="5"/>
        <v>#VALUE!</v>
      </c>
    </row>
    <row r="350" spans="1:6" ht="26.1">
      <c r="A350" s="403" t="s">
        <v>15181</v>
      </c>
      <c r="B350">
        <v>15200</v>
      </c>
      <c r="C350" t="s">
        <v>15182</v>
      </c>
      <c r="D350">
        <v>100</v>
      </c>
      <c r="E350" s="404">
        <v>171110851</v>
      </c>
      <c r="F350" s="401" t="str">
        <f t="shared" si="5"/>
        <v>Í1+*uÈ1vÎ</v>
      </c>
    </row>
    <row r="351" spans="1:6" ht="26.1">
      <c r="A351" s="403" t="s">
        <v>15183</v>
      </c>
      <c r="B351">
        <v>7200</v>
      </c>
      <c r="C351" t="s">
        <v>15184</v>
      </c>
      <c r="D351">
        <v>213</v>
      </c>
      <c r="E351" s="404">
        <v>171106938</v>
      </c>
      <c r="F351" s="401" t="str">
        <f t="shared" si="5"/>
        <v>Í1+&amp;}È8MÎ</v>
      </c>
    </row>
    <row r="352" spans="1:6" ht="26.1">
      <c r="A352" s="403" t="s">
        <v>15185</v>
      </c>
      <c r="B352">
        <v>28000</v>
      </c>
      <c r="C352" t="s">
        <v>15186</v>
      </c>
      <c r="D352">
        <v>212</v>
      </c>
      <c r="E352" s="404">
        <v>171106937</v>
      </c>
      <c r="F352" s="401" t="str">
        <f t="shared" si="5"/>
        <v>Í1+&amp;}È7GÎ</v>
      </c>
    </row>
    <row r="353" spans="1:6" ht="26.1">
      <c r="A353" s="403" t="s">
        <v>15187</v>
      </c>
      <c r="B353">
        <v>8800</v>
      </c>
      <c r="C353" t="s">
        <v>15188</v>
      </c>
      <c r="D353">
        <v>430</v>
      </c>
      <c r="E353" s="404">
        <v>171106604</v>
      </c>
      <c r="F353" s="401" t="str">
        <f t="shared" si="5"/>
        <v>Í1+&amp;\È4ÃÎ</v>
      </c>
    </row>
    <row r="354" spans="1:6" ht="26.1" hidden="1">
      <c r="A354" s="403" t="s">
        <v>15189</v>
      </c>
      <c r="B354">
        <v>45600</v>
      </c>
      <c r="C354" t="s">
        <v>15190</v>
      </c>
      <c r="D354">
        <v>493</v>
      </c>
      <c r="F354" s="401" t="e">
        <f t="shared" si="5"/>
        <v>#VALUE!</v>
      </c>
    </row>
    <row r="355" spans="1:6" ht="26.1" hidden="1">
      <c r="A355" s="403" t="s">
        <v>15191</v>
      </c>
      <c r="B355">
        <v>29600</v>
      </c>
      <c r="C355" t="s">
        <v>15192</v>
      </c>
      <c r="D355">
        <v>589</v>
      </c>
      <c r="F355" s="401" t="e">
        <f t="shared" si="5"/>
        <v>#VALUE!</v>
      </c>
    </row>
    <row r="356" spans="1:6" ht="26.1">
      <c r="A356" s="403" t="s">
        <v>13696</v>
      </c>
      <c r="B356">
        <v>412000</v>
      </c>
      <c r="C356" t="s">
        <v>15193</v>
      </c>
      <c r="D356">
        <v>401</v>
      </c>
      <c r="E356" s="404">
        <v>171104254</v>
      </c>
      <c r="F356" s="401" t="str">
        <f t="shared" si="5"/>
        <v>Í1+$9È4TÎ</v>
      </c>
    </row>
    <row r="357" spans="1:6" ht="26.1">
      <c r="A357" s="403" t="s">
        <v>15194</v>
      </c>
      <c r="B357">
        <v>40800</v>
      </c>
      <c r="C357" t="s">
        <v>15195</v>
      </c>
      <c r="D357">
        <v>101</v>
      </c>
      <c r="E357" s="404">
        <v>171114027</v>
      </c>
      <c r="F357" s="401" t="str">
        <f t="shared" si="5"/>
        <v>Í1+."È7(Î</v>
      </c>
    </row>
    <row r="358" spans="1:6" ht="26.1">
      <c r="A358" s="403" t="s">
        <v>15196</v>
      </c>
      <c r="B358">
        <v>16800</v>
      </c>
      <c r="C358" t="s">
        <v>15197</v>
      </c>
      <c r="D358">
        <v>265</v>
      </c>
      <c r="E358" s="404">
        <v>171110969</v>
      </c>
      <c r="F358" s="401" t="str">
        <f t="shared" si="5"/>
        <v>Í1+*ÄÈ9kÎ</v>
      </c>
    </row>
  </sheetData>
  <autoFilter ref="A1:F358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23"/>
  <sheetViews>
    <sheetView workbookViewId="0">
      <selection sqref="A1:XFD1"/>
    </sheetView>
  </sheetViews>
  <sheetFormatPr defaultRowHeight="14.4"/>
  <cols>
    <col min="1" max="2" width="13.68359375" customWidth="1"/>
    <col min="5" max="5" width="12.3671875" style="404" customWidth="1"/>
    <col min="6" max="6" width="24.2617187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6.1" hidden="1">
      <c r="A2" s="403" t="s">
        <v>16370</v>
      </c>
      <c r="B2">
        <v>7200</v>
      </c>
      <c r="C2" t="s">
        <v>16371</v>
      </c>
      <c r="D2">
        <v>568</v>
      </c>
      <c r="F2" s="401" t="e">
        <f>Code128(E2)</f>
        <v>#VALUE!</v>
      </c>
    </row>
    <row r="3" spans="1:6" ht="26.1" hidden="1">
      <c r="A3" s="403" t="s">
        <v>16372</v>
      </c>
      <c r="B3">
        <v>28000</v>
      </c>
      <c r="C3" t="s">
        <v>16373</v>
      </c>
      <c r="D3">
        <v>511</v>
      </c>
      <c r="F3" s="401" t="e">
        <f t="shared" ref="F3:F66" si="0">Code128(E3)</f>
        <v>#VALUE!</v>
      </c>
    </row>
    <row r="4" spans="1:6" ht="26.1">
      <c r="A4" s="403" t="s">
        <v>16374</v>
      </c>
      <c r="B4">
        <v>13600</v>
      </c>
      <c r="C4" t="s">
        <v>16375</v>
      </c>
      <c r="D4">
        <v>269</v>
      </c>
      <c r="E4" s="404">
        <v>171108431</v>
      </c>
      <c r="F4" s="401" t="str">
        <f t="shared" si="0"/>
        <v>Í1+(KÈ1/Î</v>
      </c>
    </row>
    <row r="5" spans="1:6" ht="26.1">
      <c r="A5" s="403" t="s">
        <v>16376</v>
      </c>
      <c r="B5">
        <v>20000</v>
      </c>
      <c r="C5" t="s">
        <v>16377</v>
      </c>
      <c r="D5">
        <v>413</v>
      </c>
      <c r="E5" s="404">
        <v>171109266</v>
      </c>
      <c r="F5" s="401" t="str">
        <f t="shared" si="0"/>
        <v>Í1+):È6sÎ</v>
      </c>
    </row>
    <row r="6" spans="1:6" ht="26.1">
      <c r="A6" s="403" t="s">
        <v>16378</v>
      </c>
      <c r="B6">
        <v>20000</v>
      </c>
      <c r="C6" t="s">
        <v>16379</v>
      </c>
      <c r="D6">
        <v>236</v>
      </c>
      <c r="E6" s="404">
        <v>171109287</v>
      </c>
      <c r="F6" s="401" t="str">
        <f t="shared" si="0"/>
        <v>Í1+)&lt;È7ÅÎ</v>
      </c>
    </row>
    <row r="7" spans="1:6" ht="26.1">
      <c r="A7" s="403" t="s">
        <v>16380</v>
      </c>
      <c r="B7">
        <v>229600</v>
      </c>
      <c r="C7" t="s">
        <v>16381</v>
      </c>
      <c r="D7">
        <v>68</v>
      </c>
      <c r="E7" s="404">
        <v>171109269</v>
      </c>
      <c r="F7" s="401" t="str">
        <f t="shared" si="0"/>
        <v>Í1+):È9ÉÎ</v>
      </c>
    </row>
    <row r="8" spans="1:6" ht="26.1" hidden="1">
      <c r="A8" s="403" t="s">
        <v>16382</v>
      </c>
      <c r="B8">
        <v>42400</v>
      </c>
      <c r="C8" t="s">
        <v>16383</v>
      </c>
      <c r="D8">
        <v>569</v>
      </c>
      <c r="F8" s="401" t="e">
        <f t="shared" si="0"/>
        <v>#VALUE!</v>
      </c>
    </row>
    <row r="9" spans="1:6" ht="26.1" hidden="1">
      <c r="A9" s="403" t="s">
        <v>16384</v>
      </c>
      <c r="B9">
        <v>28000</v>
      </c>
      <c r="C9" t="s">
        <v>16385</v>
      </c>
      <c r="D9">
        <v>534</v>
      </c>
      <c r="F9" s="401" t="e">
        <f t="shared" si="0"/>
        <v>#VALUE!</v>
      </c>
    </row>
    <row r="10" spans="1:6" ht="26.1" hidden="1">
      <c r="A10" s="403" t="s">
        <v>16386</v>
      </c>
      <c r="B10">
        <v>15200</v>
      </c>
      <c r="C10" t="s">
        <v>16387</v>
      </c>
      <c r="D10">
        <v>522</v>
      </c>
      <c r="F10" s="401" t="e">
        <f t="shared" si="0"/>
        <v>#VALUE!</v>
      </c>
    </row>
    <row r="11" spans="1:6" ht="26.1" hidden="1">
      <c r="A11" s="403" t="s">
        <v>16388</v>
      </c>
      <c r="B11">
        <v>3400</v>
      </c>
      <c r="C11" t="s">
        <v>16389</v>
      </c>
      <c r="D11">
        <v>521</v>
      </c>
      <c r="F11" s="401" t="e">
        <f t="shared" si="0"/>
        <v>#VALUE!</v>
      </c>
    </row>
    <row r="12" spans="1:6" ht="26.1">
      <c r="A12" s="403" t="s">
        <v>16390</v>
      </c>
      <c r="B12">
        <v>8800</v>
      </c>
      <c r="C12" t="s">
        <v>16391</v>
      </c>
      <c r="D12">
        <v>201</v>
      </c>
      <c r="E12" s="404">
        <v>171107895</v>
      </c>
      <c r="F12" s="401" t="str">
        <f t="shared" si="0"/>
        <v>Í1+'yÈ5.Î</v>
      </c>
    </row>
    <row r="13" spans="1:6" ht="26.1" hidden="1">
      <c r="A13" s="403" t="s">
        <v>16392</v>
      </c>
      <c r="B13">
        <v>10400</v>
      </c>
      <c r="C13" t="s">
        <v>16393</v>
      </c>
      <c r="D13">
        <v>181</v>
      </c>
      <c r="F13" s="401" t="e">
        <f t="shared" si="0"/>
        <v>#VALUE!</v>
      </c>
    </row>
    <row r="14" spans="1:6" ht="26.1">
      <c r="A14" s="403" t="s">
        <v>16394</v>
      </c>
      <c r="B14">
        <v>39200</v>
      </c>
      <c r="C14" t="s">
        <v>16395</v>
      </c>
      <c r="D14">
        <v>88</v>
      </c>
      <c r="E14" s="404">
        <v>171110333</v>
      </c>
      <c r="F14" s="401" t="str">
        <f t="shared" si="0"/>
        <v>Í1+*AÈ3ÄÎ</v>
      </c>
    </row>
    <row r="15" spans="1:6" ht="26.1" hidden="1">
      <c r="A15" s="403" t="s">
        <v>16396</v>
      </c>
      <c r="B15">
        <v>4700</v>
      </c>
      <c r="C15" t="s">
        <v>16397</v>
      </c>
      <c r="D15">
        <v>234</v>
      </c>
      <c r="F15" s="401" t="e">
        <f t="shared" si="0"/>
        <v>#VALUE!</v>
      </c>
    </row>
    <row r="16" spans="1:6" ht="26.1" hidden="1">
      <c r="A16" s="403" t="s">
        <v>16398</v>
      </c>
      <c r="B16">
        <v>23200</v>
      </c>
      <c r="C16" t="s">
        <v>16399</v>
      </c>
      <c r="D16">
        <v>116</v>
      </c>
      <c r="F16" s="401" t="e">
        <f t="shared" si="0"/>
        <v>#VALUE!</v>
      </c>
    </row>
    <row r="17" spans="1:6" ht="26.1" hidden="1">
      <c r="A17" s="403" t="s">
        <v>16400</v>
      </c>
      <c r="B17">
        <v>26400</v>
      </c>
      <c r="C17" t="s">
        <v>16401</v>
      </c>
      <c r="D17">
        <v>525</v>
      </c>
      <c r="F17" s="401" t="e">
        <f t="shared" si="0"/>
        <v>#VALUE!</v>
      </c>
    </row>
    <row r="18" spans="1:6" ht="26.1">
      <c r="A18" s="403" t="s">
        <v>16402</v>
      </c>
      <c r="B18">
        <v>8800</v>
      </c>
      <c r="C18" t="s">
        <v>16403</v>
      </c>
      <c r="D18">
        <v>11</v>
      </c>
      <c r="E18" s="404">
        <v>171113326</v>
      </c>
      <c r="F18" s="401" t="str">
        <f t="shared" si="0"/>
        <v>Í1+-@È60Î</v>
      </c>
    </row>
    <row r="19" spans="1:6" ht="26.1">
      <c r="A19" s="403" t="s">
        <v>2201</v>
      </c>
      <c r="B19">
        <v>8800</v>
      </c>
      <c r="C19" t="s">
        <v>16404</v>
      </c>
      <c r="D19">
        <v>164</v>
      </c>
      <c r="E19" s="404">
        <v>171113327</v>
      </c>
      <c r="F19" s="401" t="str">
        <f t="shared" si="0"/>
        <v>Í1+-@È76Î</v>
      </c>
    </row>
    <row r="20" spans="1:6" ht="26.1">
      <c r="A20" s="403" t="s">
        <v>16405</v>
      </c>
      <c r="B20">
        <v>18400</v>
      </c>
      <c r="C20" t="s">
        <v>16406</v>
      </c>
      <c r="D20">
        <v>171</v>
      </c>
      <c r="E20" s="404">
        <v>171111526</v>
      </c>
      <c r="F20" s="401" t="str">
        <f t="shared" si="0"/>
        <v>Í1++TÈ6zÎ</v>
      </c>
    </row>
    <row r="21" spans="1:6" ht="26.1">
      <c r="A21" s="403" t="s">
        <v>16407</v>
      </c>
      <c r="B21">
        <v>191200</v>
      </c>
      <c r="C21" t="s">
        <v>16408</v>
      </c>
      <c r="D21">
        <v>132</v>
      </c>
      <c r="E21" s="404">
        <v>171108001</v>
      </c>
      <c r="F21" s="401" t="str">
        <f t="shared" si="0"/>
        <v>Í1+(ÂÈ1QÎ</v>
      </c>
    </row>
    <row r="22" spans="1:6" ht="26.1" hidden="1">
      <c r="A22" s="403" t="s">
        <v>16409</v>
      </c>
      <c r="B22">
        <v>16800</v>
      </c>
      <c r="C22" t="s">
        <v>16410</v>
      </c>
      <c r="D22">
        <v>556</v>
      </c>
      <c r="F22" s="401" t="e">
        <f t="shared" si="0"/>
        <v>#VALUE!</v>
      </c>
    </row>
    <row r="23" spans="1:6" ht="26.1" hidden="1">
      <c r="A23" s="403" t="s">
        <v>16411</v>
      </c>
      <c r="B23">
        <v>13600</v>
      </c>
      <c r="C23" t="s">
        <v>16412</v>
      </c>
      <c r="D23">
        <v>555</v>
      </c>
      <c r="F23" s="401" t="e">
        <f t="shared" si="0"/>
        <v>#VALUE!</v>
      </c>
    </row>
    <row r="24" spans="1:6" ht="26.1" hidden="1">
      <c r="A24" s="403" t="s">
        <v>16413</v>
      </c>
      <c r="B24">
        <v>3400</v>
      </c>
      <c r="C24" t="s">
        <v>16414</v>
      </c>
      <c r="D24">
        <v>554</v>
      </c>
      <c r="F24" s="401" t="e">
        <f t="shared" si="0"/>
        <v>#VALUE!</v>
      </c>
    </row>
    <row r="25" spans="1:6" ht="26.1">
      <c r="A25" s="403" t="s">
        <v>16415</v>
      </c>
      <c r="B25">
        <v>64800</v>
      </c>
      <c r="C25" t="s">
        <v>16416</v>
      </c>
      <c r="D25">
        <v>415</v>
      </c>
      <c r="E25" s="404">
        <v>171105615</v>
      </c>
      <c r="F25" s="401" t="str">
        <f t="shared" si="0"/>
        <v>Í1+%]È5ÊÎ</v>
      </c>
    </row>
    <row r="26" spans="1:6" ht="26.1" hidden="1">
      <c r="A26" s="403" t="s">
        <v>16417</v>
      </c>
      <c r="B26">
        <v>24800</v>
      </c>
      <c r="C26" t="s">
        <v>16418</v>
      </c>
      <c r="D26">
        <v>585</v>
      </c>
      <c r="F26" s="401" t="e">
        <f t="shared" si="0"/>
        <v>#VALUE!</v>
      </c>
    </row>
    <row r="27" spans="1:6" ht="26.1" hidden="1">
      <c r="A27" s="403" t="s">
        <v>7614</v>
      </c>
      <c r="B27">
        <v>7200</v>
      </c>
      <c r="C27" t="s">
        <v>16419</v>
      </c>
      <c r="D27">
        <v>535</v>
      </c>
      <c r="F27" s="401" t="e">
        <f t="shared" si="0"/>
        <v>#VALUE!</v>
      </c>
    </row>
    <row r="28" spans="1:6" ht="26.1" hidden="1">
      <c r="A28" s="403" t="s">
        <v>16420</v>
      </c>
      <c r="B28">
        <v>8800</v>
      </c>
      <c r="C28" t="s">
        <v>16421</v>
      </c>
      <c r="D28">
        <v>509</v>
      </c>
      <c r="F28" s="401" t="e">
        <f t="shared" si="0"/>
        <v>#VALUE!</v>
      </c>
    </row>
    <row r="29" spans="1:6" ht="26.1" hidden="1">
      <c r="A29" s="403" t="s">
        <v>16422</v>
      </c>
      <c r="B29">
        <v>36000</v>
      </c>
      <c r="C29" t="s">
        <v>16423</v>
      </c>
      <c r="D29">
        <v>550</v>
      </c>
      <c r="F29" s="401" t="e">
        <f t="shared" si="0"/>
        <v>#VALUE!</v>
      </c>
    </row>
    <row r="30" spans="1:6" ht="26.1">
      <c r="A30" s="403" t="s">
        <v>16424</v>
      </c>
      <c r="B30">
        <v>10400</v>
      </c>
      <c r="C30" t="s">
        <v>16425</v>
      </c>
      <c r="D30">
        <v>374</v>
      </c>
      <c r="E30" s="404">
        <v>171106192</v>
      </c>
      <c r="F30" s="401" t="str">
        <f t="shared" si="0"/>
        <v>Í1+&amp;3È26Î</v>
      </c>
    </row>
    <row r="31" spans="1:6" ht="26.1" hidden="1">
      <c r="A31" s="403" t="s">
        <v>16426</v>
      </c>
      <c r="B31">
        <v>68000</v>
      </c>
      <c r="C31" t="s">
        <v>16427</v>
      </c>
      <c r="D31">
        <v>574</v>
      </c>
      <c r="F31" s="401" t="e">
        <f t="shared" si="0"/>
        <v>#VALUE!</v>
      </c>
    </row>
    <row r="32" spans="1:6" ht="26.1">
      <c r="A32" s="403" t="s">
        <v>4964</v>
      </c>
      <c r="B32">
        <v>26400</v>
      </c>
      <c r="C32" t="s">
        <v>16428</v>
      </c>
      <c r="D32">
        <v>370</v>
      </c>
      <c r="E32" s="404">
        <v>171109475</v>
      </c>
      <c r="F32" s="401" t="str">
        <f t="shared" si="0"/>
        <v>Í1+)OÈ5ZÎ</v>
      </c>
    </row>
    <row r="33" spans="1:6" ht="26.1">
      <c r="A33" s="403" t="s">
        <v>16429</v>
      </c>
      <c r="B33">
        <v>28000</v>
      </c>
      <c r="C33" t="s">
        <v>16430</v>
      </c>
      <c r="D33">
        <v>92</v>
      </c>
      <c r="E33" s="404">
        <v>171107934</v>
      </c>
      <c r="F33" s="401" t="str">
        <f t="shared" si="0"/>
        <v>Í1+'}È48Î</v>
      </c>
    </row>
    <row r="34" spans="1:6" ht="26.1">
      <c r="A34" s="403" t="s">
        <v>16431</v>
      </c>
      <c r="B34">
        <v>44000</v>
      </c>
      <c r="C34" t="s">
        <v>16432</v>
      </c>
      <c r="D34">
        <v>206</v>
      </c>
      <c r="E34" s="404">
        <v>171100178</v>
      </c>
      <c r="F34" s="401" t="str">
        <f t="shared" si="0"/>
        <v>Í1+Â1È8@Î</v>
      </c>
    </row>
    <row r="35" spans="1:6" ht="26.1">
      <c r="A35" s="403" t="s">
        <v>16433</v>
      </c>
      <c r="B35">
        <v>12000</v>
      </c>
      <c r="C35" t="s">
        <v>16434</v>
      </c>
      <c r="D35">
        <v>366</v>
      </c>
      <c r="E35" s="404">
        <v>171106147</v>
      </c>
      <c r="F35" s="401" t="str">
        <f t="shared" si="0"/>
        <v>Í1+&amp;.È7@Î</v>
      </c>
    </row>
    <row r="36" spans="1:6" ht="26.1">
      <c r="A36" s="403" t="s">
        <v>16435</v>
      </c>
      <c r="B36">
        <v>8800</v>
      </c>
      <c r="C36" t="s">
        <v>16436</v>
      </c>
      <c r="D36">
        <v>314</v>
      </c>
      <c r="E36" s="404">
        <v>171111602</v>
      </c>
      <c r="F36" s="401" t="str">
        <f t="shared" si="0"/>
        <v>Í1++\È2ÆÎ</v>
      </c>
    </row>
    <row r="37" spans="1:6" ht="26.1" hidden="1">
      <c r="A37" s="403" t="s">
        <v>16437</v>
      </c>
      <c r="B37">
        <v>63200</v>
      </c>
      <c r="C37" t="s">
        <v>16438</v>
      </c>
      <c r="D37">
        <v>495</v>
      </c>
      <c r="F37" s="401" t="e">
        <f t="shared" si="0"/>
        <v>#VALUE!</v>
      </c>
    </row>
    <row r="38" spans="1:6" ht="26.1" hidden="1">
      <c r="A38" s="403" t="s">
        <v>16439</v>
      </c>
      <c r="B38">
        <v>28000</v>
      </c>
      <c r="C38" t="s">
        <v>16440</v>
      </c>
      <c r="D38">
        <v>514</v>
      </c>
      <c r="F38" s="401" t="e">
        <f t="shared" si="0"/>
        <v>#VALUE!</v>
      </c>
    </row>
    <row r="39" spans="1:6" ht="26.1">
      <c r="A39" s="403" t="s">
        <v>16441</v>
      </c>
      <c r="B39">
        <v>15200</v>
      </c>
      <c r="C39" t="s">
        <v>16442</v>
      </c>
      <c r="D39">
        <v>389</v>
      </c>
      <c r="E39" s="404">
        <v>171102499</v>
      </c>
      <c r="F39" s="401" t="str">
        <f t="shared" si="0"/>
        <v>Í1+"QÈ9eÎ</v>
      </c>
    </row>
    <row r="40" spans="1:6" ht="26.1" hidden="1">
      <c r="A40" s="403" t="s">
        <v>16443</v>
      </c>
      <c r="B40">
        <v>12000</v>
      </c>
      <c r="C40" t="s">
        <v>16444</v>
      </c>
      <c r="D40">
        <v>486</v>
      </c>
      <c r="F40" s="401" t="e">
        <f t="shared" si="0"/>
        <v>#VALUE!</v>
      </c>
    </row>
    <row r="41" spans="1:6" ht="26.1">
      <c r="A41" s="403" t="s">
        <v>14767</v>
      </c>
      <c r="B41">
        <v>3400</v>
      </c>
      <c r="C41" t="s">
        <v>16445</v>
      </c>
      <c r="D41">
        <v>133</v>
      </c>
      <c r="E41" s="404">
        <v>171113535</v>
      </c>
      <c r="F41" s="401" t="str">
        <f t="shared" si="0"/>
        <v>Í1+-UÈ5~Î</v>
      </c>
    </row>
    <row r="42" spans="1:6" ht="26.1">
      <c r="A42" s="403" t="s">
        <v>16446</v>
      </c>
      <c r="B42">
        <v>157600</v>
      </c>
      <c r="C42" t="s">
        <v>16447</v>
      </c>
      <c r="D42">
        <v>11</v>
      </c>
      <c r="E42" s="404">
        <v>171105640</v>
      </c>
      <c r="F42" s="401" t="str">
        <f t="shared" si="0"/>
        <v>Í1+%`È0tÎ</v>
      </c>
    </row>
    <row r="43" spans="1:6" ht="26.1">
      <c r="A43" s="403" t="s">
        <v>16448</v>
      </c>
      <c r="B43">
        <v>12000</v>
      </c>
      <c r="C43" t="s">
        <v>16449</v>
      </c>
      <c r="D43">
        <v>410</v>
      </c>
      <c r="E43" s="404">
        <v>171108112</v>
      </c>
      <c r="F43" s="401" t="str">
        <f t="shared" si="0"/>
        <v>Í1+(+È2ÇÎ</v>
      </c>
    </row>
    <row r="44" spans="1:6" ht="26.1">
      <c r="A44" s="403" t="s">
        <v>16450</v>
      </c>
      <c r="B44">
        <v>32800</v>
      </c>
      <c r="C44" t="s">
        <v>16451</v>
      </c>
      <c r="D44">
        <v>421</v>
      </c>
      <c r="E44" s="404">
        <v>171108104</v>
      </c>
      <c r="F44" s="401" t="str">
        <f t="shared" si="0"/>
        <v>Í1+(*È4$Î</v>
      </c>
    </row>
    <row r="45" spans="1:6" ht="26.1">
      <c r="A45" s="403" t="s">
        <v>16452</v>
      </c>
      <c r="B45">
        <v>10400</v>
      </c>
      <c r="C45" t="s">
        <v>16453</v>
      </c>
      <c r="D45">
        <v>197</v>
      </c>
      <c r="E45" s="404">
        <v>171113254</v>
      </c>
      <c r="F45" s="401" t="str">
        <f t="shared" si="0"/>
        <v>Í1+-9È4oÎ</v>
      </c>
    </row>
    <row r="46" spans="1:6" ht="26.1">
      <c r="A46" s="403" t="s">
        <v>16454</v>
      </c>
      <c r="B46">
        <v>28000</v>
      </c>
      <c r="C46" t="s">
        <v>16455</v>
      </c>
      <c r="D46">
        <v>218</v>
      </c>
      <c r="E46" s="404">
        <v>171105547</v>
      </c>
      <c r="F46" s="401" t="str">
        <f t="shared" si="0"/>
        <v>Í1+%VÈ7vÎ</v>
      </c>
    </row>
    <row r="47" spans="1:6" ht="26.1">
      <c r="A47" s="403" t="s">
        <v>16456</v>
      </c>
      <c r="B47">
        <v>64800</v>
      </c>
      <c r="C47" t="s">
        <v>16457</v>
      </c>
      <c r="D47">
        <v>229</v>
      </c>
      <c r="E47" s="404">
        <v>171105544</v>
      </c>
      <c r="F47" s="401" t="str">
        <f t="shared" si="0"/>
        <v>Í1+%VÈ4dÎ</v>
      </c>
    </row>
    <row r="48" spans="1:6" ht="26.1">
      <c r="A48" s="403" t="s">
        <v>16458</v>
      </c>
      <c r="B48">
        <v>29600</v>
      </c>
      <c r="C48" t="s">
        <v>16459</v>
      </c>
      <c r="D48">
        <v>197</v>
      </c>
      <c r="E48" s="404">
        <v>171106080</v>
      </c>
      <c r="F48" s="401" t="str">
        <f t="shared" si="0"/>
        <v>Í1+&amp;(È0eÎ</v>
      </c>
    </row>
    <row r="49" spans="1:6" ht="26.1" hidden="1">
      <c r="A49" s="403" t="s">
        <v>1326</v>
      </c>
      <c r="B49">
        <v>15200</v>
      </c>
      <c r="C49" t="s">
        <v>16460</v>
      </c>
      <c r="D49">
        <v>216</v>
      </c>
      <c r="F49" s="401" t="e">
        <f t="shared" si="0"/>
        <v>#VALUE!</v>
      </c>
    </row>
    <row r="50" spans="1:6" ht="26.1" hidden="1">
      <c r="A50" s="403" t="s">
        <v>16461</v>
      </c>
      <c r="B50">
        <v>8800</v>
      </c>
      <c r="C50" t="s">
        <v>16462</v>
      </c>
      <c r="D50">
        <v>490</v>
      </c>
      <c r="F50" s="401" t="e">
        <f t="shared" si="0"/>
        <v>#VALUE!</v>
      </c>
    </row>
    <row r="51" spans="1:6" ht="26.1">
      <c r="A51" s="403" t="s">
        <v>16463</v>
      </c>
      <c r="B51">
        <v>79200</v>
      </c>
      <c r="C51" t="s">
        <v>16464</v>
      </c>
      <c r="D51">
        <v>411</v>
      </c>
      <c r="E51" s="404">
        <v>171108557</v>
      </c>
      <c r="F51" s="401" t="str">
        <f t="shared" si="0"/>
        <v>Í1+(WÈ7ÇÎ</v>
      </c>
    </row>
    <row r="52" spans="1:6" ht="26.1">
      <c r="A52" s="403" t="s">
        <v>16465</v>
      </c>
      <c r="B52">
        <v>34400</v>
      </c>
      <c r="C52" t="s">
        <v>16466</v>
      </c>
      <c r="D52">
        <v>152</v>
      </c>
      <c r="E52" s="404">
        <v>171111675</v>
      </c>
      <c r="F52" s="401" t="str">
        <f t="shared" si="0"/>
        <v>Í1++cÈ5IÎ</v>
      </c>
    </row>
    <row r="53" spans="1:6" ht="26.1">
      <c r="A53" s="403" t="s">
        <v>16467</v>
      </c>
      <c r="B53">
        <v>20000</v>
      </c>
      <c r="C53" t="s">
        <v>16468</v>
      </c>
      <c r="D53">
        <v>315</v>
      </c>
      <c r="E53" s="404">
        <v>171107609</v>
      </c>
      <c r="F53" s="401" t="str">
        <f t="shared" si="0"/>
        <v>Í1+'\È99Î</v>
      </c>
    </row>
    <row r="54" spans="1:6" ht="26.1">
      <c r="A54" s="403" t="s">
        <v>16469</v>
      </c>
      <c r="B54">
        <v>56800</v>
      </c>
      <c r="C54" t="s">
        <v>16470</v>
      </c>
      <c r="D54">
        <v>399</v>
      </c>
      <c r="E54" s="404">
        <v>171100732</v>
      </c>
      <c r="F54" s="401" t="str">
        <f t="shared" si="0"/>
        <v>Í1+ÂiÈ2.Î</v>
      </c>
    </row>
    <row r="55" spans="1:6" ht="26.1">
      <c r="A55" s="403" t="s">
        <v>16471</v>
      </c>
      <c r="B55">
        <v>8800</v>
      </c>
      <c r="C55" t="s">
        <v>16472</v>
      </c>
      <c r="D55">
        <v>425</v>
      </c>
      <c r="E55" s="404">
        <v>171105945</v>
      </c>
      <c r="F55" s="401" t="str">
        <f t="shared" si="0"/>
        <v>Í1+%~È5&lt;Î</v>
      </c>
    </row>
    <row r="56" spans="1:6" ht="26.1" hidden="1">
      <c r="A56" s="403" t="s">
        <v>16473</v>
      </c>
      <c r="B56">
        <v>7200</v>
      </c>
      <c r="C56" t="s">
        <v>16474</v>
      </c>
      <c r="D56">
        <v>209</v>
      </c>
      <c r="F56" s="401" t="e">
        <f t="shared" si="0"/>
        <v>#VALUE!</v>
      </c>
    </row>
    <row r="57" spans="1:6" ht="26.1" hidden="1">
      <c r="A57" s="403" t="s">
        <v>16475</v>
      </c>
      <c r="B57">
        <v>12000</v>
      </c>
      <c r="C57" t="s">
        <v>16476</v>
      </c>
      <c r="D57">
        <v>562</v>
      </c>
      <c r="F57" s="401" t="e">
        <f t="shared" si="0"/>
        <v>#VALUE!</v>
      </c>
    </row>
    <row r="58" spans="1:6" ht="26.1">
      <c r="A58" s="403" t="s">
        <v>14928</v>
      </c>
      <c r="B58">
        <v>2100</v>
      </c>
      <c r="C58" t="s">
        <v>16477</v>
      </c>
      <c r="D58">
        <v>259</v>
      </c>
      <c r="E58" s="404">
        <v>171107861</v>
      </c>
      <c r="F58" s="401" t="str">
        <f t="shared" si="0"/>
        <v>Í1+'vÈ1qÎ</v>
      </c>
    </row>
    <row r="59" spans="1:6" ht="26.1" hidden="1">
      <c r="A59" s="403" t="s">
        <v>16478</v>
      </c>
      <c r="B59">
        <v>8800</v>
      </c>
      <c r="C59" t="s">
        <v>16479</v>
      </c>
      <c r="D59">
        <v>490</v>
      </c>
      <c r="F59" s="401" t="e">
        <f t="shared" si="0"/>
        <v>#VALUE!</v>
      </c>
    </row>
    <row r="60" spans="1:6" ht="26.1">
      <c r="A60" s="403" t="s">
        <v>16480</v>
      </c>
      <c r="B60">
        <v>8800</v>
      </c>
      <c r="C60" t="s">
        <v>16481</v>
      </c>
      <c r="D60">
        <v>280</v>
      </c>
      <c r="E60" s="404">
        <v>171111566</v>
      </c>
      <c r="F60" s="401" t="str">
        <f t="shared" si="0"/>
        <v>Í1++XÈ6#Î</v>
      </c>
    </row>
    <row r="61" spans="1:6" ht="26.1">
      <c r="A61" s="403" t="s">
        <v>16482</v>
      </c>
      <c r="B61">
        <v>7200</v>
      </c>
      <c r="C61" t="s">
        <v>16483</v>
      </c>
      <c r="D61">
        <v>177</v>
      </c>
      <c r="E61" s="404">
        <v>171112381</v>
      </c>
      <c r="F61" s="401" t="str">
        <f t="shared" si="0"/>
        <v>Í1+,FÈ1'Î</v>
      </c>
    </row>
    <row r="62" spans="1:6" ht="26.1">
      <c r="A62" s="403" t="s">
        <v>16484</v>
      </c>
      <c r="B62">
        <v>64800</v>
      </c>
      <c r="C62" t="s">
        <v>16485</v>
      </c>
      <c r="D62">
        <v>316</v>
      </c>
      <c r="E62" s="404">
        <v>171107724</v>
      </c>
      <c r="F62" s="401" t="str">
        <f t="shared" si="0"/>
        <v>Í1+'hÈ4KÎ</v>
      </c>
    </row>
    <row r="63" spans="1:6" ht="26.1" hidden="1">
      <c r="A63" s="403" t="s">
        <v>16486</v>
      </c>
      <c r="B63">
        <v>3400</v>
      </c>
      <c r="C63" t="s">
        <v>16487</v>
      </c>
      <c r="D63">
        <v>528</v>
      </c>
      <c r="F63" s="401" t="e">
        <f t="shared" si="0"/>
        <v>#VALUE!</v>
      </c>
    </row>
    <row r="64" spans="1:6" ht="26.1">
      <c r="A64" s="403" t="s">
        <v>16488</v>
      </c>
      <c r="B64">
        <v>15200</v>
      </c>
      <c r="C64" t="s">
        <v>16489</v>
      </c>
      <c r="D64">
        <v>208</v>
      </c>
      <c r="E64" s="404">
        <v>171111739</v>
      </c>
      <c r="F64" s="401" t="str">
        <f t="shared" si="0"/>
        <v>Í1++iÈ9yÎ</v>
      </c>
    </row>
    <row r="65" spans="1:6" ht="26.1">
      <c r="A65" s="403" t="s">
        <v>16490</v>
      </c>
      <c r="B65">
        <v>74400</v>
      </c>
      <c r="C65" t="s">
        <v>16491</v>
      </c>
      <c r="D65">
        <v>232</v>
      </c>
      <c r="E65" s="404">
        <v>171105048</v>
      </c>
      <c r="F65" s="401" t="str">
        <f t="shared" si="0"/>
        <v>Í1+%$È8ÆÎ</v>
      </c>
    </row>
    <row r="66" spans="1:6" ht="26.1">
      <c r="A66" s="403" t="s">
        <v>16492</v>
      </c>
      <c r="B66">
        <v>12000</v>
      </c>
      <c r="C66" t="s">
        <v>16493</v>
      </c>
      <c r="D66">
        <v>415</v>
      </c>
      <c r="E66" s="404">
        <v>171112595</v>
      </c>
      <c r="F66" s="401" t="str">
        <f t="shared" si="0"/>
        <v>Í1+,[È5,Î</v>
      </c>
    </row>
    <row r="67" spans="1:6" ht="26.1" hidden="1">
      <c r="A67" s="403" t="s">
        <v>16494</v>
      </c>
      <c r="B67">
        <v>26400</v>
      </c>
      <c r="C67" t="s">
        <v>16495</v>
      </c>
      <c r="D67">
        <v>111</v>
      </c>
      <c r="F67" s="401" t="e">
        <f t="shared" ref="F67:F130" si="1">Code128(E67)</f>
        <v>#VALUE!</v>
      </c>
    </row>
    <row r="68" spans="1:6" ht="26.1">
      <c r="A68" s="403" t="s">
        <v>16496</v>
      </c>
      <c r="B68">
        <v>32800</v>
      </c>
      <c r="C68" t="s">
        <v>16497</v>
      </c>
      <c r="D68">
        <v>14</v>
      </c>
      <c r="E68" s="404">
        <v>171108302</v>
      </c>
      <c r="F68" s="401" t="str">
        <f t="shared" si="1"/>
        <v>Í1+(&gt;È2hÎ</v>
      </c>
    </row>
    <row r="69" spans="1:6" ht="26.1">
      <c r="A69" s="403" t="s">
        <v>16498</v>
      </c>
      <c r="B69">
        <v>37600</v>
      </c>
      <c r="C69" t="s">
        <v>16499</v>
      </c>
      <c r="D69">
        <v>400</v>
      </c>
      <c r="E69" s="404">
        <v>171106044</v>
      </c>
      <c r="F69" s="401" t="str">
        <f t="shared" si="1"/>
        <v>Í1+&amp;$È4mÎ</v>
      </c>
    </row>
    <row r="70" spans="1:6" ht="26.1">
      <c r="A70" s="403" t="s">
        <v>318</v>
      </c>
      <c r="B70">
        <v>538400</v>
      </c>
      <c r="C70" t="s">
        <v>16500</v>
      </c>
      <c r="D70">
        <v>334</v>
      </c>
      <c r="E70" s="404">
        <v>171104838</v>
      </c>
      <c r="F70" s="401" t="str">
        <f t="shared" si="1"/>
        <v>Í1+$sÈ8ÊÎ</v>
      </c>
    </row>
    <row r="71" spans="1:6" ht="26.1" hidden="1">
      <c r="A71" s="403" t="s">
        <v>16501</v>
      </c>
      <c r="B71">
        <v>248800</v>
      </c>
      <c r="C71" t="s">
        <v>16502</v>
      </c>
      <c r="D71">
        <v>559</v>
      </c>
      <c r="F71" s="401" t="e">
        <f t="shared" si="1"/>
        <v>#VALUE!</v>
      </c>
    </row>
    <row r="72" spans="1:6" ht="26.1">
      <c r="A72" s="403" t="s">
        <v>16503</v>
      </c>
      <c r="B72">
        <v>71200</v>
      </c>
      <c r="C72" t="s">
        <v>16504</v>
      </c>
      <c r="D72">
        <v>34</v>
      </c>
      <c r="E72" s="404">
        <v>171105135</v>
      </c>
      <c r="F72" s="401" t="str">
        <f t="shared" si="1"/>
        <v>Í1+%-È5-Î</v>
      </c>
    </row>
    <row r="73" spans="1:6" ht="26.1">
      <c r="A73" s="403" t="s">
        <v>16505</v>
      </c>
      <c r="B73">
        <v>29600</v>
      </c>
      <c r="C73" t="s">
        <v>16506</v>
      </c>
      <c r="D73">
        <v>232</v>
      </c>
      <c r="E73" s="404">
        <v>171106185</v>
      </c>
      <c r="F73" s="401" t="str">
        <f t="shared" si="1"/>
        <v>Í1+&amp;2È5DÎ</v>
      </c>
    </row>
    <row r="74" spans="1:6" ht="26.1">
      <c r="A74" s="403" t="s">
        <v>16507</v>
      </c>
      <c r="B74">
        <v>7200</v>
      </c>
      <c r="C74" t="s">
        <v>16508</v>
      </c>
      <c r="D74">
        <v>367</v>
      </c>
      <c r="E74" s="404">
        <v>171112550</v>
      </c>
      <c r="F74" s="401" t="str">
        <f t="shared" si="1"/>
        <v>Í1+,WÈ0eÎ</v>
      </c>
    </row>
    <row r="75" spans="1:6" ht="26.1">
      <c r="A75" s="403" t="s">
        <v>16509</v>
      </c>
      <c r="B75">
        <v>3400</v>
      </c>
      <c r="C75" t="s">
        <v>16510</v>
      </c>
      <c r="D75">
        <v>151</v>
      </c>
      <c r="E75" s="404">
        <v>171105442</v>
      </c>
      <c r="F75" s="401" t="str">
        <f t="shared" si="1"/>
        <v>Í1+%LÈ20Î</v>
      </c>
    </row>
    <row r="76" spans="1:6" ht="26.1">
      <c r="A76" s="403" t="s">
        <v>16511</v>
      </c>
      <c r="B76">
        <v>3400</v>
      </c>
      <c r="C76" t="s">
        <v>16512</v>
      </c>
      <c r="D76">
        <v>394</v>
      </c>
      <c r="E76" s="404">
        <v>171115298</v>
      </c>
      <c r="F76" s="401" t="str">
        <f t="shared" si="1"/>
        <v>Í1+/=È86Î</v>
      </c>
    </row>
    <row r="77" spans="1:6" ht="26.1">
      <c r="A77" s="403" t="s">
        <v>16513</v>
      </c>
      <c r="B77">
        <v>12000</v>
      </c>
      <c r="C77" t="s">
        <v>16514</v>
      </c>
      <c r="D77">
        <v>326</v>
      </c>
      <c r="E77" s="404">
        <v>171115251</v>
      </c>
      <c r="F77" s="401" t="str">
        <f t="shared" si="1"/>
        <v>Í1+/9È1cÎ</v>
      </c>
    </row>
    <row r="78" spans="1:6" ht="26.1">
      <c r="A78" s="403" t="s">
        <v>16515</v>
      </c>
      <c r="B78">
        <v>87200</v>
      </c>
      <c r="C78" t="s">
        <v>16516</v>
      </c>
      <c r="D78">
        <v>312</v>
      </c>
      <c r="E78" s="404">
        <v>171105063</v>
      </c>
      <c r="F78" s="401" t="str">
        <f t="shared" si="1"/>
        <v>Í1+%&amp;È3lÎ</v>
      </c>
    </row>
    <row r="79" spans="1:6" ht="26.1" hidden="1">
      <c r="A79" s="403" t="s">
        <v>16517</v>
      </c>
      <c r="B79">
        <v>10400</v>
      </c>
      <c r="C79" t="s">
        <v>16518</v>
      </c>
      <c r="D79">
        <v>592</v>
      </c>
      <c r="F79" s="401" t="e">
        <f t="shared" si="1"/>
        <v>#VALUE!</v>
      </c>
    </row>
    <row r="80" spans="1:6" ht="26.1">
      <c r="A80" s="403" t="s">
        <v>16519</v>
      </c>
      <c r="B80">
        <v>28000</v>
      </c>
      <c r="C80" t="s">
        <v>16520</v>
      </c>
      <c r="D80">
        <v>471</v>
      </c>
      <c r="E80" s="404">
        <v>171106481</v>
      </c>
      <c r="F80" s="401" t="str">
        <f t="shared" si="1"/>
        <v>Í1+&amp;PÈ1=Î</v>
      </c>
    </row>
    <row r="81" spans="1:6" ht="26.1">
      <c r="A81" s="403" t="s">
        <v>16521</v>
      </c>
      <c r="B81">
        <v>36000</v>
      </c>
      <c r="C81" t="s">
        <v>16522</v>
      </c>
      <c r="D81">
        <v>104</v>
      </c>
      <c r="E81" s="404">
        <v>171113494</v>
      </c>
      <c r="F81" s="401" t="str">
        <f t="shared" si="1"/>
        <v>Í1+-QÈ4hÎ</v>
      </c>
    </row>
    <row r="82" spans="1:6" ht="26.1">
      <c r="A82" s="403" t="s">
        <v>16523</v>
      </c>
      <c r="B82">
        <v>20000</v>
      </c>
      <c r="C82" t="s">
        <v>16524</v>
      </c>
      <c r="D82">
        <v>67</v>
      </c>
      <c r="E82" s="404">
        <v>171105669</v>
      </c>
      <c r="F82" s="401" t="str">
        <f t="shared" si="1"/>
        <v>Í1+%bÈ9KÎ</v>
      </c>
    </row>
    <row r="83" spans="1:6" ht="26.1" hidden="1">
      <c r="A83" s="403" t="s">
        <v>16525</v>
      </c>
      <c r="B83">
        <v>15200</v>
      </c>
      <c r="C83" t="s">
        <v>16526</v>
      </c>
      <c r="D83">
        <v>584</v>
      </c>
      <c r="F83" s="401" t="e">
        <f t="shared" si="1"/>
        <v>#VALUE!</v>
      </c>
    </row>
    <row r="84" spans="1:6" ht="26.1" hidden="1">
      <c r="A84" s="403" t="s">
        <v>16527</v>
      </c>
      <c r="B84">
        <v>44000</v>
      </c>
      <c r="C84" t="s">
        <v>16528</v>
      </c>
      <c r="D84">
        <v>322</v>
      </c>
      <c r="F84" s="401" t="e">
        <f t="shared" si="1"/>
        <v>#VALUE!</v>
      </c>
    </row>
    <row r="85" spans="1:6" ht="26.1">
      <c r="A85" s="403" t="s">
        <v>16529</v>
      </c>
      <c r="B85">
        <v>80800</v>
      </c>
      <c r="C85" t="s">
        <v>16530</v>
      </c>
      <c r="D85">
        <v>458</v>
      </c>
      <c r="E85" s="404">
        <v>171108058</v>
      </c>
      <c r="F85" s="401" t="str">
        <f t="shared" si="1"/>
        <v>Í1+(%È8(Î</v>
      </c>
    </row>
    <row r="86" spans="1:6" ht="26.1">
      <c r="A86" s="403" t="s">
        <v>16531</v>
      </c>
      <c r="B86">
        <v>13600</v>
      </c>
      <c r="C86" t="s">
        <v>16532</v>
      </c>
      <c r="D86">
        <v>110</v>
      </c>
      <c r="E86" s="404">
        <v>171108337</v>
      </c>
      <c r="F86" s="401" t="str">
        <f t="shared" si="1"/>
        <v>Í1+(AÈ7+Î</v>
      </c>
    </row>
    <row r="87" spans="1:6" ht="26.1">
      <c r="A87" s="403" t="s">
        <v>16533</v>
      </c>
      <c r="B87">
        <v>58400</v>
      </c>
      <c r="C87" t="s">
        <v>16534</v>
      </c>
      <c r="D87">
        <v>186</v>
      </c>
      <c r="E87" s="404">
        <v>171104798</v>
      </c>
      <c r="F87" s="401" t="str">
        <f t="shared" si="1"/>
        <v>Í1+$oÈ8vÎ</v>
      </c>
    </row>
    <row r="88" spans="1:6" ht="26.1">
      <c r="A88" s="403" t="s">
        <v>8010</v>
      </c>
      <c r="B88">
        <v>53600</v>
      </c>
      <c r="C88" t="s">
        <v>16535</v>
      </c>
      <c r="D88">
        <v>147</v>
      </c>
      <c r="E88" s="404">
        <v>171106126</v>
      </c>
      <c r="F88" s="401" t="str">
        <f t="shared" si="1"/>
        <v>Í1+&amp;,È62Î</v>
      </c>
    </row>
    <row r="89" spans="1:6" ht="26.1" hidden="1">
      <c r="A89" s="403" t="s">
        <v>16536</v>
      </c>
      <c r="B89">
        <v>8800</v>
      </c>
      <c r="C89" t="s">
        <v>16537</v>
      </c>
      <c r="D89">
        <v>520</v>
      </c>
      <c r="F89" s="401" t="e">
        <f t="shared" si="1"/>
        <v>#VALUE!</v>
      </c>
    </row>
    <row r="90" spans="1:6" ht="26.1">
      <c r="A90" s="403" t="s">
        <v>16538</v>
      </c>
      <c r="B90">
        <v>52000</v>
      </c>
      <c r="C90" t="s">
        <v>16539</v>
      </c>
      <c r="D90">
        <v>307</v>
      </c>
      <c r="E90" s="404">
        <v>171100257</v>
      </c>
      <c r="F90" s="401" t="str">
        <f t="shared" si="1"/>
        <v>Í1+Â9È7ZÎ</v>
      </c>
    </row>
    <row r="91" spans="1:6" ht="26.1">
      <c r="A91" s="403" t="s">
        <v>405</v>
      </c>
      <c r="B91">
        <v>12000</v>
      </c>
      <c r="C91" t="s">
        <v>16540</v>
      </c>
      <c r="D91">
        <v>126</v>
      </c>
      <c r="E91" s="404">
        <v>171106291</v>
      </c>
      <c r="F91" s="401" t="str">
        <f t="shared" si="1"/>
        <v>Í1+&amp;=È1XÎ</v>
      </c>
    </row>
    <row r="92" spans="1:6" ht="26.1" hidden="1">
      <c r="A92" s="403" t="s">
        <v>16541</v>
      </c>
      <c r="B92">
        <v>15200</v>
      </c>
      <c r="C92" t="s">
        <v>16542</v>
      </c>
      <c r="D92">
        <v>555</v>
      </c>
      <c r="F92" s="401" t="e">
        <f t="shared" si="1"/>
        <v>#VALUE!</v>
      </c>
    </row>
    <row r="93" spans="1:6" ht="26.1">
      <c r="A93" s="403" t="s">
        <v>16543</v>
      </c>
      <c r="B93">
        <v>20000</v>
      </c>
      <c r="C93" t="s">
        <v>16544</v>
      </c>
      <c r="D93">
        <v>357</v>
      </c>
      <c r="E93" s="404">
        <v>171105851</v>
      </c>
      <c r="F93" s="401" t="str">
        <f t="shared" si="1"/>
        <v>Í1+%uÈ1gÎ</v>
      </c>
    </row>
    <row r="94" spans="1:6" ht="26.1">
      <c r="A94" s="403" t="s">
        <v>16545</v>
      </c>
      <c r="B94">
        <v>12000</v>
      </c>
      <c r="C94" t="s">
        <v>16546</v>
      </c>
      <c r="D94">
        <v>398</v>
      </c>
      <c r="E94" s="404">
        <v>171106420</v>
      </c>
      <c r="F94" s="401" t="str">
        <f t="shared" si="1"/>
        <v>Í1+&amp;JÈ0ÊÎ</v>
      </c>
    </row>
    <row r="95" spans="1:6" ht="26.1">
      <c r="A95" s="403" t="s">
        <v>16547</v>
      </c>
      <c r="B95">
        <v>32800</v>
      </c>
      <c r="C95" t="s">
        <v>16548</v>
      </c>
      <c r="D95">
        <v>381</v>
      </c>
      <c r="E95" s="404">
        <v>171108529</v>
      </c>
      <c r="F95" s="401" t="str">
        <f t="shared" si="1"/>
        <v>Í1+(TÈ9ÇÎ</v>
      </c>
    </row>
    <row r="96" spans="1:6" ht="26.1">
      <c r="A96" s="403" t="s">
        <v>16549</v>
      </c>
      <c r="B96">
        <v>3400</v>
      </c>
      <c r="C96" t="s">
        <v>16550</v>
      </c>
      <c r="D96">
        <v>382</v>
      </c>
      <c r="E96" s="404">
        <v>171108530</v>
      </c>
      <c r="F96" s="401" t="str">
        <f t="shared" si="1"/>
        <v>Í1+(UÈ0QÎ</v>
      </c>
    </row>
    <row r="97" spans="1:6" ht="26.1" hidden="1">
      <c r="A97" s="403" t="s">
        <v>16551</v>
      </c>
      <c r="B97">
        <v>8800</v>
      </c>
      <c r="C97" t="s">
        <v>16552</v>
      </c>
      <c r="D97">
        <v>335</v>
      </c>
      <c r="F97" s="401" t="e">
        <f t="shared" si="1"/>
        <v>#VALUE!</v>
      </c>
    </row>
    <row r="98" spans="1:6" ht="26.1">
      <c r="A98" s="403" t="s">
        <v>16553</v>
      </c>
      <c r="B98">
        <v>7200</v>
      </c>
      <c r="C98" t="s">
        <v>16554</v>
      </c>
      <c r="D98">
        <v>157</v>
      </c>
      <c r="E98" s="404">
        <v>171107972</v>
      </c>
      <c r="F98" s="401" t="str">
        <f t="shared" si="1"/>
        <v>Í1+'ÅÈ2&lt;Î</v>
      </c>
    </row>
    <row r="99" spans="1:6" ht="26.1" hidden="1">
      <c r="A99" s="403" t="s">
        <v>16555</v>
      </c>
      <c r="B99">
        <v>12000</v>
      </c>
      <c r="C99" t="s">
        <v>16556</v>
      </c>
      <c r="D99">
        <v>134</v>
      </c>
      <c r="F99" s="401" t="e">
        <f t="shared" si="1"/>
        <v>#VALUE!</v>
      </c>
    </row>
    <row r="100" spans="1:6" ht="26.1">
      <c r="A100" s="403" t="s">
        <v>16557</v>
      </c>
      <c r="B100">
        <v>20000</v>
      </c>
      <c r="C100" t="s">
        <v>16558</v>
      </c>
      <c r="D100">
        <v>56</v>
      </c>
      <c r="E100" s="404">
        <v>171112277</v>
      </c>
      <c r="F100" s="401" t="str">
        <f t="shared" si="1"/>
        <v>Í1+,;È7ÊÎ</v>
      </c>
    </row>
    <row r="101" spans="1:6" ht="26.1">
      <c r="A101" s="403" t="s">
        <v>16559</v>
      </c>
      <c r="B101">
        <v>10400</v>
      </c>
      <c r="C101" t="s">
        <v>16560</v>
      </c>
      <c r="D101">
        <v>47</v>
      </c>
      <c r="E101" s="404">
        <v>171100332</v>
      </c>
      <c r="F101" s="401" t="str">
        <f t="shared" si="1"/>
        <v>Í1+ÂAÈ2\Î</v>
      </c>
    </row>
    <row r="102" spans="1:6" ht="26.1">
      <c r="A102" s="403" t="s">
        <v>16561</v>
      </c>
      <c r="B102">
        <v>32800</v>
      </c>
      <c r="C102" t="s">
        <v>16562</v>
      </c>
      <c r="D102">
        <v>143</v>
      </c>
      <c r="E102" s="404">
        <v>171105198</v>
      </c>
      <c r="F102" s="401" t="str">
        <f t="shared" si="1"/>
        <v>Í1+%3È8WÎ</v>
      </c>
    </row>
    <row r="103" spans="1:6" ht="26.1">
      <c r="A103" s="403" t="s">
        <v>16563</v>
      </c>
      <c r="B103">
        <v>52000</v>
      </c>
      <c r="C103" t="s">
        <v>16564</v>
      </c>
      <c r="D103">
        <v>109</v>
      </c>
      <c r="E103" s="404">
        <v>171107948</v>
      </c>
      <c r="F103" s="401" t="str">
        <f t="shared" si="1"/>
        <v>Í1+'~È8TÎ</v>
      </c>
    </row>
    <row r="104" spans="1:6" ht="26.1">
      <c r="A104" s="403" t="s">
        <v>16565</v>
      </c>
      <c r="B104">
        <v>21600</v>
      </c>
      <c r="C104" t="s">
        <v>16566</v>
      </c>
      <c r="D104">
        <v>177</v>
      </c>
      <c r="E104" s="404">
        <v>171107915</v>
      </c>
      <c r="F104" s="401" t="str">
        <f t="shared" si="1"/>
        <v>Í1+'{È56Î</v>
      </c>
    </row>
    <row r="105" spans="1:6" ht="26.1">
      <c r="A105" s="403" t="s">
        <v>16567</v>
      </c>
      <c r="B105">
        <v>16800</v>
      </c>
      <c r="C105" t="s">
        <v>16568</v>
      </c>
      <c r="D105">
        <v>410</v>
      </c>
      <c r="E105" s="404">
        <v>171105610</v>
      </c>
      <c r="F105" s="401" t="str">
        <f t="shared" si="1"/>
        <v>Í1+%]È0hÎ</v>
      </c>
    </row>
    <row r="106" spans="1:6" ht="26.1" hidden="1">
      <c r="A106" s="403" t="s">
        <v>16569</v>
      </c>
      <c r="B106">
        <v>55200</v>
      </c>
      <c r="C106" t="s">
        <v>16570</v>
      </c>
      <c r="D106">
        <v>560</v>
      </c>
      <c r="F106" s="401" t="e">
        <f t="shared" si="1"/>
        <v>#VALUE!</v>
      </c>
    </row>
    <row r="107" spans="1:6" ht="26.1">
      <c r="A107" s="403" t="s">
        <v>16571</v>
      </c>
      <c r="B107">
        <v>7200</v>
      </c>
      <c r="C107" t="s">
        <v>16572</v>
      </c>
      <c r="D107">
        <v>46</v>
      </c>
      <c r="E107" s="404">
        <v>171105838</v>
      </c>
      <c r="F107" s="401" t="str">
        <f t="shared" si="1"/>
        <v>Í1+%sÈ8"Î</v>
      </c>
    </row>
    <row r="108" spans="1:6" ht="26.1">
      <c r="A108" s="403" t="s">
        <v>16573</v>
      </c>
      <c r="B108">
        <v>28000</v>
      </c>
      <c r="C108" t="s">
        <v>16574</v>
      </c>
      <c r="D108">
        <v>452</v>
      </c>
      <c r="E108" s="404">
        <v>171106466</v>
      </c>
      <c r="F108" s="401" t="str">
        <f t="shared" si="1"/>
        <v>Í1+&amp;NÈ6SÎ</v>
      </c>
    </row>
    <row r="109" spans="1:6" ht="26.1" hidden="1">
      <c r="A109" s="403" t="s">
        <v>16575</v>
      </c>
      <c r="B109">
        <v>20000</v>
      </c>
      <c r="C109" t="s">
        <v>16576</v>
      </c>
      <c r="D109">
        <v>504</v>
      </c>
      <c r="F109" s="401" t="e">
        <f t="shared" si="1"/>
        <v>#VALUE!</v>
      </c>
    </row>
    <row r="110" spans="1:6" ht="26.1">
      <c r="A110" s="403" t="s">
        <v>16577</v>
      </c>
      <c r="B110">
        <v>16800</v>
      </c>
      <c r="C110" t="s">
        <v>16578</v>
      </c>
      <c r="D110">
        <v>409</v>
      </c>
      <c r="E110" s="404">
        <v>171112589</v>
      </c>
      <c r="F110" s="401" t="str">
        <f t="shared" si="1"/>
        <v>Í1+,ZÈ9@Î</v>
      </c>
    </row>
    <row r="111" spans="1:6" ht="26.1">
      <c r="A111" s="403" t="s">
        <v>16579</v>
      </c>
      <c r="B111">
        <v>24800</v>
      </c>
      <c r="C111" t="s">
        <v>16580</v>
      </c>
      <c r="D111">
        <v>55</v>
      </c>
      <c r="E111" s="404">
        <v>171112276</v>
      </c>
      <c r="F111" s="401" t="str">
        <f t="shared" si="1"/>
        <v>Í1+,;È6ÄÎ</v>
      </c>
    </row>
    <row r="112" spans="1:6" ht="26.1">
      <c r="A112" s="403" t="s">
        <v>16581</v>
      </c>
      <c r="B112">
        <v>37600</v>
      </c>
      <c r="C112" t="s">
        <v>16582</v>
      </c>
      <c r="D112">
        <v>254</v>
      </c>
      <c r="E112" s="404">
        <v>171106005</v>
      </c>
      <c r="F112" s="401" t="str">
        <f t="shared" si="1"/>
        <v>Í1+&amp;ÂÈ5cÎ</v>
      </c>
    </row>
    <row r="113" spans="1:6" ht="26.1">
      <c r="A113" s="403" t="s">
        <v>16583</v>
      </c>
      <c r="B113">
        <v>31200</v>
      </c>
      <c r="C113" t="s">
        <v>16584</v>
      </c>
      <c r="D113">
        <v>25</v>
      </c>
      <c r="E113" s="404">
        <v>171105143</v>
      </c>
      <c r="F113" s="401" t="str">
        <f t="shared" si="1"/>
        <v>Í1+%.È3%Î</v>
      </c>
    </row>
    <row r="114" spans="1:6" ht="26.1">
      <c r="A114" s="403" t="s">
        <v>16585</v>
      </c>
      <c r="B114">
        <v>24800</v>
      </c>
      <c r="C114" t="s">
        <v>16586</v>
      </c>
      <c r="D114">
        <v>110</v>
      </c>
      <c r="E114" s="404">
        <v>171105728</v>
      </c>
      <c r="F114" s="401" t="str">
        <f t="shared" si="1"/>
        <v>Í1+%hÈ8]Î</v>
      </c>
    </row>
    <row r="115" spans="1:6" ht="26.1" hidden="1">
      <c r="A115" s="403" t="s">
        <v>16587</v>
      </c>
      <c r="B115">
        <v>84000</v>
      </c>
      <c r="C115" t="s">
        <v>16588</v>
      </c>
      <c r="D115">
        <v>490</v>
      </c>
      <c r="F115" s="401" t="e">
        <f t="shared" si="1"/>
        <v>#VALUE!</v>
      </c>
    </row>
    <row r="116" spans="1:6" ht="26.1" hidden="1">
      <c r="A116" s="403" t="s">
        <v>16589</v>
      </c>
      <c r="B116">
        <v>15200</v>
      </c>
      <c r="C116" t="s">
        <v>16590</v>
      </c>
      <c r="D116">
        <v>518</v>
      </c>
      <c r="F116" s="401" t="e">
        <f t="shared" si="1"/>
        <v>#VALUE!</v>
      </c>
    </row>
    <row r="117" spans="1:6" ht="26.1">
      <c r="A117" s="403" t="s">
        <v>16591</v>
      </c>
      <c r="B117">
        <v>15200</v>
      </c>
      <c r="C117" t="s">
        <v>16592</v>
      </c>
      <c r="D117">
        <v>244</v>
      </c>
      <c r="E117" s="404">
        <v>171108412</v>
      </c>
      <c r="F117" s="401" t="str">
        <f t="shared" si="1"/>
        <v>Í1+(IÈ2-Î</v>
      </c>
    </row>
    <row r="118" spans="1:6" ht="26.1">
      <c r="A118" s="403" t="s">
        <v>16593</v>
      </c>
      <c r="B118">
        <v>37600</v>
      </c>
      <c r="C118" t="s">
        <v>16594</v>
      </c>
      <c r="D118">
        <v>148</v>
      </c>
      <c r="E118" s="404">
        <v>171100517</v>
      </c>
      <c r="F118" s="401" t="str">
        <f t="shared" si="1"/>
        <v>Í1+ÂSÈ7[Î</v>
      </c>
    </row>
    <row r="119" spans="1:6" ht="26.1">
      <c r="A119" s="403" t="s">
        <v>16595</v>
      </c>
      <c r="B119">
        <v>20000</v>
      </c>
      <c r="C119" t="s">
        <v>16596</v>
      </c>
      <c r="D119">
        <v>466</v>
      </c>
      <c r="E119" s="404">
        <v>171108608</v>
      </c>
      <c r="F119" s="401" t="str">
        <f t="shared" si="1"/>
        <v>Í1+(\È86Î</v>
      </c>
    </row>
    <row r="120" spans="1:6" ht="26.1">
      <c r="A120" s="403" t="s">
        <v>16597</v>
      </c>
      <c r="B120">
        <v>26400</v>
      </c>
      <c r="C120" t="s">
        <v>16598</v>
      </c>
      <c r="D120">
        <v>420</v>
      </c>
      <c r="E120" s="404">
        <v>171111497</v>
      </c>
      <c r="F120" s="401" t="str">
        <f t="shared" si="1"/>
        <v>Í1++QÈ7tÎ</v>
      </c>
    </row>
    <row r="121" spans="1:6" ht="26.1">
      <c r="A121" s="403" t="s">
        <v>16599</v>
      </c>
      <c r="B121">
        <v>26400</v>
      </c>
      <c r="C121" t="s">
        <v>16600</v>
      </c>
      <c r="D121">
        <v>298</v>
      </c>
      <c r="E121" s="404">
        <v>171106011</v>
      </c>
      <c r="F121" s="401" t="str">
        <f t="shared" si="1"/>
        <v>Í1+&amp;!È1OÎ</v>
      </c>
    </row>
    <row r="122" spans="1:6" ht="26.1">
      <c r="A122" s="403" t="s">
        <v>16601</v>
      </c>
      <c r="B122">
        <v>85600</v>
      </c>
      <c r="C122" t="s">
        <v>16602</v>
      </c>
      <c r="D122">
        <v>353</v>
      </c>
      <c r="E122" s="404">
        <v>171100671</v>
      </c>
      <c r="F122" s="401" t="str">
        <f t="shared" si="1"/>
        <v>Í1+ÂcÈ1wÎ</v>
      </c>
    </row>
    <row r="123" spans="1:6" ht="26.1">
      <c r="A123" s="403" t="s">
        <v>16603</v>
      </c>
      <c r="B123">
        <v>42400</v>
      </c>
      <c r="C123" t="s">
        <v>16604</v>
      </c>
      <c r="D123">
        <v>113</v>
      </c>
      <c r="E123" s="404">
        <v>171109453</v>
      </c>
      <c r="F123" s="401" t="str">
        <f t="shared" si="1"/>
        <v>Í1+)MÈ3FÎ</v>
      </c>
    </row>
    <row r="124" spans="1:6" ht="26.1">
      <c r="A124" s="403" t="s">
        <v>16605</v>
      </c>
      <c r="B124">
        <v>56800</v>
      </c>
      <c r="C124" t="s">
        <v>16606</v>
      </c>
      <c r="D124">
        <v>25</v>
      </c>
      <c r="E124" s="404">
        <v>171100318</v>
      </c>
      <c r="F124" s="401" t="str">
        <f t="shared" si="1"/>
        <v>Í1+Â?È8xÎ</v>
      </c>
    </row>
    <row r="125" spans="1:6" ht="26.1">
      <c r="A125" s="403" t="s">
        <v>16607</v>
      </c>
      <c r="B125">
        <v>18400</v>
      </c>
      <c r="C125" t="s">
        <v>16608</v>
      </c>
      <c r="D125">
        <v>165</v>
      </c>
      <c r="E125" s="404">
        <v>171112369</v>
      </c>
      <c r="F125" s="401" t="str">
        <f t="shared" si="1"/>
        <v>Í1+,DÈ9OÎ</v>
      </c>
    </row>
    <row r="126" spans="1:6" ht="26.1">
      <c r="A126" s="403" t="s">
        <v>16609</v>
      </c>
      <c r="B126">
        <v>16800</v>
      </c>
      <c r="C126" t="s">
        <v>16610</v>
      </c>
      <c r="D126">
        <v>190</v>
      </c>
      <c r="E126" s="404">
        <v>171111655</v>
      </c>
      <c r="F126" s="401" t="str">
        <f t="shared" si="1"/>
        <v>Í1++aÈ5AÎ</v>
      </c>
    </row>
    <row r="127" spans="1:6" ht="26.1">
      <c r="A127" s="403" t="s">
        <v>16611</v>
      </c>
      <c r="B127">
        <v>82400</v>
      </c>
      <c r="C127" t="s">
        <v>16612</v>
      </c>
      <c r="D127">
        <v>147</v>
      </c>
      <c r="E127" s="404">
        <v>171105758</v>
      </c>
      <c r="F127" s="401" t="str">
        <f t="shared" si="1"/>
        <v>Í1+%kÈ8iÎ</v>
      </c>
    </row>
    <row r="128" spans="1:6" ht="26.1">
      <c r="A128" s="403" t="s">
        <v>11541</v>
      </c>
      <c r="B128">
        <v>16800</v>
      </c>
      <c r="C128" t="s">
        <v>16613</v>
      </c>
      <c r="D128">
        <v>10</v>
      </c>
      <c r="E128" s="404">
        <v>171107802</v>
      </c>
      <c r="F128" s="401" t="str">
        <f t="shared" si="1"/>
        <v>Í1+'pÈ2_Î</v>
      </c>
    </row>
    <row r="129" spans="1:6" ht="26.1">
      <c r="A129" s="403" t="s">
        <v>16614</v>
      </c>
      <c r="B129">
        <v>45600</v>
      </c>
      <c r="C129" t="s">
        <v>16615</v>
      </c>
      <c r="D129">
        <v>11</v>
      </c>
      <c r="E129" s="404">
        <v>171107801</v>
      </c>
      <c r="F129" s="401" t="str">
        <f t="shared" si="1"/>
        <v>Í1+'pÈ1YÎ</v>
      </c>
    </row>
    <row r="130" spans="1:6" ht="26.1" hidden="1">
      <c r="A130" s="403" t="s">
        <v>16616</v>
      </c>
      <c r="B130">
        <v>66400</v>
      </c>
      <c r="C130" t="s">
        <v>16617</v>
      </c>
      <c r="D130">
        <v>538</v>
      </c>
      <c r="F130" s="401" t="e">
        <f t="shared" si="1"/>
        <v>#VALUE!</v>
      </c>
    </row>
    <row r="131" spans="1:6" ht="26.1">
      <c r="A131" s="403" t="s">
        <v>16618</v>
      </c>
      <c r="B131">
        <v>64800</v>
      </c>
      <c r="C131" t="s">
        <v>16619</v>
      </c>
      <c r="D131">
        <v>178</v>
      </c>
      <c r="E131" s="404">
        <v>171100401</v>
      </c>
      <c r="F131" s="401" t="str">
        <f t="shared" ref="F131:F194" si="2">Code128(E131)</f>
        <v>Í1+ÂHÈ1rÎ</v>
      </c>
    </row>
    <row r="132" spans="1:6" ht="26.1">
      <c r="A132" s="403" t="s">
        <v>16620</v>
      </c>
      <c r="B132">
        <v>21600</v>
      </c>
      <c r="C132" t="s">
        <v>16621</v>
      </c>
      <c r="D132">
        <v>251</v>
      </c>
      <c r="E132" s="404">
        <v>171104946</v>
      </c>
      <c r="F132" s="401" t="str">
        <f t="shared" si="2"/>
        <v>Í1+$~È6?Î</v>
      </c>
    </row>
    <row r="133" spans="1:6" ht="26.1" hidden="1">
      <c r="A133" s="403" t="s">
        <v>16622</v>
      </c>
      <c r="B133">
        <v>15200</v>
      </c>
      <c r="C133" t="s">
        <v>16623</v>
      </c>
      <c r="D133">
        <v>512</v>
      </c>
      <c r="F133" s="401" t="e">
        <f t="shared" si="2"/>
        <v>#VALUE!</v>
      </c>
    </row>
    <row r="134" spans="1:6" ht="26.1">
      <c r="A134" s="403" t="s">
        <v>16624</v>
      </c>
      <c r="B134">
        <v>157600</v>
      </c>
      <c r="C134" t="s">
        <v>16625</v>
      </c>
      <c r="D134">
        <v>398</v>
      </c>
      <c r="E134" s="404">
        <v>171109377</v>
      </c>
      <c r="F134" s="401" t="str">
        <f t="shared" si="2"/>
        <v>Í1+)EÈ7&gt;Î</v>
      </c>
    </row>
    <row r="135" spans="1:6" ht="26.1">
      <c r="A135" s="403" t="s">
        <v>16626</v>
      </c>
      <c r="B135">
        <v>13600</v>
      </c>
      <c r="C135" t="s">
        <v>16627</v>
      </c>
      <c r="D135">
        <v>278</v>
      </c>
      <c r="E135" s="404">
        <v>171104921</v>
      </c>
      <c r="F135" s="401" t="str">
        <f t="shared" si="2"/>
        <v>Í1+$|È1ÄÎ</v>
      </c>
    </row>
    <row r="136" spans="1:6" ht="26.1">
      <c r="A136" s="403" t="s">
        <v>7066</v>
      </c>
      <c r="B136">
        <v>3400</v>
      </c>
      <c r="C136" t="s">
        <v>16628</v>
      </c>
      <c r="D136">
        <v>293</v>
      </c>
      <c r="E136" s="404">
        <v>171111581</v>
      </c>
      <c r="F136" s="401" t="str">
        <f t="shared" si="2"/>
        <v>Í1++ZÈ1tÎ</v>
      </c>
    </row>
    <row r="137" spans="1:6" ht="26.1">
      <c r="A137" s="403" t="s">
        <v>16629</v>
      </c>
      <c r="B137">
        <v>8800</v>
      </c>
      <c r="C137" t="s">
        <v>16630</v>
      </c>
      <c r="D137">
        <v>366</v>
      </c>
      <c r="E137" s="404">
        <v>171111557</v>
      </c>
      <c r="F137" s="401" t="str">
        <f t="shared" si="2"/>
        <v>Í1++WÈ7%Î</v>
      </c>
    </row>
    <row r="138" spans="1:6" ht="26.1">
      <c r="A138" s="403" t="s">
        <v>16631</v>
      </c>
      <c r="B138">
        <v>18400</v>
      </c>
      <c r="C138" t="s">
        <v>16632</v>
      </c>
      <c r="D138">
        <v>289</v>
      </c>
      <c r="E138" s="404">
        <v>171111576</v>
      </c>
      <c r="F138" s="401" t="str">
        <f t="shared" si="2"/>
        <v>Í1++YÈ6'Î</v>
      </c>
    </row>
    <row r="139" spans="1:6" ht="26.1" hidden="1">
      <c r="A139" s="403" t="s">
        <v>16633</v>
      </c>
      <c r="B139">
        <v>26400</v>
      </c>
      <c r="C139" t="s">
        <v>16634</v>
      </c>
      <c r="D139">
        <v>581</v>
      </c>
      <c r="F139" s="401" t="e">
        <f t="shared" si="2"/>
        <v>#VALUE!</v>
      </c>
    </row>
    <row r="140" spans="1:6" ht="26.1">
      <c r="A140" s="403" t="s">
        <v>16635</v>
      </c>
      <c r="B140">
        <v>68000</v>
      </c>
      <c r="C140" t="s">
        <v>16636</v>
      </c>
      <c r="D140">
        <v>367</v>
      </c>
      <c r="E140" s="404">
        <v>171108064</v>
      </c>
      <c r="F140" s="401" t="str">
        <f t="shared" si="2"/>
        <v>Í1+(&amp;È4{Î</v>
      </c>
    </row>
    <row r="141" spans="1:6" ht="26.1">
      <c r="A141" s="403" t="s">
        <v>16637</v>
      </c>
      <c r="B141">
        <v>120800</v>
      </c>
      <c r="C141" t="s">
        <v>16638</v>
      </c>
      <c r="D141">
        <v>366</v>
      </c>
      <c r="E141" s="404">
        <v>171108063</v>
      </c>
      <c r="F141" s="401" t="str">
        <f t="shared" si="2"/>
        <v>Í1+(&amp;È3uÎ</v>
      </c>
    </row>
    <row r="142" spans="1:6" ht="26.1">
      <c r="A142" s="403" t="s">
        <v>16639</v>
      </c>
      <c r="B142">
        <v>52000</v>
      </c>
      <c r="C142" t="s">
        <v>16640</v>
      </c>
      <c r="D142">
        <v>475</v>
      </c>
      <c r="E142" s="404">
        <v>171109411</v>
      </c>
      <c r="F142" s="401" t="str">
        <f t="shared" si="2"/>
        <v>Í1+)IÈ1*Î</v>
      </c>
    </row>
    <row r="143" spans="1:6" ht="26.1">
      <c r="A143" s="403" t="s">
        <v>16641</v>
      </c>
      <c r="B143">
        <v>18400</v>
      </c>
      <c r="C143" t="s">
        <v>16642</v>
      </c>
      <c r="D143">
        <v>305</v>
      </c>
      <c r="E143" s="404">
        <v>171105426</v>
      </c>
      <c r="F143" s="401" t="str">
        <f t="shared" si="2"/>
        <v>Í1+%JÈ6@Î</v>
      </c>
    </row>
    <row r="144" spans="1:6" ht="26.1">
      <c r="A144" s="403" t="s">
        <v>3676</v>
      </c>
      <c r="B144">
        <v>15200</v>
      </c>
      <c r="C144" t="s">
        <v>16643</v>
      </c>
      <c r="D144">
        <v>420</v>
      </c>
      <c r="E144" s="404">
        <v>171108565</v>
      </c>
      <c r="F144" s="401" t="str">
        <f t="shared" si="2"/>
        <v>Í1+(XÈ5{Î</v>
      </c>
    </row>
    <row r="145" spans="1:6" ht="26.1">
      <c r="A145" s="403" t="s">
        <v>16644</v>
      </c>
      <c r="B145">
        <v>18400</v>
      </c>
      <c r="C145" t="s">
        <v>16645</v>
      </c>
      <c r="D145">
        <v>192</v>
      </c>
      <c r="E145" s="404">
        <v>171111481</v>
      </c>
      <c r="F145" s="401" t="str">
        <f t="shared" si="2"/>
        <v>Í1++PÈ1LÎ</v>
      </c>
    </row>
    <row r="146" spans="1:6" ht="26.1">
      <c r="A146" s="403" t="s">
        <v>16646</v>
      </c>
      <c r="B146">
        <v>180000</v>
      </c>
      <c r="C146" t="s">
        <v>16647</v>
      </c>
      <c r="D146">
        <v>211</v>
      </c>
      <c r="E146" s="404">
        <v>171115163</v>
      </c>
      <c r="F146" s="401" t="str">
        <f t="shared" si="2"/>
        <v>Í1+/0È3KÎ</v>
      </c>
    </row>
    <row r="147" spans="1:6" ht="26.1">
      <c r="A147" s="403" t="s">
        <v>16648</v>
      </c>
      <c r="B147">
        <v>29600</v>
      </c>
      <c r="C147" t="s">
        <v>16649</v>
      </c>
      <c r="D147">
        <v>270</v>
      </c>
      <c r="E147" s="404">
        <v>171106040</v>
      </c>
      <c r="F147" s="401" t="str">
        <f t="shared" si="2"/>
        <v>Í1+&amp;$È0UÎ</v>
      </c>
    </row>
    <row r="148" spans="1:6" ht="26.1">
      <c r="A148" s="403" t="s">
        <v>16650</v>
      </c>
      <c r="B148">
        <v>23200</v>
      </c>
      <c r="C148" t="s">
        <v>16651</v>
      </c>
      <c r="D148">
        <v>469</v>
      </c>
      <c r="E148" s="404">
        <v>171105795</v>
      </c>
      <c r="F148" s="401" t="str">
        <f t="shared" si="2"/>
        <v>Í1+%oÈ5gÎ</v>
      </c>
    </row>
    <row r="149" spans="1:6" ht="26.1">
      <c r="A149" s="403" t="s">
        <v>15623</v>
      </c>
      <c r="B149">
        <v>4700</v>
      </c>
      <c r="C149" t="s">
        <v>16652</v>
      </c>
      <c r="D149">
        <v>187</v>
      </c>
      <c r="E149" s="404">
        <v>171113385</v>
      </c>
      <c r="F149" s="401" t="str">
        <f t="shared" si="2"/>
        <v>Í1+-FÈ5BÎ</v>
      </c>
    </row>
    <row r="150" spans="1:6" ht="26.1">
      <c r="A150" s="403" t="s">
        <v>16653</v>
      </c>
      <c r="B150">
        <v>15200</v>
      </c>
      <c r="C150" t="s">
        <v>16654</v>
      </c>
      <c r="D150">
        <v>93</v>
      </c>
      <c r="E150" s="404">
        <v>171106124</v>
      </c>
      <c r="F150" s="401" t="str">
        <f t="shared" si="2"/>
        <v>Í1+&amp;,È4&amp;Î</v>
      </c>
    </row>
    <row r="151" spans="1:6" ht="26.1" hidden="1">
      <c r="A151" s="403" t="s">
        <v>16655</v>
      </c>
      <c r="B151">
        <v>16800</v>
      </c>
      <c r="C151" t="s">
        <v>16656</v>
      </c>
      <c r="D151">
        <v>496</v>
      </c>
      <c r="F151" s="401" t="e">
        <f t="shared" si="2"/>
        <v>#VALUE!</v>
      </c>
    </row>
    <row r="152" spans="1:6" ht="26.1">
      <c r="A152" s="403" t="s">
        <v>16657</v>
      </c>
      <c r="B152">
        <v>10400</v>
      </c>
      <c r="C152" t="s">
        <v>16658</v>
      </c>
      <c r="D152">
        <v>452</v>
      </c>
      <c r="E152" s="404">
        <v>171100042</v>
      </c>
      <c r="F152" s="401" t="str">
        <f t="shared" si="2"/>
        <v>Í1+Â$È2OÎ</v>
      </c>
    </row>
    <row r="153" spans="1:6" ht="26.1" hidden="1">
      <c r="A153" s="403" t="s">
        <v>16659</v>
      </c>
      <c r="B153">
        <v>12000</v>
      </c>
      <c r="C153" t="s">
        <v>16660</v>
      </c>
      <c r="D153">
        <v>514</v>
      </c>
      <c r="F153" s="401" t="e">
        <f t="shared" si="2"/>
        <v>#VALUE!</v>
      </c>
    </row>
    <row r="154" spans="1:6" ht="26.1">
      <c r="A154" s="403" t="s">
        <v>16661</v>
      </c>
      <c r="B154">
        <v>8800</v>
      </c>
      <c r="C154" t="s">
        <v>16662</v>
      </c>
      <c r="D154">
        <v>3</v>
      </c>
      <c r="E154" s="404">
        <v>171106242</v>
      </c>
      <c r="F154" s="401" t="str">
        <f t="shared" si="2"/>
        <v>Í1+&amp;8È2JÎ</v>
      </c>
    </row>
    <row r="155" spans="1:6" ht="26.1">
      <c r="A155" s="403" t="s">
        <v>15615</v>
      </c>
      <c r="B155">
        <v>29600</v>
      </c>
      <c r="C155" t="s">
        <v>16663</v>
      </c>
      <c r="D155">
        <v>361</v>
      </c>
      <c r="E155" s="404">
        <v>171105850</v>
      </c>
      <c r="F155" s="401" t="str">
        <f t="shared" si="2"/>
        <v>Í1+%uÈ0aÎ</v>
      </c>
    </row>
    <row r="156" spans="1:6" ht="26.1">
      <c r="A156" s="403" t="s">
        <v>16664</v>
      </c>
      <c r="B156">
        <v>20000</v>
      </c>
      <c r="C156" t="s">
        <v>16665</v>
      </c>
      <c r="D156">
        <v>25</v>
      </c>
      <c r="E156" s="404">
        <v>171105210</v>
      </c>
      <c r="F156" s="401" t="str">
        <f t="shared" si="2"/>
        <v>Í1+%5È0/Î</v>
      </c>
    </row>
    <row r="157" spans="1:6" ht="26.1">
      <c r="A157" s="403" t="s">
        <v>16666</v>
      </c>
      <c r="B157">
        <v>10400</v>
      </c>
      <c r="C157" t="s">
        <v>16667</v>
      </c>
      <c r="D157">
        <v>76</v>
      </c>
      <c r="E157" s="404">
        <v>171106156</v>
      </c>
      <c r="F157" s="401" t="str">
        <f t="shared" si="2"/>
        <v>Í1+&amp;/È6&gt;Î</v>
      </c>
    </row>
    <row r="158" spans="1:6" ht="26.1">
      <c r="A158" s="403" t="s">
        <v>16668</v>
      </c>
      <c r="B158">
        <v>48800</v>
      </c>
      <c r="C158" t="s">
        <v>16669</v>
      </c>
      <c r="D158">
        <v>147</v>
      </c>
      <c r="E158" s="404">
        <v>171108366</v>
      </c>
      <c r="F158" s="401" t="str">
        <f t="shared" si="2"/>
        <v>Í1+(DÈ61Î</v>
      </c>
    </row>
    <row r="159" spans="1:6" ht="26.1">
      <c r="A159" s="403" t="s">
        <v>16670</v>
      </c>
      <c r="B159">
        <v>20000</v>
      </c>
      <c r="C159" t="s">
        <v>16671</v>
      </c>
      <c r="D159">
        <v>285</v>
      </c>
      <c r="E159" s="404">
        <v>171100713</v>
      </c>
      <c r="F159" s="401" t="str">
        <f t="shared" si="2"/>
        <v>Í1+ÂgÈ3,Î</v>
      </c>
    </row>
    <row r="160" spans="1:6" ht="26.1">
      <c r="A160" s="403" t="s">
        <v>16672</v>
      </c>
      <c r="B160">
        <v>13600</v>
      </c>
      <c r="C160" t="s">
        <v>16673</v>
      </c>
      <c r="D160">
        <v>406</v>
      </c>
      <c r="E160" s="404">
        <v>171100410</v>
      </c>
      <c r="F160" s="401" t="str">
        <f t="shared" si="2"/>
        <v>Í1+ÂIÈ0pÎ</v>
      </c>
    </row>
    <row r="161" spans="1:6" ht="26.1" hidden="1">
      <c r="A161" s="403" t="s">
        <v>16674</v>
      </c>
      <c r="B161">
        <v>15200</v>
      </c>
      <c r="C161" t="s">
        <v>16675</v>
      </c>
      <c r="D161">
        <v>559</v>
      </c>
      <c r="F161" s="401" t="e">
        <f t="shared" si="2"/>
        <v>#VALUE!</v>
      </c>
    </row>
    <row r="162" spans="1:6" ht="26.1">
      <c r="A162" s="403" t="s">
        <v>16676</v>
      </c>
      <c r="B162">
        <v>15200</v>
      </c>
      <c r="C162" t="s">
        <v>16677</v>
      </c>
      <c r="D162">
        <v>229</v>
      </c>
      <c r="E162" s="404">
        <v>171115177</v>
      </c>
      <c r="F162" s="401" t="str">
        <f t="shared" si="2"/>
        <v>Í1+/1È7gÎ</v>
      </c>
    </row>
    <row r="163" spans="1:6" ht="26.1" hidden="1">
      <c r="A163" s="403" t="s">
        <v>3124</v>
      </c>
      <c r="B163">
        <v>8800</v>
      </c>
      <c r="C163" t="s">
        <v>16678</v>
      </c>
      <c r="D163">
        <v>511</v>
      </c>
      <c r="F163" s="401" t="e">
        <f t="shared" si="2"/>
        <v>#VALUE!</v>
      </c>
    </row>
    <row r="164" spans="1:6" ht="26.1">
      <c r="A164" s="403" t="s">
        <v>16679</v>
      </c>
      <c r="B164">
        <v>92000</v>
      </c>
      <c r="C164" t="s">
        <v>16680</v>
      </c>
      <c r="D164">
        <v>454</v>
      </c>
      <c r="E164" s="404">
        <v>171105581</v>
      </c>
      <c r="F164" s="401" t="str">
        <f t="shared" si="2"/>
        <v>Í1+%ZÈ1bÎ</v>
      </c>
    </row>
    <row r="165" spans="1:6" ht="26.1">
      <c r="A165" s="403" t="s">
        <v>16681</v>
      </c>
      <c r="B165">
        <v>24800</v>
      </c>
      <c r="C165" t="s">
        <v>16682</v>
      </c>
      <c r="D165">
        <v>177</v>
      </c>
      <c r="E165" s="404">
        <v>171110399</v>
      </c>
      <c r="F165" s="401" t="str">
        <f t="shared" si="2"/>
        <v>Í1+*GÈ9UÎ</v>
      </c>
    </row>
    <row r="166" spans="1:6" ht="26.1">
      <c r="A166" s="403" t="s">
        <v>16683</v>
      </c>
      <c r="B166">
        <v>4700</v>
      </c>
      <c r="C166" t="s">
        <v>16684</v>
      </c>
      <c r="D166">
        <v>96</v>
      </c>
      <c r="E166" s="404">
        <v>171105715</v>
      </c>
      <c r="F166" s="401" t="str">
        <f t="shared" si="2"/>
        <v>Í1+%gÈ5GÎ</v>
      </c>
    </row>
    <row r="167" spans="1:6" ht="26.1">
      <c r="A167" s="403" t="s">
        <v>16685</v>
      </c>
      <c r="B167">
        <v>10400</v>
      </c>
      <c r="C167" t="s">
        <v>16686</v>
      </c>
      <c r="D167">
        <v>471</v>
      </c>
      <c r="E167" s="404">
        <v>171110138</v>
      </c>
      <c r="F167" s="401" t="str">
        <f t="shared" si="2"/>
        <v>Í1+*-È8NÎ</v>
      </c>
    </row>
    <row r="168" spans="1:6" ht="26.1">
      <c r="A168" s="403" t="s">
        <v>1591</v>
      </c>
      <c r="B168">
        <v>119200</v>
      </c>
      <c r="C168" t="s">
        <v>16687</v>
      </c>
      <c r="D168">
        <v>43</v>
      </c>
      <c r="E168" s="404">
        <v>171105227</v>
      </c>
      <c r="F168" s="401" t="str">
        <f t="shared" si="2"/>
        <v>Í1+%6È7]Î</v>
      </c>
    </row>
    <row r="169" spans="1:6" ht="26.1">
      <c r="A169" s="403" t="s">
        <v>16688</v>
      </c>
      <c r="B169">
        <v>4700</v>
      </c>
      <c r="C169" t="s">
        <v>16689</v>
      </c>
      <c r="D169">
        <v>247</v>
      </c>
      <c r="E169" s="404">
        <v>171108415</v>
      </c>
      <c r="F169" s="401" t="str">
        <f t="shared" si="2"/>
        <v>Í1+(IÈ5?Î</v>
      </c>
    </row>
    <row r="170" spans="1:6" ht="26.1">
      <c r="A170" s="403" t="s">
        <v>16690</v>
      </c>
      <c r="B170">
        <v>16800</v>
      </c>
      <c r="C170" t="s">
        <v>16691</v>
      </c>
      <c r="D170">
        <v>245</v>
      </c>
      <c r="E170" s="404">
        <v>171108413</v>
      </c>
      <c r="F170" s="401" t="str">
        <f t="shared" si="2"/>
        <v>Í1+(IÈ33Î</v>
      </c>
    </row>
    <row r="171" spans="1:6" ht="26.1" hidden="1">
      <c r="A171" s="403" t="s">
        <v>16692</v>
      </c>
      <c r="B171">
        <v>50400</v>
      </c>
      <c r="C171" t="s">
        <v>16693</v>
      </c>
      <c r="D171">
        <v>578</v>
      </c>
      <c r="F171" s="401" t="e">
        <f t="shared" si="2"/>
        <v>#VALUE!</v>
      </c>
    </row>
    <row r="172" spans="1:6" ht="26.1">
      <c r="A172" s="403" t="s">
        <v>16694</v>
      </c>
      <c r="B172">
        <v>77600</v>
      </c>
      <c r="C172" t="s">
        <v>16695</v>
      </c>
      <c r="D172">
        <v>397</v>
      </c>
      <c r="E172" s="404">
        <v>171102547</v>
      </c>
      <c r="F172" s="401" t="str">
        <f t="shared" si="2"/>
        <v>Í1+"VÈ7mÎ</v>
      </c>
    </row>
    <row r="173" spans="1:6" ht="26.1">
      <c r="A173" s="403" t="s">
        <v>16696</v>
      </c>
      <c r="B173">
        <v>12000</v>
      </c>
      <c r="C173" t="s">
        <v>16697</v>
      </c>
      <c r="D173">
        <v>281</v>
      </c>
      <c r="E173" s="404">
        <v>171110086</v>
      </c>
      <c r="F173" s="401" t="str">
        <f t="shared" si="2"/>
        <v>Í1+*(È6.Î</v>
      </c>
    </row>
    <row r="174" spans="1:6" ht="26.1">
      <c r="A174" s="403" t="s">
        <v>16698</v>
      </c>
      <c r="B174">
        <v>45600</v>
      </c>
      <c r="C174" t="s">
        <v>16699</v>
      </c>
      <c r="D174">
        <v>166</v>
      </c>
      <c r="E174" s="404">
        <v>171110386</v>
      </c>
      <c r="F174" s="401" t="str">
        <f t="shared" si="2"/>
        <v>Í1+*FÈ6?Î</v>
      </c>
    </row>
    <row r="175" spans="1:6" ht="26.1">
      <c r="A175" s="403" t="s">
        <v>16700</v>
      </c>
      <c r="B175">
        <v>50400</v>
      </c>
      <c r="C175" t="s">
        <v>16701</v>
      </c>
      <c r="D175">
        <v>123</v>
      </c>
      <c r="E175" s="404">
        <v>171105340</v>
      </c>
      <c r="F175" s="401" t="str">
        <f t="shared" si="2"/>
        <v>Í1+%BÈ0cÎ</v>
      </c>
    </row>
    <row r="176" spans="1:6" ht="26.1">
      <c r="A176" s="403" t="s">
        <v>16702</v>
      </c>
      <c r="B176">
        <v>64800</v>
      </c>
      <c r="C176" t="s">
        <v>16703</v>
      </c>
      <c r="D176">
        <v>461</v>
      </c>
      <c r="E176" s="404">
        <v>171104994</v>
      </c>
      <c r="F176" s="401" t="str">
        <f t="shared" si="2"/>
        <v>Í1+$ÇÈ4GÎ</v>
      </c>
    </row>
    <row r="177" spans="1:6" ht="26.1">
      <c r="A177" s="403" t="s">
        <v>16704</v>
      </c>
      <c r="B177">
        <v>4700</v>
      </c>
      <c r="C177" t="s">
        <v>16705</v>
      </c>
      <c r="D177">
        <v>68</v>
      </c>
      <c r="E177" s="404">
        <v>171115036</v>
      </c>
      <c r="F177" s="401" t="str">
        <f t="shared" si="2"/>
        <v>Í1+/#È6)Î</v>
      </c>
    </row>
    <row r="178" spans="1:6" ht="26.1" hidden="1">
      <c r="A178" s="403" t="s">
        <v>16706</v>
      </c>
      <c r="B178">
        <v>77600</v>
      </c>
      <c r="C178" t="s">
        <v>16707</v>
      </c>
      <c r="D178">
        <v>535</v>
      </c>
      <c r="F178" s="401" t="e">
        <f t="shared" si="2"/>
        <v>#VALUE!</v>
      </c>
    </row>
    <row r="179" spans="1:6" ht="26.1">
      <c r="A179" s="403" t="s">
        <v>16708</v>
      </c>
      <c r="B179">
        <v>52000</v>
      </c>
      <c r="C179" t="s">
        <v>16709</v>
      </c>
      <c r="D179">
        <v>112</v>
      </c>
      <c r="E179" s="404">
        <v>171107951</v>
      </c>
      <c r="F179" s="401" t="str">
        <f t="shared" si="2"/>
        <v>Í1+'ÃÈ1.Î</v>
      </c>
    </row>
    <row r="180" spans="1:6" ht="26.1">
      <c r="A180" s="403" t="s">
        <v>16710</v>
      </c>
      <c r="B180">
        <v>15200</v>
      </c>
      <c r="C180" t="s">
        <v>16711</v>
      </c>
      <c r="D180">
        <v>111</v>
      </c>
      <c r="E180" s="404">
        <v>171107950</v>
      </c>
      <c r="F180" s="401" t="str">
        <f t="shared" si="2"/>
        <v>Í1+'ÃÈ0(Î</v>
      </c>
    </row>
    <row r="181" spans="1:6" ht="26.1">
      <c r="A181" s="403" t="s">
        <v>16712</v>
      </c>
      <c r="B181">
        <v>10400</v>
      </c>
      <c r="C181" t="s">
        <v>16713</v>
      </c>
      <c r="D181">
        <v>119</v>
      </c>
      <c r="E181" s="404">
        <v>171108003</v>
      </c>
      <c r="F181" s="401" t="str">
        <f t="shared" si="2"/>
        <v>Í1+(ÂÈ3]Î</v>
      </c>
    </row>
    <row r="182" spans="1:6" ht="26.1">
      <c r="A182" s="403" t="s">
        <v>16714</v>
      </c>
      <c r="B182">
        <v>3400</v>
      </c>
      <c r="C182" t="s">
        <v>16715</v>
      </c>
      <c r="D182">
        <v>164</v>
      </c>
      <c r="E182" s="404">
        <v>171107928</v>
      </c>
      <c r="F182" s="401" t="str">
        <f t="shared" si="2"/>
        <v>Í1+'|È8LÎ</v>
      </c>
    </row>
    <row r="183" spans="1:6" ht="26.1">
      <c r="A183" s="403" t="s">
        <v>16716</v>
      </c>
      <c r="B183">
        <v>12000</v>
      </c>
      <c r="C183" t="s">
        <v>16717</v>
      </c>
      <c r="D183">
        <v>258</v>
      </c>
      <c r="E183" s="404">
        <v>171105509</v>
      </c>
      <c r="F183" s="401" t="str">
        <f t="shared" si="2"/>
        <v>Í1+%RÈ9rÎ</v>
      </c>
    </row>
    <row r="184" spans="1:6" ht="26.1">
      <c r="A184" s="403" t="s">
        <v>16718</v>
      </c>
      <c r="B184">
        <v>8800</v>
      </c>
      <c r="C184" t="s">
        <v>16719</v>
      </c>
      <c r="D184">
        <v>306</v>
      </c>
      <c r="E184" s="404">
        <v>171105424</v>
      </c>
      <c r="F184" s="401" t="str">
        <f t="shared" si="2"/>
        <v>Í1+%JÈ44Î</v>
      </c>
    </row>
    <row r="185" spans="1:6" ht="26.1">
      <c r="A185" s="403" t="s">
        <v>16720</v>
      </c>
      <c r="B185">
        <v>45600</v>
      </c>
      <c r="C185" t="s">
        <v>16721</v>
      </c>
      <c r="D185">
        <v>442</v>
      </c>
      <c r="E185" s="404">
        <v>171105575</v>
      </c>
      <c r="F185" s="401" t="str">
        <f t="shared" si="2"/>
        <v>Í1+%YÈ5vÎ</v>
      </c>
    </row>
    <row r="186" spans="1:6" ht="26.1" hidden="1">
      <c r="A186" s="403" t="s">
        <v>16722</v>
      </c>
      <c r="B186">
        <v>16800</v>
      </c>
      <c r="C186" t="s">
        <v>16723</v>
      </c>
      <c r="D186">
        <v>527</v>
      </c>
      <c r="F186" s="401" t="e">
        <f t="shared" si="2"/>
        <v>#VALUE!</v>
      </c>
    </row>
    <row r="187" spans="1:6" ht="26.1">
      <c r="A187" s="403" t="s">
        <v>16724</v>
      </c>
      <c r="B187">
        <v>28000</v>
      </c>
      <c r="C187" t="s">
        <v>16725</v>
      </c>
      <c r="D187">
        <v>451</v>
      </c>
      <c r="E187" s="404">
        <v>171108123</v>
      </c>
      <c r="F187" s="401" t="str">
        <f t="shared" si="2"/>
        <v>Í1+(,È3&amp;Î</v>
      </c>
    </row>
    <row r="188" spans="1:6" ht="26.1">
      <c r="A188" s="403" t="s">
        <v>16726</v>
      </c>
      <c r="B188">
        <v>58400</v>
      </c>
      <c r="C188" t="s">
        <v>16727</v>
      </c>
      <c r="D188">
        <v>12</v>
      </c>
      <c r="E188" s="404">
        <v>171105154</v>
      </c>
      <c r="F188" s="401" t="str">
        <f t="shared" si="2"/>
        <v>Í1+%/È4/Î</v>
      </c>
    </row>
    <row r="189" spans="1:6" ht="26.1">
      <c r="A189" s="403" t="s">
        <v>16728</v>
      </c>
      <c r="B189">
        <v>8800</v>
      </c>
      <c r="C189" t="s">
        <v>16729</v>
      </c>
      <c r="D189">
        <v>158</v>
      </c>
      <c r="E189" s="404">
        <v>171112362</v>
      </c>
      <c r="F189" s="401" t="str">
        <f t="shared" si="2"/>
        <v>Í1+,DÈ2%Î</v>
      </c>
    </row>
    <row r="190" spans="1:6" ht="26.1">
      <c r="A190" s="403" t="s">
        <v>16730</v>
      </c>
      <c r="B190">
        <v>15200</v>
      </c>
      <c r="C190" t="s">
        <v>16731</v>
      </c>
      <c r="D190">
        <v>259</v>
      </c>
      <c r="E190" s="404">
        <v>171113184</v>
      </c>
      <c r="F190" s="401" t="str">
        <f t="shared" si="2"/>
        <v>Í1+-2È4SÎ</v>
      </c>
    </row>
    <row r="191" spans="1:6" ht="26.1">
      <c r="A191" s="403" t="s">
        <v>16732</v>
      </c>
      <c r="B191">
        <v>31200</v>
      </c>
      <c r="C191" t="s">
        <v>16733</v>
      </c>
      <c r="D191">
        <v>233</v>
      </c>
      <c r="E191" s="404">
        <v>171107837</v>
      </c>
      <c r="F191" s="401" t="str">
        <f t="shared" si="2"/>
        <v>Í1+'sÈ7"Î</v>
      </c>
    </row>
    <row r="192" spans="1:6" ht="26.1">
      <c r="A192" s="403" t="s">
        <v>16734</v>
      </c>
      <c r="B192">
        <v>4700</v>
      </c>
      <c r="C192" t="s">
        <v>16735</v>
      </c>
      <c r="D192">
        <v>354</v>
      </c>
      <c r="E192" s="404">
        <v>171111522</v>
      </c>
      <c r="F192" s="401" t="str">
        <f t="shared" si="2"/>
        <v>Í1++TÈ2bÎ</v>
      </c>
    </row>
    <row r="193" spans="1:6" ht="26.1">
      <c r="A193" s="403" t="s">
        <v>16736</v>
      </c>
      <c r="B193">
        <v>44000</v>
      </c>
      <c r="C193" t="s">
        <v>16737</v>
      </c>
      <c r="D193">
        <v>408</v>
      </c>
      <c r="E193" s="404">
        <v>171112588</v>
      </c>
      <c r="F193" s="401" t="str">
        <f t="shared" si="2"/>
        <v>Í1+,ZÈ8:Î</v>
      </c>
    </row>
    <row r="194" spans="1:6" ht="26.1" hidden="1">
      <c r="A194" s="403" t="s">
        <v>16738</v>
      </c>
      <c r="B194">
        <v>18400</v>
      </c>
      <c r="C194" t="s">
        <v>16739</v>
      </c>
      <c r="D194">
        <v>544</v>
      </c>
      <c r="F194" s="401" t="e">
        <f t="shared" si="2"/>
        <v>#VALUE!</v>
      </c>
    </row>
    <row r="195" spans="1:6" ht="26.1">
      <c r="A195" s="403" t="s">
        <v>16740</v>
      </c>
      <c r="B195">
        <v>29600</v>
      </c>
      <c r="C195" t="s">
        <v>16741</v>
      </c>
      <c r="D195">
        <v>388</v>
      </c>
      <c r="E195" s="404">
        <v>171108080</v>
      </c>
      <c r="F195" s="401" t="str">
        <f t="shared" ref="F195:F258" si="3">Code128(E195)</f>
        <v>Í1+((È0kÎ</v>
      </c>
    </row>
    <row r="196" spans="1:6" ht="26.1" hidden="1">
      <c r="A196" s="403" t="s">
        <v>16742</v>
      </c>
      <c r="B196">
        <v>15200</v>
      </c>
      <c r="C196" t="s">
        <v>16743</v>
      </c>
      <c r="D196">
        <v>596</v>
      </c>
      <c r="F196" s="401" t="e">
        <f t="shared" si="3"/>
        <v>#VALUE!</v>
      </c>
    </row>
    <row r="197" spans="1:6" ht="26.1">
      <c r="A197" s="403" t="s">
        <v>16744</v>
      </c>
      <c r="B197">
        <v>15200</v>
      </c>
      <c r="C197" t="s">
        <v>16745</v>
      </c>
      <c r="D197">
        <v>441</v>
      </c>
      <c r="E197" s="404">
        <v>171112618</v>
      </c>
      <c r="F197" s="401" t="str">
        <f t="shared" si="3"/>
        <v>Í1+,]È8FÎ</v>
      </c>
    </row>
    <row r="198" spans="1:6" ht="26.1">
      <c r="A198" s="403" t="s">
        <v>16746</v>
      </c>
      <c r="B198">
        <v>3400</v>
      </c>
      <c r="C198" t="s">
        <v>16747</v>
      </c>
      <c r="D198">
        <v>440</v>
      </c>
      <c r="E198" s="404">
        <v>171112617</v>
      </c>
      <c r="F198" s="401" t="str">
        <f t="shared" si="3"/>
        <v>Í1+,]È7@Î</v>
      </c>
    </row>
    <row r="199" spans="1:6" ht="26.1">
      <c r="A199" s="403" t="s">
        <v>16748</v>
      </c>
      <c r="B199">
        <v>13600</v>
      </c>
      <c r="C199" t="s">
        <v>16749</v>
      </c>
      <c r="D199">
        <v>439</v>
      </c>
      <c r="E199" s="404">
        <v>171112616</v>
      </c>
      <c r="F199" s="401" t="str">
        <f t="shared" si="3"/>
        <v>Í1+,]È6:Î</v>
      </c>
    </row>
    <row r="200" spans="1:6" ht="26.1" hidden="1">
      <c r="A200" s="403" t="s">
        <v>16750</v>
      </c>
      <c r="B200">
        <v>13600</v>
      </c>
      <c r="C200" t="s">
        <v>16751</v>
      </c>
      <c r="D200">
        <v>551</v>
      </c>
      <c r="F200" s="401" t="e">
        <f t="shared" si="3"/>
        <v>#VALUE!</v>
      </c>
    </row>
    <row r="201" spans="1:6" ht="26.1">
      <c r="A201" s="403" t="s">
        <v>16752</v>
      </c>
      <c r="B201">
        <v>13600</v>
      </c>
      <c r="C201" t="s">
        <v>16753</v>
      </c>
      <c r="D201">
        <v>469</v>
      </c>
      <c r="E201" s="404">
        <v>171109274</v>
      </c>
      <c r="F201" s="401" t="str">
        <f t="shared" si="3"/>
        <v>Í1+);È4kÎ</v>
      </c>
    </row>
    <row r="202" spans="1:6" ht="26.1">
      <c r="A202" s="403" t="s">
        <v>16754</v>
      </c>
      <c r="B202">
        <v>95200</v>
      </c>
      <c r="C202" t="s">
        <v>16755</v>
      </c>
      <c r="D202">
        <v>411</v>
      </c>
      <c r="E202" s="404">
        <v>171102485</v>
      </c>
      <c r="F202" s="401" t="str">
        <f t="shared" si="3"/>
        <v>Í1+"PÈ5IÎ</v>
      </c>
    </row>
    <row r="203" spans="1:6" ht="26.1">
      <c r="A203" s="403" t="s">
        <v>16756</v>
      </c>
      <c r="B203">
        <v>52000</v>
      </c>
      <c r="C203" t="s">
        <v>16757</v>
      </c>
      <c r="D203">
        <v>298</v>
      </c>
      <c r="E203" s="404">
        <v>171110049</v>
      </c>
      <c r="F203" s="401" t="str">
        <f t="shared" si="3"/>
        <v>Í1+*$È90Î</v>
      </c>
    </row>
    <row r="204" spans="1:6" ht="26.1">
      <c r="A204" s="403" t="s">
        <v>16758</v>
      </c>
      <c r="B204">
        <v>52000</v>
      </c>
      <c r="C204" t="s">
        <v>16759</v>
      </c>
      <c r="D204">
        <v>216</v>
      </c>
      <c r="E204" s="404">
        <v>171105548</v>
      </c>
      <c r="F204" s="401" t="str">
        <f t="shared" si="3"/>
        <v>Í1+%VÈ8|Î</v>
      </c>
    </row>
    <row r="205" spans="1:6" ht="26.1" hidden="1">
      <c r="A205" s="403" t="s">
        <v>3373</v>
      </c>
      <c r="B205">
        <v>12000</v>
      </c>
      <c r="C205" t="s">
        <v>16760</v>
      </c>
      <c r="D205">
        <v>586</v>
      </c>
      <c r="F205" s="401" t="e">
        <f t="shared" si="3"/>
        <v>#VALUE!</v>
      </c>
    </row>
    <row r="206" spans="1:6" ht="26.1">
      <c r="A206" s="403" t="s">
        <v>16761</v>
      </c>
      <c r="B206">
        <v>23200</v>
      </c>
      <c r="C206" t="s">
        <v>16762</v>
      </c>
      <c r="D206">
        <v>243</v>
      </c>
      <c r="E206" s="404">
        <v>171104939</v>
      </c>
      <c r="F206" s="401" t="str">
        <f t="shared" si="3"/>
        <v>Í1+$}È9MÎ</v>
      </c>
    </row>
    <row r="207" spans="1:6" ht="26.1">
      <c r="A207" s="403" t="s">
        <v>16763</v>
      </c>
      <c r="B207">
        <v>8800</v>
      </c>
      <c r="C207" t="s">
        <v>16764</v>
      </c>
      <c r="D207">
        <v>381</v>
      </c>
      <c r="E207" s="404">
        <v>171108073</v>
      </c>
      <c r="F207" s="401" t="str">
        <f t="shared" si="3"/>
        <v>Í1+('È3yÎ</v>
      </c>
    </row>
    <row r="208" spans="1:6" ht="26.1">
      <c r="A208" s="403" t="s">
        <v>16765</v>
      </c>
      <c r="B208">
        <v>18400</v>
      </c>
      <c r="C208" t="s">
        <v>16766</v>
      </c>
      <c r="D208">
        <v>182</v>
      </c>
      <c r="E208" s="404">
        <v>171105458</v>
      </c>
      <c r="F208" s="401" t="str">
        <f t="shared" si="3"/>
        <v>Í1+%MÈ8XÎ</v>
      </c>
    </row>
    <row r="209" spans="1:6" ht="26.1" hidden="1">
      <c r="A209" s="403" t="s">
        <v>16767</v>
      </c>
      <c r="B209">
        <v>12000</v>
      </c>
      <c r="C209" t="s">
        <v>16768</v>
      </c>
      <c r="D209">
        <v>524</v>
      </c>
      <c r="F209" s="401" t="e">
        <f t="shared" si="3"/>
        <v>#VALUE!</v>
      </c>
    </row>
    <row r="210" spans="1:6" ht="26.1">
      <c r="A210" s="403" t="s">
        <v>16769</v>
      </c>
      <c r="B210">
        <v>4700</v>
      </c>
      <c r="C210" t="s">
        <v>16770</v>
      </c>
      <c r="D210">
        <v>254</v>
      </c>
      <c r="E210" s="404">
        <v>171111513</v>
      </c>
      <c r="F210" s="401" t="str">
        <f t="shared" si="3"/>
        <v>Í1++SÈ3dÎ</v>
      </c>
    </row>
    <row r="211" spans="1:6" ht="26.1">
      <c r="A211" s="403" t="s">
        <v>16771</v>
      </c>
      <c r="B211">
        <v>29600</v>
      </c>
      <c r="C211" t="s">
        <v>16772</v>
      </c>
      <c r="D211">
        <v>272</v>
      </c>
      <c r="E211" s="404">
        <v>171111551</v>
      </c>
      <c r="F211" s="401" t="str">
        <f t="shared" si="3"/>
        <v>Í1++WÈ1hÎ</v>
      </c>
    </row>
    <row r="212" spans="1:6" ht="26.1">
      <c r="A212" s="403" t="s">
        <v>16773</v>
      </c>
      <c r="B212">
        <v>180000</v>
      </c>
      <c r="C212" t="s">
        <v>16774</v>
      </c>
      <c r="D212">
        <v>272</v>
      </c>
      <c r="E212" s="404">
        <v>171110094</v>
      </c>
      <c r="F212" s="401" t="str">
        <f t="shared" si="3"/>
        <v>Í1+*)È4&amp;Î</v>
      </c>
    </row>
    <row r="213" spans="1:6" ht="26.1" hidden="1">
      <c r="A213" s="403" t="s">
        <v>16775</v>
      </c>
      <c r="B213">
        <v>21600</v>
      </c>
      <c r="C213" t="s">
        <v>16776</v>
      </c>
      <c r="D213">
        <v>558</v>
      </c>
      <c r="F213" s="401" t="e">
        <f t="shared" si="3"/>
        <v>#VALUE!</v>
      </c>
    </row>
    <row r="214" spans="1:6" ht="26.1" hidden="1">
      <c r="A214" s="403" t="s">
        <v>16777</v>
      </c>
      <c r="B214">
        <v>21600</v>
      </c>
      <c r="C214" t="s">
        <v>16778</v>
      </c>
      <c r="D214">
        <v>591</v>
      </c>
      <c r="F214" s="401" t="e">
        <f t="shared" si="3"/>
        <v>#VALUE!</v>
      </c>
    </row>
    <row r="215" spans="1:6" ht="26.1" hidden="1">
      <c r="A215" s="403" t="s">
        <v>16779</v>
      </c>
      <c r="B215">
        <v>20000</v>
      </c>
      <c r="C215" t="s">
        <v>16780</v>
      </c>
      <c r="D215">
        <v>260</v>
      </c>
      <c r="F215" s="401" t="e">
        <f t="shared" si="3"/>
        <v>#VALUE!</v>
      </c>
    </row>
    <row r="216" spans="1:6" ht="26.1">
      <c r="A216" s="403" t="s">
        <v>9986</v>
      </c>
      <c r="B216">
        <v>34400</v>
      </c>
      <c r="C216" t="s">
        <v>16781</v>
      </c>
      <c r="D216">
        <v>317</v>
      </c>
      <c r="E216" s="404">
        <v>171100265</v>
      </c>
      <c r="F216" s="401" t="str">
        <f t="shared" si="3"/>
        <v>Í1+Â:È5RÎ</v>
      </c>
    </row>
    <row r="217" spans="1:6" ht="26.1">
      <c r="A217" s="403" t="s">
        <v>16782</v>
      </c>
      <c r="B217">
        <v>8800</v>
      </c>
      <c r="C217" t="s">
        <v>16783</v>
      </c>
      <c r="D217">
        <v>129</v>
      </c>
      <c r="E217" s="404">
        <v>171115094</v>
      </c>
      <c r="F217" s="401" t="str">
        <f t="shared" si="3"/>
        <v>Í1+/)È45Î</v>
      </c>
    </row>
    <row r="218" spans="1:6" ht="26.1">
      <c r="A218" s="403" t="s">
        <v>16784</v>
      </c>
      <c r="B218">
        <v>18400</v>
      </c>
      <c r="C218" t="s">
        <v>16785</v>
      </c>
      <c r="D218">
        <v>150</v>
      </c>
      <c r="E218" s="404">
        <v>171107965</v>
      </c>
      <c r="F218" s="401" t="str">
        <f t="shared" si="3"/>
        <v>Í1+'ÄÈ5JÎ</v>
      </c>
    </row>
    <row r="219" spans="1:6" ht="26.1">
      <c r="A219" s="403" t="s">
        <v>16786</v>
      </c>
      <c r="B219">
        <v>40800</v>
      </c>
      <c r="C219" t="s">
        <v>16787</v>
      </c>
      <c r="D219">
        <v>328</v>
      </c>
      <c r="E219" s="404">
        <v>171110275</v>
      </c>
      <c r="F219" s="401" t="str">
        <f t="shared" si="3"/>
        <v>Í1+*;È5tÎ</v>
      </c>
    </row>
    <row r="220" spans="1:6" ht="26.1">
      <c r="A220" s="403" t="s">
        <v>16788</v>
      </c>
      <c r="B220">
        <v>15200</v>
      </c>
      <c r="C220" t="s">
        <v>16789</v>
      </c>
      <c r="D220">
        <v>44</v>
      </c>
      <c r="E220" s="404">
        <v>171106150</v>
      </c>
      <c r="F220" s="401" t="str">
        <f t="shared" si="3"/>
        <v>Í1+&amp;/È0ÅÎ</v>
      </c>
    </row>
    <row r="221" spans="1:6" ht="26.1">
      <c r="A221" s="403" t="s">
        <v>16790</v>
      </c>
      <c r="B221">
        <v>8800</v>
      </c>
      <c r="C221" t="s">
        <v>16791</v>
      </c>
      <c r="D221">
        <v>402</v>
      </c>
      <c r="E221" s="404">
        <v>171115306</v>
      </c>
      <c r="F221" s="401" t="str">
        <f t="shared" si="3"/>
        <v>Í1+/&gt;È6.Î</v>
      </c>
    </row>
    <row r="222" spans="1:6" ht="26.1">
      <c r="A222" s="403" t="s">
        <v>16792</v>
      </c>
      <c r="B222">
        <v>64800</v>
      </c>
      <c r="C222" t="s">
        <v>16793</v>
      </c>
      <c r="D222">
        <v>250</v>
      </c>
      <c r="E222" s="404">
        <v>171113512</v>
      </c>
      <c r="F222" s="401" t="str">
        <f t="shared" si="3"/>
        <v>Í1+-SÈ2dÎ</v>
      </c>
    </row>
    <row r="223" spans="1:6" ht="26.1" hidden="1">
      <c r="A223" s="403" t="s">
        <v>16794</v>
      </c>
      <c r="B223">
        <v>29600</v>
      </c>
      <c r="C223" t="s">
        <v>16795</v>
      </c>
      <c r="D223">
        <v>521</v>
      </c>
      <c r="F223" s="401" t="e">
        <f t="shared" si="3"/>
        <v>#VALUE!</v>
      </c>
    </row>
    <row r="224" spans="1:6" ht="26.1" hidden="1">
      <c r="A224" s="403" t="s">
        <v>16796</v>
      </c>
      <c r="B224">
        <v>2100</v>
      </c>
      <c r="C224" t="s">
        <v>16797</v>
      </c>
      <c r="D224">
        <v>542</v>
      </c>
      <c r="F224" s="401" t="e">
        <f t="shared" si="3"/>
        <v>#VALUE!</v>
      </c>
    </row>
    <row r="225" spans="1:6" ht="26.1">
      <c r="A225" s="403" t="s">
        <v>16798</v>
      </c>
      <c r="B225">
        <v>18400</v>
      </c>
      <c r="C225" t="s">
        <v>16799</v>
      </c>
      <c r="D225">
        <v>287</v>
      </c>
      <c r="E225" s="404">
        <v>171111574</v>
      </c>
      <c r="F225" s="401" t="str">
        <f t="shared" si="3"/>
        <v>Í1++YÈ4ÆÎ</v>
      </c>
    </row>
    <row r="226" spans="1:6" ht="26.1">
      <c r="A226" s="403" t="s">
        <v>16800</v>
      </c>
      <c r="B226">
        <v>4700</v>
      </c>
      <c r="C226" t="s">
        <v>16801</v>
      </c>
      <c r="D226">
        <v>288</v>
      </c>
      <c r="E226" s="404">
        <v>171111575</v>
      </c>
      <c r="F226" s="401" t="str">
        <f t="shared" si="3"/>
        <v>Í1++YÈ5!Î</v>
      </c>
    </row>
    <row r="227" spans="1:6" ht="26.1">
      <c r="A227" s="403" t="s">
        <v>16802</v>
      </c>
      <c r="B227">
        <v>20000</v>
      </c>
      <c r="C227" t="s">
        <v>16803</v>
      </c>
      <c r="D227">
        <v>58</v>
      </c>
      <c r="E227" s="404">
        <v>171110311</v>
      </c>
      <c r="F227" s="401" t="str">
        <f t="shared" si="3"/>
        <v>Í1+*?È1lÎ</v>
      </c>
    </row>
    <row r="228" spans="1:6" ht="26.1">
      <c r="A228" s="403" t="s">
        <v>16804</v>
      </c>
      <c r="B228">
        <v>24800</v>
      </c>
      <c r="C228" t="s">
        <v>16805</v>
      </c>
      <c r="D228">
        <v>220</v>
      </c>
      <c r="E228" s="404">
        <v>171100160</v>
      </c>
      <c r="F228" s="401" t="str">
        <f t="shared" si="3"/>
        <v>Í1+Â0È0sÎ</v>
      </c>
    </row>
    <row r="229" spans="1:6" ht="26.1" hidden="1">
      <c r="A229" s="403" t="s">
        <v>16806</v>
      </c>
      <c r="B229">
        <v>18400</v>
      </c>
      <c r="C229" t="s">
        <v>16807</v>
      </c>
      <c r="D229">
        <v>166</v>
      </c>
      <c r="F229" s="401" t="e">
        <f t="shared" si="3"/>
        <v>#VALUE!</v>
      </c>
    </row>
    <row r="230" spans="1:6" ht="26.1" hidden="1">
      <c r="A230" s="403" t="s">
        <v>16808</v>
      </c>
      <c r="B230">
        <v>40800</v>
      </c>
      <c r="C230" t="s">
        <v>16809</v>
      </c>
      <c r="D230">
        <v>229</v>
      </c>
      <c r="F230" s="401" t="e">
        <f t="shared" si="3"/>
        <v>#VALUE!</v>
      </c>
    </row>
    <row r="231" spans="1:6" ht="26.1">
      <c r="A231" s="403" t="s">
        <v>16810</v>
      </c>
      <c r="B231">
        <v>39200</v>
      </c>
      <c r="C231" t="s">
        <v>16811</v>
      </c>
      <c r="D231">
        <v>119</v>
      </c>
      <c r="E231" s="404">
        <v>171100456</v>
      </c>
      <c r="F231" s="401" t="str">
        <f t="shared" si="3"/>
        <v>Í1+ÂMÈ6=Î</v>
      </c>
    </row>
    <row r="232" spans="1:6" ht="26.1">
      <c r="A232" s="403" t="s">
        <v>16812</v>
      </c>
      <c r="B232">
        <v>34400</v>
      </c>
      <c r="C232" t="s">
        <v>16813</v>
      </c>
      <c r="D232">
        <v>338</v>
      </c>
      <c r="E232" s="404">
        <v>171107576</v>
      </c>
      <c r="F232" s="401" t="str">
        <f t="shared" si="3"/>
        <v>Í1+'YÈ6ÆÎ</v>
      </c>
    </row>
    <row r="233" spans="1:6" ht="26.1">
      <c r="A233" s="403" t="s">
        <v>16814</v>
      </c>
      <c r="B233">
        <v>10400</v>
      </c>
      <c r="C233" t="s">
        <v>16815</v>
      </c>
      <c r="D233">
        <v>67</v>
      </c>
      <c r="E233" s="404">
        <v>171107987</v>
      </c>
      <c r="F233" s="401" t="str">
        <f t="shared" si="3"/>
        <v>Í1+'ÆÈ7^Î</v>
      </c>
    </row>
    <row r="234" spans="1:6" ht="26.1">
      <c r="A234" s="403" t="s">
        <v>16816</v>
      </c>
      <c r="B234">
        <v>34400</v>
      </c>
      <c r="C234" t="s">
        <v>16817</v>
      </c>
      <c r="D234">
        <v>172</v>
      </c>
      <c r="E234" s="404">
        <v>171105973</v>
      </c>
      <c r="F234" s="401" t="str">
        <f t="shared" si="3"/>
        <v>Í1+%ÅÈ3&lt;Î</v>
      </c>
    </row>
    <row r="235" spans="1:6" ht="26.1">
      <c r="A235" s="403" t="s">
        <v>16818</v>
      </c>
      <c r="B235">
        <v>24800</v>
      </c>
      <c r="C235" t="s">
        <v>16819</v>
      </c>
      <c r="D235">
        <v>311</v>
      </c>
      <c r="E235" s="404">
        <v>171110074</v>
      </c>
      <c r="F235" s="401" t="str">
        <f t="shared" si="3"/>
        <v>Í1+*'È4ÉÎ</v>
      </c>
    </row>
    <row r="236" spans="1:6" ht="26.1" hidden="1">
      <c r="A236" s="403" t="s">
        <v>16820</v>
      </c>
      <c r="B236">
        <v>36000</v>
      </c>
      <c r="C236" t="s">
        <v>16821</v>
      </c>
      <c r="D236">
        <v>540</v>
      </c>
      <c r="F236" s="401" t="e">
        <f t="shared" si="3"/>
        <v>#VALUE!</v>
      </c>
    </row>
    <row r="237" spans="1:6" ht="26.1" hidden="1">
      <c r="A237" s="403" t="s">
        <v>16822</v>
      </c>
      <c r="B237">
        <v>20000</v>
      </c>
      <c r="C237" t="s">
        <v>16823</v>
      </c>
      <c r="D237">
        <v>306</v>
      </c>
      <c r="F237" s="401" t="e">
        <f t="shared" si="3"/>
        <v>#VALUE!</v>
      </c>
    </row>
    <row r="238" spans="1:6" ht="26.1" hidden="1">
      <c r="A238" s="403" t="s">
        <v>16824</v>
      </c>
      <c r="B238">
        <v>16800</v>
      </c>
      <c r="C238" t="s">
        <v>16825</v>
      </c>
      <c r="D238">
        <v>522</v>
      </c>
      <c r="F238" s="401" t="e">
        <f t="shared" si="3"/>
        <v>#VALUE!</v>
      </c>
    </row>
    <row r="239" spans="1:6" ht="26.1">
      <c r="A239" s="403" t="s">
        <v>16826</v>
      </c>
      <c r="B239">
        <v>4700</v>
      </c>
      <c r="C239" t="s">
        <v>16827</v>
      </c>
      <c r="D239">
        <v>10</v>
      </c>
      <c r="E239" s="404">
        <v>171108307</v>
      </c>
      <c r="F239" s="401" t="str">
        <f t="shared" si="3"/>
        <v>Í1+(&gt;È7ÊÎ</v>
      </c>
    </row>
    <row r="240" spans="1:6" ht="26.1">
      <c r="A240" s="403" t="s">
        <v>16828</v>
      </c>
      <c r="B240">
        <v>24800</v>
      </c>
      <c r="C240" t="s">
        <v>16829</v>
      </c>
      <c r="D240">
        <v>386</v>
      </c>
      <c r="E240" s="404">
        <v>171103240</v>
      </c>
      <c r="F240" s="401" t="str">
        <f t="shared" si="3"/>
        <v>Í1+#8È05Î</v>
      </c>
    </row>
    <row r="241" spans="1:6" ht="26.1" hidden="1">
      <c r="A241" s="403" t="s">
        <v>16830</v>
      </c>
      <c r="B241">
        <v>24800</v>
      </c>
      <c r="C241" t="s">
        <v>16831</v>
      </c>
      <c r="D241">
        <v>57</v>
      </c>
      <c r="F241" s="401" t="e">
        <f t="shared" si="3"/>
        <v>#VALUE!</v>
      </c>
    </row>
    <row r="242" spans="1:6" ht="26.1">
      <c r="A242" s="403" t="s">
        <v>16832</v>
      </c>
      <c r="B242">
        <v>37600</v>
      </c>
      <c r="C242" t="s">
        <v>16833</v>
      </c>
      <c r="D242">
        <v>204</v>
      </c>
      <c r="E242" s="404">
        <v>171113504</v>
      </c>
      <c r="F242" s="401" t="str">
        <f t="shared" si="3"/>
        <v>Í1+-RÈ4lÎ</v>
      </c>
    </row>
    <row r="243" spans="1:6" ht="26.1">
      <c r="A243" s="403" t="s">
        <v>16834</v>
      </c>
      <c r="B243">
        <v>55200</v>
      </c>
      <c r="C243" t="s">
        <v>16835</v>
      </c>
      <c r="D243">
        <v>473</v>
      </c>
      <c r="E243" s="404">
        <v>171109418</v>
      </c>
      <c r="F243" s="401" t="str">
        <f t="shared" si="3"/>
        <v>Í1+)IÈ8TÎ</v>
      </c>
    </row>
    <row r="244" spans="1:6" ht="26.1">
      <c r="A244" s="403" t="s">
        <v>16836</v>
      </c>
      <c r="B244">
        <v>20000</v>
      </c>
      <c r="C244" t="s">
        <v>16837</v>
      </c>
      <c r="D244">
        <v>331</v>
      </c>
      <c r="E244" s="404">
        <v>171108191</v>
      </c>
      <c r="F244" s="401" t="str">
        <f t="shared" si="3"/>
        <v>Í1+(3È16Î</v>
      </c>
    </row>
    <row r="245" spans="1:6" ht="26.1">
      <c r="A245" s="403" t="s">
        <v>16838</v>
      </c>
      <c r="B245">
        <v>21600</v>
      </c>
      <c r="C245" t="s">
        <v>16839</v>
      </c>
      <c r="D245">
        <v>325</v>
      </c>
      <c r="E245" s="404">
        <v>171108153</v>
      </c>
      <c r="F245" s="401" t="str">
        <f t="shared" si="3"/>
        <v>Í1+(/È32Î</v>
      </c>
    </row>
    <row r="246" spans="1:6" ht="26.1">
      <c r="A246" s="403" t="s">
        <v>16840</v>
      </c>
      <c r="B246">
        <v>18400</v>
      </c>
      <c r="C246" t="s">
        <v>16841</v>
      </c>
      <c r="D246">
        <v>248</v>
      </c>
      <c r="E246" s="404">
        <v>171112450</v>
      </c>
      <c r="F246" s="401" t="str">
        <f t="shared" si="3"/>
        <v>Í1+,MÈ0=Î</v>
      </c>
    </row>
    <row r="247" spans="1:6" ht="26.1" hidden="1">
      <c r="A247" s="403" t="s">
        <v>16842</v>
      </c>
      <c r="B247">
        <v>24800</v>
      </c>
      <c r="C247" t="s">
        <v>16843</v>
      </c>
      <c r="D247">
        <v>584</v>
      </c>
      <c r="F247" s="401" t="e">
        <f t="shared" si="3"/>
        <v>#VALUE!</v>
      </c>
    </row>
    <row r="248" spans="1:6" ht="26.1">
      <c r="A248" s="403" t="s">
        <v>16844</v>
      </c>
      <c r="B248">
        <v>15200</v>
      </c>
      <c r="C248" t="s">
        <v>16845</v>
      </c>
      <c r="D248">
        <v>181</v>
      </c>
      <c r="E248" s="404">
        <v>171109243</v>
      </c>
      <c r="F248" s="401" t="str">
        <f t="shared" si="3"/>
        <v>Í1+)8È3YÎ</v>
      </c>
    </row>
    <row r="249" spans="1:6" ht="26.1">
      <c r="A249" s="403" t="s">
        <v>16846</v>
      </c>
      <c r="B249">
        <v>7200</v>
      </c>
      <c r="C249" t="s">
        <v>16847</v>
      </c>
      <c r="D249">
        <v>137</v>
      </c>
      <c r="E249" s="404">
        <v>171108007</v>
      </c>
      <c r="F249" s="401" t="str">
        <f t="shared" si="3"/>
        <v>Í1+(ÂÈ7uÎ</v>
      </c>
    </row>
    <row r="250" spans="1:6" ht="26.1">
      <c r="A250" s="403" t="s">
        <v>16848</v>
      </c>
      <c r="B250">
        <v>15200</v>
      </c>
      <c r="C250" t="s">
        <v>16849</v>
      </c>
      <c r="D250">
        <v>33</v>
      </c>
      <c r="E250" s="404">
        <v>171108290</v>
      </c>
      <c r="F250" s="401" t="str">
        <f t="shared" si="3"/>
        <v>Í1+(=È0XÎ</v>
      </c>
    </row>
    <row r="251" spans="1:6" ht="26.1" hidden="1">
      <c r="A251" s="403" t="s">
        <v>16850</v>
      </c>
      <c r="B251">
        <v>20000</v>
      </c>
      <c r="C251" t="s">
        <v>16851</v>
      </c>
      <c r="D251">
        <v>578</v>
      </c>
      <c r="F251" s="401" t="e">
        <f t="shared" si="3"/>
        <v>#VALUE!</v>
      </c>
    </row>
    <row r="252" spans="1:6" ht="26.1" hidden="1">
      <c r="A252" s="403" t="s">
        <v>16852</v>
      </c>
      <c r="B252">
        <v>64800</v>
      </c>
      <c r="C252" t="s">
        <v>16853</v>
      </c>
      <c r="D252">
        <v>526</v>
      </c>
      <c r="F252" s="401" t="e">
        <f t="shared" si="3"/>
        <v>#VALUE!</v>
      </c>
    </row>
    <row r="253" spans="1:6" ht="26.1">
      <c r="A253" s="403" t="s">
        <v>16854</v>
      </c>
      <c r="B253">
        <v>18400</v>
      </c>
      <c r="C253" t="s">
        <v>16855</v>
      </c>
      <c r="D253">
        <v>44</v>
      </c>
      <c r="E253" s="404">
        <v>171103114</v>
      </c>
      <c r="F253" s="401" t="str">
        <f t="shared" si="3"/>
        <v>Í1+#+È4ÄÎ</v>
      </c>
    </row>
    <row r="254" spans="1:6" ht="26.1">
      <c r="A254" s="403" t="s">
        <v>6111</v>
      </c>
      <c r="B254">
        <v>84000</v>
      </c>
      <c r="C254" t="s">
        <v>16856</v>
      </c>
      <c r="D254">
        <v>473</v>
      </c>
      <c r="E254" s="404">
        <v>171105818</v>
      </c>
      <c r="F254" s="401" t="str">
        <f t="shared" si="3"/>
        <v>Í1+%qÈ8ÅÎ</v>
      </c>
    </row>
    <row r="255" spans="1:6" ht="26.1" hidden="1">
      <c r="A255" s="403" t="s">
        <v>16857</v>
      </c>
      <c r="B255">
        <v>48800</v>
      </c>
      <c r="C255" t="s">
        <v>16858</v>
      </c>
      <c r="D255">
        <v>491</v>
      </c>
      <c r="F255" s="401" t="e">
        <f t="shared" si="3"/>
        <v>#VALUE!</v>
      </c>
    </row>
    <row r="256" spans="1:6" ht="26.1" hidden="1">
      <c r="A256" s="403" t="s">
        <v>16859</v>
      </c>
      <c r="B256">
        <v>7200</v>
      </c>
      <c r="C256" t="s">
        <v>16860</v>
      </c>
      <c r="D256">
        <v>540</v>
      </c>
      <c r="F256" s="401" t="e">
        <f t="shared" si="3"/>
        <v>#VALUE!</v>
      </c>
    </row>
    <row r="257" spans="1:6" ht="26.1">
      <c r="A257" s="403" t="s">
        <v>16861</v>
      </c>
      <c r="B257">
        <v>3400</v>
      </c>
      <c r="C257" t="s">
        <v>16862</v>
      </c>
      <c r="D257">
        <v>313</v>
      </c>
      <c r="E257" s="404">
        <v>171111601</v>
      </c>
      <c r="F257" s="401" t="str">
        <f t="shared" si="3"/>
        <v>Í1++\È1|Î</v>
      </c>
    </row>
    <row r="258" spans="1:6" ht="26.1">
      <c r="A258" s="403" t="s">
        <v>16863</v>
      </c>
      <c r="B258">
        <v>31200</v>
      </c>
      <c r="C258" t="s">
        <v>16864</v>
      </c>
      <c r="D258">
        <v>329</v>
      </c>
      <c r="E258" s="404">
        <v>171111632</v>
      </c>
      <c r="F258" s="401" t="str">
        <f t="shared" si="3"/>
        <v>Í1++_È2'Î</v>
      </c>
    </row>
    <row r="259" spans="1:6" ht="26.1">
      <c r="A259" s="403" t="s">
        <v>16865</v>
      </c>
      <c r="B259">
        <v>12000</v>
      </c>
      <c r="C259" t="s">
        <v>16866</v>
      </c>
      <c r="D259">
        <v>185</v>
      </c>
      <c r="E259" s="404">
        <v>171100248</v>
      </c>
      <c r="F259" s="401" t="str">
        <f t="shared" ref="F259:F322" si="4">Code128(E259)</f>
        <v>Í1+Â8È8\Î</v>
      </c>
    </row>
    <row r="260" spans="1:6" ht="26.1" hidden="1">
      <c r="A260" s="403" t="s">
        <v>16867</v>
      </c>
      <c r="B260">
        <v>8800</v>
      </c>
      <c r="C260" t="s">
        <v>16868</v>
      </c>
      <c r="D260">
        <v>547</v>
      </c>
      <c r="F260" s="401" t="e">
        <f t="shared" si="4"/>
        <v>#VALUE!</v>
      </c>
    </row>
    <row r="261" spans="1:6" ht="26.1">
      <c r="A261" s="403" t="s">
        <v>11239</v>
      </c>
      <c r="B261">
        <v>31200</v>
      </c>
      <c r="C261" t="s">
        <v>16869</v>
      </c>
      <c r="D261">
        <v>11</v>
      </c>
      <c r="E261" s="404">
        <v>171105153</v>
      </c>
      <c r="F261" s="401" t="str">
        <f t="shared" si="4"/>
        <v>Í1+%/È3)Î</v>
      </c>
    </row>
    <row r="262" spans="1:6" ht="26.1">
      <c r="A262" s="403" t="s">
        <v>16870</v>
      </c>
      <c r="B262">
        <v>28000</v>
      </c>
      <c r="C262" t="s">
        <v>16871</v>
      </c>
      <c r="D262">
        <v>44</v>
      </c>
      <c r="E262" s="404">
        <v>171105944</v>
      </c>
      <c r="F262" s="401" t="str">
        <f t="shared" si="4"/>
        <v>Í1+%~È46Î</v>
      </c>
    </row>
    <row r="263" spans="1:6" ht="26.1" hidden="1">
      <c r="A263" s="403" t="s">
        <v>16872</v>
      </c>
      <c r="B263">
        <v>12000</v>
      </c>
      <c r="C263" t="s">
        <v>16873</v>
      </c>
      <c r="D263">
        <v>570</v>
      </c>
      <c r="F263" s="401" t="e">
        <f t="shared" si="4"/>
        <v>#VALUE!</v>
      </c>
    </row>
    <row r="264" spans="1:6" ht="26.1" hidden="1">
      <c r="A264" s="403" t="s">
        <v>16874</v>
      </c>
      <c r="B264">
        <v>15200</v>
      </c>
      <c r="C264" t="s">
        <v>16875</v>
      </c>
      <c r="D264">
        <v>491</v>
      </c>
      <c r="F264" s="401" t="e">
        <f t="shared" si="4"/>
        <v>#VALUE!</v>
      </c>
    </row>
    <row r="265" spans="1:6" ht="26.1">
      <c r="A265" s="403" t="s">
        <v>16876</v>
      </c>
      <c r="B265">
        <v>47200</v>
      </c>
      <c r="C265" t="s">
        <v>16877</v>
      </c>
      <c r="D265">
        <v>356</v>
      </c>
      <c r="E265" s="404">
        <v>171102527</v>
      </c>
      <c r="F265" s="401" t="str">
        <f t="shared" si="4"/>
        <v>Í1+"TÈ7eÎ</v>
      </c>
    </row>
    <row r="266" spans="1:6" ht="26.1">
      <c r="A266" s="403" t="s">
        <v>16878</v>
      </c>
      <c r="B266">
        <v>3400</v>
      </c>
      <c r="C266" t="s">
        <v>16879</v>
      </c>
      <c r="D266">
        <v>3</v>
      </c>
      <c r="E266" s="404">
        <v>171107809</v>
      </c>
      <c r="F266" s="401" t="str">
        <f t="shared" si="4"/>
        <v>Í1+'pÈ9"Î</v>
      </c>
    </row>
    <row r="267" spans="1:6" ht="26.1">
      <c r="A267" s="403" t="s">
        <v>16880</v>
      </c>
      <c r="B267">
        <v>34400</v>
      </c>
      <c r="C267" t="s">
        <v>16881</v>
      </c>
      <c r="D267">
        <v>19</v>
      </c>
      <c r="E267" s="404">
        <v>171107795</v>
      </c>
      <c r="F267" s="401" t="str">
        <f t="shared" si="4"/>
        <v>Í1+'oÈ5mÎ</v>
      </c>
    </row>
    <row r="268" spans="1:6" ht="26.1">
      <c r="A268" s="403" t="s">
        <v>16882</v>
      </c>
      <c r="B268">
        <v>61600</v>
      </c>
      <c r="C268" t="s">
        <v>16883</v>
      </c>
      <c r="D268">
        <v>113</v>
      </c>
      <c r="E268" s="404">
        <v>171105331</v>
      </c>
      <c r="F268" s="401" t="str">
        <f t="shared" si="4"/>
        <v>Í1+%AÈ1eÎ</v>
      </c>
    </row>
    <row r="269" spans="1:6" ht="26.1">
      <c r="A269" s="403" t="s">
        <v>16884</v>
      </c>
      <c r="B269">
        <v>183200</v>
      </c>
      <c r="C269" t="s">
        <v>16885</v>
      </c>
      <c r="D269">
        <v>141</v>
      </c>
      <c r="E269" s="404">
        <v>171105357</v>
      </c>
      <c r="F269" s="401" t="str">
        <f t="shared" si="4"/>
        <v>Í1+%CÈ7*Î</v>
      </c>
    </row>
    <row r="270" spans="1:6" ht="26.1">
      <c r="A270" s="403" t="s">
        <v>16886</v>
      </c>
      <c r="B270">
        <v>48800</v>
      </c>
      <c r="C270" t="s">
        <v>16887</v>
      </c>
      <c r="D270">
        <v>126</v>
      </c>
      <c r="E270" s="404">
        <v>171100533</v>
      </c>
      <c r="F270" s="401" t="str">
        <f t="shared" si="4"/>
        <v>Í1+ÂUÈ3KÎ</v>
      </c>
    </row>
    <row r="271" spans="1:6" ht="26.1">
      <c r="A271" s="403" t="s">
        <v>16888</v>
      </c>
      <c r="B271">
        <v>29600</v>
      </c>
      <c r="C271" t="s">
        <v>16889</v>
      </c>
      <c r="D271">
        <v>406</v>
      </c>
      <c r="E271" s="404">
        <v>171107401</v>
      </c>
      <c r="F271" s="401" t="str">
        <f t="shared" si="4"/>
        <v>Í1+'HÈ1ÂÎ</v>
      </c>
    </row>
    <row r="272" spans="1:6" ht="26.1" hidden="1">
      <c r="A272" s="403" t="s">
        <v>16890</v>
      </c>
      <c r="B272">
        <v>20000</v>
      </c>
      <c r="C272" t="s">
        <v>16891</v>
      </c>
      <c r="D272">
        <v>521</v>
      </c>
      <c r="F272" s="401" t="e">
        <f t="shared" si="4"/>
        <v>#VALUE!</v>
      </c>
    </row>
    <row r="273" spans="1:6" ht="26.1">
      <c r="A273" s="403" t="s">
        <v>16892</v>
      </c>
      <c r="B273">
        <v>7200</v>
      </c>
      <c r="C273" t="s">
        <v>16893</v>
      </c>
      <c r="D273">
        <v>392</v>
      </c>
      <c r="E273" s="404">
        <v>171115296</v>
      </c>
      <c r="F273" s="401" t="str">
        <f t="shared" si="4"/>
        <v>Í1+/=È6*Î</v>
      </c>
    </row>
    <row r="274" spans="1:6" ht="26.1">
      <c r="A274" s="403" t="s">
        <v>16894</v>
      </c>
      <c r="B274">
        <v>13600</v>
      </c>
      <c r="C274" t="s">
        <v>16895</v>
      </c>
      <c r="D274">
        <v>340</v>
      </c>
      <c r="E274" s="404">
        <v>171107574</v>
      </c>
      <c r="F274" s="401" t="str">
        <f t="shared" si="4"/>
        <v>Í1+'YÈ4vÎ</v>
      </c>
    </row>
    <row r="275" spans="1:6" ht="26.1">
      <c r="A275" s="403" t="s">
        <v>16896</v>
      </c>
      <c r="B275">
        <v>119200</v>
      </c>
      <c r="C275" t="s">
        <v>16897</v>
      </c>
      <c r="D275">
        <v>4</v>
      </c>
      <c r="E275" s="404">
        <v>171107732</v>
      </c>
      <c r="F275" s="401" t="str">
        <f t="shared" si="4"/>
        <v>Í1+'iÈ2CÎ</v>
      </c>
    </row>
    <row r="276" spans="1:6" ht="26.1">
      <c r="A276" s="403" t="s">
        <v>16898</v>
      </c>
      <c r="B276">
        <v>3400</v>
      </c>
      <c r="C276" t="s">
        <v>16899</v>
      </c>
      <c r="D276">
        <v>391</v>
      </c>
      <c r="E276" s="404">
        <v>171115295</v>
      </c>
      <c r="F276" s="401" t="str">
        <f t="shared" si="4"/>
        <v>Í1+/=È5$Î</v>
      </c>
    </row>
    <row r="277" spans="1:6" ht="26.1" hidden="1">
      <c r="A277" s="403" t="s">
        <v>16900</v>
      </c>
      <c r="B277">
        <v>8800</v>
      </c>
      <c r="C277" t="s">
        <v>16901</v>
      </c>
      <c r="D277">
        <v>533</v>
      </c>
      <c r="F277" s="401" t="e">
        <f t="shared" si="4"/>
        <v>#VALUE!</v>
      </c>
    </row>
    <row r="278" spans="1:6" ht="26.1" hidden="1">
      <c r="A278" s="403" t="s">
        <v>16902</v>
      </c>
      <c r="B278">
        <v>8800</v>
      </c>
      <c r="C278" t="s">
        <v>16903</v>
      </c>
      <c r="D278">
        <v>597</v>
      </c>
      <c r="F278" s="401" t="e">
        <f t="shared" si="4"/>
        <v>#VALUE!</v>
      </c>
    </row>
    <row r="279" spans="1:6" ht="26.1">
      <c r="A279" s="403" t="s">
        <v>16904</v>
      </c>
      <c r="B279">
        <v>8800</v>
      </c>
      <c r="C279" t="s">
        <v>16905</v>
      </c>
      <c r="D279">
        <v>168</v>
      </c>
      <c r="E279" s="404">
        <v>171105968</v>
      </c>
      <c r="F279" s="401" t="str">
        <f t="shared" si="4"/>
        <v>Í1+%ÄÈ8VÎ</v>
      </c>
    </row>
    <row r="280" spans="1:6" ht="26.1">
      <c r="A280" s="403" t="s">
        <v>16906</v>
      </c>
      <c r="B280">
        <v>7200</v>
      </c>
      <c r="C280" t="s">
        <v>16907</v>
      </c>
      <c r="D280">
        <v>379</v>
      </c>
      <c r="E280" s="404">
        <v>171111610</v>
      </c>
      <c r="F280" s="401" t="str">
        <f t="shared" si="4"/>
        <v>Í1++]È0zÎ</v>
      </c>
    </row>
    <row r="281" spans="1:6" ht="26.1">
      <c r="A281" s="403" t="s">
        <v>16908</v>
      </c>
      <c r="B281">
        <v>13600</v>
      </c>
      <c r="C281" t="s">
        <v>16909</v>
      </c>
      <c r="D281">
        <v>381</v>
      </c>
      <c r="E281" s="404">
        <v>171111614</v>
      </c>
      <c r="F281" s="401" t="str">
        <f t="shared" si="4"/>
        <v>Í1++]È4+Î</v>
      </c>
    </row>
    <row r="282" spans="1:6" ht="26.1">
      <c r="A282" s="403" t="s">
        <v>16910</v>
      </c>
      <c r="B282">
        <v>4700</v>
      </c>
      <c r="C282" t="s">
        <v>16911</v>
      </c>
      <c r="D282">
        <v>441</v>
      </c>
      <c r="E282" s="404">
        <v>171115335</v>
      </c>
      <c r="F282" s="401" t="str">
        <f t="shared" si="4"/>
        <v>Í1+/AÈ54Î</v>
      </c>
    </row>
    <row r="283" spans="1:6" ht="26.1">
      <c r="A283" s="403" t="s">
        <v>16912</v>
      </c>
      <c r="B283">
        <v>10400</v>
      </c>
      <c r="C283" t="s">
        <v>16913</v>
      </c>
      <c r="D283">
        <v>445</v>
      </c>
      <c r="E283" s="404">
        <v>171115337</v>
      </c>
      <c r="F283" s="401" t="str">
        <f t="shared" si="4"/>
        <v>Í1+/AÈ7@Î</v>
      </c>
    </row>
    <row r="284" spans="1:6" ht="26.1">
      <c r="A284" s="403" t="s">
        <v>16914</v>
      </c>
      <c r="B284">
        <v>32800</v>
      </c>
      <c r="C284" t="s">
        <v>16915</v>
      </c>
      <c r="D284">
        <v>429</v>
      </c>
      <c r="E284" s="404">
        <v>171104972</v>
      </c>
      <c r="F284" s="401" t="str">
        <f t="shared" si="4"/>
        <v>Í1+$ÅÈ23Î</v>
      </c>
    </row>
    <row r="285" spans="1:6" ht="26.1">
      <c r="A285" s="403" t="s">
        <v>16916</v>
      </c>
      <c r="B285">
        <v>3400</v>
      </c>
      <c r="C285" t="s">
        <v>16917</v>
      </c>
      <c r="D285">
        <v>288</v>
      </c>
      <c r="E285" s="404">
        <v>171115218</v>
      </c>
      <c r="F285" s="401" t="str">
        <f t="shared" si="4"/>
        <v>Í1+/5È8}Î</v>
      </c>
    </row>
    <row r="286" spans="1:6" ht="26.1" hidden="1">
      <c r="A286" s="403" t="s">
        <v>16918</v>
      </c>
      <c r="B286">
        <v>4700</v>
      </c>
      <c r="C286" t="s">
        <v>16919</v>
      </c>
      <c r="D286">
        <v>594</v>
      </c>
      <c r="F286" s="401" t="e">
        <f t="shared" si="4"/>
        <v>#VALUE!</v>
      </c>
    </row>
    <row r="287" spans="1:6" ht="26.1">
      <c r="A287" s="403" t="s">
        <v>16920</v>
      </c>
      <c r="B287">
        <v>4700</v>
      </c>
      <c r="C287" t="s">
        <v>16921</v>
      </c>
      <c r="D287">
        <v>54</v>
      </c>
      <c r="E287" s="404">
        <v>171112275</v>
      </c>
      <c r="F287" s="401" t="str">
        <f t="shared" si="4"/>
        <v>Í1+,;È5zÎ</v>
      </c>
    </row>
    <row r="288" spans="1:6" ht="26.1">
      <c r="A288" s="403" t="s">
        <v>16922</v>
      </c>
      <c r="B288">
        <v>18400</v>
      </c>
      <c r="C288" t="s">
        <v>16923</v>
      </c>
      <c r="D288">
        <v>273</v>
      </c>
      <c r="E288" s="404">
        <v>171107613</v>
      </c>
      <c r="F288" s="401" t="str">
        <f t="shared" si="4"/>
        <v>Í1+']È3ÄÎ</v>
      </c>
    </row>
    <row r="289" spans="1:6" ht="26.1">
      <c r="A289" s="403" t="s">
        <v>16924</v>
      </c>
      <c r="B289">
        <v>7200</v>
      </c>
      <c r="C289" t="s">
        <v>16925</v>
      </c>
      <c r="D289">
        <v>269</v>
      </c>
      <c r="E289" s="404">
        <v>171115205</v>
      </c>
      <c r="F289" s="401" t="str">
        <f t="shared" si="4"/>
        <v>Í1+/4È5gÎ</v>
      </c>
    </row>
    <row r="290" spans="1:6" ht="26.1">
      <c r="A290" s="403" t="s">
        <v>16926</v>
      </c>
      <c r="B290">
        <v>4700</v>
      </c>
      <c r="C290" t="s">
        <v>16927</v>
      </c>
      <c r="D290">
        <v>270</v>
      </c>
      <c r="E290" s="404">
        <v>171115206</v>
      </c>
      <c r="F290" s="401" t="str">
        <f t="shared" si="4"/>
        <v>Í1+/4È6mÎ</v>
      </c>
    </row>
    <row r="291" spans="1:6" ht="26.1">
      <c r="A291" s="403" t="s">
        <v>16928</v>
      </c>
      <c r="B291">
        <v>16800</v>
      </c>
      <c r="C291" t="s">
        <v>16929</v>
      </c>
      <c r="D291">
        <v>462</v>
      </c>
      <c r="E291" s="404">
        <v>171108604</v>
      </c>
      <c r="F291" s="401" t="str">
        <f t="shared" si="4"/>
        <v>Í1+(\È4ÉÎ</v>
      </c>
    </row>
    <row r="292" spans="1:6" ht="26.1">
      <c r="A292" s="403" t="s">
        <v>16930</v>
      </c>
      <c r="B292">
        <v>8800</v>
      </c>
      <c r="C292" t="s">
        <v>16931</v>
      </c>
      <c r="D292">
        <v>456</v>
      </c>
      <c r="E292" s="404">
        <v>171106469</v>
      </c>
      <c r="F292" s="401" t="str">
        <f t="shared" si="4"/>
        <v>Í1+&amp;NÈ9eÎ</v>
      </c>
    </row>
    <row r="293" spans="1:6" ht="26.1">
      <c r="A293" s="403" t="s">
        <v>16932</v>
      </c>
      <c r="B293">
        <v>21600</v>
      </c>
      <c r="C293" t="s">
        <v>16933</v>
      </c>
      <c r="D293">
        <v>457</v>
      </c>
      <c r="E293" s="404">
        <v>171106470</v>
      </c>
      <c r="F293" s="401" t="str">
        <f t="shared" si="4"/>
        <v>Í1+&amp;OÈ03Î</v>
      </c>
    </row>
    <row r="294" spans="1:6" ht="26.1">
      <c r="A294" s="403" t="s">
        <v>16934</v>
      </c>
      <c r="B294">
        <v>20000</v>
      </c>
      <c r="C294" t="s">
        <v>16935</v>
      </c>
      <c r="D294">
        <v>13</v>
      </c>
      <c r="E294" s="404">
        <v>171105155</v>
      </c>
      <c r="F294" s="401" t="str">
        <f t="shared" si="4"/>
        <v>Í1+%/È55Î</v>
      </c>
    </row>
    <row r="295" spans="1:6" ht="26.1">
      <c r="A295" s="403" t="s">
        <v>16936</v>
      </c>
      <c r="B295">
        <v>36000</v>
      </c>
      <c r="C295" t="s">
        <v>16937</v>
      </c>
      <c r="D295">
        <v>202</v>
      </c>
      <c r="E295" s="404">
        <v>171111710</v>
      </c>
      <c r="F295" s="401" t="str">
        <f t="shared" si="4"/>
        <v>Í1++gÈ0;Î</v>
      </c>
    </row>
    <row r="296" spans="1:6" ht="26.1">
      <c r="A296" s="403" t="s">
        <v>16938</v>
      </c>
      <c r="B296">
        <v>45600</v>
      </c>
      <c r="C296" t="s">
        <v>16939</v>
      </c>
      <c r="D296">
        <v>52</v>
      </c>
      <c r="E296" s="404">
        <v>171107974</v>
      </c>
      <c r="F296" s="401" t="str">
        <f t="shared" si="4"/>
        <v>Í1+'ÅÈ4HÎ</v>
      </c>
    </row>
    <row r="297" spans="1:6" ht="26.1">
      <c r="A297" s="403" t="s">
        <v>16940</v>
      </c>
      <c r="B297">
        <v>10400</v>
      </c>
      <c r="C297" t="s">
        <v>16941</v>
      </c>
      <c r="D297">
        <v>404</v>
      </c>
      <c r="E297" s="404">
        <v>171108091</v>
      </c>
      <c r="F297" s="401" t="str">
        <f t="shared" si="4"/>
        <v>Í1+()È1uÎ</v>
      </c>
    </row>
    <row r="298" spans="1:6" ht="26.1" hidden="1">
      <c r="A298" s="403" t="s">
        <v>16942</v>
      </c>
      <c r="B298">
        <v>7200</v>
      </c>
      <c r="C298" t="s">
        <v>16943</v>
      </c>
      <c r="D298">
        <v>112</v>
      </c>
      <c r="F298" s="401" t="e">
        <f t="shared" si="4"/>
        <v>#VALUE!</v>
      </c>
    </row>
    <row r="299" spans="1:6" ht="26.1">
      <c r="A299" s="403" t="s">
        <v>16944</v>
      </c>
      <c r="B299">
        <v>61600</v>
      </c>
      <c r="C299" t="s">
        <v>16945</v>
      </c>
      <c r="D299">
        <v>314</v>
      </c>
      <c r="E299" s="404">
        <v>171112503</v>
      </c>
      <c r="F299" s="401" t="str">
        <f t="shared" si="4"/>
        <v>Í1+,RÈ3cÎ</v>
      </c>
    </row>
    <row r="300" spans="1:6" ht="26.1">
      <c r="A300" s="403" t="s">
        <v>16946</v>
      </c>
      <c r="B300">
        <v>103200</v>
      </c>
      <c r="C300" t="s">
        <v>16947</v>
      </c>
      <c r="D300">
        <v>476</v>
      </c>
      <c r="E300" s="404">
        <v>171102280</v>
      </c>
      <c r="F300" s="401" t="str">
        <f t="shared" si="4"/>
        <v>Í1+"&lt;È0BÎ</v>
      </c>
    </row>
    <row r="301" spans="1:6" ht="26.1">
      <c r="A301" s="403" t="s">
        <v>16948</v>
      </c>
      <c r="B301">
        <v>10400</v>
      </c>
      <c r="C301" t="s">
        <v>16949</v>
      </c>
      <c r="D301">
        <v>404</v>
      </c>
      <c r="E301" s="404">
        <v>171100409</v>
      </c>
      <c r="F301" s="401" t="str">
        <f t="shared" si="4"/>
        <v>Í1+ÂHÈ9;Î</v>
      </c>
    </row>
    <row r="302" spans="1:6" ht="26.1">
      <c r="A302" s="403" t="s">
        <v>16950</v>
      </c>
      <c r="B302">
        <v>48800</v>
      </c>
      <c r="C302" t="s">
        <v>16951</v>
      </c>
      <c r="D302">
        <v>328</v>
      </c>
      <c r="E302" s="404">
        <v>171100694</v>
      </c>
      <c r="F302" s="401" t="str">
        <f t="shared" si="4"/>
        <v>Í1+ÂeÈ4*Î</v>
      </c>
    </row>
    <row r="303" spans="1:6" ht="26.1">
      <c r="A303" s="403" t="s">
        <v>16952</v>
      </c>
      <c r="B303">
        <v>42400</v>
      </c>
      <c r="C303" t="s">
        <v>16953</v>
      </c>
      <c r="D303">
        <v>445</v>
      </c>
      <c r="E303" s="404">
        <v>171112622</v>
      </c>
      <c r="F303" s="401" t="str">
        <f t="shared" si="4"/>
        <v>Í1+,^È2&amp;Î</v>
      </c>
    </row>
    <row r="304" spans="1:6" ht="26.1">
      <c r="A304" s="403" t="s">
        <v>16954</v>
      </c>
      <c r="B304">
        <v>31200</v>
      </c>
      <c r="C304" t="s">
        <v>16955</v>
      </c>
      <c r="D304">
        <v>329</v>
      </c>
      <c r="E304" s="404">
        <v>171112518</v>
      </c>
      <c r="F304" s="401" t="str">
        <f t="shared" si="4"/>
        <v>Í1+,SÈ8ÉÎ</v>
      </c>
    </row>
    <row r="305" spans="1:6" ht="26.1">
      <c r="A305" s="403" t="s">
        <v>16956</v>
      </c>
      <c r="B305">
        <v>24800</v>
      </c>
      <c r="C305" t="s">
        <v>16957</v>
      </c>
      <c r="D305">
        <v>129</v>
      </c>
      <c r="E305" s="404">
        <v>171106095</v>
      </c>
      <c r="F305" s="401" t="str">
        <f t="shared" si="4"/>
        <v>Í1+&amp;)È5ÂÎ</v>
      </c>
    </row>
    <row r="306" spans="1:6" ht="26.1">
      <c r="A306" s="403" t="s">
        <v>16958</v>
      </c>
      <c r="B306">
        <v>12000</v>
      </c>
      <c r="C306" t="s">
        <v>16959</v>
      </c>
      <c r="D306">
        <v>355</v>
      </c>
      <c r="E306" s="404">
        <v>171111521</v>
      </c>
      <c r="F306" s="401" t="str">
        <f t="shared" si="4"/>
        <v>Í1++TÈ1\Î</v>
      </c>
    </row>
    <row r="307" spans="1:6" ht="26.1">
      <c r="A307" s="403" t="s">
        <v>16960</v>
      </c>
      <c r="B307">
        <v>71200</v>
      </c>
      <c r="C307" t="s">
        <v>16961</v>
      </c>
      <c r="D307">
        <v>275</v>
      </c>
      <c r="E307" s="404">
        <v>171110091</v>
      </c>
      <c r="F307" s="401" t="str">
        <f t="shared" si="4"/>
        <v>Í1+*)È1{Î</v>
      </c>
    </row>
    <row r="308" spans="1:6" ht="26.1" hidden="1">
      <c r="A308" s="403" t="s">
        <v>16962</v>
      </c>
      <c r="B308">
        <v>7200</v>
      </c>
      <c r="C308" t="s">
        <v>16963</v>
      </c>
      <c r="D308">
        <v>233</v>
      </c>
      <c r="F308" s="401" t="e">
        <f t="shared" si="4"/>
        <v>#VALUE!</v>
      </c>
    </row>
    <row r="309" spans="1:6" ht="26.1" hidden="1">
      <c r="A309" s="403" t="s">
        <v>1040</v>
      </c>
      <c r="B309">
        <v>15200</v>
      </c>
      <c r="C309" t="s">
        <v>16964</v>
      </c>
      <c r="D309">
        <v>230</v>
      </c>
      <c r="F309" s="401" t="e">
        <f t="shared" si="4"/>
        <v>#VALUE!</v>
      </c>
    </row>
    <row r="310" spans="1:6" ht="26.1" hidden="1">
      <c r="A310" s="403" t="s">
        <v>16965</v>
      </c>
      <c r="B310">
        <v>23200</v>
      </c>
      <c r="C310" t="s">
        <v>16966</v>
      </c>
      <c r="D310">
        <v>231</v>
      </c>
      <c r="F310" s="401" t="e">
        <f t="shared" si="4"/>
        <v>#VALUE!</v>
      </c>
    </row>
    <row r="311" spans="1:6" ht="26.1">
      <c r="A311" s="403" t="s">
        <v>16967</v>
      </c>
      <c r="B311">
        <v>8800</v>
      </c>
      <c r="C311" t="s">
        <v>16968</v>
      </c>
      <c r="D311">
        <v>443</v>
      </c>
      <c r="E311" s="404">
        <v>171108128</v>
      </c>
      <c r="F311" s="401" t="str">
        <f t="shared" si="4"/>
        <v>Í1+(,È8DÎ</v>
      </c>
    </row>
    <row r="312" spans="1:6" ht="26.1">
      <c r="A312" s="403" t="s">
        <v>16969</v>
      </c>
      <c r="B312">
        <v>39200</v>
      </c>
      <c r="C312" t="s">
        <v>16970</v>
      </c>
      <c r="D312">
        <v>408</v>
      </c>
      <c r="E312" s="404">
        <v>171108554</v>
      </c>
      <c r="F312" s="401" t="str">
        <f t="shared" si="4"/>
        <v>Í1+(WÈ4qÎ</v>
      </c>
    </row>
    <row r="313" spans="1:6" ht="26.1">
      <c r="A313" s="403" t="s">
        <v>16971</v>
      </c>
      <c r="B313">
        <v>26400</v>
      </c>
      <c r="C313" t="s">
        <v>16972</v>
      </c>
      <c r="D313">
        <v>425</v>
      </c>
      <c r="E313" s="404">
        <v>171110482</v>
      </c>
      <c r="F313" s="401" t="str">
        <f t="shared" si="4"/>
        <v>Í1+*PÈ2OÎ</v>
      </c>
    </row>
    <row r="314" spans="1:6" ht="26.1">
      <c r="A314" s="403" t="s">
        <v>16973</v>
      </c>
      <c r="B314">
        <v>7200</v>
      </c>
      <c r="C314" t="s">
        <v>16974</v>
      </c>
      <c r="D314">
        <v>157</v>
      </c>
      <c r="E314" s="404">
        <v>171113379</v>
      </c>
      <c r="F314" s="401" t="str">
        <f t="shared" si="4"/>
        <v>Í1+-EÈ9VÎ</v>
      </c>
    </row>
    <row r="315" spans="1:6" ht="26.1" hidden="1">
      <c r="A315" s="403" t="s">
        <v>16975</v>
      </c>
      <c r="B315">
        <v>12000</v>
      </c>
      <c r="C315" t="s">
        <v>16976</v>
      </c>
      <c r="D315">
        <v>583</v>
      </c>
      <c r="F315" s="401" t="e">
        <f t="shared" si="4"/>
        <v>#VALUE!</v>
      </c>
    </row>
    <row r="316" spans="1:6" ht="26.1">
      <c r="A316" s="403" t="s">
        <v>16977</v>
      </c>
      <c r="B316">
        <v>4700</v>
      </c>
      <c r="C316" t="s">
        <v>16978</v>
      </c>
      <c r="D316">
        <v>353</v>
      </c>
      <c r="E316" s="404">
        <v>171106067</v>
      </c>
      <c r="F316" s="401" t="str">
        <f t="shared" si="4"/>
        <v>Í1+&amp;&amp;È7ÂÎ</v>
      </c>
    </row>
    <row r="317" spans="1:6" ht="26.1" hidden="1">
      <c r="A317" s="403" t="s">
        <v>16979</v>
      </c>
      <c r="B317">
        <v>18400</v>
      </c>
      <c r="C317" t="s">
        <v>16980</v>
      </c>
      <c r="D317">
        <v>33</v>
      </c>
      <c r="F317" s="401" t="e">
        <f t="shared" si="4"/>
        <v>#VALUE!</v>
      </c>
    </row>
    <row r="318" spans="1:6" ht="26.1">
      <c r="A318" s="403" t="s">
        <v>16981</v>
      </c>
      <c r="B318">
        <v>160800</v>
      </c>
      <c r="C318" t="s">
        <v>16982</v>
      </c>
      <c r="D318">
        <v>438</v>
      </c>
      <c r="E318" s="404">
        <v>171105565</v>
      </c>
      <c r="F318" s="401" t="str">
        <f t="shared" si="4"/>
        <v>Í1+%XÈ5rÎ</v>
      </c>
    </row>
    <row r="319" spans="1:6" ht="26.1">
      <c r="A319" s="403" t="s">
        <v>16983</v>
      </c>
      <c r="B319">
        <v>26400</v>
      </c>
      <c r="C319" t="s">
        <v>16984</v>
      </c>
      <c r="D319">
        <v>395</v>
      </c>
      <c r="E319" s="404">
        <v>171108194</v>
      </c>
      <c r="F319" s="401" t="str">
        <f t="shared" si="4"/>
        <v>Í1+(3È4HÎ</v>
      </c>
    </row>
    <row r="320" spans="1:6" ht="26.1" hidden="1">
      <c r="A320" s="403" t="s">
        <v>16985</v>
      </c>
      <c r="B320">
        <v>12000</v>
      </c>
      <c r="C320" t="s">
        <v>16986</v>
      </c>
      <c r="D320">
        <v>529</v>
      </c>
      <c r="F320" s="401" t="e">
        <f t="shared" si="4"/>
        <v>#VALUE!</v>
      </c>
    </row>
    <row r="321" spans="1:6" ht="26.1">
      <c r="A321" s="403" t="s">
        <v>16987</v>
      </c>
      <c r="B321">
        <v>28000</v>
      </c>
      <c r="C321" t="s">
        <v>16988</v>
      </c>
      <c r="D321">
        <v>379</v>
      </c>
      <c r="E321" s="404">
        <v>171108111</v>
      </c>
      <c r="F321" s="401" t="str">
        <f t="shared" si="4"/>
        <v>Í1+(+È1}Î</v>
      </c>
    </row>
    <row r="322" spans="1:6" ht="26.1" hidden="1">
      <c r="A322" s="403" t="s">
        <v>16989</v>
      </c>
      <c r="B322">
        <v>72800</v>
      </c>
      <c r="C322" t="s">
        <v>16990</v>
      </c>
      <c r="D322">
        <v>482</v>
      </c>
      <c r="F322" s="401" t="e">
        <f t="shared" si="4"/>
        <v>#VALUE!</v>
      </c>
    </row>
    <row r="323" spans="1:6" ht="26.1">
      <c r="A323" s="403" t="s">
        <v>16991</v>
      </c>
      <c r="B323">
        <v>13600</v>
      </c>
      <c r="C323" t="s">
        <v>16992</v>
      </c>
      <c r="D323">
        <v>400</v>
      </c>
      <c r="E323" s="404">
        <v>171108084</v>
      </c>
      <c r="F323" s="401" t="str">
        <f t="shared" ref="F323:F386" si="5">Code128(E323)</f>
        <v>Í1+((È4ÇÎ</v>
      </c>
    </row>
    <row r="324" spans="1:6" ht="26.1">
      <c r="A324" s="403" t="s">
        <v>16993</v>
      </c>
      <c r="B324">
        <v>34400</v>
      </c>
      <c r="C324" t="s">
        <v>16994</v>
      </c>
      <c r="D324">
        <v>28</v>
      </c>
      <c r="E324" s="404">
        <v>171100829</v>
      </c>
      <c r="F324" s="401" t="str">
        <f t="shared" si="5"/>
        <v>Í1+ÂrÈ9|Î</v>
      </c>
    </row>
    <row r="325" spans="1:6" ht="26.1">
      <c r="A325" s="403" t="s">
        <v>16995</v>
      </c>
      <c r="B325">
        <v>7200</v>
      </c>
      <c r="C325" t="s">
        <v>16996</v>
      </c>
      <c r="D325">
        <v>384</v>
      </c>
      <c r="E325" s="404">
        <v>171112566</v>
      </c>
      <c r="F325" s="401" t="str">
        <f t="shared" si="5"/>
        <v>Í1+,XÈ6&amp;Î</v>
      </c>
    </row>
    <row r="326" spans="1:6" ht="26.1">
      <c r="A326" s="403" t="s">
        <v>16997</v>
      </c>
      <c r="B326">
        <v>16800</v>
      </c>
      <c r="C326" t="s">
        <v>16998</v>
      </c>
      <c r="D326">
        <v>360</v>
      </c>
      <c r="E326" s="404">
        <v>171107555</v>
      </c>
      <c r="F326" s="401" t="str">
        <f t="shared" si="5"/>
        <v>Í1+'WÈ5tÎ</v>
      </c>
    </row>
    <row r="327" spans="1:6" ht="26.1">
      <c r="A327" s="403" t="s">
        <v>16999</v>
      </c>
      <c r="B327">
        <v>76000</v>
      </c>
      <c r="C327" t="s">
        <v>17000</v>
      </c>
      <c r="D327">
        <v>19</v>
      </c>
      <c r="E327" s="404">
        <v>171105160</v>
      </c>
      <c r="F327" s="401" t="str">
        <f t="shared" si="5"/>
        <v>Í1+%0È0ÆÎ</v>
      </c>
    </row>
    <row r="328" spans="1:6" ht="26.1" hidden="1">
      <c r="A328" s="403" t="s">
        <v>17001</v>
      </c>
      <c r="B328">
        <v>15200</v>
      </c>
      <c r="C328" t="s">
        <v>17002</v>
      </c>
      <c r="D328">
        <v>487</v>
      </c>
      <c r="F328" s="401" t="e">
        <f t="shared" si="5"/>
        <v>#VALUE!</v>
      </c>
    </row>
    <row r="329" spans="1:6" ht="26.1">
      <c r="A329" s="403" t="s">
        <v>17003</v>
      </c>
      <c r="B329">
        <v>12000</v>
      </c>
      <c r="C329" t="s">
        <v>17004</v>
      </c>
      <c r="D329">
        <v>274</v>
      </c>
      <c r="E329" s="404">
        <v>171110092</v>
      </c>
      <c r="F329" s="401" t="str">
        <f t="shared" si="5"/>
        <v>Í1+*)È2ÅÎ</v>
      </c>
    </row>
    <row r="330" spans="1:6" ht="26.1">
      <c r="A330" s="403" t="s">
        <v>17005</v>
      </c>
      <c r="B330">
        <v>28000</v>
      </c>
      <c r="C330" t="s">
        <v>17006</v>
      </c>
      <c r="D330">
        <v>242</v>
      </c>
      <c r="E330" s="404">
        <v>171107846</v>
      </c>
      <c r="F330" s="401" t="str">
        <f t="shared" si="5"/>
        <v>Í1+'tÈ6ÂÎ</v>
      </c>
    </row>
    <row r="331" spans="1:6" ht="26.1" hidden="1">
      <c r="A331" s="403" t="s">
        <v>17007</v>
      </c>
      <c r="B331">
        <v>16800</v>
      </c>
      <c r="C331" t="s">
        <v>17008</v>
      </c>
      <c r="D331">
        <v>577</v>
      </c>
      <c r="F331" s="401" t="e">
        <f t="shared" si="5"/>
        <v>#VALUE!</v>
      </c>
    </row>
    <row r="332" spans="1:6" ht="26.1">
      <c r="A332" s="403" t="s">
        <v>17009</v>
      </c>
      <c r="B332">
        <v>7200</v>
      </c>
      <c r="C332" t="s">
        <v>17010</v>
      </c>
      <c r="D332">
        <v>424</v>
      </c>
      <c r="E332" s="404">
        <v>171112601</v>
      </c>
      <c r="F332" s="401" t="str">
        <f t="shared" si="5"/>
        <v>Í1+,\È1ÃÎ</v>
      </c>
    </row>
    <row r="333" spans="1:6" ht="26.1" hidden="1">
      <c r="A333" s="403" t="s">
        <v>17011</v>
      </c>
      <c r="B333">
        <v>10400</v>
      </c>
      <c r="C333" t="s">
        <v>17012</v>
      </c>
      <c r="D333">
        <v>569</v>
      </c>
      <c r="F333" s="401" t="e">
        <f t="shared" si="5"/>
        <v>#VALUE!</v>
      </c>
    </row>
    <row r="334" spans="1:6" ht="26.1">
      <c r="A334" s="403" t="s">
        <v>17013</v>
      </c>
      <c r="B334">
        <v>8800</v>
      </c>
      <c r="C334" t="s">
        <v>17014</v>
      </c>
      <c r="D334">
        <v>478</v>
      </c>
      <c r="E334" s="404">
        <v>171100065</v>
      </c>
      <c r="F334" s="401" t="str">
        <f t="shared" si="5"/>
        <v>Í1+Â&amp;È5iÎ</v>
      </c>
    </row>
    <row r="335" spans="1:6" ht="26.1">
      <c r="A335" s="403" t="s">
        <v>17015</v>
      </c>
      <c r="B335">
        <v>16800</v>
      </c>
      <c r="C335" t="s">
        <v>17016</v>
      </c>
      <c r="D335">
        <v>37</v>
      </c>
      <c r="E335" s="404">
        <v>171112259</v>
      </c>
      <c r="F335" s="401" t="str">
        <f t="shared" si="5"/>
        <v>Í1+,9È9#Î</v>
      </c>
    </row>
    <row r="336" spans="1:6" ht="26.1" hidden="1">
      <c r="A336" s="403" t="s">
        <v>17017</v>
      </c>
      <c r="B336">
        <v>23200</v>
      </c>
      <c r="C336" t="s">
        <v>17018</v>
      </c>
      <c r="D336">
        <v>582</v>
      </c>
      <c r="F336" s="401" t="e">
        <f t="shared" si="5"/>
        <v>#VALUE!</v>
      </c>
    </row>
    <row r="337" spans="1:6" ht="26.1" hidden="1">
      <c r="A337" s="403" t="s">
        <v>17019</v>
      </c>
      <c r="B337">
        <v>18400</v>
      </c>
      <c r="C337" t="s">
        <v>17020</v>
      </c>
      <c r="D337">
        <v>581</v>
      </c>
      <c r="F337" s="401" t="e">
        <f t="shared" si="5"/>
        <v>#VALUE!</v>
      </c>
    </row>
    <row r="338" spans="1:6" ht="26.1">
      <c r="A338" s="403" t="s">
        <v>17021</v>
      </c>
      <c r="B338">
        <v>4700</v>
      </c>
      <c r="C338" t="s">
        <v>17022</v>
      </c>
      <c r="D338">
        <v>252</v>
      </c>
      <c r="E338" s="404">
        <v>171115196</v>
      </c>
      <c r="F338" s="401" t="str">
        <f t="shared" si="5"/>
        <v>Í1+/3È6iÎ</v>
      </c>
    </row>
    <row r="339" spans="1:6" ht="26.1">
      <c r="A339" s="403" t="s">
        <v>17023</v>
      </c>
      <c r="B339">
        <v>36000</v>
      </c>
      <c r="C339" t="s">
        <v>17024</v>
      </c>
      <c r="D339">
        <v>389</v>
      </c>
      <c r="E339" s="404">
        <v>171100066</v>
      </c>
      <c r="F339" s="401" t="str">
        <f t="shared" si="5"/>
        <v>Í1+Â&amp;È6oÎ</v>
      </c>
    </row>
    <row r="340" spans="1:6" ht="26.1">
      <c r="A340" s="403" t="s">
        <v>17025</v>
      </c>
      <c r="B340">
        <v>7200</v>
      </c>
      <c r="C340" t="s">
        <v>17026</v>
      </c>
      <c r="D340">
        <v>324</v>
      </c>
      <c r="E340" s="404">
        <v>171115249</v>
      </c>
      <c r="F340" s="401" t="str">
        <f t="shared" si="5"/>
        <v>Í1+/8È9(Î</v>
      </c>
    </row>
    <row r="341" spans="1:6" ht="26.1" hidden="1">
      <c r="A341" s="403" t="s">
        <v>17027</v>
      </c>
      <c r="B341">
        <v>23200</v>
      </c>
      <c r="C341" t="s">
        <v>17028</v>
      </c>
      <c r="D341">
        <v>575</v>
      </c>
      <c r="F341" s="401" t="e">
        <f t="shared" si="5"/>
        <v>#VALUE!</v>
      </c>
    </row>
    <row r="342" spans="1:6" ht="26.1">
      <c r="A342" s="403" t="s">
        <v>17029</v>
      </c>
      <c r="B342">
        <v>26400</v>
      </c>
      <c r="C342" t="s">
        <v>17030</v>
      </c>
      <c r="D342">
        <v>445</v>
      </c>
      <c r="E342" s="404">
        <v>171110204</v>
      </c>
      <c r="F342" s="401" t="str">
        <f t="shared" si="5"/>
        <v>Í1+*4È4RÎ</v>
      </c>
    </row>
    <row r="343" spans="1:6" ht="26.1">
      <c r="A343" s="403" t="s">
        <v>17031</v>
      </c>
      <c r="B343">
        <v>4700</v>
      </c>
      <c r="C343" t="s">
        <v>17032</v>
      </c>
      <c r="D343">
        <v>305</v>
      </c>
      <c r="E343" s="404">
        <v>171106173</v>
      </c>
      <c r="F343" s="401" t="str">
        <f t="shared" si="5"/>
        <v>Í1+&amp;1È34Î</v>
      </c>
    </row>
    <row r="344" spans="1:6" ht="26.1">
      <c r="A344" s="403" t="s">
        <v>17033</v>
      </c>
      <c r="B344">
        <v>4700</v>
      </c>
      <c r="C344" t="s">
        <v>17034</v>
      </c>
      <c r="D344">
        <v>449</v>
      </c>
      <c r="E344" s="404">
        <v>171115341</v>
      </c>
      <c r="F344" s="401" t="str">
        <f t="shared" si="5"/>
        <v>Í1+/BÈ1ÂÎ</v>
      </c>
    </row>
    <row r="345" spans="1:6" ht="26.1">
      <c r="A345" s="403" t="s">
        <v>17035</v>
      </c>
      <c r="B345">
        <v>60000</v>
      </c>
      <c r="C345" t="s">
        <v>17036</v>
      </c>
      <c r="D345">
        <v>300</v>
      </c>
      <c r="E345" s="404">
        <v>171105053</v>
      </c>
      <c r="F345" s="401" t="str">
        <f t="shared" si="5"/>
        <v>Í1+%%È3hÎ</v>
      </c>
    </row>
    <row r="346" spans="1:6" ht="26.1">
      <c r="A346" s="403" t="s">
        <v>17037</v>
      </c>
      <c r="B346">
        <v>80800</v>
      </c>
      <c r="C346" t="s">
        <v>17038</v>
      </c>
      <c r="D346">
        <v>211</v>
      </c>
      <c r="E346" s="404">
        <v>171111680</v>
      </c>
      <c r="F346" s="401" t="str">
        <f t="shared" si="5"/>
        <v>Í1++dÈ0/Î</v>
      </c>
    </row>
    <row r="347" spans="1:6" ht="26.1" hidden="1">
      <c r="A347" s="403" t="s">
        <v>17039</v>
      </c>
      <c r="B347">
        <v>21600</v>
      </c>
      <c r="C347" t="s">
        <v>17040</v>
      </c>
      <c r="D347">
        <v>532</v>
      </c>
      <c r="F347" s="401" t="e">
        <f t="shared" si="5"/>
        <v>#VALUE!</v>
      </c>
    </row>
    <row r="348" spans="1:6" ht="26.1" hidden="1">
      <c r="A348" s="403" t="s">
        <v>17041</v>
      </c>
      <c r="B348">
        <v>23200</v>
      </c>
      <c r="C348" t="s">
        <v>17042</v>
      </c>
      <c r="D348">
        <v>561</v>
      </c>
      <c r="F348" s="401" t="e">
        <f t="shared" si="5"/>
        <v>#VALUE!</v>
      </c>
    </row>
    <row r="349" spans="1:6" ht="26.1">
      <c r="A349" s="403" t="s">
        <v>17043</v>
      </c>
      <c r="B349">
        <v>45600</v>
      </c>
      <c r="C349" t="s">
        <v>17044</v>
      </c>
      <c r="D349">
        <v>362</v>
      </c>
      <c r="E349" s="404">
        <v>171110161</v>
      </c>
      <c r="F349" s="401" t="str">
        <f t="shared" si="5"/>
        <v>Í1+*0È10Î</v>
      </c>
    </row>
    <row r="350" spans="1:6" ht="26.1">
      <c r="A350" s="403" t="s">
        <v>17045</v>
      </c>
      <c r="B350">
        <v>16800</v>
      </c>
      <c r="C350" t="s">
        <v>17046</v>
      </c>
      <c r="D350">
        <v>225</v>
      </c>
      <c r="E350" s="404">
        <v>171112427</v>
      </c>
      <c r="F350" s="401" t="str">
        <f t="shared" si="5"/>
        <v>Í1+,JÈ7[Î</v>
      </c>
    </row>
    <row r="351" spans="1:6" ht="26.1" hidden="1">
      <c r="A351" s="403" t="s">
        <v>17047</v>
      </c>
      <c r="B351">
        <v>72800</v>
      </c>
      <c r="C351" t="s">
        <v>17048</v>
      </c>
      <c r="D351">
        <v>580</v>
      </c>
      <c r="F351" s="401" t="e">
        <f t="shared" si="5"/>
        <v>#VALUE!</v>
      </c>
    </row>
    <row r="352" spans="1:6" ht="26.1" hidden="1">
      <c r="A352" s="403" t="s">
        <v>17049</v>
      </c>
      <c r="B352">
        <v>26400</v>
      </c>
      <c r="C352" t="s">
        <v>17050</v>
      </c>
      <c r="D352">
        <v>504</v>
      </c>
      <c r="F352" s="401" t="e">
        <f t="shared" si="5"/>
        <v>#VALUE!</v>
      </c>
    </row>
    <row r="353" spans="1:6" ht="26.1">
      <c r="A353" s="403" t="s">
        <v>6174</v>
      </c>
      <c r="B353">
        <v>26400</v>
      </c>
      <c r="C353" t="s">
        <v>17051</v>
      </c>
      <c r="D353">
        <v>386</v>
      </c>
      <c r="E353" s="404">
        <v>171105690</v>
      </c>
      <c r="F353" s="401" t="str">
        <f t="shared" si="5"/>
        <v>Í1+%eÈ0!Î</v>
      </c>
    </row>
    <row r="354" spans="1:6" ht="26.1">
      <c r="A354" s="403" t="s">
        <v>17052</v>
      </c>
      <c r="B354">
        <v>36000</v>
      </c>
      <c r="C354" t="s">
        <v>17053</v>
      </c>
      <c r="D354">
        <v>463</v>
      </c>
      <c r="E354" s="404">
        <v>171115352</v>
      </c>
      <c r="F354" s="401" t="str">
        <f t="shared" si="5"/>
        <v>Í1+/CÈ2*Î</v>
      </c>
    </row>
    <row r="355" spans="1:6" ht="26.1">
      <c r="A355" s="403" t="s">
        <v>17054</v>
      </c>
      <c r="B355">
        <v>4700</v>
      </c>
      <c r="C355" t="s">
        <v>17055</v>
      </c>
      <c r="D355">
        <v>241</v>
      </c>
      <c r="E355" s="404">
        <v>171107845</v>
      </c>
      <c r="F355" s="401" t="str">
        <f t="shared" si="5"/>
        <v>Í1+'tÈ5ÅÎ</v>
      </c>
    </row>
    <row r="356" spans="1:6" ht="26.1">
      <c r="A356" s="403" t="s">
        <v>17056</v>
      </c>
      <c r="B356">
        <v>36000</v>
      </c>
      <c r="C356" t="s">
        <v>17057</v>
      </c>
      <c r="D356">
        <v>295</v>
      </c>
      <c r="E356" s="404">
        <v>171106373</v>
      </c>
      <c r="F356" s="401" t="str">
        <f t="shared" si="5"/>
        <v>Í1+&amp;EÈ3ÈÎ</v>
      </c>
    </row>
    <row r="357" spans="1:6" ht="26.1">
      <c r="A357" s="403" t="s">
        <v>17058</v>
      </c>
      <c r="B357">
        <v>32800</v>
      </c>
      <c r="C357" t="s">
        <v>17059</v>
      </c>
      <c r="D357">
        <v>453</v>
      </c>
      <c r="E357" s="404">
        <v>171108120</v>
      </c>
      <c r="F357" s="401" t="str">
        <f t="shared" si="5"/>
        <v>Í1+(,È0{Î</v>
      </c>
    </row>
    <row r="358" spans="1:6" ht="26.1">
      <c r="A358" s="403" t="s">
        <v>17060</v>
      </c>
      <c r="B358">
        <v>32800</v>
      </c>
      <c r="C358" t="s">
        <v>17061</v>
      </c>
      <c r="D358">
        <v>168</v>
      </c>
      <c r="E358" s="404">
        <v>171108244</v>
      </c>
      <c r="F358" s="401" t="str">
        <f t="shared" si="5"/>
        <v>Í1+(8È4\Î</v>
      </c>
    </row>
    <row r="359" spans="1:6" ht="26.1" hidden="1">
      <c r="A359" s="403" t="s">
        <v>17062</v>
      </c>
      <c r="B359">
        <v>16800</v>
      </c>
      <c r="C359" t="s">
        <v>17063</v>
      </c>
      <c r="D359">
        <v>489</v>
      </c>
      <c r="F359" s="401" t="e">
        <f t="shared" si="5"/>
        <v>#VALUE!</v>
      </c>
    </row>
    <row r="360" spans="1:6" ht="26.1">
      <c r="A360" s="403" t="s">
        <v>17064</v>
      </c>
      <c r="B360">
        <v>39200</v>
      </c>
      <c r="C360" t="s">
        <v>17065</v>
      </c>
      <c r="D360">
        <v>427</v>
      </c>
      <c r="E360" s="404">
        <v>171112604</v>
      </c>
      <c r="F360" s="401" t="str">
        <f t="shared" si="5"/>
        <v>Í1+,\È4*Î</v>
      </c>
    </row>
    <row r="361" spans="1:6" ht="26.1">
      <c r="A361" s="403" t="s">
        <v>17066</v>
      </c>
      <c r="B361">
        <v>24800</v>
      </c>
      <c r="C361" t="s">
        <v>17067</v>
      </c>
      <c r="D361">
        <v>406</v>
      </c>
      <c r="E361" s="404">
        <v>171106427</v>
      </c>
      <c r="F361" s="401" t="str">
        <f t="shared" si="5"/>
        <v>Í1+&amp;JÈ7IÎ</v>
      </c>
    </row>
    <row r="362" spans="1:6" ht="26.1" hidden="1">
      <c r="A362" s="403" t="s">
        <v>17068</v>
      </c>
      <c r="B362">
        <v>21600</v>
      </c>
      <c r="C362" t="s">
        <v>17069</v>
      </c>
      <c r="D362">
        <v>497</v>
      </c>
      <c r="F362" s="401" t="e">
        <f t="shared" si="5"/>
        <v>#VALUE!</v>
      </c>
    </row>
    <row r="363" spans="1:6" ht="26.1">
      <c r="A363" s="403" t="s">
        <v>17070</v>
      </c>
      <c r="B363">
        <v>37600</v>
      </c>
      <c r="C363" t="s">
        <v>17071</v>
      </c>
      <c r="D363">
        <v>195</v>
      </c>
      <c r="E363" s="404">
        <v>171105498</v>
      </c>
      <c r="F363" s="401" t="str">
        <f t="shared" si="5"/>
        <v>Í1+%QÈ8hÎ</v>
      </c>
    </row>
    <row r="364" spans="1:6" ht="26.1">
      <c r="A364" s="403" t="s">
        <v>17072</v>
      </c>
      <c r="B364">
        <v>63200</v>
      </c>
      <c r="C364" t="s">
        <v>17073</v>
      </c>
      <c r="D364">
        <v>447</v>
      </c>
      <c r="E364" s="404">
        <v>171105790</v>
      </c>
      <c r="F364" s="401" t="str">
        <f t="shared" si="5"/>
        <v>Í1+%oÈ0IÎ</v>
      </c>
    </row>
    <row r="365" spans="1:6" ht="26.1" hidden="1">
      <c r="A365" s="403" t="s">
        <v>17074</v>
      </c>
      <c r="B365">
        <v>8800</v>
      </c>
      <c r="C365" t="s">
        <v>17075</v>
      </c>
      <c r="D365">
        <v>501</v>
      </c>
      <c r="F365" s="401" t="e">
        <f t="shared" si="5"/>
        <v>#VALUE!</v>
      </c>
    </row>
    <row r="366" spans="1:6" ht="26.1" hidden="1">
      <c r="A366" s="403" t="s">
        <v>17076</v>
      </c>
      <c r="B366">
        <v>8800</v>
      </c>
      <c r="C366" t="s">
        <v>17077</v>
      </c>
      <c r="D366">
        <v>515</v>
      </c>
      <c r="F366" s="401" t="e">
        <f t="shared" si="5"/>
        <v>#VALUE!</v>
      </c>
    </row>
    <row r="367" spans="1:6" ht="26.1" hidden="1">
      <c r="A367" s="403" t="s">
        <v>17078</v>
      </c>
      <c r="B367">
        <v>181600</v>
      </c>
      <c r="C367" t="s">
        <v>17079</v>
      </c>
      <c r="D367">
        <v>524</v>
      </c>
      <c r="F367" s="401" t="e">
        <f t="shared" si="5"/>
        <v>#VALUE!</v>
      </c>
    </row>
    <row r="368" spans="1:6" ht="26.1" hidden="1">
      <c r="A368" s="403" t="s">
        <v>17080</v>
      </c>
      <c r="B368">
        <v>90400</v>
      </c>
      <c r="C368" t="s">
        <v>17081</v>
      </c>
      <c r="D368">
        <v>534</v>
      </c>
      <c r="F368" s="401" t="e">
        <f t="shared" si="5"/>
        <v>#VALUE!</v>
      </c>
    </row>
    <row r="369" spans="1:6" ht="26.1">
      <c r="A369" s="403" t="s">
        <v>17082</v>
      </c>
      <c r="B369">
        <v>4700</v>
      </c>
      <c r="C369" t="s">
        <v>17083</v>
      </c>
      <c r="D369">
        <v>223</v>
      </c>
      <c r="E369" s="404">
        <v>171112425</v>
      </c>
      <c r="F369" s="401" t="str">
        <f t="shared" si="5"/>
        <v>Í1+,JÈ5OÎ</v>
      </c>
    </row>
    <row r="370" spans="1:6" ht="26.1">
      <c r="A370" s="403" t="s">
        <v>17084</v>
      </c>
      <c r="B370">
        <v>192800</v>
      </c>
      <c r="C370" t="s">
        <v>17085</v>
      </c>
      <c r="D370">
        <v>302</v>
      </c>
      <c r="E370" s="404">
        <v>171103375</v>
      </c>
      <c r="F370" s="401" t="str">
        <f t="shared" si="5"/>
        <v>Í1+#EÈ5ÂÎ</v>
      </c>
    </row>
    <row r="371" spans="1:6" ht="26.1">
      <c r="A371" s="403" t="s">
        <v>17086</v>
      </c>
      <c r="B371">
        <v>7200</v>
      </c>
      <c r="C371" t="s">
        <v>17087</v>
      </c>
      <c r="D371">
        <v>125</v>
      </c>
      <c r="E371" s="404">
        <v>171115091</v>
      </c>
      <c r="F371" s="401" t="str">
        <f t="shared" si="5"/>
        <v>Í1+/)È1#Î</v>
      </c>
    </row>
    <row r="372" spans="1:6" ht="26.1">
      <c r="A372" s="403" t="s">
        <v>17088</v>
      </c>
      <c r="B372">
        <v>39200</v>
      </c>
      <c r="C372" t="s">
        <v>17089</v>
      </c>
      <c r="D372">
        <v>471</v>
      </c>
      <c r="E372" s="404">
        <v>171100753</v>
      </c>
      <c r="F372" s="401" t="str">
        <f t="shared" si="5"/>
        <v>Í1+ÂkÈ3&lt;Î</v>
      </c>
    </row>
    <row r="373" spans="1:6" ht="26.1">
      <c r="A373" s="403" t="s">
        <v>17090</v>
      </c>
      <c r="B373">
        <v>37600</v>
      </c>
      <c r="C373" t="s">
        <v>17091</v>
      </c>
      <c r="D373">
        <v>255</v>
      </c>
      <c r="E373" s="404">
        <v>171112204</v>
      </c>
      <c r="F373" s="401" t="str">
        <f t="shared" si="5"/>
        <v>Í1+,4È4XÎ</v>
      </c>
    </row>
    <row r="374" spans="1:6" ht="26.1">
      <c r="A374" s="403" t="s">
        <v>17092</v>
      </c>
      <c r="B374">
        <v>8800</v>
      </c>
      <c r="C374" t="s">
        <v>17093</v>
      </c>
      <c r="D374">
        <v>51</v>
      </c>
      <c r="E374" s="404">
        <v>171108282</v>
      </c>
      <c r="F374" s="401" t="str">
        <f t="shared" si="5"/>
        <v>Í1+(&lt;È2`Î</v>
      </c>
    </row>
    <row r="375" spans="1:6" ht="26.1">
      <c r="A375" s="403" t="s">
        <v>17094</v>
      </c>
      <c r="B375">
        <v>16800</v>
      </c>
      <c r="C375" t="s">
        <v>17095</v>
      </c>
      <c r="D375">
        <v>13</v>
      </c>
      <c r="E375" s="404">
        <v>171108304</v>
      </c>
      <c r="F375" s="401" t="str">
        <f t="shared" si="5"/>
        <v>Í1+(&gt;È4tÎ</v>
      </c>
    </row>
    <row r="376" spans="1:6" ht="26.1" hidden="1">
      <c r="A376" s="403" t="s">
        <v>17096</v>
      </c>
      <c r="B376">
        <v>8800</v>
      </c>
      <c r="C376" t="s">
        <v>17097</v>
      </c>
      <c r="D376">
        <v>542</v>
      </c>
      <c r="F376" s="401" t="e">
        <f t="shared" si="5"/>
        <v>#VALUE!</v>
      </c>
    </row>
    <row r="377" spans="1:6" ht="26.1">
      <c r="A377" s="403" t="s">
        <v>17098</v>
      </c>
      <c r="B377">
        <v>90400</v>
      </c>
      <c r="C377" t="s">
        <v>17099</v>
      </c>
      <c r="D377">
        <v>141</v>
      </c>
      <c r="E377" s="404">
        <v>171100799</v>
      </c>
      <c r="F377" s="401" t="str">
        <f t="shared" si="5"/>
        <v>Í1+ÂoÈ9pÎ</v>
      </c>
    </row>
    <row r="378" spans="1:6" ht="26.1">
      <c r="A378" s="403" t="s">
        <v>17100</v>
      </c>
      <c r="B378">
        <v>28000</v>
      </c>
      <c r="C378" t="s">
        <v>17101</v>
      </c>
      <c r="D378">
        <v>339</v>
      </c>
      <c r="E378" s="404">
        <v>171105238</v>
      </c>
      <c r="F378" s="401" t="str">
        <f t="shared" si="5"/>
        <v>Í1+%7È8gÎ</v>
      </c>
    </row>
    <row r="379" spans="1:6" ht="26.1">
      <c r="A379" s="403" t="s">
        <v>17102</v>
      </c>
      <c r="B379">
        <v>36000</v>
      </c>
      <c r="C379" t="s">
        <v>17103</v>
      </c>
      <c r="D379">
        <v>361</v>
      </c>
      <c r="E379" s="404">
        <v>171108513</v>
      </c>
      <c r="F379" s="401" t="str">
        <f t="shared" si="5"/>
        <v>Í1+(SÈ3[Î</v>
      </c>
    </row>
    <row r="380" spans="1:6" ht="26.1">
      <c r="A380" s="403" t="s">
        <v>375</v>
      </c>
      <c r="B380">
        <v>8800</v>
      </c>
      <c r="C380" t="s">
        <v>17104</v>
      </c>
      <c r="D380">
        <v>81</v>
      </c>
      <c r="E380" s="404">
        <v>171113250</v>
      </c>
      <c r="F380" s="401" t="str">
        <f t="shared" si="5"/>
        <v>Í1+-9È0WÎ</v>
      </c>
    </row>
    <row r="381" spans="1:6" ht="26.1">
      <c r="A381" s="403" t="s">
        <v>17105</v>
      </c>
      <c r="B381">
        <v>48800</v>
      </c>
      <c r="C381" t="s">
        <v>17106</v>
      </c>
      <c r="D381">
        <v>199</v>
      </c>
      <c r="E381" s="404">
        <v>171109356</v>
      </c>
      <c r="F381" s="401" t="str">
        <f t="shared" si="5"/>
        <v>Í1+)CÈ60Î</v>
      </c>
    </row>
    <row r="382" spans="1:6" ht="26.1">
      <c r="A382" s="403" t="s">
        <v>17107</v>
      </c>
      <c r="B382">
        <v>12000</v>
      </c>
      <c r="C382" t="s">
        <v>17108</v>
      </c>
      <c r="D382">
        <v>303</v>
      </c>
      <c r="E382" s="404">
        <v>171105055</v>
      </c>
      <c r="F382" s="401" t="str">
        <f t="shared" si="5"/>
        <v>Í1+%%È5tÎ</v>
      </c>
    </row>
    <row r="383" spans="1:6" ht="26.1">
      <c r="A383" s="403" t="s">
        <v>17109</v>
      </c>
      <c r="B383">
        <v>18400</v>
      </c>
      <c r="C383" t="s">
        <v>17110</v>
      </c>
      <c r="D383">
        <v>225</v>
      </c>
      <c r="E383" s="404">
        <v>171103072</v>
      </c>
      <c r="F383" s="401" t="str">
        <f t="shared" si="5"/>
        <v>Í1+#'È2dÎ</v>
      </c>
    </row>
    <row r="384" spans="1:6" ht="26.1">
      <c r="A384" s="403" t="s">
        <v>17111</v>
      </c>
      <c r="B384">
        <v>66400</v>
      </c>
      <c r="C384" t="s">
        <v>17112</v>
      </c>
      <c r="D384">
        <v>345</v>
      </c>
      <c r="E384" s="404">
        <v>171106183</v>
      </c>
      <c r="F384" s="401" t="str">
        <f t="shared" si="5"/>
        <v>Í1+&amp;2È38Î</v>
      </c>
    </row>
    <row r="385" spans="1:6" ht="26.1">
      <c r="A385" s="403" t="s">
        <v>17113</v>
      </c>
      <c r="B385">
        <v>48800</v>
      </c>
      <c r="C385" t="s">
        <v>17114</v>
      </c>
      <c r="D385">
        <v>41</v>
      </c>
      <c r="E385" s="404">
        <v>171106184</v>
      </c>
      <c r="F385" s="401" t="str">
        <f t="shared" si="5"/>
        <v>Í1+&amp;2È4&gt;Î</v>
      </c>
    </row>
    <row r="386" spans="1:6" ht="26.1">
      <c r="A386" s="403" t="s">
        <v>17115</v>
      </c>
      <c r="B386">
        <v>36000</v>
      </c>
      <c r="C386" t="s">
        <v>17116</v>
      </c>
      <c r="D386">
        <v>49</v>
      </c>
      <c r="E386" s="404">
        <v>171107767</v>
      </c>
      <c r="F386" s="401" t="str">
        <f t="shared" si="5"/>
        <v>Í1+'lÈ7mÎ</v>
      </c>
    </row>
    <row r="387" spans="1:6" ht="26.1">
      <c r="A387" s="403" t="s">
        <v>17117</v>
      </c>
      <c r="B387">
        <v>20000</v>
      </c>
      <c r="C387" t="s">
        <v>17118</v>
      </c>
      <c r="D387">
        <v>242</v>
      </c>
      <c r="E387" s="404">
        <v>171106345</v>
      </c>
      <c r="F387" s="401" t="str">
        <f t="shared" ref="F387:F450" si="6">Code128(E387)</f>
        <v>Í1+&amp;BÈ5ÈÎ</v>
      </c>
    </row>
    <row r="388" spans="1:6" ht="26.1">
      <c r="A388" s="403" t="s">
        <v>17119</v>
      </c>
      <c r="B388">
        <v>61600</v>
      </c>
      <c r="C388" t="s">
        <v>17120</v>
      </c>
      <c r="D388">
        <v>152</v>
      </c>
      <c r="E388" s="404">
        <v>171109449</v>
      </c>
      <c r="F388" s="401" t="str">
        <f t="shared" si="6"/>
        <v>Í1+)LÈ9fÎ</v>
      </c>
    </row>
    <row r="389" spans="1:6" ht="26.1">
      <c r="A389" s="403" t="s">
        <v>17121</v>
      </c>
      <c r="B389">
        <v>4700</v>
      </c>
      <c r="C389" t="s">
        <v>17122</v>
      </c>
      <c r="D389">
        <v>411</v>
      </c>
      <c r="E389" s="404">
        <v>171108096</v>
      </c>
      <c r="F389" s="401" t="str">
        <f t="shared" si="6"/>
        <v>Í1+()È6,Î</v>
      </c>
    </row>
    <row r="390" spans="1:6" ht="26.1">
      <c r="A390" s="403" t="s">
        <v>17123</v>
      </c>
      <c r="B390">
        <v>7200</v>
      </c>
      <c r="C390" t="s">
        <v>17124</v>
      </c>
      <c r="D390">
        <v>474</v>
      </c>
      <c r="E390" s="404">
        <v>171112199</v>
      </c>
      <c r="F390" s="401" t="str">
        <f t="shared" si="6"/>
        <v>Í1+,3È9rÎ</v>
      </c>
    </row>
    <row r="391" spans="1:6" ht="26.1">
      <c r="A391" s="403" t="s">
        <v>17125</v>
      </c>
      <c r="B391">
        <v>64800</v>
      </c>
      <c r="C391" t="s">
        <v>17126</v>
      </c>
      <c r="D391">
        <v>251</v>
      </c>
      <c r="E391" s="404">
        <v>171105516</v>
      </c>
      <c r="F391" s="401" t="str">
        <f t="shared" si="6"/>
        <v>Í1+%SÈ6dÎ</v>
      </c>
    </row>
    <row r="392" spans="1:6" ht="26.1">
      <c r="A392" s="403" t="s">
        <v>17127</v>
      </c>
      <c r="B392">
        <v>12000</v>
      </c>
      <c r="C392" t="s">
        <v>17128</v>
      </c>
      <c r="D392">
        <v>408</v>
      </c>
      <c r="E392" s="404">
        <v>171105608</v>
      </c>
      <c r="F392" s="401" t="str">
        <f t="shared" si="6"/>
        <v>Í1+%\È8-Î</v>
      </c>
    </row>
    <row r="393" spans="1:6" ht="26.1">
      <c r="A393" s="403" t="s">
        <v>17129</v>
      </c>
      <c r="B393">
        <v>32800</v>
      </c>
      <c r="C393" t="s">
        <v>17130</v>
      </c>
      <c r="D393">
        <v>424</v>
      </c>
      <c r="E393" s="404">
        <v>171104952</v>
      </c>
      <c r="F393" s="401" t="str">
        <f t="shared" si="6"/>
        <v>Í1+$ÃÈ2+Î</v>
      </c>
    </row>
    <row r="394" spans="1:6" ht="26.1">
      <c r="A394" s="403" t="s">
        <v>17131</v>
      </c>
      <c r="B394">
        <v>34400</v>
      </c>
      <c r="C394" t="s">
        <v>17132</v>
      </c>
      <c r="D394">
        <v>186</v>
      </c>
      <c r="E394" s="404">
        <v>171108375</v>
      </c>
      <c r="F394" s="401" t="str">
        <f t="shared" si="6"/>
        <v>Í1+(EÈ5/Î</v>
      </c>
    </row>
    <row r="395" spans="1:6" ht="26.1" hidden="1">
      <c r="A395" s="403" t="s">
        <v>17133</v>
      </c>
      <c r="B395">
        <v>26400</v>
      </c>
      <c r="C395" t="s">
        <v>17134</v>
      </c>
      <c r="D395">
        <v>592</v>
      </c>
      <c r="F395" s="401" t="e">
        <f t="shared" si="6"/>
        <v>#VALUE!</v>
      </c>
    </row>
    <row r="396" spans="1:6" ht="26.1">
      <c r="A396" s="403" t="s">
        <v>17135</v>
      </c>
      <c r="B396">
        <v>7200</v>
      </c>
      <c r="C396" t="s">
        <v>17136</v>
      </c>
      <c r="D396">
        <v>234</v>
      </c>
      <c r="E396" s="404">
        <v>171106075</v>
      </c>
      <c r="F396" s="401" t="str">
        <f t="shared" si="6"/>
        <v>Í1+&amp;'È5ÃÎ</v>
      </c>
    </row>
    <row r="397" spans="1:6" ht="26.1">
      <c r="A397" s="403" t="s">
        <v>17137</v>
      </c>
      <c r="B397">
        <v>10400</v>
      </c>
      <c r="C397" t="s">
        <v>17138</v>
      </c>
      <c r="D397">
        <v>103</v>
      </c>
      <c r="E397" s="404">
        <v>171109254</v>
      </c>
      <c r="F397" s="401" t="str">
        <f t="shared" si="6"/>
        <v>Í1+)9È4cÎ</v>
      </c>
    </row>
    <row r="398" spans="1:6" ht="26.1">
      <c r="A398" s="403" t="s">
        <v>17139</v>
      </c>
      <c r="B398">
        <v>71200</v>
      </c>
      <c r="C398" t="s">
        <v>17140</v>
      </c>
      <c r="D398">
        <v>97</v>
      </c>
      <c r="E398" s="404">
        <v>171105315</v>
      </c>
      <c r="F398" s="401" t="str">
        <f t="shared" si="6"/>
        <v>Í1+%?È5uÎ</v>
      </c>
    </row>
    <row r="399" spans="1:6" ht="26.1" hidden="1">
      <c r="A399" s="403" t="s">
        <v>17141</v>
      </c>
      <c r="B399">
        <v>21600</v>
      </c>
      <c r="C399" t="s">
        <v>17142</v>
      </c>
      <c r="D399">
        <v>518</v>
      </c>
      <c r="F399" s="401" t="e">
        <f t="shared" si="6"/>
        <v>#VALUE!</v>
      </c>
    </row>
    <row r="400" spans="1:6" ht="26.1">
      <c r="A400" s="403" t="s">
        <v>17143</v>
      </c>
      <c r="B400">
        <v>32800</v>
      </c>
      <c r="C400" t="s">
        <v>17144</v>
      </c>
      <c r="D400">
        <v>371</v>
      </c>
      <c r="E400" s="404">
        <v>171110169</v>
      </c>
      <c r="F400" s="401" t="str">
        <f t="shared" si="6"/>
        <v>Í1+*0È9`Î</v>
      </c>
    </row>
    <row r="401" spans="1:6" ht="26.1" hidden="1">
      <c r="A401" s="403" t="s">
        <v>17145</v>
      </c>
      <c r="B401">
        <v>8800</v>
      </c>
      <c r="C401" t="s">
        <v>17146</v>
      </c>
      <c r="D401">
        <v>341</v>
      </c>
      <c r="F401" s="401" t="e">
        <f t="shared" si="6"/>
        <v>#VALUE!</v>
      </c>
    </row>
    <row r="402" spans="1:6" ht="26.1">
      <c r="A402" s="403" t="s">
        <v>17147</v>
      </c>
      <c r="B402">
        <v>47200</v>
      </c>
      <c r="C402" t="s">
        <v>17148</v>
      </c>
      <c r="D402">
        <v>103</v>
      </c>
      <c r="E402" s="404">
        <v>171105082</v>
      </c>
      <c r="F402" s="401" t="str">
        <f t="shared" si="6"/>
        <v>Í1+%(È2nÎ</v>
      </c>
    </row>
    <row r="403" spans="1:6" ht="26.1">
      <c r="A403" s="403" t="s">
        <v>17149</v>
      </c>
      <c r="B403">
        <v>20000</v>
      </c>
      <c r="C403" t="s">
        <v>17150</v>
      </c>
      <c r="D403">
        <v>327</v>
      </c>
      <c r="E403" s="404">
        <v>171109432</v>
      </c>
      <c r="F403" s="401" t="str">
        <f t="shared" si="6"/>
        <v>Í1+)KÈ28Î</v>
      </c>
    </row>
    <row r="404" spans="1:6" ht="26.1">
      <c r="A404" s="403" t="s">
        <v>17151</v>
      </c>
      <c r="B404">
        <v>40800</v>
      </c>
      <c r="C404" t="s">
        <v>17152</v>
      </c>
      <c r="D404">
        <v>386</v>
      </c>
      <c r="E404" s="404">
        <v>171100744</v>
      </c>
      <c r="F404" s="401" t="str">
        <f t="shared" si="6"/>
        <v>Í1+ÂjÈ4&gt;Î</v>
      </c>
    </row>
    <row r="405" spans="1:6" ht="26.1">
      <c r="A405" s="403" t="s">
        <v>17153</v>
      </c>
      <c r="B405">
        <v>12000</v>
      </c>
      <c r="C405" t="s">
        <v>17154</v>
      </c>
      <c r="D405">
        <v>12</v>
      </c>
      <c r="E405" s="404">
        <v>171100305</v>
      </c>
      <c r="F405" s="401" t="str">
        <f t="shared" si="6"/>
        <v>Í1+Â&gt;È5bÎ</v>
      </c>
    </row>
    <row r="406" spans="1:6" ht="26.1">
      <c r="A406" s="403" t="s">
        <v>17155</v>
      </c>
      <c r="B406">
        <v>36000</v>
      </c>
      <c r="C406" t="s">
        <v>17156</v>
      </c>
      <c r="D406">
        <v>186</v>
      </c>
      <c r="E406" s="404">
        <v>171111524</v>
      </c>
      <c r="F406" s="401" t="str">
        <f t="shared" si="6"/>
        <v>Í1++TÈ4nÎ</v>
      </c>
    </row>
    <row r="407" spans="1:6" ht="26.1">
      <c r="A407" s="403" t="s">
        <v>17157</v>
      </c>
      <c r="B407">
        <v>16800</v>
      </c>
      <c r="C407" t="s">
        <v>17158</v>
      </c>
      <c r="D407">
        <v>261</v>
      </c>
      <c r="E407" s="404">
        <v>171112232</v>
      </c>
      <c r="F407" s="401" t="str">
        <f t="shared" si="6"/>
        <v>Í1+,7È2XÎ</v>
      </c>
    </row>
    <row r="408" spans="1:6" ht="26.1" hidden="1">
      <c r="A408" s="403" t="s">
        <v>17159</v>
      </c>
      <c r="B408">
        <v>50400</v>
      </c>
      <c r="C408" t="s">
        <v>17160</v>
      </c>
      <c r="D408">
        <v>593</v>
      </c>
      <c r="F408" s="401" t="e">
        <f t="shared" si="6"/>
        <v>#VALUE!</v>
      </c>
    </row>
    <row r="409" spans="1:6" ht="26.1">
      <c r="A409" s="403" t="s">
        <v>17161</v>
      </c>
      <c r="B409">
        <v>32800</v>
      </c>
      <c r="C409" t="s">
        <v>17162</v>
      </c>
      <c r="D409">
        <v>290</v>
      </c>
      <c r="E409" s="404">
        <v>171109463</v>
      </c>
      <c r="F409" s="401" t="str">
        <f t="shared" si="6"/>
        <v>Í1+)NÈ3JÎ</v>
      </c>
    </row>
    <row r="410" spans="1:6" ht="26.1">
      <c r="A410" s="403" t="s">
        <v>17163</v>
      </c>
      <c r="B410">
        <v>69600</v>
      </c>
      <c r="C410" t="s">
        <v>17164</v>
      </c>
      <c r="D410">
        <v>129</v>
      </c>
      <c r="E410" s="404">
        <v>171110343</v>
      </c>
      <c r="F410" s="401" t="str">
        <f t="shared" si="6"/>
        <v>Í1+*BÈ3ÈÎ</v>
      </c>
    </row>
    <row r="411" spans="1:6" ht="26.1">
      <c r="A411" s="403" t="s">
        <v>17163</v>
      </c>
      <c r="B411">
        <v>24800</v>
      </c>
      <c r="C411" t="s">
        <v>17165</v>
      </c>
      <c r="D411">
        <v>376</v>
      </c>
      <c r="E411" s="404">
        <v>171110174</v>
      </c>
      <c r="F411" s="401" t="str">
        <f t="shared" si="6"/>
        <v>Í1+*1È4FÎ</v>
      </c>
    </row>
    <row r="412" spans="1:6" ht="26.1">
      <c r="A412" s="403" t="s">
        <v>13633</v>
      </c>
      <c r="B412">
        <v>13600</v>
      </c>
      <c r="C412" t="s">
        <v>17166</v>
      </c>
      <c r="D412">
        <v>125</v>
      </c>
      <c r="E412" s="404">
        <v>171105183</v>
      </c>
      <c r="F412" s="401" t="str">
        <f t="shared" si="6"/>
        <v>Í1+%2È35Î</v>
      </c>
    </row>
    <row r="413" spans="1:6" ht="26.1">
      <c r="A413" s="403" t="s">
        <v>17167</v>
      </c>
      <c r="B413">
        <v>4700</v>
      </c>
      <c r="C413" t="s">
        <v>17168</v>
      </c>
      <c r="D413">
        <v>255</v>
      </c>
      <c r="E413" s="404">
        <v>171115198</v>
      </c>
      <c r="F413" s="401" t="str">
        <f t="shared" si="6"/>
        <v>Í1+/3È8uÎ</v>
      </c>
    </row>
    <row r="414" spans="1:6" ht="26.1">
      <c r="A414" s="403" t="s">
        <v>17169</v>
      </c>
      <c r="B414">
        <v>95200</v>
      </c>
      <c r="C414" t="s">
        <v>17170</v>
      </c>
      <c r="D414">
        <v>391</v>
      </c>
      <c r="E414" s="404">
        <v>171108089</v>
      </c>
      <c r="F414" s="401" t="str">
        <f t="shared" si="6"/>
        <v>Í1+((È9:Î</v>
      </c>
    </row>
    <row r="415" spans="1:6" ht="26.1">
      <c r="A415" s="403" t="s">
        <v>17171</v>
      </c>
      <c r="B415">
        <v>184800</v>
      </c>
      <c r="C415" t="s">
        <v>17172</v>
      </c>
      <c r="D415">
        <v>132</v>
      </c>
      <c r="E415" s="404">
        <v>171110455</v>
      </c>
      <c r="F415" s="401" t="str">
        <f t="shared" si="6"/>
        <v>Í1+*MÈ5UÎ</v>
      </c>
    </row>
    <row r="416" spans="1:6" ht="26.1">
      <c r="A416" s="403" t="s">
        <v>17173</v>
      </c>
      <c r="B416">
        <v>7200</v>
      </c>
      <c r="C416" t="s">
        <v>17174</v>
      </c>
      <c r="D416">
        <v>109</v>
      </c>
      <c r="E416" s="404">
        <v>171107459</v>
      </c>
      <c r="F416" s="401" t="str">
        <f t="shared" si="6"/>
        <v>Í1+'MÈ9dÎ</v>
      </c>
    </row>
    <row r="417" spans="1:6" ht="26.1">
      <c r="A417" s="403" t="s">
        <v>17175</v>
      </c>
      <c r="B417">
        <v>141600</v>
      </c>
      <c r="C417" t="s">
        <v>17176</v>
      </c>
      <c r="D417">
        <v>69</v>
      </c>
      <c r="E417" s="404">
        <v>171100354</v>
      </c>
      <c r="F417" s="401" t="str">
        <f t="shared" si="6"/>
        <v>Í1+ÂCÈ4pÎ</v>
      </c>
    </row>
    <row r="418" spans="1:6" ht="26.1">
      <c r="A418" s="403" t="s">
        <v>17177</v>
      </c>
      <c r="B418">
        <v>15200</v>
      </c>
      <c r="C418" t="s">
        <v>17178</v>
      </c>
      <c r="D418">
        <v>418</v>
      </c>
      <c r="E418" s="404">
        <v>171105618</v>
      </c>
      <c r="F418" s="401" t="str">
        <f t="shared" si="6"/>
        <v>Í1+%]È81Î</v>
      </c>
    </row>
    <row r="419" spans="1:6" ht="26.1">
      <c r="A419" s="403" t="s">
        <v>17179</v>
      </c>
      <c r="B419">
        <v>3400</v>
      </c>
      <c r="C419" t="s">
        <v>17180</v>
      </c>
      <c r="D419">
        <v>267</v>
      </c>
      <c r="E419" s="404">
        <v>171112248</v>
      </c>
      <c r="F419" s="401" t="str">
        <f t="shared" si="6"/>
        <v>Í1+,8È8ÄÎ</v>
      </c>
    </row>
    <row r="420" spans="1:6" ht="26.1">
      <c r="A420" s="403" t="s">
        <v>17181</v>
      </c>
      <c r="B420">
        <v>21600</v>
      </c>
      <c r="C420" t="s">
        <v>17182</v>
      </c>
      <c r="D420">
        <v>123</v>
      </c>
      <c r="E420" s="404">
        <v>171105181</v>
      </c>
      <c r="F420" s="401" t="str">
        <f t="shared" si="6"/>
        <v>Í1+%2È1)Î</v>
      </c>
    </row>
    <row r="421" spans="1:6" ht="26.1">
      <c r="A421" s="403" t="s">
        <v>17183</v>
      </c>
      <c r="B421">
        <v>29600</v>
      </c>
      <c r="C421" t="s">
        <v>17184</v>
      </c>
      <c r="D421">
        <v>281</v>
      </c>
      <c r="E421" s="404">
        <v>171103364</v>
      </c>
      <c r="F421" s="401" t="str">
        <f t="shared" si="6"/>
        <v>Í1+#DÈ4}Î</v>
      </c>
    </row>
    <row r="422" spans="1:6" ht="26.1">
      <c r="A422" s="403" t="s">
        <v>17185</v>
      </c>
      <c r="B422">
        <v>7200</v>
      </c>
      <c r="C422" t="s">
        <v>17186</v>
      </c>
      <c r="D422">
        <v>282</v>
      </c>
      <c r="E422" s="404">
        <v>171103363</v>
      </c>
      <c r="F422" s="401" t="str">
        <f t="shared" si="6"/>
        <v>Í1+#DÈ3wÎ</v>
      </c>
    </row>
    <row r="423" spans="1:6" ht="26.1">
      <c r="A423" s="403" t="s">
        <v>17187</v>
      </c>
      <c r="B423">
        <v>31200</v>
      </c>
      <c r="C423" t="s">
        <v>17188</v>
      </c>
      <c r="D423">
        <v>417</v>
      </c>
      <c r="E423" s="404">
        <v>171105849</v>
      </c>
      <c r="F423" s="401" t="str">
        <f t="shared" si="6"/>
        <v>Í1+%tÈ9,Î</v>
      </c>
    </row>
    <row r="424" spans="1:6" ht="26.1">
      <c r="A424" s="403" t="s">
        <v>17189</v>
      </c>
      <c r="B424">
        <v>69600</v>
      </c>
      <c r="C424" t="s">
        <v>17190</v>
      </c>
      <c r="D424">
        <v>412</v>
      </c>
      <c r="E424" s="404">
        <v>171110148</v>
      </c>
      <c r="F424" s="401" t="str">
        <f t="shared" si="6"/>
        <v>Í1+*.È8RÎ</v>
      </c>
    </row>
    <row r="425" spans="1:6" ht="26.1" hidden="1">
      <c r="A425" s="403" t="s">
        <v>17191</v>
      </c>
      <c r="B425">
        <v>37600</v>
      </c>
      <c r="C425" t="s">
        <v>17192</v>
      </c>
      <c r="D425">
        <v>104</v>
      </c>
      <c r="F425" s="401" t="e">
        <f t="shared" si="6"/>
        <v>#VALUE!</v>
      </c>
    </row>
    <row r="426" spans="1:6" ht="26.1" hidden="1">
      <c r="A426" s="403" t="s">
        <v>17193</v>
      </c>
      <c r="B426">
        <v>12000</v>
      </c>
      <c r="C426" t="s">
        <v>17194</v>
      </c>
      <c r="D426">
        <v>565</v>
      </c>
      <c r="F426" s="401" t="e">
        <f t="shared" si="6"/>
        <v>#VALUE!</v>
      </c>
    </row>
    <row r="427" spans="1:6" ht="26.1" hidden="1">
      <c r="A427" s="403" t="s">
        <v>17195</v>
      </c>
      <c r="B427">
        <v>8800</v>
      </c>
      <c r="C427" t="s">
        <v>17196</v>
      </c>
      <c r="D427">
        <v>566</v>
      </c>
      <c r="F427" s="401" t="e">
        <f t="shared" si="6"/>
        <v>#VALUE!</v>
      </c>
    </row>
    <row r="428" spans="1:6" ht="26.1">
      <c r="A428" s="403" t="s">
        <v>17197</v>
      </c>
      <c r="B428">
        <v>15200</v>
      </c>
      <c r="C428" t="s">
        <v>17198</v>
      </c>
      <c r="D428">
        <v>38</v>
      </c>
      <c r="E428" s="404">
        <v>171109424</v>
      </c>
      <c r="F428" s="401" t="str">
        <f t="shared" si="6"/>
        <v>Í1+)JÈ4@Î</v>
      </c>
    </row>
    <row r="429" spans="1:6" ht="26.1">
      <c r="A429" s="403" t="s">
        <v>17199</v>
      </c>
      <c r="B429">
        <v>87200</v>
      </c>
      <c r="C429" t="s">
        <v>17200</v>
      </c>
      <c r="D429">
        <v>53</v>
      </c>
      <c r="E429" s="404">
        <v>171100436</v>
      </c>
      <c r="F429" s="401" t="str">
        <f t="shared" si="6"/>
        <v>Í1+ÂKÈ65Î</v>
      </c>
    </row>
    <row r="430" spans="1:6" ht="26.1">
      <c r="A430" s="403" t="s">
        <v>17201</v>
      </c>
      <c r="B430">
        <v>37600</v>
      </c>
      <c r="C430" t="s">
        <v>17202</v>
      </c>
      <c r="D430">
        <v>187</v>
      </c>
      <c r="E430" s="404">
        <v>171109355</v>
      </c>
      <c r="F430" s="401" t="str">
        <f t="shared" si="6"/>
        <v>Í1+)CÈ5*Î</v>
      </c>
    </row>
    <row r="431" spans="1:6" ht="26.1">
      <c r="A431" s="403" t="s">
        <v>17203</v>
      </c>
      <c r="B431">
        <v>221600</v>
      </c>
      <c r="C431" t="s">
        <v>17204</v>
      </c>
      <c r="D431">
        <v>158</v>
      </c>
      <c r="E431" s="404">
        <v>171100120</v>
      </c>
      <c r="F431" s="401" t="str">
        <f t="shared" si="6"/>
        <v>Í1+Â,È0cÎ</v>
      </c>
    </row>
    <row r="432" spans="1:6" ht="26.1" hidden="1">
      <c r="A432" s="403" t="s">
        <v>17205</v>
      </c>
      <c r="B432">
        <v>26400</v>
      </c>
      <c r="C432" t="s">
        <v>17206</v>
      </c>
      <c r="D432">
        <v>598</v>
      </c>
      <c r="F432" s="401" t="e">
        <f t="shared" si="6"/>
        <v>#VALUE!</v>
      </c>
    </row>
    <row r="433" spans="1:6" ht="26.1">
      <c r="A433" s="403" t="s">
        <v>363</v>
      </c>
      <c r="B433">
        <v>42400</v>
      </c>
      <c r="C433" t="s">
        <v>17207</v>
      </c>
      <c r="D433">
        <v>53</v>
      </c>
      <c r="E433" s="404">
        <v>171106254</v>
      </c>
      <c r="F433" s="401" t="str">
        <f t="shared" si="6"/>
        <v>Í1+&amp;9È4ZÎ</v>
      </c>
    </row>
    <row r="434" spans="1:6" ht="26.1" hidden="1">
      <c r="A434" s="403" t="s">
        <v>17208</v>
      </c>
      <c r="B434">
        <v>87200</v>
      </c>
      <c r="C434" t="s">
        <v>17209</v>
      </c>
      <c r="D434">
        <v>584</v>
      </c>
      <c r="F434" s="401" t="e">
        <f t="shared" si="6"/>
        <v>#VALUE!</v>
      </c>
    </row>
    <row r="435" spans="1:6" ht="26.1">
      <c r="A435" s="403" t="s">
        <v>17210</v>
      </c>
      <c r="B435">
        <v>15200</v>
      </c>
      <c r="C435" t="s">
        <v>17211</v>
      </c>
      <c r="D435">
        <v>333</v>
      </c>
      <c r="E435" s="404">
        <v>171112522</v>
      </c>
      <c r="F435" s="401" t="str">
        <f t="shared" si="6"/>
        <v>Í1+,TÈ2eÎ</v>
      </c>
    </row>
    <row r="436" spans="1:6" ht="26.1">
      <c r="A436" s="403" t="s">
        <v>17212</v>
      </c>
      <c r="B436">
        <v>8800</v>
      </c>
      <c r="C436" t="s">
        <v>17213</v>
      </c>
      <c r="D436">
        <v>12</v>
      </c>
      <c r="E436" s="404">
        <v>171107800</v>
      </c>
      <c r="F436" s="401" t="str">
        <f t="shared" si="6"/>
        <v>Í1+'pÈ0SÎ</v>
      </c>
    </row>
    <row r="437" spans="1:6" ht="26.1">
      <c r="A437" s="403" t="s">
        <v>17214</v>
      </c>
      <c r="B437">
        <v>16800</v>
      </c>
      <c r="C437" t="s">
        <v>17215</v>
      </c>
      <c r="D437">
        <v>134</v>
      </c>
      <c r="E437" s="404">
        <v>171105756</v>
      </c>
      <c r="F437" s="401" t="str">
        <f t="shared" si="6"/>
        <v>Í1+%kÈ6]Î</v>
      </c>
    </row>
    <row r="438" spans="1:6" ht="26.1" hidden="1">
      <c r="A438" s="403" t="s">
        <v>1631</v>
      </c>
      <c r="B438">
        <v>32800</v>
      </c>
      <c r="C438" t="s">
        <v>17216</v>
      </c>
      <c r="D438">
        <v>547</v>
      </c>
      <c r="F438" s="401" t="e">
        <f t="shared" si="6"/>
        <v>#VALUE!</v>
      </c>
    </row>
    <row r="439" spans="1:6" ht="26.1" hidden="1">
      <c r="A439" s="403" t="s">
        <v>17217</v>
      </c>
      <c r="B439">
        <v>32800</v>
      </c>
      <c r="C439" t="s">
        <v>17218</v>
      </c>
      <c r="D439">
        <v>522</v>
      </c>
      <c r="F439" s="401" t="e">
        <f t="shared" si="6"/>
        <v>#VALUE!</v>
      </c>
    </row>
    <row r="440" spans="1:6" ht="26.1">
      <c r="A440" s="403" t="s">
        <v>17219</v>
      </c>
      <c r="B440">
        <v>20000</v>
      </c>
      <c r="C440" t="s">
        <v>17220</v>
      </c>
      <c r="D440">
        <v>163</v>
      </c>
      <c r="E440" s="404">
        <v>171105964</v>
      </c>
      <c r="F440" s="401" t="str">
        <f t="shared" si="6"/>
        <v>Í1+%ÄÈ4&gt;Î</v>
      </c>
    </row>
    <row r="441" spans="1:6" ht="26.1">
      <c r="A441" s="403" t="s">
        <v>17221</v>
      </c>
      <c r="B441">
        <v>13600</v>
      </c>
      <c r="C441" t="s">
        <v>17222</v>
      </c>
      <c r="D441">
        <v>369</v>
      </c>
      <c r="E441" s="404">
        <v>171100655</v>
      </c>
      <c r="F441" s="401" t="str">
        <f t="shared" si="6"/>
        <v>Í1+ÂaÈ5ÂÎ</v>
      </c>
    </row>
    <row r="442" spans="1:6" ht="26.1">
      <c r="A442" s="403" t="s">
        <v>17223</v>
      </c>
      <c r="B442">
        <v>21600</v>
      </c>
      <c r="C442" t="s">
        <v>17224</v>
      </c>
      <c r="D442">
        <v>341</v>
      </c>
      <c r="E442" s="404">
        <v>171105821</v>
      </c>
      <c r="F442" s="401" t="str">
        <f t="shared" si="6"/>
        <v>Í1+%rÈ1[Î</v>
      </c>
    </row>
    <row r="443" spans="1:6" ht="26.1">
      <c r="A443" s="403" t="s">
        <v>17225</v>
      </c>
      <c r="B443">
        <v>90400</v>
      </c>
      <c r="C443" t="s">
        <v>17226</v>
      </c>
      <c r="D443">
        <v>178</v>
      </c>
      <c r="E443" s="404">
        <v>171107916</v>
      </c>
      <c r="F443" s="401" t="str">
        <f t="shared" si="6"/>
        <v>Í1+'{È6&lt;Î</v>
      </c>
    </row>
    <row r="444" spans="1:6" ht="26.1">
      <c r="A444" s="403" t="s">
        <v>17227</v>
      </c>
      <c r="B444">
        <v>80800</v>
      </c>
      <c r="C444" t="s">
        <v>17228</v>
      </c>
      <c r="D444">
        <v>192</v>
      </c>
      <c r="E444" s="404">
        <v>171107903</v>
      </c>
      <c r="F444" s="401" t="str">
        <f t="shared" si="6"/>
        <v>Í1+'zÈ3&amp;Î</v>
      </c>
    </row>
    <row r="445" spans="1:6" ht="26.1">
      <c r="A445" s="403" t="s">
        <v>17229</v>
      </c>
      <c r="B445">
        <v>39200</v>
      </c>
      <c r="C445" t="s">
        <v>17230</v>
      </c>
      <c r="D445">
        <v>421</v>
      </c>
      <c r="E445" s="404">
        <v>171105550</v>
      </c>
      <c r="F445" s="401" t="str">
        <f t="shared" si="6"/>
        <v>Í1+%WÈ0PÎ</v>
      </c>
    </row>
    <row r="446" spans="1:6" ht="26.1">
      <c r="A446" s="403" t="s">
        <v>17231</v>
      </c>
      <c r="B446">
        <v>29600</v>
      </c>
      <c r="C446" t="s">
        <v>17232</v>
      </c>
      <c r="D446">
        <v>453</v>
      </c>
      <c r="E446" s="404">
        <v>171108595</v>
      </c>
      <c r="F446" s="401" t="str">
        <f t="shared" si="6"/>
        <v>Í1+([È5ÂÎ</v>
      </c>
    </row>
    <row r="447" spans="1:6" ht="26.1">
      <c r="A447" s="403" t="s">
        <v>17233</v>
      </c>
      <c r="B447">
        <v>10400</v>
      </c>
      <c r="C447" t="s">
        <v>17234</v>
      </c>
      <c r="D447">
        <v>350</v>
      </c>
      <c r="E447" s="404">
        <v>171112534</v>
      </c>
      <c r="F447" s="401" t="str">
        <f t="shared" si="6"/>
        <v>Í1+,UÈ4uÎ</v>
      </c>
    </row>
    <row r="448" spans="1:6" ht="26.1" hidden="1">
      <c r="A448" s="403" t="s">
        <v>17235</v>
      </c>
      <c r="B448">
        <v>4700</v>
      </c>
      <c r="C448" t="s">
        <v>17236</v>
      </c>
      <c r="D448">
        <v>537</v>
      </c>
      <c r="F448" s="401" t="e">
        <f t="shared" si="6"/>
        <v>#VALUE!</v>
      </c>
    </row>
    <row r="449" spans="1:6" ht="26.1">
      <c r="A449" s="403" t="s">
        <v>17237</v>
      </c>
      <c r="B449">
        <v>4700</v>
      </c>
      <c r="C449" t="s">
        <v>17238</v>
      </c>
      <c r="D449">
        <v>416</v>
      </c>
      <c r="E449" s="404">
        <v>171106435</v>
      </c>
      <c r="F449" s="401" t="str">
        <f t="shared" si="6"/>
        <v>Í1+&amp;KÈ5AÎ</v>
      </c>
    </row>
    <row r="450" spans="1:6" ht="26.1">
      <c r="A450" s="403" t="s">
        <v>17239</v>
      </c>
      <c r="B450">
        <v>28000</v>
      </c>
      <c r="C450" t="s">
        <v>17240</v>
      </c>
      <c r="D450">
        <v>392</v>
      </c>
      <c r="E450" s="404">
        <v>171106415</v>
      </c>
      <c r="F450" s="401" t="str">
        <f t="shared" si="6"/>
        <v>Í1+&amp;IÈ59Î</v>
      </c>
    </row>
    <row r="451" spans="1:6" ht="26.1">
      <c r="A451" s="403" t="s">
        <v>17241</v>
      </c>
      <c r="B451">
        <v>23200</v>
      </c>
      <c r="C451" t="s">
        <v>17242</v>
      </c>
      <c r="D451">
        <v>210</v>
      </c>
      <c r="E451" s="404">
        <v>171105419</v>
      </c>
      <c r="F451" s="401" t="str">
        <f t="shared" ref="F451:F514" si="7">Code128(E451)</f>
        <v>Í1+%IÈ9NÎ</v>
      </c>
    </row>
    <row r="452" spans="1:6" ht="26.1">
      <c r="A452" s="403" t="s">
        <v>17243</v>
      </c>
      <c r="B452">
        <v>40800</v>
      </c>
      <c r="C452" t="s">
        <v>17244</v>
      </c>
      <c r="D452">
        <v>263</v>
      </c>
      <c r="E452" s="404">
        <v>171105504</v>
      </c>
      <c r="F452" s="401" t="str">
        <f t="shared" si="7"/>
        <v>Í1+%RÈ4TÎ</v>
      </c>
    </row>
    <row r="453" spans="1:6" ht="26.1">
      <c r="A453" s="403" t="s">
        <v>17245</v>
      </c>
      <c r="B453">
        <v>4700</v>
      </c>
      <c r="C453" t="s">
        <v>17246</v>
      </c>
      <c r="D453">
        <v>433</v>
      </c>
      <c r="E453" s="404">
        <v>171105652</v>
      </c>
      <c r="F453" s="401" t="str">
        <f t="shared" si="7"/>
        <v>Í1+%aÈ2ÈÎ</v>
      </c>
    </row>
    <row r="454" spans="1:6" ht="26.1" hidden="1">
      <c r="A454" s="403" t="s">
        <v>17247</v>
      </c>
      <c r="B454">
        <v>4700</v>
      </c>
      <c r="C454" t="s">
        <v>17248</v>
      </c>
      <c r="D454">
        <v>499</v>
      </c>
      <c r="F454" s="401" t="e">
        <f t="shared" si="7"/>
        <v>#VALUE!</v>
      </c>
    </row>
    <row r="455" spans="1:6" ht="26.1">
      <c r="A455" s="403" t="s">
        <v>17249</v>
      </c>
      <c r="B455">
        <v>13600</v>
      </c>
      <c r="C455" t="s">
        <v>17250</v>
      </c>
      <c r="D455">
        <v>381</v>
      </c>
      <c r="E455" s="404">
        <v>171105694</v>
      </c>
      <c r="F455" s="401" t="str">
        <f t="shared" si="7"/>
        <v>Í1+%eÈ49Î</v>
      </c>
    </row>
    <row r="456" spans="1:6" ht="26.1">
      <c r="A456" s="403" t="s">
        <v>17251</v>
      </c>
      <c r="B456">
        <v>12000</v>
      </c>
      <c r="C456" t="s">
        <v>17252</v>
      </c>
      <c r="D456">
        <v>35</v>
      </c>
      <c r="E456" s="404">
        <v>171106120</v>
      </c>
      <c r="F456" s="401" t="str">
        <f t="shared" si="7"/>
        <v>Í1+&amp;,È0uÎ</v>
      </c>
    </row>
    <row r="457" spans="1:6" ht="26.1">
      <c r="A457" s="403" t="s">
        <v>17253</v>
      </c>
      <c r="B457">
        <v>20000</v>
      </c>
      <c r="C457" t="s">
        <v>17254</v>
      </c>
      <c r="D457">
        <v>419</v>
      </c>
      <c r="E457" s="404">
        <v>171105619</v>
      </c>
      <c r="F457" s="401" t="str">
        <f t="shared" si="7"/>
        <v>Í1+%]È97Î</v>
      </c>
    </row>
    <row r="458" spans="1:6" ht="26.1">
      <c r="A458" s="403" t="s">
        <v>17255</v>
      </c>
      <c r="B458">
        <v>26400</v>
      </c>
      <c r="C458" t="s">
        <v>17256</v>
      </c>
      <c r="D458">
        <v>231</v>
      </c>
      <c r="E458" s="404">
        <v>171106338</v>
      </c>
      <c r="F458" s="401" t="str">
        <f t="shared" si="7"/>
        <v>Í1+&amp;AÈ8+Î</v>
      </c>
    </row>
    <row r="459" spans="1:6" ht="26.1">
      <c r="A459" s="403" t="s">
        <v>17257</v>
      </c>
      <c r="B459">
        <v>15200</v>
      </c>
      <c r="C459" t="s">
        <v>17258</v>
      </c>
      <c r="D459">
        <v>351</v>
      </c>
      <c r="E459" s="404">
        <v>171100407</v>
      </c>
      <c r="F459" s="401" t="str">
        <f t="shared" si="7"/>
        <v>Í1+ÂHÈ7/Î</v>
      </c>
    </row>
    <row r="460" spans="1:6" ht="26.1">
      <c r="A460" s="403" t="s">
        <v>17259</v>
      </c>
      <c r="B460">
        <v>13600</v>
      </c>
      <c r="C460" t="s">
        <v>17260</v>
      </c>
      <c r="D460">
        <v>352</v>
      </c>
      <c r="E460" s="404">
        <v>171100292</v>
      </c>
      <c r="F460" s="401" t="str">
        <f t="shared" si="7"/>
        <v>Í1+Â=È2LÎ</v>
      </c>
    </row>
    <row r="461" spans="1:6" ht="26.1">
      <c r="A461" s="403" t="s">
        <v>17261</v>
      </c>
      <c r="B461">
        <v>13600</v>
      </c>
      <c r="C461" t="s">
        <v>17262</v>
      </c>
      <c r="D461">
        <v>300</v>
      </c>
      <c r="E461" s="404">
        <v>171111590</v>
      </c>
      <c r="F461" s="401" t="str">
        <f t="shared" si="7"/>
        <v>Í1++[È0rÎ</v>
      </c>
    </row>
    <row r="462" spans="1:6" ht="26.1">
      <c r="A462" s="403" t="s">
        <v>17263</v>
      </c>
      <c r="B462">
        <v>7200</v>
      </c>
      <c r="C462" t="s">
        <v>17264</v>
      </c>
      <c r="D462">
        <v>202</v>
      </c>
      <c r="E462" s="404">
        <v>171107894</v>
      </c>
      <c r="F462" s="401" t="str">
        <f t="shared" si="7"/>
        <v>Í1+'yÈ4(Î</v>
      </c>
    </row>
    <row r="463" spans="1:6" ht="26.1">
      <c r="A463" s="403" t="s">
        <v>17265</v>
      </c>
      <c r="B463">
        <v>16800</v>
      </c>
      <c r="C463" t="s">
        <v>17266</v>
      </c>
      <c r="D463">
        <v>262</v>
      </c>
      <c r="E463" s="404">
        <v>171107863</v>
      </c>
      <c r="F463" s="401" t="str">
        <f t="shared" si="7"/>
        <v>Í1+'vÈ3}Î</v>
      </c>
    </row>
    <row r="464" spans="1:6" ht="26.1">
      <c r="A464" s="403" t="s">
        <v>17267</v>
      </c>
      <c r="B464">
        <v>42400</v>
      </c>
      <c r="C464" t="s">
        <v>17268</v>
      </c>
      <c r="D464">
        <v>290</v>
      </c>
      <c r="E464" s="404">
        <v>171106023</v>
      </c>
      <c r="F464" s="401" t="str">
        <f t="shared" si="7"/>
        <v>Í1+&amp;"È3_Î</v>
      </c>
    </row>
    <row r="465" spans="1:6" ht="26.1">
      <c r="A465" s="403" t="s">
        <v>17269</v>
      </c>
      <c r="B465">
        <v>24800</v>
      </c>
      <c r="C465" t="s">
        <v>17270</v>
      </c>
      <c r="D465">
        <v>10</v>
      </c>
      <c r="E465" s="404">
        <v>171112222</v>
      </c>
      <c r="F465" s="401" t="str">
        <f t="shared" si="7"/>
        <v>Í1+,6È2TÎ</v>
      </c>
    </row>
    <row r="466" spans="1:6" ht="26.1">
      <c r="A466" s="403" t="s">
        <v>17271</v>
      </c>
      <c r="B466">
        <v>4700</v>
      </c>
      <c r="C466" t="s">
        <v>17272</v>
      </c>
      <c r="D466">
        <v>251</v>
      </c>
      <c r="E466" s="404">
        <v>171111686</v>
      </c>
      <c r="F466" s="401" t="str">
        <f t="shared" si="7"/>
        <v>Í1++dÈ6SÎ</v>
      </c>
    </row>
    <row r="467" spans="1:6" ht="26.1" hidden="1">
      <c r="A467" s="403" t="s">
        <v>17273</v>
      </c>
      <c r="B467">
        <v>55200</v>
      </c>
      <c r="C467" t="s">
        <v>17274</v>
      </c>
      <c r="D467">
        <v>520</v>
      </c>
      <c r="F467" s="401" t="e">
        <f t="shared" si="7"/>
        <v>#VALUE!</v>
      </c>
    </row>
    <row r="468" spans="1:6" ht="26.1" hidden="1">
      <c r="A468" s="403" t="s">
        <v>17275</v>
      </c>
      <c r="B468">
        <v>13600</v>
      </c>
      <c r="C468" t="s">
        <v>17276</v>
      </c>
      <c r="D468">
        <v>574</v>
      </c>
      <c r="F468" s="401" t="e">
        <f t="shared" si="7"/>
        <v>#VALUE!</v>
      </c>
    </row>
    <row r="469" spans="1:6" ht="26.1" hidden="1">
      <c r="A469" s="403" t="s">
        <v>17277</v>
      </c>
      <c r="B469">
        <v>42400</v>
      </c>
      <c r="C469" t="s">
        <v>17278</v>
      </c>
      <c r="D469">
        <v>573</v>
      </c>
      <c r="F469" s="401" t="e">
        <f t="shared" si="7"/>
        <v>#VALUE!</v>
      </c>
    </row>
    <row r="470" spans="1:6" ht="26.1">
      <c r="A470" s="403" t="s">
        <v>17279</v>
      </c>
      <c r="B470">
        <v>28000</v>
      </c>
      <c r="C470" t="s">
        <v>17280</v>
      </c>
      <c r="D470">
        <v>110</v>
      </c>
      <c r="E470" s="404">
        <v>171100378</v>
      </c>
      <c r="F470" s="401" t="str">
        <f t="shared" si="7"/>
        <v>Í1+ÂEÈ8)Î</v>
      </c>
    </row>
    <row r="471" spans="1:6" ht="26.1">
      <c r="A471" s="403" t="s">
        <v>17281</v>
      </c>
      <c r="B471">
        <v>24800</v>
      </c>
      <c r="C471" t="s">
        <v>17282</v>
      </c>
      <c r="D471">
        <v>209</v>
      </c>
      <c r="E471" s="404">
        <v>171106329</v>
      </c>
      <c r="F471" s="401" t="str">
        <f t="shared" si="7"/>
        <v>Í1+&amp;@È9-Î</v>
      </c>
    </row>
    <row r="472" spans="1:6" ht="26.1">
      <c r="A472" s="403" t="s">
        <v>17283</v>
      </c>
      <c r="B472">
        <v>8800</v>
      </c>
      <c r="C472" t="s">
        <v>17284</v>
      </c>
      <c r="D472">
        <v>206</v>
      </c>
      <c r="E472" s="404">
        <v>171112409</v>
      </c>
      <c r="F472" s="401" t="str">
        <f t="shared" si="7"/>
        <v>Í1+,HÈ9_Î</v>
      </c>
    </row>
    <row r="473" spans="1:6" ht="26.1" hidden="1">
      <c r="A473" s="403" t="s">
        <v>17285</v>
      </c>
      <c r="B473">
        <v>13600</v>
      </c>
      <c r="C473" t="s">
        <v>17286</v>
      </c>
      <c r="D473">
        <v>113</v>
      </c>
      <c r="F473" s="401" t="e">
        <f t="shared" si="7"/>
        <v>#VALUE!</v>
      </c>
    </row>
    <row r="474" spans="1:6" ht="26.1" hidden="1">
      <c r="A474" s="403" t="s">
        <v>17287</v>
      </c>
      <c r="B474">
        <v>127200</v>
      </c>
      <c r="C474" t="s">
        <v>17288</v>
      </c>
      <c r="D474">
        <v>595</v>
      </c>
      <c r="F474" s="401" t="e">
        <f t="shared" si="7"/>
        <v>#VALUE!</v>
      </c>
    </row>
    <row r="475" spans="1:6" ht="26.1" hidden="1">
      <c r="A475" s="403" t="s">
        <v>17289</v>
      </c>
      <c r="B475">
        <v>104800</v>
      </c>
      <c r="C475" t="s">
        <v>17290</v>
      </c>
      <c r="D475">
        <v>498</v>
      </c>
      <c r="F475" s="401" t="e">
        <f t="shared" si="7"/>
        <v>#VALUE!</v>
      </c>
    </row>
    <row r="476" spans="1:6" ht="26.1">
      <c r="A476" s="403" t="s">
        <v>17291</v>
      </c>
      <c r="B476">
        <v>12000</v>
      </c>
      <c r="C476" t="s">
        <v>17292</v>
      </c>
      <c r="D476">
        <v>89</v>
      </c>
      <c r="E476" s="404">
        <v>171100478</v>
      </c>
      <c r="F476" s="401" t="str">
        <f t="shared" si="7"/>
        <v>Í1+ÂOÈ8QÎ</v>
      </c>
    </row>
    <row r="477" spans="1:6" ht="26.1" hidden="1">
      <c r="A477" s="403" t="s">
        <v>17293</v>
      </c>
      <c r="B477">
        <v>3400</v>
      </c>
      <c r="C477" t="s">
        <v>17294</v>
      </c>
      <c r="D477">
        <v>573</v>
      </c>
      <c r="F477" s="401" t="e">
        <f t="shared" si="7"/>
        <v>#VALUE!</v>
      </c>
    </row>
    <row r="478" spans="1:6" ht="26.1" hidden="1">
      <c r="A478" s="403" t="s">
        <v>17295</v>
      </c>
      <c r="B478">
        <v>24800</v>
      </c>
      <c r="C478" t="s">
        <v>17296</v>
      </c>
      <c r="D478">
        <v>565</v>
      </c>
      <c r="F478" s="401" t="e">
        <f t="shared" si="7"/>
        <v>#VALUE!</v>
      </c>
    </row>
    <row r="479" spans="1:6" ht="26.1" hidden="1">
      <c r="A479" s="403" t="s">
        <v>17297</v>
      </c>
      <c r="B479">
        <v>13600</v>
      </c>
      <c r="C479" t="s">
        <v>17298</v>
      </c>
      <c r="D479">
        <v>564</v>
      </c>
      <c r="F479" s="401" t="e">
        <f t="shared" si="7"/>
        <v>#VALUE!</v>
      </c>
    </row>
    <row r="480" spans="1:6" ht="26.1" hidden="1">
      <c r="A480" s="403" t="s">
        <v>17299</v>
      </c>
      <c r="B480">
        <v>82400</v>
      </c>
      <c r="C480" t="s">
        <v>17300</v>
      </c>
      <c r="D480">
        <v>550</v>
      </c>
      <c r="F480" s="401" t="e">
        <f t="shared" si="7"/>
        <v>#VALUE!</v>
      </c>
    </row>
    <row r="481" spans="1:6" ht="26.1" hidden="1">
      <c r="A481" s="403" t="s">
        <v>17301</v>
      </c>
      <c r="B481">
        <v>34400</v>
      </c>
      <c r="C481" t="s">
        <v>17302</v>
      </c>
      <c r="D481">
        <v>525</v>
      </c>
      <c r="F481" s="401" t="e">
        <f t="shared" si="7"/>
        <v>#VALUE!</v>
      </c>
    </row>
    <row r="482" spans="1:6" ht="26.1" hidden="1">
      <c r="A482" s="403" t="s">
        <v>17303</v>
      </c>
      <c r="B482">
        <v>44000</v>
      </c>
      <c r="C482" t="s">
        <v>17304</v>
      </c>
      <c r="D482">
        <v>518</v>
      </c>
      <c r="F482" s="401" t="e">
        <f t="shared" si="7"/>
        <v>#VALUE!</v>
      </c>
    </row>
    <row r="483" spans="1:6" ht="26.1" hidden="1">
      <c r="A483" s="403" t="s">
        <v>17305</v>
      </c>
      <c r="B483">
        <v>28000</v>
      </c>
      <c r="C483" t="s">
        <v>17306</v>
      </c>
      <c r="D483">
        <v>517</v>
      </c>
      <c r="F483" s="401" t="e">
        <f t="shared" si="7"/>
        <v>#VALUE!</v>
      </c>
    </row>
    <row r="484" spans="1:6" ht="26.1" hidden="1">
      <c r="A484" s="403" t="s">
        <v>17307</v>
      </c>
      <c r="B484">
        <v>18400</v>
      </c>
      <c r="C484" t="s">
        <v>17308</v>
      </c>
      <c r="D484">
        <v>515</v>
      </c>
      <c r="F484" s="401" t="e">
        <f t="shared" si="7"/>
        <v>#VALUE!</v>
      </c>
    </row>
    <row r="485" spans="1:6" ht="26.1">
      <c r="A485" s="403" t="s">
        <v>17309</v>
      </c>
      <c r="B485">
        <v>77600</v>
      </c>
      <c r="C485" t="s">
        <v>17310</v>
      </c>
      <c r="D485">
        <v>474</v>
      </c>
      <c r="E485" s="404">
        <v>171100750</v>
      </c>
      <c r="F485" s="401" t="str">
        <f t="shared" si="7"/>
        <v>Í1+ÂkÈ0*Î</v>
      </c>
    </row>
    <row r="486" spans="1:6" ht="26.1">
      <c r="A486" s="403" t="s">
        <v>17311</v>
      </c>
      <c r="B486">
        <v>45600</v>
      </c>
      <c r="C486" t="s">
        <v>17312</v>
      </c>
      <c r="D486">
        <v>475</v>
      </c>
      <c r="E486" s="404">
        <v>171100749</v>
      </c>
      <c r="F486" s="401" t="str">
        <f t="shared" si="7"/>
        <v>Í1+ÂjÈ9\Î</v>
      </c>
    </row>
    <row r="487" spans="1:6" ht="26.1">
      <c r="A487" s="403" t="s">
        <v>17313</v>
      </c>
      <c r="B487">
        <v>34400</v>
      </c>
      <c r="C487" t="s">
        <v>17314</v>
      </c>
      <c r="D487">
        <v>451</v>
      </c>
      <c r="E487" s="404">
        <v>171100766</v>
      </c>
      <c r="F487" s="401" t="str">
        <f t="shared" si="7"/>
        <v>Í1+ÂlÈ6RÎ</v>
      </c>
    </row>
    <row r="488" spans="1:6" ht="26.1">
      <c r="A488" s="403" t="s">
        <v>17315</v>
      </c>
      <c r="B488">
        <v>20000</v>
      </c>
      <c r="C488" t="s">
        <v>17316</v>
      </c>
      <c r="D488">
        <v>452</v>
      </c>
      <c r="E488" s="404">
        <v>171100765</v>
      </c>
      <c r="F488" s="401" t="str">
        <f t="shared" si="7"/>
        <v>Í1+ÂlÈ5LÎ</v>
      </c>
    </row>
    <row r="489" spans="1:6" ht="26.1">
      <c r="A489" s="403" t="s">
        <v>17317</v>
      </c>
      <c r="B489">
        <v>24800</v>
      </c>
      <c r="C489" t="s">
        <v>17318</v>
      </c>
      <c r="D489">
        <v>460</v>
      </c>
      <c r="E489" s="404">
        <v>171100763</v>
      </c>
      <c r="F489" s="401" t="str">
        <f t="shared" si="7"/>
        <v>Í1+ÂlÈ3@Î</v>
      </c>
    </row>
    <row r="490" spans="1:6" ht="26.1">
      <c r="A490" s="403" t="s">
        <v>17319</v>
      </c>
      <c r="B490">
        <v>7200</v>
      </c>
      <c r="C490" t="s">
        <v>17320</v>
      </c>
      <c r="D490">
        <v>459</v>
      </c>
      <c r="E490" s="404">
        <v>171100792</v>
      </c>
      <c r="F490" s="401" t="str">
        <f t="shared" si="7"/>
        <v>Í1+ÂoÈ2FÎ</v>
      </c>
    </row>
    <row r="491" spans="1:6" ht="26.1">
      <c r="A491" s="403" t="s">
        <v>17321</v>
      </c>
      <c r="B491">
        <v>39200</v>
      </c>
      <c r="C491" t="s">
        <v>17322</v>
      </c>
      <c r="D491">
        <v>434</v>
      </c>
      <c r="E491" s="404">
        <v>171100780</v>
      </c>
      <c r="F491" s="401" t="str">
        <f t="shared" si="7"/>
        <v>Í1+ÂnÈ06Î</v>
      </c>
    </row>
    <row r="492" spans="1:6" ht="26.1">
      <c r="A492" s="403" t="s">
        <v>17323</v>
      </c>
      <c r="B492">
        <v>10400</v>
      </c>
      <c r="C492" t="s">
        <v>17324</v>
      </c>
      <c r="D492">
        <v>437</v>
      </c>
      <c r="E492" s="404">
        <v>171100777</v>
      </c>
      <c r="F492" s="401" t="str">
        <f t="shared" si="7"/>
        <v>Í1+ÂmÈ7\Î</v>
      </c>
    </row>
    <row r="493" spans="1:6" ht="26.1">
      <c r="A493" s="403" t="s">
        <v>17325</v>
      </c>
      <c r="B493">
        <v>16800</v>
      </c>
      <c r="C493" t="s">
        <v>17326</v>
      </c>
      <c r="D493">
        <v>424</v>
      </c>
      <c r="E493" s="404">
        <v>171100786</v>
      </c>
      <c r="F493" s="401" t="str">
        <f t="shared" si="7"/>
        <v>Í1+ÂnÈ6ZÎ</v>
      </c>
    </row>
    <row r="494" spans="1:6" ht="26.1">
      <c r="A494" s="403" t="s">
        <v>17327</v>
      </c>
      <c r="B494">
        <v>3400</v>
      </c>
      <c r="C494" t="s">
        <v>17328</v>
      </c>
      <c r="D494">
        <v>392</v>
      </c>
      <c r="E494" s="404">
        <v>171100738</v>
      </c>
      <c r="F494" s="401" t="str">
        <f t="shared" si="7"/>
        <v>Í1+ÂiÈ8RÎ</v>
      </c>
    </row>
    <row r="495" spans="1:6" ht="26.1">
      <c r="A495" s="403" t="s">
        <v>17329</v>
      </c>
      <c r="B495">
        <v>4700</v>
      </c>
      <c r="C495" t="s">
        <v>17330</v>
      </c>
      <c r="D495">
        <v>374</v>
      </c>
      <c r="E495" s="404">
        <v>171100413</v>
      </c>
      <c r="F495" s="401" t="str">
        <f t="shared" si="7"/>
        <v>Í1+ÂIÈ3ÆÎ</v>
      </c>
    </row>
    <row r="496" spans="1:6" ht="26.1">
      <c r="A496" s="403" t="s">
        <v>17331</v>
      </c>
      <c r="B496">
        <v>8800</v>
      </c>
      <c r="C496" t="s">
        <v>17332</v>
      </c>
      <c r="D496">
        <v>316</v>
      </c>
      <c r="E496" s="404">
        <v>171100700</v>
      </c>
      <c r="F496" s="401" t="str">
        <f t="shared" si="7"/>
        <v>Í1+ÂfÈ0}Î</v>
      </c>
    </row>
    <row r="497" spans="1:6" ht="26.1">
      <c r="A497" s="403" t="s">
        <v>17333</v>
      </c>
      <c r="B497">
        <v>15200</v>
      </c>
      <c r="C497" t="s">
        <v>17334</v>
      </c>
      <c r="D497">
        <v>197</v>
      </c>
      <c r="E497" s="404">
        <v>171100550</v>
      </c>
      <c r="F497" s="401" t="str">
        <f t="shared" si="7"/>
        <v>Í1+ÂWÈ0AÎ</v>
      </c>
    </row>
    <row r="498" spans="1:6" ht="26.1">
      <c r="A498" s="403" t="s">
        <v>17335</v>
      </c>
      <c r="B498">
        <v>13600</v>
      </c>
      <c r="C498" t="s">
        <v>17336</v>
      </c>
      <c r="D498">
        <v>196</v>
      </c>
      <c r="E498" s="404">
        <v>171100551</v>
      </c>
      <c r="F498" s="401" t="str">
        <f t="shared" si="7"/>
        <v>Í1+ÂWÈ1GÎ</v>
      </c>
    </row>
    <row r="499" spans="1:6" ht="26.1">
      <c r="A499" s="403" t="s">
        <v>17337</v>
      </c>
      <c r="B499">
        <v>7200</v>
      </c>
      <c r="C499" t="s">
        <v>17338</v>
      </c>
      <c r="D499">
        <v>195</v>
      </c>
      <c r="E499" s="404">
        <v>171100552</v>
      </c>
      <c r="F499" s="401" t="str">
        <f t="shared" si="7"/>
        <v>Í1+ÂWÈ2MÎ</v>
      </c>
    </row>
    <row r="500" spans="1:6" ht="26.1" hidden="1">
      <c r="A500" s="403" t="s">
        <v>17339</v>
      </c>
      <c r="B500">
        <v>15200</v>
      </c>
      <c r="C500" t="s">
        <v>17340</v>
      </c>
      <c r="D500">
        <v>589</v>
      </c>
      <c r="F500" s="401" t="e">
        <f t="shared" si="7"/>
        <v>#VALUE!</v>
      </c>
    </row>
    <row r="501" spans="1:6" ht="26.1">
      <c r="A501" s="403" t="s">
        <v>17341</v>
      </c>
      <c r="B501">
        <v>26400</v>
      </c>
      <c r="C501" t="s">
        <v>17342</v>
      </c>
      <c r="D501">
        <v>154</v>
      </c>
      <c r="E501" s="404">
        <v>171100643</v>
      </c>
      <c r="F501" s="401" t="str">
        <f t="shared" si="7"/>
        <v>Í1+Â`È3wÎ</v>
      </c>
    </row>
    <row r="502" spans="1:6" ht="26.1" hidden="1">
      <c r="A502" s="403" t="s">
        <v>17335</v>
      </c>
      <c r="B502">
        <v>29600</v>
      </c>
      <c r="C502" t="s">
        <v>17343</v>
      </c>
      <c r="D502">
        <v>585</v>
      </c>
      <c r="F502" s="401" t="e">
        <f t="shared" si="7"/>
        <v>#VALUE!</v>
      </c>
    </row>
    <row r="503" spans="1:6" ht="26.1">
      <c r="A503" s="403" t="s">
        <v>17344</v>
      </c>
      <c r="B503">
        <v>93600</v>
      </c>
      <c r="C503" t="s">
        <v>17345</v>
      </c>
      <c r="D503">
        <v>128</v>
      </c>
      <c r="E503" s="404">
        <v>171100531</v>
      </c>
      <c r="F503" s="401" t="str">
        <f t="shared" si="7"/>
        <v>Í1+ÂUÈ1?Î</v>
      </c>
    </row>
    <row r="504" spans="1:6" ht="26.1">
      <c r="A504" s="403" t="s">
        <v>17346</v>
      </c>
      <c r="B504">
        <v>4700</v>
      </c>
      <c r="C504" t="s">
        <v>17347</v>
      </c>
      <c r="D504">
        <v>121</v>
      </c>
      <c r="E504" s="404">
        <v>171100454</v>
      </c>
      <c r="F504" s="401" t="str">
        <f t="shared" si="7"/>
        <v>Í1+ÂMÈ41Î</v>
      </c>
    </row>
    <row r="505" spans="1:6" ht="26.1">
      <c r="A505" s="403" t="s">
        <v>17348</v>
      </c>
      <c r="B505">
        <v>12000</v>
      </c>
      <c r="C505" t="s">
        <v>17349</v>
      </c>
      <c r="D505">
        <v>120</v>
      </c>
      <c r="E505" s="404">
        <v>171100455</v>
      </c>
      <c r="F505" s="401" t="str">
        <f t="shared" si="7"/>
        <v>Í1+ÂMÈ57Î</v>
      </c>
    </row>
    <row r="506" spans="1:6" ht="26.1">
      <c r="A506" s="403" t="s">
        <v>17350</v>
      </c>
      <c r="B506">
        <v>101600</v>
      </c>
      <c r="C506" t="s">
        <v>17351</v>
      </c>
      <c r="D506">
        <v>112</v>
      </c>
      <c r="E506" s="404">
        <v>171100461</v>
      </c>
      <c r="F506" s="401" t="str">
        <f t="shared" si="7"/>
        <v>Í1+ÂNÈ1#Î</v>
      </c>
    </row>
    <row r="507" spans="1:6" ht="26.1">
      <c r="A507" s="403" t="s">
        <v>17352</v>
      </c>
      <c r="B507">
        <v>24800</v>
      </c>
      <c r="C507" t="s">
        <v>17353</v>
      </c>
      <c r="D507">
        <v>90</v>
      </c>
      <c r="E507" s="404">
        <v>171100477</v>
      </c>
      <c r="F507" s="401" t="str">
        <f t="shared" si="7"/>
        <v>Í1+ÂOÈ7KÎ</v>
      </c>
    </row>
    <row r="508" spans="1:6" ht="26.1">
      <c r="A508" s="403" t="s">
        <v>17354</v>
      </c>
      <c r="B508">
        <v>18400</v>
      </c>
      <c r="C508" t="s">
        <v>17355</v>
      </c>
      <c r="D508">
        <v>87</v>
      </c>
      <c r="E508" s="404">
        <v>171100480</v>
      </c>
      <c r="F508" s="401" t="str">
        <f t="shared" si="7"/>
        <v>Í1+ÂPÈ0%Î</v>
      </c>
    </row>
    <row r="509" spans="1:6" ht="26.1">
      <c r="A509" s="403" t="s">
        <v>17356</v>
      </c>
      <c r="B509">
        <v>117600</v>
      </c>
      <c r="C509" t="s">
        <v>17357</v>
      </c>
      <c r="D509">
        <v>71</v>
      </c>
      <c r="E509" s="404">
        <v>171100421</v>
      </c>
      <c r="F509" s="401" t="str">
        <f t="shared" si="7"/>
        <v>Í1+ÂJÈ1zÎ</v>
      </c>
    </row>
    <row r="510" spans="1:6" ht="26.1">
      <c r="A510" s="403" t="s">
        <v>17358</v>
      </c>
      <c r="B510">
        <v>66400</v>
      </c>
      <c r="C510" t="s">
        <v>17359</v>
      </c>
      <c r="D510">
        <v>24</v>
      </c>
      <c r="E510" s="404">
        <v>171100825</v>
      </c>
      <c r="F510" s="401" t="str">
        <f t="shared" si="7"/>
        <v>Í1+ÂrÈ5dÎ</v>
      </c>
    </row>
    <row r="511" spans="1:6" ht="26.1">
      <c r="A511" s="403" t="s">
        <v>17360</v>
      </c>
      <c r="B511">
        <v>16800</v>
      </c>
      <c r="C511" t="s">
        <v>17361</v>
      </c>
      <c r="D511">
        <v>208</v>
      </c>
      <c r="E511" s="404">
        <v>171100539</v>
      </c>
      <c r="F511" s="401" t="str">
        <f t="shared" si="7"/>
        <v>Í1+ÂUÈ9oÎ</v>
      </c>
    </row>
    <row r="512" spans="1:6" ht="26.1">
      <c r="A512" s="403" t="s">
        <v>17362</v>
      </c>
      <c r="B512">
        <v>15200</v>
      </c>
      <c r="C512" t="s">
        <v>17363</v>
      </c>
      <c r="D512">
        <v>207</v>
      </c>
      <c r="E512" s="404">
        <v>171100540</v>
      </c>
      <c r="F512" s="401" t="str">
        <f t="shared" si="7"/>
        <v>Í1+ÂVÈ0=Î</v>
      </c>
    </row>
    <row r="513" spans="1:6" ht="26.1">
      <c r="A513" s="403" t="s">
        <v>17364</v>
      </c>
      <c r="B513">
        <v>18400</v>
      </c>
      <c r="C513" t="s">
        <v>17365</v>
      </c>
      <c r="D513">
        <v>425</v>
      </c>
      <c r="E513" s="404">
        <v>171100785</v>
      </c>
      <c r="F513" s="401" t="str">
        <f t="shared" si="7"/>
        <v>Í1+ÂnÈ5TÎ</v>
      </c>
    </row>
    <row r="514" spans="1:6" ht="26.1">
      <c r="A514" s="403" t="s">
        <v>17366</v>
      </c>
      <c r="B514">
        <v>23200</v>
      </c>
      <c r="C514" t="s">
        <v>17367</v>
      </c>
      <c r="D514">
        <v>137</v>
      </c>
      <c r="E514" s="404">
        <v>171100608</v>
      </c>
      <c r="F514" s="401" t="str">
        <f t="shared" si="7"/>
        <v>Í1+Â\È8ÉÎ</v>
      </c>
    </row>
    <row r="515" spans="1:6" ht="26.1">
      <c r="A515" s="403" t="s">
        <v>17368</v>
      </c>
      <c r="B515">
        <v>12000</v>
      </c>
      <c r="C515" t="s">
        <v>17369</v>
      </c>
      <c r="D515">
        <v>325</v>
      </c>
      <c r="E515" s="404">
        <v>171115250</v>
      </c>
      <c r="F515" s="401" t="str">
        <f t="shared" ref="F515:F578" si="8">Code128(E515)</f>
        <v>Í1+/9È0]Î</v>
      </c>
    </row>
    <row r="516" spans="1:6" ht="26.1">
      <c r="A516" s="403" t="s">
        <v>17370</v>
      </c>
      <c r="B516">
        <v>15200</v>
      </c>
      <c r="C516" t="s">
        <v>17371</v>
      </c>
      <c r="D516">
        <v>98</v>
      </c>
      <c r="E516" s="404">
        <v>171111488</v>
      </c>
      <c r="F516" s="401" t="str">
        <f t="shared" si="8"/>
        <v>Í1++PÈ8vÎ</v>
      </c>
    </row>
    <row r="517" spans="1:6" ht="26.1">
      <c r="A517" s="403" t="s">
        <v>17372</v>
      </c>
      <c r="B517">
        <v>13600</v>
      </c>
      <c r="C517" t="s">
        <v>17373</v>
      </c>
      <c r="D517">
        <v>229</v>
      </c>
      <c r="E517" s="404">
        <v>171105940</v>
      </c>
      <c r="F517" s="401" t="str">
        <f t="shared" si="8"/>
        <v>Í1+%~È0ÉÎ</v>
      </c>
    </row>
    <row r="518" spans="1:6" ht="26.1">
      <c r="A518" s="403" t="s">
        <v>17374</v>
      </c>
      <c r="B518">
        <v>31200</v>
      </c>
      <c r="C518" t="s">
        <v>17375</v>
      </c>
      <c r="D518">
        <v>370</v>
      </c>
      <c r="E518" s="404">
        <v>171105267</v>
      </c>
      <c r="F518" s="401" t="str">
        <f t="shared" si="8"/>
        <v>Í1+%:È7mÎ</v>
      </c>
    </row>
    <row r="519" spans="1:6" ht="26.1">
      <c r="A519" s="403" t="s">
        <v>17376</v>
      </c>
      <c r="B519">
        <v>8800</v>
      </c>
      <c r="C519" t="s">
        <v>17377</v>
      </c>
      <c r="D519">
        <v>191</v>
      </c>
      <c r="E519" s="404">
        <v>171115148</v>
      </c>
      <c r="F519" s="401" t="str">
        <f t="shared" si="8"/>
        <v>Í1+/.È8aÎ</v>
      </c>
    </row>
    <row r="520" spans="1:6" ht="26.1">
      <c r="A520" s="403" t="s">
        <v>17378</v>
      </c>
      <c r="B520">
        <v>56800</v>
      </c>
      <c r="C520" t="s">
        <v>17379</v>
      </c>
      <c r="D520">
        <v>247</v>
      </c>
      <c r="E520" s="404">
        <v>171105520</v>
      </c>
      <c r="F520" s="401" t="str">
        <f t="shared" si="8"/>
        <v>Í1+%TÈ0DÎ</v>
      </c>
    </row>
    <row r="521" spans="1:6" ht="26.1" hidden="1">
      <c r="A521" s="403" t="s">
        <v>17380</v>
      </c>
      <c r="B521">
        <v>290400</v>
      </c>
      <c r="C521" t="s">
        <v>17381</v>
      </c>
      <c r="D521">
        <v>506</v>
      </c>
      <c r="F521" s="401" t="e">
        <f t="shared" si="8"/>
        <v>#VALUE!</v>
      </c>
    </row>
    <row r="522" spans="1:6" ht="26.1">
      <c r="A522" s="403" t="s">
        <v>17382</v>
      </c>
      <c r="B522">
        <v>45600</v>
      </c>
      <c r="C522" t="s">
        <v>17383</v>
      </c>
      <c r="D522">
        <v>269</v>
      </c>
      <c r="E522" s="404">
        <v>171106164</v>
      </c>
      <c r="F522" s="401" t="str">
        <f t="shared" si="8"/>
        <v>Í1+&amp;0È46Î</v>
      </c>
    </row>
    <row r="523" spans="1:6" ht="26.1" hidden="1">
      <c r="A523" s="403" t="s">
        <v>1514</v>
      </c>
      <c r="B523">
        <v>18400</v>
      </c>
      <c r="C523" t="s">
        <v>17384</v>
      </c>
      <c r="D523">
        <v>504</v>
      </c>
      <c r="F523" s="401" t="e">
        <f t="shared" si="8"/>
        <v>#VALUE!</v>
      </c>
    </row>
    <row r="524" spans="1:6" ht="26.1">
      <c r="A524" s="403" t="s">
        <v>17385</v>
      </c>
      <c r="B524">
        <v>44000</v>
      </c>
      <c r="C524" t="s">
        <v>17386</v>
      </c>
      <c r="D524">
        <v>474</v>
      </c>
      <c r="E524" s="404">
        <v>171111533</v>
      </c>
      <c r="F524" s="401" t="str">
        <f t="shared" si="8"/>
        <v>Í1++UÈ3lÎ</v>
      </c>
    </row>
    <row r="525" spans="1:6" ht="26.1">
      <c r="A525" s="403" t="s">
        <v>17387</v>
      </c>
      <c r="B525">
        <v>23200</v>
      </c>
      <c r="C525" t="s">
        <v>17388</v>
      </c>
      <c r="D525">
        <v>305</v>
      </c>
      <c r="E525" s="404">
        <v>171112494</v>
      </c>
      <c r="F525" s="401" t="str">
        <f t="shared" si="8"/>
        <v>Í1+,QÈ4eÎ</v>
      </c>
    </row>
    <row r="526" spans="1:6" ht="26.1">
      <c r="A526" s="403" t="s">
        <v>17389</v>
      </c>
      <c r="B526">
        <v>16800</v>
      </c>
      <c r="C526" t="s">
        <v>17390</v>
      </c>
      <c r="D526">
        <v>293</v>
      </c>
      <c r="E526" s="404">
        <v>171107835</v>
      </c>
      <c r="F526" s="401" t="str">
        <f t="shared" si="8"/>
        <v>Í1+'sÈ5}Î</v>
      </c>
    </row>
    <row r="527" spans="1:6" ht="26.1">
      <c r="A527" s="403" t="s">
        <v>17391</v>
      </c>
      <c r="B527">
        <v>16800</v>
      </c>
      <c r="C527" t="s">
        <v>17392</v>
      </c>
      <c r="D527">
        <v>292</v>
      </c>
      <c r="E527" s="404">
        <v>171107834</v>
      </c>
      <c r="F527" s="401" t="str">
        <f t="shared" si="8"/>
        <v>Í1+'sÈ4wÎ</v>
      </c>
    </row>
    <row r="528" spans="1:6" ht="26.1">
      <c r="A528" s="403" t="s">
        <v>17393</v>
      </c>
      <c r="B528">
        <v>12000</v>
      </c>
      <c r="C528" t="s">
        <v>17394</v>
      </c>
      <c r="D528">
        <v>291</v>
      </c>
      <c r="E528" s="404">
        <v>171107833</v>
      </c>
      <c r="F528" s="401" t="str">
        <f t="shared" si="8"/>
        <v>Í1+'sÈ3qÎ</v>
      </c>
    </row>
    <row r="529" spans="1:6" ht="26.1">
      <c r="A529" s="403" t="s">
        <v>17395</v>
      </c>
      <c r="B529">
        <v>2100</v>
      </c>
      <c r="C529" t="s">
        <v>17396</v>
      </c>
      <c r="D529">
        <v>374</v>
      </c>
      <c r="E529" s="404">
        <v>171105270</v>
      </c>
      <c r="F529" s="401" t="str">
        <f t="shared" si="8"/>
        <v>Í1+%;È0GÎ</v>
      </c>
    </row>
    <row r="530" spans="1:6" ht="26.1">
      <c r="A530" s="403" t="s">
        <v>2157</v>
      </c>
      <c r="B530">
        <v>7200</v>
      </c>
      <c r="C530" t="s">
        <v>17397</v>
      </c>
      <c r="D530">
        <v>225</v>
      </c>
      <c r="E530" s="404">
        <v>171111483</v>
      </c>
      <c r="F530" s="401" t="str">
        <f t="shared" si="8"/>
        <v>Í1++PÈ3XÎ</v>
      </c>
    </row>
    <row r="531" spans="1:6" ht="26.1" hidden="1">
      <c r="A531" s="403" t="s">
        <v>17398</v>
      </c>
      <c r="B531">
        <v>29600</v>
      </c>
      <c r="C531" t="s">
        <v>17399</v>
      </c>
      <c r="D531">
        <v>343</v>
      </c>
      <c r="F531" s="401" t="e">
        <f t="shared" si="8"/>
        <v>#VALUE!</v>
      </c>
    </row>
    <row r="532" spans="1:6" ht="26.1">
      <c r="A532" s="403" t="s">
        <v>17400</v>
      </c>
      <c r="B532">
        <v>8800</v>
      </c>
      <c r="C532" t="s">
        <v>17401</v>
      </c>
      <c r="D532">
        <v>255</v>
      </c>
      <c r="E532" s="404">
        <v>171109173</v>
      </c>
      <c r="F532" s="401" t="str">
        <f t="shared" si="8"/>
        <v>Í1+)1È3=Î</v>
      </c>
    </row>
    <row r="533" spans="1:6" ht="26.1">
      <c r="A533" s="403" t="s">
        <v>17402</v>
      </c>
      <c r="B533">
        <v>48800</v>
      </c>
      <c r="C533" t="s">
        <v>17403</v>
      </c>
      <c r="D533">
        <v>73</v>
      </c>
      <c r="E533" s="404">
        <v>171113320</v>
      </c>
      <c r="F533" s="401" t="str">
        <f t="shared" si="8"/>
        <v>Í1+-@È0sÎ</v>
      </c>
    </row>
    <row r="534" spans="1:6" ht="26.1" hidden="1">
      <c r="A534" s="403" t="s">
        <v>17404</v>
      </c>
      <c r="B534">
        <v>4700</v>
      </c>
      <c r="C534" t="s">
        <v>17405</v>
      </c>
      <c r="D534">
        <v>142</v>
      </c>
      <c r="F534" s="401" t="e">
        <f t="shared" si="8"/>
        <v>#VALUE!</v>
      </c>
    </row>
    <row r="535" spans="1:6" ht="26.1">
      <c r="A535" s="403" t="s">
        <v>17406</v>
      </c>
      <c r="B535">
        <v>4700</v>
      </c>
      <c r="C535" t="s">
        <v>17407</v>
      </c>
      <c r="D535">
        <v>113</v>
      </c>
      <c r="E535" s="404">
        <v>171108340</v>
      </c>
      <c r="F535" s="401" t="str">
        <f t="shared" si="8"/>
        <v>Í1+(BÈ0lÎ</v>
      </c>
    </row>
    <row r="536" spans="1:6" ht="26.1">
      <c r="A536" s="403" t="s">
        <v>17408</v>
      </c>
      <c r="B536">
        <v>87200</v>
      </c>
      <c r="C536" t="s">
        <v>17409</v>
      </c>
      <c r="D536">
        <v>176</v>
      </c>
      <c r="E536" s="404">
        <v>171110400</v>
      </c>
      <c r="F536" s="401" t="str">
        <f t="shared" si="8"/>
        <v>Í1+*HÈ0#Î</v>
      </c>
    </row>
    <row r="537" spans="1:6" ht="26.1" hidden="1">
      <c r="A537" s="403" t="s">
        <v>17410</v>
      </c>
      <c r="B537">
        <v>60000</v>
      </c>
      <c r="C537" t="s">
        <v>17411</v>
      </c>
      <c r="D537">
        <v>517</v>
      </c>
      <c r="F537" s="401" t="e">
        <f t="shared" si="8"/>
        <v>#VALUE!</v>
      </c>
    </row>
    <row r="538" spans="1:6" ht="26.1" hidden="1">
      <c r="A538" s="403" t="s">
        <v>17412</v>
      </c>
      <c r="B538">
        <v>12000</v>
      </c>
      <c r="C538" t="s">
        <v>17413</v>
      </c>
      <c r="D538">
        <v>516</v>
      </c>
      <c r="F538" s="401" t="e">
        <f t="shared" si="8"/>
        <v>#VALUE!</v>
      </c>
    </row>
    <row r="539" spans="1:6" ht="26.1">
      <c r="A539" s="403" t="s">
        <v>17414</v>
      </c>
      <c r="B539">
        <v>4700</v>
      </c>
      <c r="C539" t="s">
        <v>17415</v>
      </c>
      <c r="D539">
        <v>49</v>
      </c>
      <c r="E539" s="404">
        <v>171113349</v>
      </c>
      <c r="F539" s="401" t="str">
        <f t="shared" si="8"/>
        <v>Í1+-BÈ9JÎ</v>
      </c>
    </row>
    <row r="540" spans="1:6" ht="26.1">
      <c r="A540" s="403" t="s">
        <v>17416</v>
      </c>
      <c r="B540">
        <v>15200</v>
      </c>
      <c r="C540" t="s">
        <v>17417</v>
      </c>
      <c r="D540">
        <v>308</v>
      </c>
      <c r="E540" s="404">
        <v>171106174</v>
      </c>
      <c r="F540" s="401" t="str">
        <f t="shared" si="8"/>
        <v>Í1+&amp;1È4:Î</v>
      </c>
    </row>
    <row r="541" spans="1:6" ht="26.1">
      <c r="A541" s="403" t="s">
        <v>17418</v>
      </c>
      <c r="B541">
        <v>31200</v>
      </c>
      <c r="C541" t="s">
        <v>17419</v>
      </c>
      <c r="D541">
        <v>64</v>
      </c>
      <c r="E541" s="404">
        <v>171106237</v>
      </c>
      <c r="F541" s="401" t="str">
        <f t="shared" si="8"/>
        <v>Í1+&amp;7È7dÎ</v>
      </c>
    </row>
    <row r="542" spans="1:6" ht="26.1">
      <c r="A542" s="403" t="s">
        <v>17420</v>
      </c>
      <c r="B542">
        <v>7200</v>
      </c>
      <c r="C542" t="s">
        <v>17421</v>
      </c>
      <c r="D542">
        <v>376</v>
      </c>
      <c r="E542" s="404">
        <v>171107595</v>
      </c>
      <c r="F542" s="401" t="str">
        <f t="shared" si="8"/>
        <v>Í1+'[È5ÈÎ</v>
      </c>
    </row>
    <row r="543" spans="1:6" ht="26.1">
      <c r="A543" s="403" t="s">
        <v>17422</v>
      </c>
      <c r="B543">
        <v>4700</v>
      </c>
      <c r="C543" t="s">
        <v>17423</v>
      </c>
      <c r="D543">
        <v>289</v>
      </c>
      <c r="E543" s="404">
        <v>171106370</v>
      </c>
      <c r="F543" s="401" t="str">
        <f t="shared" si="8"/>
        <v>Í1+&amp;EÈ0rÎ</v>
      </c>
    </row>
    <row r="544" spans="1:6" ht="26.1" hidden="1">
      <c r="A544" s="403" t="s">
        <v>17424</v>
      </c>
      <c r="B544">
        <v>10400</v>
      </c>
      <c r="C544" t="s">
        <v>17425</v>
      </c>
      <c r="D544">
        <v>561</v>
      </c>
      <c r="F544" s="401" t="e">
        <f t="shared" si="8"/>
        <v>#VALUE!</v>
      </c>
    </row>
    <row r="545" spans="1:6" ht="26.1" hidden="1">
      <c r="A545" s="403" t="s">
        <v>17426</v>
      </c>
      <c r="B545">
        <v>24800</v>
      </c>
      <c r="C545" t="s">
        <v>17427</v>
      </c>
      <c r="D545">
        <v>484</v>
      </c>
      <c r="F545" s="401" t="e">
        <f t="shared" si="8"/>
        <v>#VALUE!</v>
      </c>
    </row>
    <row r="546" spans="1:6" ht="26.1">
      <c r="A546" s="403" t="s">
        <v>17428</v>
      </c>
      <c r="B546">
        <v>8800</v>
      </c>
      <c r="C546" t="s">
        <v>17429</v>
      </c>
      <c r="D546">
        <v>216</v>
      </c>
      <c r="E546" s="404">
        <v>171106127</v>
      </c>
      <c r="F546" s="401" t="str">
        <f t="shared" si="8"/>
        <v>Í1+&amp;,È78Î</v>
      </c>
    </row>
    <row r="547" spans="1:6" ht="26.1" hidden="1">
      <c r="A547" s="403" t="s">
        <v>17430</v>
      </c>
      <c r="B547">
        <v>50400</v>
      </c>
      <c r="C547" t="s">
        <v>17431</v>
      </c>
      <c r="D547">
        <v>405</v>
      </c>
      <c r="F547" s="401" t="e">
        <f t="shared" si="8"/>
        <v>#VALUE!</v>
      </c>
    </row>
    <row r="548" spans="1:6" ht="26.1" hidden="1">
      <c r="A548" s="403" t="s">
        <v>17432</v>
      </c>
      <c r="B548">
        <v>34400</v>
      </c>
      <c r="C548" t="s">
        <v>17433</v>
      </c>
      <c r="D548">
        <v>507</v>
      </c>
      <c r="F548" s="401" t="e">
        <f t="shared" si="8"/>
        <v>#VALUE!</v>
      </c>
    </row>
    <row r="549" spans="1:6" ht="26.1" hidden="1">
      <c r="A549" s="403" t="s">
        <v>17434</v>
      </c>
      <c r="B549">
        <v>24800</v>
      </c>
      <c r="C549" t="s">
        <v>17435</v>
      </c>
      <c r="D549">
        <v>350</v>
      </c>
      <c r="F549" s="401" t="e">
        <f t="shared" si="8"/>
        <v>#VALUE!</v>
      </c>
    </row>
    <row r="550" spans="1:6" ht="26.1" hidden="1">
      <c r="A550" s="403" t="s">
        <v>17436</v>
      </c>
      <c r="B550">
        <v>12000</v>
      </c>
      <c r="C550" t="s">
        <v>17437</v>
      </c>
      <c r="D550">
        <v>349</v>
      </c>
      <c r="F550" s="401" t="e">
        <f t="shared" si="8"/>
        <v>#VALUE!</v>
      </c>
    </row>
    <row r="551" spans="1:6" ht="26.1">
      <c r="A551" s="403" t="s">
        <v>17438</v>
      </c>
      <c r="B551">
        <v>48800</v>
      </c>
      <c r="C551" t="s">
        <v>17439</v>
      </c>
      <c r="D551">
        <v>120</v>
      </c>
      <c r="E551" s="404">
        <v>171111446</v>
      </c>
      <c r="F551" s="401" t="str">
        <f t="shared" si="8"/>
        <v>Í1++LÈ6ZÎ</v>
      </c>
    </row>
    <row r="552" spans="1:6" ht="26.1" hidden="1">
      <c r="A552" s="403" t="s">
        <v>17440</v>
      </c>
      <c r="B552">
        <v>40800</v>
      </c>
      <c r="C552" t="s">
        <v>17441</v>
      </c>
      <c r="D552">
        <v>515</v>
      </c>
      <c r="F552" s="401" t="e">
        <f t="shared" si="8"/>
        <v>#VALUE!</v>
      </c>
    </row>
    <row r="553" spans="1:6" ht="26.1" hidden="1">
      <c r="A553" s="403" t="s">
        <v>17442</v>
      </c>
      <c r="B553">
        <v>13600</v>
      </c>
      <c r="C553" t="s">
        <v>17443</v>
      </c>
      <c r="D553">
        <v>433</v>
      </c>
      <c r="F553" s="401" t="e">
        <f t="shared" si="8"/>
        <v>#VALUE!</v>
      </c>
    </row>
    <row r="554" spans="1:6" ht="26.1" hidden="1">
      <c r="A554" s="403" t="s">
        <v>17444</v>
      </c>
      <c r="B554">
        <v>15200</v>
      </c>
      <c r="C554" t="s">
        <v>17445</v>
      </c>
      <c r="D554">
        <v>500</v>
      </c>
      <c r="F554" s="401" t="e">
        <f t="shared" si="8"/>
        <v>#VALUE!</v>
      </c>
    </row>
    <row r="555" spans="1:6" ht="26.1">
      <c r="A555" s="403" t="s">
        <v>17446</v>
      </c>
      <c r="B555">
        <v>119200</v>
      </c>
      <c r="C555" t="s">
        <v>17447</v>
      </c>
      <c r="D555">
        <v>139</v>
      </c>
      <c r="E555" s="404">
        <v>171107487</v>
      </c>
      <c r="F555" s="401" t="str">
        <f t="shared" si="8"/>
        <v>Í1+'PÈ7dÎ</v>
      </c>
    </row>
    <row r="556" spans="1:6" ht="26.1">
      <c r="A556" s="403" t="s">
        <v>17448</v>
      </c>
      <c r="B556">
        <v>44000</v>
      </c>
      <c r="C556" t="s">
        <v>17449</v>
      </c>
      <c r="D556">
        <v>280</v>
      </c>
      <c r="E556" s="404">
        <v>171107619</v>
      </c>
      <c r="F556" s="401" t="str">
        <f t="shared" si="8"/>
        <v>Í1+']È9=Î</v>
      </c>
    </row>
    <row r="557" spans="1:6" ht="26.1">
      <c r="A557" s="403" t="s">
        <v>17450</v>
      </c>
      <c r="B557">
        <v>8800</v>
      </c>
      <c r="C557" t="s">
        <v>17451</v>
      </c>
      <c r="D557">
        <v>355</v>
      </c>
      <c r="E557" s="404">
        <v>171105252</v>
      </c>
      <c r="F557" s="401" t="str">
        <f t="shared" si="8"/>
        <v>Í1+%9È2KÎ</v>
      </c>
    </row>
    <row r="558" spans="1:6" ht="26.1">
      <c r="A558" s="403" t="s">
        <v>17452</v>
      </c>
      <c r="B558">
        <v>20000</v>
      </c>
      <c r="C558" t="s">
        <v>17453</v>
      </c>
      <c r="D558">
        <v>356</v>
      </c>
      <c r="E558" s="404">
        <v>171105253</v>
      </c>
      <c r="F558" s="401" t="str">
        <f t="shared" si="8"/>
        <v>Í1+%9È3QÎ</v>
      </c>
    </row>
    <row r="559" spans="1:6" ht="26.1" hidden="1">
      <c r="A559" s="403" t="s">
        <v>17454</v>
      </c>
      <c r="B559">
        <v>15200</v>
      </c>
      <c r="C559" t="s">
        <v>17455</v>
      </c>
      <c r="D559">
        <v>563</v>
      </c>
      <c r="F559" s="401" t="e">
        <f t="shared" si="8"/>
        <v>#VALUE!</v>
      </c>
    </row>
    <row r="560" spans="1:6" ht="26.1" hidden="1">
      <c r="A560" s="403" t="s">
        <v>17456</v>
      </c>
      <c r="B560">
        <v>8800</v>
      </c>
      <c r="C560" t="s">
        <v>17457</v>
      </c>
      <c r="D560">
        <v>596</v>
      </c>
      <c r="F560" s="401" t="e">
        <f t="shared" si="8"/>
        <v>#VALUE!</v>
      </c>
    </row>
    <row r="561" spans="1:6" ht="26.1" hidden="1">
      <c r="A561" s="403" t="s">
        <v>17458</v>
      </c>
      <c r="B561">
        <v>3400</v>
      </c>
      <c r="C561" t="s">
        <v>17459</v>
      </c>
      <c r="D561">
        <v>595</v>
      </c>
      <c r="F561" s="401" t="e">
        <f t="shared" si="8"/>
        <v>#VALUE!</v>
      </c>
    </row>
    <row r="562" spans="1:6" ht="26.1">
      <c r="A562" s="403" t="s">
        <v>17460</v>
      </c>
      <c r="B562">
        <v>15200</v>
      </c>
      <c r="C562" t="s">
        <v>17461</v>
      </c>
      <c r="D562">
        <v>26</v>
      </c>
      <c r="E562" s="404">
        <v>171106245</v>
      </c>
      <c r="F562" s="401" t="str">
        <f t="shared" si="8"/>
        <v>Í1+&amp;8È5\Î</v>
      </c>
    </row>
    <row r="563" spans="1:6" ht="26.1">
      <c r="A563" s="403" t="s">
        <v>17462</v>
      </c>
      <c r="B563">
        <v>7200</v>
      </c>
      <c r="C563" t="s">
        <v>17463</v>
      </c>
      <c r="D563">
        <v>457</v>
      </c>
      <c r="E563" s="404">
        <v>171110128</v>
      </c>
      <c r="F563" s="401" t="str">
        <f t="shared" si="8"/>
        <v>Í1+*,È8JÎ</v>
      </c>
    </row>
    <row r="564" spans="1:6" ht="26.1">
      <c r="A564" s="403" t="s">
        <v>17464</v>
      </c>
      <c r="B564">
        <v>39200</v>
      </c>
      <c r="C564" t="s">
        <v>17465</v>
      </c>
      <c r="D564">
        <v>385</v>
      </c>
      <c r="E564" s="404">
        <v>171108077</v>
      </c>
      <c r="F564" s="401" t="str">
        <f t="shared" si="8"/>
        <v>Í1+('È7*Î</v>
      </c>
    </row>
    <row r="565" spans="1:6" ht="26.1">
      <c r="A565" s="403" t="s">
        <v>17466</v>
      </c>
      <c r="B565">
        <v>32800</v>
      </c>
      <c r="C565" t="s">
        <v>17467</v>
      </c>
      <c r="D565">
        <v>16</v>
      </c>
      <c r="E565" s="404">
        <v>171109489</v>
      </c>
      <c r="F565" s="401" t="str">
        <f t="shared" si="8"/>
        <v>Í1+)PÈ9vÎ</v>
      </c>
    </row>
    <row r="566" spans="1:6" ht="26.1">
      <c r="A566" s="403" t="s">
        <v>17468</v>
      </c>
      <c r="B566">
        <v>18400</v>
      </c>
      <c r="C566" t="s">
        <v>17469</v>
      </c>
      <c r="D566">
        <v>376</v>
      </c>
      <c r="E566" s="404">
        <v>171106189</v>
      </c>
      <c r="F566" s="401" t="str">
        <f t="shared" si="8"/>
        <v>Í1+&amp;2È9\Î</v>
      </c>
    </row>
    <row r="567" spans="1:6" ht="26.1" hidden="1">
      <c r="A567" s="403" t="s">
        <v>17470</v>
      </c>
      <c r="B567">
        <v>37600</v>
      </c>
      <c r="C567" t="s">
        <v>17471</v>
      </c>
      <c r="D567">
        <v>590</v>
      </c>
      <c r="F567" s="401" t="e">
        <f t="shared" si="8"/>
        <v>#VALUE!</v>
      </c>
    </row>
    <row r="568" spans="1:6" ht="26.1">
      <c r="A568" s="403" t="s">
        <v>17472</v>
      </c>
      <c r="B568">
        <v>24800</v>
      </c>
      <c r="C568" t="s">
        <v>17473</v>
      </c>
      <c r="D568">
        <v>81</v>
      </c>
      <c r="E568" s="404">
        <v>171105745</v>
      </c>
      <c r="F568" s="401" t="str">
        <f t="shared" si="8"/>
        <v>Í1+%jÈ5SÎ</v>
      </c>
    </row>
    <row r="569" spans="1:6" ht="26.1">
      <c r="A569" s="403" t="s">
        <v>17474</v>
      </c>
      <c r="B569">
        <v>63200</v>
      </c>
      <c r="C569" t="s">
        <v>17475</v>
      </c>
      <c r="D569">
        <v>266</v>
      </c>
      <c r="E569" s="404">
        <v>171107679</v>
      </c>
      <c r="F569" s="401" t="str">
        <f t="shared" si="8"/>
        <v>Í1+'cÈ9UÎ</v>
      </c>
    </row>
    <row r="570" spans="1:6" ht="26.1">
      <c r="A570" s="403" t="s">
        <v>17476</v>
      </c>
      <c r="B570">
        <v>23200</v>
      </c>
      <c r="C570" t="s">
        <v>17477</v>
      </c>
      <c r="D570">
        <v>124</v>
      </c>
      <c r="E570" s="404">
        <v>171113516</v>
      </c>
      <c r="F570" s="401" t="str">
        <f t="shared" si="8"/>
        <v>Í1+-SÈ6|Î</v>
      </c>
    </row>
    <row r="571" spans="1:6" ht="26.1" hidden="1">
      <c r="A571" s="403" t="s">
        <v>5278</v>
      </c>
      <c r="B571">
        <v>7200</v>
      </c>
      <c r="C571" t="s">
        <v>17478</v>
      </c>
      <c r="D571">
        <v>485</v>
      </c>
      <c r="F571" s="401" t="e">
        <f t="shared" si="8"/>
        <v>#VALUE!</v>
      </c>
    </row>
    <row r="572" spans="1:6" ht="26.1">
      <c r="A572" s="403" t="s">
        <v>17479</v>
      </c>
      <c r="B572">
        <v>31200</v>
      </c>
      <c r="C572" t="s">
        <v>17480</v>
      </c>
      <c r="D572">
        <v>389</v>
      </c>
      <c r="E572" s="404">
        <v>171103243</v>
      </c>
      <c r="F572" s="401" t="str">
        <f t="shared" si="8"/>
        <v>Í1+#8È3GÎ</v>
      </c>
    </row>
    <row r="573" spans="1:6" ht="26.1">
      <c r="A573" s="403" t="s">
        <v>17418</v>
      </c>
      <c r="B573">
        <v>20000</v>
      </c>
      <c r="C573" t="s">
        <v>17481</v>
      </c>
      <c r="D573">
        <v>47</v>
      </c>
      <c r="E573" s="404">
        <v>171106233</v>
      </c>
      <c r="F573" s="401" t="str">
        <f t="shared" si="8"/>
        <v>Í1+&amp;7È3LÎ</v>
      </c>
    </row>
    <row r="574" spans="1:6" ht="26.1">
      <c r="A574" s="403" t="s">
        <v>17482</v>
      </c>
      <c r="B574">
        <v>4700</v>
      </c>
      <c r="C574" t="s">
        <v>17483</v>
      </c>
      <c r="D574">
        <v>409</v>
      </c>
      <c r="E574" s="404">
        <v>171105658</v>
      </c>
      <c r="F574" s="401" t="str">
        <f t="shared" si="8"/>
        <v>Í1+%aÈ8AÎ</v>
      </c>
    </row>
    <row r="575" spans="1:6" ht="26.1" hidden="1">
      <c r="A575" s="403" t="s">
        <v>17484</v>
      </c>
      <c r="B575">
        <v>21600</v>
      </c>
      <c r="C575" t="s">
        <v>17485</v>
      </c>
      <c r="D575">
        <v>319</v>
      </c>
      <c r="F575" s="401" t="e">
        <f t="shared" si="8"/>
        <v>#VALUE!</v>
      </c>
    </row>
    <row r="576" spans="1:6" ht="26.1">
      <c r="A576" s="403" t="s">
        <v>17486</v>
      </c>
      <c r="B576">
        <v>26400</v>
      </c>
      <c r="C576" t="s">
        <v>17487</v>
      </c>
      <c r="D576">
        <v>337</v>
      </c>
      <c r="E576" s="404">
        <v>171106389</v>
      </c>
      <c r="F576" s="401" t="str">
        <f t="shared" si="8"/>
        <v>Í1+&amp;FÈ9EÎ</v>
      </c>
    </row>
    <row r="577" spans="1:6" ht="26.1">
      <c r="A577" s="403" t="s">
        <v>17488</v>
      </c>
      <c r="B577">
        <v>10400</v>
      </c>
      <c r="C577" t="s">
        <v>17489</v>
      </c>
      <c r="D577">
        <v>266</v>
      </c>
      <c r="E577" s="404">
        <v>171108428</v>
      </c>
      <c r="F577" s="401" t="str">
        <f t="shared" si="8"/>
        <v>Í1+(JÈ8UÎ</v>
      </c>
    </row>
    <row r="578" spans="1:6" ht="26.1">
      <c r="A578" s="403" t="s">
        <v>17490</v>
      </c>
      <c r="B578">
        <v>13600</v>
      </c>
      <c r="C578" t="s">
        <v>17491</v>
      </c>
      <c r="D578">
        <v>96</v>
      </c>
      <c r="E578" s="404">
        <v>171106278</v>
      </c>
      <c r="F578" s="401" t="str">
        <f t="shared" si="8"/>
        <v>Í1+&amp;;È8zÎ</v>
      </c>
    </row>
    <row r="579" spans="1:6" ht="26.1">
      <c r="A579" s="403" t="s">
        <v>17492</v>
      </c>
      <c r="B579">
        <v>28000</v>
      </c>
      <c r="C579" t="s">
        <v>17493</v>
      </c>
      <c r="D579">
        <v>203</v>
      </c>
      <c r="E579" s="404">
        <v>171112406</v>
      </c>
      <c r="F579" s="401" t="str">
        <f t="shared" ref="F579:F642" si="9">Code128(E579)</f>
        <v>Í1+,HÈ6MÎ</v>
      </c>
    </row>
    <row r="580" spans="1:6" ht="26.1">
      <c r="A580" s="403" t="s">
        <v>9215</v>
      </c>
      <c r="B580">
        <v>18400</v>
      </c>
      <c r="C580" t="s">
        <v>17494</v>
      </c>
      <c r="D580">
        <v>26</v>
      </c>
      <c r="E580" s="404">
        <v>171110270</v>
      </c>
      <c r="F580" s="401" t="str">
        <f t="shared" si="9"/>
        <v>Í1+*;È0VÎ</v>
      </c>
    </row>
    <row r="581" spans="1:6" ht="26.1" hidden="1">
      <c r="A581" s="403" t="s">
        <v>17495</v>
      </c>
      <c r="B581">
        <v>7200</v>
      </c>
      <c r="C581" t="s">
        <v>17496</v>
      </c>
      <c r="D581">
        <v>427</v>
      </c>
      <c r="F581" s="401" t="e">
        <f t="shared" si="9"/>
        <v>#VALUE!</v>
      </c>
    </row>
    <row r="582" spans="1:6" ht="26.1" hidden="1">
      <c r="A582" s="403" t="s">
        <v>17497</v>
      </c>
      <c r="B582">
        <v>8800</v>
      </c>
      <c r="C582" t="s">
        <v>17498</v>
      </c>
      <c r="D582">
        <v>569</v>
      </c>
      <c r="F582" s="401" t="e">
        <f t="shared" si="9"/>
        <v>#VALUE!</v>
      </c>
    </row>
    <row r="583" spans="1:6" ht="26.1">
      <c r="A583" s="403" t="s">
        <v>17499</v>
      </c>
      <c r="B583">
        <v>7200</v>
      </c>
      <c r="C583" t="s">
        <v>17500</v>
      </c>
      <c r="D583">
        <v>288</v>
      </c>
      <c r="E583" s="404">
        <v>171106024</v>
      </c>
      <c r="F583" s="401" t="str">
        <f t="shared" si="9"/>
        <v>Í1+&amp;"È4eÎ</v>
      </c>
    </row>
    <row r="584" spans="1:6" ht="26.1" hidden="1">
      <c r="A584" s="403" t="s">
        <v>17501</v>
      </c>
      <c r="B584">
        <v>4700</v>
      </c>
      <c r="C584" t="s">
        <v>17502</v>
      </c>
      <c r="D584">
        <v>571</v>
      </c>
      <c r="F584" s="401" t="e">
        <f t="shared" si="9"/>
        <v>#VALUE!</v>
      </c>
    </row>
    <row r="585" spans="1:6" ht="26.1">
      <c r="A585" s="403" t="s">
        <v>17503</v>
      </c>
      <c r="B585">
        <v>31200</v>
      </c>
      <c r="C585" t="s">
        <v>17504</v>
      </c>
      <c r="D585">
        <v>297</v>
      </c>
      <c r="E585" s="404">
        <v>171105941</v>
      </c>
      <c r="F585" s="401" t="str">
        <f t="shared" si="9"/>
        <v>Í1+%~È1$Î</v>
      </c>
    </row>
    <row r="586" spans="1:6" ht="26.1" hidden="1">
      <c r="A586" s="403" t="s">
        <v>17505</v>
      </c>
      <c r="B586">
        <v>21600</v>
      </c>
      <c r="C586" t="s">
        <v>17506</v>
      </c>
      <c r="D586">
        <v>507</v>
      </c>
      <c r="F586" s="401" t="e">
        <f t="shared" si="9"/>
        <v>#VALUE!</v>
      </c>
    </row>
    <row r="587" spans="1:6" ht="26.1">
      <c r="A587" s="403" t="s">
        <v>17507</v>
      </c>
      <c r="B587">
        <v>13600</v>
      </c>
      <c r="C587" t="s">
        <v>17508</v>
      </c>
      <c r="D587">
        <v>182</v>
      </c>
      <c r="E587" s="404">
        <v>171108238</v>
      </c>
      <c r="F587" s="401" t="str">
        <f t="shared" si="9"/>
        <v>Í1+(7È8pÎ</v>
      </c>
    </row>
    <row r="588" spans="1:6" ht="26.1" hidden="1">
      <c r="A588" s="403" t="s">
        <v>17509</v>
      </c>
      <c r="B588">
        <v>10400</v>
      </c>
      <c r="C588" t="s">
        <v>17510</v>
      </c>
      <c r="D588">
        <v>547</v>
      </c>
      <c r="F588" s="401" t="e">
        <f t="shared" si="9"/>
        <v>#VALUE!</v>
      </c>
    </row>
    <row r="589" spans="1:6" ht="26.1">
      <c r="A589" s="403" t="s">
        <v>17511</v>
      </c>
      <c r="B589">
        <v>31200</v>
      </c>
      <c r="C589" t="s">
        <v>17512</v>
      </c>
      <c r="D589">
        <v>85</v>
      </c>
      <c r="E589" s="404">
        <v>171108317</v>
      </c>
      <c r="F589" s="401" t="str">
        <f t="shared" si="9"/>
        <v>Í1+(?È7#Î</v>
      </c>
    </row>
    <row r="590" spans="1:6" ht="26.1">
      <c r="A590" s="403" t="s">
        <v>17513</v>
      </c>
      <c r="B590">
        <v>18400</v>
      </c>
      <c r="C590" t="s">
        <v>17514</v>
      </c>
      <c r="D590">
        <v>425</v>
      </c>
      <c r="E590" s="404">
        <v>171111617</v>
      </c>
      <c r="F590" s="401" t="str">
        <f t="shared" si="9"/>
        <v>Í1++]È7=Î</v>
      </c>
    </row>
    <row r="591" spans="1:6" ht="26.1">
      <c r="A591" s="403" t="s">
        <v>17515</v>
      </c>
      <c r="B591">
        <v>29600</v>
      </c>
      <c r="C591" t="s">
        <v>17516</v>
      </c>
      <c r="D591">
        <v>18</v>
      </c>
      <c r="E591" s="404">
        <v>171106157</v>
      </c>
      <c r="F591" s="401" t="str">
        <f t="shared" si="9"/>
        <v>Í1+&amp;/È7DÎ</v>
      </c>
    </row>
    <row r="592" spans="1:6" ht="26.1">
      <c r="A592" s="403" t="s">
        <v>17517</v>
      </c>
      <c r="B592">
        <v>52000</v>
      </c>
      <c r="C592" t="s">
        <v>17518</v>
      </c>
      <c r="D592">
        <v>308</v>
      </c>
      <c r="E592" s="404">
        <v>171105060</v>
      </c>
      <c r="F592" s="401" t="str">
        <f t="shared" si="9"/>
        <v>Í1+%&amp;È0ZÎ</v>
      </c>
    </row>
    <row r="593" spans="1:6" ht="26.1" hidden="1">
      <c r="A593" s="403" t="s">
        <v>17519</v>
      </c>
      <c r="B593">
        <v>32800</v>
      </c>
      <c r="C593" t="s">
        <v>17520</v>
      </c>
      <c r="D593">
        <v>577</v>
      </c>
      <c r="F593" s="401" t="e">
        <f t="shared" si="9"/>
        <v>#VALUE!</v>
      </c>
    </row>
    <row r="594" spans="1:6" ht="26.1">
      <c r="A594" s="403" t="s">
        <v>17521</v>
      </c>
      <c r="B594">
        <v>10400</v>
      </c>
      <c r="C594" t="s">
        <v>17522</v>
      </c>
      <c r="D594">
        <v>395</v>
      </c>
      <c r="E594" s="404">
        <v>171104979</v>
      </c>
      <c r="F594" s="401" t="str">
        <f t="shared" si="9"/>
        <v>Í1+$ÅÈ9]Î</v>
      </c>
    </row>
    <row r="595" spans="1:6" ht="26.1" hidden="1">
      <c r="A595" s="403" t="s">
        <v>17523</v>
      </c>
      <c r="B595">
        <v>16800</v>
      </c>
      <c r="C595" t="s">
        <v>17524</v>
      </c>
      <c r="D595">
        <v>540</v>
      </c>
      <c r="F595" s="401" t="e">
        <f t="shared" si="9"/>
        <v>#VALUE!</v>
      </c>
    </row>
    <row r="596" spans="1:6" ht="26.1" hidden="1">
      <c r="A596" s="403" t="s">
        <v>17525</v>
      </c>
      <c r="B596">
        <v>10400</v>
      </c>
      <c r="C596" t="s">
        <v>17526</v>
      </c>
      <c r="D596">
        <v>558</v>
      </c>
      <c r="F596" s="401" t="e">
        <f t="shared" si="9"/>
        <v>#VALUE!</v>
      </c>
    </row>
    <row r="597" spans="1:6" ht="26.1">
      <c r="A597" s="403" t="s">
        <v>17527</v>
      </c>
      <c r="B597">
        <v>15200</v>
      </c>
      <c r="C597" t="s">
        <v>17528</v>
      </c>
      <c r="D597">
        <v>319</v>
      </c>
      <c r="E597" s="404">
        <v>171107607</v>
      </c>
      <c r="F597" s="401" t="str">
        <f t="shared" si="9"/>
        <v>Í1+'\È7-Î</v>
      </c>
    </row>
    <row r="598" spans="1:6" ht="26.1">
      <c r="A598" s="403" t="s">
        <v>17529</v>
      </c>
      <c r="B598">
        <v>23200</v>
      </c>
      <c r="C598" t="s">
        <v>17530</v>
      </c>
      <c r="D598">
        <v>277</v>
      </c>
      <c r="E598" s="404">
        <v>171106034</v>
      </c>
      <c r="F598" s="401" t="str">
        <f t="shared" si="9"/>
        <v>Í1+&amp;#È4iÎ</v>
      </c>
    </row>
    <row r="599" spans="1:6" ht="26.1">
      <c r="A599" s="403" t="s">
        <v>17531</v>
      </c>
      <c r="B599">
        <v>42400</v>
      </c>
      <c r="C599" t="s">
        <v>17532</v>
      </c>
      <c r="D599">
        <v>276</v>
      </c>
      <c r="E599" s="404">
        <v>171106035</v>
      </c>
      <c r="F599" s="401" t="str">
        <f t="shared" si="9"/>
        <v>Í1+&amp;#È5oÎ</v>
      </c>
    </row>
    <row r="600" spans="1:6" ht="26.1">
      <c r="A600" s="403" t="s">
        <v>17533</v>
      </c>
      <c r="B600">
        <v>50400</v>
      </c>
      <c r="C600" t="s">
        <v>17534</v>
      </c>
      <c r="D600">
        <v>188</v>
      </c>
      <c r="E600" s="404">
        <v>171110465</v>
      </c>
      <c r="F600" s="401" t="str">
        <f t="shared" si="9"/>
        <v>Í1+*NÈ5YÎ</v>
      </c>
    </row>
    <row r="601" spans="1:6" ht="26.1">
      <c r="A601" s="403" t="s">
        <v>17535</v>
      </c>
      <c r="B601">
        <v>18400</v>
      </c>
      <c r="C601" t="s">
        <v>17536</v>
      </c>
      <c r="D601">
        <v>62</v>
      </c>
      <c r="E601" s="404">
        <v>171112283</v>
      </c>
      <c r="F601" s="401" t="str">
        <f t="shared" si="9"/>
        <v>Í1+,&lt;È3rÎ</v>
      </c>
    </row>
    <row r="602" spans="1:6" ht="26.1">
      <c r="A602" s="403" t="s">
        <v>2799</v>
      </c>
      <c r="B602">
        <v>8800</v>
      </c>
      <c r="C602" t="s">
        <v>17537</v>
      </c>
      <c r="D602">
        <v>272</v>
      </c>
      <c r="E602" s="404">
        <v>171107822</v>
      </c>
      <c r="F602" s="401" t="str">
        <f t="shared" si="9"/>
        <v>Í1+'rÈ2gÎ</v>
      </c>
    </row>
    <row r="603" spans="1:6" ht="26.1">
      <c r="A603" s="403" t="s">
        <v>17538</v>
      </c>
      <c r="B603">
        <v>37600</v>
      </c>
      <c r="C603" t="s">
        <v>17539</v>
      </c>
      <c r="D603">
        <v>33</v>
      </c>
      <c r="E603" s="404">
        <v>171105217</v>
      </c>
      <c r="F603" s="401" t="str">
        <f t="shared" si="9"/>
        <v>Í1+%5È7YÎ</v>
      </c>
    </row>
    <row r="604" spans="1:6" ht="26.1">
      <c r="A604" s="403" t="s">
        <v>17540</v>
      </c>
      <c r="B604">
        <v>170400</v>
      </c>
      <c r="C604" t="s">
        <v>17541</v>
      </c>
      <c r="D604">
        <v>84</v>
      </c>
      <c r="E604" s="404">
        <v>171106110</v>
      </c>
      <c r="F604" s="401" t="str">
        <f t="shared" si="9"/>
        <v>Í1+&amp;+È0qÎ</v>
      </c>
    </row>
    <row r="605" spans="1:6" ht="26.1">
      <c r="A605" s="403" t="s">
        <v>17542</v>
      </c>
      <c r="B605">
        <v>95200</v>
      </c>
      <c r="C605" t="s">
        <v>17543</v>
      </c>
      <c r="D605">
        <v>316</v>
      </c>
      <c r="E605" s="404">
        <v>171113287</v>
      </c>
      <c r="F605" s="401" t="str">
        <f t="shared" si="9"/>
        <v>Í1+-&lt;È7&amp;Î</v>
      </c>
    </row>
    <row r="606" spans="1:6" ht="26.1">
      <c r="A606" s="403" t="s">
        <v>17544</v>
      </c>
      <c r="B606">
        <v>48800</v>
      </c>
      <c r="C606" t="s">
        <v>17545</v>
      </c>
      <c r="D606">
        <v>25</v>
      </c>
      <c r="E606" s="404">
        <v>171109147</v>
      </c>
      <c r="F606" s="401" t="str">
        <f t="shared" si="9"/>
        <v>Í1+).È7IÎ</v>
      </c>
    </row>
    <row r="607" spans="1:6" ht="26.1">
      <c r="A607" s="403" t="s">
        <v>17546</v>
      </c>
      <c r="B607">
        <v>12000</v>
      </c>
      <c r="C607" t="s">
        <v>17547</v>
      </c>
      <c r="D607">
        <v>436</v>
      </c>
      <c r="E607" s="404">
        <v>171105660</v>
      </c>
      <c r="F607" s="401" t="str">
        <f t="shared" si="9"/>
        <v>Í1+%bÈ0|Î</v>
      </c>
    </row>
    <row r="608" spans="1:6" ht="26.1">
      <c r="A608" s="403" t="s">
        <v>17548</v>
      </c>
      <c r="B608">
        <v>23200</v>
      </c>
      <c r="C608" t="s">
        <v>17549</v>
      </c>
      <c r="D608">
        <v>297</v>
      </c>
      <c r="E608" s="404">
        <v>171104938</v>
      </c>
      <c r="F608" s="401" t="str">
        <f t="shared" si="9"/>
        <v>Í1+$}È8GÎ</v>
      </c>
    </row>
    <row r="609" spans="1:6" ht="26.1">
      <c r="A609" s="403" t="s">
        <v>17550</v>
      </c>
      <c r="B609">
        <v>34400</v>
      </c>
      <c r="C609" t="s">
        <v>17551</v>
      </c>
      <c r="D609">
        <v>1</v>
      </c>
      <c r="E609" s="404">
        <v>171112230</v>
      </c>
      <c r="F609" s="401" t="str">
        <f t="shared" si="9"/>
        <v>Í1+,7È0LÎ</v>
      </c>
    </row>
    <row r="610" spans="1:6" ht="26.1">
      <c r="A610" s="403" t="s">
        <v>17552</v>
      </c>
      <c r="B610">
        <v>4700</v>
      </c>
      <c r="C610" t="s">
        <v>17553</v>
      </c>
      <c r="D610">
        <v>375</v>
      </c>
      <c r="E610" s="404">
        <v>171110171</v>
      </c>
      <c r="F610" s="401" t="str">
        <f t="shared" si="9"/>
        <v>Í1+*1È14Î</v>
      </c>
    </row>
    <row r="611" spans="1:6" ht="26.1">
      <c r="A611" s="403" t="s">
        <v>17554</v>
      </c>
      <c r="B611">
        <v>13600</v>
      </c>
      <c r="C611" t="s">
        <v>17555</v>
      </c>
      <c r="D611">
        <v>58</v>
      </c>
      <c r="E611" s="404">
        <v>171113350</v>
      </c>
      <c r="F611" s="401" t="str">
        <f t="shared" si="9"/>
        <v>Í1+-CÈ0ÃÎ</v>
      </c>
    </row>
    <row r="612" spans="1:6" ht="26.1">
      <c r="A612" s="403" t="s">
        <v>9516</v>
      </c>
      <c r="B612">
        <v>66400</v>
      </c>
      <c r="C612" t="s">
        <v>17556</v>
      </c>
      <c r="D612">
        <v>283</v>
      </c>
      <c r="E612" s="404">
        <v>171106367</v>
      </c>
      <c r="F612" s="401" t="str">
        <f t="shared" si="9"/>
        <v>Í1+&amp;DÈ71Î</v>
      </c>
    </row>
    <row r="613" spans="1:6" ht="26.1">
      <c r="A613" s="403" t="s">
        <v>17557</v>
      </c>
      <c r="B613">
        <v>16800</v>
      </c>
      <c r="C613" t="s">
        <v>17558</v>
      </c>
      <c r="D613">
        <v>17</v>
      </c>
      <c r="E613" s="404">
        <v>171112215</v>
      </c>
      <c r="F613" s="401" t="str">
        <f t="shared" si="9"/>
        <v>Í1+,5È5bÎ</v>
      </c>
    </row>
    <row r="614" spans="1:6" ht="26.1">
      <c r="A614" s="403" t="s">
        <v>17559</v>
      </c>
      <c r="B614">
        <v>31200</v>
      </c>
      <c r="C614" t="s">
        <v>17560</v>
      </c>
      <c r="D614">
        <v>261</v>
      </c>
      <c r="E614" s="404">
        <v>171111503</v>
      </c>
      <c r="F614" s="401" t="str">
        <f t="shared" si="9"/>
        <v>Í1++RÈ3`Î</v>
      </c>
    </row>
    <row r="615" spans="1:6" ht="26.1">
      <c r="A615" s="403" t="s">
        <v>17561</v>
      </c>
      <c r="B615">
        <v>3400</v>
      </c>
      <c r="C615" t="s">
        <v>17562</v>
      </c>
      <c r="D615">
        <v>240</v>
      </c>
      <c r="E615" s="404">
        <v>171107697</v>
      </c>
      <c r="F615" s="401" t="str">
        <f t="shared" si="9"/>
        <v>Í1+'eÈ7QÎ</v>
      </c>
    </row>
    <row r="616" spans="1:6" ht="26.1" hidden="1">
      <c r="A616" s="403" t="s">
        <v>17563</v>
      </c>
      <c r="B616">
        <v>18400</v>
      </c>
      <c r="C616" t="s">
        <v>17564</v>
      </c>
      <c r="D616">
        <v>588</v>
      </c>
      <c r="F616" s="401" t="e">
        <f t="shared" si="9"/>
        <v>#VALUE!</v>
      </c>
    </row>
    <row r="617" spans="1:6" ht="26.1">
      <c r="A617" s="403" t="s">
        <v>17565</v>
      </c>
      <c r="B617">
        <v>10400</v>
      </c>
      <c r="C617" t="s">
        <v>17566</v>
      </c>
      <c r="D617">
        <v>33</v>
      </c>
      <c r="E617" s="404">
        <v>171107782</v>
      </c>
      <c r="F617" s="401" t="str">
        <f t="shared" si="9"/>
        <v>Í1+'nÈ2WÎ</v>
      </c>
    </row>
    <row r="618" spans="1:6" ht="26.1">
      <c r="A618" s="403" t="s">
        <v>17567</v>
      </c>
      <c r="B618">
        <v>44000</v>
      </c>
      <c r="C618" t="s">
        <v>17568</v>
      </c>
      <c r="D618">
        <v>439</v>
      </c>
      <c r="E618" s="404">
        <v>171106455</v>
      </c>
      <c r="F618" s="401" t="str">
        <f t="shared" si="9"/>
        <v>Í1+&amp;MÈ5IÎ</v>
      </c>
    </row>
    <row r="619" spans="1:6" ht="26.1">
      <c r="A619" s="403" t="s">
        <v>17569</v>
      </c>
      <c r="B619">
        <v>28000</v>
      </c>
      <c r="C619" t="s">
        <v>17570</v>
      </c>
      <c r="D619">
        <v>7</v>
      </c>
      <c r="E619" s="404">
        <v>171107805</v>
      </c>
      <c r="F619" s="401" t="str">
        <f t="shared" si="9"/>
        <v>Í1+'pÈ5qÎ</v>
      </c>
    </row>
    <row r="620" spans="1:6" ht="26.1">
      <c r="A620" s="403" t="s">
        <v>17571</v>
      </c>
      <c r="B620">
        <v>21600</v>
      </c>
      <c r="C620" t="s">
        <v>17572</v>
      </c>
      <c r="D620">
        <v>220</v>
      </c>
      <c r="E620" s="404">
        <v>171105042</v>
      </c>
      <c r="F620" s="401" t="str">
        <f t="shared" si="9"/>
        <v>Í1+%$È2^Î</v>
      </c>
    </row>
    <row r="621" spans="1:6" ht="26.1" hidden="1">
      <c r="A621" s="403" t="s">
        <v>17573</v>
      </c>
      <c r="B621">
        <v>124000</v>
      </c>
      <c r="C621" t="s">
        <v>17574</v>
      </c>
      <c r="D621">
        <v>587</v>
      </c>
      <c r="F621" s="401" t="e">
        <f t="shared" si="9"/>
        <v>#VALUE!</v>
      </c>
    </row>
    <row r="622" spans="1:6" ht="26.1">
      <c r="A622" s="403" t="s">
        <v>17575</v>
      </c>
      <c r="B622">
        <v>7200</v>
      </c>
      <c r="C622" t="s">
        <v>17576</v>
      </c>
      <c r="D622">
        <v>198</v>
      </c>
      <c r="E622" s="404">
        <v>171107898</v>
      </c>
      <c r="F622" s="401" t="str">
        <f t="shared" si="9"/>
        <v>Í1+'yÈ8@Î</v>
      </c>
    </row>
    <row r="623" spans="1:6" ht="26.1">
      <c r="A623" s="403" t="s">
        <v>17577</v>
      </c>
      <c r="B623">
        <v>21600</v>
      </c>
      <c r="C623" t="s">
        <v>17578</v>
      </c>
      <c r="D623">
        <v>199</v>
      </c>
      <c r="E623" s="404">
        <v>171107897</v>
      </c>
      <c r="F623" s="401" t="str">
        <f t="shared" si="9"/>
        <v>Í1+'yÈ7:Î</v>
      </c>
    </row>
    <row r="624" spans="1:6" ht="26.1">
      <c r="A624" s="403" t="s">
        <v>17579</v>
      </c>
      <c r="B624">
        <v>8800</v>
      </c>
      <c r="C624" t="s">
        <v>17580</v>
      </c>
      <c r="D624">
        <v>79</v>
      </c>
      <c r="E624" s="404">
        <v>171106270</v>
      </c>
      <c r="F624" s="401" t="str">
        <f t="shared" si="9"/>
        <v>Í1+&amp;;È0JÎ</v>
      </c>
    </row>
    <row r="625" spans="1:6" ht="26.1">
      <c r="A625" s="403" t="s">
        <v>17581</v>
      </c>
      <c r="B625">
        <v>47200</v>
      </c>
      <c r="C625" t="s">
        <v>17582</v>
      </c>
      <c r="D625">
        <v>95</v>
      </c>
      <c r="E625" s="404">
        <v>171105313</v>
      </c>
      <c r="F625" s="401" t="str">
        <f t="shared" si="9"/>
        <v>Í1+%?È3iÎ</v>
      </c>
    </row>
    <row r="626" spans="1:6" ht="26.1">
      <c r="A626" s="403" t="s">
        <v>17583</v>
      </c>
      <c r="B626">
        <v>15200</v>
      </c>
      <c r="C626" t="s">
        <v>17584</v>
      </c>
      <c r="D626">
        <v>270</v>
      </c>
      <c r="E626" s="404">
        <v>171105390</v>
      </c>
      <c r="F626" s="401" t="str">
        <f t="shared" si="9"/>
        <v>Í1+%GÈ0wÎ</v>
      </c>
    </row>
    <row r="627" spans="1:6" ht="26.1">
      <c r="A627" s="403" t="s">
        <v>17585</v>
      </c>
      <c r="B627">
        <v>7200</v>
      </c>
      <c r="C627" t="s">
        <v>17586</v>
      </c>
      <c r="D627">
        <v>392</v>
      </c>
      <c r="E627" s="404">
        <v>171110188</v>
      </c>
      <c r="F627" s="401" t="str">
        <f t="shared" si="9"/>
        <v>Í1+*2È8bÎ</v>
      </c>
    </row>
    <row r="628" spans="1:6" ht="26.1">
      <c r="A628" s="403" t="s">
        <v>17587</v>
      </c>
      <c r="B628">
        <v>21600</v>
      </c>
      <c r="C628" t="s">
        <v>17588</v>
      </c>
      <c r="D628">
        <v>395</v>
      </c>
      <c r="E628" s="404">
        <v>171102496</v>
      </c>
      <c r="F628" s="401" t="str">
        <f t="shared" si="9"/>
        <v>Í1+"QÈ6SÎ</v>
      </c>
    </row>
    <row r="629" spans="1:6" ht="26.1">
      <c r="A629" s="403" t="s">
        <v>17589</v>
      </c>
      <c r="B629">
        <v>167200</v>
      </c>
      <c r="C629" t="s">
        <v>17590</v>
      </c>
      <c r="D629">
        <v>217</v>
      </c>
      <c r="E629" s="404">
        <v>171104771</v>
      </c>
      <c r="F629" s="401" t="str">
        <f t="shared" si="9"/>
        <v>Í1+$mÈ1DÎ</v>
      </c>
    </row>
    <row r="630" spans="1:6" ht="26.1">
      <c r="A630" s="403" t="s">
        <v>17591</v>
      </c>
      <c r="B630">
        <v>26400</v>
      </c>
      <c r="C630" t="s">
        <v>17592</v>
      </c>
      <c r="D630">
        <v>119</v>
      </c>
      <c r="E630" s="404">
        <v>171109136</v>
      </c>
      <c r="F630" s="401" t="str">
        <f t="shared" si="9"/>
        <v>Í1+)-È6?Î</v>
      </c>
    </row>
    <row r="631" spans="1:6" ht="26.1">
      <c r="A631" s="403" t="s">
        <v>17593</v>
      </c>
      <c r="B631">
        <v>42400</v>
      </c>
      <c r="C631" t="s">
        <v>17594</v>
      </c>
      <c r="D631">
        <v>46</v>
      </c>
      <c r="E631" s="404">
        <v>171111367</v>
      </c>
      <c r="F631" s="401" t="str">
        <f t="shared" si="9"/>
        <v>Í1++DÈ7@Î</v>
      </c>
    </row>
    <row r="632" spans="1:6" ht="26.1">
      <c r="A632" s="403" t="s">
        <v>17595</v>
      </c>
      <c r="B632">
        <v>12000</v>
      </c>
      <c r="C632" t="s">
        <v>17596</v>
      </c>
      <c r="D632">
        <v>200</v>
      </c>
      <c r="E632" s="404">
        <v>171108222</v>
      </c>
      <c r="F632" s="401" t="str">
        <f t="shared" si="9"/>
        <v>Í1+(6È2HÎ</v>
      </c>
    </row>
    <row r="633" spans="1:6" ht="26.1">
      <c r="A633" s="403" t="s">
        <v>17597</v>
      </c>
      <c r="B633">
        <v>16800</v>
      </c>
      <c r="C633" t="s">
        <v>17598</v>
      </c>
      <c r="D633">
        <v>270</v>
      </c>
      <c r="E633" s="404">
        <v>171108432</v>
      </c>
      <c r="F633" s="401" t="str">
        <f t="shared" si="9"/>
        <v>Í1+(KÈ25Î</v>
      </c>
    </row>
    <row r="634" spans="1:6" ht="26.1" hidden="1">
      <c r="A634" s="403" t="s">
        <v>17599</v>
      </c>
      <c r="B634">
        <v>34400</v>
      </c>
      <c r="C634" t="s">
        <v>17600</v>
      </c>
      <c r="D634">
        <v>523</v>
      </c>
      <c r="F634" s="401" t="e">
        <f t="shared" si="9"/>
        <v>#VALUE!</v>
      </c>
    </row>
    <row r="635" spans="1:6" ht="26.1">
      <c r="A635" s="403" t="s">
        <v>17601</v>
      </c>
      <c r="B635">
        <v>42400</v>
      </c>
      <c r="C635" t="s">
        <v>17602</v>
      </c>
      <c r="D635">
        <v>182</v>
      </c>
      <c r="E635" s="404">
        <v>171109095</v>
      </c>
      <c r="F635" s="401" t="str">
        <f t="shared" si="9"/>
        <v>Í1+))È5)Î</v>
      </c>
    </row>
    <row r="636" spans="1:6" ht="26.1" hidden="1">
      <c r="A636" s="403" t="s">
        <v>17603</v>
      </c>
      <c r="B636">
        <v>53600</v>
      </c>
      <c r="C636" t="s">
        <v>17604</v>
      </c>
      <c r="D636">
        <v>524</v>
      </c>
      <c r="F636" s="401" t="e">
        <f t="shared" si="9"/>
        <v>#VALUE!</v>
      </c>
    </row>
    <row r="637" spans="1:6" ht="26.1">
      <c r="A637" s="403" t="s">
        <v>17605</v>
      </c>
      <c r="B637">
        <v>85600</v>
      </c>
      <c r="C637" t="s">
        <v>17606</v>
      </c>
      <c r="D637">
        <v>97</v>
      </c>
      <c r="E637" s="404">
        <v>171108326</v>
      </c>
      <c r="F637" s="401" t="str">
        <f t="shared" si="9"/>
        <v>Í1+(@È6!Î</v>
      </c>
    </row>
    <row r="638" spans="1:6" ht="26.1">
      <c r="A638" s="403" t="s">
        <v>17607</v>
      </c>
      <c r="B638">
        <v>16800</v>
      </c>
      <c r="C638" t="s">
        <v>17608</v>
      </c>
      <c r="D638">
        <v>447</v>
      </c>
      <c r="E638" s="404">
        <v>171111390</v>
      </c>
      <c r="F638" s="401" t="str">
        <f t="shared" si="9"/>
        <v>Í1++GÈ0"Î</v>
      </c>
    </row>
    <row r="639" spans="1:6" ht="26.1">
      <c r="A639" s="403" t="s">
        <v>17609</v>
      </c>
      <c r="B639">
        <v>12000</v>
      </c>
      <c r="C639" t="s">
        <v>17610</v>
      </c>
      <c r="D639">
        <v>350</v>
      </c>
      <c r="E639" s="404">
        <v>171115272</v>
      </c>
      <c r="F639" s="401" t="str">
        <f t="shared" si="9"/>
        <v>Í1+/;È2qÎ</v>
      </c>
    </row>
    <row r="640" spans="1:6" ht="26.1">
      <c r="A640" s="403" t="s">
        <v>17611</v>
      </c>
      <c r="B640">
        <v>4700</v>
      </c>
      <c r="C640" t="s">
        <v>17612</v>
      </c>
      <c r="D640">
        <v>137</v>
      </c>
      <c r="E640" s="404">
        <v>171111341</v>
      </c>
      <c r="F640" s="401" t="str">
        <f t="shared" si="9"/>
        <v>Í1++BÈ1{Î</v>
      </c>
    </row>
    <row r="641" spans="1:6" ht="26.1">
      <c r="A641" s="403" t="s">
        <v>17613</v>
      </c>
      <c r="B641">
        <v>10400</v>
      </c>
      <c r="C641" t="s">
        <v>17614</v>
      </c>
      <c r="D641">
        <v>450</v>
      </c>
      <c r="E641" s="404">
        <v>171111393</v>
      </c>
      <c r="F641" s="401" t="str">
        <f t="shared" si="9"/>
        <v>Í1++GÈ34Î</v>
      </c>
    </row>
    <row r="642" spans="1:6" ht="26.1">
      <c r="A642" s="403" t="s">
        <v>17615</v>
      </c>
      <c r="B642">
        <v>34400</v>
      </c>
      <c r="C642" t="s">
        <v>17616</v>
      </c>
      <c r="D642">
        <v>213</v>
      </c>
      <c r="E642" s="404">
        <v>171108386</v>
      </c>
      <c r="F642" s="401" t="str">
        <f t="shared" si="9"/>
        <v>Í1+(FÈ69Î</v>
      </c>
    </row>
    <row r="643" spans="1:6" ht="26.1" hidden="1">
      <c r="A643" s="403" t="s">
        <v>17617</v>
      </c>
      <c r="B643">
        <v>100000</v>
      </c>
      <c r="C643" t="s">
        <v>17618</v>
      </c>
      <c r="D643">
        <v>492</v>
      </c>
      <c r="F643" s="401" t="e">
        <f t="shared" ref="F643:F706" si="10">Code128(E643)</f>
        <v>#VALUE!</v>
      </c>
    </row>
    <row r="644" spans="1:6" ht="26.1" hidden="1">
      <c r="A644" s="403" t="s">
        <v>17619</v>
      </c>
      <c r="B644">
        <v>23200</v>
      </c>
      <c r="C644" t="s">
        <v>17620</v>
      </c>
      <c r="D644">
        <v>578</v>
      </c>
      <c r="F644" s="401" t="e">
        <f t="shared" si="10"/>
        <v>#VALUE!</v>
      </c>
    </row>
    <row r="645" spans="1:6" ht="26.1">
      <c r="A645" s="403" t="s">
        <v>17621</v>
      </c>
      <c r="B645">
        <v>7200</v>
      </c>
      <c r="C645" t="s">
        <v>17622</v>
      </c>
      <c r="D645">
        <v>94</v>
      </c>
      <c r="E645" s="404">
        <v>171111380</v>
      </c>
      <c r="F645" s="401" t="str">
        <f t="shared" si="10"/>
        <v>Í1++FÈ0ÉÎ</v>
      </c>
    </row>
    <row r="646" spans="1:6" ht="26.1">
      <c r="A646" s="403" t="s">
        <v>17623</v>
      </c>
      <c r="B646">
        <v>20000</v>
      </c>
      <c r="C646" t="s">
        <v>17624</v>
      </c>
      <c r="D646">
        <v>91</v>
      </c>
      <c r="E646" s="404">
        <v>171115058</v>
      </c>
      <c r="F646" s="401" t="str">
        <f t="shared" si="10"/>
        <v>Í1+/%È8=Î</v>
      </c>
    </row>
    <row r="647" spans="1:6" ht="26.1">
      <c r="A647" s="403" t="s">
        <v>17625</v>
      </c>
      <c r="B647">
        <v>13600</v>
      </c>
      <c r="C647" t="s">
        <v>17626</v>
      </c>
      <c r="D647">
        <v>83</v>
      </c>
      <c r="E647" s="404">
        <v>171115050</v>
      </c>
      <c r="F647" s="401" t="str">
        <f t="shared" si="10"/>
        <v>Í1+/%È0tÎ</v>
      </c>
    </row>
    <row r="648" spans="1:6" ht="26.1">
      <c r="A648" s="403" t="s">
        <v>17627</v>
      </c>
      <c r="B648">
        <v>36000</v>
      </c>
      <c r="C648" t="s">
        <v>17628</v>
      </c>
      <c r="D648">
        <v>78</v>
      </c>
      <c r="E648" s="404">
        <v>171111369</v>
      </c>
      <c r="F648" s="401" t="str">
        <f t="shared" si="10"/>
        <v>Í1++DÈ9LÎ</v>
      </c>
    </row>
    <row r="649" spans="1:6" ht="26.1">
      <c r="A649" s="403" t="s">
        <v>17629</v>
      </c>
      <c r="B649">
        <v>4700</v>
      </c>
      <c r="C649" t="s">
        <v>17630</v>
      </c>
      <c r="D649">
        <v>138</v>
      </c>
      <c r="E649" s="404">
        <v>171111342</v>
      </c>
      <c r="F649" s="401" t="str">
        <f t="shared" si="10"/>
        <v>Í1++BÈ2ÅÎ</v>
      </c>
    </row>
    <row r="650" spans="1:6" ht="26.1">
      <c r="A650" s="403" t="s">
        <v>17631</v>
      </c>
      <c r="B650">
        <v>4700</v>
      </c>
      <c r="C650" t="s">
        <v>17632</v>
      </c>
      <c r="D650">
        <v>139</v>
      </c>
      <c r="E650" s="404">
        <v>171111343</v>
      </c>
      <c r="F650" s="401" t="str">
        <f t="shared" si="10"/>
        <v>Í1++BÈ3ÂÎ</v>
      </c>
    </row>
    <row r="651" spans="1:6" ht="26.1">
      <c r="A651" s="403" t="s">
        <v>17633</v>
      </c>
      <c r="B651">
        <v>20000</v>
      </c>
      <c r="C651" t="s">
        <v>17634</v>
      </c>
      <c r="D651">
        <v>206</v>
      </c>
      <c r="E651" s="404">
        <v>171107890</v>
      </c>
      <c r="F651" s="401" t="str">
        <f t="shared" si="10"/>
        <v>Í1+'yÈ0wÎ</v>
      </c>
    </row>
    <row r="652" spans="1:6" ht="26.1">
      <c r="A652" s="403" t="s">
        <v>17635</v>
      </c>
      <c r="B652">
        <v>2100</v>
      </c>
      <c r="C652" t="s">
        <v>17636</v>
      </c>
      <c r="D652">
        <v>108</v>
      </c>
      <c r="E652" s="404">
        <v>171107947</v>
      </c>
      <c r="F652" s="401" t="str">
        <f t="shared" si="10"/>
        <v>Í1+'~È7NÎ</v>
      </c>
    </row>
    <row r="653" spans="1:6" ht="26.1">
      <c r="A653" s="403" t="s">
        <v>17637</v>
      </c>
      <c r="B653">
        <v>26400</v>
      </c>
      <c r="C653" t="s">
        <v>17638</v>
      </c>
      <c r="D653">
        <v>130</v>
      </c>
      <c r="E653" s="404">
        <v>171107963</v>
      </c>
      <c r="F653" s="401" t="str">
        <f t="shared" si="10"/>
        <v>Í1+'ÄÈ3&gt;Î</v>
      </c>
    </row>
    <row r="654" spans="1:6" ht="26.1" hidden="1">
      <c r="A654" s="403" t="s">
        <v>17639</v>
      </c>
      <c r="B654">
        <v>36000</v>
      </c>
      <c r="C654" t="s">
        <v>17640</v>
      </c>
      <c r="D654">
        <v>508</v>
      </c>
      <c r="F654" s="401" t="e">
        <f t="shared" si="10"/>
        <v>#VALUE!</v>
      </c>
    </row>
    <row r="655" spans="1:6" ht="26.1">
      <c r="A655" s="403" t="s">
        <v>17641</v>
      </c>
      <c r="B655">
        <v>16800</v>
      </c>
      <c r="C655" t="s">
        <v>17642</v>
      </c>
      <c r="D655">
        <v>159</v>
      </c>
      <c r="E655" s="404">
        <v>171105462</v>
      </c>
      <c r="F655" s="401" t="str">
        <f t="shared" si="10"/>
        <v>Í1+%NÈ28Î</v>
      </c>
    </row>
    <row r="656" spans="1:6" ht="26.1">
      <c r="A656" s="403" t="s">
        <v>17643</v>
      </c>
      <c r="B656">
        <v>13600</v>
      </c>
      <c r="C656" t="s">
        <v>17644</v>
      </c>
      <c r="D656">
        <v>163</v>
      </c>
      <c r="E656" s="404">
        <v>171107929</v>
      </c>
      <c r="F656" s="401" t="str">
        <f t="shared" si="10"/>
        <v>Í1+'|È9RÎ</v>
      </c>
    </row>
    <row r="657" spans="1:6" ht="26.1">
      <c r="A657" s="403" t="s">
        <v>17645</v>
      </c>
      <c r="B657">
        <v>10400</v>
      </c>
      <c r="C657" t="s">
        <v>17646</v>
      </c>
      <c r="D657">
        <v>443</v>
      </c>
      <c r="E657" s="404">
        <v>171102285</v>
      </c>
      <c r="F657" s="401" t="str">
        <f t="shared" si="10"/>
        <v>Í1+"&lt;È5`Î</v>
      </c>
    </row>
    <row r="658" spans="1:6" ht="26.1">
      <c r="A658" s="403" t="s">
        <v>17647</v>
      </c>
      <c r="B658">
        <v>4700</v>
      </c>
      <c r="C658" t="s">
        <v>17648</v>
      </c>
      <c r="D658">
        <v>37</v>
      </c>
      <c r="E658" s="404">
        <v>171106251</v>
      </c>
      <c r="F658" s="401" t="str">
        <f t="shared" si="10"/>
        <v>Í1+&amp;9È1HÎ</v>
      </c>
    </row>
    <row r="659" spans="1:6" ht="26.1">
      <c r="A659" s="403" t="s">
        <v>17649</v>
      </c>
      <c r="B659">
        <v>4700</v>
      </c>
      <c r="C659" t="s">
        <v>17650</v>
      </c>
      <c r="D659">
        <v>87</v>
      </c>
      <c r="E659" s="404">
        <v>171107815</v>
      </c>
      <c r="F659" s="401" t="str">
        <f t="shared" si="10"/>
        <v>Í1+'qÈ5uÎ</v>
      </c>
    </row>
    <row r="660" spans="1:6" ht="26.1">
      <c r="A660" s="403" t="s">
        <v>17651</v>
      </c>
      <c r="B660">
        <v>3400</v>
      </c>
      <c r="C660" t="s">
        <v>17652</v>
      </c>
      <c r="D660">
        <v>88</v>
      </c>
      <c r="E660" s="404">
        <v>171107816</v>
      </c>
      <c r="F660" s="401" t="str">
        <f t="shared" si="10"/>
        <v>Í1+'qÈ6{Î</v>
      </c>
    </row>
    <row r="661" spans="1:6" ht="26.1">
      <c r="A661" s="403" t="s">
        <v>17653</v>
      </c>
      <c r="B661">
        <v>68000</v>
      </c>
      <c r="C661" t="s">
        <v>17654</v>
      </c>
      <c r="D661">
        <v>22</v>
      </c>
      <c r="E661" s="404">
        <v>171105817</v>
      </c>
      <c r="F661" s="401" t="str">
        <f t="shared" si="10"/>
        <v>Í1+%qÈ7{Î</v>
      </c>
    </row>
    <row r="662" spans="1:6" ht="26.1" hidden="1">
      <c r="A662" s="403" t="s">
        <v>17655</v>
      </c>
      <c r="B662">
        <v>3400</v>
      </c>
      <c r="C662" t="s">
        <v>17656</v>
      </c>
      <c r="D662">
        <v>567</v>
      </c>
      <c r="F662" s="401" t="e">
        <f t="shared" si="10"/>
        <v>#VALUE!</v>
      </c>
    </row>
    <row r="663" spans="1:6" ht="26.1">
      <c r="A663" s="403" t="s">
        <v>17657</v>
      </c>
      <c r="B663">
        <v>8800</v>
      </c>
      <c r="C663" t="s">
        <v>17658</v>
      </c>
      <c r="D663">
        <v>151</v>
      </c>
      <c r="E663" s="404">
        <v>171108370</v>
      </c>
      <c r="F663" s="401" t="str">
        <f t="shared" si="10"/>
        <v>Í1+(EÈ0xÎ</v>
      </c>
    </row>
    <row r="664" spans="1:6" ht="26.1">
      <c r="A664" s="403" t="s">
        <v>17659</v>
      </c>
      <c r="B664">
        <v>28000</v>
      </c>
      <c r="C664" t="s">
        <v>17660</v>
      </c>
      <c r="D664">
        <v>153</v>
      </c>
      <c r="E664" s="404">
        <v>171108372</v>
      </c>
      <c r="F664" s="401" t="str">
        <f t="shared" si="10"/>
        <v>Í1+(EÈ2ÈÎ</v>
      </c>
    </row>
    <row r="665" spans="1:6" ht="26.1" hidden="1">
      <c r="A665" s="403" t="s">
        <v>17661</v>
      </c>
      <c r="B665">
        <v>20000</v>
      </c>
      <c r="C665" t="s">
        <v>17662</v>
      </c>
      <c r="D665">
        <v>588</v>
      </c>
      <c r="F665" s="401" t="e">
        <f t="shared" si="10"/>
        <v>#VALUE!</v>
      </c>
    </row>
    <row r="666" spans="1:6" ht="26.1" hidden="1">
      <c r="A666" s="403" t="s">
        <v>17663</v>
      </c>
      <c r="B666">
        <v>26400</v>
      </c>
      <c r="C666" t="s">
        <v>17664</v>
      </c>
      <c r="D666">
        <v>525</v>
      </c>
      <c r="F666" s="401" t="e">
        <f t="shared" si="10"/>
        <v>#VALUE!</v>
      </c>
    </row>
    <row r="667" spans="1:6" ht="26.1">
      <c r="A667" s="403" t="s">
        <v>17665</v>
      </c>
      <c r="B667">
        <v>10400</v>
      </c>
      <c r="C667" t="s">
        <v>17666</v>
      </c>
      <c r="D667">
        <v>188</v>
      </c>
      <c r="E667" s="404">
        <v>171109458</v>
      </c>
      <c r="F667" s="401" t="str">
        <f t="shared" si="10"/>
        <v>Í1+)MÈ8dÎ</v>
      </c>
    </row>
    <row r="668" spans="1:6" ht="26.1">
      <c r="A668" s="403" t="s">
        <v>17667</v>
      </c>
      <c r="B668">
        <v>8800</v>
      </c>
      <c r="C668" t="s">
        <v>17668</v>
      </c>
      <c r="D668">
        <v>459</v>
      </c>
      <c r="E668" s="404">
        <v>171113492</v>
      </c>
      <c r="F668" s="401" t="str">
        <f t="shared" si="10"/>
        <v>Í1+-QÈ2\Î</v>
      </c>
    </row>
    <row r="669" spans="1:6" ht="26.1">
      <c r="A669" s="403" t="s">
        <v>17669</v>
      </c>
      <c r="B669">
        <v>8800</v>
      </c>
      <c r="C669" t="s">
        <v>17670</v>
      </c>
      <c r="D669">
        <v>37</v>
      </c>
      <c r="E669" s="404">
        <v>171109410</v>
      </c>
      <c r="F669" s="401" t="str">
        <f t="shared" si="10"/>
        <v>Í1+)IÈ0$Î</v>
      </c>
    </row>
    <row r="670" spans="1:6" ht="26.1">
      <c r="A670" s="403" t="s">
        <v>17671</v>
      </c>
      <c r="B670">
        <v>8800</v>
      </c>
      <c r="C670" t="s">
        <v>17672</v>
      </c>
      <c r="D670">
        <v>88</v>
      </c>
      <c r="E670" s="404">
        <v>171108319</v>
      </c>
      <c r="F670" s="401" t="str">
        <f t="shared" si="10"/>
        <v>Í1+(?È9/Î</v>
      </c>
    </row>
    <row r="671" spans="1:6" ht="26.1">
      <c r="A671" s="403" t="s">
        <v>17673</v>
      </c>
      <c r="B671">
        <v>10400</v>
      </c>
      <c r="C671" t="s">
        <v>17674</v>
      </c>
      <c r="D671">
        <v>87</v>
      </c>
      <c r="E671" s="404">
        <v>171108318</v>
      </c>
      <c r="F671" s="401" t="str">
        <f t="shared" si="10"/>
        <v>Í1+(?È8)Î</v>
      </c>
    </row>
    <row r="672" spans="1:6" ht="26.1">
      <c r="A672" s="403" t="s">
        <v>17675</v>
      </c>
      <c r="B672">
        <v>7200</v>
      </c>
      <c r="C672" t="s">
        <v>17676</v>
      </c>
      <c r="D672">
        <v>91</v>
      </c>
      <c r="E672" s="404">
        <v>171108321</v>
      </c>
      <c r="F672" s="401" t="str">
        <f t="shared" si="10"/>
        <v>Í1+(@È1jÎ</v>
      </c>
    </row>
    <row r="673" spans="1:6" ht="26.1">
      <c r="A673" s="403" t="s">
        <v>17677</v>
      </c>
      <c r="B673">
        <v>24800</v>
      </c>
      <c r="C673" t="s">
        <v>17678</v>
      </c>
      <c r="D673">
        <v>424</v>
      </c>
      <c r="E673" s="404">
        <v>171105993</v>
      </c>
      <c r="F673" s="401" t="str">
        <f t="shared" si="10"/>
        <v>Í1+%ÇÈ3DÎ</v>
      </c>
    </row>
    <row r="674" spans="1:6" ht="26.1" hidden="1">
      <c r="A674" s="403" t="s">
        <v>17679</v>
      </c>
      <c r="B674">
        <v>16800</v>
      </c>
      <c r="C674" t="s">
        <v>17680</v>
      </c>
      <c r="D674">
        <v>518</v>
      </c>
      <c r="F674" s="401" t="e">
        <f t="shared" si="10"/>
        <v>#VALUE!</v>
      </c>
    </row>
    <row r="675" spans="1:6" ht="26.1" hidden="1">
      <c r="A675" s="403" t="s">
        <v>17681</v>
      </c>
      <c r="B675">
        <v>32800</v>
      </c>
      <c r="C675" t="s">
        <v>17682</v>
      </c>
      <c r="D675">
        <v>526</v>
      </c>
      <c r="F675" s="401" t="e">
        <f t="shared" si="10"/>
        <v>#VALUE!</v>
      </c>
    </row>
    <row r="676" spans="1:6" ht="26.1">
      <c r="A676" s="403" t="s">
        <v>17683</v>
      </c>
      <c r="B676">
        <v>16800</v>
      </c>
      <c r="C676" t="s">
        <v>17684</v>
      </c>
      <c r="D676">
        <v>457</v>
      </c>
      <c r="E676" s="404">
        <v>171108599</v>
      </c>
      <c r="F676" s="401" t="str">
        <f t="shared" si="10"/>
        <v>Í1+([È98Î</v>
      </c>
    </row>
    <row r="677" spans="1:6" ht="26.1" hidden="1">
      <c r="A677" s="403" t="s">
        <v>17685</v>
      </c>
      <c r="B677">
        <v>39200</v>
      </c>
      <c r="C677" t="s">
        <v>17686</v>
      </c>
      <c r="D677">
        <v>228</v>
      </c>
      <c r="F677" s="401" t="e">
        <f t="shared" si="10"/>
        <v>#VALUE!</v>
      </c>
    </row>
    <row r="678" spans="1:6" ht="26.1">
      <c r="A678" s="403" t="s">
        <v>17687</v>
      </c>
      <c r="B678">
        <v>32800</v>
      </c>
      <c r="C678" t="s">
        <v>17688</v>
      </c>
      <c r="D678">
        <v>435</v>
      </c>
      <c r="E678" s="404">
        <v>171111501</v>
      </c>
      <c r="F678" s="401" t="str">
        <f t="shared" si="10"/>
        <v>Í1++RÈ1TÎ</v>
      </c>
    </row>
    <row r="679" spans="1:6" ht="26.1">
      <c r="A679" s="403" t="s">
        <v>17689</v>
      </c>
      <c r="B679">
        <v>13600</v>
      </c>
      <c r="C679" t="s">
        <v>17690</v>
      </c>
      <c r="D679">
        <v>295</v>
      </c>
      <c r="E679" s="404">
        <v>171112484</v>
      </c>
      <c r="F679" s="401" t="str">
        <f t="shared" si="10"/>
        <v>Í1+,PÈ4aÎ</v>
      </c>
    </row>
    <row r="680" spans="1:6" ht="26.1" hidden="1">
      <c r="A680" s="403" t="s">
        <v>17691</v>
      </c>
      <c r="B680">
        <v>7200</v>
      </c>
      <c r="C680" t="s">
        <v>17692</v>
      </c>
      <c r="D680">
        <v>498</v>
      </c>
      <c r="F680" s="401" t="e">
        <f t="shared" si="10"/>
        <v>#VALUE!</v>
      </c>
    </row>
    <row r="681" spans="1:6" ht="26.1">
      <c r="A681" s="403" t="s">
        <v>17693</v>
      </c>
      <c r="B681">
        <v>69600</v>
      </c>
      <c r="C681" t="s">
        <v>17694</v>
      </c>
      <c r="D681">
        <v>54</v>
      </c>
      <c r="E681" s="404">
        <v>171110454</v>
      </c>
      <c r="F681" s="401" t="str">
        <f t="shared" si="10"/>
        <v>Í1+*MÈ4OÎ</v>
      </c>
    </row>
    <row r="682" spans="1:6" ht="26.1">
      <c r="A682" s="403" t="s">
        <v>17695</v>
      </c>
      <c r="B682">
        <v>90400</v>
      </c>
      <c r="C682" t="s">
        <v>17696</v>
      </c>
      <c r="D682">
        <v>420</v>
      </c>
      <c r="E682" s="404">
        <v>171105854</v>
      </c>
      <c r="F682" s="401" t="str">
        <f t="shared" si="10"/>
        <v>Í1+%uÈ4yÎ</v>
      </c>
    </row>
    <row r="683" spans="1:6" ht="26.1">
      <c r="A683" s="403" t="s">
        <v>17697</v>
      </c>
      <c r="B683">
        <v>18400</v>
      </c>
      <c r="C683" t="s">
        <v>17698</v>
      </c>
      <c r="D683">
        <v>250</v>
      </c>
      <c r="E683" s="404">
        <v>171107706</v>
      </c>
      <c r="F683" s="401" t="str">
        <f t="shared" si="10"/>
        <v>Í1+'fÈ6OÎ</v>
      </c>
    </row>
    <row r="684" spans="1:6" ht="26.1">
      <c r="A684" s="403" t="s">
        <v>17699</v>
      </c>
      <c r="B684">
        <v>44000</v>
      </c>
      <c r="C684" t="s">
        <v>17700</v>
      </c>
      <c r="D684">
        <v>63</v>
      </c>
      <c r="E684" s="404">
        <v>171106262</v>
      </c>
      <c r="F684" s="401" t="str">
        <f t="shared" si="10"/>
        <v>Í1+&amp;:È2RÎ</v>
      </c>
    </row>
    <row r="685" spans="1:6" ht="26.1" hidden="1">
      <c r="A685" s="403" t="s">
        <v>17701</v>
      </c>
      <c r="B685">
        <v>55200</v>
      </c>
      <c r="C685" t="s">
        <v>17702</v>
      </c>
      <c r="D685">
        <v>580</v>
      </c>
      <c r="F685" s="401" t="e">
        <f t="shared" si="10"/>
        <v>#VALUE!</v>
      </c>
    </row>
    <row r="686" spans="1:6" ht="26.1" hidden="1">
      <c r="A686" s="403" t="s">
        <v>17703</v>
      </c>
      <c r="B686">
        <v>8800</v>
      </c>
      <c r="C686" t="s">
        <v>17704</v>
      </c>
      <c r="D686">
        <v>579</v>
      </c>
      <c r="F686" s="401" t="e">
        <f t="shared" si="10"/>
        <v>#VALUE!</v>
      </c>
    </row>
    <row r="687" spans="1:6" ht="26.1" hidden="1">
      <c r="A687" s="403" t="s">
        <v>17705</v>
      </c>
      <c r="B687">
        <v>13600</v>
      </c>
      <c r="C687" t="s">
        <v>17706</v>
      </c>
      <c r="D687">
        <v>100</v>
      </c>
      <c r="F687" s="401" t="e">
        <f t="shared" si="10"/>
        <v>#VALUE!</v>
      </c>
    </row>
    <row r="688" spans="1:6" ht="26.1" hidden="1">
      <c r="A688" s="403" t="s">
        <v>17707</v>
      </c>
      <c r="B688">
        <v>16800</v>
      </c>
      <c r="C688" t="s">
        <v>17708</v>
      </c>
      <c r="D688">
        <v>99</v>
      </c>
      <c r="F688" s="401" t="e">
        <f t="shared" si="10"/>
        <v>#VALUE!</v>
      </c>
    </row>
    <row r="689" spans="1:6" ht="26.1">
      <c r="A689" s="403" t="s">
        <v>17709</v>
      </c>
      <c r="B689">
        <v>7200</v>
      </c>
      <c r="C689" t="s">
        <v>17710</v>
      </c>
      <c r="D689">
        <v>413</v>
      </c>
      <c r="E689" s="404">
        <v>171106433</v>
      </c>
      <c r="F689" s="401" t="str">
        <f t="shared" si="10"/>
        <v>Í1+&amp;KÈ35Î</v>
      </c>
    </row>
    <row r="690" spans="1:6" ht="26.1">
      <c r="A690" s="403" t="s">
        <v>17711</v>
      </c>
      <c r="B690">
        <v>8800</v>
      </c>
      <c r="C690" t="s">
        <v>17712</v>
      </c>
      <c r="D690">
        <v>411</v>
      </c>
      <c r="E690" s="404">
        <v>171106431</v>
      </c>
      <c r="F690" s="401" t="str">
        <f t="shared" si="10"/>
        <v>Í1+&amp;KÈ1)Î</v>
      </c>
    </row>
    <row r="691" spans="1:6" ht="26.1">
      <c r="A691" s="403" t="s">
        <v>17713</v>
      </c>
      <c r="B691">
        <v>13600</v>
      </c>
      <c r="C691" t="s">
        <v>17714</v>
      </c>
      <c r="D691">
        <v>412</v>
      </c>
      <c r="E691" s="404">
        <v>171106432</v>
      </c>
      <c r="F691" s="401" t="str">
        <f t="shared" si="10"/>
        <v>Í1+&amp;KÈ2/Î</v>
      </c>
    </row>
    <row r="692" spans="1:6" ht="26.1">
      <c r="A692" s="403" t="s">
        <v>17715</v>
      </c>
      <c r="B692">
        <v>8800</v>
      </c>
      <c r="C692" t="s">
        <v>17716</v>
      </c>
      <c r="D692">
        <v>80</v>
      </c>
      <c r="E692" s="404">
        <v>171107998</v>
      </c>
      <c r="F692" s="401" t="str">
        <f t="shared" si="10"/>
        <v>Í1+'ÇÈ8hÎ</v>
      </c>
    </row>
    <row r="693" spans="1:6" ht="26.1">
      <c r="A693" s="403" t="s">
        <v>17717</v>
      </c>
      <c r="B693">
        <v>32800</v>
      </c>
      <c r="C693" t="s">
        <v>17718</v>
      </c>
      <c r="D693">
        <v>303</v>
      </c>
      <c r="E693" s="404">
        <v>171108028</v>
      </c>
      <c r="F693" s="401" t="str">
        <f t="shared" si="10"/>
        <v>Í1+("È8ÇÎ</v>
      </c>
    </row>
    <row r="694" spans="1:6" ht="26.1" hidden="1">
      <c r="A694" s="403" t="s">
        <v>17719</v>
      </c>
      <c r="B694">
        <v>39200</v>
      </c>
      <c r="C694" t="s">
        <v>17720</v>
      </c>
      <c r="D694">
        <v>505</v>
      </c>
      <c r="F694" s="401" t="e">
        <f t="shared" si="10"/>
        <v>#VALUE!</v>
      </c>
    </row>
    <row r="695" spans="1:6" ht="26.1">
      <c r="A695" s="403" t="s">
        <v>17721</v>
      </c>
      <c r="B695">
        <v>3400</v>
      </c>
      <c r="C695" t="s">
        <v>17722</v>
      </c>
      <c r="D695">
        <v>269</v>
      </c>
      <c r="E695" s="404">
        <v>171111548</v>
      </c>
      <c r="F695" s="401" t="str">
        <f t="shared" si="10"/>
        <v>Í1++VÈ8'Î</v>
      </c>
    </row>
    <row r="696" spans="1:6" ht="26.1" hidden="1">
      <c r="A696" s="403" t="s">
        <v>17723</v>
      </c>
      <c r="B696">
        <v>10400</v>
      </c>
      <c r="C696" t="s">
        <v>17724</v>
      </c>
      <c r="D696">
        <v>541</v>
      </c>
      <c r="F696" s="401" t="e">
        <f t="shared" si="10"/>
        <v>#VALUE!</v>
      </c>
    </row>
    <row r="697" spans="1:6" ht="26.1">
      <c r="A697" s="403" t="s">
        <v>17725</v>
      </c>
      <c r="B697">
        <v>26400</v>
      </c>
      <c r="C697" t="s">
        <v>17726</v>
      </c>
      <c r="D697">
        <v>203</v>
      </c>
      <c r="E697" s="404">
        <v>171107893</v>
      </c>
      <c r="F697" s="401" t="str">
        <f t="shared" si="10"/>
        <v>Í1+'yÈ3"Î</v>
      </c>
    </row>
    <row r="698" spans="1:6" ht="26.1" hidden="1">
      <c r="A698" s="403" t="s">
        <v>17727</v>
      </c>
      <c r="B698">
        <v>4700</v>
      </c>
      <c r="C698" t="s">
        <v>17728</v>
      </c>
      <c r="D698">
        <v>546</v>
      </c>
      <c r="F698" s="401" t="e">
        <f t="shared" si="10"/>
        <v>#VALUE!</v>
      </c>
    </row>
    <row r="699" spans="1:6" ht="26.1" hidden="1">
      <c r="A699" s="403" t="s">
        <v>17729</v>
      </c>
      <c r="B699">
        <v>7200</v>
      </c>
      <c r="C699" t="s">
        <v>17730</v>
      </c>
      <c r="D699">
        <v>526</v>
      </c>
      <c r="F699" s="401" t="e">
        <f t="shared" si="10"/>
        <v>#VALUE!</v>
      </c>
    </row>
    <row r="700" spans="1:6" ht="26.1">
      <c r="A700" s="403" t="s">
        <v>17731</v>
      </c>
      <c r="B700">
        <v>63200</v>
      </c>
      <c r="C700" t="s">
        <v>17732</v>
      </c>
      <c r="D700">
        <v>250</v>
      </c>
      <c r="E700" s="404">
        <v>171106352</v>
      </c>
      <c r="F700" s="401" t="str">
        <f t="shared" si="10"/>
        <v>Í1+&amp;CÈ2vÎ</v>
      </c>
    </row>
    <row r="701" spans="1:6" ht="26.1">
      <c r="A701" s="403" t="s">
        <v>17733</v>
      </c>
      <c r="B701">
        <v>24800</v>
      </c>
      <c r="C701" t="s">
        <v>17734</v>
      </c>
      <c r="D701">
        <v>301</v>
      </c>
      <c r="E701" s="404">
        <v>171110062</v>
      </c>
      <c r="F701" s="401" t="str">
        <f t="shared" si="10"/>
        <v>Í1+*&amp;È2uÎ</v>
      </c>
    </row>
    <row r="702" spans="1:6" ht="26.1" hidden="1">
      <c r="A702" s="403" t="s">
        <v>17735</v>
      </c>
      <c r="B702">
        <v>40800</v>
      </c>
      <c r="C702" t="s">
        <v>17736</v>
      </c>
      <c r="D702">
        <v>538</v>
      </c>
      <c r="F702" s="401" t="e">
        <f t="shared" si="10"/>
        <v>#VALUE!</v>
      </c>
    </row>
    <row r="703" spans="1:6" ht="26.1">
      <c r="A703" s="403" t="s">
        <v>17737</v>
      </c>
      <c r="B703">
        <v>10400</v>
      </c>
      <c r="C703" t="s">
        <v>17738</v>
      </c>
      <c r="D703">
        <v>380</v>
      </c>
      <c r="E703" s="404">
        <v>171110196</v>
      </c>
      <c r="F703" s="401" t="str">
        <f t="shared" si="10"/>
        <v>Í1+*3È6ZÎ</v>
      </c>
    </row>
    <row r="704" spans="1:6" ht="26.1">
      <c r="A704" s="403" t="s">
        <v>17739</v>
      </c>
      <c r="B704">
        <v>269600</v>
      </c>
      <c r="C704" t="s">
        <v>17740</v>
      </c>
      <c r="D704">
        <v>181</v>
      </c>
      <c r="E704" s="404">
        <v>171105954</v>
      </c>
      <c r="F704" s="401" t="str">
        <f t="shared" si="10"/>
        <v>Í1+%ÃÈ4:Î</v>
      </c>
    </row>
    <row r="705" spans="1:6" ht="26.1">
      <c r="A705" s="403" t="s">
        <v>17741</v>
      </c>
      <c r="B705">
        <v>12000</v>
      </c>
      <c r="C705" t="s">
        <v>17742</v>
      </c>
      <c r="D705">
        <v>356</v>
      </c>
      <c r="E705" s="404">
        <v>171104885</v>
      </c>
      <c r="F705" s="401" t="str">
        <f t="shared" si="10"/>
        <v>Í1+$xÈ5!Î</v>
      </c>
    </row>
    <row r="706" spans="1:6" ht="26.1">
      <c r="A706" s="403" t="s">
        <v>17743</v>
      </c>
      <c r="B706">
        <v>42400</v>
      </c>
      <c r="C706" t="s">
        <v>17744</v>
      </c>
      <c r="D706">
        <v>302</v>
      </c>
      <c r="E706" s="404">
        <v>171102258</v>
      </c>
      <c r="F706" s="401" t="str">
        <f t="shared" si="10"/>
        <v>Í1+"9È8fÎ</v>
      </c>
    </row>
    <row r="707" spans="1:6" ht="26.1" hidden="1">
      <c r="A707" s="403" t="s">
        <v>17745</v>
      </c>
      <c r="B707">
        <v>8800</v>
      </c>
      <c r="C707" t="s">
        <v>17746</v>
      </c>
      <c r="D707">
        <v>482</v>
      </c>
      <c r="F707" s="401" t="e">
        <f t="shared" ref="F707:F723" si="11">Code128(E707)</f>
        <v>#VALUE!</v>
      </c>
    </row>
    <row r="708" spans="1:6" ht="26.1">
      <c r="A708" s="403" t="s">
        <v>17747</v>
      </c>
      <c r="B708">
        <v>23200</v>
      </c>
      <c r="C708" t="s">
        <v>17748</v>
      </c>
      <c r="D708">
        <v>416</v>
      </c>
      <c r="E708" s="404">
        <v>171108561</v>
      </c>
      <c r="F708" s="401" t="str">
        <f t="shared" si="11"/>
        <v>Í1+(XÈ1cÎ</v>
      </c>
    </row>
    <row r="709" spans="1:6" ht="26.1" hidden="1">
      <c r="A709" s="403" t="s">
        <v>17749</v>
      </c>
      <c r="B709">
        <v>10400</v>
      </c>
      <c r="C709" t="s">
        <v>17750</v>
      </c>
      <c r="D709">
        <v>525</v>
      </c>
      <c r="F709" s="401" t="e">
        <f t="shared" si="11"/>
        <v>#VALUE!</v>
      </c>
    </row>
    <row r="710" spans="1:6" ht="26.1" hidden="1">
      <c r="A710" s="403" t="s">
        <v>17751</v>
      </c>
      <c r="B710">
        <v>45600</v>
      </c>
      <c r="C710" t="s">
        <v>17752</v>
      </c>
      <c r="D710">
        <v>569</v>
      </c>
      <c r="F710" s="401" t="e">
        <f t="shared" si="11"/>
        <v>#VALUE!</v>
      </c>
    </row>
    <row r="711" spans="1:6" ht="26.1">
      <c r="A711" s="403" t="s">
        <v>17753</v>
      </c>
      <c r="B711">
        <v>20000</v>
      </c>
      <c r="C711" t="s">
        <v>17754</v>
      </c>
      <c r="D711">
        <v>133</v>
      </c>
      <c r="E711" s="404">
        <v>171112337</v>
      </c>
      <c r="F711" s="401" t="str">
        <f t="shared" si="11"/>
        <v>Í1+,AÈ77Î</v>
      </c>
    </row>
    <row r="712" spans="1:6" ht="26.1">
      <c r="A712" s="403" t="s">
        <v>17755</v>
      </c>
      <c r="B712">
        <v>8800</v>
      </c>
      <c r="C712" t="s">
        <v>17756</v>
      </c>
      <c r="D712">
        <v>90</v>
      </c>
      <c r="E712" s="404">
        <v>171110245</v>
      </c>
      <c r="F712" s="401" t="str">
        <f t="shared" si="11"/>
        <v>Í1+*8È5hÎ</v>
      </c>
    </row>
    <row r="713" spans="1:6" ht="26.1">
      <c r="A713" s="403" t="s">
        <v>17757</v>
      </c>
      <c r="B713">
        <v>61600</v>
      </c>
      <c r="C713" t="s">
        <v>17758</v>
      </c>
      <c r="D713">
        <v>96</v>
      </c>
      <c r="E713" s="404">
        <v>171110326</v>
      </c>
      <c r="F713" s="401" t="str">
        <f t="shared" si="11"/>
        <v>Í1+*@È6'Î</v>
      </c>
    </row>
    <row r="714" spans="1:6" ht="26.1">
      <c r="A714" s="403" t="s">
        <v>17755</v>
      </c>
      <c r="B714">
        <v>15200</v>
      </c>
      <c r="C714" t="s">
        <v>17759</v>
      </c>
      <c r="D714">
        <v>53</v>
      </c>
      <c r="E714" s="404">
        <v>171110209</v>
      </c>
      <c r="F714" s="401" t="str">
        <f t="shared" si="11"/>
        <v>Í1+*4È9pÎ</v>
      </c>
    </row>
    <row r="715" spans="1:6" ht="26.1">
      <c r="A715" s="403" t="s">
        <v>17760</v>
      </c>
      <c r="B715">
        <v>12000</v>
      </c>
      <c r="C715" t="s">
        <v>17761</v>
      </c>
      <c r="D715">
        <v>37</v>
      </c>
      <c r="E715" s="404">
        <v>171110222</v>
      </c>
      <c r="F715" s="401" t="str">
        <f t="shared" si="11"/>
        <v>Í1+*6È2NÎ</v>
      </c>
    </row>
    <row r="716" spans="1:6" ht="26.1">
      <c r="A716" s="403" t="s">
        <v>17762</v>
      </c>
      <c r="B716">
        <v>2100</v>
      </c>
      <c r="C716" t="s">
        <v>17763</v>
      </c>
      <c r="D716">
        <v>42</v>
      </c>
      <c r="E716" s="404">
        <v>171110217</v>
      </c>
      <c r="F716" s="401" t="str">
        <f t="shared" si="11"/>
        <v>Í1+*5È7hÎ</v>
      </c>
    </row>
    <row r="717" spans="1:6" ht="26.1" hidden="1">
      <c r="A717" s="403" t="s">
        <v>17764</v>
      </c>
      <c r="B717">
        <v>69600</v>
      </c>
      <c r="C717" t="s">
        <v>17765</v>
      </c>
      <c r="D717">
        <v>548</v>
      </c>
      <c r="F717" s="401" t="e">
        <f t="shared" si="11"/>
        <v>#VALUE!</v>
      </c>
    </row>
    <row r="718" spans="1:6" ht="26.1">
      <c r="A718" s="403" t="s">
        <v>17766</v>
      </c>
      <c r="B718">
        <v>16800</v>
      </c>
      <c r="C718" t="s">
        <v>17767</v>
      </c>
      <c r="D718">
        <v>114</v>
      </c>
      <c r="E718" s="404">
        <v>171112319</v>
      </c>
      <c r="F718" s="401" t="str">
        <f t="shared" si="11"/>
        <v>Í1+,?È9;Î</v>
      </c>
    </row>
    <row r="719" spans="1:6" ht="26.1" hidden="1">
      <c r="A719" s="403" t="s">
        <v>17768</v>
      </c>
      <c r="B719">
        <v>12000</v>
      </c>
      <c r="C719" t="s">
        <v>17769</v>
      </c>
      <c r="D719">
        <v>524</v>
      </c>
      <c r="F719" s="401" t="e">
        <f t="shared" si="11"/>
        <v>#VALUE!</v>
      </c>
    </row>
    <row r="720" spans="1:6" ht="26.1">
      <c r="A720" s="403" t="s">
        <v>17770</v>
      </c>
      <c r="B720">
        <v>7200</v>
      </c>
      <c r="C720" t="s">
        <v>17771</v>
      </c>
      <c r="D720">
        <v>431</v>
      </c>
      <c r="E720" s="404">
        <v>171103417</v>
      </c>
      <c r="F720" s="401" t="str">
        <f t="shared" si="11"/>
        <v>Í1+#IÈ7&lt;Î</v>
      </c>
    </row>
    <row r="721" spans="1:6" ht="26.1" hidden="1">
      <c r="A721" s="403" t="s">
        <v>17772</v>
      </c>
      <c r="B721">
        <v>34400</v>
      </c>
      <c r="C721" t="s">
        <v>17773</v>
      </c>
      <c r="D721">
        <v>505</v>
      </c>
      <c r="F721" s="401" t="e">
        <f t="shared" si="11"/>
        <v>#VALUE!</v>
      </c>
    </row>
    <row r="722" spans="1:6" ht="26.1" hidden="1">
      <c r="A722" s="403" t="s">
        <v>17774</v>
      </c>
      <c r="B722">
        <v>23200</v>
      </c>
      <c r="C722" t="s">
        <v>17775</v>
      </c>
      <c r="D722">
        <v>600</v>
      </c>
      <c r="F722" s="401" t="e">
        <f t="shared" si="11"/>
        <v>#VALUE!</v>
      </c>
    </row>
    <row r="723" spans="1:6" ht="26.1">
      <c r="A723" s="403" t="s">
        <v>17776</v>
      </c>
      <c r="B723">
        <v>36000</v>
      </c>
      <c r="C723" t="s">
        <v>17777</v>
      </c>
      <c r="D723">
        <v>151</v>
      </c>
      <c r="E723" s="404">
        <v>171111335</v>
      </c>
      <c r="F723" s="401" t="str">
        <f t="shared" si="11"/>
        <v>Í1++AÈ5(Î</v>
      </c>
    </row>
  </sheetData>
  <autoFilter ref="A1:F723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54"/>
  <sheetViews>
    <sheetView topLeftCell="A421" workbookViewId="0">
      <selection activeCell="F421" sqref="F421"/>
    </sheetView>
  </sheetViews>
  <sheetFormatPr defaultRowHeight="14.4"/>
  <cols>
    <col min="1" max="1" width="15.83984375" bestFit="1" customWidth="1"/>
    <col min="2" max="2" width="10.41796875" bestFit="1" customWidth="1"/>
    <col min="3" max="3" width="6.26171875" bestFit="1" customWidth="1"/>
    <col min="5" max="5" width="11.41796875" style="404" customWidth="1"/>
    <col min="6" max="6" width="24.2617187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6.1">
      <c r="A2" s="403" t="s">
        <v>17778</v>
      </c>
      <c r="B2">
        <v>15200</v>
      </c>
      <c r="C2" t="s">
        <v>17779</v>
      </c>
      <c r="D2">
        <v>251</v>
      </c>
      <c r="E2" s="404">
        <v>171106001</v>
      </c>
      <c r="F2" s="401" t="str">
        <f>Code128(E2)</f>
        <v>Í1+&amp;ÂÈ1KÎ</v>
      </c>
    </row>
    <row r="3" spans="1:6" ht="26.1" hidden="1">
      <c r="A3" s="403" t="s">
        <v>17780</v>
      </c>
      <c r="B3">
        <v>117600</v>
      </c>
      <c r="C3" t="s">
        <v>17781</v>
      </c>
      <c r="D3">
        <v>501</v>
      </c>
      <c r="F3" s="401" t="e">
        <f t="shared" ref="F3:F66" si="0">Code128(E3)</f>
        <v>#VALUE!</v>
      </c>
    </row>
    <row r="4" spans="1:6" ht="26.1">
      <c r="A4" s="403" t="s">
        <v>17782</v>
      </c>
      <c r="B4">
        <v>69600</v>
      </c>
      <c r="C4" t="s">
        <v>17783</v>
      </c>
      <c r="D4">
        <v>462</v>
      </c>
      <c r="E4" s="404">
        <v>171106474</v>
      </c>
      <c r="F4" s="401" t="str">
        <f t="shared" si="0"/>
        <v>Í1+&amp;OÈ4KÎ</v>
      </c>
    </row>
    <row r="5" spans="1:6" ht="26.1">
      <c r="A5" s="403" t="s">
        <v>17784</v>
      </c>
      <c r="B5">
        <v>18400</v>
      </c>
      <c r="C5" t="s">
        <v>17785</v>
      </c>
      <c r="D5">
        <v>216</v>
      </c>
      <c r="E5" s="404">
        <v>171115166</v>
      </c>
      <c r="F5" s="401" t="str">
        <f t="shared" si="0"/>
        <v>Í1+/0È6]Î</v>
      </c>
    </row>
    <row r="6" spans="1:6" ht="26.1">
      <c r="A6" s="403" t="s">
        <v>17786</v>
      </c>
      <c r="B6">
        <v>10400</v>
      </c>
      <c r="C6" t="s">
        <v>17787</v>
      </c>
      <c r="D6">
        <v>184</v>
      </c>
      <c r="E6" s="404">
        <v>171115144</v>
      </c>
      <c r="F6" s="401" t="str">
        <f t="shared" si="0"/>
        <v>Í1+/.È4IÎ</v>
      </c>
    </row>
    <row r="7" spans="1:6" ht="26.1">
      <c r="A7" s="403" t="s">
        <v>17788</v>
      </c>
      <c r="B7">
        <v>12000</v>
      </c>
      <c r="C7" t="s">
        <v>17789</v>
      </c>
      <c r="D7">
        <v>293</v>
      </c>
      <c r="E7" s="404">
        <v>171106371</v>
      </c>
      <c r="F7" s="401" t="str">
        <f t="shared" si="0"/>
        <v>Í1+&amp;EÈ1xÎ</v>
      </c>
    </row>
    <row r="8" spans="1:6" ht="26.1">
      <c r="A8" s="403" t="s">
        <v>17790</v>
      </c>
      <c r="B8">
        <v>12000</v>
      </c>
      <c r="C8" t="s">
        <v>17791</v>
      </c>
      <c r="D8">
        <v>157</v>
      </c>
      <c r="E8" s="404">
        <v>171116352</v>
      </c>
      <c r="F8" s="401" t="str">
        <f t="shared" si="0"/>
        <v>Í1+0CÈ2-Î</v>
      </c>
    </row>
    <row r="9" spans="1:6" ht="26.1">
      <c r="A9" s="403" t="s">
        <v>17792</v>
      </c>
      <c r="B9">
        <v>4700</v>
      </c>
      <c r="C9" t="s">
        <v>17793</v>
      </c>
      <c r="D9">
        <v>414</v>
      </c>
      <c r="E9" s="404">
        <v>171115315</v>
      </c>
      <c r="F9" s="401" t="str">
        <f t="shared" si="0"/>
        <v>Í1+/?È5,Î</v>
      </c>
    </row>
    <row r="10" spans="1:6" ht="26.1">
      <c r="A10" s="403" t="s">
        <v>17794</v>
      </c>
      <c r="B10">
        <v>8800</v>
      </c>
      <c r="C10" t="s">
        <v>17795</v>
      </c>
      <c r="D10">
        <v>413</v>
      </c>
      <c r="E10" s="404">
        <v>171115314</v>
      </c>
      <c r="F10" s="401" t="str">
        <f t="shared" si="0"/>
        <v>Í1+/?È4&amp;Î</v>
      </c>
    </row>
    <row r="11" spans="1:6" ht="26.1">
      <c r="A11" s="403" t="s">
        <v>17796</v>
      </c>
      <c r="B11">
        <v>31200</v>
      </c>
      <c r="C11" t="s">
        <v>17797</v>
      </c>
      <c r="D11">
        <v>334</v>
      </c>
      <c r="E11" s="404">
        <v>171105836</v>
      </c>
      <c r="F11" s="401" t="str">
        <f t="shared" si="0"/>
        <v>Í1+%sÈ6}Î</v>
      </c>
    </row>
    <row r="12" spans="1:6" ht="26.1">
      <c r="A12" s="403" t="s">
        <v>17798</v>
      </c>
      <c r="B12">
        <v>10400</v>
      </c>
      <c r="C12" t="s">
        <v>17799</v>
      </c>
      <c r="D12">
        <v>421</v>
      </c>
      <c r="E12" s="404">
        <v>171106440</v>
      </c>
      <c r="F12" s="401" t="str">
        <f t="shared" si="0"/>
        <v>Í1+&amp;LÈ0'Î</v>
      </c>
    </row>
    <row r="13" spans="1:6" ht="26.1">
      <c r="A13" s="403" t="s">
        <v>17800</v>
      </c>
      <c r="B13">
        <v>18400</v>
      </c>
      <c r="C13" t="s">
        <v>17801</v>
      </c>
      <c r="D13">
        <v>52</v>
      </c>
      <c r="E13" s="404">
        <v>171105655</v>
      </c>
      <c r="F13" s="401" t="str">
        <f t="shared" si="0"/>
        <v>Í1+%aÈ5/Î</v>
      </c>
    </row>
    <row r="14" spans="1:6" ht="26.1" hidden="1">
      <c r="A14" s="403" t="s">
        <v>17802</v>
      </c>
      <c r="B14">
        <v>42400</v>
      </c>
      <c r="C14" t="s">
        <v>17803</v>
      </c>
      <c r="D14">
        <v>560</v>
      </c>
      <c r="F14" s="401" t="e">
        <f t="shared" si="0"/>
        <v>#VALUE!</v>
      </c>
    </row>
    <row r="15" spans="1:6" ht="26.1">
      <c r="A15" s="403" t="s">
        <v>17804</v>
      </c>
      <c r="B15">
        <v>3400</v>
      </c>
      <c r="C15" t="s">
        <v>17805</v>
      </c>
      <c r="D15">
        <v>327</v>
      </c>
      <c r="E15" s="404">
        <v>171115252</v>
      </c>
      <c r="F15" s="401" t="str">
        <f t="shared" si="0"/>
        <v>Í1+/9È2iÎ</v>
      </c>
    </row>
    <row r="16" spans="1:6" ht="26.1">
      <c r="A16" s="403" t="s">
        <v>17806</v>
      </c>
      <c r="B16">
        <v>13600</v>
      </c>
      <c r="C16" t="s">
        <v>17807</v>
      </c>
      <c r="D16">
        <v>328</v>
      </c>
      <c r="E16" s="404">
        <v>171115253</v>
      </c>
      <c r="F16" s="401" t="str">
        <f t="shared" si="0"/>
        <v>Í1+/9È3oÎ</v>
      </c>
    </row>
    <row r="17" spans="1:6" ht="26.1">
      <c r="A17" s="403" t="s">
        <v>17808</v>
      </c>
      <c r="B17">
        <v>31200</v>
      </c>
      <c r="C17" t="s">
        <v>17809</v>
      </c>
      <c r="D17">
        <v>467</v>
      </c>
      <c r="E17" s="404">
        <v>171108609</v>
      </c>
      <c r="F17" s="401" t="str">
        <f t="shared" si="0"/>
        <v>Í1+(\È9&lt;Î</v>
      </c>
    </row>
    <row r="18" spans="1:6" ht="26.1">
      <c r="A18" s="403" t="s">
        <v>17810</v>
      </c>
      <c r="B18">
        <v>3400</v>
      </c>
      <c r="C18" t="s">
        <v>17811</v>
      </c>
      <c r="D18">
        <v>379</v>
      </c>
      <c r="E18" s="404">
        <v>171112561</v>
      </c>
      <c r="F18" s="401" t="str">
        <f t="shared" si="0"/>
        <v>Í1+,XÈ1oÎ</v>
      </c>
    </row>
    <row r="19" spans="1:6" ht="26.1">
      <c r="A19" s="403" t="s">
        <v>17812</v>
      </c>
      <c r="B19">
        <v>34400</v>
      </c>
      <c r="C19" t="s">
        <v>17813</v>
      </c>
      <c r="D19">
        <v>127</v>
      </c>
      <c r="E19" s="404">
        <v>171106292</v>
      </c>
      <c r="F19" s="401" t="str">
        <f t="shared" si="0"/>
        <v>Í1+&amp;=È2^Î</v>
      </c>
    </row>
    <row r="20" spans="1:6" ht="26.1" hidden="1">
      <c r="A20" s="403" t="s">
        <v>17814</v>
      </c>
      <c r="B20">
        <v>3400</v>
      </c>
      <c r="C20" t="s">
        <v>17815</v>
      </c>
      <c r="D20">
        <v>357</v>
      </c>
      <c r="F20" s="401" t="e">
        <f t="shared" si="0"/>
        <v>#VALUE!</v>
      </c>
    </row>
    <row r="21" spans="1:6" ht="26.1" hidden="1">
      <c r="A21" s="403" t="s">
        <v>17816</v>
      </c>
      <c r="B21">
        <v>10400</v>
      </c>
      <c r="C21" t="s">
        <v>17817</v>
      </c>
      <c r="D21">
        <v>585</v>
      </c>
      <c r="F21" s="401" t="e">
        <f t="shared" si="0"/>
        <v>#VALUE!</v>
      </c>
    </row>
    <row r="22" spans="1:6" ht="26.1" hidden="1">
      <c r="A22" s="403" t="s">
        <v>17818</v>
      </c>
      <c r="B22">
        <v>15200</v>
      </c>
      <c r="C22" t="s">
        <v>17819</v>
      </c>
      <c r="D22">
        <v>550</v>
      </c>
      <c r="F22" s="401" t="e">
        <f t="shared" si="0"/>
        <v>#VALUE!</v>
      </c>
    </row>
    <row r="23" spans="1:6" ht="26.1" hidden="1">
      <c r="A23" s="403" t="s">
        <v>17820</v>
      </c>
      <c r="B23">
        <v>3400</v>
      </c>
      <c r="C23" t="s">
        <v>17821</v>
      </c>
      <c r="D23">
        <v>553</v>
      </c>
      <c r="F23" s="401" t="e">
        <f t="shared" si="0"/>
        <v>#VALUE!</v>
      </c>
    </row>
    <row r="24" spans="1:6" ht="26.1" hidden="1">
      <c r="A24" s="403" t="s">
        <v>17822</v>
      </c>
      <c r="B24">
        <v>20000</v>
      </c>
      <c r="C24" t="s">
        <v>17823</v>
      </c>
      <c r="D24">
        <v>552</v>
      </c>
      <c r="F24" s="401" t="e">
        <f t="shared" si="0"/>
        <v>#VALUE!</v>
      </c>
    </row>
    <row r="25" spans="1:6" ht="26.1" hidden="1">
      <c r="A25" s="403" t="s">
        <v>17824</v>
      </c>
      <c r="B25">
        <v>13600</v>
      </c>
      <c r="C25" t="s">
        <v>17825</v>
      </c>
      <c r="D25">
        <v>551</v>
      </c>
      <c r="F25" s="401" t="e">
        <f t="shared" si="0"/>
        <v>#VALUE!</v>
      </c>
    </row>
    <row r="26" spans="1:6" ht="26.1">
      <c r="A26" s="403" t="s">
        <v>17826</v>
      </c>
      <c r="B26">
        <v>10400</v>
      </c>
      <c r="C26" t="s">
        <v>17827</v>
      </c>
      <c r="D26">
        <v>301</v>
      </c>
      <c r="E26" s="404">
        <v>171105766</v>
      </c>
      <c r="F26" s="401" t="str">
        <f t="shared" si="0"/>
        <v>Í1+%lÈ6aÎ</v>
      </c>
    </row>
    <row r="27" spans="1:6" ht="26.1">
      <c r="A27" s="403" t="s">
        <v>17828</v>
      </c>
      <c r="B27">
        <v>18400</v>
      </c>
      <c r="C27" t="s">
        <v>17829</v>
      </c>
      <c r="D27">
        <v>258</v>
      </c>
      <c r="E27" s="404">
        <v>171108423</v>
      </c>
      <c r="F27" s="401" t="str">
        <f t="shared" si="0"/>
        <v>Í1+(JÈ37Î</v>
      </c>
    </row>
    <row r="28" spans="1:6" ht="26.1" hidden="1">
      <c r="A28" s="403" t="s">
        <v>17830</v>
      </c>
      <c r="B28">
        <v>21600</v>
      </c>
      <c r="C28" t="s">
        <v>17831</v>
      </c>
      <c r="D28">
        <v>530</v>
      </c>
      <c r="F28" s="401" t="e">
        <f t="shared" si="0"/>
        <v>#VALUE!</v>
      </c>
    </row>
    <row r="29" spans="1:6" ht="26.1" hidden="1">
      <c r="A29" s="403" t="s">
        <v>17832</v>
      </c>
      <c r="B29">
        <v>18400</v>
      </c>
      <c r="C29" t="s">
        <v>17833</v>
      </c>
      <c r="D29">
        <v>524</v>
      </c>
      <c r="F29" s="401" t="e">
        <f t="shared" si="0"/>
        <v>#VALUE!</v>
      </c>
    </row>
    <row r="30" spans="1:6" ht="26.1">
      <c r="A30" s="403" t="s">
        <v>17834</v>
      </c>
      <c r="B30">
        <v>90400</v>
      </c>
      <c r="C30" t="s">
        <v>17835</v>
      </c>
      <c r="D30">
        <v>348</v>
      </c>
      <c r="E30" s="404">
        <v>171108174</v>
      </c>
      <c r="F30" s="401" t="str">
        <f t="shared" si="0"/>
        <v>Í1+(1È4@Î</v>
      </c>
    </row>
    <row r="31" spans="1:6" ht="26.1">
      <c r="A31" s="403" t="s">
        <v>17836</v>
      </c>
      <c r="B31">
        <v>24800</v>
      </c>
      <c r="C31" t="s">
        <v>17837</v>
      </c>
      <c r="D31">
        <v>160</v>
      </c>
      <c r="E31" s="404">
        <v>171105894</v>
      </c>
      <c r="F31" s="401" t="str">
        <f t="shared" si="0"/>
        <v>Í1+%yÈ4"Î</v>
      </c>
    </row>
    <row r="32" spans="1:6" ht="26.1">
      <c r="A32" s="403" t="s">
        <v>17838</v>
      </c>
      <c r="B32">
        <v>32800</v>
      </c>
      <c r="C32" t="s">
        <v>17839</v>
      </c>
      <c r="D32">
        <v>41</v>
      </c>
      <c r="E32" s="404">
        <v>171105841</v>
      </c>
      <c r="F32" s="401" t="str">
        <f t="shared" si="0"/>
        <v>Í1+%tÈ1cÎ</v>
      </c>
    </row>
    <row r="33" spans="1:6" ht="26.1">
      <c r="A33" s="403" t="s">
        <v>17840</v>
      </c>
      <c r="B33">
        <v>4700</v>
      </c>
      <c r="C33" t="s">
        <v>17841</v>
      </c>
      <c r="D33">
        <v>379</v>
      </c>
      <c r="E33" s="404">
        <v>171109086</v>
      </c>
      <c r="F33" s="401" t="str">
        <f t="shared" si="0"/>
        <v>Í1+)(È6+Î</v>
      </c>
    </row>
    <row r="34" spans="1:6" ht="26.1">
      <c r="A34" s="403" t="s">
        <v>14606</v>
      </c>
      <c r="B34">
        <v>23200</v>
      </c>
      <c r="C34" t="s">
        <v>17842</v>
      </c>
      <c r="D34">
        <v>280</v>
      </c>
      <c r="E34" s="404">
        <v>171109093</v>
      </c>
      <c r="F34" s="401" t="str">
        <f t="shared" si="0"/>
        <v>Í1+))È3ÈÎ</v>
      </c>
    </row>
    <row r="35" spans="1:6" ht="26.1" hidden="1">
      <c r="A35" s="403" t="s">
        <v>17843</v>
      </c>
      <c r="B35">
        <v>196000</v>
      </c>
      <c r="C35" t="s">
        <v>17844</v>
      </c>
      <c r="D35">
        <v>566</v>
      </c>
      <c r="F35" s="401" t="e">
        <f t="shared" si="0"/>
        <v>#VALUE!</v>
      </c>
    </row>
    <row r="36" spans="1:6" ht="26.1" hidden="1">
      <c r="A36" s="403" t="s">
        <v>17845</v>
      </c>
      <c r="B36">
        <v>29600</v>
      </c>
      <c r="C36" t="s">
        <v>17846</v>
      </c>
      <c r="D36">
        <v>565</v>
      </c>
      <c r="F36" s="401" t="e">
        <f t="shared" si="0"/>
        <v>#VALUE!</v>
      </c>
    </row>
    <row r="37" spans="1:6" ht="26.1">
      <c r="A37" s="403" t="s">
        <v>17847</v>
      </c>
      <c r="B37">
        <v>8800</v>
      </c>
      <c r="C37" t="s">
        <v>17848</v>
      </c>
      <c r="D37">
        <v>77</v>
      </c>
      <c r="E37" s="404">
        <v>171109121</v>
      </c>
      <c r="F37" s="401" t="str">
        <f t="shared" si="0"/>
        <v>Í1+),È1ÈÎ</v>
      </c>
    </row>
    <row r="38" spans="1:6" ht="26.1">
      <c r="A38" s="403" t="s">
        <v>17849</v>
      </c>
      <c r="B38">
        <v>133600</v>
      </c>
      <c r="C38" t="s">
        <v>17850</v>
      </c>
      <c r="D38">
        <v>21</v>
      </c>
      <c r="E38" s="404">
        <v>171113173</v>
      </c>
      <c r="F38" s="401" t="str">
        <f t="shared" si="0"/>
        <v>Í1+-1È3IÎ</v>
      </c>
    </row>
    <row r="39" spans="1:6" ht="26.1">
      <c r="A39" s="403" t="s">
        <v>17851</v>
      </c>
      <c r="B39">
        <v>20000</v>
      </c>
      <c r="C39" t="s">
        <v>17852</v>
      </c>
      <c r="D39">
        <v>196</v>
      </c>
      <c r="E39" s="404">
        <v>171106326</v>
      </c>
      <c r="F39" s="401" t="str">
        <f t="shared" si="0"/>
        <v>Í1+&amp;@È6ÆÎ</v>
      </c>
    </row>
    <row r="40" spans="1:6" ht="26.1">
      <c r="A40" s="403" t="s">
        <v>17853</v>
      </c>
      <c r="B40">
        <v>53600</v>
      </c>
      <c r="C40" t="s">
        <v>17854</v>
      </c>
      <c r="D40">
        <v>453</v>
      </c>
      <c r="E40" s="404">
        <v>171107361</v>
      </c>
      <c r="F40" s="401" t="str">
        <f t="shared" si="0"/>
        <v>Í1+'DÈ1wÎ</v>
      </c>
    </row>
    <row r="41" spans="1:6" ht="26.1">
      <c r="A41" s="403" t="s">
        <v>17855</v>
      </c>
      <c r="B41">
        <v>23200</v>
      </c>
      <c r="C41" t="s">
        <v>17856</v>
      </c>
      <c r="D41">
        <v>155</v>
      </c>
      <c r="E41" s="404">
        <v>171105764</v>
      </c>
      <c r="F41" s="401" t="str">
        <f t="shared" si="0"/>
        <v>Í1+%lÈ4UÎ</v>
      </c>
    </row>
    <row r="42" spans="1:6" ht="26.1">
      <c r="A42" s="403" t="s">
        <v>17857</v>
      </c>
      <c r="B42">
        <v>26400</v>
      </c>
      <c r="C42" t="s">
        <v>17858</v>
      </c>
      <c r="D42">
        <v>279</v>
      </c>
      <c r="E42" s="404">
        <v>171106033</v>
      </c>
      <c r="F42" s="401" t="str">
        <f t="shared" si="0"/>
        <v>Í1+&amp;#È3cÎ</v>
      </c>
    </row>
    <row r="43" spans="1:6" ht="26.1">
      <c r="A43" s="403" t="s">
        <v>17859</v>
      </c>
      <c r="B43">
        <v>77600</v>
      </c>
      <c r="C43" t="s">
        <v>17860</v>
      </c>
      <c r="D43">
        <v>327</v>
      </c>
      <c r="E43" s="404">
        <v>171110276</v>
      </c>
      <c r="F43" s="401" t="str">
        <f t="shared" si="0"/>
        <v>Í1+*;È6zÎ</v>
      </c>
    </row>
    <row r="44" spans="1:6" ht="26.1">
      <c r="A44" s="403" t="s">
        <v>17861</v>
      </c>
      <c r="B44">
        <v>55200</v>
      </c>
      <c r="C44" t="s">
        <v>17862</v>
      </c>
      <c r="D44">
        <v>314</v>
      </c>
      <c r="E44" s="404">
        <v>171108141</v>
      </c>
      <c r="F44" s="401" t="str">
        <f t="shared" si="0"/>
        <v>Í1+(.È1"Î</v>
      </c>
    </row>
    <row r="45" spans="1:6" ht="26.1">
      <c r="A45" s="403" t="s">
        <v>17863</v>
      </c>
      <c r="B45">
        <v>53600</v>
      </c>
      <c r="C45" t="s">
        <v>17864</v>
      </c>
      <c r="D45">
        <v>42</v>
      </c>
      <c r="E45" s="404">
        <v>171108202</v>
      </c>
      <c r="F45" s="401" t="str">
        <f t="shared" si="0"/>
        <v>Í1+(4È2@Î</v>
      </c>
    </row>
    <row r="46" spans="1:6" ht="26.1">
      <c r="A46" s="403" t="s">
        <v>17865</v>
      </c>
      <c r="B46">
        <v>157600</v>
      </c>
      <c r="C46" t="s">
        <v>17866</v>
      </c>
      <c r="D46">
        <v>249</v>
      </c>
      <c r="E46" s="404">
        <v>171106351</v>
      </c>
      <c r="F46" s="401" t="str">
        <f t="shared" si="0"/>
        <v>Í1+&amp;CÈ1pÎ</v>
      </c>
    </row>
    <row r="47" spans="1:6" ht="26.1" hidden="1">
      <c r="A47" s="403" t="s">
        <v>17867</v>
      </c>
      <c r="B47">
        <v>10400</v>
      </c>
      <c r="C47" t="s">
        <v>17868</v>
      </c>
      <c r="D47">
        <v>562</v>
      </c>
      <c r="F47" s="401" t="e">
        <f t="shared" si="0"/>
        <v>#VALUE!</v>
      </c>
    </row>
    <row r="48" spans="1:6" ht="26.1">
      <c r="A48" s="403" t="s">
        <v>17869</v>
      </c>
      <c r="B48">
        <v>18400</v>
      </c>
      <c r="C48" t="s">
        <v>17870</v>
      </c>
      <c r="D48">
        <v>149</v>
      </c>
      <c r="E48" s="404">
        <v>171116344</v>
      </c>
      <c r="F48" s="401" t="str">
        <f t="shared" si="0"/>
        <v>Í1+0BÈ45Î</v>
      </c>
    </row>
    <row r="49" spans="1:6" ht="26.1">
      <c r="A49" s="403" t="s">
        <v>17871</v>
      </c>
      <c r="B49">
        <v>8800</v>
      </c>
      <c r="C49" t="s">
        <v>17872</v>
      </c>
      <c r="D49">
        <v>150</v>
      </c>
      <c r="E49" s="404">
        <v>171116345</v>
      </c>
      <c r="F49" s="401" t="str">
        <f t="shared" si="0"/>
        <v>Í1+0BÈ5;Î</v>
      </c>
    </row>
    <row r="50" spans="1:6" ht="26.1">
      <c r="A50" s="403" t="s">
        <v>17873</v>
      </c>
      <c r="B50">
        <v>3400</v>
      </c>
      <c r="C50" t="s">
        <v>17874</v>
      </c>
      <c r="D50">
        <v>443</v>
      </c>
      <c r="E50" s="404">
        <v>171113541</v>
      </c>
      <c r="F50" s="401" t="str">
        <f t="shared" si="0"/>
        <v>Í1+-VÈ1jÎ</v>
      </c>
    </row>
    <row r="51" spans="1:6" ht="26.1">
      <c r="A51" s="403" t="s">
        <v>17875</v>
      </c>
      <c r="B51">
        <v>26400</v>
      </c>
      <c r="C51" t="s">
        <v>17876</v>
      </c>
      <c r="D51">
        <v>425</v>
      </c>
      <c r="E51" s="404">
        <v>171116594</v>
      </c>
      <c r="F51" s="401" t="str">
        <f t="shared" si="0"/>
        <v>Í1+0[È42Î</v>
      </c>
    </row>
    <row r="52" spans="1:6" ht="26.1" hidden="1">
      <c r="A52" s="403" t="s">
        <v>17877</v>
      </c>
      <c r="B52">
        <v>60000</v>
      </c>
      <c r="C52" t="s">
        <v>17878</v>
      </c>
      <c r="D52">
        <v>161</v>
      </c>
      <c r="F52" s="401" t="e">
        <f t="shared" si="0"/>
        <v>#VALUE!</v>
      </c>
    </row>
    <row r="53" spans="1:6" ht="26.1">
      <c r="A53" s="403" t="s">
        <v>17879</v>
      </c>
      <c r="B53">
        <v>32800</v>
      </c>
      <c r="C53" t="s">
        <v>17880</v>
      </c>
      <c r="D53">
        <v>84</v>
      </c>
      <c r="E53" s="404">
        <v>171109318</v>
      </c>
      <c r="F53" s="401" t="str">
        <f t="shared" si="0"/>
        <v>Í1+)?È8,Î</v>
      </c>
    </row>
    <row r="54" spans="1:6" ht="26.1">
      <c r="A54" s="403" t="s">
        <v>17881</v>
      </c>
      <c r="B54">
        <v>7200</v>
      </c>
      <c r="C54" t="s">
        <v>17882</v>
      </c>
      <c r="D54">
        <v>63</v>
      </c>
      <c r="E54" s="404">
        <v>171110340</v>
      </c>
      <c r="F54" s="401" t="str">
        <f t="shared" si="0"/>
        <v>Í1+*BÈ0rÎ</v>
      </c>
    </row>
    <row r="55" spans="1:6" ht="26.1">
      <c r="A55" s="403" t="s">
        <v>17883</v>
      </c>
      <c r="B55">
        <v>26400</v>
      </c>
      <c r="C55" t="s">
        <v>17884</v>
      </c>
      <c r="D55">
        <v>136</v>
      </c>
      <c r="E55" s="404">
        <v>171105353</v>
      </c>
      <c r="F55" s="401" t="str">
        <f t="shared" si="0"/>
        <v>Í1+%CÈ3yÎ</v>
      </c>
    </row>
    <row r="56" spans="1:6" ht="26.1" hidden="1">
      <c r="A56" s="403" t="s">
        <v>17885</v>
      </c>
      <c r="B56">
        <v>8800</v>
      </c>
      <c r="C56" t="s">
        <v>17886</v>
      </c>
      <c r="D56">
        <v>58</v>
      </c>
      <c r="F56" s="401" t="e">
        <f t="shared" si="0"/>
        <v>#VALUE!</v>
      </c>
    </row>
    <row r="57" spans="1:6" ht="26.1">
      <c r="A57" s="403" t="s">
        <v>11588</v>
      </c>
      <c r="B57">
        <v>23200</v>
      </c>
      <c r="C57" t="s">
        <v>17887</v>
      </c>
      <c r="D57">
        <v>463</v>
      </c>
      <c r="E57" s="404">
        <v>171116628</v>
      </c>
      <c r="F57" s="401" t="str">
        <f t="shared" si="0"/>
        <v>Í1+0^È8VÎ</v>
      </c>
    </row>
    <row r="58" spans="1:6" ht="26.1" hidden="1">
      <c r="A58" s="403" t="s">
        <v>17888</v>
      </c>
      <c r="B58">
        <v>12000</v>
      </c>
      <c r="C58" t="s">
        <v>17889</v>
      </c>
      <c r="D58">
        <v>266</v>
      </c>
      <c r="F58" s="401" t="e">
        <f t="shared" si="0"/>
        <v>#VALUE!</v>
      </c>
    </row>
    <row r="59" spans="1:6" ht="26.1">
      <c r="A59" s="403" t="s">
        <v>17890</v>
      </c>
      <c r="B59">
        <v>31200</v>
      </c>
      <c r="C59" t="s">
        <v>17891</v>
      </c>
      <c r="D59">
        <v>347</v>
      </c>
      <c r="E59" s="404">
        <v>171108173</v>
      </c>
      <c r="F59" s="401" t="str">
        <f t="shared" si="0"/>
        <v>Í1+(1È3:Î</v>
      </c>
    </row>
    <row r="60" spans="1:6" ht="26.1">
      <c r="A60" s="403" t="s">
        <v>17892</v>
      </c>
      <c r="B60">
        <v>12000</v>
      </c>
      <c r="C60" t="s">
        <v>17893</v>
      </c>
      <c r="D60">
        <v>131</v>
      </c>
      <c r="E60" s="404">
        <v>171105753</v>
      </c>
      <c r="F60" s="401" t="str">
        <f t="shared" si="0"/>
        <v>Í1+%kÈ3KÎ</v>
      </c>
    </row>
    <row r="61" spans="1:6" ht="26.1">
      <c r="A61" s="403" t="s">
        <v>17894</v>
      </c>
      <c r="B61">
        <v>29600</v>
      </c>
      <c r="C61" t="s">
        <v>17895</v>
      </c>
      <c r="D61">
        <v>256</v>
      </c>
      <c r="E61" s="404">
        <v>171106357</v>
      </c>
      <c r="F61" s="401" t="str">
        <f t="shared" si="0"/>
        <v>Í1+&amp;CÈ7-Î</v>
      </c>
    </row>
    <row r="62" spans="1:6" ht="26.1">
      <c r="A62" s="403" t="s">
        <v>17896</v>
      </c>
      <c r="B62">
        <v>13600</v>
      </c>
      <c r="C62" t="s">
        <v>17897</v>
      </c>
      <c r="D62">
        <v>234</v>
      </c>
      <c r="E62" s="404">
        <v>171111486</v>
      </c>
      <c r="F62" s="401" t="str">
        <f t="shared" si="0"/>
        <v>Í1++PÈ6jÎ</v>
      </c>
    </row>
    <row r="63" spans="1:6" ht="26.1">
      <c r="A63" s="403" t="s">
        <v>17898</v>
      </c>
      <c r="B63">
        <v>50400</v>
      </c>
      <c r="C63" t="s">
        <v>17899</v>
      </c>
      <c r="D63">
        <v>63</v>
      </c>
      <c r="E63" s="404">
        <v>171105287</v>
      </c>
      <c r="F63" s="401" t="str">
        <f t="shared" si="0"/>
        <v>Í1+%&lt;È7uÎ</v>
      </c>
    </row>
    <row r="64" spans="1:6" ht="26.1">
      <c r="A64" s="403" t="s">
        <v>17900</v>
      </c>
      <c r="B64">
        <v>21600</v>
      </c>
      <c r="C64" t="s">
        <v>17901</v>
      </c>
      <c r="D64">
        <v>409</v>
      </c>
      <c r="E64" s="404">
        <v>171106429</v>
      </c>
      <c r="F64" s="401" t="str">
        <f t="shared" si="0"/>
        <v>Í1+&amp;JÈ9UÎ</v>
      </c>
    </row>
    <row r="65" spans="1:6" ht="26.1">
      <c r="A65" s="403" t="s">
        <v>17902</v>
      </c>
      <c r="B65">
        <v>23200</v>
      </c>
      <c r="C65" t="s">
        <v>17903</v>
      </c>
      <c r="D65">
        <v>90</v>
      </c>
      <c r="E65" s="404">
        <v>171112296</v>
      </c>
      <c r="F65" s="401" t="str">
        <f t="shared" si="0"/>
        <v>Í1+,=È6!Î</v>
      </c>
    </row>
    <row r="66" spans="1:6" ht="26.1" hidden="1">
      <c r="A66" s="403" t="s">
        <v>17904</v>
      </c>
      <c r="B66">
        <v>13600</v>
      </c>
      <c r="C66" t="s">
        <v>17905</v>
      </c>
      <c r="D66">
        <v>562</v>
      </c>
      <c r="F66" s="401" t="e">
        <f t="shared" si="0"/>
        <v>#VALUE!</v>
      </c>
    </row>
    <row r="67" spans="1:6" ht="26.1">
      <c r="A67" s="403" t="s">
        <v>17906</v>
      </c>
      <c r="B67">
        <v>8800</v>
      </c>
      <c r="C67" t="s">
        <v>17907</v>
      </c>
      <c r="D67">
        <v>245</v>
      </c>
      <c r="E67" s="404">
        <v>171107849</v>
      </c>
      <c r="F67" s="401" t="str">
        <f t="shared" ref="F67:F130" si="1">Code128(E67)</f>
        <v>Í1+'tÈ92Î</v>
      </c>
    </row>
    <row r="68" spans="1:6" ht="26.1">
      <c r="A68" s="403" t="s">
        <v>17908</v>
      </c>
      <c r="B68">
        <v>32800</v>
      </c>
      <c r="C68" t="s">
        <v>17909</v>
      </c>
      <c r="D68">
        <v>106</v>
      </c>
      <c r="E68" s="404">
        <v>171105724</v>
      </c>
      <c r="F68" s="401" t="str">
        <f t="shared" si="1"/>
        <v>Í1+%hÈ4EÎ</v>
      </c>
    </row>
    <row r="69" spans="1:6" ht="26.1">
      <c r="A69" s="403" t="s">
        <v>17910</v>
      </c>
      <c r="B69">
        <v>24800</v>
      </c>
      <c r="C69" t="s">
        <v>17911</v>
      </c>
      <c r="D69">
        <v>58</v>
      </c>
      <c r="E69" s="404">
        <v>171105108</v>
      </c>
      <c r="F69" s="401" t="str">
        <f t="shared" si="1"/>
        <v>Í1+%*È83Î</v>
      </c>
    </row>
    <row r="70" spans="1:6" ht="26.1" hidden="1">
      <c r="A70" s="403" t="s">
        <v>17912</v>
      </c>
      <c r="B70">
        <v>32800</v>
      </c>
      <c r="C70" t="s">
        <v>17913</v>
      </c>
      <c r="D70">
        <v>173</v>
      </c>
      <c r="F70" s="401" t="e">
        <f t="shared" si="1"/>
        <v>#VALUE!</v>
      </c>
    </row>
    <row r="71" spans="1:6" ht="26.1">
      <c r="A71" s="403" t="s">
        <v>17914</v>
      </c>
      <c r="B71">
        <v>40800</v>
      </c>
      <c r="C71" t="s">
        <v>17915</v>
      </c>
      <c r="D71">
        <v>416</v>
      </c>
      <c r="E71" s="404">
        <v>171113468</v>
      </c>
      <c r="F71" s="401" t="str">
        <f t="shared" si="1"/>
        <v>Í1+-NÈ8tÎ</v>
      </c>
    </row>
    <row r="72" spans="1:6" ht="26.1">
      <c r="A72" s="403" t="s">
        <v>17916</v>
      </c>
      <c r="B72">
        <v>10400</v>
      </c>
      <c r="C72" t="s">
        <v>17917</v>
      </c>
      <c r="D72">
        <v>377</v>
      </c>
      <c r="E72" s="404">
        <v>171116550</v>
      </c>
      <c r="F72" s="401" t="str">
        <f t="shared" si="1"/>
        <v>Í1+0WÈ0qÎ</v>
      </c>
    </row>
    <row r="73" spans="1:6" ht="26.1">
      <c r="A73" s="403" t="s">
        <v>17918</v>
      </c>
      <c r="B73">
        <v>28000</v>
      </c>
      <c r="C73" t="s">
        <v>17919</v>
      </c>
      <c r="D73">
        <v>163</v>
      </c>
      <c r="E73" s="404">
        <v>171106230</v>
      </c>
      <c r="F73" s="401" t="str">
        <f t="shared" si="1"/>
        <v>Í1+&amp;7È0:Î</v>
      </c>
    </row>
    <row r="74" spans="1:6" ht="26.1">
      <c r="A74" s="403" t="s">
        <v>17920</v>
      </c>
      <c r="B74">
        <v>88800</v>
      </c>
      <c r="C74" t="s">
        <v>17921</v>
      </c>
      <c r="D74">
        <v>123</v>
      </c>
      <c r="E74" s="404">
        <v>171106207</v>
      </c>
      <c r="F74" s="401" t="str">
        <f t="shared" si="1"/>
        <v>Í1+&amp;4È7XÎ</v>
      </c>
    </row>
    <row r="75" spans="1:6" ht="26.1">
      <c r="A75" s="403" t="s">
        <v>17922</v>
      </c>
      <c r="B75">
        <v>28000</v>
      </c>
      <c r="C75" t="s">
        <v>17923</v>
      </c>
      <c r="D75">
        <v>348</v>
      </c>
      <c r="E75" s="404">
        <v>171104846</v>
      </c>
      <c r="F75" s="401" t="str">
        <f t="shared" si="1"/>
        <v>Í1+$tÈ6~Î</v>
      </c>
    </row>
    <row r="76" spans="1:6" ht="26.1">
      <c r="A76" s="403" t="s">
        <v>12628</v>
      </c>
      <c r="B76">
        <v>7200</v>
      </c>
      <c r="C76" t="s">
        <v>17924</v>
      </c>
      <c r="D76">
        <v>91</v>
      </c>
      <c r="E76" s="404">
        <v>171112297</v>
      </c>
      <c r="F76" s="401" t="str">
        <f t="shared" si="1"/>
        <v>Í1+,=È7'Î</v>
      </c>
    </row>
    <row r="77" spans="1:6" ht="26.1">
      <c r="A77" s="403" t="s">
        <v>17925</v>
      </c>
      <c r="B77">
        <v>23200</v>
      </c>
      <c r="C77" t="s">
        <v>17926</v>
      </c>
      <c r="D77">
        <v>422</v>
      </c>
      <c r="E77" s="404">
        <v>171110146</v>
      </c>
      <c r="F77" s="401" t="str">
        <f t="shared" si="1"/>
        <v>Í1+*.È6FÎ</v>
      </c>
    </row>
    <row r="78" spans="1:6" ht="26.1" hidden="1">
      <c r="A78" s="403" t="s">
        <v>17927</v>
      </c>
      <c r="B78">
        <v>16800</v>
      </c>
      <c r="C78" t="s">
        <v>17928</v>
      </c>
      <c r="D78">
        <v>485</v>
      </c>
      <c r="F78" s="401" t="e">
        <f t="shared" si="1"/>
        <v>#VALUE!</v>
      </c>
    </row>
    <row r="79" spans="1:6" ht="26.1" hidden="1">
      <c r="A79" s="403" t="s">
        <v>17929</v>
      </c>
      <c r="B79">
        <v>12000</v>
      </c>
      <c r="C79" t="s">
        <v>17930</v>
      </c>
      <c r="D79">
        <v>118</v>
      </c>
      <c r="F79" s="401" t="e">
        <f t="shared" si="1"/>
        <v>#VALUE!</v>
      </c>
    </row>
    <row r="80" spans="1:6" ht="26.1" hidden="1">
      <c r="A80" s="403" t="s">
        <v>17931</v>
      </c>
      <c r="B80">
        <v>7200</v>
      </c>
      <c r="C80" t="s">
        <v>17932</v>
      </c>
      <c r="D80">
        <v>120</v>
      </c>
      <c r="F80" s="401" t="e">
        <f t="shared" si="1"/>
        <v>#VALUE!</v>
      </c>
    </row>
    <row r="81" spans="1:6" ht="26.1" hidden="1">
      <c r="A81" s="403" t="s">
        <v>17933</v>
      </c>
      <c r="B81">
        <v>10400</v>
      </c>
      <c r="C81" t="s">
        <v>17934</v>
      </c>
      <c r="D81">
        <v>598</v>
      </c>
      <c r="F81" s="401" t="e">
        <f t="shared" si="1"/>
        <v>#VALUE!</v>
      </c>
    </row>
    <row r="82" spans="1:6" ht="26.1" hidden="1">
      <c r="A82" s="403" t="s">
        <v>17935</v>
      </c>
      <c r="B82">
        <v>13600</v>
      </c>
      <c r="C82" t="s">
        <v>17936</v>
      </c>
      <c r="D82">
        <v>146</v>
      </c>
      <c r="F82" s="401" t="e">
        <f t="shared" si="1"/>
        <v>#VALUE!</v>
      </c>
    </row>
    <row r="83" spans="1:6" ht="26.1">
      <c r="A83" s="403" t="s">
        <v>17937</v>
      </c>
      <c r="B83">
        <v>13600</v>
      </c>
      <c r="C83" t="s">
        <v>17938</v>
      </c>
      <c r="D83">
        <v>19</v>
      </c>
      <c r="E83" s="404">
        <v>171109284</v>
      </c>
      <c r="F83" s="401" t="str">
        <f t="shared" si="1"/>
        <v>Í1+)&lt;È4oÎ</v>
      </c>
    </row>
    <row r="84" spans="1:6" ht="26.1" hidden="1">
      <c r="A84" s="403" t="s">
        <v>17939</v>
      </c>
      <c r="B84">
        <v>143200</v>
      </c>
      <c r="C84" t="s">
        <v>17940</v>
      </c>
      <c r="D84">
        <v>56</v>
      </c>
      <c r="F84" s="401" t="e">
        <f t="shared" si="1"/>
        <v>#VALUE!</v>
      </c>
    </row>
    <row r="85" spans="1:6" ht="26.1">
      <c r="A85" s="403" t="s">
        <v>17941</v>
      </c>
      <c r="B85">
        <v>50400</v>
      </c>
      <c r="C85" t="s">
        <v>17942</v>
      </c>
      <c r="D85">
        <v>340</v>
      </c>
      <c r="E85" s="404">
        <v>171106391</v>
      </c>
      <c r="F85" s="401" t="str">
        <f t="shared" si="1"/>
        <v>Í1+&amp;GÈ1ÄÎ</v>
      </c>
    </row>
    <row r="86" spans="1:6" ht="26.1">
      <c r="A86" s="403" t="s">
        <v>17943</v>
      </c>
      <c r="B86">
        <v>26400</v>
      </c>
      <c r="C86" t="s">
        <v>17944</v>
      </c>
      <c r="D86">
        <v>101</v>
      </c>
      <c r="E86" s="404">
        <v>171113496</v>
      </c>
      <c r="F86" s="401" t="str">
        <f t="shared" si="1"/>
        <v>Í1+-QÈ6tÎ</v>
      </c>
    </row>
    <row r="87" spans="1:6" ht="26.1" hidden="1">
      <c r="A87" s="403" t="s">
        <v>17945</v>
      </c>
      <c r="B87">
        <v>10400</v>
      </c>
      <c r="C87" t="s">
        <v>17946</v>
      </c>
      <c r="D87">
        <v>569</v>
      </c>
      <c r="F87" s="401" t="e">
        <f t="shared" si="1"/>
        <v>#VALUE!</v>
      </c>
    </row>
    <row r="88" spans="1:6" ht="26.1">
      <c r="A88" s="403" t="s">
        <v>17947</v>
      </c>
      <c r="B88">
        <v>88800</v>
      </c>
      <c r="C88" t="s">
        <v>17948</v>
      </c>
      <c r="D88">
        <v>125</v>
      </c>
      <c r="E88" s="404">
        <v>171108351</v>
      </c>
      <c r="F88" s="401" t="str">
        <f t="shared" si="1"/>
        <v>Í1+(CÈ1vÎ</v>
      </c>
    </row>
    <row r="89" spans="1:6" ht="26.1" hidden="1">
      <c r="A89" s="403" t="s">
        <v>17949</v>
      </c>
      <c r="B89">
        <v>29600</v>
      </c>
      <c r="C89" t="s">
        <v>17950</v>
      </c>
      <c r="D89">
        <v>574</v>
      </c>
      <c r="F89" s="401" t="e">
        <f t="shared" si="1"/>
        <v>#VALUE!</v>
      </c>
    </row>
    <row r="90" spans="1:6" ht="26.1">
      <c r="A90" s="403" t="s">
        <v>17951</v>
      </c>
      <c r="B90">
        <v>32800</v>
      </c>
      <c r="C90" t="s">
        <v>17952</v>
      </c>
      <c r="D90">
        <v>231</v>
      </c>
      <c r="E90" s="404">
        <v>171105535</v>
      </c>
      <c r="F90" s="401" t="str">
        <f t="shared" si="1"/>
        <v>Í1+%UÈ5fÎ</v>
      </c>
    </row>
    <row r="91" spans="1:6" ht="26.1" hidden="1">
      <c r="A91" s="403" t="s">
        <v>17953</v>
      </c>
      <c r="B91">
        <v>31200</v>
      </c>
      <c r="C91" t="s">
        <v>17954</v>
      </c>
      <c r="D91">
        <v>311</v>
      </c>
      <c r="F91" s="401" t="e">
        <f t="shared" si="1"/>
        <v>#VALUE!</v>
      </c>
    </row>
    <row r="92" spans="1:6" ht="26.1">
      <c r="A92" s="403" t="s">
        <v>17955</v>
      </c>
      <c r="B92">
        <v>8800</v>
      </c>
      <c r="C92" t="s">
        <v>17956</v>
      </c>
      <c r="D92">
        <v>445</v>
      </c>
      <c r="E92" s="404">
        <v>171106460</v>
      </c>
      <c r="F92" s="401" t="str">
        <f t="shared" si="1"/>
        <v>Í1+&amp;NÈ0/Î</v>
      </c>
    </row>
    <row r="93" spans="1:6" ht="26.1">
      <c r="A93" s="403" t="s">
        <v>17957</v>
      </c>
      <c r="B93">
        <v>72800</v>
      </c>
      <c r="C93" t="s">
        <v>17958</v>
      </c>
      <c r="D93">
        <v>124</v>
      </c>
      <c r="E93" s="404">
        <v>171108350</v>
      </c>
      <c r="F93" s="401" t="str">
        <f t="shared" si="1"/>
        <v>Í1+(CÈ0pÎ</v>
      </c>
    </row>
    <row r="94" spans="1:6" ht="26.1">
      <c r="A94" s="403" t="s">
        <v>17959</v>
      </c>
      <c r="B94">
        <v>7200</v>
      </c>
      <c r="C94" t="s">
        <v>17960</v>
      </c>
      <c r="D94">
        <v>130</v>
      </c>
      <c r="E94" s="404">
        <v>171108355</v>
      </c>
      <c r="F94" s="401" t="str">
        <f t="shared" si="1"/>
        <v>Í1+(CÈ5'Î</v>
      </c>
    </row>
    <row r="95" spans="1:6" ht="26.1">
      <c r="A95" s="403" t="s">
        <v>17961</v>
      </c>
      <c r="B95">
        <v>111200</v>
      </c>
      <c r="C95" t="s">
        <v>17962</v>
      </c>
      <c r="D95">
        <v>179</v>
      </c>
      <c r="E95" s="404">
        <v>171105456</v>
      </c>
      <c r="F95" s="401" t="str">
        <f t="shared" si="1"/>
        <v>Í1+%MÈ6LÎ</v>
      </c>
    </row>
    <row r="96" spans="1:6" ht="26.1">
      <c r="A96" s="403" t="s">
        <v>17963</v>
      </c>
      <c r="B96">
        <v>61600</v>
      </c>
      <c r="C96" t="s">
        <v>17964</v>
      </c>
      <c r="D96">
        <v>178</v>
      </c>
      <c r="E96" s="404">
        <v>171105455</v>
      </c>
      <c r="F96" s="401" t="str">
        <f t="shared" si="1"/>
        <v>Í1+%MÈ5FÎ</v>
      </c>
    </row>
    <row r="97" spans="1:6" ht="26.1">
      <c r="A97" s="403" t="s">
        <v>17965</v>
      </c>
      <c r="B97">
        <v>18400</v>
      </c>
      <c r="C97" t="s">
        <v>17966</v>
      </c>
      <c r="D97">
        <v>2</v>
      </c>
      <c r="E97" s="404">
        <v>171111667</v>
      </c>
      <c r="F97" s="401" t="str">
        <f t="shared" si="1"/>
        <v>Í1++bÈ7QÎ</v>
      </c>
    </row>
    <row r="98" spans="1:6" ht="26.1" hidden="1">
      <c r="A98" s="403" t="s">
        <v>17967</v>
      </c>
      <c r="B98">
        <v>13600</v>
      </c>
      <c r="C98" t="s">
        <v>17968</v>
      </c>
      <c r="D98">
        <v>501</v>
      </c>
      <c r="F98" s="401" t="e">
        <f t="shared" si="1"/>
        <v>#VALUE!</v>
      </c>
    </row>
    <row r="99" spans="1:6" ht="26.1" hidden="1">
      <c r="A99" s="403" t="s">
        <v>17969</v>
      </c>
      <c r="B99">
        <v>20000</v>
      </c>
      <c r="C99" t="s">
        <v>17970</v>
      </c>
      <c r="D99">
        <v>512</v>
      </c>
      <c r="F99" s="401" t="e">
        <f t="shared" si="1"/>
        <v>#VALUE!</v>
      </c>
    </row>
    <row r="100" spans="1:6" ht="26.1">
      <c r="A100" s="403" t="s">
        <v>17971</v>
      </c>
      <c r="B100">
        <v>42400</v>
      </c>
      <c r="C100" t="s">
        <v>17972</v>
      </c>
      <c r="D100">
        <v>148</v>
      </c>
      <c r="E100" s="404">
        <v>171108367</v>
      </c>
      <c r="F100" s="401" t="str">
        <f t="shared" si="1"/>
        <v>Í1+(DÈ77Î</v>
      </c>
    </row>
    <row r="101" spans="1:6" ht="26.1">
      <c r="A101" s="403" t="s">
        <v>17973</v>
      </c>
      <c r="B101">
        <v>56800</v>
      </c>
      <c r="C101" t="s">
        <v>17974</v>
      </c>
      <c r="D101">
        <v>149</v>
      </c>
      <c r="E101" s="404">
        <v>171108368</v>
      </c>
      <c r="F101" s="401" t="str">
        <f t="shared" si="1"/>
        <v>Í1+(DÈ8=Î</v>
      </c>
    </row>
    <row r="102" spans="1:6" ht="26.1" hidden="1">
      <c r="A102" s="403" t="s">
        <v>17975</v>
      </c>
      <c r="B102">
        <v>7200</v>
      </c>
      <c r="C102" t="s">
        <v>17976</v>
      </c>
      <c r="D102">
        <v>585</v>
      </c>
      <c r="F102" s="401" t="e">
        <f t="shared" si="1"/>
        <v>#VALUE!</v>
      </c>
    </row>
    <row r="103" spans="1:6" ht="26.1" hidden="1">
      <c r="A103" s="403" t="s">
        <v>17977</v>
      </c>
      <c r="B103">
        <v>18400</v>
      </c>
      <c r="C103" t="s">
        <v>17978</v>
      </c>
      <c r="D103">
        <v>342</v>
      </c>
      <c r="F103" s="401" t="e">
        <f t="shared" si="1"/>
        <v>#VALUE!</v>
      </c>
    </row>
    <row r="104" spans="1:6" ht="26.1">
      <c r="A104" s="403" t="s">
        <v>10448</v>
      </c>
      <c r="B104">
        <v>52000</v>
      </c>
      <c r="C104" t="s">
        <v>17979</v>
      </c>
      <c r="D104">
        <v>399</v>
      </c>
      <c r="E104" s="404">
        <v>171107532</v>
      </c>
      <c r="F104" s="401" t="str">
        <f t="shared" si="1"/>
        <v>Í1+'UÈ2ZÎ</v>
      </c>
    </row>
    <row r="105" spans="1:6" ht="26.1">
      <c r="A105" s="403" t="s">
        <v>17980</v>
      </c>
      <c r="B105">
        <v>7200</v>
      </c>
      <c r="C105" t="s">
        <v>17981</v>
      </c>
      <c r="D105">
        <v>307</v>
      </c>
      <c r="E105" s="404">
        <v>171115233</v>
      </c>
      <c r="F105" s="401" t="str">
        <f t="shared" si="1"/>
        <v>Í1+/7È3gÎ</v>
      </c>
    </row>
    <row r="106" spans="1:6" ht="26.1" hidden="1">
      <c r="A106" s="403" t="s">
        <v>17982</v>
      </c>
      <c r="B106">
        <v>32800</v>
      </c>
      <c r="C106" t="s">
        <v>17983</v>
      </c>
      <c r="D106">
        <v>308</v>
      </c>
      <c r="F106" s="401" t="e">
        <f t="shared" si="1"/>
        <v>#VALUE!</v>
      </c>
    </row>
    <row r="107" spans="1:6" ht="26.1">
      <c r="A107" s="403" t="s">
        <v>17984</v>
      </c>
      <c r="B107">
        <v>69600</v>
      </c>
      <c r="C107" t="s">
        <v>17985</v>
      </c>
      <c r="D107">
        <v>297</v>
      </c>
      <c r="E107" s="404">
        <v>171115224</v>
      </c>
      <c r="F107" s="401" t="str">
        <f t="shared" si="1"/>
        <v>Í1+/6È4iÎ</v>
      </c>
    </row>
    <row r="108" spans="1:6" ht="26.1">
      <c r="A108" s="403" t="s">
        <v>17986</v>
      </c>
      <c r="B108">
        <v>44000</v>
      </c>
      <c r="C108" t="s">
        <v>17987</v>
      </c>
      <c r="D108">
        <v>254</v>
      </c>
      <c r="E108" s="404">
        <v>171104898</v>
      </c>
      <c r="F108" s="401" t="str">
        <f t="shared" si="1"/>
        <v>Í1+$yÈ87Î</v>
      </c>
    </row>
    <row r="109" spans="1:6" ht="26.1">
      <c r="A109" s="403" t="s">
        <v>17988</v>
      </c>
      <c r="B109">
        <v>16800</v>
      </c>
      <c r="C109" t="s">
        <v>17989</v>
      </c>
      <c r="D109">
        <v>461</v>
      </c>
      <c r="E109" s="404">
        <v>171113501</v>
      </c>
      <c r="F109" s="401" t="str">
        <f t="shared" si="1"/>
        <v>Í1+-RÈ1ZÎ</v>
      </c>
    </row>
    <row r="110" spans="1:6" ht="26.1">
      <c r="A110" s="403" t="s">
        <v>17990</v>
      </c>
      <c r="B110">
        <v>26400</v>
      </c>
      <c r="C110" t="s">
        <v>17991</v>
      </c>
      <c r="D110">
        <v>462</v>
      </c>
      <c r="E110" s="404">
        <v>171111507</v>
      </c>
      <c r="F110" s="401" t="str">
        <f t="shared" si="1"/>
        <v>Í1++RÈ7xÎ</v>
      </c>
    </row>
    <row r="111" spans="1:6" ht="26.1">
      <c r="A111" s="403" t="s">
        <v>17992</v>
      </c>
      <c r="B111">
        <v>21600</v>
      </c>
      <c r="C111" t="s">
        <v>17993</v>
      </c>
      <c r="D111">
        <v>292</v>
      </c>
      <c r="E111" s="404">
        <v>171106098</v>
      </c>
      <c r="F111" s="401" t="str">
        <f t="shared" si="1"/>
        <v>Í1+&amp;)È82Î</v>
      </c>
    </row>
    <row r="112" spans="1:6" ht="26.1">
      <c r="A112" s="403" t="s">
        <v>4396</v>
      </c>
      <c r="B112">
        <v>7200</v>
      </c>
      <c r="C112" t="s">
        <v>17994</v>
      </c>
      <c r="D112">
        <v>441</v>
      </c>
      <c r="E112" s="404">
        <v>171109385</v>
      </c>
      <c r="F112" s="401" t="str">
        <f t="shared" si="1"/>
        <v>Í1+)FÈ56Î</v>
      </c>
    </row>
    <row r="113" spans="1:6" ht="26.1">
      <c r="A113" s="403" t="s">
        <v>10520</v>
      </c>
      <c r="B113">
        <v>3400</v>
      </c>
      <c r="C113" t="s">
        <v>17995</v>
      </c>
      <c r="D113">
        <v>36</v>
      </c>
      <c r="E113" s="404">
        <v>171108200</v>
      </c>
      <c r="F113" s="401" t="str">
        <f t="shared" si="1"/>
        <v>Í1+(4È04Î</v>
      </c>
    </row>
    <row r="114" spans="1:6" ht="26.1">
      <c r="A114" s="403" t="s">
        <v>17996</v>
      </c>
      <c r="B114">
        <v>36000</v>
      </c>
      <c r="C114" t="s">
        <v>17997</v>
      </c>
      <c r="D114">
        <v>29</v>
      </c>
      <c r="E114" s="404">
        <v>171108286</v>
      </c>
      <c r="F114" s="401" t="str">
        <f t="shared" si="1"/>
        <v>Í1+(&lt;È6xÎ</v>
      </c>
    </row>
    <row r="115" spans="1:6" ht="26.1">
      <c r="A115" s="403" t="s">
        <v>17998</v>
      </c>
      <c r="B115">
        <v>42400</v>
      </c>
      <c r="C115" t="s">
        <v>17999</v>
      </c>
      <c r="D115">
        <v>96</v>
      </c>
      <c r="E115" s="404">
        <v>171112302</v>
      </c>
      <c r="F115" s="401" t="str">
        <f t="shared" si="1"/>
        <v>Í1+,&gt;È2tÎ</v>
      </c>
    </row>
    <row r="116" spans="1:6" ht="26.1" hidden="1">
      <c r="A116" s="403" t="s">
        <v>18000</v>
      </c>
      <c r="B116">
        <v>10400</v>
      </c>
      <c r="C116" t="s">
        <v>18001</v>
      </c>
      <c r="D116">
        <v>540</v>
      </c>
      <c r="F116" s="401" t="e">
        <f t="shared" si="1"/>
        <v>#VALUE!</v>
      </c>
    </row>
    <row r="117" spans="1:6" ht="26.1">
      <c r="A117" s="403" t="s">
        <v>18002</v>
      </c>
      <c r="B117">
        <v>21600</v>
      </c>
      <c r="C117" t="s">
        <v>18003</v>
      </c>
      <c r="D117">
        <v>89</v>
      </c>
      <c r="E117" s="404">
        <v>171112295</v>
      </c>
      <c r="F117" s="401" t="str">
        <f t="shared" si="1"/>
        <v>Í1+,=È5ÆÎ</v>
      </c>
    </row>
    <row r="118" spans="1:6" ht="26.1">
      <c r="A118" s="403" t="s">
        <v>18004</v>
      </c>
      <c r="B118">
        <v>26400</v>
      </c>
      <c r="C118" t="s">
        <v>18005</v>
      </c>
      <c r="D118">
        <v>437</v>
      </c>
      <c r="E118" s="404">
        <v>171108137</v>
      </c>
      <c r="F118" s="401" t="str">
        <f t="shared" si="1"/>
        <v>Í1+(-È7BÎ</v>
      </c>
    </row>
    <row r="119" spans="1:6" ht="26.1">
      <c r="A119" s="403" t="s">
        <v>18006</v>
      </c>
      <c r="B119">
        <v>34400</v>
      </c>
      <c r="C119" t="s">
        <v>18007</v>
      </c>
      <c r="D119">
        <v>335</v>
      </c>
      <c r="E119" s="404">
        <v>171109194</v>
      </c>
      <c r="F119" s="401" t="str">
        <f t="shared" si="1"/>
        <v>Í1+)3È4KÎ</v>
      </c>
    </row>
    <row r="120" spans="1:6" ht="26.1">
      <c r="A120" s="403" t="s">
        <v>18008</v>
      </c>
      <c r="B120">
        <v>31200</v>
      </c>
      <c r="C120" t="s">
        <v>18009</v>
      </c>
      <c r="D120">
        <v>233</v>
      </c>
      <c r="E120" s="404">
        <v>171105533</v>
      </c>
      <c r="F120" s="401" t="str">
        <f t="shared" si="1"/>
        <v>Í1+%UÈ3ZÎ</v>
      </c>
    </row>
    <row r="121" spans="1:6" ht="26.1">
      <c r="A121" s="403" t="s">
        <v>18010</v>
      </c>
      <c r="B121">
        <v>36000</v>
      </c>
      <c r="C121" t="s">
        <v>18011</v>
      </c>
      <c r="D121">
        <v>309</v>
      </c>
      <c r="E121" s="404">
        <v>171116489</v>
      </c>
      <c r="F121" s="401" t="str">
        <f t="shared" si="1"/>
        <v>Í1+0PÈ9$Î</v>
      </c>
    </row>
    <row r="122" spans="1:6" ht="26.1">
      <c r="A122" s="403" t="s">
        <v>18012</v>
      </c>
      <c r="B122">
        <v>28000</v>
      </c>
      <c r="C122" t="s">
        <v>18013</v>
      </c>
      <c r="D122">
        <v>252</v>
      </c>
      <c r="E122" s="404">
        <v>171116441</v>
      </c>
      <c r="F122" s="401" t="str">
        <f t="shared" si="1"/>
        <v>Í1+0LÈ1KÎ</v>
      </c>
    </row>
    <row r="123" spans="1:6" ht="26.1" hidden="1">
      <c r="A123" s="403" t="s">
        <v>18014</v>
      </c>
      <c r="B123">
        <v>20000</v>
      </c>
      <c r="C123" t="s">
        <v>18015</v>
      </c>
      <c r="D123">
        <v>550</v>
      </c>
      <c r="F123" s="401" t="e">
        <f t="shared" si="1"/>
        <v>#VALUE!</v>
      </c>
    </row>
    <row r="124" spans="1:6" ht="26.1">
      <c r="A124" s="403" t="s">
        <v>18016</v>
      </c>
      <c r="B124">
        <v>12000</v>
      </c>
      <c r="C124" t="s">
        <v>18017</v>
      </c>
      <c r="D124">
        <v>164</v>
      </c>
      <c r="E124" s="404">
        <v>171106307</v>
      </c>
      <c r="F124" s="401" t="str">
        <f t="shared" si="1"/>
        <v>Í1+&amp;&gt;È7ÄÎ</v>
      </c>
    </row>
    <row r="125" spans="1:6" ht="26.1">
      <c r="A125" s="403" t="s">
        <v>18018</v>
      </c>
      <c r="B125">
        <v>39200</v>
      </c>
      <c r="C125" t="s">
        <v>18019</v>
      </c>
      <c r="D125">
        <v>196</v>
      </c>
      <c r="E125" s="404">
        <v>171111471</v>
      </c>
      <c r="F125" s="401" t="str">
        <f t="shared" si="1"/>
        <v>Í1++OÈ1HÎ</v>
      </c>
    </row>
    <row r="126" spans="1:6" ht="26.1">
      <c r="A126" s="403" t="s">
        <v>18020</v>
      </c>
      <c r="B126">
        <v>16800</v>
      </c>
      <c r="C126" t="s">
        <v>18021</v>
      </c>
      <c r="D126">
        <v>184</v>
      </c>
      <c r="E126" s="404">
        <v>171113384</v>
      </c>
      <c r="F126" s="401" t="str">
        <f t="shared" si="1"/>
        <v>Í1+-FÈ4&lt;Î</v>
      </c>
    </row>
    <row r="127" spans="1:6" ht="26.1" hidden="1">
      <c r="A127" s="403" t="s">
        <v>18022</v>
      </c>
      <c r="B127">
        <v>4700</v>
      </c>
      <c r="C127" t="s">
        <v>18023</v>
      </c>
      <c r="D127">
        <v>127</v>
      </c>
      <c r="F127" s="401" t="e">
        <f t="shared" si="1"/>
        <v>#VALUE!</v>
      </c>
    </row>
    <row r="128" spans="1:6" ht="26.1">
      <c r="A128" s="403" t="s">
        <v>18024</v>
      </c>
      <c r="B128">
        <v>37600</v>
      </c>
      <c r="C128" t="s">
        <v>18025</v>
      </c>
      <c r="D128">
        <v>430</v>
      </c>
      <c r="E128" s="404">
        <v>171106062</v>
      </c>
      <c r="F128" s="401" t="str">
        <f t="shared" si="1"/>
        <v>Í1+&amp;&amp;È2iÎ</v>
      </c>
    </row>
    <row r="129" spans="1:6" ht="26.1">
      <c r="A129" s="403" t="s">
        <v>18026</v>
      </c>
      <c r="B129">
        <v>13600</v>
      </c>
      <c r="C129" t="s">
        <v>18027</v>
      </c>
      <c r="D129">
        <v>378</v>
      </c>
      <c r="E129" s="404">
        <v>171116551</v>
      </c>
      <c r="F129" s="401" t="str">
        <f t="shared" si="1"/>
        <v>Í1+0WÈ1wÎ</v>
      </c>
    </row>
    <row r="130" spans="1:6" ht="26.1">
      <c r="A130" s="403" t="s">
        <v>18028</v>
      </c>
      <c r="B130">
        <v>10400</v>
      </c>
      <c r="C130" t="s">
        <v>18029</v>
      </c>
      <c r="D130">
        <v>203</v>
      </c>
      <c r="E130" s="404">
        <v>171108225</v>
      </c>
      <c r="F130" s="401" t="str">
        <f t="shared" si="1"/>
        <v>Í1+(6È5ZÎ</v>
      </c>
    </row>
    <row r="131" spans="1:6" ht="26.1">
      <c r="A131" s="403" t="s">
        <v>18030</v>
      </c>
      <c r="B131">
        <v>7200</v>
      </c>
      <c r="C131" t="s">
        <v>18031</v>
      </c>
      <c r="D131">
        <v>433</v>
      </c>
      <c r="E131" s="404">
        <v>171115328</v>
      </c>
      <c r="F131" s="401" t="str">
        <f t="shared" ref="F131:F194" si="2">Code128(E131)</f>
        <v>Í1+/@È8BÎ</v>
      </c>
    </row>
    <row r="132" spans="1:6" ht="26.1" hidden="1">
      <c r="A132" s="403" t="s">
        <v>18032</v>
      </c>
      <c r="B132">
        <v>3400</v>
      </c>
      <c r="C132" t="s">
        <v>18033</v>
      </c>
      <c r="D132">
        <v>453</v>
      </c>
      <c r="F132" s="401" t="e">
        <f t="shared" si="2"/>
        <v>#VALUE!</v>
      </c>
    </row>
    <row r="133" spans="1:6" ht="26.1">
      <c r="A133" s="403" t="s">
        <v>18034</v>
      </c>
      <c r="B133">
        <v>26400</v>
      </c>
      <c r="C133" t="s">
        <v>18035</v>
      </c>
      <c r="D133">
        <v>142</v>
      </c>
      <c r="E133" s="404">
        <v>171108012</v>
      </c>
      <c r="F133" s="401" t="str">
        <f t="shared" si="2"/>
        <v>Í1+(!È2[Î</v>
      </c>
    </row>
    <row r="134" spans="1:6" ht="26.1">
      <c r="A134" s="403" t="s">
        <v>18036</v>
      </c>
      <c r="B134">
        <v>3400</v>
      </c>
      <c r="C134" t="s">
        <v>18037</v>
      </c>
      <c r="D134">
        <v>335</v>
      </c>
      <c r="E134" s="404">
        <v>171108489</v>
      </c>
      <c r="F134" s="401" t="str">
        <f t="shared" si="2"/>
        <v>Í1+(PÈ9sÎ</v>
      </c>
    </row>
    <row r="135" spans="1:6" ht="26.1">
      <c r="A135" s="403" t="s">
        <v>18038</v>
      </c>
      <c r="B135">
        <v>12000</v>
      </c>
      <c r="C135" t="s">
        <v>18039</v>
      </c>
      <c r="D135">
        <v>468</v>
      </c>
      <c r="E135" s="404">
        <v>171115356</v>
      </c>
      <c r="F135" s="401" t="str">
        <f t="shared" si="2"/>
        <v>Í1+/CÈ6BÎ</v>
      </c>
    </row>
    <row r="136" spans="1:6" ht="26.1">
      <c r="A136" s="403" t="s">
        <v>14737</v>
      </c>
      <c r="B136">
        <v>7200</v>
      </c>
      <c r="C136" t="s">
        <v>18040</v>
      </c>
      <c r="D136">
        <v>376</v>
      </c>
      <c r="E136" s="404">
        <v>171105778</v>
      </c>
      <c r="F136" s="401" t="str">
        <f t="shared" si="2"/>
        <v>Í1+%mÈ8qÎ</v>
      </c>
    </row>
    <row r="137" spans="1:6" ht="26.1">
      <c r="A137" s="403" t="s">
        <v>18041</v>
      </c>
      <c r="B137">
        <v>29600</v>
      </c>
      <c r="C137" t="s">
        <v>18042</v>
      </c>
      <c r="D137">
        <v>82</v>
      </c>
      <c r="E137" s="404">
        <v>171106273</v>
      </c>
      <c r="F137" s="401" t="str">
        <f t="shared" si="2"/>
        <v>Í1+&amp;;È3\Î</v>
      </c>
    </row>
    <row r="138" spans="1:6" ht="26.1">
      <c r="A138" s="403" t="s">
        <v>18043</v>
      </c>
      <c r="B138">
        <v>29600</v>
      </c>
      <c r="C138" t="s">
        <v>18044</v>
      </c>
      <c r="D138">
        <v>126</v>
      </c>
      <c r="E138" s="404">
        <v>171115092</v>
      </c>
      <c r="F138" s="401" t="str">
        <f t="shared" si="2"/>
        <v>Í1+/)È2)Î</v>
      </c>
    </row>
    <row r="139" spans="1:6" ht="26.1" hidden="1">
      <c r="A139" s="403" t="s">
        <v>18045</v>
      </c>
      <c r="B139">
        <v>7200</v>
      </c>
      <c r="C139" t="s">
        <v>18046</v>
      </c>
      <c r="D139">
        <v>531</v>
      </c>
      <c r="F139" s="401" t="e">
        <f t="shared" si="2"/>
        <v>#VALUE!</v>
      </c>
    </row>
    <row r="140" spans="1:6" ht="26.1">
      <c r="A140" s="403" t="s">
        <v>18047</v>
      </c>
      <c r="B140">
        <v>2100</v>
      </c>
      <c r="C140" t="s">
        <v>18048</v>
      </c>
      <c r="D140">
        <v>409</v>
      </c>
      <c r="E140" s="404">
        <v>171112996</v>
      </c>
      <c r="F140" s="401" t="str">
        <f t="shared" si="2"/>
        <v>Í1+,ÇÈ6kÎ</v>
      </c>
    </row>
    <row r="141" spans="1:6" ht="26.1">
      <c r="A141" s="403" t="s">
        <v>18049</v>
      </c>
      <c r="B141">
        <v>18400</v>
      </c>
      <c r="C141" t="s">
        <v>18050</v>
      </c>
      <c r="D141">
        <v>74</v>
      </c>
      <c r="E141" s="404">
        <v>171109129</v>
      </c>
      <c r="F141" s="401" t="str">
        <f t="shared" si="2"/>
        <v>Í1+),È9MÎ</v>
      </c>
    </row>
    <row r="142" spans="1:6" ht="26.1">
      <c r="A142" s="403" t="s">
        <v>3740</v>
      </c>
      <c r="B142">
        <v>10400</v>
      </c>
      <c r="C142" t="s">
        <v>18051</v>
      </c>
      <c r="D142">
        <v>317</v>
      </c>
      <c r="E142" s="404">
        <v>171116495</v>
      </c>
      <c r="F142" s="401" t="str">
        <f t="shared" si="2"/>
        <v>Í1+0QÈ5wÎ</v>
      </c>
    </row>
    <row r="143" spans="1:6" ht="26.1" hidden="1">
      <c r="A143" s="403" t="s">
        <v>18052</v>
      </c>
      <c r="B143">
        <v>28000</v>
      </c>
      <c r="C143" t="s">
        <v>18053</v>
      </c>
      <c r="D143">
        <v>518</v>
      </c>
      <c r="F143" s="401" t="e">
        <f t="shared" si="2"/>
        <v>#VALUE!</v>
      </c>
    </row>
    <row r="144" spans="1:6" ht="26.1" hidden="1">
      <c r="A144" s="403" t="s">
        <v>18054</v>
      </c>
      <c r="B144">
        <v>18400</v>
      </c>
      <c r="C144" t="s">
        <v>18055</v>
      </c>
      <c r="D144">
        <v>316</v>
      </c>
      <c r="F144" s="401" t="e">
        <f t="shared" si="2"/>
        <v>#VALUE!</v>
      </c>
    </row>
    <row r="145" spans="1:6" ht="26.1">
      <c r="A145" s="403" t="s">
        <v>18056</v>
      </c>
      <c r="B145">
        <v>31200</v>
      </c>
      <c r="C145" t="s">
        <v>18057</v>
      </c>
      <c r="D145">
        <v>391</v>
      </c>
      <c r="E145" s="404">
        <v>171105484</v>
      </c>
      <c r="F145" s="401" t="str">
        <f t="shared" si="2"/>
        <v>Í1+%PÈ4LÎ</v>
      </c>
    </row>
    <row r="146" spans="1:6" ht="26.1">
      <c r="A146" s="403" t="s">
        <v>18058</v>
      </c>
      <c r="B146">
        <v>8800</v>
      </c>
      <c r="C146" t="s">
        <v>18059</v>
      </c>
      <c r="D146">
        <v>361</v>
      </c>
      <c r="E146" s="404">
        <v>171112955</v>
      </c>
      <c r="F146" s="401" t="str">
        <f t="shared" si="2"/>
        <v>Í1+,ÃÈ5UÎ</v>
      </c>
    </row>
    <row r="147" spans="1:6" ht="26.1">
      <c r="A147" s="403" t="s">
        <v>18060</v>
      </c>
      <c r="B147">
        <v>10400</v>
      </c>
      <c r="C147" t="s">
        <v>18061</v>
      </c>
      <c r="D147">
        <v>139</v>
      </c>
      <c r="E147" s="404">
        <v>171116334</v>
      </c>
      <c r="F147" s="401" t="str">
        <f t="shared" si="2"/>
        <v>Í1+0AÈ41Î</v>
      </c>
    </row>
    <row r="148" spans="1:6" ht="26.1" hidden="1">
      <c r="A148" s="403" t="s">
        <v>18062</v>
      </c>
      <c r="B148">
        <v>125600</v>
      </c>
      <c r="C148" t="s">
        <v>18063</v>
      </c>
      <c r="D148">
        <v>548</v>
      </c>
      <c r="F148" s="401" t="e">
        <f t="shared" si="2"/>
        <v>#VALUE!</v>
      </c>
    </row>
    <row r="149" spans="1:6" ht="26.1">
      <c r="A149" s="403" t="s">
        <v>18064</v>
      </c>
      <c r="B149">
        <v>13600</v>
      </c>
      <c r="C149" t="s">
        <v>18065</v>
      </c>
      <c r="D149">
        <v>403</v>
      </c>
      <c r="E149" s="404">
        <v>171116574</v>
      </c>
      <c r="F149" s="401" t="str">
        <f t="shared" si="2"/>
        <v>Í1+0YÈ4*Î</v>
      </c>
    </row>
    <row r="150" spans="1:6" ht="26.1">
      <c r="A150" s="403" t="s">
        <v>18066</v>
      </c>
      <c r="B150">
        <v>12000</v>
      </c>
      <c r="C150" t="s">
        <v>18067</v>
      </c>
      <c r="D150">
        <v>252</v>
      </c>
      <c r="E150" s="404">
        <v>171110114</v>
      </c>
      <c r="F150" s="401" t="str">
        <f t="shared" si="2"/>
        <v>Í1+*+È4.Î</v>
      </c>
    </row>
    <row r="151" spans="1:6" ht="26.1">
      <c r="A151" s="403" t="s">
        <v>18068</v>
      </c>
      <c r="B151">
        <v>24800</v>
      </c>
      <c r="C151" t="s">
        <v>18069</v>
      </c>
      <c r="D151">
        <v>264</v>
      </c>
      <c r="E151" s="404">
        <v>171106204</v>
      </c>
      <c r="F151" s="401" t="str">
        <f t="shared" si="2"/>
        <v>Í1+&amp;4È4FÎ</v>
      </c>
    </row>
    <row r="152" spans="1:6" ht="26.1">
      <c r="A152" s="403" t="s">
        <v>18070</v>
      </c>
      <c r="B152">
        <v>12000</v>
      </c>
      <c r="C152" t="s">
        <v>18071</v>
      </c>
      <c r="D152">
        <v>436</v>
      </c>
      <c r="E152" s="404">
        <v>171109080</v>
      </c>
      <c r="F152" s="401" t="str">
        <f t="shared" si="2"/>
        <v>Í1+)(È0nÎ</v>
      </c>
    </row>
    <row r="153" spans="1:6" ht="26.1">
      <c r="A153" s="403" t="s">
        <v>18072</v>
      </c>
      <c r="B153">
        <v>10400</v>
      </c>
      <c r="C153" t="s">
        <v>18073</v>
      </c>
      <c r="D153">
        <v>102</v>
      </c>
      <c r="E153" s="404">
        <v>171116298</v>
      </c>
      <c r="F153" s="401" t="str">
        <f t="shared" si="2"/>
        <v>Í1+0=È89Î</v>
      </c>
    </row>
    <row r="154" spans="1:6" ht="26.1" hidden="1">
      <c r="A154" s="403" t="s">
        <v>18074</v>
      </c>
      <c r="B154">
        <v>127200</v>
      </c>
      <c r="C154" t="s">
        <v>18075</v>
      </c>
      <c r="D154">
        <v>540</v>
      </c>
      <c r="F154" s="401" t="e">
        <f t="shared" si="2"/>
        <v>#VALUE!</v>
      </c>
    </row>
    <row r="155" spans="1:6" ht="26.1">
      <c r="A155" s="403" t="s">
        <v>18076</v>
      </c>
      <c r="B155">
        <v>45600</v>
      </c>
      <c r="C155" t="s">
        <v>18077</v>
      </c>
      <c r="D155">
        <v>140</v>
      </c>
      <c r="E155" s="404">
        <v>171105884</v>
      </c>
      <c r="F155" s="401" t="str">
        <f t="shared" si="2"/>
        <v>Í1+%xÈ4ÉÎ</v>
      </c>
    </row>
    <row r="156" spans="1:6" ht="26.1" hidden="1">
      <c r="A156" s="403" t="s">
        <v>18078</v>
      </c>
      <c r="B156">
        <v>8800</v>
      </c>
      <c r="C156" t="s">
        <v>18079</v>
      </c>
      <c r="D156">
        <v>328</v>
      </c>
      <c r="F156" s="401" t="e">
        <f t="shared" si="2"/>
        <v>#VALUE!</v>
      </c>
    </row>
    <row r="157" spans="1:6" ht="26.1">
      <c r="A157" s="403" t="s">
        <v>18080</v>
      </c>
      <c r="B157">
        <v>24800</v>
      </c>
      <c r="C157" t="s">
        <v>18081</v>
      </c>
      <c r="D157">
        <v>64</v>
      </c>
      <c r="E157" s="404">
        <v>171113354</v>
      </c>
      <c r="F157" s="401" t="str">
        <f t="shared" si="2"/>
        <v>Í1+-CÈ40Î</v>
      </c>
    </row>
    <row r="158" spans="1:6" ht="26.1">
      <c r="A158" s="403" t="s">
        <v>18082</v>
      </c>
      <c r="B158">
        <v>10400</v>
      </c>
      <c r="C158" t="s">
        <v>18083</v>
      </c>
      <c r="D158">
        <v>477</v>
      </c>
      <c r="E158" s="404">
        <v>171109388</v>
      </c>
      <c r="F158" s="401" t="str">
        <f t="shared" si="2"/>
        <v>Í1+)FÈ8HÎ</v>
      </c>
    </row>
    <row r="159" spans="1:6" ht="26.1">
      <c r="A159" s="403" t="s">
        <v>18084</v>
      </c>
      <c r="B159">
        <v>136800</v>
      </c>
      <c r="C159" t="s">
        <v>18085</v>
      </c>
      <c r="D159">
        <v>278</v>
      </c>
      <c r="E159" s="404">
        <v>171106365</v>
      </c>
      <c r="F159" s="401" t="str">
        <f t="shared" si="2"/>
        <v>Í1+&amp;DÈ5%Î</v>
      </c>
    </row>
    <row r="160" spans="1:6" ht="26.1">
      <c r="A160" s="403" t="s">
        <v>12531</v>
      </c>
      <c r="B160">
        <v>8800</v>
      </c>
      <c r="C160" t="s">
        <v>18086</v>
      </c>
      <c r="D160">
        <v>136</v>
      </c>
      <c r="E160" s="404">
        <v>171106203</v>
      </c>
      <c r="F160" s="401" t="str">
        <f t="shared" si="2"/>
        <v>Í1+&amp;4È3@Î</v>
      </c>
    </row>
    <row r="161" spans="1:6" ht="26.1">
      <c r="A161" s="403" t="s">
        <v>18087</v>
      </c>
      <c r="B161">
        <v>10400</v>
      </c>
      <c r="C161" t="s">
        <v>18088</v>
      </c>
      <c r="D161">
        <v>473</v>
      </c>
      <c r="E161" s="404">
        <v>171108045</v>
      </c>
      <c r="F161" s="401" t="str">
        <f t="shared" si="2"/>
        <v>Í1+($È5yÎ</v>
      </c>
    </row>
    <row r="162" spans="1:6" ht="26.1">
      <c r="A162" s="403" t="s">
        <v>18089</v>
      </c>
      <c r="B162">
        <v>21600</v>
      </c>
      <c r="C162" t="s">
        <v>18090</v>
      </c>
      <c r="D162">
        <v>279</v>
      </c>
      <c r="E162" s="404">
        <v>171106366</v>
      </c>
      <c r="F162" s="401" t="str">
        <f t="shared" si="2"/>
        <v>Í1+&amp;DÈ6+Î</v>
      </c>
    </row>
    <row r="163" spans="1:6" ht="26.1">
      <c r="A163" s="403" t="s">
        <v>18091</v>
      </c>
      <c r="B163">
        <v>10400</v>
      </c>
      <c r="C163" t="s">
        <v>18092</v>
      </c>
      <c r="D163">
        <v>258</v>
      </c>
      <c r="E163" s="404">
        <v>171106359</v>
      </c>
      <c r="F163" s="401" t="str">
        <f t="shared" si="2"/>
        <v>Í1+&amp;CÈ99Î</v>
      </c>
    </row>
    <row r="164" spans="1:6" ht="26.1">
      <c r="A164" s="403" t="s">
        <v>18093</v>
      </c>
      <c r="B164">
        <v>10400</v>
      </c>
      <c r="C164" t="s">
        <v>18094</v>
      </c>
      <c r="D164">
        <v>32</v>
      </c>
      <c r="E164" s="404">
        <v>171109440</v>
      </c>
      <c r="F164" s="401" t="str">
        <f t="shared" si="2"/>
        <v>Í1+)LÈ00Î</v>
      </c>
    </row>
    <row r="165" spans="1:6" ht="26.1">
      <c r="A165" s="403" t="s">
        <v>18095</v>
      </c>
      <c r="B165">
        <v>4700</v>
      </c>
      <c r="C165" t="s">
        <v>18096</v>
      </c>
      <c r="D165">
        <v>431</v>
      </c>
      <c r="E165" s="404">
        <v>171115326</v>
      </c>
      <c r="F165" s="401" t="str">
        <f t="shared" si="2"/>
        <v>Í1+/@È66Î</v>
      </c>
    </row>
    <row r="166" spans="1:6" ht="26.1">
      <c r="A166" s="403" t="s">
        <v>18097</v>
      </c>
      <c r="B166">
        <v>47200</v>
      </c>
      <c r="C166" t="s">
        <v>18098</v>
      </c>
      <c r="D166">
        <v>223</v>
      </c>
      <c r="E166" s="404">
        <v>171105934</v>
      </c>
      <c r="F166" s="401" t="str">
        <f t="shared" si="2"/>
        <v>Í1+%}È42Î</v>
      </c>
    </row>
    <row r="167" spans="1:6" ht="26.1" hidden="1">
      <c r="A167" s="403" t="s">
        <v>18099</v>
      </c>
      <c r="B167">
        <v>12000</v>
      </c>
      <c r="C167" t="s">
        <v>18100</v>
      </c>
      <c r="D167">
        <v>62</v>
      </c>
      <c r="F167" s="401" t="e">
        <f t="shared" si="2"/>
        <v>#VALUE!</v>
      </c>
    </row>
    <row r="168" spans="1:6" ht="26.1" hidden="1">
      <c r="A168" s="403" t="s">
        <v>18101</v>
      </c>
      <c r="B168">
        <v>3400</v>
      </c>
      <c r="C168" t="s">
        <v>18102</v>
      </c>
      <c r="D168">
        <v>61</v>
      </c>
      <c r="F168" s="401" t="e">
        <f t="shared" si="2"/>
        <v>#VALUE!</v>
      </c>
    </row>
    <row r="169" spans="1:6" ht="26.1">
      <c r="A169" s="403" t="s">
        <v>18103</v>
      </c>
      <c r="B169">
        <v>8800</v>
      </c>
      <c r="C169" t="s">
        <v>18104</v>
      </c>
      <c r="D169">
        <v>307</v>
      </c>
      <c r="E169" s="404">
        <v>171106172</v>
      </c>
      <c r="F169" s="401" t="str">
        <f t="shared" si="2"/>
        <v>Í1+&amp;1È2.Î</v>
      </c>
    </row>
    <row r="170" spans="1:6" ht="26.1">
      <c r="A170" s="403" t="s">
        <v>16969</v>
      </c>
      <c r="B170">
        <v>31200</v>
      </c>
      <c r="C170" t="s">
        <v>18105</v>
      </c>
      <c r="D170">
        <v>454</v>
      </c>
      <c r="E170" s="404">
        <v>171108596</v>
      </c>
      <c r="F170" s="401" t="str">
        <f t="shared" si="2"/>
        <v>Í1+([È6&amp;Î</v>
      </c>
    </row>
    <row r="171" spans="1:6" ht="26.1">
      <c r="A171" s="403" t="s">
        <v>18106</v>
      </c>
      <c r="B171">
        <v>26400</v>
      </c>
      <c r="C171" t="s">
        <v>18107</v>
      </c>
      <c r="D171">
        <v>230</v>
      </c>
      <c r="E171" s="404">
        <v>171116421</v>
      </c>
      <c r="F171" s="401" t="str">
        <f t="shared" si="2"/>
        <v>Í1+0JÈ1CÎ</v>
      </c>
    </row>
    <row r="172" spans="1:6" ht="26.1">
      <c r="A172" s="403" t="s">
        <v>18108</v>
      </c>
      <c r="B172">
        <v>56800</v>
      </c>
      <c r="C172" t="s">
        <v>18109</v>
      </c>
      <c r="D172">
        <v>55</v>
      </c>
      <c r="E172" s="404">
        <v>171105311</v>
      </c>
      <c r="F172" s="401" t="str">
        <f t="shared" si="2"/>
        <v>Í1+%?È1]Î</v>
      </c>
    </row>
    <row r="173" spans="1:6" ht="26.1" hidden="1">
      <c r="A173" s="403" t="s">
        <v>18110</v>
      </c>
      <c r="B173">
        <v>76000</v>
      </c>
      <c r="C173" t="s">
        <v>18111</v>
      </c>
      <c r="D173">
        <v>528</v>
      </c>
      <c r="F173" s="401" t="e">
        <f t="shared" si="2"/>
        <v>#VALUE!</v>
      </c>
    </row>
    <row r="174" spans="1:6" ht="26.1">
      <c r="A174" s="403" t="s">
        <v>18112</v>
      </c>
      <c r="B174">
        <v>15200</v>
      </c>
      <c r="C174" t="s">
        <v>18113</v>
      </c>
      <c r="D174">
        <v>235</v>
      </c>
      <c r="E174" s="404">
        <v>171111487</v>
      </c>
      <c r="F174" s="401" t="str">
        <f t="shared" si="2"/>
        <v>Í1++PÈ7pÎ</v>
      </c>
    </row>
    <row r="175" spans="1:6" ht="26.1">
      <c r="A175" s="403" t="s">
        <v>18114</v>
      </c>
      <c r="B175">
        <v>18400</v>
      </c>
      <c r="C175" t="s">
        <v>18115</v>
      </c>
      <c r="D175">
        <v>381</v>
      </c>
      <c r="E175" s="404">
        <v>171112563</v>
      </c>
      <c r="F175" s="401" t="str">
        <f t="shared" si="2"/>
        <v>Í1+,XÈ3{Î</v>
      </c>
    </row>
    <row r="176" spans="1:6" ht="26.1">
      <c r="A176" s="403" t="s">
        <v>18116</v>
      </c>
      <c r="B176">
        <v>13600</v>
      </c>
      <c r="C176" t="s">
        <v>18117</v>
      </c>
      <c r="D176">
        <v>380</v>
      </c>
      <c r="E176" s="404">
        <v>171112562</v>
      </c>
      <c r="F176" s="401" t="str">
        <f t="shared" si="2"/>
        <v>Í1+,XÈ2uÎ</v>
      </c>
    </row>
    <row r="177" spans="1:6" ht="26.1">
      <c r="A177" s="403" t="s">
        <v>18118</v>
      </c>
      <c r="B177">
        <v>53600</v>
      </c>
      <c r="C177" t="s">
        <v>18119</v>
      </c>
      <c r="D177">
        <v>189</v>
      </c>
      <c r="E177" s="404">
        <v>171106322</v>
      </c>
      <c r="F177" s="401" t="str">
        <f t="shared" si="2"/>
        <v>Í1+&amp;@È2jÎ</v>
      </c>
    </row>
    <row r="178" spans="1:6" ht="26.1">
      <c r="A178" s="403" t="s">
        <v>18120</v>
      </c>
      <c r="B178">
        <v>18400</v>
      </c>
      <c r="C178" t="s">
        <v>18121</v>
      </c>
      <c r="D178">
        <v>188</v>
      </c>
      <c r="E178" s="404">
        <v>171106321</v>
      </c>
      <c r="F178" s="401" t="str">
        <f t="shared" si="2"/>
        <v>Í1+&amp;@È1dÎ</v>
      </c>
    </row>
    <row r="179" spans="1:6" ht="26.1">
      <c r="A179" s="403" t="s">
        <v>18122</v>
      </c>
      <c r="B179">
        <v>23200</v>
      </c>
      <c r="C179" t="s">
        <v>18123</v>
      </c>
      <c r="D179">
        <v>2</v>
      </c>
      <c r="E179" s="404">
        <v>171113530</v>
      </c>
      <c r="F179" s="401" t="str">
        <f t="shared" si="2"/>
        <v>Í1+-UÈ0`Î</v>
      </c>
    </row>
    <row r="180" spans="1:6" ht="26.1">
      <c r="A180" s="403" t="s">
        <v>18124</v>
      </c>
      <c r="B180">
        <v>93600</v>
      </c>
      <c r="C180" t="s">
        <v>18125</v>
      </c>
      <c r="D180">
        <v>416</v>
      </c>
      <c r="E180" s="404">
        <v>171105616</v>
      </c>
      <c r="F180" s="401" t="str">
        <f t="shared" si="2"/>
        <v>Í1+%]È6%Î</v>
      </c>
    </row>
    <row r="181" spans="1:6" ht="26.1">
      <c r="A181" s="403" t="s">
        <v>18126</v>
      </c>
      <c r="B181">
        <v>29600</v>
      </c>
      <c r="C181" t="s">
        <v>18127</v>
      </c>
      <c r="D181">
        <v>61</v>
      </c>
      <c r="E181" s="404">
        <v>171111429</v>
      </c>
      <c r="F181" s="401" t="str">
        <f t="shared" si="2"/>
        <v>Í1++JÈ9dÎ</v>
      </c>
    </row>
    <row r="182" spans="1:6" ht="26.1">
      <c r="A182" s="403" t="s">
        <v>14822</v>
      </c>
      <c r="B182">
        <v>69600</v>
      </c>
      <c r="C182" t="s">
        <v>18128</v>
      </c>
      <c r="D182">
        <v>230</v>
      </c>
      <c r="E182" s="404">
        <v>171111412</v>
      </c>
      <c r="F182" s="401" t="str">
        <f t="shared" si="2"/>
        <v>Í1++IÈ26Î</v>
      </c>
    </row>
    <row r="183" spans="1:6" ht="26.1">
      <c r="A183" s="403" t="s">
        <v>18129</v>
      </c>
      <c r="B183">
        <v>4700</v>
      </c>
      <c r="C183" t="s">
        <v>18130</v>
      </c>
      <c r="D183">
        <v>317</v>
      </c>
      <c r="E183" s="404">
        <v>171115242</v>
      </c>
      <c r="F183" s="401" t="str">
        <f t="shared" si="2"/>
        <v>Í1+/8È2eÎ</v>
      </c>
    </row>
    <row r="184" spans="1:6" ht="26.1">
      <c r="A184" s="403" t="s">
        <v>18131</v>
      </c>
      <c r="B184">
        <v>15200</v>
      </c>
      <c r="C184" t="s">
        <v>18132</v>
      </c>
      <c r="D184">
        <v>313</v>
      </c>
      <c r="E184" s="404">
        <v>171115239</v>
      </c>
      <c r="F184" s="401" t="str">
        <f t="shared" si="2"/>
        <v>Í1+/7È9$Î</v>
      </c>
    </row>
    <row r="185" spans="1:6" ht="26.1">
      <c r="A185" s="403" t="s">
        <v>18133</v>
      </c>
      <c r="B185">
        <v>4700</v>
      </c>
      <c r="C185" t="s">
        <v>18134</v>
      </c>
      <c r="D185">
        <v>319</v>
      </c>
      <c r="E185" s="404">
        <v>171115244</v>
      </c>
      <c r="F185" s="401" t="str">
        <f t="shared" si="2"/>
        <v>Í1+/8È4qÎ</v>
      </c>
    </row>
    <row r="186" spans="1:6" ht="26.1">
      <c r="A186" s="403" t="s">
        <v>18135</v>
      </c>
      <c r="B186">
        <v>7200</v>
      </c>
      <c r="C186" t="s">
        <v>18136</v>
      </c>
      <c r="D186">
        <v>102</v>
      </c>
      <c r="E186" s="404">
        <v>171112307</v>
      </c>
      <c r="F186" s="401" t="str">
        <f t="shared" si="2"/>
        <v>Í1+,&gt;È7+Î</v>
      </c>
    </row>
    <row r="187" spans="1:6" ht="26.1">
      <c r="A187" s="403" t="s">
        <v>11505</v>
      </c>
      <c r="B187">
        <v>64800</v>
      </c>
      <c r="C187" t="s">
        <v>18137</v>
      </c>
      <c r="D187">
        <v>190</v>
      </c>
      <c r="E187" s="404">
        <v>171107652</v>
      </c>
      <c r="F187" s="401" t="str">
        <f t="shared" si="2"/>
        <v>Í1+'aÈ2#Î</v>
      </c>
    </row>
    <row r="188" spans="1:6" ht="26.1" hidden="1">
      <c r="A188" s="403" t="s">
        <v>18138</v>
      </c>
      <c r="B188">
        <v>36000</v>
      </c>
      <c r="C188" t="s">
        <v>18139</v>
      </c>
      <c r="D188">
        <v>11</v>
      </c>
      <c r="F188" s="401" t="e">
        <f t="shared" si="2"/>
        <v>#VALUE!</v>
      </c>
    </row>
    <row r="189" spans="1:6" ht="26.1">
      <c r="A189" s="403" t="s">
        <v>18140</v>
      </c>
      <c r="B189">
        <v>3400</v>
      </c>
      <c r="C189" t="s">
        <v>18141</v>
      </c>
      <c r="D189">
        <v>255</v>
      </c>
      <c r="E189" s="404">
        <v>171113203</v>
      </c>
      <c r="F189" s="401" t="str">
        <f t="shared" si="2"/>
        <v>Í1+-4È3UÎ</v>
      </c>
    </row>
    <row r="190" spans="1:6" ht="26.1">
      <c r="A190" s="403" t="s">
        <v>17643</v>
      </c>
      <c r="B190">
        <v>13600</v>
      </c>
      <c r="C190" t="s">
        <v>18142</v>
      </c>
      <c r="D190">
        <v>15</v>
      </c>
      <c r="E190" s="404">
        <v>171110259</v>
      </c>
      <c r="F190" s="401" t="str">
        <f t="shared" si="2"/>
        <v>Í1+*9È9ÈÎ</v>
      </c>
    </row>
    <row r="191" spans="1:6" ht="26.1">
      <c r="A191" s="403" t="s">
        <v>18143</v>
      </c>
      <c r="B191">
        <v>3400</v>
      </c>
      <c r="C191" t="s">
        <v>18144</v>
      </c>
      <c r="D191">
        <v>245</v>
      </c>
      <c r="E191" s="404">
        <v>171113158</v>
      </c>
      <c r="F191" s="401" t="str">
        <f t="shared" si="2"/>
        <v>Í1+-/È8_Î</v>
      </c>
    </row>
    <row r="192" spans="1:6" ht="26.1">
      <c r="A192" s="403" t="s">
        <v>2837</v>
      </c>
      <c r="B192">
        <v>23200</v>
      </c>
      <c r="C192" t="s">
        <v>18145</v>
      </c>
      <c r="D192">
        <v>68</v>
      </c>
      <c r="E192" s="404">
        <v>171112251</v>
      </c>
      <c r="F192" s="401" t="str">
        <f t="shared" si="2"/>
        <v>Í1+,9È1ZÎ</v>
      </c>
    </row>
    <row r="193" spans="1:6" ht="26.1" hidden="1">
      <c r="A193" s="403" t="s">
        <v>18146</v>
      </c>
      <c r="B193">
        <v>84000</v>
      </c>
      <c r="C193" t="s">
        <v>18147</v>
      </c>
      <c r="D193">
        <v>529</v>
      </c>
      <c r="F193" s="401" t="e">
        <f t="shared" si="2"/>
        <v>#VALUE!</v>
      </c>
    </row>
    <row r="194" spans="1:6" ht="26.1" hidden="1">
      <c r="A194" s="403" t="s">
        <v>5809</v>
      </c>
      <c r="B194">
        <v>34400</v>
      </c>
      <c r="C194" t="s">
        <v>18148</v>
      </c>
      <c r="D194">
        <v>530</v>
      </c>
      <c r="F194" s="401" t="e">
        <f t="shared" si="2"/>
        <v>#VALUE!</v>
      </c>
    </row>
    <row r="195" spans="1:6" ht="26.1">
      <c r="A195" s="403" t="s">
        <v>18149</v>
      </c>
      <c r="B195">
        <v>4700</v>
      </c>
      <c r="C195" t="s">
        <v>18150</v>
      </c>
      <c r="D195">
        <v>109</v>
      </c>
      <c r="E195" s="404">
        <v>171105727</v>
      </c>
      <c r="F195" s="401" t="str">
        <f t="shared" ref="F195:F258" si="3">Code128(E195)</f>
        <v>Í1+%hÈ7WÎ</v>
      </c>
    </row>
    <row r="196" spans="1:6" ht="26.1">
      <c r="A196" s="403" t="s">
        <v>18151</v>
      </c>
      <c r="B196">
        <v>10400</v>
      </c>
      <c r="C196" t="s">
        <v>18152</v>
      </c>
      <c r="D196">
        <v>242</v>
      </c>
      <c r="E196" s="404">
        <v>171111459</v>
      </c>
      <c r="F196" s="401" t="str">
        <f t="shared" si="3"/>
        <v>Í1++MÈ9pÎ</v>
      </c>
    </row>
    <row r="197" spans="1:6" ht="26.1" hidden="1">
      <c r="A197" s="403" t="s">
        <v>18153</v>
      </c>
      <c r="B197">
        <v>16800</v>
      </c>
      <c r="C197" t="s">
        <v>18154</v>
      </c>
      <c r="D197">
        <v>273</v>
      </c>
      <c r="F197" s="401" t="e">
        <f t="shared" si="3"/>
        <v>#VALUE!</v>
      </c>
    </row>
    <row r="198" spans="1:6" ht="26.1">
      <c r="A198" s="403" t="s">
        <v>18155</v>
      </c>
      <c r="B198">
        <v>15200</v>
      </c>
      <c r="C198" t="s">
        <v>18156</v>
      </c>
      <c r="D198">
        <v>387</v>
      </c>
      <c r="E198" s="404">
        <v>171109202</v>
      </c>
      <c r="F198" s="401" t="str">
        <f t="shared" si="3"/>
        <v>Í1+)4È2CÎ</v>
      </c>
    </row>
    <row r="199" spans="1:6" ht="26.1">
      <c r="A199" s="403" t="s">
        <v>18157</v>
      </c>
      <c r="B199">
        <v>64800</v>
      </c>
      <c r="C199" t="s">
        <v>18158</v>
      </c>
      <c r="D199">
        <v>228</v>
      </c>
      <c r="E199" s="404">
        <v>171109285</v>
      </c>
      <c r="F199" s="401" t="str">
        <f t="shared" si="3"/>
        <v>Í1+)&lt;È5uÎ</v>
      </c>
    </row>
    <row r="200" spans="1:6" ht="26.1" hidden="1">
      <c r="A200" s="403" t="s">
        <v>18159</v>
      </c>
      <c r="B200">
        <v>7200</v>
      </c>
      <c r="C200" t="s">
        <v>18160</v>
      </c>
      <c r="D200">
        <v>523</v>
      </c>
      <c r="F200" s="401" t="e">
        <f t="shared" si="3"/>
        <v>#VALUE!</v>
      </c>
    </row>
    <row r="201" spans="1:6" ht="26.1">
      <c r="A201" s="403" t="s">
        <v>18161</v>
      </c>
      <c r="B201">
        <v>92000</v>
      </c>
      <c r="C201" t="s">
        <v>18162</v>
      </c>
      <c r="D201">
        <v>53</v>
      </c>
      <c r="E201" s="404">
        <v>171111718</v>
      </c>
      <c r="F201" s="401" t="str">
        <f t="shared" si="3"/>
        <v>Í1++gÈ8kÎ</v>
      </c>
    </row>
    <row r="202" spans="1:6" ht="26.1">
      <c r="A202" s="403" t="s">
        <v>18163</v>
      </c>
      <c r="B202">
        <v>39200</v>
      </c>
      <c r="C202" t="s">
        <v>18164</v>
      </c>
      <c r="D202">
        <v>312</v>
      </c>
      <c r="E202" s="404">
        <v>171107644</v>
      </c>
      <c r="F202" s="401" t="str">
        <f t="shared" si="3"/>
        <v>Í1+'`È4+Î</v>
      </c>
    </row>
    <row r="203" spans="1:6" ht="26.1">
      <c r="A203" s="403" t="s">
        <v>18165</v>
      </c>
      <c r="B203">
        <v>21600</v>
      </c>
      <c r="C203" t="s">
        <v>18166</v>
      </c>
      <c r="D203">
        <v>471</v>
      </c>
      <c r="E203" s="404">
        <v>171108048</v>
      </c>
      <c r="F203" s="401" t="str">
        <f t="shared" si="3"/>
        <v>Í1+($È8$Î</v>
      </c>
    </row>
    <row r="204" spans="1:6" ht="26.1">
      <c r="A204" s="403" t="s">
        <v>18167</v>
      </c>
      <c r="B204">
        <v>23200</v>
      </c>
      <c r="C204" t="s">
        <v>18168</v>
      </c>
      <c r="D204">
        <v>180</v>
      </c>
      <c r="E204" s="404">
        <v>171108241</v>
      </c>
      <c r="F204" s="401" t="str">
        <f t="shared" si="3"/>
        <v>Í1+(8È1JÎ</v>
      </c>
    </row>
    <row r="205" spans="1:6" ht="26.1">
      <c r="A205" s="403" t="s">
        <v>18169</v>
      </c>
      <c r="B205">
        <v>20000</v>
      </c>
      <c r="C205" t="s">
        <v>18170</v>
      </c>
      <c r="D205">
        <v>140</v>
      </c>
      <c r="E205" s="404">
        <v>171105197</v>
      </c>
      <c r="F205" s="401" t="str">
        <f t="shared" si="3"/>
        <v>Í1+%3È7QÎ</v>
      </c>
    </row>
    <row r="206" spans="1:6" ht="26.1" hidden="1">
      <c r="A206" s="403" t="s">
        <v>18171</v>
      </c>
      <c r="B206">
        <v>39200</v>
      </c>
      <c r="C206" t="s">
        <v>18172</v>
      </c>
      <c r="D206">
        <v>402</v>
      </c>
      <c r="F206" s="401" t="e">
        <f t="shared" si="3"/>
        <v>#VALUE!</v>
      </c>
    </row>
    <row r="207" spans="1:6" ht="26.1">
      <c r="A207" s="403" t="s">
        <v>18173</v>
      </c>
      <c r="B207">
        <v>18400</v>
      </c>
      <c r="C207" t="s">
        <v>18174</v>
      </c>
      <c r="D207">
        <v>250</v>
      </c>
      <c r="E207" s="404">
        <v>171112452</v>
      </c>
      <c r="F207" s="401" t="str">
        <f t="shared" si="3"/>
        <v>Í1+,MÈ2IÎ</v>
      </c>
    </row>
    <row r="208" spans="1:6" ht="26.1">
      <c r="A208" s="403" t="s">
        <v>18175</v>
      </c>
      <c r="B208">
        <v>7200</v>
      </c>
      <c r="C208" t="s">
        <v>18176</v>
      </c>
      <c r="D208">
        <v>313</v>
      </c>
      <c r="E208" s="404">
        <v>171113189</v>
      </c>
      <c r="F208" s="401" t="str">
        <f t="shared" si="3"/>
        <v>Í1+-2È9qÎ</v>
      </c>
    </row>
    <row r="209" spans="1:6" ht="26.1">
      <c r="A209" s="403" t="s">
        <v>18177</v>
      </c>
      <c r="B209">
        <v>12000</v>
      </c>
      <c r="C209" t="s">
        <v>18178</v>
      </c>
      <c r="D209">
        <v>478</v>
      </c>
      <c r="E209" s="404">
        <v>171110133</v>
      </c>
      <c r="F209" s="401" t="str">
        <f t="shared" si="3"/>
        <v>Í1+*-È30Î</v>
      </c>
    </row>
    <row r="210" spans="1:6" ht="26.1" hidden="1">
      <c r="A210" s="403" t="s">
        <v>18179</v>
      </c>
      <c r="B210">
        <v>8800</v>
      </c>
      <c r="C210" t="s">
        <v>18180</v>
      </c>
      <c r="D210">
        <v>277</v>
      </c>
      <c r="F210" s="401" t="e">
        <f t="shared" si="3"/>
        <v>#VALUE!</v>
      </c>
    </row>
    <row r="211" spans="1:6" ht="26.1">
      <c r="A211" s="403" t="s">
        <v>18181</v>
      </c>
      <c r="B211">
        <v>31200</v>
      </c>
      <c r="C211" t="s">
        <v>18182</v>
      </c>
      <c r="D211">
        <v>225</v>
      </c>
      <c r="E211" s="404">
        <v>171108396</v>
      </c>
      <c r="F211" s="401" t="str">
        <f t="shared" si="3"/>
        <v>Í1+(GÈ6=Î</v>
      </c>
    </row>
    <row r="212" spans="1:6" ht="26.1">
      <c r="A212" s="403" t="s">
        <v>18183</v>
      </c>
      <c r="B212">
        <v>8800</v>
      </c>
      <c r="C212" t="s">
        <v>18184</v>
      </c>
      <c r="D212">
        <v>416</v>
      </c>
      <c r="E212" s="404">
        <v>171109262</v>
      </c>
      <c r="F212" s="401" t="str">
        <f t="shared" si="3"/>
        <v>Í1+):È2[Î</v>
      </c>
    </row>
    <row r="213" spans="1:6" ht="26.1">
      <c r="A213" s="403" t="s">
        <v>18185</v>
      </c>
      <c r="B213">
        <v>24800</v>
      </c>
      <c r="C213" t="s">
        <v>18186</v>
      </c>
      <c r="D213">
        <v>111</v>
      </c>
      <c r="E213" s="404">
        <v>171105729</v>
      </c>
      <c r="F213" s="401" t="str">
        <f t="shared" si="3"/>
        <v>Í1+%hÈ9cÎ</v>
      </c>
    </row>
    <row r="214" spans="1:6" ht="26.1">
      <c r="A214" s="403" t="s">
        <v>18187</v>
      </c>
      <c r="B214">
        <v>10400</v>
      </c>
      <c r="C214" t="s">
        <v>18188</v>
      </c>
      <c r="D214">
        <v>228</v>
      </c>
      <c r="E214" s="404">
        <v>171108399</v>
      </c>
      <c r="F214" s="401" t="str">
        <f t="shared" si="3"/>
        <v>Í1+(GÈ9OÎ</v>
      </c>
    </row>
    <row r="215" spans="1:6" ht="26.1">
      <c r="A215" s="403" t="s">
        <v>18189</v>
      </c>
      <c r="B215">
        <v>7200</v>
      </c>
      <c r="C215" t="s">
        <v>18190</v>
      </c>
      <c r="D215">
        <v>152</v>
      </c>
      <c r="E215" s="404">
        <v>171116347</v>
      </c>
      <c r="F215" s="401" t="str">
        <f t="shared" si="3"/>
        <v>Í1+0BÈ7GÎ</v>
      </c>
    </row>
    <row r="216" spans="1:6" ht="26.1">
      <c r="A216" s="403" t="s">
        <v>18191</v>
      </c>
      <c r="B216">
        <v>39200</v>
      </c>
      <c r="C216" t="s">
        <v>18192</v>
      </c>
      <c r="D216">
        <v>205</v>
      </c>
      <c r="E216" s="404">
        <v>171106086</v>
      </c>
      <c r="F216" s="401" t="str">
        <f t="shared" si="3"/>
        <v>Í1+&amp;(È6"Î</v>
      </c>
    </row>
    <row r="217" spans="1:6" ht="26.1">
      <c r="A217" s="403" t="s">
        <v>18193</v>
      </c>
      <c r="B217">
        <v>28000</v>
      </c>
      <c r="C217" t="s">
        <v>18194</v>
      </c>
      <c r="D217">
        <v>116</v>
      </c>
      <c r="E217" s="404">
        <v>171109456</v>
      </c>
      <c r="F217" s="401" t="str">
        <f t="shared" si="3"/>
        <v>Í1+)MÈ6XÎ</v>
      </c>
    </row>
    <row r="218" spans="1:6" ht="26.1">
      <c r="A218" s="403" t="s">
        <v>18195</v>
      </c>
      <c r="B218">
        <v>39200</v>
      </c>
      <c r="C218" t="s">
        <v>18196</v>
      </c>
      <c r="D218">
        <v>414</v>
      </c>
      <c r="E218" s="404">
        <v>171105998</v>
      </c>
      <c r="F218" s="401" t="str">
        <f t="shared" si="3"/>
        <v>Í1+%ÇÈ8bÎ</v>
      </c>
    </row>
    <row r="219" spans="1:6" ht="26.1" hidden="1">
      <c r="A219" s="403" t="s">
        <v>18197</v>
      </c>
      <c r="B219">
        <v>7200</v>
      </c>
      <c r="C219" t="s">
        <v>18198</v>
      </c>
      <c r="D219">
        <v>533</v>
      </c>
      <c r="F219" s="401" t="e">
        <f t="shared" si="3"/>
        <v>#VALUE!</v>
      </c>
    </row>
    <row r="220" spans="1:6" ht="26.1" hidden="1">
      <c r="A220" s="403" t="s">
        <v>8494</v>
      </c>
      <c r="B220">
        <v>4700</v>
      </c>
      <c r="C220" t="s">
        <v>18199</v>
      </c>
      <c r="D220">
        <v>545</v>
      </c>
      <c r="F220" s="401" t="e">
        <f t="shared" si="3"/>
        <v>#VALUE!</v>
      </c>
    </row>
    <row r="221" spans="1:6" ht="26.1" hidden="1">
      <c r="A221" s="403" t="s">
        <v>18200</v>
      </c>
      <c r="B221">
        <v>12000</v>
      </c>
      <c r="C221" t="s">
        <v>18201</v>
      </c>
      <c r="D221">
        <v>155</v>
      </c>
      <c r="F221" s="401" t="e">
        <f t="shared" si="3"/>
        <v>#VALUE!</v>
      </c>
    </row>
    <row r="222" spans="1:6" ht="26.1" hidden="1">
      <c r="A222" s="403" t="s">
        <v>14338</v>
      </c>
      <c r="B222">
        <v>8800</v>
      </c>
      <c r="C222" t="s">
        <v>18202</v>
      </c>
      <c r="D222">
        <v>541</v>
      </c>
      <c r="F222" s="401" t="e">
        <f t="shared" si="3"/>
        <v>#VALUE!</v>
      </c>
    </row>
    <row r="223" spans="1:6" ht="26.1">
      <c r="A223" s="403" t="s">
        <v>18203</v>
      </c>
      <c r="B223">
        <v>18400</v>
      </c>
      <c r="C223" t="s">
        <v>18204</v>
      </c>
      <c r="D223">
        <v>264</v>
      </c>
      <c r="E223" s="404">
        <v>171107865</v>
      </c>
      <c r="F223" s="401" t="str">
        <f t="shared" si="3"/>
        <v>Í1+'vÈ5"Î</v>
      </c>
    </row>
    <row r="224" spans="1:6" ht="26.1">
      <c r="A224" s="403" t="s">
        <v>18205</v>
      </c>
      <c r="B224">
        <v>2100</v>
      </c>
      <c r="C224" t="s">
        <v>18206</v>
      </c>
      <c r="D224">
        <v>397</v>
      </c>
      <c r="E224" s="404">
        <v>171115301</v>
      </c>
      <c r="F224" s="401" t="str">
        <f t="shared" si="3"/>
        <v>Í1+/&gt;È1wÎ</v>
      </c>
    </row>
    <row r="225" spans="1:6" ht="26.1">
      <c r="A225" s="403" t="s">
        <v>18207</v>
      </c>
      <c r="B225">
        <v>15200</v>
      </c>
      <c r="C225" t="s">
        <v>18208</v>
      </c>
      <c r="D225">
        <v>389</v>
      </c>
      <c r="E225" s="404">
        <v>171115293</v>
      </c>
      <c r="F225" s="401" t="str">
        <f t="shared" si="3"/>
        <v>Í1+/=È3ÃÎ</v>
      </c>
    </row>
    <row r="226" spans="1:6" ht="26.1">
      <c r="A226" s="403" t="s">
        <v>18209</v>
      </c>
      <c r="B226">
        <v>15200</v>
      </c>
      <c r="C226" t="s">
        <v>18210</v>
      </c>
      <c r="D226">
        <v>398</v>
      </c>
      <c r="E226" s="404">
        <v>171115302</v>
      </c>
      <c r="F226" s="401" t="str">
        <f t="shared" si="3"/>
        <v>Í1+/&gt;È2}Î</v>
      </c>
    </row>
    <row r="227" spans="1:6" ht="26.1">
      <c r="A227" s="403" t="s">
        <v>2290</v>
      </c>
      <c r="B227">
        <v>7200</v>
      </c>
      <c r="C227" t="s">
        <v>18211</v>
      </c>
      <c r="D227">
        <v>395</v>
      </c>
      <c r="E227" s="404">
        <v>171115299</v>
      </c>
      <c r="F227" s="401" t="str">
        <f t="shared" si="3"/>
        <v>Í1+/=È9&lt;Î</v>
      </c>
    </row>
    <row r="228" spans="1:6" ht="26.1">
      <c r="A228" s="403" t="s">
        <v>18212</v>
      </c>
      <c r="B228">
        <v>31200</v>
      </c>
      <c r="C228" t="s">
        <v>18213</v>
      </c>
      <c r="D228">
        <v>401</v>
      </c>
      <c r="E228" s="404">
        <v>171115305</v>
      </c>
      <c r="F228" s="401" t="str">
        <f t="shared" si="3"/>
        <v>Í1+/&gt;È5(Î</v>
      </c>
    </row>
    <row r="229" spans="1:6" ht="26.1">
      <c r="A229" s="403" t="s">
        <v>18214</v>
      </c>
      <c r="B229">
        <v>10400</v>
      </c>
      <c r="C229" t="s">
        <v>18215</v>
      </c>
      <c r="D229">
        <v>184</v>
      </c>
      <c r="E229" s="404">
        <v>171116378</v>
      </c>
      <c r="F229" s="401" t="str">
        <f t="shared" si="3"/>
        <v>Í1+0EÈ8YÎ</v>
      </c>
    </row>
    <row r="230" spans="1:6" ht="26.1">
      <c r="A230" s="403" t="s">
        <v>18216</v>
      </c>
      <c r="B230">
        <v>23200</v>
      </c>
      <c r="C230" t="s">
        <v>18217</v>
      </c>
      <c r="D230">
        <v>369</v>
      </c>
      <c r="E230" s="404">
        <v>171106402</v>
      </c>
      <c r="F230" s="401" t="str">
        <f t="shared" si="3"/>
        <v>Í1+&amp;HÈ2#Î</v>
      </c>
    </row>
    <row r="231" spans="1:6" ht="26.1">
      <c r="A231" s="403" t="s">
        <v>18218</v>
      </c>
      <c r="B231">
        <v>36000</v>
      </c>
      <c r="C231" t="s">
        <v>18219</v>
      </c>
      <c r="D231">
        <v>24</v>
      </c>
      <c r="E231" s="404">
        <v>171111394</v>
      </c>
      <c r="F231" s="401" t="str">
        <f t="shared" si="3"/>
        <v>Í1++GÈ4:Î</v>
      </c>
    </row>
    <row r="232" spans="1:6" ht="26.1">
      <c r="A232" s="403" t="s">
        <v>18220</v>
      </c>
      <c r="B232">
        <v>18400</v>
      </c>
      <c r="C232" t="s">
        <v>18221</v>
      </c>
      <c r="D232">
        <v>72</v>
      </c>
      <c r="E232" s="404">
        <v>171115040</v>
      </c>
      <c r="F232" s="401" t="str">
        <f t="shared" si="3"/>
        <v>Í1+/$È0pÎ</v>
      </c>
    </row>
    <row r="233" spans="1:6" ht="26.1">
      <c r="A233" s="403" t="s">
        <v>18222</v>
      </c>
      <c r="B233">
        <v>15200</v>
      </c>
      <c r="C233" t="s">
        <v>18223</v>
      </c>
      <c r="D233">
        <v>54</v>
      </c>
      <c r="E233" s="404">
        <v>171108281</v>
      </c>
      <c r="F233" s="401" t="str">
        <f t="shared" si="3"/>
        <v>Í1+(&lt;È1ZÎ</v>
      </c>
    </row>
    <row r="234" spans="1:6" ht="26.1">
      <c r="A234" s="403" t="s">
        <v>18224</v>
      </c>
      <c r="B234">
        <v>12000</v>
      </c>
      <c r="C234" t="s">
        <v>18225</v>
      </c>
      <c r="D234">
        <v>265</v>
      </c>
      <c r="E234" s="404">
        <v>171115203</v>
      </c>
      <c r="F234" s="401" t="str">
        <f t="shared" si="3"/>
        <v>Í1+/4È3[Î</v>
      </c>
    </row>
    <row r="235" spans="1:6" ht="26.1">
      <c r="A235" s="403" t="s">
        <v>18226</v>
      </c>
      <c r="B235">
        <v>32800</v>
      </c>
      <c r="C235" t="s">
        <v>18227</v>
      </c>
      <c r="D235">
        <v>319</v>
      </c>
      <c r="E235" s="404">
        <v>171105978</v>
      </c>
      <c r="F235" s="401" t="str">
        <f t="shared" si="3"/>
        <v>Í1+%ÅÈ8ZÎ</v>
      </c>
    </row>
    <row r="236" spans="1:6" ht="26.1">
      <c r="A236" s="403" t="s">
        <v>18228</v>
      </c>
      <c r="B236">
        <v>10400</v>
      </c>
      <c r="C236" t="s">
        <v>18229</v>
      </c>
      <c r="D236">
        <v>381</v>
      </c>
      <c r="E236" s="404">
        <v>171109089</v>
      </c>
      <c r="F236" s="401" t="str">
        <f t="shared" si="3"/>
        <v>Í1+)(È9=Î</v>
      </c>
    </row>
    <row r="237" spans="1:6" ht="26.1">
      <c r="A237" s="403" t="s">
        <v>18230</v>
      </c>
      <c r="B237">
        <v>4700</v>
      </c>
      <c r="C237" t="s">
        <v>18231</v>
      </c>
      <c r="D237">
        <v>476</v>
      </c>
      <c r="E237" s="404">
        <v>171106483</v>
      </c>
      <c r="F237" s="401" t="str">
        <f t="shared" si="3"/>
        <v>Í1+&amp;PÈ3IÎ</v>
      </c>
    </row>
    <row r="238" spans="1:6" ht="26.1">
      <c r="A238" s="403" t="s">
        <v>18232</v>
      </c>
      <c r="B238">
        <v>7200</v>
      </c>
      <c r="C238" t="s">
        <v>18233</v>
      </c>
      <c r="D238">
        <v>60</v>
      </c>
      <c r="E238" s="404">
        <v>171116261</v>
      </c>
      <c r="F238" s="401" t="str">
        <f t="shared" si="3"/>
        <v>Í1+0:È1jÎ</v>
      </c>
    </row>
    <row r="239" spans="1:6" ht="26.1">
      <c r="A239" s="403" t="s">
        <v>18234</v>
      </c>
      <c r="B239">
        <v>36000</v>
      </c>
      <c r="C239" t="s">
        <v>18235</v>
      </c>
      <c r="D239">
        <v>439</v>
      </c>
      <c r="E239" s="404">
        <v>171113180</v>
      </c>
      <c r="F239" s="401" t="str">
        <f t="shared" si="3"/>
        <v>Í1+-2È0;Î</v>
      </c>
    </row>
    <row r="240" spans="1:6" ht="26.1">
      <c r="A240" s="403" t="s">
        <v>18236</v>
      </c>
      <c r="B240">
        <v>16800</v>
      </c>
      <c r="C240" t="s">
        <v>18237</v>
      </c>
      <c r="D240">
        <v>31</v>
      </c>
      <c r="E240" s="404">
        <v>171107784</v>
      </c>
      <c r="F240" s="401" t="str">
        <f t="shared" si="3"/>
        <v>Í1+'nÈ4cÎ</v>
      </c>
    </row>
    <row r="241" spans="1:6" ht="26.1">
      <c r="A241" s="403" t="s">
        <v>18238</v>
      </c>
      <c r="B241">
        <v>32800</v>
      </c>
      <c r="C241" t="s">
        <v>18239</v>
      </c>
      <c r="D241">
        <v>250</v>
      </c>
      <c r="E241" s="404">
        <v>171116439</v>
      </c>
      <c r="F241" s="401" t="str">
        <f t="shared" si="3"/>
        <v>Í1+0KÈ9wÎ</v>
      </c>
    </row>
    <row r="242" spans="1:6" ht="26.1">
      <c r="A242" s="403" t="s">
        <v>11417</v>
      </c>
      <c r="B242">
        <v>10400</v>
      </c>
      <c r="C242" t="s">
        <v>18240</v>
      </c>
      <c r="D242">
        <v>20</v>
      </c>
      <c r="E242" s="404">
        <v>171114993</v>
      </c>
      <c r="F242" s="401" t="str">
        <f t="shared" si="3"/>
        <v>Í1+.ÇÈ3_Î</v>
      </c>
    </row>
    <row r="243" spans="1:6" ht="26.1">
      <c r="A243" s="403" t="s">
        <v>18241</v>
      </c>
      <c r="B243">
        <v>3400</v>
      </c>
      <c r="C243" t="s">
        <v>18242</v>
      </c>
      <c r="D243">
        <v>287</v>
      </c>
      <c r="E243" s="404">
        <v>171115217</v>
      </c>
      <c r="F243" s="401" t="str">
        <f t="shared" si="3"/>
        <v>Í1+/5È7wÎ</v>
      </c>
    </row>
    <row r="244" spans="1:6" ht="26.1">
      <c r="A244" s="403" t="s">
        <v>18243</v>
      </c>
      <c r="B244">
        <v>23200</v>
      </c>
      <c r="C244" t="s">
        <v>18244</v>
      </c>
      <c r="D244">
        <v>401</v>
      </c>
      <c r="E244" s="404">
        <v>171105980</v>
      </c>
      <c r="F244" s="401" t="str">
        <f t="shared" si="3"/>
        <v>Í1+%ÆÈ0.Î</v>
      </c>
    </row>
    <row r="245" spans="1:6" ht="26.1" hidden="1">
      <c r="A245" s="403" t="s">
        <v>18245</v>
      </c>
      <c r="B245">
        <v>34400</v>
      </c>
      <c r="C245" t="s">
        <v>18246</v>
      </c>
      <c r="D245">
        <v>564</v>
      </c>
      <c r="F245" s="401" t="e">
        <f t="shared" si="3"/>
        <v>#VALUE!</v>
      </c>
    </row>
    <row r="246" spans="1:6" ht="26.1">
      <c r="A246" s="403" t="s">
        <v>18247</v>
      </c>
      <c r="B246">
        <v>39200</v>
      </c>
      <c r="C246" t="s">
        <v>18248</v>
      </c>
      <c r="D246">
        <v>196</v>
      </c>
      <c r="E246" s="404">
        <v>171108379</v>
      </c>
      <c r="F246" s="401" t="str">
        <f t="shared" si="3"/>
        <v>Í1+(EÈ9GÎ</v>
      </c>
    </row>
    <row r="247" spans="1:6" ht="26.1">
      <c r="A247" s="403" t="s">
        <v>18249</v>
      </c>
      <c r="B247">
        <v>36000</v>
      </c>
      <c r="C247" t="s">
        <v>18250</v>
      </c>
      <c r="D247">
        <v>18</v>
      </c>
      <c r="E247" s="404">
        <v>171107796</v>
      </c>
      <c r="F247" s="401" t="str">
        <f t="shared" si="3"/>
        <v>Í1+'oÈ6sÎ</v>
      </c>
    </row>
    <row r="248" spans="1:6" ht="26.1">
      <c r="A248" s="403" t="s">
        <v>14972</v>
      </c>
      <c r="B248">
        <v>26400</v>
      </c>
      <c r="C248" t="s">
        <v>18251</v>
      </c>
      <c r="D248">
        <v>280</v>
      </c>
      <c r="E248" s="404">
        <v>171107826</v>
      </c>
      <c r="F248" s="401" t="str">
        <f t="shared" si="3"/>
        <v>Í1+'rÈ6ÃÎ</v>
      </c>
    </row>
    <row r="249" spans="1:6" ht="26.1">
      <c r="A249" s="403" t="s">
        <v>18252</v>
      </c>
      <c r="B249">
        <v>13600</v>
      </c>
      <c r="C249" t="s">
        <v>18253</v>
      </c>
      <c r="D249">
        <v>103</v>
      </c>
      <c r="E249" s="404">
        <v>171113495</v>
      </c>
      <c r="F249" s="401" t="str">
        <f t="shared" si="3"/>
        <v>Í1+-QÈ5nÎ</v>
      </c>
    </row>
    <row r="250" spans="1:6" ht="26.1">
      <c r="A250" s="403" t="s">
        <v>18254</v>
      </c>
      <c r="B250">
        <v>52000</v>
      </c>
      <c r="C250" t="s">
        <v>18255</v>
      </c>
      <c r="D250">
        <v>138</v>
      </c>
      <c r="E250" s="404">
        <v>171110460</v>
      </c>
      <c r="F250" s="401" t="str">
        <f t="shared" si="3"/>
        <v>Í1+*NÈ0;Î</v>
      </c>
    </row>
    <row r="251" spans="1:6" ht="26.1">
      <c r="A251" s="403" t="s">
        <v>18256</v>
      </c>
      <c r="B251">
        <v>13600</v>
      </c>
      <c r="C251" t="s">
        <v>18257</v>
      </c>
      <c r="D251">
        <v>369</v>
      </c>
      <c r="E251" s="404">
        <v>171115279</v>
      </c>
      <c r="F251" s="401" t="str">
        <f t="shared" si="3"/>
        <v>Í1+/;È94Î</v>
      </c>
    </row>
    <row r="252" spans="1:6" ht="26.1" hidden="1">
      <c r="A252" s="403" t="s">
        <v>18258</v>
      </c>
      <c r="B252">
        <v>3400</v>
      </c>
      <c r="C252" t="s">
        <v>18259</v>
      </c>
      <c r="D252">
        <v>525</v>
      </c>
      <c r="F252" s="401" t="e">
        <f t="shared" si="3"/>
        <v>#VALUE!</v>
      </c>
    </row>
    <row r="253" spans="1:6" ht="26.1" hidden="1">
      <c r="A253" s="403" t="s">
        <v>18260</v>
      </c>
      <c r="B253">
        <v>8800</v>
      </c>
      <c r="C253" t="s">
        <v>18261</v>
      </c>
      <c r="D253">
        <v>526</v>
      </c>
      <c r="F253" s="401" t="e">
        <f t="shared" si="3"/>
        <v>#VALUE!</v>
      </c>
    </row>
    <row r="254" spans="1:6" ht="26.1">
      <c r="A254" s="403" t="s">
        <v>18262</v>
      </c>
      <c r="B254">
        <v>8800</v>
      </c>
      <c r="C254" t="s">
        <v>18263</v>
      </c>
      <c r="D254">
        <v>238</v>
      </c>
      <c r="E254" s="404">
        <v>171115185</v>
      </c>
      <c r="F254" s="401" t="str">
        <f t="shared" si="3"/>
        <v>Í1+/2È5_Î</v>
      </c>
    </row>
    <row r="255" spans="1:6" ht="26.1" hidden="1">
      <c r="A255" s="403" t="s">
        <v>18264</v>
      </c>
      <c r="B255">
        <v>20000</v>
      </c>
      <c r="C255" t="s">
        <v>18265</v>
      </c>
      <c r="D255">
        <v>487</v>
      </c>
      <c r="F255" s="401" t="e">
        <f t="shared" si="3"/>
        <v>#VALUE!</v>
      </c>
    </row>
    <row r="256" spans="1:6" ht="26.1">
      <c r="A256" s="403" t="s">
        <v>18266</v>
      </c>
      <c r="B256">
        <v>20000</v>
      </c>
      <c r="C256" t="s">
        <v>18267</v>
      </c>
      <c r="D256">
        <v>116</v>
      </c>
      <c r="E256" s="404">
        <v>171106161</v>
      </c>
      <c r="F256" s="401" t="str">
        <f t="shared" si="3"/>
        <v>Í1+&amp;0È1$Î</v>
      </c>
    </row>
    <row r="257" spans="1:6" ht="26.1">
      <c r="A257" s="403" t="s">
        <v>18268</v>
      </c>
      <c r="B257">
        <v>7200</v>
      </c>
      <c r="C257" t="s">
        <v>18269</v>
      </c>
      <c r="D257">
        <v>57</v>
      </c>
      <c r="E257" s="404">
        <v>171109117</v>
      </c>
      <c r="F257" s="401" t="str">
        <f t="shared" si="3"/>
        <v>Í1+)+È7=Î</v>
      </c>
    </row>
    <row r="258" spans="1:6" ht="26.1">
      <c r="A258" s="403" t="s">
        <v>18270</v>
      </c>
      <c r="B258">
        <v>4700</v>
      </c>
      <c r="C258" t="s">
        <v>18271</v>
      </c>
      <c r="D258">
        <v>151</v>
      </c>
      <c r="E258" s="404">
        <v>171106300</v>
      </c>
      <c r="F258" s="401" t="str">
        <f t="shared" si="3"/>
        <v>Í1+&amp;&gt;È0VÎ</v>
      </c>
    </row>
    <row r="259" spans="1:6" ht="26.1" hidden="1">
      <c r="A259" s="403" t="s">
        <v>18272</v>
      </c>
      <c r="B259">
        <v>16800</v>
      </c>
      <c r="C259" t="s">
        <v>18273</v>
      </c>
      <c r="D259">
        <v>501</v>
      </c>
      <c r="F259" s="401" t="e">
        <f t="shared" ref="F259:F322" si="4">Code128(E259)</f>
        <v>#VALUE!</v>
      </c>
    </row>
    <row r="260" spans="1:6" ht="26.1" hidden="1">
      <c r="A260" s="403" t="s">
        <v>18274</v>
      </c>
      <c r="B260">
        <v>10400</v>
      </c>
      <c r="C260" t="s">
        <v>18275</v>
      </c>
      <c r="D260">
        <v>555</v>
      </c>
      <c r="F260" s="401" t="e">
        <f t="shared" si="4"/>
        <v>#VALUE!</v>
      </c>
    </row>
    <row r="261" spans="1:6" ht="26.1">
      <c r="A261" s="403" t="s">
        <v>18276</v>
      </c>
      <c r="B261">
        <v>18400</v>
      </c>
      <c r="C261" t="s">
        <v>18277</v>
      </c>
      <c r="D261">
        <v>29</v>
      </c>
      <c r="E261" s="404">
        <v>171105140</v>
      </c>
      <c r="F261" s="401" t="str">
        <f t="shared" si="4"/>
        <v>Í1+%.È0zÎ</v>
      </c>
    </row>
    <row r="262" spans="1:6" ht="26.1">
      <c r="A262" s="403" t="s">
        <v>18278</v>
      </c>
      <c r="B262">
        <v>24800</v>
      </c>
      <c r="C262" t="s">
        <v>18279</v>
      </c>
      <c r="D262">
        <v>101</v>
      </c>
      <c r="E262" s="404">
        <v>171105081</v>
      </c>
      <c r="F262" s="401" t="str">
        <f t="shared" si="4"/>
        <v>Í1+%(È1hÎ</v>
      </c>
    </row>
    <row r="263" spans="1:6" ht="26.1">
      <c r="A263" s="403" t="s">
        <v>18280</v>
      </c>
      <c r="B263">
        <v>40800</v>
      </c>
      <c r="C263" t="s">
        <v>18281</v>
      </c>
      <c r="D263">
        <v>121</v>
      </c>
      <c r="E263" s="404">
        <v>171105179</v>
      </c>
      <c r="F263" s="401" t="str">
        <f t="shared" si="4"/>
        <v>Í1+%1È9UÎ</v>
      </c>
    </row>
    <row r="264" spans="1:6" ht="26.1">
      <c r="A264" s="403" t="s">
        <v>18282</v>
      </c>
      <c r="B264">
        <v>37600</v>
      </c>
      <c r="C264" t="s">
        <v>18283</v>
      </c>
      <c r="D264">
        <v>122</v>
      </c>
      <c r="E264" s="404">
        <v>171105180</v>
      </c>
      <c r="F264" s="401" t="str">
        <f t="shared" si="4"/>
        <v>Í1+%2È0#Î</v>
      </c>
    </row>
    <row r="265" spans="1:6" ht="26.1">
      <c r="A265" s="403" t="s">
        <v>18284</v>
      </c>
      <c r="B265">
        <v>20000</v>
      </c>
      <c r="C265" t="s">
        <v>18285</v>
      </c>
      <c r="D265">
        <v>145</v>
      </c>
      <c r="E265" s="404">
        <v>171105200</v>
      </c>
      <c r="F265" s="401" t="str">
        <f t="shared" si="4"/>
        <v>Í1+%4È0+Î</v>
      </c>
    </row>
    <row r="266" spans="1:6" ht="26.1">
      <c r="A266" s="403" t="s">
        <v>18286</v>
      </c>
      <c r="B266">
        <v>7200</v>
      </c>
      <c r="C266" t="s">
        <v>18287</v>
      </c>
      <c r="D266">
        <v>129</v>
      </c>
      <c r="E266" s="404">
        <v>171105187</v>
      </c>
      <c r="F266" s="401" t="str">
        <f t="shared" si="4"/>
        <v>Í1+%2È7MÎ</v>
      </c>
    </row>
    <row r="267" spans="1:6" ht="26.1">
      <c r="A267" s="403" t="s">
        <v>18288</v>
      </c>
      <c r="B267">
        <v>16800</v>
      </c>
      <c r="C267" t="s">
        <v>18289</v>
      </c>
      <c r="D267">
        <v>130</v>
      </c>
      <c r="E267" s="404">
        <v>171105188</v>
      </c>
      <c r="F267" s="401" t="str">
        <f t="shared" si="4"/>
        <v>Í1+%2È8SÎ</v>
      </c>
    </row>
    <row r="268" spans="1:6" ht="26.1">
      <c r="A268" s="403" t="s">
        <v>18290</v>
      </c>
      <c r="B268">
        <v>20000</v>
      </c>
      <c r="C268" t="s">
        <v>18291</v>
      </c>
      <c r="D268">
        <v>179</v>
      </c>
      <c r="E268" s="404">
        <v>171104806</v>
      </c>
      <c r="F268" s="401" t="str">
        <f t="shared" si="4"/>
        <v>Í1+$pÈ6nÎ</v>
      </c>
    </row>
    <row r="269" spans="1:6" ht="26.1">
      <c r="A269" s="403" t="s">
        <v>18292</v>
      </c>
      <c r="B269">
        <v>124000</v>
      </c>
      <c r="C269" t="s">
        <v>18293</v>
      </c>
      <c r="D269">
        <v>203</v>
      </c>
      <c r="E269" s="404">
        <v>171104787</v>
      </c>
      <c r="F269" s="401" t="str">
        <f t="shared" si="4"/>
        <v>Í1+$nÈ7lÎ</v>
      </c>
    </row>
    <row r="270" spans="1:6" ht="26.1">
      <c r="A270" s="403" t="s">
        <v>18294</v>
      </c>
      <c r="B270">
        <v>88800</v>
      </c>
      <c r="C270" t="s">
        <v>18295</v>
      </c>
      <c r="D270">
        <v>202</v>
      </c>
      <c r="E270" s="404">
        <v>171104786</v>
      </c>
      <c r="F270" s="401" t="str">
        <f t="shared" si="4"/>
        <v>Í1+$nÈ6fÎ</v>
      </c>
    </row>
    <row r="271" spans="1:6" ht="26.1">
      <c r="A271" s="403" t="s">
        <v>18296</v>
      </c>
      <c r="B271">
        <v>12000</v>
      </c>
      <c r="C271" t="s">
        <v>18297</v>
      </c>
      <c r="D271">
        <v>200</v>
      </c>
      <c r="E271" s="404">
        <v>171104784</v>
      </c>
      <c r="F271" s="401" t="str">
        <f t="shared" si="4"/>
        <v>Í1+$nÈ4ZÎ</v>
      </c>
    </row>
    <row r="272" spans="1:6" ht="26.1">
      <c r="A272" s="403" t="s">
        <v>18298</v>
      </c>
      <c r="B272">
        <v>34400</v>
      </c>
      <c r="C272" t="s">
        <v>18299</v>
      </c>
      <c r="D272">
        <v>10</v>
      </c>
      <c r="E272" s="404">
        <v>171105152</v>
      </c>
      <c r="F272" s="401" t="str">
        <f t="shared" si="4"/>
        <v>Í1+%/È2#Î</v>
      </c>
    </row>
    <row r="273" spans="1:6" ht="26.1" hidden="1">
      <c r="A273" s="403" t="s">
        <v>18300</v>
      </c>
      <c r="B273">
        <v>34400</v>
      </c>
      <c r="C273" t="s">
        <v>18301</v>
      </c>
      <c r="D273">
        <v>553</v>
      </c>
      <c r="F273" s="401" t="e">
        <f t="shared" si="4"/>
        <v>#VALUE!</v>
      </c>
    </row>
    <row r="274" spans="1:6" ht="26.1" hidden="1">
      <c r="A274" s="403" t="s">
        <v>18302</v>
      </c>
      <c r="B274">
        <v>21600</v>
      </c>
      <c r="C274" t="s">
        <v>18303</v>
      </c>
      <c r="D274">
        <v>10</v>
      </c>
      <c r="F274" s="401" t="e">
        <f t="shared" si="4"/>
        <v>#VALUE!</v>
      </c>
    </row>
    <row r="275" spans="1:6" ht="26.1" hidden="1">
      <c r="A275" s="403" t="s">
        <v>18304</v>
      </c>
      <c r="B275">
        <v>39200</v>
      </c>
      <c r="C275" t="s">
        <v>18305</v>
      </c>
      <c r="D275">
        <v>537</v>
      </c>
      <c r="F275" s="401" t="e">
        <f t="shared" si="4"/>
        <v>#VALUE!</v>
      </c>
    </row>
    <row r="276" spans="1:6" ht="26.1">
      <c r="A276" s="403" t="s">
        <v>18306</v>
      </c>
      <c r="B276">
        <v>24800</v>
      </c>
      <c r="C276" t="s">
        <v>18307</v>
      </c>
      <c r="D276">
        <v>153</v>
      </c>
      <c r="E276" s="404">
        <v>171107500</v>
      </c>
      <c r="F276" s="401" t="str">
        <f t="shared" si="4"/>
        <v>Í1+'RÈ0BÎ</v>
      </c>
    </row>
    <row r="277" spans="1:6" ht="26.1">
      <c r="A277" s="403" t="s">
        <v>18308</v>
      </c>
      <c r="B277">
        <v>28000</v>
      </c>
      <c r="C277" t="s">
        <v>18309</v>
      </c>
      <c r="D277">
        <v>357</v>
      </c>
      <c r="E277" s="404">
        <v>171105254</v>
      </c>
      <c r="F277" s="401" t="str">
        <f t="shared" si="4"/>
        <v>Í1+%9È4WÎ</v>
      </c>
    </row>
    <row r="278" spans="1:6" ht="26.1">
      <c r="A278" s="403" t="s">
        <v>18310</v>
      </c>
      <c r="B278">
        <v>26400</v>
      </c>
      <c r="C278" t="s">
        <v>18311</v>
      </c>
      <c r="D278">
        <v>322</v>
      </c>
      <c r="E278" s="404">
        <v>171105800</v>
      </c>
      <c r="F278" s="401" t="str">
        <f t="shared" si="4"/>
        <v>Í1+%pÈ0MÎ</v>
      </c>
    </row>
    <row r="279" spans="1:6" ht="26.1">
      <c r="A279" s="403" t="s">
        <v>18312</v>
      </c>
      <c r="B279">
        <v>8800</v>
      </c>
      <c r="C279" t="s">
        <v>18313</v>
      </c>
      <c r="D279">
        <v>95</v>
      </c>
      <c r="E279" s="404">
        <v>171113322</v>
      </c>
      <c r="F279" s="401" t="str">
        <f t="shared" si="4"/>
        <v>Í1+-@È2ÃÎ</v>
      </c>
    </row>
    <row r="280" spans="1:6" ht="26.1">
      <c r="A280" s="403" t="s">
        <v>18314</v>
      </c>
      <c r="B280">
        <v>55200</v>
      </c>
      <c r="C280" t="s">
        <v>18315</v>
      </c>
      <c r="D280">
        <v>38</v>
      </c>
      <c r="E280" s="404">
        <v>171108201</v>
      </c>
      <c r="F280" s="401" t="str">
        <f t="shared" si="4"/>
        <v>Í1+(4È1:Î</v>
      </c>
    </row>
    <row r="281" spans="1:6" ht="26.1">
      <c r="A281" s="403" t="s">
        <v>18316</v>
      </c>
      <c r="B281">
        <v>24800</v>
      </c>
      <c r="C281" t="s">
        <v>18317</v>
      </c>
      <c r="D281">
        <v>409</v>
      </c>
      <c r="E281" s="404">
        <v>171104962</v>
      </c>
      <c r="F281" s="401" t="str">
        <f t="shared" si="4"/>
        <v>Í1+$ÄÈ2/Î</v>
      </c>
    </row>
    <row r="282" spans="1:6" ht="26.1">
      <c r="A282" s="403" t="s">
        <v>18318</v>
      </c>
      <c r="B282">
        <v>28000</v>
      </c>
      <c r="C282" t="s">
        <v>18319</v>
      </c>
      <c r="D282">
        <v>222</v>
      </c>
      <c r="E282" s="404">
        <v>171107879</v>
      </c>
      <c r="F282" s="401" t="str">
        <f t="shared" si="4"/>
        <v>Í1+'wÈ9&gt;Î</v>
      </c>
    </row>
    <row r="283" spans="1:6" ht="26.1" hidden="1">
      <c r="A283" s="403" t="s">
        <v>18320</v>
      </c>
      <c r="B283">
        <v>4700</v>
      </c>
      <c r="C283" t="s">
        <v>18321</v>
      </c>
      <c r="D283">
        <v>490</v>
      </c>
      <c r="F283" s="401" t="e">
        <f t="shared" si="4"/>
        <v>#VALUE!</v>
      </c>
    </row>
    <row r="284" spans="1:6" ht="26.1" hidden="1">
      <c r="A284" s="403" t="s">
        <v>18322</v>
      </c>
      <c r="B284">
        <v>3400</v>
      </c>
      <c r="C284" t="s">
        <v>18323</v>
      </c>
      <c r="D284">
        <v>59</v>
      </c>
      <c r="F284" s="401" t="e">
        <f t="shared" si="4"/>
        <v>#VALUE!</v>
      </c>
    </row>
    <row r="285" spans="1:6" ht="26.1">
      <c r="A285" s="403" t="s">
        <v>18324</v>
      </c>
      <c r="B285">
        <v>13600</v>
      </c>
      <c r="C285" t="s">
        <v>18325</v>
      </c>
      <c r="D285">
        <v>93</v>
      </c>
      <c r="E285" s="404">
        <v>171105712</v>
      </c>
      <c r="F285" s="401" t="str">
        <f t="shared" si="4"/>
        <v>Í1+%gÈ25Î</v>
      </c>
    </row>
    <row r="286" spans="1:6" ht="26.1">
      <c r="A286" s="403" t="s">
        <v>18326</v>
      </c>
      <c r="B286">
        <v>39200</v>
      </c>
      <c r="C286" t="s">
        <v>18327</v>
      </c>
      <c r="D286">
        <v>207</v>
      </c>
      <c r="E286" s="404">
        <v>171112821</v>
      </c>
      <c r="F286" s="401" t="str">
        <f t="shared" si="4"/>
        <v>Í1+,rÈ1pÎ</v>
      </c>
    </row>
    <row r="287" spans="1:6" ht="26.1" hidden="1">
      <c r="A287" s="403" t="s">
        <v>18328</v>
      </c>
      <c r="B287">
        <v>15200</v>
      </c>
      <c r="C287" t="s">
        <v>18329</v>
      </c>
      <c r="D287">
        <v>562</v>
      </c>
      <c r="F287" s="401" t="e">
        <f t="shared" si="4"/>
        <v>#VALUE!</v>
      </c>
    </row>
    <row r="288" spans="1:6" ht="26.1">
      <c r="A288" s="403" t="s">
        <v>18330</v>
      </c>
      <c r="B288">
        <v>8800</v>
      </c>
      <c r="C288" t="s">
        <v>18331</v>
      </c>
      <c r="D288">
        <v>75</v>
      </c>
      <c r="E288" s="404">
        <v>171111402</v>
      </c>
      <c r="F288" s="401" t="str">
        <f t="shared" si="4"/>
        <v>Í1++HÈ22Î</v>
      </c>
    </row>
    <row r="289" spans="1:6" ht="26.1" hidden="1">
      <c r="A289" s="403" t="s">
        <v>18332</v>
      </c>
      <c r="B289">
        <v>7200</v>
      </c>
      <c r="C289" t="s">
        <v>18333</v>
      </c>
      <c r="D289">
        <v>59</v>
      </c>
      <c r="F289" s="401" t="e">
        <f t="shared" si="4"/>
        <v>#VALUE!</v>
      </c>
    </row>
    <row r="290" spans="1:6" ht="26.1" hidden="1">
      <c r="A290" s="403" t="s">
        <v>18334</v>
      </c>
      <c r="B290">
        <v>4700</v>
      </c>
      <c r="C290" t="s">
        <v>18335</v>
      </c>
      <c r="D290">
        <v>477</v>
      </c>
      <c r="F290" s="401" t="e">
        <f t="shared" si="4"/>
        <v>#VALUE!</v>
      </c>
    </row>
    <row r="291" spans="1:6" ht="26.1">
      <c r="A291" s="403" t="s">
        <v>18336</v>
      </c>
      <c r="B291">
        <v>12000</v>
      </c>
      <c r="C291" t="s">
        <v>18337</v>
      </c>
      <c r="D291">
        <v>44</v>
      </c>
      <c r="E291" s="404">
        <v>171111748</v>
      </c>
      <c r="F291" s="401" t="str">
        <f t="shared" si="4"/>
        <v>Í1++jÈ8wÎ</v>
      </c>
    </row>
    <row r="292" spans="1:6" ht="26.1">
      <c r="A292" s="403" t="s">
        <v>18338</v>
      </c>
      <c r="B292">
        <v>8800</v>
      </c>
      <c r="C292" t="s">
        <v>18339</v>
      </c>
      <c r="D292">
        <v>104</v>
      </c>
      <c r="E292" s="404">
        <v>171115071</v>
      </c>
      <c r="F292" s="401" t="str">
        <f t="shared" si="4"/>
        <v>Í1+/'È1ÆÎ</v>
      </c>
    </row>
    <row r="293" spans="1:6" ht="26.1">
      <c r="A293" s="403" t="s">
        <v>18340</v>
      </c>
      <c r="B293">
        <v>4700</v>
      </c>
      <c r="C293" t="s">
        <v>18341</v>
      </c>
      <c r="D293">
        <v>139</v>
      </c>
      <c r="E293" s="404">
        <v>171115101</v>
      </c>
      <c r="F293" s="401" t="str">
        <f t="shared" si="4"/>
        <v>Í1+/*È1'Î</v>
      </c>
    </row>
    <row r="294" spans="1:6" ht="26.1" hidden="1">
      <c r="A294" s="403" t="s">
        <v>18342</v>
      </c>
      <c r="B294">
        <v>21600</v>
      </c>
      <c r="C294" t="s">
        <v>18343</v>
      </c>
      <c r="D294">
        <v>595</v>
      </c>
      <c r="F294" s="401" t="e">
        <f t="shared" si="4"/>
        <v>#VALUE!</v>
      </c>
    </row>
    <row r="295" spans="1:6" ht="26.1">
      <c r="A295" s="403" t="s">
        <v>18344</v>
      </c>
      <c r="B295">
        <v>4700</v>
      </c>
      <c r="C295" t="s">
        <v>18345</v>
      </c>
      <c r="D295">
        <v>68</v>
      </c>
      <c r="E295" s="404">
        <v>171113135</v>
      </c>
      <c r="F295" s="401" t="str">
        <f t="shared" si="4"/>
        <v>Í1+--È5EÎ</v>
      </c>
    </row>
    <row r="296" spans="1:6" ht="26.1" hidden="1">
      <c r="A296" s="403" t="s">
        <v>18346</v>
      </c>
      <c r="B296">
        <v>60000</v>
      </c>
      <c r="C296" t="s">
        <v>18347</v>
      </c>
      <c r="D296">
        <v>570</v>
      </c>
      <c r="F296" s="401" t="e">
        <f t="shared" si="4"/>
        <v>#VALUE!</v>
      </c>
    </row>
    <row r="297" spans="1:6" ht="26.1">
      <c r="A297" s="403" t="s">
        <v>18348</v>
      </c>
      <c r="B297">
        <v>15200</v>
      </c>
      <c r="C297" t="s">
        <v>18349</v>
      </c>
      <c r="D297">
        <v>158</v>
      </c>
      <c r="E297" s="404">
        <v>171115118</v>
      </c>
      <c r="F297" s="401" t="str">
        <f t="shared" si="4"/>
        <v>Í1+/+È8UÎ</v>
      </c>
    </row>
    <row r="298" spans="1:6" ht="26.1">
      <c r="A298" s="403" t="s">
        <v>18350</v>
      </c>
      <c r="B298">
        <v>10400</v>
      </c>
      <c r="C298" t="s">
        <v>18351</v>
      </c>
      <c r="D298">
        <v>76</v>
      </c>
      <c r="E298" s="404">
        <v>171111403</v>
      </c>
      <c r="F298" s="401" t="str">
        <f t="shared" si="4"/>
        <v>Í1++HÈ38Î</v>
      </c>
    </row>
    <row r="299" spans="1:6" ht="26.1">
      <c r="A299" s="403" t="s">
        <v>18352</v>
      </c>
      <c r="B299">
        <v>8800</v>
      </c>
      <c r="C299" t="s">
        <v>18353</v>
      </c>
      <c r="D299">
        <v>134</v>
      </c>
      <c r="E299" s="404">
        <v>171113372</v>
      </c>
      <c r="F299" s="401" t="str">
        <f t="shared" si="4"/>
        <v>Í1+-EÈ2,Î</v>
      </c>
    </row>
    <row r="300" spans="1:6" ht="26.1">
      <c r="A300" s="403" t="s">
        <v>18354</v>
      </c>
      <c r="B300">
        <v>7200</v>
      </c>
      <c r="C300" t="s">
        <v>18355</v>
      </c>
      <c r="D300">
        <v>142</v>
      </c>
      <c r="E300" s="404">
        <v>171115104</v>
      </c>
      <c r="F300" s="401" t="str">
        <f t="shared" si="4"/>
        <v>Í1+/*È49Î</v>
      </c>
    </row>
    <row r="301" spans="1:6" ht="26.1">
      <c r="A301" s="403" t="s">
        <v>18356</v>
      </c>
      <c r="B301">
        <v>16800</v>
      </c>
      <c r="C301" t="s">
        <v>18357</v>
      </c>
      <c r="D301">
        <v>87</v>
      </c>
      <c r="E301" s="404">
        <v>171115054</v>
      </c>
      <c r="F301" s="401" t="str">
        <f t="shared" si="4"/>
        <v>Í1+/%È4%Î</v>
      </c>
    </row>
    <row r="302" spans="1:6" ht="26.1">
      <c r="A302" s="403" t="s">
        <v>18358</v>
      </c>
      <c r="B302">
        <v>23200</v>
      </c>
      <c r="C302" t="s">
        <v>18359</v>
      </c>
      <c r="D302">
        <v>335</v>
      </c>
      <c r="E302" s="404">
        <v>171113160</v>
      </c>
      <c r="F302" s="401" t="str">
        <f t="shared" si="4"/>
        <v>Í1+-0È03Î</v>
      </c>
    </row>
    <row r="303" spans="1:6" ht="26.1">
      <c r="A303" s="403" t="s">
        <v>18360</v>
      </c>
      <c r="B303">
        <v>39200</v>
      </c>
      <c r="C303" t="s">
        <v>18361</v>
      </c>
      <c r="D303">
        <v>30</v>
      </c>
      <c r="E303" s="404">
        <v>171108287</v>
      </c>
      <c r="F303" s="401" t="str">
        <f t="shared" si="4"/>
        <v>Í1+(&lt;È7~Î</v>
      </c>
    </row>
    <row r="304" spans="1:6" ht="26.1">
      <c r="A304" s="403" t="s">
        <v>18362</v>
      </c>
      <c r="B304">
        <v>23200</v>
      </c>
      <c r="C304" t="s">
        <v>18363</v>
      </c>
      <c r="D304">
        <v>373</v>
      </c>
      <c r="E304" s="404">
        <v>171109071</v>
      </c>
      <c r="F304" s="401" t="str">
        <f t="shared" si="4"/>
        <v>Í1+)'È1pÎ</v>
      </c>
    </row>
    <row r="305" spans="1:6" ht="26.1">
      <c r="A305" s="403" t="s">
        <v>18364</v>
      </c>
      <c r="B305">
        <v>8800</v>
      </c>
      <c r="C305" t="s">
        <v>18365</v>
      </c>
      <c r="D305">
        <v>121</v>
      </c>
      <c r="E305" s="404">
        <v>171111417</v>
      </c>
      <c r="F305" s="401" t="str">
        <f t="shared" si="4"/>
        <v>Í1++IÈ7TÎ</v>
      </c>
    </row>
    <row r="306" spans="1:6" ht="26.1" hidden="1">
      <c r="A306" s="403" t="s">
        <v>18366</v>
      </c>
      <c r="B306">
        <v>4700</v>
      </c>
      <c r="C306" t="s">
        <v>18367</v>
      </c>
      <c r="D306">
        <v>530</v>
      </c>
      <c r="F306" s="401" t="e">
        <f t="shared" si="4"/>
        <v>#VALUE!</v>
      </c>
    </row>
    <row r="307" spans="1:6" ht="26.1">
      <c r="A307" s="403" t="s">
        <v>18368</v>
      </c>
      <c r="B307">
        <v>3400</v>
      </c>
      <c r="C307" t="s">
        <v>18369</v>
      </c>
      <c r="D307">
        <v>91</v>
      </c>
      <c r="E307" s="404">
        <v>171109074</v>
      </c>
      <c r="F307" s="401" t="str">
        <f t="shared" si="4"/>
        <v>Í1+)'È4ÆÎ</v>
      </c>
    </row>
    <row r="308" spans="1:6" ht="26.1" hidden="1">
      <c r="A308" s="403" t="s">
        <v>3844</v>
      </c>
      <c r="B308">
        <v>7200</v>
      </c>
      <c r="C308" t="s">
        <v>18370</v>
      </c>
      <c r="D308">
        <v>520</v>
      </c>
      <c r="F308" s="401" t="e">
        <f t="shared" si="4"/>
        <v>#VALUE!</v>
      </c>
    </row>
    <row r="309" spans="1:6" ht="26.1">
      <c r="A309" s="403" t="s">
        <v>18371</v>
      </c>
      <c r="B309">
        <v>4700</v>
      </c>
      <c r="C309" t="s">
        <v>18372</v>
      </c>
      <c r="D309">
        <v>77</v>
      </c>
      <c r="E309" s="404">
        <v>171111404</v>
      </c>
      <c r="F309" s="401" t="str">
        <f t="shared" si="4"/>
        <v>Í1++HÈ4&gt;Î</v>
      </c>
    </row>
    <row r="310" spans="1:6" ht="26.1">
      <c r="A310" s="403" t="s">
        <v>18373</v>
      </c>
      <c r="B310">
        <v>34400</v>
      </c>
      <c r="C310" t="s">
        <v>18374</v>
      </c>
      <c r="D310">
        <v>247</v>
      </c>
      <c r="E310" s="404">
        <v>171109099</v>
      </c>
      <c r="F310" s="401" t="str">
        <f t="shared" si="4"/>
        <v>Í1+))È9AÎ</v>
      </c>
    </row>
    <row r="311" spans="1:6" ht="26.1" hidden="1">
      <c r="A311" s="403" t="s">
        <v>18375</v>
      </c>
      <c r="B311">
        <v>20000</v>
      </c>
      <c r="C311" t="s">
        <v>18376</v>
      </c>
      <c r="D311">
        <v>589</v>
      </c>
      <c r="F311" s="401" t="e">
        <f t="shared" si="4"/>
        <v>#VALUE!</v>
      </c>
    </row>
    <row r="312" spans="1:6" ht="26.1">
      <c r="A312" s="403" t="s">
        <v>18377</v>
      </c>
      <c r="B312">
        <v>159200</v>
      </c>
      <c r="C312" t="s">
        <v>18378</v>
      </c>
      <c r="D312">
        <v>221</v>
      </c>
      <c r="E312" s="404">
        <v>171106210</v>
      </c>
      <c r="F312" s="401" t="str">
        <f t="shared" si="4"/>
        <v>Í1+&amp;5È02Î</v>
      </c>
    </row>
    <row r="313" spans="1:6" ht="26.1">
      <c r="A313" s="403" t="s">
        <v>18379</v>
      </c>
      <c r="B313">
        <v>4700</v>
      </c>
      <c r="C313" t="s">
        <v>18380</v>
      </c>
      <c r="D313">
        <v>44</v>
      </c>
      <c r="E313" s="404">
        <v>171116248</v>
      </c>
      <c r="F313" s="401" t="str">
        <f t="shared" si="4"/>
        <v>Í1+08È8%Î</v>
      </c>
    </row>
    <row r="314" spans="1:6" ht="26.1" hidden="1">
      <c r="A314" s="403" t="s">
        <v>18381</v>
      </c>
      <c r="B314">
        <v>10400</v>
      </c>
      <c r="C314" t="s">
        <v>18382</v>
      </c>
      <c r="D314">
        <v>64</v>
      </c>
      <c r="F314" s="401" t="e">
        <f t="shared" si="4"/>
        <v>#VALUE!</v>
      </c>
    </row>
    <row r="315" spans="1:6" ht="26.1" hidden="1">
      <c r="A315" s="403" t="s">
        <v>4408</v>
      </c>
      <c r="B315">
        <v>4700</v>
      </c>
      <c r="C315" t="s">
        <v>18383</v>
      </c>
      <c r="D315">
        <v>65</v>
      </c>
      <c r="F315" s="401" t="e">
        <f t="shared" si="4"/>
        <v>#VALUE!</v>
      </c>
    </row>
    <row r="316" spans="1:6" ht="26.1" hidden="1">
      <c r="A316" s="403" t="s">
        <v>18384</v>
      </c>
      <c r="B316">
        <v>210400</v>
      </c>
      <c r="C316" t="s">
        <v>18385</v>
      </c>
      <c r="D316">
        <v>300</v>
      </c>
      <c r="F316" s="401" t="e">
        <f t="shared" si="4"/>
        <v>#VALUE!</v>
      </c>
    </row>
    <row r="317" spans="1:6" ht="26.1">
      <c r="A317" s="403" t="s">
        <v>18386</v>
      </c>
      <c r="B317">
        <v>31200</v>
      </c>
      <c r="C317" t="s">
        <v>18387</v>
      </c>
      <c r="D317">
        <v>189</v>
      </c>
      <c r="E317" s="404">
        <v>171111650</v>
      </c>
      <c r="F317" s="401" t="str">
        <f t="shared" si="4"/>
        <v>Í1++aÈ0#Î</v>
      </c>
    </row>
    <row r="318" spans="1:6" ht="26.1">
      <c r="A318" s="403" t="s">
        <v>13879</v>
      </c>
      <c r="B318">
        <v>56800</v>
      </c>
      <c r="C318" t="s">
        <v>18388</v>
      </c>
      <c r="D318">
        <v>57</v>
      </c>
      <c r="E318" s="404">
        <v>171105107</v>
      </c>
      <c r="F318" s="401" t="str">
        <f t="shared" si="4"/>
        <v>Í1+%*È7-Î</v>
      </c>
    </row>
    <row r="319" spans="1:6" ht="26.1">
      <c r="A319" s="403" t="s">
        <v>18389</v>
      </c>
      <c r="B319">
        <v>24800</v>
      </c>
      <c r="C319" t="s">
        <v>18390</v>
      </c>
      <c r="D319">
        <v>144</v>
      </c>
      <c r="E319" s="404">
        <v>171107492</v>
      </c>
      <c r="F319" s="401" t="str">
        <f t="shared" si="4"/>
        <v>Í1+'QÈ2JÎ</v>
      </c>
    </row>
    <row r="320" spans="1:6" ht="26.1">
      <c r="A320" s="403" t="s">
        <v>18391</v>
      </c>
      <c r="B320">
        <v>66400</v>
      </c>
      <c r="C320" t="s">
        <v>18392</v>
      </c>
      <c r="D320">
        <v>198</v>
      </c>
      <c r="E320" s="404">
        <v>171110423</v>
      </c>
      <c r="F320" s="401" t="str">
        <f t="shared" si="4"/>
        <v>Í1+*JÈ3=Î</v>
      </c>
    </row>
    <row r="321" spans="1:6" ht="26.1">
      <c r="A321" s="403" t="s">
        <v>18393</v>
      </c>
      <c r="B321">
        <v>24800</v>
      </c>
      <c r="C321" t="s">
        <v>18394</v>
      </c>
      <c r="D321">
        <v>114</v>
      </c>
      <c r="E321" s="404">
        <v>171107953</v>
      </c>
      <c r="F321" s="401" t="str">
        <f t="shared" si="4"/>
        <v>Í1+'ÃÈ3:Î</v>
      </c>
    </row>
    <row r="322" spans="1:6" ht="26.1">
      <c r="A322" s="403" t="s">
        <v>18395</v>
      </c>
      <c r="B322">
        <v>23200</v>
      </c>
      <c r="C322" t="s">
        <v>18396</v>
      </c>
      <c r="D322">
        <v>205</v>
      </c>
      <c r="E322" s="404">
        <v>171112408</v>
      </c>
      <c r="F322" s="401" t="str">
        <f t="shared" si="4"/>
        <v>Í1+,HÈ8YÎ</v>
      </c>
    </row>
    <row r="323" spans="1:6" ht="26.1" hidden="1">
      <c r="A323" s="403" t="s">
        <v>18397</v>
      </c>
      <c r="B323">
        <v>8800</v>
      </c>
      <c r="C323" t="s">
        <v>18398</v>
      </c>
      <c r="D323">
        <v>543</v>
      </c>
      <c r="F323" s="401" t="e">
        <f t="shared" ref="F323:F386" si="5">Code128(E323)</f>
        <v>#VALUE!</v>
      </c>
    </row>
    <row r="324" spans="1:6" ht="26.1">
      <c r="A324" s="403" t="s">
        <v>18399</v>
      </c>
      <c r="B324">
        <v>56800</v>
      </c>
      <c r="C324" t="s">
        <v>18400</v>
      </c>
      <c r="D324">
        <v>339</v>
      </c>
      <c r="E324" s="404">
        <v>171106390</v>
      </c>
      <c r="F324" s="401" t="str">
        <f t="shared" si="5"/>
        <v>Í1+&amp;GÈ0zÎ</v>
      </c>
    </row>
    <row r="325" spans="1:6" ht="26.1">
      <c r="A325" s="403" t="s">
        <v>18401</v>
      </c>
      <c r="B325">
        <v>4700</v>
      </c>
      <c r="C325" t="s">
        <v>18402</v>
      </c>
      <c r="D325">
        <v>345</v>
      </c>
      <c r="E325" s="404">
        <v>171115269</v>
      </c>
      <c r="F325" s="401" t="str">
        <f t="shared" si="5"/>
        <v>Í1+/:È90Î</v>
      </c>
    </row>
    <row r="326" spans="1:6" ht="26.1">
      <c r="A326" s="403" t="s">
        <v>18403</v>
      </c>
      <c r="B326">
        <v>58400</v>
      </c>
      <c r="C326" t="s">
        <v>18404</v>
      </c>
      <c r="D326">
        <v>100</v>
      </c>
      <c r="E326" s="404">
        <v>171111475</v>
      </c>
      <c r="F326" s="401" t="str">
        <f t="shared" si="5"/>
        <v>Í1++OÈ5`Î</v>
      </c>
    </row>
    <row r="327" spans="1:6" ht="26.1">
      <c r="A327" s="403" t="s">
        <v>18405</v>
      </c>
      <c r="B327">
        <v>52000</v>
      </c>
      <c r="C327" t="s">
        <v>18406</v>
      </c>
      <c r="D327">
        <v>41</v>
      </c>
      <c r="E327" s="404">
        <v>171105225</v>
      </c>
      <c r="F327" s="401" t="str">
        <f t="shared" si="5"/>
        <v>Í1+%6È5QÎ</v>
      </c>
    </row>
    <row r="328" spans="1:6" ht="26.1" hidden="1">
      <c r="A328" s="403" t="s">
        <v>18407</v>
      </c>
      <c r="B328">
        <v>37600</v>
      </c>
      <c r="C328" t="s">
        <v>18408</v>
      </c>
      <c r="D328">
        <v>414</v>
      </c>
      <c r="F328" s="401" t="e">
        <f t="shared" si="5"/>
        <v>#VALUE!</v>
      </c>
    </row>
    <row r="329" spans="1:6" ht="26.1">
      <c r="A329" s="403" t="s">
        <v>18409</v>
      </c>
      <c r="B329">
        <v>10400</v>
      </c>
      <c r="C329" t="s">
        <v>18410</v>
      </c>
      <c r="D329">
        <v>373</v>
      </c>
      <c r="E329" s="404">
        <v>171110173</v>
      </c>
      <c r="F329" s="401" t="str">
        <f t="shared" si="5"/>
        <v>Í1+*1È3@Î</v>
      </c>
    </row>
    <row r="330" spans="1:6" ht="26.1" hidden="1">
      <c r="A330" s="403" t="s">
        <v>18411</v>
      </c>
      <c r="B330">
        <v>10400</v>
      </c>
      <c r="C330" t="s">
        <v>18412</v>
      </c>
      <c r="D330">
        <v>391</v>
      </c>
      <c r="F330" s="401" t="e">
        <f t="shared" si="5"/>
        <v>#VALUE!</v>
      </c>
    </row>
    <row r="331" spans="1:6" ht="26.1">
      <c r="A331" s="403" t="s">
        <v>18413</v>
      </c>
      <c r="B331">
        <v>21600</v>
      </c>
      <c r="C331" t="s">
        <v>18414</v>
      </c>
      <c r="D331">
        <v>321</v>
      </c>
      <c r="E331" s="404">
        <v>171107605</v>
      </c>
      <c r="F331" s="401" t="str">
        <f t="shared" si="5"/>
        <v>Í1+'\È5!Î</v>
      </c>
    </row>
    <row r="332" spans="1:6" ht="26.1">
      <c r="A332" s="403" t="s">
        <v>18415</v>
      </c>
      <c r="B332">
        <v>23200</v>
      </c>
      <c r="C332" t="s">
        <v>18416</v>
      </c>
      <c r="D332">
        <v>5</v>
      </c>
      <c r="E332" s="404">
        <v>171110250</v>
      </c>
      <c r="F332" s="401" t="str">
        <f t="shared" si="5"/>
        <v>Í1+*9È0NÎ</v>
      </c>
    </row>
    <row r="333" spans="1:6" ht="26.1">
      <c r="A333" s="403" t="s">
        <v>18417</v>
      </c>
      <c r="B333">
        <v>18400</v>
      </c>
      <c r="C333" t="s">
        <v>18418</v>
      </c>
      <c r="D333">
        <v>415</v>
      </c>
      <c r="E333" s="404">
        <v>171110271</v>
      </c>
      <c r="F333" s="401" t="str">
        <f t="shared" si="5"/>
        <v>Í1+*;È1\Î</v>
      </c>
    </row>
    <row r="334" spans="1:6" ht="26.1">
      <c r="A334" s="403" t="s">
        <v>18419</v>
      </c>
      <c r="B334">
        <v>4700</v>
      </c>
      <c r="C334" t="s">
        <v>18420</v>
      </c>
      <c r="D334">
        <v>179</v>
      </c>
      <c r="E334" s="404">
        <v>171107914</v>
      </c>
      <c r="F334" s="401" t="str">
        <f t="shared" si="5"/>
        <v>Í1+'{È40Î</v>
      </c>
    </row>
    <row r="335" spans="1:6" ht="26.1">
      <c r="A335" s="403" t="s">
        <v>18421</v>
      </c>
      <c r="B335">
        <v>26400</v>
      </c>
      <c r="C335" t="s">
        <v>18422</v>
      </c>
      <c r="D335">
        <v>200</v>
      </c>
      <c r="E335" s="404">
        <v>171105494</v>
      </c>
      <c r="F335" s="401" t="str">
        <f t="shared" si="5"/>
        <v>Í1+%QÈ4PÎ</v>
      </c>
    </row>
    <row r="336" spans="1:6" ht="26.1">
      <c r="A336" s="403" t="s">
        <v>18423</v>
      </c>
      <c r="B336">
        <v>10400</v>
      </c>
      <c r="C336" t="s">
        <v>18424</v>
      </c>
      <c r="D336">
        <v>442</v>
      </c>
      <c r="E336" s="404">
        <v>171108584</v>
      </c>
      <c r="F336" s="401" t="str">
        <f t="shared" si="5"/>
        <v>Í1+(ZÈ4}Î</v>
      </c>
    </row>
    <row r="337" spans="1:6" ht="26.1">
      <c r="A337" s="403" t="s">
        <v>18425</v>
      </c>
      <c r="B337">
        <v>10400</v>
      </c>
      <c r="C337" t="s">
        <v>18426</v>
      </c>
      <c r="D337">
        <v>155</v>
      </c>
      <c r="E337" s="404">
        <v>171105445</v>
      </c>
      <c r="F337" s="401" t="str">
        <f t="shared" si="5"/>
        <v>Í1+%LÈ5BÎ</v>
      </c>
    </row>
    <row r="338" spans="1:6" ht="26.1">
      <c r="A338" s="403" t="s">
        <v>18427</v>
      </c>
      <c r="B338">
        <v>10400</v>
      </c>
      <c r="C338" t="s">
        <v>18428</v>
      </c>
      <c r="D338">
        <v>438</v>
      </c>
      <c r="E338" s="404">
        <v>171112615</v>
      </c>
      <c r="F338" s="401" t="str">
        <f t="shared" si="5"/>
        <v>Í1+,]È54Î</v>
      </c>
    </row>
    <row r="339" spans="1:6" ht="26.1">
      <c r="A339" s="403" t="s">
        <v>18429</v>
      </c>
      <c r="B339">
        <v>32800</v>
      </c>
      <c r="C339" t="s">
        <v>18430</v>
      </c>
      <c r="D339">
        <v>421</v>
      </c>
      <c r="E339" s="404">
        <v>171108566</v>
      </c>
      <c r="F339" s="401" t="str">
        <f t="shared" si="5"/>
        <v>Í1+(XÈ6ÅÎ</v>
      </c>
    </row>
    <row r="340" spans="1:6" ht="26.1">
      <c r="A340" s="403" t="s">
        <v>18431</v>
      </c>
      <c r="B340">
        <v>23200</v>
      </c>
      <c r="C340" t="s">
        <v>18432</v>
      </c>
      <c r="D340">
        <v>87</v>
      </c>
      <c r="E340" s="404">
        <v>171105087</v>
      </c>
      <c r="F340" s="401" t="str">
        <f t="shared" si="5"/>
        <v>Í1+%(È7%Î</v>
      </c>
    </row>
    <row r="341" spans="1:6" ht="26.1">
      <c r="A341" s="403" t="s">
        <v>18433</v>
      </c>
      <c r="B341">
        <v>10400</v>
      </c>
      <c r="C341" t="s">
        <v>18434</v>
      </c>
      <c r="D341">
        <v>177</v>
      </c>
      <c r="E341" s="404">
        <v>171106113</v>
      </c>
      <c r="F341" s="401" t="str">
        <f t="shared" si="5"/>
        <v>Í1+&amp;+È3ÇÎ</v>
      </c>
    </row>
    <row r="342" spans="1:6" ht="26.1">
      <c r="A342" s="403" t="s">
        <v>18435</v>
      </c>
      <c r="B342">
        <v>16800</v>
      </c>
      <c r="C342" t="s">
        <v>18436</v>
      </c>
      <c r="D342">
        <v>276</v>
      </c>
      <c r="E342" s="404">
        <v>171106364</v>
      </c>
      <c r="F342" s="401" t="str">
        <f t="shared" si="5"/>
        <v>Í1+&amp;DÈ4ÊÎ</v>
      </c>
    </row>
    <row r="343" spans="1:6" ht="26.1">
      <c r="A343" s="403" t="s">
        <v>18437</v>
      </c>
      <c r="B343">
        <v>18400</v>
      </c>
      <c r="C343" t="s">
        <v>18438</v>
      </c>
      <c r="D343">
        <v>40</v>
      </c>
      <c r="E343" s="404">
        <v>171105859</v>
      </c>
      <c r="F343" s="401" t="str">
        <f t="shared" si="5"/>
        <v>Í1+%uÈ90Î</v>
      </c>
    </row>
    <row r="344" spans="1:6" ht="26.1" hidden="1">
      <c r="A344" s="403" t="s">
        <v>18439</v>
      </c>
      <c r="B344">
        <v>10400</v>
      </c>
      <c r="C344" t="s">
        <v>18440</v>
      </c>
      <c r="D344">
        <v>549</v>
      </c>
      <c r="F344" s="401" t="e">
        <f t="shared" si="5"/>
        <v>#VALUE!</v>
      </c>
    </row>
    <row r="345" spans="1:6" ht="26.1" hidden="1">
      <c r="A345" s="403" t="s">
        <v>18441</v>
      </c>
      <c r="B345">
        <v>20000</v>
      </c>
      <c r="C345" t="s">
        <v>18442</v>
      </c>
      <c r="D345">
        <v>496</v>
      </c>
      <c r="F345" s="401" t="e">
        <f t="shared" si="5"/>
        <v>#VALUE!</v>
      </c>
    </row>
    <row r="346" spans="1:6" ht="26.1">
      <c r="A346" s="403" t="s">
        <v>18443</v>
      </c>
      <c r="B346">
        <v>16800</v>
      </c>
      <c r="C346" t="s">
        <v>18444</v>
      </c>
      <c r="D346">
        <v>307</v>
      </c>
      <c r="E346" s="404">
        <v>171108465</v>
      </c>
      <c r="F346" s="401" t="str">
        <f t="shared" si="5"/>
        <v>Í1+(NÈ5SÎ</v>
      </c>
    </row>
    <row r="347" spans="1:6" ht="26.1" hidden="1">
      <c r="A347" s="403" t="s">
        <v>15130</v>
      </c>
      <c r="B347">
        <v>16800</v>
      </c>
      <c r="C347" t="s">
        <v>18445</v>
      </c>
      <c r="D347">
        <v>51</v>
      </c>
      <c r="F347" s="401" t="e">
        <f t="shared" si="5"/>
        <v>#VALUE!</v>
      </c>
    </row>
    <row r="348" spans="1:6" ht="26.1">
      <c r="A348" s="403" t="s">
        <v>18446</v>
      </c>
      <c r="B348">
        <v>13600</v>
      </c>
      <c r="C348" t="s">
        <v>18447</v>
      </c>
      <c r="D348">
        <v>420</v>
      </c>
      <c r="E348" s="404">
        <v>171113471</v>
      </c>
      <c r="F348" s="401" t="str">
        <f t="shared" si="5"/>
        <v>Í1+-OÈ1NÎ</v>
      </c>
    </row>
    <row r="349" spans="1:6" ht="26.1" hidden="1">
      <c r="A349" s="403" t="s">
        <v>18448</v>
      </c>
      <c r="B349">
        <v>13600</v>
      </c>
      <c r="C349" t="s">
        <v>18449</v>
      </c>
      <c r="D349">
        <v>516</v>
      </c>
      <c r="F349" s="401" t="e">
        <f t="shared" si="5"/>
        <v>#VALUE!</v>
      </c>
    </row>
    <row r="350" spans="1:6" ht="26.1">
      <c r="A350" s="403" t="s">
        <v>18450</v>
      </c>
      <c r="B350">
        <v>42400</v>
      </c>
      <c r="C350" t="s">
        <v>18451</v>
      </c>
      <c r="D350">
        <v>74</v>
      </c>
      <c r="E350" s="404">
        <v>171105673</v>
      </c>
      <c r="F350" s="401" t="str">
        <f t="shared" si="5"/>
        <v>Í1+%cÈ3+Î</v>
      </c>
    </row>
    <row r="351" spans="1:6" ht="26.1">
      <c r="A351" s="403" t="s">
        <v>18452</v>
      </c>
      <c r="B351">
        <v>7200</v>
      </c>
      <c r="C351" t="s">
        <v>18453</v>
      </c>
      <c r="D351">
        <v>215</v>
      </c>
      <c r="E351" s="404">
        <v>171111681</v>
      </c>
      <c r="F351" s="401" t="str">
        <f t="shared" si="5"/>
        <v>Í1++dÈ15Î</v>
      </c>
    </row>
    <row r="352" spans="1:6" ht="26.1">
      <c r="A352" s="403" t="s">
        <v>18454</v>
      </c>
      <c r="B352">
        <v>4700</v>
      </c>
      <c r="C352" t="s">
        <v>18455</v>
      </c>
      <c r="D352">
        <v>196</v>
      </c>
      <c r="E352" s="404">
        <v>171105911</v>
      </c>
      <c r="F352" s="401" t="str">
        <f t="shared" si="5"/>
        <v>Í1+%{È1ÃÎ</v>
      </c>
    </row>
    <row r="353" spans="1:6" ht="26.1" hidden="1">
      <c r="A353" s="403" t="s">
        <v>5487</v>
      </c>
      <c r="B353">
        <v>18400</v>
      </c>
      <c r="C353" t="s">
        <v>18456</v>
      </c>
      <c r="D353">
        <v>71</v>
      </c>
      <c r="F353" s="401" t="e">
        <f t="shared" si="5"/>
        <v>#VALUE!</v>
      </c>
    </row>
    <row r="354" spans="1:6" ht="26.1">
      <c r="A354" s="403" t="s">
        <v>11453</v>
      </c>
      <c r="B354">
        <v>18400</v>
      </c>
      <c r="C354" t="s">
        <v>18457</v>
      </c>
      <c r="D354">
        <v>153</v>
      </c>
      <c r="E354" s="404">
        <v>171116348</v>
      </c>
      <c r="F354" s="401" t="str">
        <f t="shared" si="5"/>
        <v>Í1+0BÈ8MÎ</v>
      </c>
    </row>
    <row r="355" spans="1:6" ht="26.1">
      <c r="A355" s="403" t="s">
        <v>18458</v>
      </c>
      <c r="B355">
        <v>104800</v>
      </c>
      <c r="C355" t="s">
        <v>18459</v>
      </c>
      <c r="D355">
        <v>84</v>
      </c>
      <c r="E355" s="404">
        <v>171105746</v>
      </c>
      <c r="F355" s="401" t="str">
        <f t="shared" si="5"/>
        <v>Í1+%jÈ6YÎ</v>
      </c>
    </row>
    <row r="356" spans="1:6" ht="26.1" hidden="1">
      <c r="A356" s="403" t="s">
        <v>18460</v>
      </c>
      <c r="B356">
        <v>10400</v>
      </c>
      <c r="C356" t="s">
        <v>18461</v>
      </c>
      <c r="D356">
        <v>576</v>
      </c>
      <c r="F356" s="401" t="e">
        <f t="shared" si="5"/>
        <v>#VALUE!</v>
      </c>
    </row>
    <row r="357" spans="1:6" ht="26.1">
      <c r="A357" s="403" t="s">
        <v>18462</v>
      </c>
      <c r="B357">
        <v>3400</v>
      </c>
      <c r="C357" t="s">
        <v>18463</v>
      </c>
      <c r="D357">
        <v>435</v>
      </c>
      <c r="E357" s="404">
        <v>171113475</v>
      </c>
      <c r="F357" s="401" t="str">
        <f t="shared" si="5"/>
        <v>Í1+-OÈ5fÎ</v>
      </c>
    </row>
    <row r="358" spans="1:6" ht="26.1" hidden="1">
      <c r="A358" s="403" t="s">
        <v>18464</v>
      </c>
      <c r="B358">
        <v>36000</v>
      </c>
      <c r="C358" t="s">
        <v>18465</v>
      </c>
      <c r="D358">
        <v>499</v>
      </c>
      <c r="F358" s="401" t="e">
        <f t="shared" si="5"/>
        <v>#VALUE!</v>
      </c>
    </row>
    <row r="359" spans="1:6" ht="26.1" hidden="1">
      <c r="A359" s="403" t="s">
        <v>18466</v>
      </c>
      <c r="B359">
        <v>7200</v>
      </c>
      <c r="C359" t="s">
        <v>18467</v>
      </c>
      <c r="D359">
        <v>58</v>
      </c>
      <c r="F359" s="401" t="e">
        <f t="shared" si="5"/>
        <v>#VALUE!</v>
      </c>
    </row>
    <row r="360" spans="1:6" ht="26.1">
      <c r="A360" s="403" t="s">
        <v>1180</v>
      </c>
      <c r="B360">
        <v>8800</v>
      </c>
      <c r="C360" t="s">
        <v>18468</v>
      </c>
      <c r="D360">
        <v>44</v>
      </c>
      <c r="E360" s="404">
        <v>171109302</v>
      </c>
      <c r="F360" s="401" t="str">
        <f t="shared" si="5"/>
        <v>Í1+)&gt;È2kÎ</v>
      </c>
    </row>
    <row r="361" spans="1:6" ht="26.1" hidden="1">
      <c r="A361" s="403" t="s">
        <v>18469</v>
      </c>
      <c r="B361">
        <v>92000</v>
      </c>
      <c r="C361" t="s">
        <v>18470</v>
      </c>
      <c r="D361">
        <v>494</v>
      </c>
      <c r="F361" s="401" t="e">
        <f t="shared" si="5"/>
        <v>#VALUE!</v>
      </c>
    </row>
    <row r="362" spans="1:6" ht="26.1">
      <c r="A362" s="403" t="s">
        <v>18469</v>
      </c>
      <c r="B362">
        <v>210400</v>
      </c>
      <c r="C362" t="s">
        <v>18471</v>
      </c>
      <c r="D362">
        <v>170</v>
      </c>
      <c r="E362" s="404">
        <v>171109353</v>
      </c>
      <c r="F362" s="401" t="str">
        <f t="shared" si="5"/>
        <v>Í1+)CÈ3ÉÎ</v>
      </c>
    </row>
    <row r="363" spans="1:6" ht="26.1">
      <c r="A363" s="403" t="s">
        <v>18472</v>
      </c>
      <c r="B363">
        <v>53600</v>
      </c>
      <c r="C363" t="s">
        <v>18473</v>
      </c>
      <c r="D363">
        <v>24</v>
      </c>
      <c r="E363" s="404">
        <v>171109139</v>
      </c>
      <c r="F363" s="401" t="str">
        <f t="shared" si="5"/>
        <v>Í1+)-È9QÎ</v>
      </c>
    </row>
    <row r="364" spans="1:6" ht="26.1" hidden="1">
      <c r="A364" s="403" t="s">
        <v>18474</v>
      </c>
      <c r="B364">
        <v>36000</v>
      </c>
      <c r="C364" t="s">
        <v>18475</v>
      </c>
      <c r="D364">
        <v>522</v>
      </c>
      <c r="F364" s="401" t="e">
        <f t="shared" si="5"/>
        <v>#VALUE!</v>
      </c>
    </row>
    <row r="365" spans="1:6" ht="26.1" hidden="1">
      <c r="A365" s="403" t="s">
        <v>18476</v>
      </c>
      <c r="B365">
        <v>60000</v>
      </c>
      <c r="C365" t="s">
        <v>18477</v>
      </c>
      <c r="D365">
        <v>506</v>
      </c>
      <c r="F365" s="401" t="e">
        <f t="shared" si="5"/>
        <v>#VALUE!</v>
      </c>
    </row>
    <row r="366" spans="1:6" ht="26.1" hidden="1">
      <c r="A366" s="403" t="s">
        <v>18478</v>
      </c>
      <c r="B366">
        <v>7200</v>
      </c>
      <c r="C366" t="s">
        <v>18479</v>
      </c>
      <c r="D366">
        <v>383</v>
      </c>
      <c r="F366" s="401" t="e">
        <f t="shared" si="5"/>
        <v>#VALUE!</v>
      </c>
    </row>
    <row r="367" spans="1:6" ht="26.1">
      <c r="A367" s="403" t="s">
        <v>18480</v>
      </c>
      <c r="B367">
        <v>76000</v>
      </c>
      <c r="C367" t="s">
        <v>18481</v>
      </c>
      <c r="D367">
        <v>417</v>
      </c>
      <c r="E367" s="404">
        <v>171107394</v>
      </c>
      <c r="F367" s="401" t="str">
        <f t="shared" si="5"/>
        <v>Í1+'GÈ4.Î</v>
      </c>
    </row>
    <row r="368" spans="1:6" ht="26.1">
      <c r="A368" s="403" t="s">
        <v>18482</v>
      </c>
      <c r="B368">
        <v>26400</v>
      </c>
      <c r="C368" t="s">
        <v>18483</v>
      </c>
      <c r="D368">
        <v>99</v>
      </c>
      <c r="E368" s="404">
        <v>171106137</v>
      </c>
      <c r="F368" s="401" t="str">
        <f t="shared" si="5"/>
        <v>Í1+&amp;-È7&lt;Î</v>
      </c>
    </row>
    <row r="369" spans="1:6" ht="26.1" hidden="1">
      <c r="A369" s="403" t="s">
        <v>18484</v>
      </c>
      <c r="B369">
        <v>15200</v>
      </c>
      <c r="C369" t="s">
        <v>18485</v>
      </c>
      <c r="D369">
        <v>348</v>
      </c>
      <c r="F369" s="401" t="e">
        <f t="shared" si="5"/>
        <v>#VALUE!</v>
      </c>
    </row>
    <row r="370" spans="1:6" ht="26.1" hidden="1">
      <c r="A370" s="403" t="s">
        <v>18486</v>
      </c>
      <c r="B370">
        <v>32800</v>
      </c>
      <c r="C370" t="s">
        <v>18487</v>
      </c>
      <c r="D370">
        <v>491</v>
      </c>
      <c r="F370" s="401" t="e">
        <f t="shared" si="5"/>
        <v>#VALUE!</v>
      </c>
    </row>
    <row r="371" spans="1:6" ht="26.1" hidden="1">
      <c r="A371" s="403" t="s">
        <v>18488</v>
      </c>
      <c r="B371">
        <v>23200</v>
      </c>
      <c r="C371" t="s">
        <v>18489</v>
      </c>
      <c r="D371">
        <v>502</v>
      </c>
      <c r="F371" s="401" t="e">
        <f t="shared" si="5"/>
        <v>#VALUE!</v>
      </c>
    </row>
    <row r="372" spans="1:6" ht="26.1">
      <c r="A372" s="403" t="s">
        <v>18490</v>
      </c>
      <c r="B372">
        <v>3400</v>
      </c>
      <c r="C372" t="s">
        <v>18491</v>
      </c>
      <c r="D372">
        <v>237</v>
      </c>
      <c r="E372" s="404">
        <v>171105988</v>
      </c>
      <c r="F372" s="401" t="str">
        <f t="shared" si="5"/>
        <v>Í1+%ÆÈ8^Î</v>
      </c>
    </row>
    <row r="373" spans="1:6" ht="26.1">
      <c r="A373" s="403" t="s">
        <v>18492</v>
      </c>
      <c r="B373">
        <v>8800</v>
      </c>
      <c r="C373" t="s">
        <v>18493</v>
      </c>
      <c r="D373">
        <v>187</v>
      </c>
      <c r="E373" s="404">
        <v>171115146</v>
      </c>
      <c r="F373" s="401" t="str">
        <f t="shared" si="5"/>
        <v>Í1+/.È6UÎ</v>
      </c>
    </row>
    <row r="374" spans="1:6" ht="26.1" hidden="1">
      <c r="A374" s="403" t="s">
        <v>18494</v>
      </c>
      <c r="B374">
        <v>18400</v>
      </c>
      <c r="C374" t="s">
        <v>18495</v>
      </c>
      <c r="D374">
        <v>520</v>
      </c>
      <c r="F374" s="401" t="e">
        <f t="shared" si="5"/>
        <v>#VALUE!</v>
      </c>
    </row>
    <row r="375" spans="1:6" ht="26.1">
      <c r="A375" s="403" t="s">
        <v>18496</v>
      </c>
      <c r="B375">
        <v>15200</v>
      </c>
      <c r="C375" t="s">
        <v>18497</v>
      </c>
      <c r="D375">
        <v>118</v>
      </c>
      <c r="E375" s="404">
        <v>171106287</v>
      </c>
      <c r="F375" s="401" t="str">
        <f t="shared" si="5"/>
        <v>Í1+&amp;&lt;È7xÎ</v>
      </c>
    </row>
    <row r="376" spans="1:6" ht="26.1">
      <c r="A376" s="403" t="s">
        <v>18498</v>
      </c>
      <c r="B376">
        <v>10400</v>
      </c>
      <c r="C376" t="s">
        <v>18499</v>
      </c>
      <c r="D376">
        <v>34</v>
      </c>
      <c r="E376" s="404">
        <v>171112236</v>
      </c>
      <c r="F376" s="401" t="str">
        <f t="shared" si="5"/>
        <v>Í1+,7È6pÎ</v>
      </c>
    </row>
    <row r="377" spans="1:6" ht="26.1">
      <c r="A377" s="403" t="s">
        <v>18500</v>
      </c>
      <c r="B377">
        <v>15200</v>
      </c>
      <c r="C377" t="s">
        <v>18501</v>
      </c>
      <c r="D377">
        <v>132</v>
      </c>
      <c r="E377" s="404">
        <v>171109450</v>
      </c>
      <c r="F377" s="401" t="str">
        <f t="shared" si="5"/>
        <v>Í1+)MÈ04Î</v>
      </c>
    </row>
    <row r="378" spans="1:6" ht="26.1" hidden="1">
      <c r="A378" s="403" t="s">
        <v>18502</v>
      </c>
      <c r="B378">
        <v>32800</v>
      </c>
      <c r="C378" t="s">
        <v>18503</v>
      </c>
      <c r="D378">
        <v>9</v>
      </c>
      <c r="F378" s="401" t="e">
        <f t="shared" si="5"/>
        <v>#VALUE!</v>
      </c>
    </row>
    <row r="379" spans="1:6" ht="26.1" hidden="1">
      <c r="A379" s="403" t="s">
        <v>18504</v>
      </c>
      <c r="B379">
        <v>3400</v>
      </c>
      <c r="C379" t="s">
        <v>18505</v>
      </c>
      <c r="D379">
        <v>406</v>
      </c>
      <c r="F379" s="401" t="e">
        <f t="shared" si="5"/>
        <v>#VALUE!</v>
      </c>
    </row>
    <row r="380" spans="1:6" ht="26.1" hidden="1">
      <c r="A380" s="403" t="s">
        <v>18506</v>
      </c>
      <c r="B380">
        <v>20000</v>
      </c>
      <c r="C380" t="s">
        <v>18507</v>
      </c>
      <c r="D380">
        <v>41</v>
      </c>
      <c r="F380" s="401" t="e">
        <f t="shared" si="5"/>
        <v>#VALUE!</v>
      </c>
    </row>
    <row r="381" spans="1:6" ht="26.1" hidden="1">
      <c r="A381" s="403" t="s">
        <v>18508</v>
      </c>
      <c r="B381">
        <v>8800</v>
      </c>
      <c r="C381" t="s">
        <v>18509</v>
      </c>
      <c r="D381">
        <v>408</v>
      </c>
      <c r="F381" s="401" t="e">
        <f t="shared" si="5"/>
        <v>#VALUE!</v>
      </c>
    </row>
    <row r="382" spans="1:6" ht="26.1" hidden="1">
      <c r="A382" s="403" t="s">
        <v>18510</v>
      </c>
      <c r="B382">
        <v>55200</v>
      </c>
      <c r="C382" t="s">
        <v>18511</v>
      </c>
      <c r="D382">
        <v>591</v>
      </c>
      <c r="F382" s="401" t="e">
        <f t="shared" si="5"/>
        <v>#VALUE!</v>
      </c>
    </row>
    <row r="383" spans="1:6" ht="26.1" hidden="1">
      <c r="A383" s="403" t="s">
        <v>18512</v>
      </c>
      <c r="B383">
        <v>15200</v>
      </c>
      <c r="C383" t="s">
        <v>18513</v>
      </c>
      <c r="D383">
        <v>363</v>
      </c>
      <c r="F383" s="401" t="e">
        <f t="shared" si="5"/>
        <v>#VALUE!</v>
      </c>
    </row>
    <row r="384" spans="1:6" ht="26.1" hidden="1">
      <c r="A384" s="403" t="s">
        <v>18514</v>
      </c>
      <c r="B384">
        <v>3400</v>
      </c>
      <c r="C384" t="s">
        <v>18515</v>
      </c>
      <c r="D384">
        <v>420</v>
      </c>
      <c r="F384" s="401" t="e">
        <f t="shared" si="5"/>
        <v>#VALUE!</v>
      </c>
    </row>
    <row r="385" spans="1:6" ht="26.1" hidden="1">
      <c r="A385" s="403" t="s">
        <v>18516</v>
      </c>
      <c r="B385">
        <v>32800</v>
      </c>
      <c r="C385" t="s">
        <v>18517</v>
      </c>
      <c r="D385">
        <v>591</v>
      </c>
      <c r="F385" s="401" t="e">
        <f t="shared" si="5"/>
        <v>#VALUE!</v>
      </c>
    </row>
    <row r="386" spans="1:6" ht="26.1">
      <c r="A386" s="403" t="s">
        <v>18518</v>
      </c>
      <c r="B386">
        <v>15200</v>
      </c>
      <c r="C386" t="s">
        <v>18519</v>
      </c>
      <c r="D386">
        <v>285</v>
      </c>
      <c r="E386" s="404">
        <v>171107829</v>
      </c>
      <c r="F386" s="401" t="str">
        <f t="shared" si="5"/>
        <v>Í1+'rÈ9*Î</v>
      </c>
    </row>
    <row r="387" spans="1:6" ht="26.1">
      <c r="A387" s="403" t="s">
        <v>18520</v>
      </c>
      <c r="B387">
        <v>4700</v>
      </c>
      <c r="C387" t="s">
        <v>18521</v>
      </c>
      <c r="D387">
        <v>425</v>
      </c>
      <c r="E387" s="404">
        <v>171108196</v>
      </c>
      <c r="F387" s="401" t="str">
        <f t="shared" ref="F387:F450" si="6">Code128(E387)</f>
        <v>Í1+(3È6TÎ</v>
      </c>
    </row>
    <row r="388" spans="1:6" ht="26.1" hidden="1">
      <c r="A388" s="403" t="s">
        <v>18522</v>
      </c>
      <c r="B388">
        <v>76000</v>
      </c>
      <c r="C388" t="s">
        <v>18523</v>
      </c>
      <c r="D388">
        <v>494</v>
      </c>
      <c r="F388" s="401" t="e">
        <f t="shared" si="6"/>
        <v>#VALUE!</v>
      </c>
    </row>
    <row r="389" spans="1:6" ht="26.1">
      <c r="A389" s="403" t="s">
        <v>18524</v>
      </c>
      <c r="B389">
        <v>12000</v>
      </c>
      <c r="C389" t="s">
        <v>18525</v>
      </c>
      <c r="D389">
        <v>116</v>
      </c>
      <c r="E389" s="404">
        <v>171107955</v>
      </c>
      <c r="F389" s="401" t="str">
        <f t="shared" si="6"/>
        <v>Í1+'ÃÈ5FÎ</v>
      </c>
    </row>
    <row r="390" spans="1:6" ht="26.1">
      <c r="A390" s="403" t="s">
        <v>18526</v>
      </c>
      <c r="B390">
        <v>3400</v>
      </c>
      <c r="C390" t="s">
        <v>18527</v>
      </c>
      <c r="D390">
        <v>457</v>
      </c>
      <c r="E390" s="404">
        <v>171108059</v>
      </c>
      <c r="F390" s="401" t="str">
        <f t="shared" si="6"/>
        <v>Í1+(%È9.Î</v>
      </c>
    </row>
    <row r="391" spans="1:6" ht="26.1">
      <c r="A391" s="403" t="s">
        <v>18528</v>
      </c>
      <c r="B391">
        <v>28000</v>
      </c>
      <c r="C391" t="s">
        <v>18529</v>
      </c>
      <c r="D391">
        <v>288</v>
      </c>
      <c r="E391" s="404">
        <v>171107823</v>
      </c>
      <c r="F391" s="401" t="str">
        <f t="shared" si="6"/>
        <v>Í1+'rÈ3mÎ</v>
      </c>
    </row>
    <row r="392" spans="1:6" ht="26.1">
      <c r="A392" s="403" t="s">
        <v>18530</v>
      </c>
      <c r="B392">
        <v>32800</v>
      </c>
      <c r="C392" t="s">
        <v>18531</v>
      </c>
      <c r="D392">
        <v>268</v>
      </c>
      <c r="E392" s="404">
        <v>171107817</v>
      </c>
      <c r="F392" s="401" t="str">
        <f t="shared" si="6"/>
        <v>Í1+'qÈ7ÅÎ</v>
      </c>
    </row>
    <row r="393" spans="1:6" ht="26.1">
      <c r="A393" s="403" t="s">
        <v>18532</v>
      </c>
      <c r="B393">
        <v>116000</v>
      </c>
      <c r="C393" t="s">
        <v>18533</v>
      </c>
      <c r="D393">
        <v>273</v>
      </c>
      <c r="E393" s="404">
        <v>171107824</v>
      </c>
      <c r="F393" s="401" t="str">
        <f t="shared" si="6"/>
        <v>Í1+'rÈ4sÎ</v>
      </c>
    </row>
    <row r="394" spans="1:6" ht="26.1">
      <c r="A394" s="403" t="s">
        <v>18534</v>
      </c>
      <c r="B394">
        <v>189600</v>
      </c>
      <c r="C394" t="s">
        <v>18535</v>
      </c>
      <c r="D394">
        <v>14</v>
      </c>
      <c r="E394" s="404">
        <v>171107799</v>
      </c>
      <c r="F394" s="401" t="str">
        <f t="shared" si="6"/>
        <v>Í1+'oÈ9ÉÎ</v>
      </c>
    </row>
    <row r="395" spans="1:6" ht="26.1">
      <c r="A395" s="403" t="s">
        <v>18536</v>
      </c>
      <c r="B395">
        <v>23200</v>
      </c>
      <c r="C395" t="s">
        <v>18537</v>
      </c>
      <c r="D395">
        <v>20</v>
      </c>
      <c r="E395" s="404">
        <v>171107794</v>
      </c>
      <c r="F395" s="401" t="str">
        <f t="shared" si="6"/>
        <v>Í1+'oÈ4gÎ</v>
      </c>
    </row>
    <row r="396" spans="1:6" ht="26.1">
      <c r="A396" s="403" t="s">
        <v>18538</v>
      </c>
      <c r="B396">
        <v>31200</v>
      </c>
      <c r="C396" t="s">
        <v>18539</v>
      </c>
      <c r="D396">
        <v>270</v>
      </c>
      <c r="E396" s="404">
        <v>171107820</v>
      </c>
      <c r="F396" s="401" t="str">
        <f t="shared" si="6"/>
        <v>Í1+'rÈ0[Î</v>
      </c>
    </row>
    <row r="397" spans="1:6" ht="26.1">
      <c r="A397" s="403" t="s">
        <v>18540</v>
      </c>
      <c r="B397">
        <v>36000</v>
      </c>
      <c r="C397" t="s">
        <v>18541</v>
      </c>
      <c r="D397">
        <v>232</v>
      </c>
      <c r="E397" s="404">
        <v>171107836</v>
      </c>
      <c r="F397" s="401" t="str">
        <f t="shared" si="6"/>
        <v>Í1+'sÈ6ÇÎ</v>
      </c>
    </row>
    <row r="398" spans="1:6" ht="26.1">
      <c r="A398" s="403" t="s">
        <v>18542</v>
      </c>
      <c r="B398">
        <v>12000</v>
      </c>
      <c r="C398" t="s">
        <v>18543</v>
      </c>
      <c r="D398">
        <v>279</v>
      </c>
      <c r="E398" s="404">
        <v>171107825</v>
      </c>
      <c r="F398" s="401" t="str">
        <f t="shared" si="6"/>
        <v>Í1+'rÈ5yÎ</v>
      </c>
    </row>
    <row r="399" spans="1:6" ht="26.1">
      <c r="A399" s="403" t="s">
        <v>18544</v>
      </c>
      <c r="B399">
        <v>3400</v>
      </c>
      <c r="C399" t="s">
        <v>18545</v>
      </c>
      <c r="D399">
        <v>271</v>
      </c>
      <c r="E399" s="404">
        <v>171107821</v>
      </c>
      <c r="F399" s="401" t="str">
        <f t="shared" si="6"/>
        <v>Í1+'rÈ1aÎ</v>
      </c>
    </row>
    <row r="400" spans="1:6" ht="26.1">
      <c r="A400" s="403" t="s">
        <v>18546</v>
      </c>
      <c r="B400">
        <v>12000</v>
      </c>
      <c r="C400" t="s">
        <v>18547</v>
      </c>
      <c r="D400">
        <v>275</v>
      </c>
      <c r="E400" s="404">
        <v>171107819</v>
      </c>
      <c r="F400" s="401" t="str">
        <f t="shared" si="6"/>
        <v>Í1+'qÈ9&amp;Î</v>
      </c>
    </row>
    <row r="401" spans="1:6" ht="26.1">
      <c r="A401" s="403" t="s">
        <v>9903</v>
      </c>
      <c r="B401">
        <v>66400</v>
      </c>
      <c r="C401" t="s">
        <v>18548</v>
      </c>
      <c r="D401">
        <v>456</v>
      </c>
      <c r="E401" s="404">
        <v>171108060</v>
      </c>
      <c r="F401" s="401" t="str">
        <f t="shared" si="6"/>
        <v>Í1+(&amp;È0cÎ</v>
      </c>
    </row>
    <row r="402" spans="1:6" ht="26.1" hidden="1">
      <c r="A402" s="403" t="s">
        <v>18549</v>
      </c>
      <c r="B402">
        <v>10400</v>
      </c>
      <c r="C402" t="s">
        <v>18550</v>
      </c>
      <c r="D402">
        <v>499</v>
      </c>
      <c r="F402" s="401" t="e">
        <f t="shared" si="6"/>
        <v>#VALUE!</v>
      </c>
    </row>
    <row r="403" spans="1:6" ht="26.1">
      <c r="A403" s="403" t="s">
        <v>18551</v>
      </c>
      <c r="B403">
        <v>4700</v>
      </c>
      <c r="C403" t="s">
        <v>18552</v>
      </c>
      <c r="D403">
        <v>332</v>
      </c>
      <c r="E403" s="404">
        <v>171111635</v>
      </c>
      <c r="F403" s="401" t="str">
        <f t="shared" si="6"/>
        <v>Í1++_È59Î</v>
      </c>
    </row>
    <row r="404" spans="1:6" ht="26.1">
      <c r="A404" s="403" t="s">
        <v>18553</v>
      </c>
      <c r="B404">
        <v>16800</v>
      </c>
      <c r="C404" t="s">
        <v>18554</v>
      </c>
      <c r="D404">
        <v>331</v>
      </c>
      <c r="E404" s="404">
        <v>171111634</v>
      </c>
      <c r="F404" s="401" t="str">
        <f t="shared" si="6"/>
        <v>Í1++_È43Î</v>
      </c>
    </row>
    <row r="405" spans="1:6" ht="26.1">
      <c r="A405" s="403" t="s">
        <v>18555</v>
      </c>
      <c r="B405">
        <v>24800</v>
      </c>
      <c r="C405" t="s">
        <v>18556</v>
      </c>
      <c r="D405">
        <v>214</v>
      </c>
      <c r="E405" s="404">
        <v>171107885</v>
      </c>
      <c r="F405" s="401" t="str">
        <f t="shared" si="6"/>
        <v>Í1+'xÈ5*Î</v>
      </c>
    </row>
    <row r="406" spans="1:6" ht="26.1">
      <c r="A406" s="403" t="s">
        <v>18557</v>
      </c>
      <c r="B406">
        <v>4700</v>
      </c>
      <c r="C406" t="s">
        <v>18558</v>
      </c>
      <c r="D406">
        <v>283</v>
      </c>
      <c r="E406" s="404">
        <v>171107827</v>
      </c>
      <c r="F406" s="401" t="str">
        <f t="shared" si="6"/>
        <v>Í1+'rÈ7ÉÎ</v>
      </c>
    </row>
    <row r="407" spans="1:6" ht="26.1">
      <c r="A407" s="403" t="s">
        <v>18559</v>
      </c>
      <c r="B407">
        <v>7200</v>
      </c>
      <c r="C407" t="s">
        <v>18560</v>
      </c>
      <c r="D407">
        <v>138</v>
      </c>
      <c r="E407" s="404">
        <v>171108008</v>
      </c>
      <c r="F407" s="401" t="str">
        <f t="shared" si="6"/>
        <v>Í1+(ÂÈ8{Î</v>
      </c>
    </row>
    <row r="408" spans="1:6" ht="26.1">
      <c r="A408" s="403" t="s">
        <v>18561</v>
      </c>
      <c r="B408">
        <v>34400</v>
      </c>
      <c r="C408" t="s">
        <v>18562</v>
      </c>
      <c r="D408">
        <v>228</v>
      </c>
      <c r="E408" s="404">
        <v>171107873</v>
      </c>
      <c r="F408" s="401" t="str">
        <f t="shared" si="6"/>
        <v>Í1+'wÈ3ÅÎ</v>
      </c>
    </row>
    <row r="409" spans="1:6" ht="26.1">
      <c r="A409" s="403" t="s">
        <v>2625</v>
      </c>
      <c r="B409">
        <v>3400</v>
      </c>
      <c r="C409" t="s">
        <v>18563</v>
      </c>
      <c r="D409">
        <v>228</v>
      </c>
      <c r="E409" s="404">
        <v>171105537</v>
      </c>
      <c r="F409" s="401" t="str">
        <f t="shared" si="6"/>
        <v>Í1+%UÈ7rÎ</v>
      </c>
    </row>
    <row r="410" spans="1:6" ht="26.1">
      <c r="A410" s="403" t="s">
        <v>18564</v>
      </c>
      <c r="B410">
        <v>37600</v>
      </c>
      <c r="C410" t="s">
        <v>18565</v>
      </c>
      <c r="D410">
        <v>226</v>
      </c>
      <c r="E410" s="404">
        <v>171105539</v>
      </c>
      <c r="F410" s="401" t="str">
        <f t="shared" si="6"/>
        <v>Í1+%UÈ9~Î</v>
      </c>
    </row>
    <row r="411" spans="1:6" ht="26.1">
      <c r="A411" s="403" t="s">
        <v>18566</v>
      </c>
      <c r="B411">
        <v>8800</v>
      </c>
      <c r="C411" t="s">
        <v>18567</v>
      </c>
      <c r="D411">
        <v>225</v>
      </c>
      <c r="E411" s="404">
        <v>171105540</v>
      </c>
      <c r="F411" s="401" t="str">
        <f t="shared" si="6"/>
        <v>Í1+%VÈ0LÎ</v>
      </c>
    </row>
    <row r="412" spans="1:6" ht="26.1" hidden="1">
      <c r="A412" s="403" t="s">
        <v>18568</v>
      </c>
      <c r="B412">
        <v>40800</v>
      </c>
      <c r="C412" t="s">
        <v>18569</v>
      </c>
      <c r="D412">
        <v>594</v>
      </c>
      <c r="F412" s="401" t="e">
        <f t="shared" si="6"/>
        <v>#VALUE!</v>
      </c>
    </row>
    <row r="413" spans="1:6" ht="26.1" hidden="1">
      <c r="A413" s="403" t="s">
        <v>18570</v>
      </c>
      <c r="B413">
        <v>32800</v>
      </c>
      <c r="C413" t="s">
        <v>18571</v>
      </c>
      <c r="D413">
        <v>580</v>
      </c>
      <c r="F413" s="401" t="e">
        <f t="shared" si="6"/>
        <v>#VALUE!</v>
      </c>
    </row>
    <row r="414" spans="1:6" ht="26.1" hidden="1">
      <c r="A414" s="403" t="s">
        <v>18572</v>
      </c>
      <c r="B414">
        <v>3400</v>
      </c>
      <c r="C414" t="s">
        <v>18573</v>
      </c>
      <c r="D414">
        <v>574</v>
      </c>
      <c r="F414" s="401" t="e">
        <f t="shared" si="6"/>
        <v>#VALUE!</v>
      </c>
    </row>
    <row r="415" spans="1:6" ht="26.1" hidden="1">
      <c r="A415" s="403" t="s">
        <v>18574</v>
      </c>
      <c r="B415">
        <v>143200</v>
      </c>
      <c r="C415" t="s">
        <v>18575</v>
      </c>
      <c r="D415">
        <v>514</v>
      </c>
      <c r="F415" s="401" t="e">
        <f t="shared" si="6"/>
        <v>#VALUE!</v>
      </c>
    </row>
    <row r="416" spans="1:6" ht="26.1" hidden="1">
      <c r="A416" s="403" t="s">
        <v>18576</v>
      </c>
      <c r="B416">
        <v>21600</v>
      </c>
      <c r="C416" t="s">
        <v>18577</v>
      </c>
      <c r="D416">
        <v>482</v>
      </c>
      <c r="F416" s="401" t="e">
        <f t="shared" si="6"/>
        <v>#VALUE!</v>
      </c>
    </row>
    <row r="417" spans="1:6" ht="26.1">
      <c r="A417" s="403" t="s">
        <v>18578</v>
      </c>
      <c r="B417">
        <v>39200</v>
      </c>
      <c r="C417" t="s">
        <v>18579</v>
      </c>
      <c r="D417">
        <v>470</v>
      </c>
      <c r="E417" s="404">
        <v>171107415</v>
      </c>
      <c r="F417" s="401" t="str">
        <f t="shared" si="6"/>
        <v>Í1+'IÈ5&lt;Î</v>
      </c>
    </row>
    <row r="418" spans="1:6" ht="26.1">
      <c r="A418" s="403" t="s">
        <v>18580</v>
      </c>
      <c r="B418">
        <v>2100</v>
      </c>
      <c r="C418" t="s">
        <v>18581</v>
      </c>
      <c r="D418">
        <v>398</v>
      </c>
      <c r="E418" s="404">
        <v>171107533</v>
      </c>
      <c r="F418" s="401" t="str">
        <f t="shared" si="6"/>
        <v>Í1+'UÈ3`Î</v>
      </c>
    </row>
    <row r="419" spans="1:6" ht="26.1">
      <c r="A419" s="403" t="s">
        <v>18582</v>
      </c>
      <c r="B419">
        <v>53600</v>
      </c>
      <c r="C419" t="s">
        <v>18583</v>
      </c>
      <c r="D419">
        <v>393</v>
      </c>
      <c r="E419" s="404">
        <v>171107538</v>
      </c>
      <c r="F419" s="401" t="str">
        <f t="shared" si="6"/>
        <v>Í1+'UÈ8~Î</v>
      </c>
    </row>
    <row r="420" spans="1:6" ht="26.1">
      <c r="A420" s="403" t="s">
        <v>18584</v>
      </c>
      <c r="B420">
        <v>18400</v>
      </c>
      <c r="C420" t="s">
        <v>18585</v>
      </c>
      <c r="D420">
        <v>382</v>
      </c>
      <c r="E420" s="404">
        <v>171107545</v>
      </c>
      <c r="F420" s="401" t="str">
        <f t="shared" si="6"/>
        <v>Í1+'VÈ5pÎ</v>
      </c>
    </row>
    <row r="421" spans="1:6" ht="26.1">
      <c r="A421" s="403" t="s">
        <v>18586</v>
      </c>
      <c r="B421">
        <v>16800</v>
      </c>
      <c r="C421" t="s">
        <v>18587</v>
      </c>
      <c r="D421">
        <v>379</v>
      </c>
      <c r="E421" s="404">
        <v>171107548</v>
      </c>
      <c r="F421" s="401" t="str">
        <f t="shared" si="6"/>
        <v>Í1+'VÈ8ÆÎ</v>
      </c>
    </row>
    <row r="422" spans="1:6" ht="26.1">
      <c r="A422" s="403" t="s">
        <v>18588</v>
      </c>
      <c r="B422">
        <v>2100</v>
      </c>
      <c r="C422" t="s">
        <v>18589</v>
      </c>
      <c r="D422">
        <v>378</v>
      </c>
      <c r="E422" s="404">
        <v>171107549</v>
      </c>
      <c r="F422" s="401" t="str">
        <f t="shared" si="6"/>
        <v>Í1+'VÈ9!Î</v>
      </c>
    </row>
    <row r="423" spans="1:6" ht="26.1">
      <c r="A423" s="403" t="s">
        <v>18590</v>
      </c>
      <c r="B423">
        <v>18400</v>
      </c>
      <c r="C423" t="s">
        <v>18591</v>
      </c>
      <c r="D423">
        <v>377</v>
      </c>
      <c r="E423" s="404">
        <v>171107550</v>
      </c>
      <c r="F423" s="401" t="str">
        <f t="shared" si="6"/>
        <v>Í1+'WÈ0VÎ</v>
      </c>
    </row>
    <row r="424" spans="1:6" ht="26.1">
      <c r="A424" s="403" t="s">
        <v>18592</v>
      </c>
      <c r="B424">
        <v>31200</v>
      </c>
      <c r="C424" t="s">
        <v>18593</v>
      </c>
      <c r="D424">
        <v>339</v>
      </c>
      <c r="E424" s="404">
        <v>171107575</v>
      </c>
      <c r="F424" s="401" t="str">
        <f t="shared" si="6"/>
        <v>Í1+'YÈ5|Î</v>
      </c>
    </row>
    <row r="425" spans="1:6" ht="26.1">
      <c r="A425" s="403" t="s">
        <v>18594</v>
      </c>
      <c r="B425">
        <v>3400</v>
      </c>
      <c r="C425" t="s">
        <v>18595</v>
      </c>
      <c r="D425">
        <v>288</v>
      </c>
      <c r="E425" s="404">
        <v>171107626</v>
      </c>
      <c r="F425" s="401" t="str">
        <f t="shared" si="6"/>
        <v>Í1+'^È6/Î</v>
      </c>
    </row>
    <row r="426" spans="1:6" ht="26.1">
      <c r="A426" s="403" t="s">
        <v>18596</v>
      </c>
      <c r="B426">
        <v>21600</v>
      </c>
      <c r="C426" t="s">
        <v>18597</v>
      </c>
      <c r="D426">
        <v>287</v>
      </c>
      <c r="E426" s="404">
        <v>171107625</v>
      </c>
      <c r="F426" s="401" t="str">
        <f t="shared" si="6"/>
        <v>Í1+'^È5)Î</v>
      </c>
    </row>
    <row r="427" spans="1:6" ht="26.1">
      <c r="A427" s="403" t="s">
        <v>18598</v>
      </c>
      <c r="B427">
        <v>23200</v>
      </c>
      <c r="C427" t="s">
        <v>18599</v>
      </c>
      <c r="D427">
        <v>249</v>
      </c>
      <c r="E427" s="404">
        <v>171107705</v>
      </c>
      <c r="F427" s="401" t="str">
        <f t="shared" si="6"/>
        <v>Í1+'fÈ5IÎ</v>
      </c>
    </row>
    <row r="428" spans="1:6" ht="26.1">
      <c r="A428" s="403" t="s">
        <v>18600</v>
      </c>
      <c r="B428">
        <v>16800</v>
      </c>
      <c r="C428" t="s">
        <v>18601</v>
      </c>
      <c r="D428">
        <v>176</v>
      </c>
      <c r="E428" s="404">
        <v>171107522</v>
      </c>
      <c r="F428" s="401" t="str">
        <f t="shared" si="6"/>
        <v>Í1+'TÈ2VÎ</v>
      </c>
    </row>
    <row r="429" spans="1:6" ht="26.1">
      <c r="A429" s="403" t="s">
        <v>18602</v>
      </c>
      <c r="B429">
        <v>36000</v>
      </c>
      <c r="C429" t="s">
        <v>18603</v>
      </c>
      <c r="D429">
        <v>149</v>
      </c>
      <c r="E429" s="404">
        <v>171107497</v>
      </c>
      <c r="F429" s="401" t="str">
        <f t="shared" si="6"/>
        <v>Í1+'QÈ7hÎ</v>
      </c>
    </row>
    <row r="430" spans="1:6" ht="26.1">
      <c r="A430" s="403" t="s">
        <v>18604</v>
      </c>
      <c r="B430">
        <v>45600</v>
      </c>
      <c r="C430" t="s">
        <v>18605</v>
      </c>
      <c r="D430">
        <v>147</v>
      </c>
      <c r="E430" s="404">
        <v>171107496</v>
      </c>
      <c r="F430" s="401" t="str">
        <f t="shared" si="6"/>
        <v>Í1+'QÈ6bÎ</v>
      </c>
    </row>
    <row r="431" spans="1:6" ht="26.1">
      <c r="A431" s="403" t="s">
        <v>18606</v>
      </c>
      <c r="B431">
        <v>42400</v>
      </c>
      <c r="C431" t="s">
        <v>18607</v>
      </c>
      <c r="D431">
        <v>137</v>
      </c>
      <c r="E431" s="404">
        <v>171107485</v>
      </c>
      <c r="F431" s="401" t="str">
        <f t="shared" si="6"/>
        <v>Í1+'PÈ5XÎ</v>
      </c>
    </row>
    <row r="432" spans="1:6" ht="26.1">
      <c r="A432" s="403" t="s">
        <v>18608</v>
      </c>
      <c r="B432">
        <v>23200</v>
      </c>
      <c r="C432" t="s">
        <v>18609</v>
      </c>
      <c r="D432">
        <v>110</v>
      </c>
      <c r="E432" s="404">
        <v>171107460</v>
      </c>
      <c r="F432" s="401" t="str">
        <f t="shared" si="6"/>
        <v>Í1+'NÈ02Î</v>
      </c>
    </row>
    <row r="433" spans="1:6" ht="26.1">
      <c r="A433" s="403" t="s">
        <v>18610</v>
      </c>
      <c r="B433">
        <v>13600</v>
      </c>
      <c r="C433" t="s">
        <v>18611</v>
      </c>
      <c r="D433">
        <v>87</v>
      </c>
      <c r="E433" s="404">
        <v>171107439</v>
      </c>
      <c r="F433" s="401" t="str">
        <f t="shared" si="6"/>
        <v>Í1+'KÈ9\Î</v>
      </c>
    </row>
    <row r="434" spans="1:6" ht="26.1">
      <c r="A434" s="403" t="s">
        <v>18612</v>
      </c>
      <c r="B434">
        <v>13600</v>
      </c>
      <c r="C434" t="s">
        <v>18613</v>
      </c>
      <c r="D434">
        <v>80</v>
      </c>
      <c r="E434" s="404">
        <v>171107432</v>
      </c>
      <c r="F434" s="401" t="str">
        <f t="shared" si="6"/>
        <v>Í1+'KÈ22Î</v>
      </c>
    </row>
    <row r="435" spans="1:6" ht="26.1">
      <c r="A435" s="403" t="s">
        <v>5503</v>
      </c>
      <c r="B435">
        <v>7200</v>
      </c>
      <c r="C435" t="s">
        <v>18614</v>
      </c>
      <c r="D435">
        <v>77</v>
      </c>
      <c r="E435" s="404">
        <v>171107323</v>
      </c>
      <c r="F435" s="401" t="str">
        <f t="shared" si="6"/>
        <v>Í1+'@È3sÎ</v>
      </c>
    </row>
    <row r="436" spans="1:6" ht="26.1">
      <c r="A436" s="403" t="s">
        <v>18615</v>
      </c>
      <c r="B436">
        <v>4700</v>
      </c>
      <c r="C436" t="s">
        <v>18616</v>
      </c>
      <c r="D436">
        <v>64</v>
      </c>
      <c r="E436" s="404">
        <v>171107335</v>
      </c>
      <c r="F436" s="401" t="str">
        <f t="shared" si="6"/>
        <v>Í1+'AÈ5ÇÎ</v>
      </c>
    </row>
    <row r="437" spans="1:6" ht="26.1">
      <c r="A437" s="403" t="s">
        <v>18617</v>
      </c>
      <c r="B437">
        <v>4700</v>
      </c>
      <c r="C437" t="s">
        <v>18618</v>
      </c>
      <c r="D437">
        <v>63</v>
      </c>
      <c r="E437" s="404">
        <v>171107336</v>
      </c>
      <c r="F437" s="401" t="str">
        <f t="shared" si="6"/>
        <v>Í1+'AÈ6"Î</v>
      </c>
    </row>
    <row r="438" spans="1:6" ht="26.1">
      <c r="A438" s="403" t="s">
        <v>18619</v>
      </c>
      <c r="B438">
        <v>48800</v>
      </c>
      <c r="C438" t="s">
        <v>18620</v>
      </c>
      <c r="D438">
        <v>61</v>
      </c>
      <c r="E438" s="404">
        <v>171107338</v>
      </c>
      <c r="F438" s="401" t="str">
        <f t="shared" si="6"/>
        <v>Í1+'AÈ8.Î</v>
      </c>
    </row>
    <row r="439" spans="1:6" ht="26.1">
      <c r="A439" s="403" t="s">
        <v>18621</v>
      </c>
      <c r="B439">
        <v>63200</v>
      </c>
      <c r="C439" t="s">
        <v>18622</v>
      </c>
      <c r="D439">
        <v>59</v>
      </c>
      <c r="E439" s="404">
        <v>171107340</v>
      </c>
      <c r="F439" s="401" t="str">
        <f t="shared" si="6"/>
        <v>Í1+'BÈ0iÎ</v>
      </c>
    </row>
    <row r="440" spans="1:6" ht="26.1">
      <c r="A440" s="403" t="s">
        <v>18623</v>
      </c>
      <c r="B440">
        <v>82400</v>
      </c>
      <c r="C440" t="s">
        <v>18624</v>
      </c>
      <c r="D440">
        <v>57</v>
      </c>
      <c r="E440" s="404">
        <v>171107342</v>
      </c>
      <c r="F440" s="401" t="str">
        <f t="shared" si="6"/>
        <v>Í1+'BÈ2uÎ</v>
      </c>
    </row>
    <row r="441" spans="1:6" ht="26.1">
      <c r="A441" s="403" t="s">
        <v>18625</v>
      </c>
      <c r="B441">
        <v>36000</v>
      </c>
      <c r="C441" t="s">
        <v>18626</v>
      </c>
      <c r="D441">
        <v>47</v>
      </c>
      <c r="E441" s="404">
        <v>171107352</v>
      </c>
      <c r="F441" s="401" t="str">
        <f t="shared" si="6"/>
        <v>Í1+'CÈ2yÎ</v>
      </c>
    </row>
    <row r="442" spans="1:6" ht="26.1">
      <c r="A442" s="403" t="s">
        <v>18627</v>
      </c>
      <c r="B442">
        <v>36000</v>
      </c>
      <c r="C442" t="s">
        <v>18628</v>
      </c>
      <c r="D442">
        <v>44</v>
      </c>
      <c r="E442" s="404">
        <v>171107355</v>
      </c>
      <c r="F442" s="401" t="str">
        <f t="shared" si="6"/>
        <v>Í1+'CÈ5$Î</v>
      </c>
    </row>
    <row r="443" spans="1:6" ht="26.1">
      <c r="A443" s="403" t="s">
        <v>18629</v>
      </c>
      <c r="B443">
        <v>37600</v>
      </c>
      <c r="C443" t="s">
        <v>18630</v>
      </c>
      <c r="D443">
        <v>40</v>
      </c>
      <c r="E443" s="404">
        <v>171107358</v>
      </c>
      <c r="F443" s="401" t="str">
        <f t="shared" si="6"/>
        <v>Í1+'CÈ86Î</v>
      </c>
    </row>
    <row r="444" spans="1:6" ht="26.1">
      <c r="A444" s="403" t="s">
        <v>18631</v>
      </c>
      <c r="B444">
        <v>32800</v>
      </c>
      <c r="C444" t="s">
        <v>18632</v>
      </c>
      <c r="D444">
        <v>39</v>
      </c>
      <c r="E444" s="404">
        <v>171107359</v>
      </c>
      <c r="F444" s="401" t="str">
        <f t="shared" si="6"/>
        <v>Í1+'CÈ9&lt;Î</v>
      </c>
    </row>
    <row r="445" spans="1:6" ht="26.1">
      <c r="A445" s="403" t="s">
        <v>18633</v>
      </c>
      <c r="B445">
        <v>21600</v>
      </c>
      <c r="C445" t="s">
        <v>18634</v>
      </c>
      <c r="D445">
        <v>33</v>
      </c>
      <c r="E445" s="404">
        <v>171107759</v>
      </c>
      <c r="F445" s="401" t="str">
        <f t="shared" si="6"/>
        <v>Í1+'kÈ9uÎ</v>
      </c>
    </row>
    <row r="446" spans="1:6" ht="26.1">
      <c r="A446" s="403" t="s">
        <v>18635</v>
      </c>
      <c r="B446">
        <v>39200</v>
      </c>
      <c r="C446" t="s">
        <v>18636</v>
      </c>
      <c r="D446">
        <v>27</v>
      </c>
      <c r="E446" s="404">
        <v>171107754</v>
      </c>
      <c r="F446" s="401" t="str">
        <f t="shared" si="6"/>
        <v>Í1+'kÈ4WÎ</v>
      </c>
    </row>
    <row r="447" spans="1:6" ht="26.1">
      <c r="A447" s="403" t="s">
        <v>18621</v>
      </c>
      <c r="B447">
        <v>2100</v>
      </c>
      <c r="C447" t="s">
        <v>18637</v>
      </c>
      <c r="D447">
        <v>23</v>
      </c>
      <c r="E447" s="404">
        <v>171107749</v>
      </c>
      <c r="F447" s="401" t="str">
        <f t="shared" si="6"/>
        <v>Í1+'jÈ9qÎ</v>
      </c>
    </row>
    <row r="448" spans="1:6" ht="26.1" hidden="1">
      <c r="A448" s="403" t="s">
        <v>18638</v>
      </c>
      <c r="B448">
        <v>28000</v>
      </c>
      <c r="C448" t="s">
        <v>18639</v>
      </c>
      <c r="D448">
        <v>484</v>
      </c>
      <c r="F448" s="401" t="e">
        <f t="shared" si="6"/>
        <v>#VALUE!</v>
      </c>
    </row>
    <row r="449" spans="1:6" ht="26.1">
      <c r="A449" s="403" t="s">
        <v>18640</v>
      </c>
      <c r="B449">
        <v>40800</v>
      </c>
      <c r="C449" t="s">
        <v>18641</v>
      </c>
      <c r="D449">
        <v>153</v>
      </c>
      <c r="E449" s="404">
        <v>171110367</v>
      </c>
      <c r="F449" s="401" t="str">
        <f t="shared" si="6"/>
        <v>Í1+*DÈ7=Î</v>
      </c>
    </row>
    <row r="450" spans="1:6" ht="26.1">
      <c r="A450" s="403" t="s">
        <v>18642</v>
      </c>
      <c r="B450">
        <v>10400</v>
      </c>
      <c r="C450" t="s">
        <v>18643</v>
      </c>
      <c r="D450">
        <v>131</v>
      </c>
      <c r="E450" s="404">
        <v>171113195</v>
      </c>
      <c r="F450" s="401" t="str">
        <f t="shared" si="6"/>
        <v>Í1+-3È5]Î</v>
      </c>
    </row>
    <row r="451" spans="1:6" ht="26.1">
      <c r="A451" s="403" t="s">
        <v>3003</v>
      </c>
      <c r="B451">
        <v>10400</v>
      </c>
      <c r="C451" t="s">
        <v>18644</v>
      </c>
      <c r="D451">
        <v>476</v>
      </c>
      <c r="E451" s="404">
        <v>171111663</v>
      </c>
      <c r="F451" s="401" t="str">
        <f t="shared" ref="F451:F454" si="7">Code128(E451)</f>
        <v>Í1++bÈ39Î</v>
      </c>
    </row>
    <row r="452" spans="1:6" ht="26.1">
      <c r="A452" s="403" t="s">
        <v>18645</v>
      </c>
      <c r="B452">
        <v>3400</v>
      </c>
      <c r="C452" t="s">
        <v>18646</v>
      </c>
      <c r="D452">
        <v>116</v>
      </c>
      <c r="E452" s="404">
        <v>171113366</v>
      </c>
      <c r="F452" s="401" t="str">
        <f t="shared" si="7"/>
        <v>Í1+-DÈ6@Î</v>
      </c>
    </row>
    <row r="453" spans="1:6" ht="26.1" hidden="1">
      <c r="A453" s="403" t="s">
        <v>18647</v>
      </c>
      <c r="B453">
        <v>3400</v>
      </c>
      <c r="C453" t="s">
        <v>18648</v>
      </c>
      <c r="D453">
        <v>506</v>
      </c>
      <c r="F453" s="401" t="e">
        <f t="shared" si="7"/>
        <v>#VALUE!</v>
      </c>
    </row>
    <row r="454" spans="1:6" ht="26.1">
      <c r="A454" s="403" t="s">
        <v>6888</v>
      </c>
      <c r="B454">
        <v>15200</v>
      </c>
      <c r="C454" t="s">
        <v>18649</v>
      </c>
      <c r="D454">
        <v>161</v>
      </c>
      <c r="E454" s="404">
        <v>171113380</v>
      </c>
      <c r="F454" s="401" t="str">
        <f t="shared" si="7"/>
        <v>Í1+-FÈ0$Î</v>
      </c>
    </row>
  </sheetData>
  <autoFilter ref="A1:F454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2"/>
  <sheetViews>
    <sheetView workbookViewId="0">
      <selection activeCell="G5" sqref="G5"/>
    </sheetView>
  </sheetViews>
  <sheetFormatPr defaultRowHeight="14.4"/>
  <cols>
    <col min="1" max="1" width="4.20703125" customWidth="1"/>
    <col min="2" max="2" width="22" bestFit="1" customWidth="1"/>
    <col min="3" max="3" width="6.26171875" bestFit="1" customWidth="1"/>
    <col min="4" max="4" width="10.7890625" bestFit="1" customWidth="1"/>
    <col min="5" max="5" width="14.05078125" style="404" customWidth="1"/>
    <col min="6" max="6" width="24.26171875" bestFit="1" customWidth="1"/>
  </cols>
  <sheetData>
    <row r="1" spans="1:6" ht="20.7">
      <c r="A1" s="409" t="s">
        <v>29</v>
      </c>
      <c r="B1" s="409" t="s">
        <v>18650</v>
      </c>
      <c r="C1" s="410" t="s">
        <v>483</v>
      </c>
      <c r="D1" s="410" t="s">
        <v>18651</v>
      </c>
    </row>
    <row r="2" spans="1:6" ht="26.1">
      <c r="A2" s="411">
        <v>1</v>
      </c>
      <c r="B2" s="409" t="s">
        <v>366</v>
      </c>
      <c r="C2" s="412" t="s">
        <v>10429</v>
      </c>
      <c r="D2" s="413">
        <v>525800</v>
      </c>
      <c r="E2" s="404">
        <f>VLOOKUP(C2,[1]Sheet2!A1:K214,7,0)</f>
        <v>171116985</v>
      </c>
      <c r="F2" s="401" t="str">
        <f>Code128(E2)</f>
        <v>Í1+0ÆÈ5mÎ</v>
      </c>
    </row>
    <row r="3" spans="1:6" ht="26.1">
      <c r="A3" s="411">
        <v>2</v>
      </c>
      <c r="B3" s="409" t="s">
        <v>322</v>
      </c>
      <c r="C3" s="412" t="s">
        <v>10501</v>
      </c>
      <c r="D3" s="413">
        <v>162600</v>
      </c>
      <c r="E3" s="404">
        <f>VLOOKUP(C3,[1]Sheet2!A2:K215,7,0)</f>
        <v>171116945</v>
      </c>
      <c r="F3" s="401" t="str">
        <f t="shared" ref="F3:F61" si="0">Code128(E3)</f>
        <v>Í1+0~È5]Î</v>
      </c>
    </row>
    <row r="4" spans="1:6" ht="26.1">
      <c r="A4" s="411">
        <v>3</v>
      </c>
      <c r="B4" s="409" t="s">
        <v>10506</v>
      </c>
      <c r="C4" s="412" t="s">
        <v>10507</v>
      </c>
      <c r="D4" s="413">
        <v>164200</v>
      </c>
      <c r="E4" s="404">
        <f>VLOOKUP(C4,[1]Sheet2!A3:K216,7,0)</f>
        <v>171116132</v>
      </c>
      <c r="F4" s="401" t="str">
        <f t="shared" si="0"/>
        <v>Í1+0-È2&lt;Î</v>
      </c>
    </row>
    <row r="5" spans="1:6" ht="26.1">
      <c r="A5" s="411">
        <v>4</v>
      </c>
      <c r="B5" s="409" t="s">
        <v>18652</v>
      </c>
      <c r="C5" s="412" t="s">
        <v>10529</v>
      </c>
      <c r="D5" s="413">
        <v>325800</v>
      </c>
      <c r="E5" s="404">
        <f>VLOOKUP(C5,[1]Sheet2!A4:K217,7,0)</f>
        <v>171116139</v>
      </c>
      <c r="F5" s="401" t="str">
        <f t="shared" si="0"/>
        <v>Í1+0-È9fÎ</v>
      </c>
    </row>
    <row r="6" spans="1:6" ht="26.1">
      <c r="A6" s="411">
        <v>5</v>
      </c>
      <c r="B6" s="409" t="s">
        <v>173</v>
      </c>
      <c r="C6" s="412" t="s">
        <v>10555</v>
      </c>
      <c r="D6" s="413">
        <v>317800</v>
      </c>
      <c r="E6" s="404">
        <f>VLOOKUP(C6,[1]Sheet2!A5:K218,7,0)</f>
        <v>171116115</v>
      </c>
      <c r="F6" s="401" t="str">
        <f t="shared" si="0"/>
        <v>Í1+0+È5FÎ</v>
      </c>
    </row>
    <row r="7" spans="1:6" ht="26.1">
      <c r="A7" s="411">
        <v>6</v>
      </c>
      <c r="B7" s="409" t="s">
        <v>280</v>
      </c>
      <c r="C7" s="412" t="s">
        <v>10614</v>
      </c>
      <c r="D7" s="413">
        <v>509800</v>
      </c>
      <c r="E7" s="404">
        <f>VLOOKUP(C7,[1]Sheet2!A6:K219,7,0)</f>
        <v>171116215</v>
      </c>
      <c r="F7" s="401" t="str">
        <f t="shared" si="0"/>
        <v>Í1+05È5nÎ</v>
      </c>
    </row>
    <row r="8" spans="1:6" ht="26.1">
      <c r="A8" s="411">
        <v>7</v>
      </c>
      <c r="B8" s="409" t="s">
        <v>279</v>
      </c>
      <c r="C8" s="412" t="s">
        <v>10615</v>
      </c>
      <c r="D8" s="413">
        <v>613800</v>
      </c>
      <c r="E8" s="404">
        <f>VLOOKUP(C8,[1]Sheet2!A7:K220,7,0)</f>
        <v>171116214</v>
      </c>
      <c r="F8" s="401" t="str">
        <f t="shared" si="0"/>
        <v>Í1+05È4hÎ</v>
      </c>
    </row>
    <row r="9" spans="1:6" ht="26.1">
      <c r="A9" s="411">
        <v>8</v>
      </c>
      <c r="B9" s="409" t="s">
        <v>278</v>
      </c>
      <c r="C9" s="412" t="s">
        <v>10616</v>
      </c>
      <c r="D9" s="413">
        <v>327400</v>
      </c>
      <c r="E9" s="404">
        <f>VLOOKUP(C9,[1]Sheet2!A8:K221,7,0)</f>
        <v>171116213</v>
      </c>
      <c r="F9" s="401" t="str">
        <f t="shared" si="0"/>
        <v>Í1+05È3bÎ</v>
      </c>
    </row>
    <row r="10" spans="1:6" ht="26.1">
      <c r="A10" s="411">
        <v>9</v>
      </c>
      <c r="B10" s="409" t="s">
        <v>174</v>
      </c>
      <c r="C10" s="412" t="s">
        <v>10617</v>
      </c>
      <c r="D10" s="413">
        <v>986600</v>
      </c>
      <c r="E10" s="404">
        <f>VLOOKUP(C10,[1]Sheet2!A9:K222,7,0)</f>
        <v>171116116</v>
      </c>
      <c r="F10" s="401" t="str">
        <f t="shared" si="0"/>
        <v>Í1+0+È6LÎ</v>
      </c>
    </row>
    <row r="11" spans="1:6" ht="26.1">
      <c r="A11" s="411">
        <v>10</v>
      </c>
      <c r="B11" s="409" t="s">
        <v>243</v>
      </c>
      <c r="C11" s="412" t="s">
        <v>10618</v>
      </c>
      <c r="D11" s="413">
        <v>1333800</v>
      </c>
      <c r="E11" s="404">
        <f>VLOOKUP(C11,[1]Sheet2!A10:K223,7,0)</f>
        <v>171116180</v>
      </c>
      <c r="F11" s="401" t="str">
        <f t="shared" si="0"/>
        <v>Í1+02È0DÎ</v>
      </c>
    </row>
    <row r="12" spans="1:6" ht="26.1">
      <c r="A12" s="411">
        <v>11</v>
      </c>
      <c r="B12" s="409" t="s">
        <v>157</v>
      </c>
      <c r="C12" s="412" t="s">
        <v>10623</v>
      </c>
      <c r="D12" s="413">
        <v>217000</v>
      </c>
      <c r="E12" s="404">
        <f>VLOOKUP(C12,[1]Sheet2!A11:K224,7,0)</f>
        <v>171116097</v>
      </c>
      <c r="F12" s="401" t="str">
        <f t="shared" si="0"/>
        <v>Í1+0)È7JÎ</v>
      </c>
    </row>
    <row r="13" spans="1:6" ht="26.1">
      <c r="A13" s="411">
        <v>12</v>
      </c>
      <c r="B13" s="409" t="s">
        <v>157</v>
      </c>
      <c r="C13" s="412" t="s">
        <v>10624</v>
      </c>
      <c r="D13" s="413">
        <v>245800</v>
      </c>
      <c r="E13" s="404">
        <f>VLOOKUP(C13,[1]Sheet2!A12:K225,7,0)</f>
        <v>171116098</v>
      </c>
      <c r="F13" s="401" t="str">
        <f t="shared" si="0"/>
        <v>Í1+0)È8PÎ</v>
      </c>
    </row>
    <row r="14" spans="1:6" ht="26.1">
      <c r="A14" s="411">
        <v>13</v>
      </c>
      <c r="B14" s="409" t="s">
        <v>318</v>
      </c>
      <c r="C14" s="412" t="s">
        <v>10664</v>
      </c>
      <c r="D14" s="413">
        <v>106600</v>
      </c>
      <c r="E14" s="404">
        <f>VLOOKUP(C14,[1]Sheet2!A13:K226,7,0)</f>
        <v>171116942</v>
      </c>
      <c r="F14" s="401" t="str">
        <f t="shared" si="0"/>
        <v>Í1+0~È2KÎ</v>
      </c>
    </row>
    <row r="15" spans="1:6" ht="26.1">
      <c r="A15" s="411">
        <v>14</v>
      </c>
      <c r="B15" s="409" t="s">
        <v>428</v>
      </c>
      <c r="C15" s="412" t="s">
        <v>10710</v>
      </c>
      <c r="D15" s="413">
        <v>612200</v>
      </c>
      <c r="E15" s="404">
        <f>VLOOKUP(C15,[1]Sheet2!A14:K227,7,0)</f>
        <v>171117043</v>
      </c>
      <c r="F15" s="401" t="str">
        <f t="shared" si="0"/>
        <v>Í1+1$È3!Î</v>
      </c>
    </row>
    <row r="16" spans="1:6" ht="26.1">
      <c r="A16" s="411">
        <v>15</v>
      </c>
      <c r="B16" s="409" t="s">
        <v>310</v>
      </c>
      <c r="C16" s="412" t="s">
        <v>10721</v>
      </c>
      <c r="D16" s="413">
        <v>97000</v>
      </c>
      <c r="E16" s="404">
        <f>VLOOKUP(C16,[1]Sheet2!A15:K228,7,0)</f>
        <v>171116935</v>
      </c>
      <c r="F16" s="401" t="str">
        <f t="shared" si="0"/>
        <v>Í1+0}È5YÎ</v>
      </c>
    </row>
    <row r="17" spans="1:6" ht="26.1">
      <c r="A17" s="411">
        <v>16</v>
      </c>
      <c r="B17" s="409" t="s">
        <v>397</v>
      </c>
      <c r="C17" s="412" t="s">
        <v>10858</v>
      </c>
      <c r="D17" s="413">
        <v>84200</v>
      </c>
      <c r="E17" s="404">
        <f>VLOOKUP(C17,[1]Sheet2!A16:K229,7,0)</f>
        <v>171117013</v>
      </c>
      <c r="F17" s="401" t="str">
        <f t="shared" si="0"/>
        <v>Í1+1!È3|Î</v>
      </c>
    </row>
    <row r="18" spans="1:6" ht="26.1">
      <c r="A18" s="411">
        <v>17</v>
      </c>
      <c r="B18" s="409" t="s">
        <v>344</v>
      </c>
      <c r="C18" s="412" t="s">
        <v>10878</v>
      </c>
      <c r="D18" s="413">
        <v>63400</v>
      </c>
      <c r="E18" s="404">
        <f>VLOOKUP(C18,[1]Sheet2!A17:K230,7,0)</f>
        <v>171116965</v>
      </c>
      <c r="F18" s="401" t="str">
        <f t="shared" si="0"/>
        <v>Í1+0ÄÈ5eÎ</v>
      </c>
    </row>
    <row r="19" spans="1:6" ht="26.1">
      <c r="A19" s="411">
        <v>18</v>
      </c>
      <c r="B19" s="409" t="s">
        <v>10881</v>
      </c>
      <c r="C19" s="412" t="s">
        <v>10882</v>
      </c>
      <c r="D19" s="413">
        <v>23400</v>
      </c>
      <c r="E19" s="404">
        <f>VLOOKUP(C19,[1]Sheet2!A18:K231,7,0)</f>
        <v>171116130</v>
      </c>
      <c r="F19" s="401" t="str">
        <f t="shared" si="0"/>
        <v>Í1+0-È00Î</v>
      </c>
    </row>
    <row r="20" spans="1:6" ht="26.1">
      <c r="A20" s="411">
        <v>19</v>
      </c>
      <c r="B20" s="409" t="s">
        <v>18653</v>
      </c>
      <c r="C20" s="412" t="s">
        <v>10890</v>
      </c>
      <c r="D20" s="413">
        <v>82600</v>
      </c>
      <c r="E20" s="404">
        <f>VLOOKUP(C20,[1]Sheet2!A19:K232,7,0)</f>
        <v>171116141</v>
      </c>
      <c r="F20" s="401" t="str">
        <f t="shared" si="0"/>
        <v>Í1+0.È1:Î</v>
      </c>
    </row>
    <row r="21" spans="1:6" ht="26.1">
      <c r="A21" s="411">
        <v>20</v>
      </c>
      <c r="B21" s="409" t="s">
        <v>209</v>
      </c>
      <c r="C21" s="412" t="s">
        <v>10915</v>
      </c>
      <c r="D21" s="413">
        <v>394600</v>
      </c>
      <c r="E21" s="404">
        <f>VLOOKUP(C21,[1]Sheet2!A20:K233,7,0)</f>
        <v>171116149</v>
      </c>
      <c r="F21" s="401" t="str">
        <f t="shared" si="0"/>
        <v>Í1+0.È9jÎ</v>
      </c>
    </row>
    <row r="22" spans="1:6" ht="26.1">
      <c r="A22" s="411">
        <v>21</v>
      </c>
      <c r="B22" s="409" t="s">
        <v>10916</v>
      </c>
      <c r="C22" s="412" t="s">
        <v>10917</v>
      </c>
      <c r="D22" s="413">
        <v>364200</v>
      </c>
      <c r="E22" s="404">
        <f>VLOOKUP(C22,[1]Sheet2!A21:K234,7,0)</f>
        <v>171116121</v>
      </c>
      <c r="F22" s="401" t="str">
        <f t="shared" si="0"/>
        <v>Í1+0,È12Î</v>
      </c>
    </row>
    <row r="23" spans="1:6" ht="26.1">
      <c r="A23" s="411">
        <v>22</v>
      </c>
      <c r="B23" s="409" t="s">
        <v>10978</v>
      </c>
      <c r="C23" s="412" t="s">
        <v>10979</v>
      </c>
      <c r="D23" s="413">
        <v>63400</v>
      </c>
      <c r="E23" s="404">
        <f>VLOOKUP(C23,[1]Sheet2!A22:K235,7,0)</f>
        <v>171116129</v>
      </c>
      <c r="F23" s="401" t="str">
        <f t="shared" si="0"/>
        <v>Í1+0,È9bÎ</v>
      </c>
    </row>
    <row r="24" spans="1:6" ht="26.1">
      <c r="A24" s="411">
        <v>23</v>
      </c>
      <c r="B24" s="409" t="s">
        <v>401</v>
      </c>
      <c r="C24" s="412" t="s">
        <v>11178</v>
      </c>
      <c r="D24" s="413">
        <v>28200</v>
      </c>
      <c r="E24" s="404">
        <f>VLOOKUP(C24,[1]Sheet2!A23:K236,7,0)</f>
        <v>171117017</v>
      </c>
      <c r="F24" s="401" t="str">
        <f t="shared" si="0"/>
        <v>Í1+1!È7-Î</v>
      </c>
    </row>
    <row r="25" spans="1:6" ht="26.1">
      <c r="A25" s="411">
        <v>24</v>
      </c>
      <c r="B25" s="409" t="s">
        <v>160</v>
      </c>
      <c r="C25" s="412" t="s">
        <v>11245</v>
      </c>
      <c r="D25" s="413">
        <v>404200</v>
      </c>
      <c r="E25" s="404">
        <f>VLOOKUP(C25,[1]Sheet2!A24:K237,7,0)</f>
        <v>171116100</v>
      </c>
      <c r="F25" s="401" t="str">
        <f t="shared" si="0"/>
        <v>Í1+0*È0$Î</v>
      </c>
    </row>
    <row r="26" spans="1:6" ht="26.1">
      <c r="A26" s="411">
        <v>25</v>
      </c>
      <c r="B26" s="409" t="s">
        <v>261</v>
      </c>
      <c r="C26" s="412" t="s">
        <v>11304</v>
      </c>
      <c r="D26" s="413">
        <v>357800</v>
      </c>
      <c r="E26" s="404">
        <f>VLOOKUP(C26,[1]Sheet2!A25:K238,7,0)</f>
        <v>171116197</v>
      </c>
      <c r="F26" s="401" t="str">
        <f t="shared" si="0"/>
        <v>Í1+03È7rÎ</v>
      </c>
    </row>
    <row r="27" spans="1:6" ht="26.1">
      <c r="A27" s="411">
        <v>26</v>
      </c>
      <c r="B27" s="409" t="s">
        <v>394</v>
      </c>
      <c r="C27" s="412" t="s">
        <v>18654</v>
      </c>
      <c r="D27" s="413">
        <v>625000</v>
      </c>
      <c r="E27" s="404">
        <f>VLOOKUP(C27,[1]Sheet2!A26:K239,7,0)</f>
        <v>171117010</v>
      </c>
      <c r="F27" s="401" t="str">
        <f t="shared" si="0"/>
        <v>Í1+1!È0jÎ</v>
      </c>
    </row>
    <row r="28" spans="1:6" ht="26.1">
      <c r="A28" s="411">
        <v>27</v>
      </c>
      <c r="B28" s="409" t="s">
        <v>367</v>
      </c>
      <c r="C28" s="412" t="s">
        <v>11465</v>
      </c>
      <c r="D28" s="413">
        <v>905000</v>
      </c>
      <c r="E28" s="404">
        <f>VLOOKUP(C28,[1]Sheet2!A27:K240,7,0)</f>
        <v>171116986</v>
      </c>
      <c r="F28" s="401" t="str">
        <f t="shared" si="0"/>
        <v>Í1+0ÆÈ6sÎ</v>
      </c>
    </row>
    <row r="29" spans="1:6" ht="26.1">
      <c r="A29" s="411">
        <v>28</v>
      </c>
      <c r="B29" s="409" t="s">
        <v>11564</v>
      </c>
      <c r="C29" s="412" t="s">
        <v>11565</v>
      </c>
      <c r="D29" s="413">
        <v>623400</v>
      </c>
      <c r="E29" s="404">
        <f>VLOOKUP(C29,[1]Sheet2!A28:K241,7,0)</f>
        <v>171116117</v>
      </c>
      <c r="F29" s="401" t="str">
        <f t="shared" si="0"/>
        <v>Í1+0+È7RÎ</v>
      </c>
    </row>
    <row r="30" spans="1:6" ht="26.1">
      <c r="A30" s="411">
        <v>29</v>
      </c>
      <c r="B30" s="409" t="s">
        <v>425</v>
      </c>
      <c r="C30" s="412" t="s">
        <v>11598</v>
      </c>
      <c r="D30" s="413">
        <v>708200</v>
      </c>
      <c r="E30" s="404">
        <f>VLOOKUP(C30,[1]Sheet2!A29:K242,7,0)</f>
        <v>171117040</v>
      </c>
      <c r="F30" s="401" t="str">
        <f t="shared" si="0"/>
        <v>Í1+1$È0vÎ</v>
      </c>
    </row>
    <row r="31" spans="1:6" ht="26.1">
      <c r="A31" s="411">
        <v>30</v>
      </c>
      <c r="B31" s="409" t="s">
        <v>11669</v>
      </c>
      <c r="C31" s="412" t="s">
        <v>11670</v>
      </c>
      <c r="D31" s="413">
        <v>130600</v>
      </c>
      <c r="E31" s="404">
        <f>VLOOKUP(C31,[1]Sheet2!A30:K243,7,0)</f>
        <v>171116995</v>
      </c>
      <c r="F31" s="401" t="str">
        <f t="shared" si="0"/>
        <v>Í1+0ÇÈ5qÎ</v>
      </c>
    </row>
    <row r="32" spans="1:6" ht="26.1">
      <c r="A32" s="411">
        <v>31</v>
      </c>
      <c r="B32" s="409" t="s">
        <v>352</v>
      </c>
      <c r="C32" s="412" t="s">
        <v>11693</v>
      </c>
      <c r="D32" s="413">
        <v>105000</v>
      </c>
      <c r="E32" s="404">
        <f>VLOOKUP(C32,[1]Sheet2!A31:K244,7,0)</f>
        <v>171116972</v>
      </c>
      <c r="F32" s="401" t="str">
        <f t="shared" si="0"/>
        <v>Í1+0ÅÈ2WÎ</v>
      </c>
    </row>
    <row r="33" spans="1:6" ht="26.1">
      <c r="A33" s="411">
        <v>32</v>
      </c>
      <c r="B33" s="409" t="s">
        <v>409</v>
      </c>
      <c r="C33" s="412" t="s">
        <v>11746</v>
      </c>
      <c r="D33" s="413">
        <v>117800</v>
      </c>
      <c r="E33" s="404">
        <f>VLOOKUP(C33,[1]Sheet2!A32:K245,7,0)</f>
        <v>171117025</v>
      </c>
      <c r="F33" s="401" t="str">
        <f t="shared" si="0"/>
        <v>Í1+1"È5%Î</v>
      </c>
    </row>
    <row r="34" spans="1:6" ht="26.1">
      <c r="A34" s="411">
        <v>33</v>
      </c>
      <c r="B34" s="409" t="s">
        <v>390</v>
      </c>
      <c r="C34" s="412" t="s">
        <v>11803</v>
      </c>
      <c r="D34" s="413">
        <v>130600</v>
      </c>
      <c r="E34" s="404">
        <f>VLOOKUP(C34,[1]Sheet2!A33:K246,7,0)</f>
        <v>171117006</v>
      </c>
      <c r="F34" s="401" t="str">
        <f t="shared" si="0"/>
        <v>Í1+1ÂÈ6#Î</v>
      </c>
    </row>
    <row r="35" spans="1:6" ht="26.1">
      <c r="A35" s="411">
        <v>34</v>
      </c>
      <c r="B35" s="409" t="s">
        <v>255</v>
      </c>
      <c r="C35" s="412" t="s">
        <v>11843</v>
      </c>
      <c r="D35" s="413">
        <v>85800</v>
      </c>
      <c r="E35" s="404">
        <f>VLOOKUP(C35,[1]Sheet2!A34:K247,7,0)</f>
        <v>171116191</v>
      </c>
      <c r="F35" s="401" t="str">
        <f t="shared" si="0"/>
        <v>Í1+03È1NÎ</v>
      </c>
    </row>
    <row r="36" spans="1:6" ht="26.1">
      <c r="A36" s="411">
        <v>35</v>
      </c>
      <c r="B36" s="409" t="s">
        <v>11891</v>
      </c>
      <c r="C36" s="412" t="s">
        <v>11892</v>
      </c>
      <c r="D36" s="413">
        <v>33000</v>
      </c>
      <c r="E36" s="404">
        <f>VLOOKUP(C36,[1]Sheet2!A35:K248,7,0)</f>
        <v>171116138</v>
      </c>
      <c r="F36" s="401" t="str">
        <f t="shared" si="0"/>
        <v>Í1+0-È8`Î</v>
      </c>
    </row>
    <row r="37" spans="1:6" ht="26.1">
      <c r="A37" s="411">
        <v>36</v>
      </c>
      <c r="B37" s="409" t="s">
        <v>321</v>
      </c>
      <c r="C37" s="412" t="s">
        <v>11899</v>
      </c>
      <c r="D37" s="413">
        <v>74600</v>
      </c>
      <c r="E37" s="404">
        <f>VLOOKUP(C37,[1]Sheet2!A36:K249,7,0)</f>
        <v>171116944</v>
      </c>
      <c r="F37" s="401" t="str">
        <f t="shared" si="0"/>
        <v>Í1+0~È4WÎ</v>
      </c>
    </row>
    <row r="38" spans="1:6" ht="26.1">
      <c r="A38" s="411">
        <v>37</v>
      </c>
      <c r="B38" s="409" t="s">
        <v>18655</v>
      </c>
      <c r="C38" s="412" t="s">
        <v>11936</v>
      </c>
      <c r="D38" s="413">
        <v>991400</v>
      </c>
      <c r="E38" s="404">
        <f>VLOOKUP(C38,[1]Sheet2!A37:K250,7,0)</f>
        <v>171116151</v>
      </c>
      <c r="F38" s="401" t="str">
        <f t="shared" si="0"/>
        <v>Í1+0/È1&gt;Î</v>
      </c>
    </row>
    <row r="39" spans="1:6" ht="26.1">
      <c r="A39" s="411">
        <v>38</v>
      </c>
      <c r="B39" s="409" t="s">
        <v>395</v>
      </c>
      <c r="C39" s="412" t="s">
        <v>11947</v>
      </c>
      <c r="D39" s="413">
        <v>121000</v>
      </c>
      <c r="E39" s="404">
        <f>VLOOKUP(C39,[1]Sheet2!A38:K251,7,0)</f>
        <v>171117011</v>
      </c>
      <c r="F39" s="401" t="str">
        <f t="shared" si="0"/>
        <v>Í1+1!È1pÎ</v>
      </c>
    </row>
    <row r="40" spans="1:6" ht="26.1">
      <c r="A40" s="411">
        <v>39</v>
      </c>
      <c r="B40" s="409" t="s">
        <v>317</v>
      </c>
      <c r="C40" s="412" t="s">
        <v>12022</v>
      </c>
      <c r="D40" s="413">
        <v>93800</v>
      </c>
      <c r="E40" s="404">
        <f>VLOOKUP(C40,[1]Sheet2!A39:K252,7,0)</f>
        <v>171116941</v>
      </c>
      <c r="F40" s="401" t="str">
        <f t="shared" si="0"/>
        <v>Í1+0~È1EÎ</v>
      </c>
    </row>
    <row r="41" spans="1:6" ht="26.1">
      <c r="A41" s="411">
        <v>40</v>
      </c>
      <c r="B41" s="409" t="s">
        <v>12052</v>
      </c>
      <c r="C41" s="412" t="s">
        <v>12053</v>
      </c>
      <c r="D41" s="413">
        <v>236200</v>
      </c>
      <c r="E41" s="404">
        <f>VLOOKUP(C41,[1]Sheet2!A40:K253,7,0)</f>
        <v>171116163</v>
      </c>
      <c r="F41" s="401" t="str">
        <f t="shared" si="0"/>
        <v>Í1+00È3NÎ</v>
      </c>
    </row>
    <row r="42" spans="1:6" ht="26.1">
      <c r="A42" s="411">
        <v>41</v>
      </c>
      <c r="B42" s="409" t="s">
        <v>12068</v>
      </c>
      <c r="C42" s="412" t="s">
        <v>12069</v>
      </c>
      <c r="D42" s="413">
        <v>333800</v>
      </c>
      <c r="E42" s="404">
        <f>VLOOKUP(C42,[1]Sheet2!A41:K254,7,0)</f>
        <v>171116162</v>
      </c>
      <c r="F42" s="401" t="str">
        <f t="shared" si="0"/>
        <v>Í1+00È2HÎ</v>
      </c>
    </row>
    <row r="43" spans="1:6" ht="26.1">
      <c r="A43" s="411">
        <v>42</v>
      </c>
      <c r="B43" s="409" t="s">
        <v>373</v>
      </c>
      <c r="C43" s="412" t="s">
        <v>12078</v>
      </c>
      <c r="D43" s="413">
        <v>149800</v>
      </c>
      <c r="E43" s="404">
        <f>VLOOKUP(C43,[1]Sheet2!A42:K255,7,0)</f>
        <v>171116992</v>
      </c>
      <c r="F43" s="401" t="str">
        <f t="shared" si="0"/>
        <v>Í1+0ÇÈ2_Î</v>
      </c>
    </row>
    <row r="44" spans="1:6" ht="26.1">
      <c r="A44" s="411">
        <v>43</v>
      </c>
      <c r="B44" s="409" t="s">
        <v>18656</v>
      </c>
      <c r="C44" s="412" t="s">
        <v>12138</v>
      </c>
      <c r="D44" s="413">
        <v>247400</v>
      </c>
      <c r="E44" s="404">
        <f>VLOOKUP(C44,[1]Sheet2!A43:K256,7,0)</f>
        <v>171116155</v>
      </c>
      <c r="F44" s="401" t="str">
        <f t="shared" si="0"/>
        <v>Í1+0/È5VÎ</v>
      </c>
    </row>
    <row r="45" spans="1:6" ht="26.1">
      <c r="A45" s="411">
        <v>44</v>
      </c>
      <c r="B45" s="409" t="s">
        <v>18657</v>
      </c>
      <c r="C45" s="412" t="s">
        <v>12154</v>
      </c>
      <c r="D45" s="413">
        <v>509800</v>
      </c>
      <c r="E45" s="404">
        <f>VLOOKUP(C45,[1]Sheet2!A44:K257,7,0)</f>
        <v>171116920</v>
      </c>
      <c r="F45" s="401" t="str">
        <f t="shared" si="0"/>
        <v>Í1+0|È07Î</v>
      </c>
    </row>
    <row r="46" spans="1:6" ht="26.1">
      <c r="A46" s="411">
        <v>45</v>
      </c>
      <c r="B46" s="409" t="s">
        <v>306</v>
      </c>
      <c r="C46" s="412" t="s">
        <v>12161</v>
      </c>
      <c r="D46" s="413">
        <v>34600</v>
      </c>
      <c r="E46" s="404">
        <f>VLOOKUP(C46,[1]Sheet2!A45:K258,7,0)</f>
        <v>171116931</v>
      </c>
      <c r="F46" s="401" t="str">
        <f t="shared" si="0"/>
        <v>Í1+0}È1AÎ</v>
      </c>
    </row>
    <row r="47" spans="1:6" ht="26.1">
      <c r="A47" s="411">
        <v>46</v>
      </c>
      <c r="B47" s="409" t="s">
        <v>427</v>
      </c>
      <c r="C47" s="412" t="s">
        <v>12185</v>
      </c>
      <c r="D47" s="413">
        <v>82600</v>
      </c>
      <c r="E47" s="404">
        <f>VLOOKUP(C47,[1]Sheet2!A46:K259,7,0)</f>
        <v>171117042</v>
      </c>
      <c r="F47" s="401" t="str">
        <f t="shared" si="0"/>
        <v>Í1+1$È2ÆÎ</v>
      </c>
    </row>
    <row r="48" spans="1:6" ht="26.1">
      <c r="A48" s="411">
        <v>47</v>
      </c>
      <c r="B48" s="409" t="s">
        <v>426</v>
      </c>
      <c r="C48" s="412" t="s">
        <v>12264</v>
      </c>
      <c r="D48" s="413">
        <v>349800</v>
      </c>
      <c r="E48" s="404">
        <f>VLOOKUP(C48,[1]Sheet2!A47:K260,7,0)</f>
        <v>171117041</v>
      </c>
      <c r="F48" s="401" t="str">
        <f t="shared" si="0"/>
        <v>Í1+1$È1|Î</v>
      </c>
    </row>
    <row r="49" spans="1:6" ht="26.1">
      <c r="A49" s="411">
        <v>48</v>
      </c>
      <c r="B49" s="409" t="s">
        <v>12281</v>
      </c>
      <c r="C49" s="412" t="s">
        <v>12282</v>
      </c>
      <c r="D49" s="413">
        <v>361000</v>
      </c>
      <c r="E49" s="404">
        <f>VLOOKUP(C49,[1]Sheet2!A48:K261,7,0)</f>
        <v>171116999</v>
      </c>
      <c r="F49" s="401" t="str">
        <f t="shared" si="0"/>
        <v>Í1+0ÇÈ9"Î</v>
      </c>
    </row>
    <row r="50" spans="1:6" ht="26.1">
      <c r="A50" s="411">
        <v>49</v>
      </c>
      <c r="B50" s="409" t="s">
        <v>12470</v>
      </c>
      <c r="C50" s="412" t="s">
        <v>12471</v>
      </c>
      <c r="D50" s="413">
        <v>657000</v>
      </c>
      <c r="E50" s="404">
        <f>VLOOKUP(C50,[1]Sheet2!A49:K262,7,0)</f>
        <v>171116205</v>
      </c>
      <c r="F50" s="401" t="str">
        <f t="shared" si="0"/>
        <v>Í1+04È5jÎ</v>
      </c>
    </row>
    <row r="51" spans="1:6" ht="26.1">
      <c r="A51" s="411">
        <v>50</v>
      </c>
      <c r="B51" s="409" t="s">
        <v>12543</v>
      </c>
      <c r="C51" s="412" t="s">
        <v>12544</v>
      </c>
      <c r="D51" s="413">
        <v>85800</v>
      </c>
      <c r="E51" s="404">
        <f>VLOOKUP(C51,[1]Sheet2!A50:K263,7,0)</f>
        <v>171116937</v>
      </c>
      <c r="F51" s="401" t="str">
        <f t="shared" si="0"/>
        <v>Í1+0}È7eÎ</v>
      </c>
    </row>
    <row r="52" spans="1:6" ht="26.1">
      <c r="A52" s="411">
        <v>51</v>
      </c>
      <c r="B52" s="409" t="s">
        <v>12605</v>
      </c>
      <c r="C52" s="412" t="s">
        <v>12606</v>
      </c>
      <c r="D52" s="413">
        <v>9000</v>
      </c>
      <c r="E52" s="404">
        <f>VLOOKUP(C52,[1]Sheet2!A51:K264,7,0)</f>
        <v>171116169</v>
      </c>
      <c r="F52" s="401" t="str">
        <f t="shared" si="0"/>
        <v>Í1+00È9rÎ</v>
      </c>
    </row>
    <row r="53" spans="1:6" ht="26.1">
      <c r="A53" s="411">
        <v>52</v>
      </c>
      <c r="B53" s="409" t="s">
        <v>12621</v>
      </c>
      <c r="C53" s="412" t="s">
        <v>12622</v>
      </c>
      <c r="D53" s="413">
        <v>20200</v>
      </c>
      <c r="E53" s="404">
        <f>VLOOKUP(C53,[1]Sheet2!A52:K265,7,0)</f>
        <v>171116109</v>
      </c>
      <c r="F53" s="401" t="str">
        <f t="shared" si="0"/>
        <v>Í1+0*È9ZÎ</v>
      </c>
    </row>
    <row r="54" spans="1:6" ht="26.1">
      <c r="A54" s="411">
        <v>53</v>
      </c>
      <c r="B54" s="409" t="s">
        <v>265</v>
      </c>
      <c r="C54" s="412" t="s">
        <v>12625</v>
      </c>
      <c r="D54" s="413">
        <v>394600</v>
      </c>
      <c r="E54" s="404">
        <f>VLOOKUP(C54,[1]Sheet2!A53:K266,7,0)</f>
        <v>171116201</v>
      </c>
      <c r="F54" s="401" t="str">
        <f t="shared" si="0"/>
        <v>Í1+04È1RÎ</v>
      </c>
    </row>
    <row r="55" spans="1:6" ht="26.1">
      <c r="A55" s="411">
        <v>54</v>
      </c>
      <c r="B55" s="409" t="s">
        <v>289</v>
      </c>
      <c r="C55" s="412" t="s">
        <v>12627</v>
      </c>
      <c r="D55" s="413">
        <v>69800</v>
      </c>
      <c r="E55" s="404">
        <f>VLOOKUP(C55,[1]Sheet2!A54:K267,7,0)</f>
        <v>171116914</v>
      </c>
      <c r="F55" s="401" t="str">
        <f t="shared" si="0"/>
        <v>Í1+0{È4KÎ</v>
      </c>
    </row>
    <row r="56" spans="1:6" ht="26.1">
      <c r="A56" s="411">
        <v>55</v>
      </c>
      <c r="B56" s="409" t="s">
        <v>334</v>
      </c>
      <c r="C56" s="412" t="s">
        <v>12690</v>
      </c>
      <c r="D56" s="413">
        <v>77800</v>
      </c>
      <c r="E56" s="404">
        <f>VLOOKUP(C56,[1]Sheet2!A55:K268,7,0)</f>
        <v>171116956</v>
      </c>
      <c r="F56" s="401" t="str">
        <f t="shared" si="0"/>
        <v>Í1+0ÃÈ6gÎ</v>
      </c>
    </row>
    <row r="57" spans="1:6" ht="26.1">
      <c r="A57" s="411">
        <v>56</v>
      </c>
      <c r="B57" s="409" t="s">
        <v>12691</v>
      </c>
      <c r="C57" s="412" t="s">
        <v>12692</v>
      </c>
      <c r="D57" s="413">
        <v>141800</v>
      </c>
      <c r="E57" s="404">
        <f>VLOOKUP(C57,[1]Sheet2!A56:K269,7,0)</f>
        <v>171116118</v>
      </c>
      <c r="F57" s="401" t="str">
        <f t="shared" si="0"/>
        <v>Í1+0+È8XÎ</v>
      </c>
    </row>
    <row r="58" spans="1:6" ht="26.1">
      <c r="A58" s="411">
        <v>57</v>
      </c>
      <c r="B58" s="409" t="s">
        <v>12693</v>
      </c>
      <c r="C58" s="412" t="s">
        <v>12694</v>
      </c>
      <c r="D58" s="413">
        <v>105000</v>
      </c>
      <c r="E58" s="404">
        <f>VLOOKUP(C58,[1]Sheet2!A57:K270,7,0)</f>
        <v>171116957</v>
      </c>
      <c r="F58" s="401" t="str">
        <f t="shared" si="0"/>
        <v>Í1+0ÃÈ7mÎ</v>
      </c>
    </row>
    <row r="59" spans="1:6" ht="26.1">
      <c r="A59" s="411">
        <v>58</v>
      </c>
      <c r="B59" s="409" t="s">
        <v>349</v>
      </c>
      <c r="C59" s="412" t="s">
        <v>12723</v>
      </c>
      <c r="D59" s="413">
        <v>215400</v>
      </c>
      <c r="E59" s="404">
        <f>VLOOKUP(C59,[1]Sheet2!A58:K271,7,0)</f>
        <v>171116970</v>
      </c>
      <c r="F59" s="401" t="str">
        <f t="shared" si="0"/>
        <v>Í1+0ÅÈ0KÎ</v>
      </c>
    </row>
    <row r="60" spans="1:6" ht="26.1">
      <c r="A60" s="411">
        <v>59</v>
      </c>
      <c r="B60" s="409" t="s">
        <v>325</v>
      </c>
      <c r="C60" s="412" t="s">
        <v>12740</v>
      </c>
      <c r="D60" s="413">
        <v>359400</v>
      </c>
      <c r="E60" s="404">
        <f>VLOOKUP(C60,[1]Sheet2!A59:K272,7,0)</f>
        <v>171116947</v>
      </c>
      <c r="F60" s="401" t="str">
        <f t="shared" si="0"/>
        <v>Í1+0~È7iÎ</v>
      </c>
    </row>
    <row r="61" spans="1:6" ht="26.1">
      <c r="A61" s="411">
        <v>60</v>
      </c>
      <c r="B61" s="409" t="s">
        <v>269</v>
      </c>
      <c r="C61" s="412" t="s">
        <v>12761</v>
      </c>
      <c r="D61" s="413">
        <v>220200</v>
      </c>
      <c r="E61" s="404">
        <f>VLOOKUP(C61,[1]Sheet2!A60:K273,7,0)</f>
        <v>171116204</v>
      </c>
      <c r="F61" s="401" t="str">
        <f t="shared" si="0"/>
        <v>Í1+04È4dÎ</v>
      </c>
    </row>
    <row r="62" spans="1:6" ht="20.7">
      <c r="A62" s="412"/>
      <c r="B62" s="414" t="s">
        <v>43</v>
      </c>
      <c r="C62" s="412"/>
      <c r="D62" s="413">
        <f>SUM(D2:D61)</f>
        <v>17818400</v>
      </c>
    </row>
  </sheetData>
  <pageMargins left="0.7" right="0.7" top="0.75" bottom="0.75" header="0.3" footer="0.3"/>
  <pageSetup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1108"/>
  <sheetViews>
    <sheetView workbookViewId="0">
      <selection activeCell="K8" sqref="K8"/>
    </sheetView>
  </sheetViews>
  <sheetFormatPr defaultRowHeight="14.4"/>
  <cols>
    <col min="1" max="1" width="20.3671875" customWidth="1"/>
    <col min="2" max="2" width="12.62890625" customWidth="1"/>
    <col min="3" max="3" width="6.47265625" customWidth="1"/>
    <col min="4" max="4" width="4.3671875" customWidth="1"/>
    <col min="5" max="5" width="11.41796875" style="404" customWidth="1"/>
    <col min="6" max="6" width="24.26171875" bestFit="1" customWidth="1"/>
  </cols>
  <sheetData>
    <row r="1" spans="1:7">
      <c r="A1" t="s">
        <v>517</v>
      </c>
      <c r="B1" t="s">
        <v>518</v>
      </c>
      <c r="C1" t="s">
        <v>519</v>
      </c>
      <c r="D1" t="s">
        <v>24922</v>
      </c>
      <c r="E1" s="404" t="s">
        <v>520</v>
      </c>
    </row>
    <row r="2" spans="1:7" ht="26.1" hidden="1">
      <c r="A2" s="403" t="s">
        <v>18658</v>
      </c>
      <c r="B2">
        <v>509800</v>
      </c>
      <c r="C2" t="s">
        <v>18659</v>
      </c>
      <c r="D2">
        <v>463</v>
      </c>
      <c r="F2" s="401" t="e">
        <f>Code128(E2)</f>
        <v>#VALUE!</v>
      </c>
      <c r="G2" t="str">
        <f>LEFT(C2,2)</f>
        <v>22</v>
      </c>
    </row>
    <row r="3" spans="1:7" ht="26.1">
      <c r="A3" s="403" t="s">
        <v>18660</v>
      </c>
      <c r="B3">
        <v>415200</v>
      </c>
      <c r="C3" t="s">
        <v>18661</v>
      </c>
      <c r="D3">
        <v>237</v>
      </c>
      <c r="E3" s="404">
        <v>171106544</v>
      </c>
      <c r="F3" s="401" t="str">
        <f t="shared" ref="F3:F66" si="0">Code128(E3)</f>
        <v>Í1+&amp;VÈ4gÎ</v>
      </c>
      <c r="G3" t="str">
        <f>LEFT(C3,2)</f>
        <v>10</v>
      </c>
    </row>
    <row r="4" spans="1:7" ht="26.1">
      <c r="A4" s="403" t="s">
        <v>14049</v>
      </c>
      <c r="B4">
        <v>112800</v>
      </c>
      <c r="C4" t="s">
        <v>14508</v>
      </c>
      <c r="D4">
        <v>281</v>
      </c>
      <c r="E4" s="404">
        <v>171104121</v>
      </c>
      <c r="F4" s="401" t="str">
        <f t="shared" si="0"/>
        <v>Í1+$,È1uÎ</v>
      </c>
      <c r="G4" t="str">
        <f t="shared" ref="G4:G67" si="1">LEFT(C4,2)</f>
        <v>14</v>
      </c>
    </row>
    <row r="5" spans="1:7" ht="26.1">
      <c r="A5" s="403" t="s">
        <v>14509</v>
      </c>
      <c r="B5">
        <v>13600</v>
      </c>
      <c r="C5" t="s">
        <v>14510</v>
      </c>
      <c r="D5">
        <v>146</v>
      </c>
      <c r="E5" s="404">
        <v>171111821</v>
      </c>
      <c r="F5" s="401" t="str">
        <f t="shared" si="0"/>
        <v>Í1++rÈ1mÎ</v>
      </c>
      <c r="G5" t="str">
        <f t="shared" si="1"/>
        <v>24</v>
      </c>
    </row>
    <row r="6" spans="1:7" ht="26.1">
      <c r="A6" s="403" t="s">
        <v>14511</v>
      </c>
      <c r="B6">
        <v>13600</v>
      </c>
      <c r="C6" t="s">
        <v>14512</v>
      </c>
      <c r="D6">
        <v>169</v>
      </c>
      <c r="E6" s="404">
        <v>171112095</v>
      </c>
      <c r="F6" s="401" t="str">
        <f t="shared" si="0"/>
        <v>Í1+,)È52Î</v>
      </c>
      <c r="G6" t="str">
        <f t="shared" si="1"/>
        <v>24</v>
      </c>
    </row>
    <row r="7" spans="1:7" ht="26.1">
      <c r="A7" s="403" t="s">
        <v>14513</v>
      </c>
      <c r="B7">
        <v>101600</v>
      </c>
      <c r="C7" t="s">
        <v>14514</v>
      </c>
      <c r="D7">
        <v>62</v>
      </c>
      <c r="E7" s="404">
        <v>171104652</v>
      </c>
      <c r="F7" s="401" t="str">
        <f t="shared" si="0"/>
        <v>Í1+$aÈ2ÅÎ</v>
      </c>
      <c r="G7" t="str">
        <f t="shared" si="1"/>
        <v>20</v>
      </c>
    </row>
    <row r="8" spans="1:7" ht="26.1">
      <c r="A8" s="403" t="s">
        <v>14515</v>
      </c>
      <c r="B8">
        <v>16800</v>
      </c>
      <c r="C8" t="s">
        <v>14516</v>
      </c>
      <c r="D8">
        <v>442</v>
      </c>
      <c r="E8" s="404">
        <v>171107291</v>
      </c>
      <c r="F8" s="401" t="str">
        <f t="shared" si="0"/>
        <v>Í1+'=È1[Î</v>
      </c>
      <c r="G8" t="str">
        <f t="shared" si="1"/>
        <v>04</v>
      </c>
    </row>
    <row r="9" spans="1:7" ht="26.1">
      <c r="A9" s="403" t="s">
        <v>14517</v>
      </c>
      <c r="B9">
        <v>3400</v>
      </c>
      <c r="C9" t="s">
        <v>14518</v>
      </c>
      <c r="D9">
        <v>30</v>
      </c>
      <c r="E9" s="404">
        <v>171110018</v>
      </c>
      <c r="F9" s="401" t="str">
        <f t="shared" si="0"/>
        <v>Í1+*!È8ÉÎ</v>
      </c>
      <c r="G9" t="str">
        <f t="shared" si="1"/>
        <v>36</v>
      </c>
    </row>
    <row r="10" spans="1:7" ht="26.1">
      <c r="A10" s="403" t="s">
        <v>14519</v>
      </c>
      <c r="B10">
        <v>20000</v>
      </c>
      <c r="C10" t="s">
        <v>14520</v>
      </c>
      <c r="D10">
        <v>332</v>
      </c>
      <c r="E10" s="404">
        <v>171111819</v>
      </c>
      <c r="F10" s="401" t="str">
        <f t="shared" si="0"/>
        <v>Í1++qÈ92Î</v>
      </c>
      <c r="G10" t="str">
        <f t="shared" si="1"/>
        <v>24</v>
      </c>
    </row>
    <row r="11" spans="1:7" ht="26.1">
      <c r="A11" s="403" t="s">
        <v>14521</v>
      </c>
      <c r="B11">
        <v>8800</v>
      </c>
      <c r="C11" t="s">
        <v>14522</v>
      </c>
      <c r="D11">
        <v>58</v>
      </c>
      <c r="E11" s="404">
        <v>171115807</v>
      </c>
      <c r="F11" s="401" t="str">
        <f t="shared" si="0"/>
        <v>Í1+/pÈ7.Î</v>
      </c>
      <c r="G11" t="str">
        <f t="shared" si="1"/>
        <v>38</v>
      </c>
    </row>
    <row r="12" spans="1:7" ht="26.1">
      <c r="A12" s="403" t="s">
        <v>14523</v>
      </c>
      <c r="B12">
        <v>58400</v>
      </c>
      <c r="C12" t="s">
        <v>14524</v>
      </c>
      <c r="D12">
        <v>176</v>
      </c>
      <c r="E12" s="404">
        <v>171104525</v>
      </c>
      <c r="F12" s="401" t="str">
        <f t="shared" si="0"/>
        <v>Í1+$TÈ5_Î</v>
      </c>
      <c r="G12" t="str">
        <f t="shared" si="1"/>
        <v>20</v>
      </c>
    </row>
    <row r="13" spans="1:7" ht="26.1">
      <c r="A13" s="403" t="s">
        <v>14525</v>
      </c>
      <c r="B13">
        <v>3400</v>
      </c>
      <c r="C13" t="s">
        <v>14526</v>
      </c>
      <c r="D13">
        <v>121</v>
      </c>
      <c r="E13" s="404">
        <v>171110786</v>
      </c>
      <c r="F13" s="401" t="str">
        <f t="shared" si="0"/>
        <v>Í1+*nÈ6xÎ</v>
      </c>
      <c r="G13" t="str">
        <f t="shared" si="1"/>
        <v>06</v>
      </c>
    </row>
    <row r="14" spans="1:7" ht="26.1" hidden="1">
      <c r="A14" s="403" t="s">
        <v>14527</v>
      </c>
      <c r="B14">
        <v>8800</v>
      </c>
      <c r="C14" t="s">
        <v>14528</v>
      </c>
      <c r="D14">
        <v>219</v>
      </c>
      <c r="F14" s="401" t="e">
        <f t="shared" si="0"/>
        <v>#VALUE!</v>
      </c>
      <c r="G14" t="str">
        <f t="shared" si="1"/>
        <v>30</v>
      </c>
    </row>
    <row r="15" spans="1:7" ht="26.1">
      <c r="A15" s="403" t="s">
        <v>14529</v>
      </c>
      <c r="B15">
        <v>34400</v>
      </c>
      <c r="C15" t="s">
        <v>14530</v>
      </c>
      <c r="D15">
        <v>195</v>
      </c>
      <c r="E15" s="404">
        <v>171107042</v>
      </c>
      <c r="F15" s="401" t="str">
        <f t="shared" si="0"/>
        <v>Í1+'$È2dÎ</v>
      </c>
      <c r="G15" t="str">
        <f t="shared" si="1"/>
        <v>04</v>
      </c>
    </row>
    <row r="16" spans="1:7" ht="26.1">
      <c r="A16" s="403" t="s">
        <v>14531</v>
      </c>
      <c r="B16">
        <v>21600</v>
      </c>
      <c r="C16" t="s">
        <v>14532</v>
      </c>
      <c r="D16">
        <v>199</v>
      </c>
      <c r="E16" s="404">
        <v>171106925</v>
      </c>
      <c r="F16" s="401" t="str">
        <f t="shared" si="0"/>
        <v>Í1+&amp;|È57Î</v>
      </c>
      <c r="G16" t="str">
        <f t="shared" si="1"/>
        <v>04</v>
      </c>
    </row>
    <row r="17" spans="1:7" ht="26.1" hidden="1">
      <c r="A17" s="403" t="s">
        <v>14533</v>
      </c>
      <c r="B17">
        <v>18400</v>
      </c>
      <c r="C17" t="s">
        <v>14534</v>
      </c>
      <c r="D17">
        <v>544</v>
      </c>
      <c r="F17" s="401" t="e">
        <f t="shared" si="0"/>
        <v>#VALUE!</v>
      </c>
      <c r="G17" t="str">
        <f t="shared" si="1"/>
        <v>34</v>
      </c>
    </row>
    <row r="18" spans="1:7" ht="26.1" hidden="1">
      <c r="A18" s="403" t="s">
        <v>14535</v>
      </c>
      <c r="B18">
        <v>21600</v>
      </c>
      <c r="C18" t="s">
        <v>14536</v>
      </c>
      <c r="D18">
        <v>546</v>
      </c>
      <c r="F18" s="401" t="e">
        <f t="shared" si="0"/>
        <v>#VALUE!</v>
      </c>
      <c r="G18" t="str">
        <f t="shared" si="1"/>
        <v>34</v>
      </c>
    </row>
    <row r="19" spans="1:7" ht="26.1" hidden="1">
      <c r="A19" s="403" t="s">
        <v>14537</v>
      </c>
      <c r="B19">
        <v>21600</v>
      </c>
      <c r="C19" t="s">
        <v>14538</v>
      </c>
      <c r="D19">
        <v>547</v>
      </c>
      <c r="F19" s="401" t="e">
        <f t="shared" si="0"/>
        <v>#VALUE!</v>
      </c>
      <c r="G19" t="str">
        <f t="shared" si="1"/>
        <v>34</v>
      </c>
    </row>
    <row r="20" spans="1:7" ht="26.1">
      <c r="A20" s="403" t="s">
        <v>14539</v>
      </c>
      <c r="B20">
        <v>16800</v>
      </c>
      <c r="C20" t="s">
        <v>14540</v>
      </c>
      <c r="D20">
        <v>148</v>
      </c>
      <c r="E20" s="404">
        <v>171109913</v>
      </c>
      <c r="F20" s="401" t="str">
        <f t="shared" si="0"/>
        <v>Í1+){È30Î</v>
      </c>
      <c r="G20" t="str">
        <f t="shared" si="1"/>
        <v>36</v>
      </c>
    </row>
    <row r="21" spans="1:7" ht="26.1">
      <c r="A21" s="403" t="s">
        <v>7201</v>
      </c>
      <c r="B21">
        <v>3400</v>
      </c>
      <c r="C21" t="s">
        <v>14541</v>
      </c>
      <c r="D21">
        <v>349</v>
      </c>
      <c r="E21" s="404">
        <v>171107215</v>
      </c>
      <c r="F21" s="401" t="str">
        <f t="shared" si="0"/>
        <v>Í1+'5È5SÎ</v>
      </c>
      <c r="G21" t="str">
        <f t="shared" si="1"/>
        <v>04</v>
      </c>
    </row>
    <row r="22" spans="1:7" ht="26.1">
      <c r="A22" s="403" t="s">
        <v>14542</v>
      </c>
      <c r="B22">
        <v>45600</v>
      </c>
      <c r="C22" t="s">
        <v>14543</v>
      </c>
      <c r="D22">
        <v>443</v>
      </c>
      <c r="E22" s="404">
        <v>171107292</v>
      </c>
      <c r="F22" s="401" t="str">
        <f t="shared" si="0"/>
        <v>Í1+'=È2aÎ</v>
      </c>
      <c r="G22" t="str">
        <f t="shared" si="1"/>
        <v>04</v>
      </c>
    </row>
    <row r="23" spans="1:7" ht="26.1">
      <c r="A23" s="403" t="s">
        <v>14544</v>
      </c>
      <c r="B23">
        <v>36000</v>
      </c>
      <c r="C23" t="s">
        <v>14545</v>
      </c>
      <c r="D23">
        <v>130</v>
      </c>
      <c r="E23" s="404">
        <v>171106862</v>
      </c>
      <c r="F23" s="401" t="str">
        <f t="shared" si="0"/>
        <v>Í1+&amp;vÈ2tÎ</v>
      </c>
      <c r="G23" t="str">
        <f t="shared" si="1"/>
        <v>10</v>
      </c>
    </row>
    <row r="24" spans="1:7" ht="26.1">
      <c r="A24" s="403" t="s">
        <v>14546</v>
      </c>
      <c r="B24">
        <v>28000</v>
      </c>
      <c r="C24" t="s">
        <v>14547</v>
      </c>
      <c r="D24">
        <v>388</v>
      </c>
      <c r="E24" s="404">
        <v>171111818</v>
      </c>
      <c r="F24" s="401" t="str">
        <f t="shared" si="0"/>
        <v>Í1++qÈ8,Î</v>
      </c>
      <c r="G24" t="str">
        <f t="shared" si="1"/>
        <v>24</v>
      </c>
    </row>
    <row r="25" spans="1:7" ht="26.1">
      <c r="A25" s="403" t="s">
        <v>14548</v>
      </c>
      <c r="B25">
        <v>20000</v>
      </c>
      <c r="C25" t="s">
        <v>14549</v>
      </c>
      <c r="D25">
        <v>348</v>
      </c>
      <c r="E25" s="404">
        <v>171107214</v>
      </c>
      <c r="F25" s="401" t="str">
        <f t="shared" si="0"/>
        <v>Í1+'5È4MÎ</v>
      </c>
      <c r="G25" t="str">
        <f t="shared" si="1"/>
        <v>04</v>
      </c>
    </row>
    <row r="26" spans="1:7" ht="26.1">
      <c r="A26" s="403" t="s">
        <v>14550</v>
      </c>
      <c r="B26">
        <v>15200</v>
      </c>
      <c r="C26" t="s">
        <v>14551</v>
      </c>
      <c r="D26">
        <v>367</v>
      </c>
      <c r="E26" s="404">
        <v>171107232</v>
      </c>
      <c r="F26" s="401" t="str">
        <f t="shared" si="0"/>
        <v>Í1+'7È2IÎ</v>
      </c>
      <c r="G26" t="str">
        <f t="shared" si="1"/>
        <v>04</v>
      </c>
    </row>
    <row r="27" spans="1:7" ht="26.1">
      <c r="A27" s="403" t="s">
        <v>14552</v>
      </c>
      <c r="B27">
        <v>100000</v>
      </c>
      <c r="C27" t="s">
        <v>14553</v>
      </c>
      <c r="D27">
        <v>437</v>
      </c>
      <c r="E27" s="404">
        <v>171107286</v>
      </c>
      <c r="F27" s="401" t="str">
        <f t="shared" si="0"/>
        <v>Í1+'&lt;È6uÎ</v>
      </c>
      <c r="G27" t="str">
        <f t="shared" si="1"/>
        <v>04</v>
      </c>
    </row>
    <row r="28" spans="1:7" ht="26.1" hidden="1">
      <c r="A28" s="403" t="s">
        <v>14554</v>
      </c>
      <c r="B28">
        <v>16800</v>
      </c>
      <c r="C28" t="s">
        <v>14555</v>
      </c>
      <c r="D28">
        <v>28</v>
      </c>
      <c r="F28" s="401" t="e">
        <f t="shared" si="0"/>
        <v>#VALUE!</v>
      </c>
      <c r="G28" t="str">
        <f t="shared" si="1"/>
        <v>30</v>
      </c>
    </row>
    <row r="29" spans="1:7" ht="26.1">
      <c r="A29" s="403" t="s">
        <v>14556</v>
      </c>
      <c r="B29">
        <v>34400</v>
      </c>
      <c r="C29" t="s">
        <v>14557</v>
      </c>
      <c r="D29">
        <v>188</v>
      </c>
      <c r="E29" s="404">
        <v>171106523</v>
      </c>
      <c r="F29" s="401" t="str">
        <f t="shared" si="0"/>
        <v>Í1+&amp;TÈ3YÎ</v>
      </c>
      <c r="G29" t="str">
        <f t="shared" si="1"/>
        <v>10</v>
      </c>
    </row>
    <row r="30" spans="1:7" ht="26.1" hidden="1">
      <c r="A30" s="403" t="s">
        <v>14558</v>
      </c>
      <c r="B30">
        <v>39200</v>
      </c>
      <c r="C30" t="s">
        <v>14559</v>
      </c>
      <c r="D30">
        <v>116</v>
      </c>
      <c r="F30" s="401" t="e">
        <f t="shared" si="0"/>
        <v>#VALUE!</v>
      </c>
      <c r="G30" t="str">
        <f t="shared" si="1"/>
        <v>30</v>
      </c>
    </row>
    <row r="31" spans="1:7" ht="26.1">
      <c r="A31" s="403" t="s">
        <v>14560</v>
      </c>
      <c r="B31">
        <v>76000</v>
      </c>
      <c r="C31" t="s">
        <v>14561</v>
      </c>
      <c r="D31">
        <v>300</v>
      </c>
      <c r="E31" s="404">
        <v>171104495</v>
      </c>
      <c r="F31" s="401" t="str">
        <f t="shared" si="0"/>
        <v>Í1+$QÈ5SÎ</v>
      </c>
      <c r="G31" t="str">
        <f t="shared" si="1"/>
        <v>20</v>
      </c>
    </row>
    <row r="32" spans="1:7" ht="26.1">
      <c r="A32" s="403" t="s">
        <v>14562</v>
      </c>
      <c r="B32">
        <v>39200</v>
      </c>
      <c r="C32" t="s">
        <v>14563</v>
      </c>
      <c r="D32">
        <v>282</v>
      </c>
      <c r="E32" s="404">
        <v>171104698</v>
      </c>
      <c r="F32" s="401" t="str">
        <f t="shared" si="0"/>
        <v>Í1+$eÈ8NÎ</v>
      </c>
      <c r="G32" t="str">
        <f t="shared" si="1"/>
        <v>20</v>
      </c>
    </row>
    <row r="33" spans="1:7" ht="26.1">
      <c r="A33" s="403" t="s">
        <v>14564</v>
      </c>
      <c r="B33">
        <v>15200</v>
      </c>
      <c r="C33" t="s">
        <v>14565</v>
      </c>
      <c r="D33">
        <v>428</v>
      </c>
      <c r="E33" s="404">
        <v>171109675</v>
      </c>
      <c r="F33" s="401" t="str">
        <f t="shared" si="0"/>
        <v>Í1+)cÈ5CÎ</v>
      </c>
      <c r="G33" t="str">
        <f t="shared" si="1"/>
        <v>36</v>
      </c>
    </row>
    <row r="34" spans="1:7" ht="26.1" hidden="1">
      <c r="A34" s="403" t="s">
        <v>14566</v>
      </c>
      <c r="B34">
        <v>96800</v>
      </c>
      <c r="C34" t="s">
        <v>14567</v>
      </c>
      <c r="D34">
        <v>527</v>
      </c>
      <c r="F34" s="401" t="e">
        <f t="shared" si="0"/>
        <v>#VALUE!</v>
      </c>
      <c r="G34" t="str">
        <f t="shared" si="1"/>
        <v>24</v>
      </c>
    </row>
    <row r="35" spans="1:7" ht="26.1">
      <c r="A35" s="403" t="s">
        <v>14568</v>
      </c>
      <c r="B35">
        <v>4700</v>
      </c>
      <c r="C35" t="s">
        <v>14569</v>
      </c>
      <c r="D35">
        <v>409</v>
      </c>
      <c r="E35" s="404">
        <v>171109691</v>
      </c>
      <c r="F35" s="401" t="str">
        <f t="shared" si="0"/>
        <v>Í1+)eÈ13Î</v>
      </c>
      <c r="G35" t="str">
        <f t="shared" si="1"/>
        <v>36</v>
      </c>
    </row>
    <row r="36" spans="1:7" ht="26.1">
      <c r="A36" s="403" t="s">
        <v>14570</v>
      </c>
      <c r="B36">
        <v>13600</v>
      </c>
      <c r="C36" t="s">
        <v>14571</v>
      </c>
      <c r="D36">
        <v>14</v>
      </c>
      <c r="E36" s="404">
        <v>171114036</v>
      </c>
      <c r="F36" s="401" t="str">
        <f t="shared" si="0"/>
        <v>Í1+.#È6&amp;Î</v>
      </c>
      <c r="G36" t="str">
        <f t="shared" si="1"/>
        <v>32</v>
      </c>
    </row>
    <row r="37" spans="1:7" ht="26.1" hidden="1">
      <c r="A37" s="403" t="s">
        <v>14572</v>
      </c>
      <c r="B37">
        <v>101600</v>
      </c>
      <c r="C37" t="s">
        <v>14573</v>
      </c>
      <c r="D37">
        <v>580</v>
      </c>
      <c r="F37" s="401" t="e">
        <f t="shared" si="0"/>
        <v>#VALUE!</v>
      </c>
      <c r="G37" t="str">
        <f t="shared" si="1"/>
        <v>06</v>
      </c>
    </row>
    <row r="38" spans="1:7" ht="26.1">
      <c r="A38" s="403" t="s">
        <v>14574</v>
      </c>
      <c r="B38">
        <v>15200</v>
      </c>
      <c r="C38" t="s">
        <v>14575</v>
      </c>
      <c r="D38">
        <v>160</v>
      </c>
      <c r="E38" s="404">
        <v>171110646</v>
      </c>
      <c r="F38" s="401" t="str">
        <f t="shared" si="0"/>
        <v>Í1+*`È6@Î</v>
      </c>
      <c r="G38" t="str">
        <f t="shared" si="1"/>
        <v>06</v>
      </c>
    </row>
    <row r="39" spans="1:7" ht="26.1" hidden="1">
      <c r="A39" s="403" t="s">
        <v>14576</v>
      </c>
      <c r="B39">
        <v>16800</v>
      </c>
      <c r="C39" t="s">
        <v>14577</v>
      </c>
      <c r="D39">
        <v>516</v>
      </c>
      <c r="F39" s="401" t="e">
        <f t="shared" si="0"/>
        <v>#VALUE!</v>
      </c>
      <c r="G39" t="str">
        <f t="shared" si="1"/>
        <v>04</v>
      </c>
    </row>
    <row r="40" spans="1:7" ht="26.1">
      <c r="A40" s="403" t="s">
        <v>14578</v>
      </c>
      <c r="B40">
        <v>29600</v>
      </c>
      <c r="C40" t="s">
        <v>14579</v>
      </c>
      <c r="D40">
        <v>67</v>
      </c>
      <c r="E40" s="404">
        <v>171106809</v>
      </c>
      <c r="F40" s="401" t="str">
        <f t="shared" si="0"/>
        <v>Í1+&amp;pÈ9ÊÎ</v>
      </c>
      <c r="G40" t="str">
        <f t="shared" si="1"/>
        <v>10</v>
      </c>
    </row>
    <row r="41" spans="1:7" ht="26.1">
      <c r="A41" s="403" t="s">
        <v>14580</v>
      </c>
      <c r="B41">
        <v>21600</v>
      </c>
      <c r="C41" t="s">
        <v>14581</v>
      </c>
      <c r="D41">
        <v>240</v>
      </c>
      <c r="E41" s="404">
        <v>171110633</v>
      </c>
      <c r="F41" s="401" t="str">
        <f t="shared" si="0"/>
        <v>Í1+*_È3*Î</v>
      </c>
      <c r="G41" t="str">
        <f t="shared" si="1"/>
        <v>06</v>
      </c>
    </row>
    <row r="42" spans="1:7" ht="26.1">
      <c r="A42" s="403" t="s">
        <v>14582</v>
      </c>
      <c r="B42">
        <v>39200</v>
      </c>
      <c r="C42" t="s">
        <v>14583</v>
      </c>
      <c r="D42">
        <v>161</v>
      </c>
      <c r="E42" s="404">
        <v>171114138</v>
      </c>
      <c r="F42" s="401" t="str">
        <f t="shared" si="0"/>
        <v>Í1+.-È8ZÎ</v>
      </c>
      <c r="G42" t="str">
        <f t="shared" si="1"/>
        <v>32</v>
      </c>
    </row>
    <row r="43" spans="1:7" ht="26.1">
      <c r="A43" s="403" t="s">
        <v>14584</v>
      </c>
      <c r="B43">
        <v>3400</v>
      </c>
      <c r="C43" t="s">
        <v>14585</v>
      </c>
      <c r="D43">
        <v>340</v>
      </c>
      <c r="E43" s="404">
        <v>171115972</v>
      </c>
      <c r="F43" s="401" t="str">
        <f t="shared" si="0"/>
        <v>Í1+/ÅÈ2TÎ</v>
      </c>
      <c r="G43" t="str">
        <f t="shared" si="1"/>
        <v>38</v>
      </c>
    </row>
    <row r="44" spans="1:7" ht="26.1">
      <c r="A44" s="403" t="s">
        <v>14586</v>
      </c>
      <c r="B44">
        <v>4700</v>
      </c>
      <c r="C44" t="s">
        <v>14587</v>
      </c>
      <c r="D44">
        <v>338</v>
      </c>
      <c r="E44" s="404">
        <v>171115970</v>
      </c>
      <c r="F44" s="401" t="str">
        <f t="shared" si="0"/>
        <v>Í1+/ÅÈ0HÎ</v>
      </c>
      <c r="G44" t="str">
        <f t="shared" si="1"/>
        <v>38</v>
      </c>
    </row>
    <row r="45" spans="1:7" ht="26.1">
      <c r="A45" s="403" t="s">
        <v>14588</v>
      </c>
      <c r="B45">
        <v>24800</v>
      </c>
      <c r="C45" t="s">
        <v>14589</v>
      </c>
      <c r="D45">
        <v>339</v>
      </c>
      <c r="E45" s="404">
        <v>171115971</v>
      </c>
      <c r="F45" s="401" t="str">
        <f t="shared" si="0"/>
        <v>Í1+/ÅÈ1NÎ</v>
      </c>
      <c r="G45" t="str">
        <f t="shared" si="1"/>
        <v>38</v>
      </c>
    </row>
    <row r="46" spans="1:7" ht="26.1">
      <c r="A46" s="403" t="s">
        <v>14590</v>
      </c>
      <c r="B46">
        <v>31200</v>
      </c>
      <c r="C46" t="s">
        <v>14591</v>
      </c>
      <c r="D46">
        <v>337</v>
      </c>
      <c r="E46" s="404">
        <v>171115969</v>
      </c>
      <c r="F46" s="401" t="str">
        <f t="shared" si="0"/>
        <v>Í1+/ÄÈ9zÎ</v>
      </c>
      <c r="G46" t="str">
        <f t="shared" si="1"/>
        <v>38</v>
      </c>
    </row>
    <row r="47" spans="1:7" ht="26.1">
      <c r="A47" s="403" t="s">
        <v>14592</v>
      </c>
      <c r="B47">
        <v>4700</v>
      </c>
      <c r="C47" t="s">
        <v>14593</v>
      </c>
      <c r="D47">
        <v>412</v>
      </c>
      <c r="E47" s="404">
        <v>171109688</v>
      </c>
      <c r="F47" s="401" t="str">
        <f t="shared" si="0"/>
        <v>Í1+)dÈ8YÎ</v>
      </c>
      <c r="G47" t="str">
        <f t="shared" si="1"/>
        <v>36</v>
      </c>
    </row>
    <row r="48" spans="1:7" ht="26.1" hidden="1">
      <c r="A48" s="403" t="s">
        <v>14594</v>
      </c>
      <c r="B48">
        <v>29600</v>
      </c>
      <c r="C48" t="s">
        <v>14595</v>
      </c>
      <c r="D48">
        <v>530</v>
      </c>
      <c r="F48" s="401" t="e">
        <f t="shared" si="0"/>
        <v>#VALUE!</v>
      </c>
      <c r="G48" t="str">
        <f t="shared" si="1"/>
        <v>06</v>
      </c>
    </row>
    <row r="49" spans="1:7" ht="26.1" hidden="1">
      <c r="A49" s="403" t="s">
        <v>14596</v>
      </c>
      <c r="B49">
        <v>10400</v>
      </c>
      <c r="C49" t="s">
        <v>14597</v>
      </c>
      <c r="D49">
        <v>33</v>
      </c>
      <c r="F49" s="401" t="e">
        <f t="shared" si="0"/>
        <v>#VALUE!</v>
      </c>
      <c r="G49" t="str">
        <f t="shared" si="1"/>
        <v>30</v>
      </c>
    </row>
    <row r="50" spans="1:7" ht="26.1" hidden="1">
      <c r="A50" s="403" t="s">
        <v>14598</v>
      </c>
      <c r="B50">
        <v>3400</v>
      </c>
      <c r="C50" t="s">
        <v>14599</v>
      </c>
      <c r="D50">
        <v>499</v>
      </c>
      <c r="F50" s="401" t="e">
        <f t="shared" si="0"/>
        <v>#VALUE!</v>
      </c>
      <c r="G50" t="str">
        <f t="shared" si="1"/>
        <v>06</v>
      </c>
    </row>
    <row r="51" spans="1:7" ht="26.1" hidden="1">
      <c r="A51" s="403" t="s">
        <v>14600</v>
      </c>
      <c r="B51">
        <v>8800</v>
      </c>
      <c r="C51" t="s">
        <v>14601</v>
      </c>
      <c r="D51">
        <v>579</v>
      </c>
      <c r="F51" s="401" t="e">
        <f t="shared" si="0"/>
        <v>#VALUE!</v>
      </c>
      <c r="G51" t="str">
        <f t="shared" si="1"/>
        <v>38</v>
      </c>
    </row>
    <row r="52" spans="1:7" ht="26.1">
      <c r="A52" s="403" t="s">
        <v>14602</v>
      </c>
      <c r="B52">
        <v>53600</v>
      </c>
      <c r="C52" t="s">
        <v>14603</v>
      </c>
      <c r="D52">
        <v>4</v>
      </c>
      <c r="E52" s="404">
        <v>171106908</v>
      </c>
      <c r="F52" s="401" t="str">
        <f t="shared" si="0"/>
        <v>Í1+&amp;zÈ8AÎ</v>
      </c>
      <c r="G52" t="str">
        <f t="shared" si="1"/>
        <v>04</v>
      </c>
    </row>
    <row r="53" spans="1:7" ht="26.1">
      <c r="A53" s="403" t="s">
        <v>14604</v>
      </c>
      <c r="B53">
        <v>18400</v>
      </c>
      <c r="C53" t="s">
        <v>14605</v>
      </c>
      <c r="D53">
        <v>470</v>
      </c>
      <c r="E53" s="404">
        <v>171106620</v>
      </c>
      <c r="F53" s="401" t="str">
        <f t="shared" si="0"/>
        <v>Í1+&amp;^È0oÎ</v>
      </c>
      <c r="G53" t="str">
        <f t="shared" si="1"/>
        <v>10</v>
      </c>
    </row>
    <row r="54" spans="1:7" ht="26.1" hidden="1">
      <c r="A54" s="403" t="s">
        <v>14606</v>
      </c>
      <c r="B54">
        <v>76200</v>
      </c>
      <c r="C54" t="s">
        <v>14607</v>
      </c>
      <c r="D54">
        <v>389</v>
      </c>
      <c r="F54" s="401" t="e">
        <f t="shared" si="0"/>
        <v>#VALUE!</v>
      </c>
      <c r="G54" t="str">
        <f t="shared" si="1"/>
        <v>22</v>
      </c>
    </row>
    <row r="55" spans="1:7" ht="26.1">
      <c r="A55" s="403" t="s">
        <v>14608</v>
      </c>
      <c r="B55">
        <v>12000</v>
      </c>
      <c r="C55" t="s">
        <v>14609</v>
      </c>
      <c r="D55">
        <v>131</v>
      </c>
      <c r="E55" s="404">
        <v>171113978</v>
      </c>
      <c r="F55" s="401" t="str">
        <f t="shared" si="0"/>
        <v>Í1+-ÅÈ8rÎ</v>
      </c>
      <c r="G55" t="str">
        <f t="shared" si="1"/>
        <v>32</v>
      </c>
    </row>
    <row r="56" spans="1:7" ht="26.1">
      <c r="A56" s="403" t="s">
        <v>14610</v>
      </c>
      <c r="B56">
        <v>69600</v>
      </c>
      <c r="C56" t="s">
        <v>14611</v>
      </c>
      <c r="D56">
        <v>127</v>
      </c>
      <c r="E56" s="404">
        <v>171107139</v>
      </c>
      <c r="F56" s="401" t="str">
        <f t="shared" si="0"/>
        <v>Í1+'-È9KÎ</v>
      </c>
      <c r="G56" t="str">
        <f t="shared" si="1"/>
        <v>04</v>
      </c>
    </row>
    <row r="57" spans="1:7" ht="26.1">
      <c r="A57" s="403" t="s">
        <v>14612</v>
      </c>
      <c r="B57">
        <v>21600</v>
      </c>
      <c r="C57" t="s">
        <v>14613</v>
      </c>
      <c r="D57">
        <v>125</v>
      </c>
      <c r="E57" s="404">
        <v>171108877</v>
      </c>
      <c r="F57" s="401" t="str">
        <f t="shared" si="0"/>
        <v>Í1+(wÈ75Î</v>
      </c>
      <c r="G57" t="str">
        <f t="shared" si="1"/>
        <v>16</v>
      </c>
    </row>
    <row r="58" spans="1:7" ht="26.1">
      <c r="A58" s="403" t="s">
        <v>14614</v>
      </c>
      <c r="B58">
        <v>18400</v>
      </c>
      <c r="C58" t="s">
        <v>14615</v>
      </c>
      <c r="D58">
        <v>356</v>
      </c>
      <c r="E58" s="404">
        <v>171110996</v>
      </c>
      <c r="F58" s="401" t="str">
        <f t="shared" si="0"/>
        <v>Í1+*ÇÈ6eÎ</v>
      </c>
      <c r="G58" t="str">
        <f t="shared" si="1"/>
        <v>26</v>
      </c>
    </row>
    <row r="59" spans="1:7" ht="26.1">
      <c r="A59" s="403" t="s">
        <v>14616</v>
      </c>
      <c r="B59">
        <v>66400</v>
      </c>
      <c r="C59" t="s">
        <v>14617</v>
      </c>
      <c r="D59">
        <v>29</v>
      </c>
      <c r="E59" s="404">
        <v>171110809</v>
      </c>
      <c r="F59" s="401" t="str">
        <f t="shared" si="0"/>
        <v>Í1+*pÈ9+Î</v>
      </c>
      <c r="G59" t="str">
        <f t="shared" si="1"/>
        <v>06</v>
      </c>
    </row>
    <row r="60" spans="1:7" ht="26.1" hidden="1">
      <c r="A60" s="403" t="s">
        <v>14618</v>
      </c>
      <c r="B60">
        <v>61600</v>
      </c>
      <c r="C60" t="s">
        <v>14619</v>
      </c>
      <c r="D60">
        <v>511</v>
      </c>
      <c r="F60" s="401" t="e">
        <f t="shared" si="0"/>
        <v>#VALUE!</v>
      </c>
      <c r="G60" t="str">
        <f t="shared" si="1"/>
        <v>10</v>
      </c>
    </row>
    <row r="61" spans="1:7" ht="26.1">
      <c r="A61" s="403" t="s">
        <v>14620</v>
      </c>
      <c r="B61">
        <v>28000</v>
      </c>
      <c r="C61" t="s">
        <v>14621</v>
      </c>
      <c r="D61">
        <v>476</v>
      </c>
      <c r="E61" s="404">
        <v>171110903</v>
      </c>
      <c r="F61" s="401" t="str">
        <f t="shared" si="0"/>
        <v>Í1+*zÈ3/Î</v>
      </c>
      <c r="G61" t="str">
        <f t="shared" si="1"/>
        <v>06</v>
      </c>
    </row>
    <row r="62" spans="1:7" ht="26.1">
      <c r="A62" s="403" t="s">
        <v>14622</v>
      </c>
      <c r="B62">
        <v>24800</v>
      </c>
      <c r="C62" t="s">
        <v>14623</v>
      </c>
      <c r="D62">
        <v>41</v>
      </c>
      <c r="E62" s="404">
        <v>171110843</v>
      </c>
      <c r="F62" s="401" t="str">
        <f t="shared" si="0"/>
        <v>Í1+*tÈ3~Î</v>
      </c>
      <c r="G62" t="str">
        <f t="shared" si="1"/>
        <v>06</v>
      </c>
    </row>
    <row r="63" spans="1:7" ht="26.1">
      <c r="A63" s="403" t="s">
        <v>14624</v>
      </c>
      <c r="B63">
        <v>18400</v>
      </c>
      <c r="C63" t="s">
        <v>14625</v>
      </c>
      <c r="D63">
        <v>78</v>
      </c>
      <c r="E63" s="404">
        <v>171114103</v>
      </c>
      <c r="F63" s="401" t="str">
        <f t="shared" si="0"/>
        <v>Í1+.*È30Î</v>
      </c>
      <c r="G63" t="str">
        <f t="shared" si="1"/>
        <v>32</v>
      </c>
    </row>
    <row r="64" spans="1:7" ht="26.1">
      <c r="A64" s="403" t="s">
        <v>18662</v>
      </c>
      <c r="B64">
        <v>39200</v>
      </c>
      <c r="C64" t="s">
        <v>18663</v>
      </c>
      <c r="D64">
        <v>88</v>
      </c>
      <c r="E64" s="404">
        <v>171104689</v>
      </c>
      <c r="F64" s="401" t="str">
        <f t="shared" si="0"/>
        <v>Í1+$dÈ9PÎ</v>
      </c>
      <c r="G64" t="str">
        <f t="shared" si="1"/>
        <v>20</v>
      </c>
    </row>
    <row r="65" spans="1:7" ht="26.1">
      <c r="A65" s="403" t="s">
        <v>14626</v>
      </c>
      <c r="B65">
        <v>28000</v>
      </c>
      <c r="C65" t="s">
        <v>14627</v>
      </c>
      <c r="D65">
        <v>295</v>
      </c>
      <c r="E65" s="404">
        <v>171110584</v>
      </c>
      <c r="F65" s="401" t="str">
        <f t="shared" si="0"/>
        <v>Í1+*ZÈ4ÇÎ</v>
      </c>
      <c r="G65" t="str">
        <f t="shared" si="1"/>
        <v>06</v>
      </c>
    </row>
    <row r="66" spans="1:7" ht="26.1">
      <c r="A66" s="403" t="s">
        <v>14628</v>
      </c>
      <c r="B66">
        <v>29600</v>
      </c>
      <c r="C66" t="s">
        <v>14629</v>
      </c>
      <c r="D66">
        <v>29</v>
      </c>
      <c r="E66" s="404">
        <v>171114004</v>
      </c>
      <c r="F66" s="401" t="str">
        <f t="shared" si="0"/>
        <v>Í1+.ÂÈ4uÎ</v>
      </c>
      <c r="G66" t="str">
        <f t="shared" si="1"/>
        <v>32</v>
      </c>
    </row>
    <row r="67" spans="1:7" ht="26.1" hidden="1">
      <c r="A67" s="403" t="s">
        <v>14630</v>
      </c>
      <c r="B67">
        <v>10400</v>
      </c>
      <c r="C67" t="s">
        <v>14631</v>
      </c>
      <c r="D67">
        <v>573</v>
      </c>
      <c r="F67" s="401" t="e">
        <f t="shared" ref="F67:F130" si="2">Code128(E67)</f>
        <v>#VALUE!</v>
      </c>
      <c r="G67" t="str">
        <f t="shared" si="1"/>
        <v>24</v>
      </c>
    </row>
    <row r="68" spans="1:7" ht="26.1">
      <c r="A68" s="403" t="s">
        <v>14632</v>
      </c>
      <c r="B68">
        <v>7200</v>
      </c>
      <c r="C68" t="s">
        <v>14633</v>
      </c>
      <c r="D68">
        <v>384</v>
      </c>
      <c r="E68" s="404">
        <v>171110699</v>
      </c>
      <c r="F68" s="401" t="str">
        <f t="shared" si="2"/>
        <v>Í1+*eÈ9fÎ</v>
      </c>
      <c r="G68" t="str">
        <f t="shared" ref="G68:G131" si="3">LEFT(C68,2)</f>
        <v>06</v>
      </c>
    </row>
    <row r="69" spans="1:7" ht="26.1">
      <c r="A69" s="403" t="s">
        <v>14634</v>
      </c>
      <c r="B69">
        <v>52000</v>
      </c>
      <c r="C69" t="s">
        <v>14635</v>
      </c>
      <c r="D69">
        <v>270</v>
      </c>
      <c r="E69" s="404">
        <v>171104111</v>
      </c>
      <c r="F69" s="401" t="str">
        <f t="shared" si="2"/>
        <v>Í1+$+È1qÎ</v>
      </c>
      <c r="G69" t="str">
        <f t="shared" si="3"/>
        <v>14</v>
      </c>
    </row>
    <row r="70" spans="1:7" ht="26.1">
      <c r="A70" s="403" t="s">
        <v>14636</v>
      </c>
      <c r="B70">
        <v>2100</v>
      </c>
      <c r="C70" t="s">
        <v>14637</v>
      </c>
      <c r="D70">
        <v>271</v>
      </c>
      <c r="E70" s="404">
        <v>171104112</v>
      </c>
      <c r="F70" s="401" t="str">
        <f t="shared" si="2"/>
        <v>Í1+$+È2wÎ</v>
      </c>
      <c r="G70" t="str">
        <f t="shared" si="3"/>
        <v>14</v>
      </c>
    </row>
    <row r="71" spans="1:7" ht="26.1">
      <c r="A71" s="403" t="s">
        <v>14638</v>
      </c>
      <c r="B71">
        <v>16800</v>
      </c>
      <c r="C71" t="s">
        <v>14639</v>
      </c>
      <c r="D71">
        <v>401</v>
      </c>
      <c r="E71" s="404">
        <v>171116004</v>
      </c>
      <c r="F71" s="401" t="str">
        <f t="shared" si="2"/>
        <v>Í1+0ÂÈ4{Î</v>
      </c>
      <c r="G71" t="str">
        <f t="shared" si="3"/>
        <v>38</v>
      </c>
    </row>
    <row r="72" spans="1:7" ht="26.1" hidden="1">
      <c r="A72" s="403" t="s">
        <v>18664</v>
      </c>
      <c r="B72">
        <v>175400</v>
      </c>
      <c r="C72" t="s">
        <v>18665</v>
      </c>
      <c r="D72">
        <v>308</v>
      </c>
      <c r="F72" s="401" t="e">
        <f t="shared" si="2"/>
        <v>#VALUE!</v>
      </c>
      <c r="G72" t="str">
        <f t="shared" si="3"/>
        <v>22</v>
      </c>
    </row>
    <row r="73" spans="1:7" ht="26.1">
      <c r="A73" s="403" t="s">
        <v>14640</v>
      </c>
      <c r="B73">
        <v>8800</v>
      </c>
      <c r="C73" t="s">
        <v>14641</v>
      </c>
      <c r="D73">
        <v>370</v>
      </c>
      <c r="E73" s="404">
        <v>171106733</v>
      </c>
      <c r="F73" s="401" t="str">
        <f t="shared" si="2"/>
        <v>Í1+&amp;iÈ3FÎ</v>
      </c>
      <c r="G73" t="str">
        <f t="shared" si="3"/>
        <v>10</v>
      </c>
    </row>
    <row r="74" spans="1:7" ht="26.1">
      <c r="A74" s="403" t="s">
        <v>14642</v>
      </c>
      <c r="B74">
        <v>24800</v>
      </c>
      <c r="C74" t="s">
        <v>14643</v>
      </c>
      <c r="D74">
        <v>369</v>
      </c>
      <c r="E74" s="404">
        <v>171106734</v>
      </c>
      <c r="F74" s="401" t="str">
        <f t="shared" si="2"/>
        <v>Í1+&amp;iÈ4LÎ</v>
      </c>
      <c r="G74" t="str">
        <f t="shared" si="3"/>
        <v>10</v>
      </c>
    </row>
    <row r="75" spans="1:7" ht="26.1">
      <c r="A75" s="403" t="s">
        <v>14644</v>
      </c>
      <c r="B75">
        <v>4700</v>
      </c>
      <c r="C75" t="s">
        <v>14645</v>
      </c>
      <c r="D75">
        <v>374</v>
      </c>
      <c r="E75" s="404">
        <v>171106744</v>
      </c>
      <c r="F75" s="401" t="str">
        <f t="shared" si="2"/>
        <v>Í1+&amp;jÈ4PÎ</v>
      </c>
      <c r="G75" t="str">
        <f t="shared" si="3"/>
        <v>10</v>
      </c>
    </row>
    <row r="76" spans="1:7" ht="26.1" hidden="1">
      <c r="A76" s="403" t="s">
        <v>14646</v>
      </c>
      <c r="B76">
        <v>7200</v>
      </c>
      <c r="C76" t="s">
        <v>14647</v>
      </c>
      <c r="D76">
        <v>322</v>
      </c>
      <c r="F76" s="401" t="e">
        <f t="shared" si="2"/>
        <v>#VALUE!</v>
      </c>
      <c r="G76" t="str">
        <f t="shared" si="3"/>
        <v>30</v>
      </c>
    </row>
    <row r="77" spans="1:7" ht="26.1">
      <c r="A77" s="403" t="s">
        <v>14648</v>
      </c>
      <c r="B77">
        <v>32800</v>
      </c>
      <c r="C77" t="s">
        <v>14649</v>
      </c>
      <c r="D77">
        <v>366</v>
      </c>
      <c r="E77" s="404">
        <v>171110693</v>
      </c>
      <c r="F77" s="401" t="str">
        <f t="shared" si="2"/>
        <v>Í1+*eÈ3BÎ</v>
      </c>
      <c r="G77" t="str">
        <f t="shared" si="3"/>
        <v>06</v>
      </c>
    </row>
    <row r="78" spans="1:7" ht="26.1" hidden="1">
      <c r="A78" s="403" t="s">
        <v>8566</v>
      </c>
      <c r="B78">
        <v>4700</v>
      </c>
      <c r="C78" t="s">
        <v>14650</v>
      </c>
      <c r="D78">
        <v>323</v>
      </c>
      <c r="F78" s="401" t="e">
        <f t="shared" si="2"/>
        <v>#VALUE!</v>
      </c>
      <c r="G78" t="str">
        <f t="shared" si="3"/>
        <v>30</v>
      </c>
    </row>
    <row r="79" spans="1:7" ht="26.1">
      <c r="A79" s="403" t="s">
        <v>14651</v>
      </c>
      <c r="B79">
        <v>52000</v>
      </c>
      <c r="C79" t="s">
        <v>14652</v>
      </c>
      <c r="D79">
        <v>401</v>
      </c>
      <c r="E79" s="404">
        <v>171111855</v>
      </c>
      <c r="F79" s="401" t="str">
        <f t="shared" si="2"/>
        <v>Í1++uÈ5*Î</v>
      </c>
      <c r="G79" t="str">
        <f t="shared" si="3"/>
        <v>24</v>
      </c>
    </row>
    <row r="80" spans="1:7" ht="26.1">
      <c r="A80" s="403" t="s">
        <v>14651</v>
      </c>
      <c r="B80">
        <v>18400</v>
      </c>
      <c r="C80" t="s">
        <v>14653</v>
      </c>
      <c r="D80">
        <v>479</v>
      </c>
      <c r="E80" s="404">
        <v>171107319</v>
      </c>
      <c r="F80" s="401" t="str">
        <f t="shared" si="2"/>
        <v>Í1+'?È9,Î</v>
      </c>
      <c r="G80" t="str">
        <f t="shared" si="3"/>
        <v>04</v>
      </c>
    </row>
    <row r="81" spans="1:7" ht="26.1">
      <c r="A81" s="403" t="s">
        <v>14654</v>
      </c>
      <c r="B81">
        <v>4700</v>
      </c>
      <c r="C81" t="s">
        <v>14655</v>
      </c>
      <c r="D81">
        <v>200</v>
      </c>
      <c r="E81" s="404">
        <v>171115894</v>
      </c>
      <c r="F81" s="401" t="str">
        <f t="shared" si="2"/>
        <v>Í1+/yÈ4@Î</v>
      </c>
      <c r="G81" t="str">
        <f t="shared" si="3"/>
        <v>38</v>
      </c>
    </row>
    <row r="82" spans="1:7" ht="26.1">
      <c r="A82" s="403" t="s">
        <v>14656</v>
      </c>
      <c r="B82">
        <v>3400</v>
      </c>
      <c r="C82" t="s">
        <v>14657</v>
      </c>
      <c r="D82">
        <v>198</v>
      </c>
      <c r="E82" s="404">
        <v>171115892</v>
      </c>
      <c r="F82" s="401" t="str">
        <f t="shared" si="2"/>
        <v>Í1+/yÈ24Î</v>
      </c>
      <c r="G82" t="str">
        <f t="shared" si="3"/>
        <v>38</v>
      </c>
    </row>
    <row r="83" spans="1:7" ht="26.1">
      <c r="A83" s="403" t="s">
        <v>14658</v>
      </c>
      <c r="B83">
        <v>52000</v>
      </c>
      <c r="C83" t="s">
        <v>14659</v>
      </c>
      <c r="D83">
        <v>272</v>
      </c>
      <c r="E83" s="404">
        <v>171110495</v>
      </c>
      <c r="F83" s="401" t="str">
        <f t="shared" si="2"/>
        <v>Í1+*QÈ5eÎ</v>
      </c>
      <c r="G83" t="str">
        <f t="shared" si="3"/>
        <v>06</v>
      </c>
    </row>
    <row r="84" spans="1:7" ht="26.1">
      <c r="A84" s="403" t="s">
        <v>14660</v>
      </c>
      <c r="B84">
        <v>16800</v>
      </c>
      <c r="C84" t="s">
        <v>14661</v>
      </c>
      <c r="D84">
        <v>314</v>
      </c>
      <c r="E84" s="404">
        <v>171109772</v>
      </c>
      <c r="F84" s="401" t="str">
        <f t="shared" si="2"/>
        <v>Í1+)mÈ2YÎ</v>
      </c>
      <c r="G84" t="str">
        <f t="shared" si="3"/>
        <v>36</v>
      </c>
    </row>
    <row r="85" spans="1:7" ht="26.1">
      <c r="A85" s="403" t="s">
        <v>14662</v>
      </c>
      <c r="B85">
        <v>23200</v>
      </c>
      <c r="C85" t="s">
        <v>14663</v>
      </c>
      <c r="D85">
        <v>116</v>
      </c>
      <c r="E85" s="404">
        <v>171114117</v>
      </c>
      <c r="F85" s="401" t="str">
        <f t="shared" si="2"/>
        <v>Í1+.+È7LÎ</v>
      </c>
      <c r="G85" t="str">
        <f t="shared" si="3"/>
        <v>32</v>
      </c>
    </row>
    <row r="86" spans="1:7" ht="26.1">
      <c r="A86" s="403" t="s">
        <v>14664</v>
      </c>
      <c r="B86">
        <v>8800</v>
      </c>
      <c r="C86" t="s">
        <v>14665</v>
      </c>
      <c r="D86">
        <v>29</v>
      </c>
      <c r="E86" s="404">
        <v>171111874</v>
      </c>
      <c r="F86" s="401" t="str">
        <f t="shared" si="2"/>
        <v>Í1++wÈ4,Î</v>
      </c>
      <c r="G86" t="str">
        <f t="shared" si="3"/>
        <v>24</v>
      </c>
    </row>
    <row r="87" spans="1:7" ht="26.1">
      <c r="A87" s="403" t="s">
        <v>14666</v>
      </c>
      <c r="B87">
        <v>34400</v>
      </c>
      <c r="C87" t="s">
        <v>14667</v>
      </c>
      <c r="D87">
        <v>28</v>
      </c>
      <c r="E87" s="404">
        <v>171113996</v>
      </c>
      <c r="F87" s="401" t="str">
        <f t="shared" si="2"/>
        <v>Í1+-ÇÈ6nÎ</v>
      </c>
      <c r="G87" t="str">
        <f t="shared" si="3"/>
        <v>32</v>
      </c>
    </row>
    <row r="88" spans="1:7" ht="26.1" hidden="1">
      <c r="A88" s="403" t="s">
        <v>14668</v>
      </c>
      <c r="B88">
        <v>10400</v>
      </c>
      <c r="C88" t="s">
        <v>14669</v>
      </c>
      <c r="D88">
        <v>491</v>
      </c>
      <c r="F88" s="401" t="e">
        <f t="shared" si="2"/>
        <v>#VALUE!</v>
      </c>
      <c r="G88" t="str">
        <f t="shared" si="3"/>
        <v>38</v>
      </c>
    </row>
    <row r="89" spans="1:7" ht="26.1">
      <c r="A89" s="403" t="s">
        <v>14670</v>
      </c>
      <c r="B89">
        <v>7200</v>
      </c>
      <c r="C89" t="s">
        <v>14671</v>
      </c>
      <c r="D89">
        <v>299</v>
      </c>
      <c r="E89" s="404">
        <v>171109784</v>
      </c>
      <c r="F89" s="401" t="str">
        <f t="shared" si="2"/>
        <v>Í1+)nÈ4iÎ</v>
      </c>
      <c r="G89" t="str">
        <f t="shared" si="3"/>
        <v>36</v>
      </c>
    </row>
    <row r="90" spans="1:7" ht="26.1">
      <c r="A90" s="403" t="s">
        <v>14672</v>
      </c>
      <c r="B90">
        <v>12000</v>
      </c>
      <c r="C90" t="s">
        <v>14673</v>
      </c>
      <c r="D90">
        <v>154</v>
      </c>
      <c r="E90" s="404">
        <v>171106884</v>
      </c>
      <c r="F90" s="401" t="str">
        <f t="shared" si="2"/>
        <v>Í1+&amp;xÈ4!Î</v>
      </c>
      <c r="G90" t="str">
        <f t="shared" si="3"/>
        <v>10</v>
      </c>
    </row>
    <row r="91" spans="1:7" ht="26.1" hidden="1">
      <c r="A91" s="403" t="s">
        <v>14674</v>
      </c>
      <c r="B91">
        <v>26400</v>
      </c>
      <c r="C91" t="s">
        <v>14675</v>
      </c>
      <c r="D91">
        <v>510</v>
      </c>
      <c r="F91" s="401" t="e">
        <f t="shared" si="2"/>
        <v>#VALUE!</v>
      </c>
      <c r="G91" t="str">
        <f t="shared" si="3"/>
        <v>38</v>
      </c>
    </row>
    <row r="92" spans="1:7" ht="26.1" hidden="1">
      <c r="A92" s="403" t="s">
        <v>14676</v>
      </c>
      <c r="B92">
        <v>109600</v>
      </c>
      <c r="C92" t="s">
        <v>14677</v>
      </c>
      <c r="D92">
        <v>541</v>
      </c>
      <c r="F92" s="401" t="e">
        <f t="shared" si="2"/>
        <v>#VALUE!</v>
      </c>
      <c r="G92" t="str">
        <f t="shared" si="3"/>
        <v>24</v>
      </c>
    </row>
    <row r="93" spans="1:7" ht="26.1">
      <c r="A93" s="403" t="s">
        <v>14678</v>
      </c>
      <c r="B93">
        <v>60000</v>
      </c>
      <c r="C93" t="s">
        <v>14679</v>
      </c>
      <c r="D93">
        <v>260</v>
      </c>
      <c r="E93" s="404">
        <v>171114198</v>
      </c>
      <c r="F93" s="401" t="str">
        <f t="shared" si="2"/>
        <v>Í1+.3È8rÎ</v>
      </c>
      <c r="G93" t="str">
        <f t="shared" si="3"/>
        <v>32</v>
      </c>
    </row>
    <row r="94" spans="1:7" ht="26.1">
      <c r="A94" s="403" t="s">
        <v>14680</v>
      </c>
      <c r="B94">
        <v>7200</v>
      </c>
      <c r="C94" t="s">
        <v>14681</v>
      </c>
      <c r="D94">
        <v>259</v>
      </c>
      <c r="E94" s="404">
        <v>171114197</v>
      </c>
      <c r="F94" s="401" t="str">
        <f t="shared" si="2"/>
        <v>Í1+.3È7lÎ</v>
      </c>
      <c r="G94" t="str">
        <f t="shared" si="3"/>
        <v>32</v>
      </c>
    </row>
    <row r="95" spans="1:7" ht="26.1" hidden="1">
      <c r="A95" s="403" t="s">
        <v>14682</v>
      </c>
      <c r="B95">
        <v>1487400</v>
      </c>
      <c r="C95" t="s">
        <v>14683</v>
      </c>
      <c r="D95">
        <v>89</v>
      </c>
      <c r="E95" s="404">
        <v>171116176</v>
      </c>
      <c r="F95" s="401" t="str">
        <f t="shared" si="2"/>
        <v>Í1+01È6dÎ</v>
      </c>
      <c r="G95" t="str">
        <f t="shared" si="3"/>
        <v>22</v>
      </c>
    </row>
    <row r="96" spans="1:7" ht="26.1" hidden="1">
      <c r="A96" s="403" t="s">
        <v>14684</v>
      </c>
      <c r="B96">
        <v>349800</v>
      </c>
      <c r="C96" t="s">
        <v>14685</v>
      </c>
      <c r="D96">
        <v>297</v>
      </c>
      <c r="E96" s="404">
        <v>171117060</v>
      </c>
      <c r="F96" s="401" t="str">
        <f t="shared" si="2"/>
        <v>Í1+1&amp;È0~Î</v>
      </c>
      <c r="G96" t="str">
        <f t="shared" si="3"/>
        <v>22</v>
      </c>
    </row>
    <row r="97" spans="1:7" ht="26.1" hidden="1">
      <c r="A97" s="403" t="s">
        <v>14686</v>
      </c>
      <c r="B97">
        <v>18400</v>
      </c>
      <c r="C97" t="s">
        <v>14687</v>
      </c>
      <c r="D97">
        <v>532</v>
      </c>
      <c r="F97" s="401" t="e">
        <f t="shared" si="2"/>
        <v>#VALUE!</v>
      </c>
      <c r="G97" t="str">
        <f t="shared" si="3"/>
        <v>20</v>
      </c>
    </row>
    <row r="98" spans="1:7" ht="26.1">
      <c r="A98" s="403" t="s">
        <v>14688</v>
      </c>
      <c r="B98">
        <v>18400</v>
      </c>
      <c r="C98" t="s">
        <v>14689</v>
      </c>
      <c r="D98">
        <v>262</v>
      </c>
      <c r="E98" s="404">
        <v>171112089</v>
      </c>
      <c r="F98" s="401" t="str">
        <f t="shared" si="2"/>
        <v>Í1+,(È9FÎ</v>
      </c>
      <c r="G98" t="str">
        <f t="shared" si="3"/>
        <v>24</v>
      </c>
    </row>
    <row r="99" spans="1:7" ht="26.1">
      <c r="A99" s="403" t="s">
        <v>14690</v>
      </c>
      <c r="B99">
        <v>40800</v>
      </c>
      <c r="C99" t="s">
        <v>14691</v>
      </c>
      <c r="D99">
        <v>143</v>
      </c>
      <c r="E99" s="404">
        <v>171111804</v>
      </c>
      <c r="F99" s="401" t="str">
        <f t="shared" si="2"/>
        <v>Í1++pÈ4wÎ</v>
      </c>
      <c r="G99" t="str">
        <f t="shared" si="3"/>
        <v>24</v>
      </c>
    </row>
    <row r="100" spans="1:7" ht="26.1">
      <c r="A100" s="403" t="s">
        <v>14692</v>
      </c>
      <c r="B100">
        <v>4700</v>
      </c>
      <c r="C100" t="s">
        <v>14693</v>
      </c>
      <c r="D100">
        <v>82</v>
      </c>
      <c r="E100" s="404">
        <v>171115820</v>
      </c>
      <c r="F100" s="401" t="str">
        <f t="shared" si="2"/>
        <v>Í1+/rÈ0sÎ</v>
      </c>
      <c r="G100" t="str">
        <f t="shared" si="3"/>
        <v>38</v>
      </c>
    </row>
    <row r="101" spans="1:7" ht="26.1">
      <c r="A101" s="403" t="s">
        <v>14694</v>
      </c>
      <c r="B101">
        <v>10400</v>
      </c>
      <c r="C101" t="s">
        <v>14695</v>
      </c>
      <c r="D101">
        <v>19</v>
      </c>
      <c r="E101" s="404">
        <v>171116657</v>
      </c>
      <c r="F101" s="401" t="str">
        <f t="shared" si="2"/>
        <v>Í1+0aÈ7\Î</v>
      </c>
      <c r="G101" t="str">
        <f t="shared" si="3"/>
        <v>40</v>
      </c>
    </row>
    <row r="102" spans="1:7" ht="26.1">
      <c r="A102" s="403" t="s">
        <v>14696</v>
      </c>
      <c r="B102">
        <v>13600</v>
      </c>
      <c r="C102" t="s">
        <v>14697</v>
      </c>
      <c r="D102">
        <v>161</v>
      </c>
      <c r="E102" s="404">
        <v>171109902</v>
      </c>
      <c r="F102" s="401" t="str">
        <f t="shared" si="2"/>
        <v>Í1+)zÈ2&amp;Î</v>
      </c>
      <c r="G102" t="str">
        <f t="shared" si="3"/>
        <v>36</v>
      </c>
    </row>
    <row r="103" spans="1:7" ht="26.1">
      <c r="A103" s="403" t="s">
        <v>14698</v>
      </c>
      <c r="B103">
        <v>50400</v>
      </c>
      <c r="C103" t="s">
        <v>14699</v>
      </c>
      <c r="D103">
        <v>12</v>
      </c>
      <c r="E103" s="404">
        <v>171106793</v>
      </c>
      <c r="F103" s="401" t="str">
        <f t="shared" si="2"/>
        <v>Í1+&amp;oÈ3^Î</v>
      </c>
      <c r="G103" t="str">
        <f t="shared" si="3"/>
        <v>10</v>
      </c>
    </row>
    <row r="104" spans="1:7" ht="26.1">
      <c r="A104" s="403" t="s">
        <v>14700</v>
      </c>
      <c r="B104">
        <v>15200</v>
      </c>
      <c r="C104" t="s">
        <v>14701</v>
      </c>
      <c r="D104">
        <v>11</v>
      </c>
      <c r="E104" s="404">
        <v>171106794</v>
      </c>
      <c r="F104" s="401" t="str">
        <f t="shared" si="2"/>
        <v>Í1+&amp;oÈ4dÎ</v>
      </c>
      <c r="G104" t="str">
        <f t="shared" si="3"/>
        <v>10</v>
      </c>
    </row>
    <row r="105" spans="1:7" ht="26.1" hidden="1">
      <c r="A105" s="403" t="s">
        <v>18666</v>
      </c>
      <c r="B105">
        <v>194600</v>
      </c>
      <c r="C105" t="s">
        <v>18667</v>
      </c>
      <c r="D105">
        <v>436</v>
      </c>
      <c r="F105" s="401" t="e">
        <f t="shared" si="2"/>
        <v>#VALUE!</v>
      </c>
      <c r="G105" t="str">
        <f t="shared" si="3"/>
        <v>22</v>
      </c>
    </row>
    <row r="106" spans="1:7" ht="26.1">
      <c r="A106" s="403" t="s">
        <v>18668</v>
      </c>
      <c r="B106">
        <v>4700</v>
      </c>
      <c r="C106" t="s">
        <v>18669</v>
      </c>
      <c r="D106">
        <v>104</v>
      </c>
      <c r="E106" s="404">
        <v>171111172</v>
      </c>
      <c r="F106" s="401" t="str">
        <f t="shared" si="2"/>
        <v>Í1++1È2=Î</v>
      </c>
      <c r="G106" t="str">
        <f t="shared" si="3"/>
        <v>26</v>
      </c>
    </row>
    <row r="107" spans="1:7" ht="26.1">
      <c r="A107" s="403" t="s">
        <v>14702</v>
      </c>
      <c r="B107">
        <v>10400</v>
      </c>
      <c r="C107" t="s">
        <v>14703</v>
      </c>
      <c r="D107">
        <v>479</v>
      </c>
      <c r="E107" s="404">
        <v>171109631</v>
      </c>
      <c r="F107" s="401" t="str">
        <f t="shared" si="2"/>
        <v>Í1+)_È1ÆÎ</v>
      </c>
      <c r="G107" t="str">
        <f t="shared" si="3"/>
        <v>36</v>
      </c>
    </row>
    <row r="108" spans="1:7" ht="26.1" hidden="1">
      <c r="A108" s="403" t="s">
        <v>14704</v>
      </c>
      <c r="B108">
        <v>44000</v>
      </c>
      <c r="C108" t="s">
        <v>14705</v>
      </c>
      <c r="D108">
        <v>490</v>
      </c>
      <c r="F108" s="401" t="e">
        <f t="shared" si="2"/>
        <v>#VALUE!</v>
      </c>
      <c r="G108" t="str">
        <f t="shared" si="3"/>
        <v>24</v>
      </c>
    </row>
    <row r="109" spans="1:7" ht="26.1">
      <c r="A109" s="403" t="s">
        <v>14706</v>
      </c>
      <c r="B109">
        <v>3400</v>
      </c>
      <c r="C109" t="s">
        <v>14707</v>
      </c>
      <c r="D109">
        <v>60</v>
      </c>
      <c r="E109" s="404">
        <v>171111815</v>
      </c>
      <c r="F109" s="401" t="str">
        <f t="shared" si="2"/>
        <v>Í1++qÈ5ÅÎ</v>
      </c>
      <c r="G109" t="str">
        <f t="shared" si="3"/>
        <v>24</v>
      </c>
    </row>
    <row r="110" spans="1:7" ht="26.1">
      <c r="A110" s="403" t="s">
        <v>14708</v>
      </c>
      <c r="B110">
        <v>21600</v>
      </c>
      <c r="C110" t="s">
        <v>14709</v>
      </c>
      <c r="D110">
        <v>366</v>
      </c>
      <c r="E110" s="404">
        <v>171107231</v>
      </c>
      <c r="F110" s="401" t="str">
        <f t="shared" si="2"/>
        <v>Í1+'7È1CÎ</v>
      </c>
      <c r="G110" t="str">
        <f t="shared" si="3"/>
        <v>04</v>
      </c>
    </row>
    <row r="111" spans="1:7" ht="26.1">
      <c r="A111" s="403" t="s">
        <v>18670</v>
      </c>
      <c r="B111">
        <v>32800</v>
      </c>
      <c r="C111" t="s">
        <v>18671</v>
      </c>
      <c r="D111">
        <v>17</v>
      </c>
      <c r="E111" s="404">
        <v>171104754</v>
      </c>
      <c r="F111" s="401" t="str">
        <f t="shared" si="2"/>
        <v>Í1+$kÈ4NÎ</v>
      </c>
      <c r="G111" t="str">
        <f t="shared" si="3"/>
        <v>20</v>
      </c>
    </row>
    <row r="112" spans="1:7" ht="26.1">
      <c r="A112" s="403" t="s">
        <v>14710</v>
      </c>
      <c r="B112">
        <v>18400</v>
      </c>
      <c r="C112" t="s">
        <v>14711</v>
      </c>
      <c r="D112">
        <v>223</v>
      </c>
      <c r="E112" s="404">
        <v>171115903</v>
      </c>
      <c r="F112" s="401" t="str">
        <f t="shared" si="2"/>
        <v>Í1+/zÈ3&gt;Î</v>
      </c>
      <c r="G112" t="str">
        <f t="shared" si="3"/>
        <v>38</v>
      </c>
    </row>
    <row r="113" spans="1:7" ht="26.1">
      <c r="A113" s="403" t="s">
        <v>14712</v>
      </c>
      <c r="B113">
        <v>12000</v>
      </c>
      <c r="C113" t="s">
        <v>14713</v>
      </c>
      <c r="D113">
        <v>272</v>
      </c>
      <c r="E113" s="404">
        <v>171106655</v>
      </c>
      <c r="F113" s="401" t="str">
        <f t="shared" si="2"/>
        <v>Í1+&amp;aÈ52Î</v>
      </c>
      <c r="G113" t="str">
        <f t="shared" si="3"/>
        <v>10</v>
      </c>
    </row>
    <row r="114" spans="1:7" ht="26.1">
      <c r="A114" s="403" t="s">
        <v>2659</v>
      </c>
      <c r="B114">
        <v>8800</v>
      </c>
      <c r="C114" t="s">
        <v>14714</v>
      </c>
      <c r="D114">
        <v>473</v>
      </c>
      <c r="E114" s="404">
        <v>171107314</v>
      </c>
      <c r="F114" s="401" t="str">
        <f t="shared" si="2"/>
        <v>Í1+'?È4uÎ</v>
      </c>
      <c r="G114" t="str">
        <f t="shared" si="3"/>
        <v>04</v>
      </c>
    </row>
    <row r="115" spans="1:7" ht="26.1">
      <c r="A115" s="403" t="s">
        <v>14715</v>
      </c>
      <c r="B115">
        <v>29600</v>
      </c>
      <c r="C115" t="s">
        <v>14716</v>
      </c>
      <c r="D115">
        <v>62</v>
      </c>
      <c r="E115" s="404">
        <v>171106804</v>
      </c>
      <c r="F115" s="401" t="str">
        <f t="shared" si="2"/>
        <v>Í1+&amp;pÈ4hÎ</v>
      </c>
      <c r="G115" t="str">
        <f t="shared" si="3"/>
        <v>10</v>
      </c>
    </row>
    <row r="116" spans="1:7" ht="26.1" hidden="1">
      <c r="A116" s="403" t="s">
        <v>14717</v>
      </c>
      <c r="B116">
        <v>165600</v>
      </c>
      <c r="C116" t="s">
        <v>14718</v>
      </c>
      <c r="D116">
        <v>543</v>
      </c>
      <c r="F116" s="401" t="e">
        <f t="shared" si="2"/>
        <v>#VALUE!</v>
      </c>
      <c r="G116" t="str">
        <f t="shared" si="3"/>
        <v>06</v>
      </c>
    </row>
    <row r="117" spans="1:7" ht="26.1">
      <c r="A117" s="403" t="s">
        <v>14719</v>
      </c>
      <c r="B117">
        <v>34400</v>
      </c>
      <c r="C117" t="s">
        <v>14720</v>
      </c>
      <c r="D117">
        <v>337</v>
      </c>
      <c r="E117" s="404">
        <v>171107204</v>
      </c>
      <c r="F117" s="401" t="str">
        <f t="shared" si="2"/>
        <v>Í1+'4È4IÎ</v>
      </c>
      <c r="G117" t="str">
        <f t="shared" si="3"/>
        <v>04</v>
      </c>
    </row>
    <row r="118" spans="1:7" ht="26.1">
      <c r="A118" s="403" t="s">
        <v>14721</v>
      </c>
      <c r="B118">
        <v>16800</v>
      </c>
      <c r="C118" t="s">
        <v>14722</v>
      </c>
      <c r="D118">
        <v>338</v>
      </c>
      <c r="E118" s="404">
        <v>171107205</v>
      </c>
      <c r="F118" s="401" t="str">
        <f t="shared" si="2"/>
        <v>Í1+'4È5OÎ</v>
      </c>
      <c r="G118" t="str">
        <f t="shared" si="3"/>
        <v>04</v>
      </c>
    </row>
    <row r="119" spans="1:7" ht="26.1">
      <c r="A119" s="403" t="s">
        <v>14723</v>
      </c>
      <c r="B119">
        <v>8800</v>
      </c>
      <c r="C119" t="s">
        <v>14724</v>
      </c>
      <c r="D119">
        <v>463</v>
      </c>
      <c r="E119" s="404">
        <v>171112174</v>
      </c>
      <c r="F119" s="401" t="str">
        <f t="shared" si="2"/>
        <v>Í1+,1È4LÎ</v>
      </c>
      <c r="G119" t="str">
        <f t="shared" si="3"/>
        <v>24</v>
      </c>
    </row>
    <row r="120" spans="1:7" ht="26.1">
      <c r="A120" s="403" t="s">
        <v>14725</v>
      </c>
      <c r="B120">
        <v>26400</v>
      </c>
      <c r="C120" t="s">
        <v>14726</v>
      </c>
      <c r="D120">
        <v>61</v>
      </c>
      <c r="E120" s="404">
        <v>171115809</v>
      </c>
      <c r="F120" s="401" t="str">
        <f t="shared" si="2"/>
        <v>Í1+/pÈ9:Î</v>
      </c>
      <c r="G120" t="str">
        <f t="shared" si="3"/>
        <v>38</v>
      </c>
    </row>
    <row r="121" spans="1:7" ht="26.1" hidden="1">
      <c r="A121" s="403" t="s">
        <v>14727</v>
      </c>
      <c r="B121">
        <v>18400</v>
      </c>
      <c r="C121" t="s">
        <v>14728</v>
      </c>
      <c r="D121">
        <v>376</v>
      </c>
      <c r="F121" s="401" t="e">
        <f t="shared" si="2"/>
        <v>#VALUE!</v>
      </c>
      <c r="G121" t="str">
        <f t="shared" si="3"/>
        <v>30</v>
      </c>
    </row>
    <row r="122" spans="1:7" ht="26.1">
      <c r="A122" s="403" t="s">
        <v>14729</v>
      </c>
      <c r="B122">
        <v>10400</v>
      </c>
      <c r="C122" t="s">
        <v>14730</v>
      </c>
      <c r="D122">
        <v>312</v>
      </c>
      <c r="E122" s="404">
        <v>171112087</v>
      </c>
      <c r="F122" s="401" t="str">
        <f t="shared" si="2"/>
        <v>Í1+,(È7:Î</v>
      </c>
      <c r="G122" t="str">
        <f t="shared" si="3"/>
        <v>24</v>
      </c>
    </row>
    <row r="123" spans="1:7" ht="26.1">
      <c r="A123" s="403" t="s">
        <v>14731</v>
      </c>
      <c r="B123">
        <v>29600</v>
      </c>
      <c r="C123" t="s">
        <v>14732</v>
      </c>
      <c r="D123">
        <v>286</v>
      </c>
      <c r="E123" s="404">
        <v>171110577</v>
      </c>
      <c r="F123" s="401" t="str">
        <f t="shared" si="2"/>
        <v>Í1+*YÈ7*Î</v>
      </c>
      <c r="G123" t="str">
        <f t="shared" si="3"/>
        <v>06</v>
      </c>
    </row>
    <row r="124" spans="1:7" ht="26.1">
      <c r="A124" s="403" t="s">
        <v>14733</v>
      </c>
      <c r="B124">
        <v>36000</v>
      </c>
      <c r="C124" t="s">
        <v>14734</v>
      </c>
      <c r="D124">
        <v>422</v>
      </c>
      <c r="E124" s="404">
        <v>171104266</v>
      </c>
      <c r="F124" s="401" t="str">
        <f t="shared" si="2"/>
        <v>Í1+$:È6dÎ</v>
      </c>
      <c r="G124" t="str">
        <f t="shared" si="3"/>
        <v>14</v>
      </c>
    </row>
    <row r="125" spans="1:7" ht="26.1">
      <c r="A125" s="403" t="s">
        <v>14735</v>
      </c>
      <c r="B125">
        <v>12000</v>
      </c>
      <c r="C125" t="s">
        <v>14736</v>
      </c>
      <c r="D125">
        <v>329</v>
      </c>
      <c r="E125" s="404">
        <v>171109761</v>
      </c>
      <c r="F125" s="401" t="str">
        <f t="shared" si="2"/>
        <v>Í1+)lÈ1OÎ</v>
      </c>
      <c r="G125" t="str">
        <f t="shared" si="3"/>
        <v>36</v>
      </c>
    </row>
    <row r="126" spans="1:7" ht="26.1">
      <c r="A126" s="403" t="s">
        <v>14737</v>
      </c>
      <c r="B126">
        <v>16800</v>
      </c>
      <c r="C126" t="s">
        <v>14738</v>
      </c>
      <c r="D126">
        <v>251</v>
      </c>
      <c r="E126" s="404">
        <v>171111284</v>
      </c>
      <c r="F126" s="401" t="str">
        <f t="shared" si="2"/>
        <v>Í1++&lt;È4uÎ</v>
      </c>
      <c r="G126" t="str">
        <f t="shared" si="3"/>
        <v>26</v>
      </c>
    </row>
    <row r="127" spans="1:7" ht="26.1" hidden="1">
      <c r="A127" s="403" t="s">
        <v>14739</v>
      </c>
      <c r="B127">
        <v>29600</v>
      </c>
      <c r="C127" t="s">
        <v>14740</v>
      </c>
      <c r="D127">
        <v>539</v>
      </c>
      <c r="F127" s="401" t="e">
        <f t="shared" si="2"/>
        <v>#VALUE!</v>
      </c>
      <c r="G127" t="str">
        <f t="shared" si="3"/>
        <v>24</v>
      </c>
    </row>
    <row r="128" spans="1:7" ht="26.1">
      <c r="A128" s="403" t="s">
        <v>14741</v>
      </c>
      <c r="B128">
        <v>16800</v>
      </c>
      <c r="C128" t="s">
        <v>14742</v>
      </c>
      <c r="D128">
        <v>208</v>
      </c>
      <c r="E128" s="404">
        <v>171106933</v>
      </c>
      <c r="F128" s="401" t="str">
        <f t="shared" si="2"/>
        <v>Í1+&amp;}È3/Î</v>
      </c>
      <c r="G128" t="str">
        <f t="shared" si="3"/>
        <v>04</v>
      </c>
    </row>
    <row r="129" spans="1:7" ht="26.1" hidden="1">
      <c r="A129" s="403" t="s">
        <v>14743</v>
      </c>
      <c r="B129">
        <v>15200</v>
      </c>
      <c r="C129" t="s">
        <v>14744</v>
      </c>
      <c r="D129">
        <v>527</v>
      </c>
      <c r="F129" s="401" t="e">
        <f t="shared" si="2"/>
        <v>#VALUE!</v>
      </c>
      <c r="G129" t="str">
        <f t="shared" si="3"/>
        <v>04</v>
      </c>
    </row>
    <row r="130" spans="1:7" ht="26.1" hidden="1">
      <c r="A130" s="403" t="s">
        <v>1334</v>
      </c>
      <c r="B130">
        <v>15200</v>
      </c>
      <c r="C130" t="s">
        <v>14745</v>
      </c>
      <c r="D130">
        <v>331</v>
      </c>
      <c r="F130" s="401" t="e">
        <f t="shared" si="2"/>
        <v>#VALUE!</v>
      </c>
      <c r="G130" t="str">
        <f t="shared" si="3"/>
        <v>30</v>
      </c>
    </row>
    <row r="131" spans="1:7" ht="26.1">
      <c r="A131" s="403" t="s">
        <v>14746</v>
      </c>
      <c r="B131">
        <v>7200</v>
      </c>
      <c r="C131" t="s">
        <v>14747</v>
      </c>
      <c r="D131">
        <v>218</v>
      </c>
      <c r="E131" s="404">
        <v>171116816</v>
      </c>
      <c r="F131" s="401" t="str">
        <f t="shared" ref="F131:F194" si="4">Code128(E131)</f>
        <v>Í1+0qÈ6/Î</v>
      </c>
      <c r="G131" t="str">
        <f t="shared" si="3"/>
        <v>40</v>
      </c>
    </row>
    <row r="132" spans="1:7" ht="26.1">
      <c r="A132" s="403" t="s">
        <v>14748</v>
      </c>
      <c r="B132">
        <v>12000</v>
      </c>
      <c r="C132" t="s">
        <v>14749</v>
      </c>
      <c r="D132">
        <v>478</v>
      </c>
      <c r="E132" s="404">
        <v>171107321</v>
      </c>
      <c r="F132" s="401" t="str">
        <f t="shared" si="4"/>
        <v>Í1+'@È1gÎ</v>
      </c>
      <c r="G132" t="str">
        <f t="shared" ref="G132:G195" si="5">LEFT(C132,2)</f>
        <v>04</v>
      </c>
    </row>
    <row r="133" spans="1:7" ht="26.1">
      <c r="A133" s="403" t="s">
        <v>14750</v>
      </c>
      <c r="B133">
        <v>3400</v>
      </c>
      <c r="C133" t="s">
        <v>14751</v>
      </c>
      <c r="D133">
        <v>477</v>
      </c>
      <c r="E133" s="404">
        <v>171107318</v>
      </c>
      <c r="F133" s="401" t="str">
        <f t="shared" si="4"/>
        <v>Í1+'?È8&amp;Î</v>
      </c>
      <c r="G133" t="str">
        <f t="shared" si="5"/>
        <v>04</v>
      </c>
    </row>
    <row r="134" spans="1:7" ht="26.1">
      <c r="A134" s="403" t="s">
        <v>14752</v>
      </c>
      <c r="B134">
        <v>15200</v>
      </c>
      <c r="C134" t="s">
        <v>14753</v>
      </c>
      <c r="D134">
        <v>25</v>
      </c>
      <c r="E134" s="404">
        <v>171110811</v>
      </c>
      <c r="F134" s="401" t="str">
        <f t="shared" si="4"/>
        <v>Í1+*qÈ1fÎ</v>
      </c>
      <c r="G134" t="str">
        <f t="shared" si="5"/>
        <v>06</v>
      </c>
    </row>
    <row r="135" spans="1:7" ht="26.1">
      <c r="A135" s="403" t="s">
        <v>14754</v>
      </c>
      <c r="B135">
        <v>34400</v>
      </c>
      <c r="C135" t="s">
        <v>14755</v>
      </c>
      <c r="D135">
        <v>122</v>
      </c>
      <c r="E135" s="404">
        <v>171106854</v>
      </c>
      <c r="F135" s="401" t="str">
        <f t="shared" si="4"/>
        <v>Í1+&amp;uÈ4|Î</v>
      </c>
      <c r="G135" t="str">
        <f t="shared" si="5"/>
        <v>10</v>
      </c>
    </row>
    <row r="136" spans="1:7" ht="26.1" hidden="1">
      <c r="A136" s="403" t="s">
        <v>14756</v>
      </c>
      <c r="B136">
        <v>95200</v>
      </c>
      <c r="C136" t="s">
        <v>14757</v>
      </c>
      <c r="D136">
        <v>587</v>
      </c>
      <c r="F136" s="401" t="e">
        <f t="shared" si="4"/>
        <v>#VALUE!</v>
      </c>
      <c r="G136" t="str">
        <f t="shared" si="5"/>
        <v>30</v>
      </c>
    </row>
    <row r="137" spans="1:7" ht="26.1">
      <c r="A137" s="403" t="s">
        <v>14758</v>
      </c>
      <c r="B137">
        <v>32800</v>
      </c>
      <c r="C137" t="s">
        <v>14759</v>
      </c>
      <c r="D137">
        <v>388</v>
      </c>
      <c r="E137" s="404">
        <v>171109710</v>
      </c>
      <c r="F137" s="401" t="str">
        <f t="shared" si="4"/>
        <v>Í1+)gÈ05Î</v>
      </c>
      <c r="G137" t="str">
        <f t="shared" si="5"/>
        <v>36</v>
      </c>
    </row>
    <row r="138" spans="1:7" ht="26.1">
      <c r="A138" s="403" t="s">
        <v>14760</v>
      </c>
      <c r="B138">
        <v>42400</v>
      </c>
      <c r="C138" t="s">
        <v>14761</v>
      </c>
      <c r="D138">
        <v>459</v>
      </c>
      <c r="E138" s="404">
        <v>171111186</v>
      </c>
      <c r="F138" s="401" t="str">
        <f t="shared" si="4"/>
        <v>Í1++2È6YÎ</v>
      </c>
      <c r="G138" t="str">
        <f t="shared" si="5"/>
        <v>26</v>
      </c>
    </row>
    <row r="139" spans="1:7" ht="26.1" hidden="1">
      <c r="A139" s="403" t="s">
        <v>277</v>
      </c>
      <c r="B139">
        <v>585000</v>
      </c>
      <c r="C139" t="s">
        <v>14762</v>
      </c>
      <c r="D139">
        <v>127</v>
      </c>
      <c r="E139" s="404">
        <v>171116212</v>
      </c>
      <c r="F139" s="401" t="str">
        <f t="shared" si="4"/>
        <v>Í1+05È2\Î</v>
      </c>
      <c r="G139" t="str">
        <f t="shared" si="5"/>
        <v>22</v>
      </c>
    </row>
    <row r="140" spans="1:7" ht="26.1">
      <c r="A140" s="403" t="s">
        <v>14763</v>
      </c>
      <c r="B140">
        <v>60000</v>
      </c>
      <c r="C140" t="s">
        <v>14764</v>
      </c>
      <c r="D140">
        <v>151</v>
      </c>
      <c r="E140" s="404">
        <v>171108849</v>
      </c>
      <c r="F140" s="401" t="str">
        <f t="shared" si="4"/>
        <v>Í1+(tÈ95Î</v>
      </c>
      <c r="G140" t="str">
        <f t="shared" si="5"/>
        <v>16</v>
      </c>
    </row>
    <row r="141" spans="1:7" ht="26.1">
      <c r="A141" s="403" t="s">
        <v>14765</v>
      </c>
      <c r="B141">
        <v>24800</v>
      </c>
      <c r="C141" t="s">
        <v>14766</v>
      </c>
      <c r="D141">
        <v>304</v>
      </c>
      <c r="E141" s="404">
        <v>171110968</v>
      </c>
      <c r="F141" s="401" t="str">
        <f t="shared" si="4"/>
        <v>Í1+*ÄÈ8eÎ</v>
      </c>
      <c r="G141" t="str">
        <f t="shared" si="5"/>
        <v>26</v>
      </c>
    </row>
    <row r="142" spans="1:7" ht="26.1">
      <c r="A142" s="403" t="s">
        <v>14767</v>
      </c>
      <c r="B142">
        <v>16800</v>
      </c>
      <c r="C142" t="s">
        <v>14768</v>
      </c>
      <c r="D142">
        <v>398</v>
      </c>
      <c r="E142" s="404">
        <v>171111845</v>
      </c>
      <c r="F142" s="401" t="str">
        <f t="shared" si="4"/>
        <v>Í1++tÈ5&amp;Î</v>
      </c>
      <c r="G142" t="str">
        <f t="shared" si="5"/>
        <v>24</v>
      </c>
    </row>
    <row r="143" spans="1:7" ht="26.1">
      <c r="A143" s="403" t="s">
        <v>14769</v>
      </c>
      <c r="B143">
        <v>10400</v>
      </c>
      <c r="C143" t="s">
        <v>14770</v>
      </c>
      <c r="D143">
        <v>123</v>
      </c>
      <c r="E143" s="404">
        <v>171111954</v>
      </c>
      <c r="F143" s="401" t="str">
        <f t="shared" si="4"/>
        <v>Í1++ÃÈ4LÎ</v>
      </c>
      <c r="G143" t="str">
        <f t="shared" si="5"/>
        <v>24</v>
      </c>
    </row>
    <row r="144" spans="1:7" ht="26.1">
      <c r="A144" s="403" t="s">
        <v>14771</v>
      </c>
      <c r="B144">
        <v>8800</v>
      </c>
      <c r="C144" t="s">
        <v>14772</v>
      </c>
      <c r="D144">
        <v>182</v>
      </c>
      <c r="E144" s="404">
        <v>171111132</v>
      </c>
      <c r="F144" s="401" t="str">
        <f t="shared" si="4"/>
        <v>Í1++-È2-Î</v>
      </c>
      <c r="G144" t="str">
        <f t="shared" si="5"/>
        <v>26</v>
      </c>
    </row>
    <row r="145" spans="1:7" ht="26.1">
      <c r="A145" s="403" t="s">
        <v>14773</v>
      </c>
      <c r="B145">
        <v>52000</v>
      </c>
      <c r="C145" t="s">
        <v>14774</v>
      </c>
      <c r="D145">
        <v>205</v>
      </c>
      <c r="E145" s="404">
        <v>171111131</v>
      </c>
      <c r="F145" s="401" t="str">
        <f t="shared" si="4"/>
        <v>Í1++-È1'Î</v>
      </c>
      <c r="G145" t="str">
        <f t="shared" si="5"/>
        <v>26</v>
      </c>
    </row>
    <row r="146" spans="1:7" ht="26.1" hidden="1">
      <c r="A146" s="403" t="s">
        <v>182</v>
      </c>
      <c r="B146">
        <v>196200</v>
      </c>
      <c r="C146" t="s">
        <v>14775</v>
      </c>
      <c r="D146">
        <v>32</v>
      </c>
      <c r="E146" s="404">
        <v>171116123</v>
      </c>
      <c r="F146" s="401" t="str">
        <f t="shared" si="4"/>
        <v>Í1+0,È3&gt;Î</v>
      </c>
      <c r="G146" t="str">
        <f t="shared" si="5"/>
        <v>22</v>
      </c>
    </row>
    <row r="147" spans="1:7" ht="26.1">
      <c r="A147" s="403" t="s">
        <v>14776</v>
      </c>
      <c r="B147">
        <v>36000</v>
      </c>
      <c r="C147" t="s">
        <v>14777</v>
      </c>
      <c r="D147">
        <v>376</v>
      </c>
      <c r="E147" s="404">
        <v>171104217</v>
      </c>
      <c r="F147" s="401" t="str">
        <f t="shared" si="4"/>
        <v>Í1+$5È7VÎ</v>
      </c>
      <c r="G147" t="str">
        <f t="shared" si="5"/>
        <v>14</v>
      </c>
    </row>
    <row r="148" spans="1:7" ht="26.1" hidden="1">
      <c r="A148" s="403" t="s">
        <v>14778</v>
      </c>
      <c r="B148">
        <v>80800</v>
      </c>
      <c r="C148" t="s">
        <v>14779</v>
      </c>
      <c r="D148">
        <v>518</v>
      </c>
      <c r="F148" s="401" t="e">
        <f t="shared" si="4"/>
        <v>#VALUE!</v>
      </c>
      <c r="G148" t="str">
        <f t="shared" si="5"/>
        <v>26</v>
      </c>
    </row>
    <row r="149" spans="1:7" ht="26.1">
      <c r="A149" s="403" t="s">
        <v>14780</v>
      </c>
      <c r="B149">
        <v>3400</v>
      </c>
      <c r="C149" t="s">
        <v>14781</v>
      </c>
      <c r="D149">
        <v>169</v>
      </c>
      <c r="E149" s="404">
        <v>171114053</v>
      </c>
      <c r="F149" s="401" t="str">
        <f t="shared" si="4"/>
        <v>Í1+.%È3ÇÎ</v>
      </c>
      <c r="G149" t="str">
        <f t="shared" si="5"/>
        <v>32</v>
      </c>
    </row>
    <row r="150" spans="1:7" ht="26.1">
      <c r="A150" s="403" t="s">
        <v>14782</v>
      </c>
      <c r="B150">
        <v>44000</v>
      </c>
      <c r="C150" t="s">
        <v>14783</v>
      </c>
      <c r="D150">
        <v>12</v>
      </c>
      <c r="E150" s="404">
        <v>171107124</v>
      </c>
      <c r="F150" s="401" t="str">
        <f t="shared" si="4"/>
        <v>Í1+',È4)Î</v>
      </c>
      <c r="G150" t="str">
        <f t="shared" si="5"/>
        <v>04</v>
      </c>
    </row>
    <row r="151" spans="1:7" ht="26.1">
      <c r="A151" s="403" t="s">
        <v>14784</v>
      </c>
      <c r="B151">
        <v>69600</v>
      </c>
      <c r="C151" t="s">
        <v>14785</v>
      </c>
      <c r="D151">
        <v>159</v>
      </c>
      <c r="E151" s="404">
        <v>171104541</v>
      </c>
      <c r="F151" s="401" t="str">
        <f t="shared" si="4"/>
        <v>Í1+$VÈ1OÎ</v>
      </c>
      <c r="G151" t="str">
        <f t="shared" si="5"/>
        <v>20</v>
      </c>
    </row>
    <row r="152" spans="1:7" ht="26.1" hidden="1">
      <c r="A152" s="403" t="s">
        <v>14786</v>
      </c>
      <c r="B152">
        <v>7200</v>
      </c>
      <c r="C152" t="s">
        <v>14787</v>
      </c>
      <c r="D152">
        <v>537</v>
      </c>
      <c r="F152" s="401" t="e">
        <f t="shared" si="4"/>
        <v>#VALUE!</v>
      </c>
      <c r="G152" t="str">
        <f t="shared" si="5"/>
        <v>24</v>
      </c>
    </row>
    <row r="153" spans="1:7" ht="26.1">
      <c r="A153" s="403" t="s">
        <v>14788</v>
      </c>
      <c r="B153">
        <v>2100</v>
      </c>
      <c r="C153" t="s">
        <v>14789</v>
      </c>
      <c r="D153">
        <v>8</v>
      </c>
      <c r="E153" s="404">
        <v>171112142</v>
      </c>
      <c r="F153" s="401" t="str">
        <f t="shared" si="4"/>
        <v>Í1+,.È24Î</v>
      </c>
      <c r="G153" t="str">
        <f t="shared" si="5"/>
        <v>24</v>
      </c>
    </row>
    <row r="154" spans="1:7" ht="26.1">
      <c r="A154" s="403" t="s">
        <v>14790</v>
      </c>
      <c r="B154">
        <v>15200</v>
      </c>
      <c r="C154" t="s">
        <v>14791</v>
      </c>
      <c r="D154">
        <v>513</v>
      </c>
      <c r="E154" s="404">
        <v>171109599</v>
      </c>
      <c r="F154" s="401" t="str">
        <f t="shared" si="4"/>
        <v>Í1+)[È9;Î</v>
      </c>
      <c r="G154" t="str">
        <f t="shared" si="5"/>
        <v>36</v>
      </c>
    </row>
    <row r="155" spans="1:7" ht="26.1">
      <c r="A155" s="403" t="s">
        <v>1399</v>
      </c>
      <c r="B155">
        <v>16800</v>
      </c>
      <c r="C155" t="s">
        <v>14792</v>
      </c>
      <c r="D155">
        <v>120</v>
      </c>
      <c r="E155" s="404">
        <v>171111997</v>
      </c>
      <c r="F155" s="401" t="str">
        <f t="shared" si="4"/>
        <v>Í1++ÇÈ7nÎ</v>
      </c>
      <c r="G155" t="str">
        <f t="shared" si="5"/>
        <v>24</v>
      </c>
    </row>
    <row r="156" spans="1:7" ht="26.1" hidden="1">
      <c r="A156" s="403" t="s">
        <v>14793</v>
      </c>
      <c r="B156">
        <v>98400</v>
      </c>
      <c r="C156" t="s">
        <v>14794</v>
      </c>
      <c r="D156">
        <v>178</v>
      </c>
      <c r="F156" s="401" t="e">
        <f t="shared" si="4"/>
        <v>#VALUE!</v>
      </c>
      <c r="G156" t="str">
        <f t="shared" si="5"/>
        <v>30</v>
      </c>
    </row>
    <row r="157" spans="1:7" ht="26.1">
      <c r="A157" s="403" t="s">
        <v>14795</v>
      </c>
      <c r="B157">
        <v>12000</v>
      </c>
      <c r="C157" t="s">
        <v>14796</v>
      </c>
      <c r="D157">
        <v>392</v>
      </c>
      <c r="E157" s="404">
        <v>171106571</v>
      </c>
      <c r="F157" s="401" t="str">
        <f t="shared" si="4"/>
        <v>Í1+&amp;YÈ1aÎ</v>
      </c>
      <c r="G157" t="str">
        <f t="shared" si="5"/>
        <v>10</v>
      </c>
    </row>
    <row r="158" spans="1:7" ht="26.1">
      <c r="A158" s="403" t="s">
        <v>14797</v>
      </c>
      <c r="B158">
        <v>16800</v>
      </c>
      <c r="C158" t="s">
        <v>14798</v>
      </c>
      <c r="D158">
        <v>53</v>
      </c>
      <c r="E158" s="404">
        <v>171113971</v>
      </c>
      <c r="F158" s="401" t="str">
        <f t="shared" si="4"/>
        <v>Í1+-ÅÈ1HÎ</v>
      </c>
      <c r="G158" t="str">
        <f t="shared" si="5"/>
        <v>32</v>
      </c>
    </row>
    <row r="159" spans="1:7" ht="26.1">
      <c r="A159" s="403" t="s">
        <v>14799</v>
      </c>
      <c r="B159">
        <v>24800</v>
      </c>
      <c r="C159" t="s">
        <v>14800</v>
      </c>
      <c r="D159">
        <v>266</v>
      </c>
      <c r="E159" s="404">
        <v>171110953</v>
      </c>
      <c r="F159" s="401" t="str">
        <f t="shared" si="4"/>
        <v>Í1+*ÃÈ3CÎ</v>
      </c>
      <c r="G159" t="str">
        <f t="shared" si="5"/>
        <v>26</v>
      </c>
    </row>
    <row r="160" spans="1:7" ht="26.1">
      <c r="A160" s="403" t="s">
        <v>14801</v>
      </c>
      <c r="B160">
        <v>16800</v>
      </c>
      <c r="C160" t="s">
        <v>14802</v>
      </c>
      <c r="D160">
        <v>66</v>
      </c>
      <c r="E160" s="404">
        <v>171108778</v>
      </c>
      <c r="F160" s="401" t="str">
        <f t="shared" si="4"/>
        <v>Í1+(mÈ8zÎ</v>
      </c>
      <c r="G160" t="str">
        <f t="shared" si="5"/>
        <v>16</v>
      </c>
    </row>
    <row r="161" spans="1:7" ht="26.1">
      <c r="A161" s="403" t="s">
        <v>14803</v>
      </c>
      <c r="B161">
        <v>13600</v>
      </c>
      <c r="C161" t="s">
        <v>14804</v>
      </c>
      <c r="D161">
        <v>371</v>
      </c>
      <c r="E161" s="404">
        <v>171111787</v>
      </c>
      <c r="F161" s="401" t="str">
        <f t="shared" si="4"/>
        <v>Í1++nÈ7ÅÎ</v>
      </c>
      <c r="G161" t="str">
        <f t="shared" si="5"/>
        <v>24</v>
      </c>
    </row>
    <row r="162" spans="1:7" ht="26.1" hidden="1">
      <c r="A162" s="403" t="s">
        <v>14805</v>
      </c>
      <c r="B162">
        <v>21600</v>
      </c>
      <c r="C162" t="s">
        <v>14806</v>
      </c>
      <c r="D162">
        <v>498</v>
      </c>
      <c r="F162" s="401" t="e">
        <f t="shared" si="4"/>
        <v>#VALUE!</v>
      </c>
      <c r="G162" t="str">
        <f t="shared" si="5"/>
        <v>10</v>
      </c>
    </row>
    <row r="163" spans="1:7" ht="26.1" hidden="1">
      <c r="A163" s="403" t="s">
        <v>14807</v>
      </c>
      <c r="B163">
        <v>21600</v>
      </c>
      <c r="C163" t="s">
        <v>14808</v>
      </c>
      <c r="D163">
        <v>499</v>
      </c>
      <c r="F163" s="401" t="e">
        <f t="shared" si="4"/>
        <v>#VALUE!</v>
      </c>
      <c r="G163" t="str">
        <f t="shared" si="5"/>
        <v>10</v>
      </c>
    </row>
    <row r="164" spans="1:7" ht="26.1">
      <c r="A164" s="403" t="s">
        <v>14809</v>
      </c>
      <c r="B164">
        <v>7200</v>
      </c>
      <c r="C164" t="s">
        <v>14810</v>
      </c>
      <c r="D164">
        <v>443</v>
      </c>
      <c r="E164" s="404">
        <v>171109661</v>
      </c>
      <c r="F164" s="401" t="str">
        <f t="shared" si="4"/>
        <v>Í1+)bÈ1'Î</v>
      </c>
      <c r="G164" t="str">
        <f t="shared" si="5"/>
        <v>36</v>
      </c>
    </row>
    <row r="165" spans="1:7" ht="26.1" hidden="1">
      <c r="A165" s="403" t="s">
        <v>14811</v>
      </c>
      <c r="B165">
        <v>7200</v>
      </c>
      <c r="C165" t="s">
        <v>14812</v>
      </c>
      <c r="D165">
        <v>16</v>
      </c>
      <c r="F165" s="401" t="e">
        <f t="shared" si="4"/>
        <v>#VALUE!</v>
      </c>
      <c r="G165" t="str">
        <f t="shared" si="5"/>
        <v>30</v>
      </c>
    </row>
    <row r="166" spans="1:7" ht="26.1" hidden="1">
      <c r="A166" s="403" t="s">
        <v>14813</v>
      </c>
      <c r="B166">
        <v>37600</v>
      </c>
      <c r="C166" t="s">
        <v>14814</v>
      </c>
      <c r="D166">
        <v>551</v>
      </c>
      <c r="F166" s="401" t="e">
        <f t="shared" si="4"/>
        <v>#VALUE!</v>
      </c>
      <c r="G166" t="str">
        <f t="shared" si="5"/>
        <v>06</v>
      </c>
    </row>
    <row r="167" spans="1:7" ht="26.1">
      <c r="A167" s="403" t="s">
        <v>14815</v>
      </c>
      <c r="B167">
        <v>215200</v>
      </c>
      <c r="C167" t="s">
        <v>14816</v>
      </c>
      <c r="D167">
        <v>186</v>
      </c>
      <c r="E167" s="404">
        <v>171104069</v>
      </c>
      <c r="F167" s="401" t="str">
        <f t="shared" si="4"/>
        <v>Í1+$&amp;È9&amp;Î</v>
      </c>
      <c r="G167" t="str">
        <f t="shared" si="5"/>
        <v>14</v>
      </c>
    </row>
    <row r="168" spans="1:7" ht="26.1">
      <c r="A168" s="403" t="s">
        <v>14664</v>
      </c>
      <c r="B168">
        <v>85600</v>
      </c>
      <c r="C168" t="s">
        <v>14817</v>
      </c>
      <c r="D168">
        <v>422</v>
      </c>
      <c r="E168" s="404">
        <v>171107274</v>
      </c>
      <c r="F168" s="401" t="str">
        <f t="shared" si="4"/>
        <v>Í1+';È4eÎ</v>
      </c>
      <c r="G168" t="str">
        <f t="shared" si="5"/>
        <v>04</v>
      </c>
    </row>
    <row r="169" spans="1:7" ht="26.1" hidden="1">
      <c r="A169" s="403" t="s">
        <v>14818</v>
      </c>
      <c r="B169">
        <v>29600</v>
      </c>
      <c r="C169" t="s">
        <v>14819</v>
      </c>
      <c r="D169">
        <v>488</v>
      </c>
      <c r="F169" s="401" t="e">
        <f t="shared" si="4"/>
        <v>#VALUE!</v>
      </c>
      <c r="G169" t="str">
        <f t="shared" si="5"/>
        <v>26</v>
      </c>
    </row>
    <row r="170" spans="1:7" ht="26.1">
      <c r="A170" s="403" t="s">
        <v>18672</v>
      </c>
      <c r="B170">
        <v>80800</v>
      </c>
      <c r="C170" t="s">
        <v>18673</v>
      </c>
      <c r="D170">
        <v>210</v>
      </c>
      <c r="E170" s="404">
        <v>171106935</v>
      </c>
      <c r="F170" s="401" t="str">
        <f t="shared" si="4"/>
        <v>Í1+&amp;}È5;Î</v>
      </c>
      <c r="G170" t="str">
        <f t="shared" si="5"/>
        <v>04</v>
      </c>
    </row>
    <row r="171" spans="1:7" ht="26.1" hidden="1">
      <c r="A171" s="403" t="s">
        <v>14820</v>
      </c>
      <c r="B171">
        <v>15200</v>
      </c>
      <c r="C171" t="s">
        <v>14821</v>
      </c>
      <c r="D171">
        <v>585</v>
      </c>
      <c r="F171" s="401" t="e">
        <f t="shared" si="4"/>
        <v>#VALUE!</v>
      </c>
      <c r="G171" t="str">
        <f t="shared" si="5"/>
        <v>38</v>
      </c>
    </row>
    <row r="172" spans="1:7" ht="26.1">
      <c r="A172" s="403" t="s">
        <v>14822</v>
      </c>
      <c r="B172">
        <v>53600</v>
      </c>
      <c r="C172" t="s">
        <v>14823</v>
      </c>
      <c r="D172">
        <v>479</v>
      </c>
      <c r="E172" s="404">
        <v>171106614</v>
      </c>
      <c r="F172" s="401" t="str">
        <f t="shared" si="4"/>
        <v>Í1+&amp;]È4ÇÎ</v>
      </c>
      <c r="G172" t="str">
        <f t="shared" si="5"/>
        <v>10</v>
      </c>
    </row>
    <row r="173" spans="1:7" ht="26.1">
      <c r="A173" s="403" t="s">
        <v>14824</v>
      </c>
      <c r="B173">
        <v>12000</v>
      </c>
      <c r="C173" t="s">
        <v>14825</v>
      </c>
      <c r="D173">
        <v>97</v>
      </c>
      <c r="E173" s="404">
        <v>171107168</v>
      </c>
      <c r="F173" s="401" t="str">
        <f t="shared" si="4"/>
        <v>Í1+'0È8QÎ</v>
      </c>
      <c r="G173" t="str">
        <f t="shared" si="5"/>
        <v>04</v>
      </c>
    </row>
    <row r="174" spans="1:7" ht="26.1">
      <c r="A174" s="403" t="s">
        <v>14826</v>
      </c>
      <c r="B174">
        <v>12000</v>
      </c>
      <c r="C174" t="s">
        <v>14827</v>
      </c>
      <c r="D174">
        <v>240</v>
      </c>
      <c r="E174" s="404">
        <v>171116071</v>
      </c>
      <c r="F174" s="401" t="str">
        <f t="shared" si="4"/>
        <v>Í1+0'È1ÉÎ</v>
      </c>
      <c r="G174" t="str">
        <f t="shared" si="5"/>
        <v>38</v>
      </c>
    </row>
    <row r="175" spans="1:7" ht="26.1">
      <c r="A175" s="403" t="s">
        <v>14828</v>
      </c>
      <c r="B175">
        <v>8800</v>
      </c>
      <c r="C175" t="s">
        <v>14829</v>
      </c>
      <c r="D175">
        <v>589</v>
      </c>
      <c r="E175" s="404">
        <v>171109529</v>
      </c>
      <c r="F175" s="401" t="str">
        <f t="shared" si="4"/>
        <v>Í1+)TÈ9ÊÎ</v>
      </c>
      <c r="G175" t="str">
        <f t="shared" si="5"/>
        <v>36</v>
      </c>
    </row>
    <row r="176" spans="1:7" ht="26.1">
      <c r="A176" s="403" t="s">
        <v>14830</v>
      </c>
      <c r="B176">
        <v>34400</v>
      </c>
      <c r="C176" t="s">
        <v>14831</v>
      </c>
      <c r="D176">
        <v>255</v>
      </c>
      <c r="E176" s="404">
        <v>171114193</v>
      </c>
      <c r="F176" s="401" t="str">
        <f t="shared" si="4"/>
        <v>Í1+.3È3TÎ</v>
      </c>
      <c r="G176" t="str">
        <f t="shared" si="5"/>
        <v>32</v>
      </c>
    </row>
    <row r="177" spans="1:7" ht="26.1">
      <c r="A177" s="403" t="s">
        <v>14832</v>
      </c>
      <c r="B177">
        <v>8800</v>
      </c>
      <c r="C177" t="s">
        <v>14833</v>
      </c>
      <c r="D177">
        <v>282</v>
      </c>
      <c r="E177" s="404">
        <v>171115937</v>
      </c>
      <c r="F177" s="401" t="str">
        <f t="shared" si="4"/>
        <v>Í1+/}È7bÎ</v>
      </c>
      <c r="G177" t="str">
        <f t="shared" si="5"/>
        <v>38</v>
      </c>
    </row>
    <row r="178" spans="1:7" ht="26.1">
      <c r="A178" s="403" t="s">
        <v>14834</v>
      </c>
      <c r="B178">
        <v>16800</v>
      </c>
      <c r="C178" t="s">
        <v>14835</v>
      </c>
      <c r="D178">
        <v>433</v>
      </c>
      <c r="E178" s="404">
        <v>171109671</v>
      </c>
      <c r="F178" s="401" t="str">
        <f t="shared" si="4"/>
        <v>Í1+)cÈ1+Î</v>
      </c>
      <c r="G178" t="str">
        <f t="shared" si="5"/>
        <v>36</v>
      </c>
    </row>
    <row r="179" spans="1:7" ht="26.1" hidden="1">
      <c r="A179" s="403" t="s">
        <v>14836</v>
      </c>
      <c r="B179">
        <v>26400</v>
      </c>
      <c r="C179" t="s">
        <v>14837</v>
      </c>
      <c r="D179">
        <v>366</v>
      </c>
      <c r="F179" s="401" t="e">
        <f t="shared" si="4"/>
        <v>#VALUE!</v>
      </c>
      <c r="G179" t="str">
        <f t="shared" si="5"/>
        <v>30</v>
      </c>
    </row>
    <row r="180" spans="1:7" ht="26.1">
      <c r="A180" s="403" t="s">
        <v>14838</v>
      </c>
      <c r="B180">
        <v>44000</v>
      </c>
      <c r="C180" t="s">
        <v>14839</v>
      </c>
      <c r="D180">
        <v>348</v>
      </c>
      <c r="E180" s="404">
        <v>171114277</v>
      </c>
      <c r="F180" s="401" t="str">
        <f t="shared" si="4"/>
        <v>Í1+.;È7%Î</v>
      </c>
      <c r="G180" t="str">
        <f t="shared" si="5"/>
        <v>32</v>
      </c>
    </row>
    <row r="181" spans="1:7" ht="26.1">
      <c r="A181" s="403" t="s">
        <v>14840</v>
      </c>
      <c r="B181">
        <v>16800</v>
      </c>
      <c r="C181" t="s">
        <v>14841</v>
      </c>
      <c r="D181">
        <v>183</v>
      </c>
      <c r="E181" s="404">
        <v>171108766</v>
      </c>
      <c r="F181" s="401" t="str">
        <f t="shared" si="4"/>
        <v>Í1+(lÈ6jÎ</v>
      </c>
      <c r="G181" t="str">
        <f t="shared" si="5"/>
        <v>16</v>
      </c>
    </row>
    <row r="182" spans="1:7" ht="26.1">
      <c r="A182" s="403" t="s">
        <v>14842</v>
      </c>
      <c r="B182">
        <v>24800</v>
      </c>
      <c r="C182" t="s">
        <v>14843</v>
      </c>
      <c r="D182">
        <v>272</v>
      </c>
      <c r="E182" s="404">
        <v>171115932</v>
      </c>
      <c r="F182" s="401" t="str">
        <f t="shared" si="4"/>
        <v>Í1+/}È2DÎ</v>
      </c>
      <c r="G182" t="str">
        <f t="shared" si="5"/>
        <v>38</v>
      </c>
    </row>
    <row r="183" spans="1:7" ht="26.1">
      <c r="A183" s="403" t="s">
        <v>14844</v>
      </c>
      <c r="B183">
        <v>12000</v>
      </c>
      <c r="C183" t="s">
        <v>14845</v>
      </c>
      <c r="D183">
        <v>279</v>
      </c>
      <c r="E183" s="404">
        <v>171106660</v>
      </c>
      <c r="F183" s="401" t="str">
        <f t="shared" si="4"/>
        <v>Í1+&amp;bÈ0ÃÎ</v>
      </c>
      <c r="G183" t="str">
        <f t="shared" si="5"/>
        <v>10</v>
      </c>
    </row>
    <row r="184" spans="1:7" ht="26.1">
      <c r="A184" s="403" t="s">
        <v>14846</v>
      </c>
      <c r="B184">
        <v>109600</v>
      </c>
      <c r="C184" t="s">
        <v>14847</v>
      </c>
      <c r="D184">
        <v>312</v>
      </c>
      <c r="E184" s="404">
        <v>171114244</v>
      </c>
      <c r="F184" s="401" t="str">
        <f t="shared" si="4"/>
        <v>Í1+.8È4nÎ</v>
      </c>
      <c r="G184" t="str">
        <f t="shared" si="5"/>
        <v>32</v>
      </c>
    </row>
    <row r="185" spans="1:7" ht="26.1">
      <c r="A185" s="403" t="s">
        <v>14848</v>
      </c>
      <c r="B185">
        <v>44000</v>
      </c>
      <c r="C185" t="s">
        <v>14849</v>
      </c>
      <c r="D185">
        <v>311</v>
      </c>
      <c r="E185" s="404">
        <v>171114243</v>
      </c>
      <c r="F185" s="401" t="str">
        <f t="shared" si="4"/>
        <v>Í1+.8È3hÎ</v>
      </c>
      <c r="G185" t="str">
        <f t="shared" si="5"/>
        <v>32</v>
      </c>
    </row>
    <row r="186" spans="1:7" ht="26.1">
      <c r="A186" s="403" t="s">
        <v>14850</v>
      </c>
      <c r="B186">
        <v>18400</v>
      </c>
      <c r="C186" t="s">
        <v>14851</v>
      </c>
      <c r="D186">
        <v>9</v>
      </c>
      <c r="E186" s="404">
        <v>171106796</v>
      </c>
      <c r="F186" s="401" t="str">
        <f t="shared" si="4"/>
        <v>Í1+&amp;oÈ6pÎ</v>
      </c>
      <c r="G186" t="str">
        <f t="shared" si="5"/>
        <v>10</v>
      </c>
    </row>
    <row r="187" spans="1:7" ht="26.1" hidden="1">
      <c r="A187" s="403" t="s">
        <v>14852</v>
      </c>
      <c r="B187">
        <v>92200</v>
      </c>
      <c r="C187" t="s">
        <v>14853</v>
      </c>
      <c r="D187">
        <v>408</v>
      </c>
      <c r="F187" s="401" t="e">
        <f t="shared" si="4"/>
        <v>#VALUE!</v>
      </c>
      <c r="G187" t="str">
        <f t="shared" si="5"/>
        <v>22</v>
      </c>
    </row>
    <row r="188" spans="1:7" ht="26.1">
      <c r="A188" s="403" t="s">
        <v>14854</v>
      </c>
      <c r="B188">
        <v>66400</v>
      </c>
      <c r="C188" t="s">
        <v>14855</v>
      </c>
      <c r="D188">
        <v>20</v>
      </c>
      <c r="E188" s="404">
        <v>171111947</v>
      </c>
      <c r="F188" s="401" t="str">
        <f t="shared" si="4"/>
        <v>Í1++~È7ZÎ</v>
      </c>
      <c r="G188" t="str">
        <f t="shared" si="5"/>
        <v>24</v>
      </c>
    </row>
    <row r="189" spans="1:7" ht="26.1">
      <c r="A189" s="403" t="s">
        <v>14856</v>
      </c>
      <c r="B189">
        <v>4700</v>
      </c>
      <c r="C189" t="s">
        <v>14857</v>
      </c>
      <c r="D189">
        <v>254</v>
      </c>
      <c r="E189" s="404">
        <v>171104726</v>
      </c>
      <c r="F189" s="401" t="str">
        <f t="shared" si="4"/>
        <v>Í1+$hÈ6NÎ</v>
      </c>
      <c r="G189" t="str">
        <f t="shared" si="5"/>
        <v>20</v>
      </c>
    </row>
    <row r="190" spans="1:7" ht="26.1">
      <c r="A190" s="403" t="s">
        <v>14858</v>
      </c>
      <c r="B190">
        <v>4700</v>
      </c>
      <c r="C190" t="s">
        <v>14859</v>
      </c>
      <c r="D190">
        <v>142</v>
      </c>
      <c r="E190" s="404">
        <v>171114007</v>
      </c>
      <c r="F190" s="401" t="str">
        <f t="shared" si="4"/>
        <v>Í1+.ÂÈ7ÂÎ</v>
      </c>
      <c r="G190" t="str">
        <f t="shared" si="5"/>
        <v>32</v>
      </c>
    </row>
    <row r="191" spans="1:7" ht="26.1">
      <c r="A191" s="403" t="s">
        <v>14860</v>
      </c>
      <c r="B191">
        <v>48800</v>
      </c>
      <c r="C191" t="s">
        <v>14861</v>
      </c>
      <c r="D191">
        <v>327</v>
      </c>
      <c r="E191" s="404">
        <v>171114258</v>
      </c>
      <c r="F191" s="401" t="str">
        <f t="shared" si="4"/>
        <v>Í1+.9È8#Î</v>
      </c>
      <c r="G191" t="str">
        <f t="shared" si="5"/>
        <v>32</v>
      </c>
    </row>
    <row r="192" spans="1:7" ht="26.1">
      <c r="A192" s="403" t="s">
        <v>14862</v>
      </c>
      <c r="B192">
        <v>16800</v>
      </c>
      <c r="C192" t="s">
        <v>14863</v>
      </c>
      <c r="D192">
        <v>328</v>
      </c>
      <c r="E192" s="404">
        <v>171114259</v>
      </c>
      <c r="F192" s="401" t="str">
        <f t="shared" si="4"/>
        <v>Í1+.9È9)Î</v>
      </c>
      <c r="G192" t="str">
        <f t="shared" si="5"/>
        <v>32</v>
      </c>
    </row>
    <row r="193" spans="1:7" ht="26.1">
      <c r="A193" s="403" t="s">
        <v>14864</v>
      </c>
      <c r="B193">
        <v>8800</v>
      </c>
      <c r="C193" t="s">
        <v>14865</v>
      </c>
      <c r="D193">
        <v>380</v>
      </c>
      <c r="E193" s="404">
        <v>171114309</v>
      </c>
      <c r="F193" s="401" t="str">
        <f t="shared" si="4"/>
        <v>Í1+.&gt;È9=Î</v>
      </c>
      <c r="G193" t="str">
        <f t="shared" si="5"/>
        <v>32</v>
      </c>
    </row>
    <row r="194" spans="1:7" ht="26.1">
      <c r="A194" s="403" t="s">
        <v>14866</v>
      </c>
      <c r="B194">
        <v>26400</v>
      </c>
      <c r="C194" t="s">
        <v>14867</v>
      </c>
      <c r="D194">
        <v>326</v>
      </c>
      <c r="E194" s="404">
        <v>171114257</v>
      </c>
      <c r="F194" s="401" t="str">
        <f t="shared" si="4"/>
        <v>Í1+.9È7ÈÎ</v>
      </c>
      <c r="G194" t="str">
        <f t="shared" si="5"/>
        <v>32</v>
      </c>
    </row>
    <row r="195" spans="1:7" ht="26.1">
      <c r="A195" s="403" t="s">
        <v>14868</v>
      </c>
      <c r="B195">
        <v>47200</v>
      </c>
      <c r="C195" t="s">
        <v>14869</v>
      </c>
      <c r="D195">
        <v>249</v>
      </c>
      <c r="E195" s="404">
        <v>171104730</v>
      </c>
      <c r="F195" s="401" t="str">
        <f t="shared" ref="F195:F258" si="6">Code128(E195)</f>
        <v>Í1+$iÈ0.Î</v>
      </c>
      <c r="G195" t="str">
        <f t="shared" si="5"/>
        <v>20</v>
      </c>
    </row>
    <row r="196" spans="1:7" ht="26.1">
      <c r="A196" s="403" t="s">
        <v>14870</v>
      </c>
      <c r="B196">
        <v>8800</v>
      </c>
      <c r="C196" t="s">
        <v>14871</v>
      </c>
      <c r="D196">
        <v>466</v>
      </c>
      <c r="E196" s="404">
        <v>171106641</v>
      </c>
      <c r="F196" s="401" t="str">
        <f t="shared" si="6"/>
        <v>Í1+&amp;`È1}Î</v>
      </c>
      <c r="G196" t="str">
        <f t="shared" ref="G196:G259" si="7">LEFT(C196,2)</f>
        <v>10</v>
      </c>
    </row>
    <row r="197" spans="1:7" ht="26.1">
      <c r="A197" s="403" t="s">
        <v>14872</v>
      </c>
      <c r="B197">
        <v>8800</v>
      </c>
      <c r="C197" t="s">
        <v>14873</v>
      </c>
      <c r="D197">
        <v>70</v>
      </c>
      <c r="E197" s="404">
        <v>171107090</v>
      </c>
      <c r="F197" s="401" t="str">
        <f t="shared" si="6"/>
        <v>Í1+')È0lÎ</v>
      </c>
      <c r="G197" t="str">
        <f t="shared" si="7"/>
        <v>04</v>
      </c>
    </row>
    <row r="198" spans="1:7" ht="26.1">
      <c r="A198" s="403" t="s">
        <v>14874</v>
      </c>
      <c r="B198">
        <v>26400</v>
      </c>
      <c r="C198" t="s">
        <v>14875</v>
      </c>
      <c r="D198">
        <v>36</v>
      </c>
      <c r="E198" s="404">
        <v>171106763</v>
      </c>
      <c r="F198" s="401" t="str">
        <f t="shared" si="6"/>
        <v>Í1+&amp;lÈ3RÎ</v>
      </c>
      <c r="G198" t="str">
        <f t="shared" si="7"/>
        <v>10</v>
      </c>
    </row>
    <row r="199" spans="1:7" ht="26.1">
      <c r="A199" s="403" t="s">
        <v>10975</v>
      </c>
      <c r="B199">
        <v>32800</v>
      </c>
      <c r="C199" t="s">
        <v>14876</v>
      </c>
      <c r="D199">
        <v>25</v>
      </c>
      <c r="E199" s="404">
        <v>171114046</v>
      </c>
      <c r="F199" s="401" t="str">
        <f t="shared" si="6"/>
        <v>Í1+.$È6*Î</v>
      </c>
      <c r="G199" t="str">
        <f t="shared" si="7"/>
        <v>32</v>
      </c>
    </row>
    <row r="200" spans="1:7" ht="26.1" hidden="1">
      <c r="A200" s="403" t="s">
        <v>14877</v>
      </c>
      <c r="B200">
        <v>301600</v>
      </c>
      <c r="C200" t="s">
        <v>14878</v>
      </c>
      <c r="D200">
        <v>492</v>
      </c>
      <c r="F200" s="401" t="e">
        <f t="shared" si="6"/>
        <v>#VALUE!</v>
      </c>
      <c r="G200" t="str">
        <f t="shared" si="7"/>
        <v>20</v>
      </c>
    </row>
    <row r="201" spans="1:7" ht="26.1">
      <c r="A201" s="403" t="s">
        <v>14879</v>
      </c>
      <c r="B201">
        <v>55200</v>
      </c>
      <c r="C201" t="s">
        <v>14880</v>
      </c>
      <c r="D201">
        <v>128</v>
      </c>
      <c r="E201" s="404">
        <v>171104616</v>
      </c>
      <c r="F201" s="401" t="str">
        <f t="shared" si="6"/>
        <v>Í1+$]È6"Î</v>
      </c>
      <c r="G201" t="str">
        <f t="shared" si="7"/>
        <v>20</v>
      </c>
    </row>
    <row r="202" spans="1:7" ht="26.1">
      <c r="A202" s="403" t="s">
        <v>14881</v>
      </c>
      <c r="B202">
        <v>24800</v>
      </c>
      <c r="C202" t="s">
        <v>14882</v>
      </c>
      <c r="D202">
        <v>55</v>
      </c>
      <c r="E202" s="404">
        <v>171110888</v>
      </c>
      <c r="F202" s="401" t="str">
        <f t="shared" si="6"/>
        <v>Í1+*xÈ8EÎ</v>
      </c>
      <c r="G202" t="str">
        <f t="shared" si="7"/>
        <v>06</v>
      </c>
    </row>
    <row r="203" spans="1:7" ht="26.1">
      <c r="A203" s="403" t="s">
        <v>14883</v>
      </c>
      <c r="B203">
        <v>10400</v>
      </c>
      <c r="C203" t="s">
        <v>14884</v>
      </c>
      <c r="D203">
        <v>43</v>
      </c>
      <c r="E203" s="404">
        <v>171113973</v>
      </c>
      <c r="F203" s="401" t="str">
        <f t="shared" si="6"/>
        <v>Í1+-ÅÈ3TÎ</v>
      </c>
      <c r="G203" t="str">
        <f t="shared" si="7"/>
        <v>32</v>
      </c>
    </row>
    <row r="204" spans="1:7" ht="26.1">
      <c r="A204" s="403" t="s">
        <v>14885</v>
      </c>
      <c r="B204">
        <v>10400</v>
      </c>
      <c r="C204" t="s">
        <v>14886</v>
      </c>
      <c r="D204">
        <v>2</v>
      </c>
      <c r="E204" s="404">
        <v>171116641</v>
      </c>
      <c r="F204" s="401" t="str">
        <f t="shared" si="6"/>
        <v>Í1+0`È14Î</v>
      </c>
      <c r="G204" t="str">
        <f t="shared" si="7"/>
        <v>40</v>
      </c>
    </row>
    <row r="205" spans="1:7" ht="26.1">
      <c r="A205" s="403" t="s">
        <v>14887</v>
      </c>
      <c r="B205">
        <v>10400</v>
      </c>
      <c r="C205" t="s">
        <v>14888</v>
      </c>
      <c r="D205">
        <v>99</v>
      </c>
      <c r="E205" s="404">
        <v>171111880</v>
      </c>
      <c r="F205" s="401" t="str">
        <f t="shared" si="6"/>
        <v>Í1++xÈ0ÃÎ</v>
      </c>
      <c r="G205" t="str">
        <f t="shared" si="7"/>
        <v>24</v>
      </c>
    </row>
    <row r="206" spans="1:7" ht="26.1" hidden="1">
      <c r="A206" s="403" t="s">
        <v>14889</v>
      </c>
      <c r="B206">
        <v>12000</v>
      </c>
      <c r="C206" t="s">
        <v>14890</v>
      </c>
      <c r="D206">
        <v>494</v>
      </c>
      <c r="F206" s="401" t="e">
        <f t="shared" si="6"/>
        <v>#VALUE!</v>
      </c>
      <c r="G206" t="str">
        <f t="shared" si="7"/>
        <v>04</v>
      </c>
    </row>
    <row r="207" spans="1:7" ht="26.1">
      <c r="A207" s="403" t="s">
        <v>14891</v>
      </c>
      <c r="B207">
        <v>40800</v>
      </c>
      <c r="C207" t="s">
        <v>14892</v>
      </c>
      <c r="D207">
        <v>13</v>
      </c>
      <c r="E207" s="404">
        <v>171116651</v>
      </c>
      <c r="F207" s="401" t="str">
        <f t="shared" si="6"/>
        <v>Í1+0aÈ18Î</v>
      </c>
      <c r="G207" t="str">
        <f t="shared" si="7"/>
        <v>40</v>
      </c>
    </row>
    <row r="208" spans="1:7" ht="26.1">
      <c r="A208" s="403" t="s">
        <v>14893</v>
      </c>
      <c r="B208">
        <v>34400</v>
      </c>
      <c r="C208" t="s">
        <v>14894</v>
      </c>
      <c r="D208">
        <v>14</v>
      </c>
      <c r="E208" s="404">
        <v>171116652</v>
      </c>
      <c r="F208" s="401" t="str">
        <f t="shared" si="6"/>
        <v>Í1+0aÈ2&gt;Î</v>
      </c>
      <c r="G208" t="str">
        <f t="shared" si="7"/>
        <v>40</v>
      </c>
    </row>
    <row r="209" spans="1:7" ht="26.1">
      <c r="A209" s="403" t="s">
        <v>14895</v>
      </c>
      <c r="B209">
        <v>13600</v>
      </c>
      <c r="C209" t="s">
        <v>14896</v>
      </c>
      <c r="D209">
        <v>15</v>
      </c>
      <c r="E209" s="404">
        <v>171116653</v>
      </c>
      <c r="F209" s="401" t="str">
        <f t="shared" si="6"/>
        <v>Í1+0aÈ3DÎ</v>
      </c>
      <c r="G209" t="str">
        <f t="shared" si="7"/>
        <v>40</v>
      </c>
    </row>
    <row r="210" spans="1:7" ht="26.1">
      <c r="A210" s="403" t="s">
        <v>14897</v>
      </c>
      <c r="B210">
        <v>23200</v>
      </c>
      <c r="C210" t="s">
        <v>14898</v>
      </c>
      <c r="D210">
        <v>12</v>
      </c>
      <c r="E210" s="404">
        <v>171116650</v>
      </c>
      <c r="F210" s="401" t="str">
        <f t="shared" si="6"/>
        <v>Í1+0aÈ02Î</v>
      </c>
      <c r="G210" t="str">
        <f t="shared" si="7"/>
        <v>40</v>
      </c>
    </row>
    <row r="211" spans="1:7" ht="26.1">
      <c r="A211" s="403" t="s">
        <v>14899</v>
      </c>
      <c r="B211">
        <v>20000</v>
      </c>
      <c r="C211" t="s">
        <v>14900</v>
      </c>
      <c r="D211">
        <v>16</v>
      </c>
      <c r="E211" s="404">
        <v>171116654</v>
      </c>
      <c r="F211" s="401" t="str">
        <f t="shared" si="6"/>
        <v>Í1+0aÈ4JÎ</v>
      </c>
      <c r="G211" t="str">
        <f t="shared" si="7"/>
        <v>40</v>
      </c>
    </row>
    <row r="212" spans="1:7" ht="26.1">
      <c r="A212" s="403" t="s">
        <v>14901</v>
      </c>
      <c r="B212">
        <v>8800</v>
      </c>
      <c r="C212" t="s">
        <v>14902</v>
      </c>
      <c r="D212">
        <v>155</v>
      </c>
      <c r="E212" s="404">
        <v>171108845</v>
      </c>
      <c r="F212" s="401" t="str">
        <f t="shared" si="6"/>
        <v>Í1+(tÈ5ÈÎ</v>
      </c>
      <c r="G212" t="str">
        <f t="shared" si="7"/>
        <v>16</v>
      </c>
    </row>
    <row r="213" spans="1:7" ht="26.1">
      <c r="A213" s="403" t="s">
        <v>14903</v>
      </c>
      <c r="B213">
        <v>13600</v>
      </c>
      <c r="C213" t="s">
        <v>14904</v>
      </c>
      <c r="D213">
        <v>59</v>
      </c>
      <c r="E213" s="404">
        <v>171106801</v>
      </c>
      <c r="F213" s="401" t="str">
        <f t="shared" si="6"/>
        <v>Í1+&amp;pÈ1VÎ</v>
      </c>
      <c r="G213" t="str">
        <f t="shared" si="7"/>
        <v>10</v>
      </c>
    </row>
    <row r="214" spans="1:7" ht="26.1">
      <c r="A214" s="403" t="s">
        <v>14905</v>
      </c>
      <c r="B214">
        <v>34400</v>
      </c>
      <c r="C214" t="s">
        <v>14906</v>
      </c>
      <c r="D214">
        <v>251</v>
      </c>
      <c r="E214" s="404">
        <v>171114190</v>
      </c>
      <c r="F214" s="401" t="str">
        <f t="shared" si="6"/>
        <v>Í1+.3È0BÎ</v>
      </c>
      <c r="G214" t="str">
        <f t="shared" si="7"/>
        <v>32</v>
      </c>
    </row>
    <row r="215" spans="1:7" ht="26.1" hidden="1">
      <c r="A215" s="403" t="s">
        <v>392</v>
      </c>
      <c r="B215">
        <v>53800</v>
      </c>
      <c r="C215" t="s">
        <v>14907</v>
      </c>
      <c r="D215">
        <v>242</v>
      </c>
      <c r="E215" s="404">
        <v>171117008</v>
      </c>
      <c r="F215" s="401" t="str">
        <f t="shared" si="6"/>
        <v>Í1+1ÂÈ8/Î</v>
      </c>
      <c r="G215" t="str">
        <f t="shared" si="7"/>
        <v>22</v>
      </c>
    </row>
    <row r="216" spans="1:7" ht="26.1" hidden="1">
      <c r="A216" s="403" t="s">
        <v>14908</v>
      </c>
      <c r="B216">
        <v>12000</v>
      </c>
      <c r="C216" t="s">
        <v>14909</v>
      </c>
      <c r="D216">
        <v>502</v>
      </c>
      <c r="F216" s="401" t="e">
        <f t="shared" si="6"/>
        <v>#VALUE!</v>
      </c>
      <c r="G216" t="str">
        <f t="shared" si="7"/>
        <v>24</v>
      </c>
    </row>
    <row r="217" spans="1:7" ht="26.1">
      <c r="A217" s="403" t="s">
        <v>14910</v>
      </c>
      <c r="B217">
        <v>21600</v>
      </c>
      <c r="C217" t="s">
        <v>14911</v>
      </c>
      <c r="D217">
        <v>140</v>
      </c>
      <c r="E217" s="404">
        <v>171106870</v>
      </c>
      <c r="F217" s="401" t="str">
        <f t="shared" si="6"/>
        <v>Í1+&amp;wÈ0lÎ</v>
      </c>
      <c r="G217" t="str">
        <f t="shared" si="7"/>
        <v>10</v>
      </c>
    </row>
    <row r="218" spans="1:7" ht="26.1" hidden="1">
      <c r="A218" s="403" t="s">
        <v>14912</v>
      </c>
      <c r="B218">
        <v>60000</v>
      </c>
      <c r="C218" t="s">
        <v>14913</v>
      </c>
      <c r="D218">
        <v>530</v>
      </c>
      <c r="F218" s="401" t="e">
        <f t="shared" si="6"/>
        <v>#VALUE!</v>
      </c>
      <c r="G218" t="str">
        <f t="shared" si="7"/>
        <v>20</v>
      </c>
    </row>
    <row r="219" spans="1:7" ht="26.1">
      <c r="A219" s="403" t="s">
        <v>14914</v>
      </c>
      <c r="B219">
        <v>15200</v>
      </c>
      <c r="C219" t="s">
        <v>14915</v>
      </c>
      <c r="D219">
        <v>300</v>
      </c>
      <c r="E219" s="404">
        <v>171110933</v>
      </c>
      <c r="F219" s="401" t="str">
        <f t="shared" si="6"/>
        <v>Í1+*}È3;Î</v>
      </c>
      <c r="G219" t="str">
        <f t="shared" si="7"/>
        <v>26</v>
      </c>
    </row>
    <row r="220" spans="1:7" ht="26.1">
      <c r="A220" s="403" t="s">
        <v>14916</v>
      </c>
      <c r="B220">
        <v>7200</v>
      </c>
      <c r="C220" t="s">
        <v>14917</v>
      </c>
      <c r="D220">
        <v>170</v>
      </c>
      <c r="E220" s="404">
        <v>171116772</v>
      </c>
      <c r="F220" s="401" t="str">
        <f t="shared" si="6"/>
        <v>Í1+0mÈ2nÎ</v>
      </c>
      <c r="G220" t="str">
        <f t="shared" si="7"/>
        <v>40</v>
      </c>
    </row>
    <row r="221" spans="1:7" ht="26.1">
      <c r="A221" s="403" t="s">
        <v>14918</v>
      </c>
      <c r="B221">
        <v>28000</v>
      </c>
      <c r="C221" t="s">
        <v>14919</v>
      </c>
      <c r="D221">
        <v>272</v>
      </c>
      <c r="E221" s="404">
        <v>171106985</v>
      </c>
      <c r="F221" s="401" t="str">
        <f t="shared" si="6"/>
        <v>Í1+&amp;ÆÈ5OÎ</v>
      </c>
      <c r="G221" t="str">
        <f t="shared" si="7"/>
        <v>04</v>
      </c>
    </row>
    <row r="222" spans="1:7" ht="26.1">
      <c r="A222" s="403" t="s">
        <v>14920</v>
      </c>
      <c r="B222">
        <v>12000</v>
      </c>
      <c r="C222" t="s">
        <v>14921</v>
      </c>
      <c r="D222">
        <v>184</v>
      </c>
      <c r="E222" s="404">
        <v>171107022</v>
      </c>
      <c r="F222" s="401" t="str">
        <f t="shared" si="6"/>
        <v>Í1+'"È2\Î</v>
      </c>
      <c r="G222" t="str">
        <f t="shared" si="7"/>
        <v>04</v>
      </c>
    </row>
    <row r="223" spans="1:7" ht="26.1">
      <c r="A223" s="403" t="s">
        <v>14922</v>
      </c>
      <c r="B223">
        <v>21600</v>
      </c>
      <c r="C223" t="s">
        <v>14923</v>
      </c>
      <c r="D223">
        <v>447</v>
      </c>
      <c r="E223" s="404">
        <v>171109657</v>
      </c>
      <c r="F223" s="401" t="str">
        <f t="shared" si="6"/>
        <v>Í1+)aÈ7GÎ</v>
      </c>
      <c r="G223" t="str">
        <f t="shared" si="7"/>
        <v>36</v>
      </c>
    </row>
    <row r="224" spans="1:7" ht="26.1">
      <c r="A224" s="403" t="s">
        <v>14924</v>
      </c>
      <c r="B224">
        <v>21600</v>
      </c>
      <c r="C224" t="s">
        <v>14925</v>
      </c>
      <c r="D224">
        <v>469</v>
      </c>
      <c r="E224" s="404">
        <v>171114391</v>
      </c>
      <c r="F224" s="401" t="str">
        <f t="shared" si="6"/>
        <v>Í1+.GÈ11Î</v>
      </c>
      <c r="G224" t="str">
        <f t="shared" si="7"/>
        <v>32</v>
      </c>
    </row>
    <row r="225" spans="1:7" ht="26.1">
      <c r="A225" s="403" t="s">
        <v>14926</v>
      </c>
      <c r="B225">
        <v>16800</v>
      </c>
      <c r="C225" t="s">
        <v>14927</v>
      </c>
      <c r="D225">
        <v>273</v>
      </c>
      <c r="E225" s="404">
        <v>171114208</v>
      </c>
      <c r="F225" s="401" t="str">
        <f t="shared" si="6"/>
        <v>Í1+.4È8vÎ</v>
      </c>
      <c r="G225" t="str">
        <f t="shared" si="7"/>
        <v>32</v>
      </c>
    </row>
    <row r="226" spans="1:7" ht="26.1" hidden="1">
      <c r="A226" s="403" t="s">
        <v>14928</v>
      </c>
      <c r="B226">
        <v>26400</v>
      </c>
      <c r="C226" t="s">
        <v>14929</v>
      </c>
      <c r="D226">
        <v>530</v>
      </c>
      <c r="F226" s="401" t="e">
        <f t="shared" si="6"/>
        <v>#VALUE!</v>
      </c>
      <c r="G226" t="str">
        <f t="shared" si="7"/>
        <v>24</v>
      </c>
    </row>
    <row r="227" spans="1:7" ht="26.1">
      <c r="A227" s="403" t="s">
        <v>14930</v>
      </c>
      <c r="B227">
        <v>2100</v>
      </c>
      <c r="C227" t="s">
        <v>14931</v>
      </c>
      <c r="D227">
        <v>325</v>
      </c>
      <c r="E227" s="404">
        <v>171107190</v>
      </c>
      <c r="F227" s="401" t="str">
        <f t="shared" si="6"/>
        <v>Í1+'3È0-Î</v>
      </c>
      <c r="G227" t="str">
        <f t="shared" si="7"/>
        <v>04</v>
      </c>
    </row>
    <row r="228" spans="1:7" ht="26.1" hidden="1">
      <c r="A228" s="403" t="s">
        <v>14932</v>
      </c>
      <c r="B228">
        <v>18400</v>
      </c>
      <c r="C228" t="s">
        <v>14933</v>
      </c>
      <c r="D228">
        <v>560</v>
      </c>
      <c r="F228" s="401" t="e">
        <f t="shared" si="6"/>
        <v>#VALUE!</v>
      </c>
      <c r="G228" t="str">
        <f t="shared" si="7"/>
        <v>24</v>
      </c>
    </row>
    <row r="229" spans="1:7" ht="26.1">
      <c r="A229" s="403" t="s">
        <v>14934</v>
      </c>
      <c r="B229">
        <v>12000</v>
      </c>
      <c r="C229" t="s">
        <v>14935</v>
      </c>
      <c r="D229">
        <v>411</v>
      </c>
      <c r="E229" s="404">
        <v>171111926</v>
      </c>
      <c r="F229" s="401" t="str">
        <f t="shared" si="6"/>
        <v>Í1++|È6LÎ</v>
      </c>
      <c r="G229" t="str">
        <f t="shared" si="7"/>
        <v>24</v>
      </c>
    </row>
    <row r="230" spans="1:7" ht="26.1">
      <c r="A230" s="403" t="s">
        <v>14936</v>
      </c>
      <c r="B230">
        <v>10400</v>
      </c>
      <c r="C230" t="s">
        <v>14937</v>
      </c>
      <c r="D230">
        <v>333</v>
      </c>
      <c r="E230" s="404">
        <v>171109757</v>
      </c>
      <c r="F230" s="401" t="str">
        <f t="shared" si="6"/>
        <v>Í1+)kÈ7oÎ</v>
      </c>
      <c r="G230" t="str">
        <f t="shared" si="7"/>
        <v>36</v>
      </c>
    </row>
    <row r="231" spans="1:7" ht="26.1">
      <c r="A231" s="403" t="s">
        <v>14938</v>
      </c>
      <c r="B231">
        <v>4700</v>
      </c>
      <c r="C231" t="s">
        <v>14939</v>
      </c>
      <c r="D231">
        <v>133</v>
      </c>
      <c r="E231" s="404">
        <v>171114667</v>
      </c>
      <c r="F231" s="401" t="str">
        <f t="shared" si="6"/>
        <v>Í1+.bÈ7ZÎ</v>
      </c>
      <c r="G231" t="str">
        <f t="shared" si="7"/>
        <v>34</v>
      </c>
    </row>
    <row r="232" spans="1:7" ht="26.1">
      <c r="A232" s="403" t="s">
        <v>18674</v>
      </c>
      <c r="B232">
        <v>13600</v>
      </c>
      <c r="C232" t="s">
        <v>18675</v>
      </c>
      <c r="D232">
        <v>271</v>
      </c>
      <c r="E232" s="404">
        <v>171106653</v>
      </c>
      <c r="F232" s="401" t="str">
        <f t="shared" si="6"/>
        <v>Í1+&amp;aÈ3&amp;Î</v>
      </c>
      <c r="G232" t="str">
        <f t="shared" si="7"/>
        <v>10</v>
      </c>
    </row>
    <row r="233" spans="1:7" ht="26.1">
      <c r="A233" s="403" t="s">
        <v>14940</v>
      </c>
      <c r="B233">
        <v>26400</v>
      </c>
      <c r="C233" t="s">
        <v>14941</v>
      </c>
      <c r="D233">
        <v>191</v>
      </c>
      <c r="E233" s="404">
        <v>171107046</v>
      </c>
      <c r="F233" s="401" t="str">
        <f t="shared" si="6"/>
        <v>Í1+'$È6|Î</v>
      </c>
      <c r="G233" t="str">
        <f t="shared" si="7"/>
        <v>04</v>
      </c>
    </row>
    <row r="234" spans="1:7" ht="26.1">
      <c r="A234" s="403" t="s">
        <v>14942</v>
      </c>
      <c r="B234">
        <v>34400</v>
      </c>
      <c r="C234" t="s">
        <v>14943</v>
      </c>
      <c r="D234">
        <v>458</v>
      </c>
      <c r="E234" s="404">
        <v>171111184</v>
      </c>
      <c r="F234" s="401" t="str">
        <f t="shared" si="6"/>
        <v>Í1++2È4MÎ</v>
      </c>
      <c r="G234" t="str">
        <f t="shared" si="7"/>
        <v>26</v>
      </c>
    </row>
    <row r="235" spans="1:7" ht="26.1">
      <c r="A235" s="403" t="s">
        <v>14944</v>
      </c>
      <c r="B235">
        <v>3400</v>
      </c>
      <c r="C235" t="s">
        <v>14945</v>
      </c>
      <c r="D235">
        <v>278</v>
      </c>
      <c r="E235" s="404">
        <v>171110564</v>
      </c>
      <c r="F235" s="401" t="str">
        <f t="shared" si="6"/>
        <v>Í1+*XÈ4{Î</v>
      </c>
      <c r="G235" t="str">
        <f t="shared" si="7"/>
        <v>06</v>
      </c>
    </row>
    <row r="236" spans="1:7" ht="26.1">
      <c r="A236" s="403" t="s">
        <v>14946</v>
      </c>
      <c r="B236">
        <v>2100</v>
      </c>
      <c r="C236" t="s">
        <v>14947</v>
      </c>
      <c r="D236">
        <v>87</v>
      </c>
      <c r="E236" s="404">
        <v>171110854</v>
      </c>
      <c r="F236" s="401" t="str">
        <f t="shared" si="6"/>
        <v>Í1+*uÈ4!Î</v>
      </c>
      <c r="G236" t="str">
        <f t="shared" si="7"/>
        <v>06</v>
      </c>
    </row>
    <row r="237" spans="1:7" ht="26.1">
      <c r="A237" s="403" t="s">
        <v>11736</v>
      </c>
      <c r="B237">
        <v>7200</v>
      </c>
      <c r="C237" t="s">
        <v>14948</v>
      </c>
      <c r="D237">
        <v>61</v>
      </c>
      <c r="E237" s="404">
        <v>171106803</v>
      </c>
      <c r="F237" s="401" t="str">
        <f t="shared" si="6"/>
        <v>Í1+&amp;pÈ3bÎ</v>
      </c>
      <c r="G237" t="str">
        <f t="shared" si="7"/>
        <v>10</v>
      </c>
    </row>
    <row r="238" spans="1:7" ht="26.1">
      <c r="A238" s="403" t="s">
        <v>18676</v>
      </c>
      <c r="B238">
        <v>16800</v>
      </c>
      <c r="C238" t="s">
        <v>18677</v>
      </c>
      <c r="D238">
        <v>474</v>
      </c>
      <c r="E238" s="404">
        <v>171106618</v>
      </c>
      <c r="F238" s="401" t="str">
        <f t="shared" si="6"/>
        <v>Í1+&amp;]È84Î</v>
      </c>
      <c r="G238" t="str">
        <f t="shared" si="7"/>
        <v>10</v>
      </c>
    </row>
    <row r="239" spans="1:7" ht="26.1">
      <c r="A239" s="403" t="s">
        <v>14949</v>
      </c>
      <c r="B239">
        <v>36000</v>
      </c>
      <c r="C239" t="s">
        <v>14950</v>
      </c>
      <c r="D239">
        <v>314</v>
      </c>
      <c r="E239" s="404">
        <v>171107180</v>
      </c>
      <c r="F239" s="401" t="str">
        <f t="shared" si="6"/>
        <v>Í1+'2È0)Î</v>
      </c>
      <c r="G239" t="str">
        <f t="shared" si="7"/>
        <v>04</v>
      </c>
    </row>
    <row r="240" spans="1:7" ht="26.1">
      <c r="A240" s="403" t="s">
        <v>14951</v>
      </c>
      <c r="B240">
        <v>42400</v>
      </c>
      <c r="C240" t="s">
        <v>14952</v>
      </c>
      <c r="D240">
        <v>313</v>
      </c>
      <c r="E240" s="404">
        <v>171107179</v>
      </c>
      <c r="F240" s="401" t="str">
        <f t="shared" si="6"/>
        <v>Í1+'1È9[Î</v>
      </c>
      <c r="G240" t="str">
        <f t="shared" si="7"/>
        <v>04</v>
      </c>
    </row>
    <row r="241" spans="1:7" ht="26.1" hidden="1">
      <c r="A241" s="403" t="s">
        <v>14953</v>
      </c>
      <c r="B241">
        <v>28000</v>
      </c>
      <c r="C241" t="s">
        <v>14954</v>
      </c>
      <c r="D241">
        <v>573</v>
      </c>
      <c r="F241" s="401" t="e">
        <f t="shared" si="6"/>
        <v>#VALUE!</v>
      </c>
      <c r="G241" t="str">
        <f t="shared" si="7"/>
        <v>10</v>
      </c>
    </row>
    <row r="242" spans="1:7" ht="26.1">
      <c r="A242" s="403" t="s">
        <v>14955</v>
      </c>
      <c r="B242">
        <v>12000</v>
      </c>
      <c r="C242" t="s">
        <v>14956</v>
      </c>
      <c r="D242">
        <v>75</v>
      </c>
      <c r="E242" s="404">
        <v>171112040</v>
      </c>
      <c r="F242" s="401" t="str">
        <f t="shared" si="6"/>
        <v>Í1+,$È0gÎ</v>
      </c>
      <c r="G242" t="str">
        <f t="shared" si="7"/>
        <v>24</v>
      </c>
    </row>
    <row r="243" spans="1:7" ht="26.1" hidden="1">
      <c r="A243" s="403" t="s">
        <v>14957</v>
      </c>
      <c r="B243">
        <v>79400</v>
      </c>
      <c r="C243" t="s">
        <v>14958</v>
      </c>
      <c r="D243">
        <v>522</v>
      </c>
      <c r="F243" s="401" t="e">
        <f t="shared" si="6"/>
        <v>#VALUE!</v>
      </c>
      <c r="G243" t="str">
        <f t="shared" si="7"/>
        <v>22</v>
      </c>
    </row>
    <row r="244" spans="1:7" ht="26.1">
      <c r="A244" s="403" t="s">
        <v>14959</v>
      </c>
      <c r="B244">
        <v>13600</v>
      </c>
      <c r="C244" t="s">
        <v>14960</v>
      </c>
      <c r="D244">
        <v>64</v>
      </c>
      <c r="E244" s="404">
        <v>171110920</v>
      </c>
      <c r="F244" s="401" t="str">
        <f t="shared" si="6"/>
        <v>Í1+*|È0%Î</v>
      </c>
      <c r="G244" t="str">
        <f t="shared" si="7"/>
        <v>06</v>
      </c>
    </row>
    <row r="245" spans="1:7" ht="26.1">
      <c r="A245" s="403" t="s">
        <v>14961</v>
      </c>
      <c r="B245">
        <v>39200</v>
      </c>
      <c r="C245" t="s">
        <v>14962</v>
      </c>
      <c r="D245">
        <v>73</v>
      </c>
      <c r="E245" s="404">
        <v>171110770</v>
      </c>
      <c r="F245" s="401" t="str">
        <f t="shared" si="6"/>
        <v>Í1+*mÈ0PÎ</v>
      </c>
      <c r="G245" t="str">
        <f t="shared" si="7"/>
        <v>06</v>
      </c>
    </row>
    <row r="246" spans="1:7" ht="26.1">
      <c r="A246" s="403" t="s">
        <v>7100</v>
      </c>
      <c r="B246">
        <v>12000</v>
      </c>
      <c r="C246" t="s">
        <v>14963</v>
      </c>
      <c r="D246">
        <v>105</v>
      </c>
      <c r="E246" s="404">
        <v>171114642</v>
      </c>
      <c r="F246" s="401" t="str">
        <f t="shared" si="6"/>
        <v>Í1+.`È24Î</v>
      </c>
      <c r="G246" t="str">
        <f t="shared" si="7"/>
        <v>34</v>
      </c>
    </row>
    <row r="247" spans="1:7" ht="26.1">
      <c r="A247" s="403" t="s">
        <v>14964</v>
      </c>
      <c r="B247">
        <v>23200</v>
      </c>
      <c r="C247" t="s">
        <v>14965</v>
      </c>
      <c r="D247">
        <v>441</v>
      </c>
      <c r="E247" s="404">
        <v>171106627</v>
      </c>
      <c r="F247" s="401" t="str">
        <f t="shared" si="6"/>
        <v>Í1+&amp;^È72Î</v>
      </c>
      <c r="G247" t="str">
        <f t="shared" si="7"/>
        <v>10</v>
      </c>
    </row>
    <row r="248" spans="1:7" ht="26.1">
      <c r="A248" s="403" t="s">
        <v>14966</v>
      </c>
      <c r="B248">
        <v>40800</v>
      </c>
      <c r="C248" t="s">
        <v>14967</v>
      </c>
      <c r="D248">
        <v>154</v>
      </c>
      <c r="E248" s="404">
        <v>171111062</v>
      </c>
      <c r="F248" s="401" t="str">
        <f t="shared" si="6"/>
        <v>Í1++&amp;È2xÎ</v>
      </c>
      <c r="G248" t="str">
        <f t="shared" si="7"/>
        <v>26</v>
      </c>
    </row>
    <row r="249" spans="1:7" ht="26.1">
      <c r="A249" s="403" t="s">
        <v>14968</v>
      </c>
      <c r="B249">
        <v>15200</v>
      </c>
      <c r="C249" t="s">
        <v>14969</v>
      </c>
      <c r="D249">
        <v>446</v>
      </c>
      <c r="E249" s="404">
        <v>171109658</v>
      </c>
      <c r="F249" s="401" t="str">
        <f t="shared" si="6"/>
        <v>Í1+)aÈ8MÎ</v>
      </c>
      <c r="G249" t="str">
        <f t="shared" si="7"/>
        <v>36</v>
      </c>
    </row>
    <row r="250" spans="1:7" ht="26.1">
      <c r="A250" s="403" t="s">
        <v>14970</v>
      </c>
      <c r="B250">
        <v>21600</v>
      </c>
      <c r="C250" t="s">
        <v>14971</v>
      </c>
      <c r="D250">
        <v>449</v>
      </c>
      <c r="E250" s="404">
        <v>171109656</v>
      </c>
      <c r="F250" s="401" t="str">
        <f t="shared" si="6"/>
        <v>Í1+)aÈ6AÎ</v>
      </c>
      <c r="G250" t="str">
        <f t="shared" si="7"/>
        <v>36</v>
      </c>
    </row>
    <row r="251" spans="1:7" ht="26.1">
      <c r="A251" s="403" t="s">
        <v>14972</v>
      </c>
      <c r="B251">
        <v>45600</v>
      </c>
      <c r="C251" t="s">
        <v>14973</v>
      </c>
      <c r="D251">
        <v>444</v>
      </c>
      <c r="E251" s="404">
        <v>171107293</v>
      </c>
      <c r="F251" s="401" t="str">
        <f t="shared" si="6"/>
        <v>Í1+'=È3gÎ</v>
      </c>
      <c r="G251" t="str">
        <f t="shared" si="7"/>
        <v>04</v>
      </c>
    </row>
    <row r="252" spans="1:7" ht="26.1" hidden="1">
      <c r="A252" s="403" t="s">
        <v>14974</v>
      </c>
      <c r="B252">
        <v>74600</v>
      </c>
      <c r="C252" t="s">
        <v>14975</v>
      </c>
      <c r="D252">
        <v>292</v>
      </c>
      <c r="E252" s="404">
        <v>171117055</v>
      </c>
      <c r="F252" s="401" t="str">
        <f t="shared" si="6"/>
        <v>Í1+1%È51Î</v>
      </c>
      <c r="G252" t="str">
        <f t="shared" si="7"/>
        <v>22</v>
      </c>
    </row>
    <row r="253" spans="1:7" ht="26.1">
      <c r="A253" s="403" t="s">
        <v>18678</v>
      </c>
      <c r="B253">
        <v>16800</v>
      </c>
      <c r="C253" t="s">
        <v>18679</v>
      </c>
      <c r="D253">
        <v>445</v>
      </c>
      <c r="E253" s="404">
        <v>171109659</v>
      </c>
      <c r="F253" s="401" t="str">
        <f t="shared" si="6"/>
        <v>Í1+)aÈ9SÎ</v>
      </c>
      <c r="G253" t="str">
        <f t="shared" si="7"/>
        <v>36</v>
      </c>
    </row>
    <row r="254" spans="1:7" ht="26.1">
      <c r="A254" s="403" t="s">
        <v>18680</v>
      </c>
      <c r="B254">
        <v>77600</v>
      </c>
      <c r="C254" t="s">
        <v>18681</v>
      </c>
      <c r="D254">
        <v>452</v>
      </c>
      <c r="E254" s="404">
        <v>171109653</v>
      </c>
      <c r="F254" s="401" t="str">
        <f t="shared" si="6"/>
        <v>Í1+)aÈ3/Î</v>
      </c>
      <c r="G254" t="str">
        <f t="shared" si="7"/>
        <v>36</v>
      </c>
    </row>
    <row r="255" spans="1:7" ht="26.1">
      <c r="A255" s="403" t="s">
        <v>14976</v>
      </c>
      <c r="B255">
        <v>13600</v>
      </c>
      <c r="C255" t="s">
        <v>14977</v>
      </c>
      <c r="D255">
        <v>278</v>
      </c>
      <c r="E255" s="404">
        <v>171116076</v>
      </c>
      <c r="F255" s="401" t="str">
        <f t="shared" si="6"/>
        <v>Í1+0'È6&lt;Î</v>
      </c>
      <c r="G255" t="str">
        <f t="shared" si="7"/>
        <v>38</v>
      </c>
    </row>
    <row r="256" spans="1:7" ht="26.1">
      <c r="A256" s="403" t="s">
        <v>14978</v>
      </c>
      <c r="B256">
        <v>8800</v>
      </c>
      <c r="C256" t="s">
        <v>14979</v>
      </c>
      <c r="D256">
        <v>153</v>
      </c>
      <c r="E256" s="404">
        <v>171116062</v>
      </c>
      <c r="F256" s="401" t="str">
        <f t="shared" si="6"/>
        <v>Í1+0&amp;È2ÂÎ</v>
      </c>
      <c r="G256" t="str">
        <f t="shared" si="7"/>
        <v>38</v>
      </c>
    </row>
    <row r="257" spans="1:7" ht="26.1">
      <c r="A257" s="403" t="s">
        <v>14980</v>
      </c>
      <c r="B257">
        <v>12000</v>
      </c>
      <c r="C257" t="s">
        <v>14981</v>
      </c>
      <c r="D257">
        <v>152</v>
      </c>
      <c r="E257" s="404">
        <v>171115867</v>
      </c>
      <c r="F257" s="401" t="str">
        <f t="shared" si="6"/>
        <v>Í1+/vÈ7FÎ</v>
      </c>
      <c r="G257" t="str">
        <f t="shared" si="7"/>
        <v>38</v>
      </c>
    </row>
    <row r="258" spans="1:7" ht="26.1">
      <c r="A258" s="403" t="s">
        <v>6940</v>
      </c>
      <c r="B258">
        <v>55200</v>
      </c>
      <c r="C258" t="s">
        <v>14982</v>
      </c>
      <c r="D258">
        <v>85</v>
      </c>
      <c r="E258" s="404">
        <v>171107175</v>
      </c>
      <c r="F258" s="401" t="str">
        <f t="shared" si="6"/>
        <v>Í1+'1È5CÎ</v>
      </c>
      <c r="G258" t="str">
        <f t="shared" si="7"/>
        <v>04</v>
      </c>
    </row>
    <row r="259" spans="1:7" ht="26.1">
      <c r="A259" s="403" t="s">
        <v>14983</v>
      </c>
      <c r="B259">
        <v>20000</v>
      </c>
      <c r="C259" t="s">
        <v>14984</v>
      </c>
      <c r="D259">
        <v>220</v>
      </c>
      <c r="E259" s="404">
        <v>171116818</v>
      </c>
      <c r="F259" s="401" t="str">
        <f t="shared" ref="F259:F322" si="8">Code128(E259)</f>
        <v>Í1+0qÈ8;Î</v>
      </c>
      <c r="G259" t="str">
        <f t="shared" si="7"/>
        <v>40</v>
      </c>
    </row>
    <row r="260" spans="1:7" ht="26.1">
      <c r="A260" s="403" t="s">
        <v>14985</v>
      </c>
      <c r="B260">
        <v>20000</v>
      </c>
      <c r="C260" t="s">
        <v>14986</v>
      </c>
      <c r="D260">
        <v>242</v>
      </c>
      <c r="E260" s="404">
        <v>171112088</v>
      </c>
      <c r="F260" s="401" t="str">
        <f t="shared" si="8"/>
        <v>Í1+,(È8@Î</v>
      </c>
      <c r="G260" t="str">
        <f t="shared" ref="G260:G323" si="9">LEFT(C260,2)</f>
        <v>24</v>
      </c>
    </row>
    <row r="261" spans="1:7" ht="26.1">
      <c r="A261" s="403" t="s">
        <v>14987</v>
      </c>
      <c r="B261">
        <v>95200</v>
      </c>
      <c r="C261" t="s">
        <v>14988</v>
      </c>
      <c r="D261">
        <v>134</v>
      </c>
      <c r="E261" s="404">
        <v>171114041</v>
      </c>
      <c r="F261" s="401" t="str">
        <f t="shared" si="8"/>
        <v>Í1+.$È1sÎ</v>
      </c>
      <c r="G261" t="str">
        <f t="shared" si="9"/>
        <v>32</v>
      </c>
    </row>
    <row r="262" spans="1:7" ht="26.1" hidden="1">
      <c r="A262" s="403" t="s">
        <v>14989</v>
      </c>
      <c r="B262">
        <v>159400</v>
      </c>
      <c r="C262" t="s">
        <v>14990</v>
      </c>
      <c r="D262">
        <v>109</v>
      </c>
      <c r="E262" s="404">
        <v>171116195</v>
      </c>
      <c r="F262" s="401" t="str">
        <f t="shared" si="8"/>
        <v>Í1+03È5fÎ</v>
      </c>
      <c r="G262" t="str">
        <f t="shared" si="9"/>
        <v>22</v>
      </c>
    </row>
    <row r="263" spans="1:7" ht="26.1" hidden="1">
      <c r="A263" s="403" t="s">
        <v>14991</v>
      </c>
      <c r="B263">
        <v>100000</v>
      </c>
      <c r="C263" t="s">
        <v>14992</v>
      </c>
      <c r="D263">
        <v>492</v>
      </c>
      <c r="F263" s="401" t="e">
        <f t="shared" si="8"/>
        <v>#VALUE!</v>
      </c>
      <c r="G263" t="str">
        <f t="shared" si="9"/>
        <v>26</v>
      </c>
    </row>
    <row r="264" spans="1:7" ht="26.1" hidden="1">
      <c r="A264" s="403" t="s">
        <v>386</v>
      </c>
      <c r="B264">
        <v>170600</v>
      </c>
      <c r="C264" t="s">
        <v>14993</v>
      </c>
      <c r="D264">
        <v>236</v>
      </c>
      <c r="E264" s="404">
        <v>171117003</v>
      </c>
      <c r="F264" s="401" t="str">
        <f t="shared" si="8"/>
        <v>Í1+1ÂÈ3xÎ</v>
      </c>
      <c r="G264" t="str">
        <f t="shared" si="9"/>
        <v>22</v>
      </c>
    </row>
    <row r="265" spans="1:7" ht="26.1">
      <c r="A265" s="403" t="s">
        <v>14994</v>
      </c>
      <c r="B265">
        <v>23200</v>
      </c>
      <c r="C265" t="s">
        <v>14995</v>
      </c>
      <c r="D265">
        <v>26</v>
      </c>
      <c r="E265" s="404">
        <v>171110022</v>
      </c>
      <c r="F265" s="401" t="str">
        <f t="shared" si="8"/>
        <v>Í1+*"È2eÎ</v>
      </c>
      <c r="G265" t="str">
        <f t="shared" si="9"/>
        <v>36</v>
      </c>
    </row>
    <row r="266" spans="1:7" ht="26.1" hidden="1">
      <c r="A266" s="403" t="s">
        <v>14996</v>
      </c>
      <c r="B266">
        <v>157600</v>
      </c>
      <c r="C266" t="s">
        <v>14997</v>
      </c>
      <c r="D266">
        <v>489</v>
      </c>
      <c r="F266" s="401" t="e">
        <f t="shared" si="8"/>
        <v>#VALUE!</v>
      </c>
      <c r="G266" t="str">
        <f t="shared" si="9"/>
        <v>10</v>
      </c>
    </row>
    <row r="267" spans="1:7" ht="26.1">
      <c r="A267" s="403" t="s">
        <v>14998</v>
      </c>
      <c r="B267">
        <v>60000</v>
      </c>
      <c r="C267" t="s">
        <v>14999</v>
      </c>
      <c r="D267">
        <v>158</v>
      </c>
      <c r="E267" s="404">
        <v>171111966</v>
      </c>
      <c r="F267" s="401" t="str">
        <f t="shared" si="8"/>
        <v>Í1++ÄÈ6\Î</v>
      </c>
      <c r="G267" t="str">
        <f t="shared" si="9"/>
        <v>24</v>
      </c>
    </row>
    <row r="268" spans="1:7" ht="26.1" hidden="1">
      <c r="A268" s="403" t="s">
        <v>15000</v>
      </c>
      <c r="B268">
        <v>15200</v>
      </c>
      <c r="C268" t="s">
        <v>15001</v>
      </c>
      <c r="D268">
        <v>128</v>
      </c>
      <c r="F268" s="401" t="e">
        <f t="shared" si="8"/>
        <v>#VALUE!</v>
      </c>
      <c r="G268" t="str">
        <f t="shared" si="9"/>
        <v>30</v>
      </c>
    </row>
    <row r="269" spans="1:7" ht="26.1" hidden="1">
      <c r="A269" s="403" t="s">
        <v>15002</v>
      </c>
      <c r="B269">
        <v>34400</v>
      </c>
      <c r="C269" t="s">
        <v>15003</v>
      </c>
      <c r="D269">
        <v>488</v>
      </c>
      <c r="F269" s="401" t="e">
        <f t="shared" si="8"/>
        <v>#VALUE!</v>
      </c>
      <c r="G269" t="str">
        <f t="shared" si="9"/>
        <v>14</v>
      </c>
    </row>
    <row r="270" spans="1:7" ht="26.1">
      <c r="A270" s="403" t="s">
        <v>1441</v>
      </c>
      <c r="B270">
        <v>21600</v>
      </c>
      <c r="C270" t="s">
        <v>15004</v>
      </c>
      <c r="D270">
        <v>453</v>
      </c>
      <c r="E270" s="404">
        <v>171104294</v>
      </c>
      <c r="F270" s="401" t="str">
        <f t="shared" si="8"/>
        <v>Í1+$=È4dÎ</v>
      </c>
      <c r="G270" t="str">
        <f t="shared" si="9"/>
        <v>14</v>
      </c>
    </row>
    <row r="271" spans="1:7" ht="26.1">
      <c r="A271" s="403" t="s">
        <v>15005</v>
      </c>
      <c r="B271">
        <v>12000</v>
      </c>
      <c r="C271" t="s">
        <v>15006</v>
      </c>
      <c r="D271">
        <v>245</v>
      </c>
      <c r="E271" s="404">
        <v>171115917</v>
      </c>
      <c r="F271" s="401" t="str">
        <f t="shared" si="8"/>
        <v>Í1+/{È7ZÎ</v>
      </c>
      <c r="G271" t="str">
        <f t="shared" si="9"/>
        <v>38</v>
      </c>
    </row>
    <row r="272" spans="1:7" ht="26.1" hidden="1">
      <c r="A272" s="403" t="s">
        <v>15007</v>
      </c>
      <c r="B272">
        <v>4700</v>
      </c>
      <c r="C272" t="s">
        <v>15008</v>
      </c>
      <c r="D272">
        <v>597</v>
      </c>
      <c r="F272" s="401" t="e">
        <f t="shared" si="8"/>
        <v>#VALUE!</v>
      </c>
      <c r="G272" t="str">
        <f t="shared" si="9"/>
        <v>38</v>
      </c>
    </row>
    <row r="273" spans="1:7" ht="26.1" hidden="1">
      <c r="A273" s="403" t="s">
        <v>15009</v>
      </c>
      <c r="B273">
        <v>23200</v>
      </c>
      <c r="C273" t="s">
        <v>15010</v>
      </c>
      <c r="D273">
        <v>598</v>
      </c>
      <c r="F273" s="401" t="e">
        <f t="shared" si="8"/>
        <v>#VALUE!</v>
      </c>
      <c r="G273" t="str">
        <f t="shared" si="9"/>
        <v>38</v>
      </c>
    </row>
    <row r="274" spans="1:7" ht="26.1" hidden="1">
      <c r="A274" s="403" t="s">
        <v>15011</v>
      </c>
      <c r="B274">
        <v>8800</v>
      </c>
      <c r="C274" t="s">
        <v>15012</v>
      </c>
      <c r="D274">
        <v>600</v>
      </c>
      <c r="F274" s="401" t="e">
        <f t="shared" si="8"/>
        <v>#VALUE!</v>
      </c>
      <c r="G274" t="str">
        <f t="shared" si="9"/>
        <v>38</v>
      </c>
    </row>
    <row r="275" spans="1:7" ht="26.1" hidden="1">
      <c r="A275" s="403" t="s">
        <v>15013</v>
      </c>
      <c r="B275">
        <v>4700</v>
      </c>
      <c r="C275" t="s">
        <v>15014</v>
      </c>
      <c r="D275">
        <v>594</v>
      </c>
      <c r="F275" s="401" t="e">
        <f t="shared" si="8"/>
        <v>#VALUE!</v>
      </c>
      <c r="G275" t="str">
        <f t="shared" si="9"/>
        <v>38</v>
      </c>
    </row>
    <row r="276" spans="1:7" ht="26.1" hidden="1">
      <c r="A276" s="403" t="s">
        <v>15015</v>
      </c>
      <c r="B276">
        <v>383400</v>
      </c>
      <c r="C276" t="s">
        <v>15016</v>
      </c>
      <c r="D276">
        <v>585</v>
      </c>
      <c r="F276" s="401" t="e">
        <f t="shared" si="8"/>
        <v>#VALUE!</v>
      </c>
      <c r="G276" t="str">
        <f t="shared" si="9"/>
        <v>22</v>
      </c>
    </row>
    <row r="277" spans="1:7" ht="26.1">
      <c r="A277" s="403" t="s">
        <v>15017</v>
      </c>
      <c r="B277">
        <v>8800</v>
      </c>
      <c r="C277" t="s">
        <v>15018</v>
      </c>
      <c r="D277">
        <v>278</v>
      </c>
      <c r="E277" s="404">
        <v>171106996</v>
      </c>
      <c r="F277" s="401" t="str">
        <f t="shared" si="8"/>
        <v>Í1+&amp;ÇÈ6YÎ</v>
      </c>
      <c r="G277" t="str">
        <f t="shared" si="9"/>
        <v>04</v>
      </c>
    </row>
    <row r="278" spans="1:7" ht="26.1">
      <c r="A278" s="403" t="s">
        <v>15019</v>
      </c>
      <c r="B278">
        <v>10400</v>
      </c>
      <c r="C278" t="s">
        <v>15020</v>
      </c>
      <c r="D278">
        <v>301</v>
      </c>
      <c r="E278" s="404">
        <v>171114821</v>
      </c>
      <c r="F278" s="401" t="str">
        <f t="shared" si="8"/>
        <v>Í1+.rÈ1vÎ</v>
      </c>
      <c r="G278" t="str">
        <f t="shared" si="9"/>
        <v>34</v>
      </c>
    </row>
    <row r="279" spans="1:7" ht="26.1">
      <c r="A279" s="403" t="s">
        <v>15021</v>
      </c>
      <c r="B279">
        <v>3400</v>
      </c>
      <c r="C279" t="s">
        <v>15022</v>
      </c>
      <c r="D279">
        <v>130</v>
      </c>
      <c r="E279" s="404">
        <v>171116060</v>
      </c>
      <c r="F279" s="401" t="str">
        <f t="shared" si="8"/>
        <v>Í1+0&amp;È0{Î</v>
      </c>
      <c r="G279" t="str">
        <f t="shared" si="9"/>
        <v>38</v>
      </c>
    </row>
    <row r="280" spans="1:7" ht="26.1">
      <c r="A280" s="403" t="s">
        <v>15023</v>
      </c>
      <c r="B280">
        <v>4700</v>
      </c>
      <c r="C280" t="s">
        <v>15024</v>
      </c>
      <c r="D280">
        <v>137</v>
      </c>
      <c r="E280" s="404">
        <v>171116061</v>
      </c>
      <c r="F280" s="401" t="str">
        <f t="shared" si="8"/>
        <v>Í1+0&amp;È1ÅÎ</v>
      </c>
      <c r="G280" t="str">
        <f t="shared" si="9"/>
        <v>38</v>
      </c>
    </row>
    <row r="281" spans="1:7" ht="26.1">
      <c r="A281" s="403" t="s">
        <v>15025</v>
      </c>
      <c r="B281">
        <v>18400</v>
      </c>
      <c r="C281" t="s">
        <v>15026</v>
      </c>
      <c r="D281">
        <v>398</v>
      </c>
      <c r="E281" s="404">
        <v>171106575</v>
      </c>
      <c r="F281" s="401" t="str">
        <f t="shared" si="8"/>
        <v>Í1+&amp;YÈ5yÎ</v>
      </c>
      <c r="G281" t="str">
        <f t="shared" si="9"/>
        <v>10</v>
      </c>
    </row>
    <row r="282" spans="1:7" ht="26.1" hidden="1">
      <c r="A282" s="403" t="s">
        <v>15027</v>
      </c>
      <c r="B282">
        <v>24800</v>
      </c>
      <c r="C282" t="s">
        <v>15028</v>
      </c>
      <c r="D282">
        <v>593</v>
      </c>
      <c r="F282" s="401" t="e">
        <f t="shared" si="8"/>
        <v>#VALUE!</v>
      </c>
      <c r="G282" t="str">
        <f t="shared" si="9"/>
        <v>10</v>
      </c>
    </row>
    <row r="283" spans="1:7" ht="26.1">
      <c r="A283" s="403" t="s">
        <v>15029</v>
      </c>
      <c r="B283">
        <v>12000</v>
      </c>
      <c r="C283" t="s">
        <v>15030</v>
      </c>
      <c r="D283">
        <v>193</v>
      </c>
      <c r="E283" s="404">
        <v>171113987</v>
      </c>
      <c r="F283" s="401" t="str">
        <f t="shared" si="8"/>
        <v>Í1+-ÆÈ7pÎ</v>
      </c>
      <c r="G283" t="str">
        <f t="shared" si="9"/>
        <v>32</v>
      </c>
    </row>
    <row r="284" spans="1:7" ht="26.1">
      <c r="A284" s="403" t="s">
        <v>15031</v>
      </c>
      <c r="B284">
        <v>7200</v>
      </c>
      <c r="C284" t="s">
        <v>15032</v>
      </c>
      <c r="D284">
        <v>33</v>
      </c>
      <c r="E284" s="404">
        <v>171116045</v>
      </c>
      <c r="F284" s="401" t="str">
        <f t="shared" si="8"/>
        <v>Í1+0$È5*Î</v>
      </c>
      <c r="G284" t="str">
        <f t="shared" si="9"/>
        <v>38</v>
      </c>
    </row>
    <row r="285" spans="1:7" ht="26.1">
      <c r="A285" s="403" t="s">
        <v>15033</v>
      </c>
      <c r="B285">
        <v>13600</v>
      </c>
      <c r="C285" t="s">
        <v>15034</v>
      </c>
      <c r="D285">
        <v>264</v>
      </c>
      <c r="E285" s="404">
        <v>171115926</v>
      </c>
      <c r="F285" s="401" t="str">
        <f t="shared" si="8"/>
        <v>Í1+/|È6XÎ</v>
      </c>
      <c r="G285" t="str">
        <f t="shared" si="9"/>
        <v>38</v>
      </c>
    </row>
    <row r="286" spans="1:7" ht="26.1">
      <c r="A286" s="403" t="s">
        <v>15035</v>
      </c>
      <c r="B286">
        <v>18400</v>
      </c>
      <c r="C286" t="s">
        <v>15036</v>
      </c>
      <c r="D286">
        <v>404</v>
      </c>
      <c r="E286" s="404">
        <v>171106579</v>
      </c>
      <c r="F286" s="401" t="str">
        <f t="shared" si="8"/>
        <v>Í1+&amp;YÈ9*Î</v>
      </c>
      <c r="G286" t="str">
        <f t="shared" si="9"/>
        <v>10</v>
      </c>
    </row>
    <row r="287" spans="1:7" ht="26.1" hidden="1">
      <c r="A287" s="403" t="s">
        <v>15037</v>
      </c>
      <c r="B287">
        <v>15200</v>
      </c>
      <c r="C287" t="s">
        <v>15038</v>
      </c>
      <c r="D287">
        <v>567</v>
      </c>
      <c r="F287" s="401" t="e">
        <f t="shared" si="8"/>
        <v>#VALUE!</v>
      </c>
      <c r="G287" t="str">
        <f t="shared" si="9"/>
        <v>10</v>
      </c>
    </row>
    <row r="288" spans="1:7" ht="26.1">
      <c r="A288" s="403" t="s">
        <v>15039</v>
      </c>
      <c r="B288">
        <v>13600</v>
      </c>
      <c r="C288" t="s">
        <v>15040</v>
      </c>
      <c r="D288">
        <v>440</v>
      </c>
      <c r="E288" s="404">
        <v>171106613</v>
      </c>
      <c r="F288" s="401" t="str">
        <f t="shared" si="8"/>
        <v>Í1+&amp;]È3}Î</v>
      </c>
      <c r="G288" t="str">
        <f t="shared" si="9"/>
        <v>10</v>
      </c>
    </row>
    <row r="289" spans="1:7" ht="26.1">
      <c r="A289" s="403" t="s">
        <v>15041</v>
      </c>
      <c r="B289">
        <v>8800</v>
      </c>
      <c r="C289" t="s">
        <v>15042</v>
      </c>
      <c r="D289">
        <v>387</v>
      </c>
      <c r="E289" s="404">
        <v>171106567</v>
      </c>
      <c r="F289" s="401" t="str">
        <f t="shared" si="8"/>
        <v>Í1+&amp;XÈ7ÅÎ</v>
      </c>
      <c r="G289" t="str">
        <f t="shared" si="9"/>
        <v>10</v>
      </c>
    </row>
    <row r="290" spans="1:7" ht="26.1">
      <c r="A290" s="403" t="s">
        <v>15043</v>
      </c>
      <c r="B290">
        <v>50400</v>
      </c>
      <c r="C290" t="s">
        <v>15044</v>
      </c>
      <c r="D290">
        <v>438</v>
      </c>
      <c r="E290" s="404">
        <v>171106612</v>
      </c>
      <c r="F290" s="401" t="str">
        <f t="shared" si="8"/>
        <v>Í1+&amp;]È2wÎ</v>
      </c>
      <c r="G290" t="str">
        <f t="shared" si="9"/>
        <v>10</v>
      </c>
    </row>
    <row r="291" spans="1:7" ht="26.1">
      <c r="A291" s="403" t="s">
        <v>15045</v>
      </c>
      <c r="B291">
        <v>24800</v>
      </c>
      <c r="C291" t="s">
        <v>15046</v>
      </c>
      <c r="D291">
        <v>244</v>
      </c>
      <c r="E291" s="404">
        <v>171106549</v>
      </c>
      <c r="F291" s="401" t="str">
        <f t="shared" si="8"/>
        <v>Í1+&amp;VÈ9ÉÎ</v>
      </c>
      <c r="G291" t="str">
        <f t="shared" si="9"/>
        <v>10</v>
      </c>
    </row>
    <row r="292" spans="1:7" ht="26.1" hidden="1">
      <c r="A292" s="403" t="s">
        <v>15047</v>
      </c>
      <c r="B292">
        <v>29600</v>
      </c>
      <c r="C292" t="s">
        <v>15048</v>
      </c>
      <c r="D292">
        <v>540</v>
      </c>
      <c r="F292" s="401" t="e">
        <f t="shared" si="8"/>
        <v>#VALUE!</v>
      </c>
      <c r="G292" t="str">
        <f t="shared" si="9"/>
        <v>10</v>
      </c>
    </row>
    <row r="293" spans="1:7" ht="26.1">
      <c r="A293" s="403" t="s">
        <v>15049</v>
      </c>
      <c r="B293">
        <v>37600</v>
      </c>
      <c r="C293" t="s">
        <v>15050</v>
      </c>
      <c r="D293">
        <v>448</v>
      </c>
      <c r="E293" s="404">
        <v>171110734</v>
      </c>
      <c r="F293" s="401" t="str">
        <f t="shared" si="8"/>
        <v>Í1+*iÈ4XÎ</v>
      </c>
      <c r="G293" t="str">
        <f t="shared" si="9"/>
        <v>06</v>
      </c>
    </row>
    <row r="294" spans="1:7" ht="26.1">
      <c r="A294" s="403" t="s">
        <v>15051</v>
      </c>
      <c r="B294">
        <v>42400</v>
      </c>
      <c r="C294" t="s">
        <v>15052</v>
      </c>
      <c r="D294">
        <v>106</v>
      </c>
      <c r="E294" s="404">
        <v>171110853</v>
      </c>
      <c r="F294" s="401" t="str">
        <f t="shared" si="8"/>
        <v>Í1+*uÈ3ÆÎ</v>
      </c>
      <c r="G294" t="str">
        <f t="shared" si="9"/>
        <v>06</v>
      </c>
    </row>
    <row r="295" spans="1:7" ht="26.1">
      <c r="A295" s="403" t="s">
        <v>15053</v>
      </c>
      <c r="B295">
        <v>10400</v>
      </c>
      <c r="C295" t="s">
        <v>15054</v>
      </c>
      <c r="D295">
        <v>63</v>
      </c>
      <c r="E295" s="404">
        <v>171113963</v>
      </c>
      <c r="F295" s="401" t="str">
        <f t="shared" si="8"/>
        <v>Í1+-ÄÈ3PÎ</v>
      </c>
      <c r="G295" t="str">
        <f t="shared" si="9"/>
        <v>32</v>
      </c>
    </row>
    <row r="296" spans="1:7" ht="26.1">
      <c r="A296" s="403" t="s">
        <v>15055</v>
      </c>
      <c r="B296">
        <v>52000</v>
      </c>
      <c r="C296" t="s">
        <v>15056</v>
      </c>
      <c r="D296">
        <v>344</v>
      </c>
      <c r="E296" s="404">
        <v>171110665</v>
      </c>
      <c r="F296" s="401" t="str">
        <f t="shared" si="8"/>
        <v>Í1+*bÈ5BÎ</v>
      </c>
      <c r="G296" t="str">
        <f t="shared" si="9"/>
        <v>06</v>
      </c>
    </row>
    <row r="297" spans="1:7" ht="26.1" hidden="1">
      <c r="A297" s="403" t="s">
        <v>15057</v>
      </c>
      <c r="B297">
        <v>26400</v>
      </c>
      <c r="C297" t="s">
        <v>15058</v>
      </c>
      <c r="D297">
        <v>2</v>
      </c>
      <c r="F297" s="401" t="e">
        <f t="shared" si="8"/>
        <v>#VALUE!</v>
      </c>
      <c r="G297" t="str">
        <f t="shared" si="9"/>
        <v>30</v>
      </c>
    </row>
    <row r="298" spans="1:7" ht="26.1">
      <c r="A298" s="403" t="s">
        <v>15059</v>
      </c>
      <c r="B298">
        <v>4700</v>
      </c>
      <c r="C298" t="s">
        <v>15060</v>
      </c>
      <c r="D298">
        <v>212</v>
      </c>
      <c r="E298" s="404">
        <v>171115898</v>
      </c>
      <c r="F298" s="401" t="str">
        <f t="shared" si="8"/>
        <v>Í1+/yÈ8XÎ</v>
      </c>
      <c r="G298" t="str">
        <f t="shared" si="9"/>
        <v>38</v>
      </c>
    </row>
    <row r="299" spans="1:7" ht="26.1" hidden="1">
      <c r="A299" s="403" t="s">
        <v>15061</v>
      </c>
      <c r="B299">
        <v>13600</v>
      </c>
      <c r="C299" t="s">
        <v>15062</v>
      </c>
      <c r="D299">
        <v>537</v>
      </c>
      <c r="F299" s="401" t="e">
        <f t="shared" si="8"/>
        <v>#VALUE!</v>
      </c>
      <c r="G299" t="str">
        <f t="shared" si="9"/>
        <v>38</v>
      </c>
    </row>
    <row r="300" spans="1:7" ht="26.1">
      <c r="A300" s="403" t="s">
        <v>15063</v>
      </c>
      <c r="B300">
        <v>45600</v>
      </c>
      <c r="C300" t="s">
        <v>15064</v>
      </c>
      <c r="D300">
        <v>162</v>
      </c>
      <c r="E300" s="404">
        <v>171107060</v>
      </c>
      <c r="F300" s="401" t="str">
        <f t="shared" si="8"/>
        <v>Í1+'&amp;È0`Î</v>
      </c>
      <c r="G300" t="str">
        <f t="shared" si="9"/>
        <v>04</v>
      </c>
    </row>
    <row r="301" spans="1:7" ht="26.1">
      <c r="A301" s="403" t="s">
        <v>15065</v>
      </c>
      <c r="B301">
        <v>36000</v>
      </c>
      <c r="C301" t="s">
        <v>15066</v>
      </c>
      <c r="D301">
        <v>146</v>
      </c>
      <c r="E301" s="404">
        <v>171116755</v>
      </c>
      <c r="F301" s="401" t="str">
        <f t="shared" si="8"/>
        <v>Í1+0kÈ5xÎ</v>
      </c>
      <c r="G301" t="str">
        <f t="shared" si="9"/>
        <v>40</v>
      </c>
    </row>
    <row r="302" spans="1:7" ht="26.1">
      <c r="A302" s="403" t="s">
        <v>15067</v>
      </c>
      <c r="B302">
        <v>3400</v>
      </c>
      <c r="C302" t="s">
        <v>15068</v>
      </c>
      <c r="D302">
        <v>54</v>
      </c>
      <c r="E302" s="404">
        <v>171114595</v>
      </c>
      <c r="F302" s="401" t="str">
        <f t="shared" si="8"/>
        <v>Í1+.[È52Î</v>
      </c>
      <c r="G302" t="str">
        <f t="shared" si="9"/>
        <v>34</v>
      </c>
    </row>
    <row r="303" spans="1:7" ht="26.1" hidden="1">
      <c r="A303" s="403" t="s">
        <v>15069</v>
      </c>
      <c r="B303">
        <v>7200</v>
      </c>
      <c r="C303" t="s">
        <v>15070</v>
      </c>
      <c r="D303">
        <v>13</v>
      </c>
      <c r="F303" s="401" t="e">
        <f t="shared" si="8"/>
        <v>#VALUE!</v>
      </c>
      <c r="G303" t="str">
        <f t="shared" si="9"/>
        <v>30</v>
      </c>
    </row>
    <row r="304" spans="1:7" ht="26.1">
      <c r="A304" s="403" t="s">
        <v>15071</v>
      </c>
      <c r="B304">
        <v>21600</v>
      </c>
      <c r="C304" t="s">
        <v>15072</v>
      </c>
      <c r="D304">
        <v>185</v>
      </c>
      <c r="E304" s="404">
        <v>171110504</v>
      </c>
      <c r="F304" s="401" t="str">
        <f t="shared" si="8"/>
        <v>Í1+*RÈ4cÎ</v>
      </c>
      <c r="G304" t="str">
        <f t="shared" si="9"/>
        <v>06</v>
      </c>
    </row>
    <row r="305" spans="1:7" ht="26.1">
      <c r="A305" s="403" t="s">
        <v>15073</v>
      </c>
      <c r="B305">
        <v>28000</v>
      </c>
      <c r="C305" t="s">
        <v>15074</v>
      </c>
      <c r="D305">
        <v>257</v>
      </c>
      <c r="E305" s="404">
        <v>171104147</v>
      </c>
      <c r="F305" s="401" t="str">
        <f t="shared" si="8"/>
        <v>Í1+$.È7:Î</v>
      </c>
      <c r="G305" t="str">
        <f t="shared" si="9"/>
        <v>14</v>
      </c>
    </row>
    <row r="306" spans="1:7" ht="26.1" hidden="1">
      <c r="A306" s="403" t="s">
        <v>15075</v>
      </c>
      <c r="B306">
        <v>4700</v>
      </c>
      <c r="C306" t="s">
        <v>15076</v>
      </c>
      <c r="D306">
        <v>358</v>
      </c>
      <c r="F306" s="401" t="e">
        <f t="shared" si="8"/>
        <v>#VALUE!</v>
      </c>
      <c r="G306" t="str">
        <f t="shared" si="9"/>
        <v>30</v>
      </c>
    </row>
    <row r="307" spans="1:7" ht="26.1">
      <c r="A307" s="403" t="s">
        <v>18682</v>
      </c>
      <c r="B307">
        <v>77600</v>
      </c>
      <c r="C307" t="s">
        <v>18683</v>
      </c>
      <c r="D307">
        <v>285</v>
      </c>
      <c r="E307" s="404">
        <v>171111121</v>
      </c>
      <c r="F307" s="401" t="str">
        <f t="shared" si="8"/>
        <v>Í1++,È1#Î</v>
      </c>
      <c r="G307" t="str">
        <f t="shared" si="9"/>
        <v>26</v>
      </c>
    </row>
    <row r="308" spans="1:7" ht="26.1">
      <c r="A308" s="403" t="s">
        <v>15077</v>
      </c>
      <c r="B308">
        <v>3400</v>
      </c>
      <c r="C308" t="s">
        <v>15078</v>
      </c>
      <c r="D308">
        <v>420</v>
      </c>
      <c r="E308" s="404">
        <v>171109682</v>
      </c>
      <c r="F308" s="401" t="str">
        <f t="shared" si="8"/>
        <v>Í1+)dÈ25Î</v>
      </c>
      <c r="G308" t="str">
        <f t="shared" si="9"/>
        <v>36</v>
      </c>
    </row>
    <row r="309" spans="1:7" ht="26.1">
      <c r="A309" s="403" t="s">
        <v>15079</v>
      </c>
      <c r="B309">
        <v>29600</v>
      </c>
      <c r="C309" t="s">
        <v>15080</v>
      </c>
      <c r="D309">
        <v>238</v>
      </c>
      <c r="E309" s="404">
        <v>171114761</v>
      </c>
      <c r="F309" s="401" t="str">
        <f t="shared" si="8"/>
        <v>Í1+.lÈ1^Î</v>
      </c>
      <c r="G309" t="str">
        <f t="shared" si="9"/>
        <v>34</v>
      </c>
    </row>
    <row r="310" spans="1:7" ht="26.1" hidden="1">
      <c r="A310" s="403" t="s">
        <v>15081</v>
      </c>
      <c r="B310">
        <v>217000</v>
      </c>
      <c r="C310" t="s">
        <v>15082</v>
      </c>
      <c r="D310">
        <v>353</v>
      </c>
      <c r="F310" s="401" t="e">
        <f t="shared" si="8"/>
        <v>#VALUE!</v>
      </c>
      <c r="G310" t="str">
        <f t="shared" si="9"/>
        <v>22</v>
      </c>
    </row>
    <row r="311" spans="1:7" ht="26.1">
      <c r="A311" s="403" t="s">
        <v>10781</v>
      </c>
      <c r="B311">
        <v>8800</v>
      </c>
      <c r="C311" t="s">
        <v>15083</v>
      </c>
      <c r="D311">
        <v>93</v>
      </c>
      <c r="E311" s="404">
        <v>171110791</v>
      </c>
      <c r="F311" s="401" t="str">
        <f t="shared" si="8"/>
        <v>Í1+*oÈ1^Î</v>
      </c>
      <c r="G311" t="str">
        <f t="shared" si="9"/>
        <v>06</v>
      </c>
    </row>
    <row r="312" spans="1:7" ht="26.1">
      <c r="A312" s="403" t="s">
        <v>1955</v>
      </c>
      <c r="B312">
        <v>8800</v>
      </c>
      <c r="C312" t="s">
        <v>15084</v>
      </c>
      <c r="D312">
        <v>301</v>
      </c>
      <c r="E312" s="404">
        <v>171106910</v>
      </c>
      <c r="F312" s="401" t="str">
        <f t="shared" si="8"/>
        <v>Í1+&amp;{È0|Î</v>
      </c>
      <c r="G312" t="str">
        <f t="shared" si="9"/>
        <v>04</v>
      </c>
    </row>
    <row r="313" spans="1:7" ht="26.1" hidden="1">
      <c r="A313" s="403" t="s">
        <v>15085</v>
      </c>
      <c r="B313">
        <v>16800</v>
      </c>
      <c r="C313" t="s">
        <v>15086</v>
      </c>
      <c r="D313">
        <v>514</v>
      </c>
      <c r="F313" s="401" t="e">
        <f t="shared" si="8"/>
        <v>#VALUE!</v>
      </c>
      <c r="G313" t="str">
        <f t="shared" si="9"/>
        <v>24</v>
      </c>
    </row>
    <row r="314" spans="1:7" ht="26.1">
      <c r="A314" s="403" t="s">
        <v>18684</v>
      </c>
      <c r="B314">
        <v>16800</v>
      </c>
      <c r="C314" t="s">
        <v>18685</v>
      </c>
      <c r="D314">
        <v>436</v>
      </c>
      <c r="E314" s="404">
        <v>171111932</v>
      </c>
      <c r="F314" s="401" t="str">
        <f t="shared" si="8"/>
        <v>Í1++}È28Î</v>
      </c>
      <c r="G314" t="str">
        <f t="shared" si="9"/>
        <v>24</v>
      </c>
    </row>
    <row r="315" spans="1:7" ht="26.1">
      <c r="A315" s="403" t="s">
        <v>15087</v>
      </c>
      <c r="B315">
        <v>3400</v>
      </c>
      <c r="C315" t="s">
        <v>15088</v>
      </c>
      <c r="D315">
        <v>236</v>
      </c>
      <c r="E315" s="404">
        <v>171114177</v>
      </c>
      <c r="F315" s="401" t="str">
        <f t="shared" si="8"/>
        <v>Í1+.1È7dÎ</v>
      </c>
      <c r="G315" t="str">
        <f t="shared" si="9"/>
        <v>32</v>
      </c>
    </row>
    <row r="316" spans="1:7" ht="26.1">
      <c r="A316" s="403" t="s">
        <v>15087</v>
      </c>
      <c r="B316">
        <v>3400</v>
      </c>
      <c r="C316" t="s">
        <v>15089</v>
      </c>
      <c r="D316">
        <v>288</v>
      </c>
      <c r="E316" s="404">
        <v>171114220</v>
      </c>
      <c r="F316" s="401" t="str">
        <f t="shared" si="8"/>
        <v>Í1+.6È0NÎ</v>
      </c>
      <c r="G316" t="str">
        <f t="shared" si="9"/>
        <v>32</v>
      </c>
    </row>
    <row r="317" spans="1:7" ht="26.1">
      <c r="A317" s="403" t="s">
        <v>15090</v>
      </c>
      <c r="B317">
        <v>48800</v>
      </c>
      <c r="C317" t="s">
        <v>15091</v>
      </c>
      <c r="D317">
        <v>176</v>
      </c>
      <c r="E317" s="404">
        <v>171112102</v>
      </c>
      <c r="F317" s="401" t="str">
        <f t="shared" si="8"/>
        <v>Í1+,*È2$Î</v>
      </c>
      <c r="G317" t="str">
        <f t="shared" si="9"/>
        <v>24</v>
      </c>
    </row>
    <row r="318" spans="1:7" ht="26.1">
      <c r="A318" s="403" t="s">
        <v>15092</v>
      </c>
      <c r="B318">
        <v>48800</v>
      </c>
      <c r="C318" t="s">
        <v>15093</v>
      </c>
      <c r="D318">
        <v>214</v>
      </c>
      <c r="E318" s="404">
        <v>171112123</v>
      </c>
      <c r="F318" s="401" t="str">
        <f t="shared" si="8"/>
        <v>Í1+,,È32Î</v>
      </c>
      <c r="G318" t="str">
        <f t="shared" si="9"/>
        <v>24</v>
      </c>
    </row>
    <row r="319" spans="1:7" ht="26.1">
      <c r="A319" s="403" t="s">
        <v>15094</v>
      </c>
      <c r="B319">
        <v>36000</v>
      </c>
      <c r="C319" t="s">
        <v>15095</v>
      </c>
      <c r="D319">
        <v>449</v>
      </c>
      <c r="E319" s="404">
        <v>171107297</v>
      </c>
      <c r="F319" s="401" t="str">
        <f t="shared" si="8"/>
        <v>Í1+'=È7ÃÎ</v>
      </c>
      <c r="G319" t="str">
        <f t="shared" si="9"/>
        <v>04</v>
      </c>
    </row>
    <row r="320" spans="1:7" ht="26.1">
      <c r="A320" s="403" t="s">
        <v>15096</v>
      </c>
      <c r="B320">
        <v>7200</v>
      </c>
      <c r="C320" t="s">
        <v>15097</v>
      </c>
      <c r="D320">
        <v>452</v>
      </c>
      <c r="E320" s="404">
        <v>171107299</v>
      </c>
      <c r="F320" s="401" t="str">
        <f t="shared" si="8"/>
        <v>Í1+'=È9$Î</v>
      </c>
      <c r="G320" t="str">
        <f t="shared" si="9"/>
        <v>04</v>
      </c>
    </row>
    <row r="321" spans="1:7" ht="26.1">
      <c r="A321" s="403" t="s">
        <v>15098</v>
      </c>
      <c r="B321">
        <v>82400</v>
      </c>
      <c r="C321" t="s">
        <v>15099</v>
      </c>
      <c r="D321">
        <v>193</v>
      </c>
      <c r="E321" s="404">
        <v>171108756</v>
      </c>
      <c r="F321" s="401" t="str">
        <f t="shared" si="8"/>
        <v>Í1+(kÈ6fÎ</v>
      </c>
      <c r="G321" t="str">
        <f t="shared" si="9"/>
        <v>16</v>
      </c>
    </row>
    <row r="322" spans="1:7" ht="26.1">
      <c r="A322" s="403" t="s">
        <v>15100</v>
      </c>
      <c r="B322">
        <v>40800</v>
      </c>
      <c r="C322" t="s">
        <v>15101</v>
      </c>
      <c r="D322">
        <v>191</v>
      </c>
      <c r="E322" s="404">
        <v>171108758</v>
      </c>
      <c r="F322" s="401" t="str">
        <f t="shared" si="8"/>
        <v>Í1+(kÈ8rÎ</v>
      </c>
      <c r="G322" t="str">
        <f t="shared" si="9"/>
        <v>16</v>
      </c>
    </row>
    <row r="323" spans="1:7" ht="26.1" hidden="1">
      <c r="A323" s="403" t="s">
        <v>15102</v>
      </c>
      <c r="B323">
        <v>137000</v>
      </c>
      <c r="C323" t="s">
        <v>15103</v>
      </c>
      <c r="D323">
        <v>350</v>
      </c>
      <c r="F323" s="401" t="e">
        <f t="shared" ref="F323:F386" si="10">Code128(E323)</f>
        <v>#VALUE!</v>
      </c>
      <c r="G323" t="str">
        <f t="shared" si="9"/>
        <v>22</v>
      </c>
    </row>
    <row r="324" spans="1:7" ht="26.1">
      <c r="A324" s="403" t="s">
        <v>7129</v>
      </c>
      <c r="B324">
        <v>15200</v>
      </c>
      <c r="C324" t="s">
        <v>15104</v>
      </c>
      <c r="D324">
        <v>380</v>
      </c>
      <c r="E324" s="404">
        <v>171107242</v>
      </c>
      <c r="F324" s="401" t="str">
        <f t="shared" si="10"/>
        <v>Í1+'8È2MÎ</v>
      </c>
      <c r="G324" t="str">
        <f t="shared" ref="G324:G387" si="11">LEFT(C324,2)</f>
        <v>04</v>
      </c>
    </row>
    <row r="325" spans="1:7" ht="26.1">
      <c r="A325" s="403" t="s">
        <v>15105</v>
      </c>
      <c r="B325">
        <v>28000</v>
      </c>
      <c r="C325" t="s">
        <v>15106</v>
      </c>
      <c r="D325">
        <v>447</v>
      </c>
      <c r="E325" s="404">
        <v>171104374</v>
      </c>
      <c r="F325" s="401" t="str">
        <f t="shared" si="10"/>
        <v>Í1+$EÈ4ÈÎ</v>
      </c>
      <c r="G325" t="str">
        <f t="shared" si="11"/>
        <v>20</v>
      </c>
    </row>
    <row r="326" spans="1:7" ht="26.1">
      <c r="A326" s="403" t="s">
        <v>15107</v>
      </c>
      <c r="B326">
        <v>10400</v>
      </c>
      <c r="C326" t="s">
        <v>15108</v>
      </c>
      <c r="D326">
        <v>270</v>
      </c>
      <c r="E326" s="404">
        <v>171116074</v>
      </c>
      <c r="F326" s="401" t="str">
        <f t="shared" si="10"/>
        <v>Í1+0'È40Î</v>
      </c>
      <c r="G326" t="str">
        <f t="shared" si="11"/>
        <v>38</v>
      </c>
    </row>
    <row r="327" spans="1:7" ht="26.1">
      <c r="A327" s="403" t="s">
        <v>15109</v>
      </c>
      <c r="B327">
        <v>4700</v>
      </c>
      <c r="C327" t="s">
        <v>15110</v>
      </c>
      <c r="D327">
        <v>275</v>
      </c>
      <c r="E327" s="404">
        <v>171115934</v>
      </c>
      <c r="F327" s="401" t="str">
        <f t="shared" si="10"/>
        <v>Í1+/}È4PÎ</v>
      </c>
      <c r="G327" t="str">
        <f t="shared" si="11"/>
        <v>38</v>
      </c>
    </row>
    <row r="328" spans="1:7" ht="26.1">
      <c r="A328" s="403" t="s">
        <v>15111</v>
      </c>
      <c r="B328">
        <v>24800</v>
      </c>
      <c r="C328" t="s">
        <v>15112</v>
      </c>
      <c r="D328">
        <v>239</v>
      </c>
      <c r="E328" s="404">
        <v>171114762</v>
      </c>
      <c r="F328" s="401" t="str">
        <f t="shared" si="10"/>
        <v>Í1+.lÈ2dÎ</v>
      </c>
      <c r="G328" t="str">
        <f t="shared" si="11"/>
        <v>34</v>
      </c>
    </row>
    <row r="329" spans="1:7" ht="26.1" hidden="1">
      <c r="A329" s="403" t="s">
        <v>15113</v>
      </c>
      <c r="B329">
        <v>40800</v>
      </c>
      <c r="C329" t="s">
        <v>15114</v>
      </c>
      <c r="D329">
        <v>523</v>
      </c>
      <c r="F329" s="401" t="e">
        <f t="shared" si="10"/>
        <v>#VALUE!</v>
      </c>
      <c r="G329" t="str">
        <f t="shared" si="11"/>
        <v>10</v>
      </c>
    </row>
    <row r="330" spans="1:7" ht="26.1" hidden="1">
      <c r="A330" s="403" t="s">
        <v>15115</v>
      </c>
      <c r="B330">
        <v>23200</v>
      </c>
      <c r="C330" t="s">
        <v>15116</v>
      </c>
      <c r="D330">
        <v>524</v>
      </c>
      <c r="F330" s="401" t="e">
        <f t="shared" si="10"/>
        <v>#VALUE!</v>
      </c>
      <c r="G330" t="str">
        <f t="shared" si="11"/>
        <v>10</v>
      </c>
    </row>
    <row r="331" spans="1:7" ht="26.1">
      <c r="A331" s="403" t="s">
        <v>14222</v>
      </c>
      <c r="B331">
        <v>10400</v>
      </c>
      <c r="C331" t="s">
        <v>15117</v>
      </c>
      <c r="D331">
        <v>91</v>
      </c>
      <c r="E331" s="404">
        <v>171107173</v>
      </c>
      <c r="F331" s="401" t="str">
        <f t="shared" si="10"/>
        <v>Í1+'1È37Î</v>
      </c>
      <c r="G331" t="str">
        <f t="shared" si="11"/>
        <v>04</v>
      </c>
    </row>
    <row r="332" spans="1:7" ht="26.1" hidden="1">
      <c r="A332" s="403" t="s">
        <v>15118</v>
      </c>
      <c r="B332">
        <v>55200</v>
      </c>
      <c r="C332" t="s">
        <v>15119</v>
      </c>
      <c r="D332">
        <v>517</v>
      </c>
      <c r="F332" s="401" t="e">
        <f t="shared" si="10"/>
        <v>#VALUE!</v>
      </c>
      <c r="G332" t="str">
        <f t="shared" si="11"/>
        <v>06</v>
      </c>
    </row>
    <row r="333" spans="1:7" ht="26.1">
      <c r="A333" s="403" t="s">
        <v>15120</v>
      </c>
      <c r="B333">
        <v>8800</v>
      </c>
      <c r="C333" t="s">
        <v>15121</v>
      </c>
      <c r="D333">
        <v>400</v>
      </c>
      <c r="E333" s="404">
        <v>171110688</v>
      </c>
      <c r="F333" s="401" t="str">
        <f t="shared" si="10"/>
        <v>Í1+*dÈ8\Î</v>
      </c>
      <c r="G333" t="str">
        <f t="shared" si="11"/>
        <v>06</v>
      </c>
    </row>
    <row r="334" spans="1:7" ht="26.1">
      <c r="A334" s="403" t="s">
        <v>15122</v>
      </c>
      <c r="B334">
        <v>7200</v>
      </c>
      <c r="C334" t="s">
        <v>15123</v>
      </c>
      <c r="D334">
        <v>140</v>
      </c>
      <c r="E334" s="404">
        <v>171115857</v>
      </c>
      <c r="F334" s="401" t="str">
        <f t="shared" si="10"/>
        <v>Í1+/uÈ7BÎ</v>
      </c>
      <c r="G334" t="str">
        <f t="shared" si="11"/>
        <v>38</v>
      </c>
    </row>
    <row r="335" spans="1:7" ht="26.1">
      <c r="A335" s="403" t="s">
        <v>15124</v>
      </c>
      <c r="B335">
        <v>72800</v>
      </c>
      <c r="C335" t="s">
        <v>15125</v>
      </c>
      <c r="D335">
        <v>75</v>
      </c>
      <c r="E335" s="404">
        <v>171103997</v>
      </c>
      <c r="F335" s="401" t="str">
        <f t="shared" si="10"/>
        <v>Í1+#ÇÈ7VÎ</v>
      </c>
      <c r="G335" t="str">
        <f t="shared" si="11"/>
        <v>14</v>
      </c>
    </row>
    <row r="336" spans="1:7" ht="26.1" hidden="1">
      <c r="A336" s="403" t="s">
        <v>15126</v>
      </c>
      <c r="B336">
        <v>122600</v>
      </c>
      <c r="C336" t="s">
        <v>15127</v>
      </c>
      <c r="D336">
        <v>554</v>
      </c>
      <c r="F336" s="401" t="e">
        <f t="shared" si="10"/>
        <v>#VALUE!</v>
      </c>
      <c r="G336" t="str">
        <f t="shared" si="11"/>
        <v>22</v>
      </c>
    </row>
    <row r="337" spans="1:7" ht="26.1">
      <c r="A337" s="403" t="s">
        <v>15128</v>
      </c>
      <c r="B337">
        <v>4700</v>
      </c>
      <c r="C337" t="s">
        <v>15129</v>
      </c>
      <c r="D337">
        <v>105</v>
      </c>
      <c r="E337" s="404">
        <v>171114005</v>
      </c>
      <c r="F337" s="401" t="str">
        <f t="shared" si="10"/>
        <v>Í1+.ÂÈ5{Î</v>
      </c>
      <c r="G337" t="str">
        <f t="shared" si="11"/>
        <v>32</v>
      </c>
    </row>
    <row r="338" spans="1:7" ht="26.1">
      <c r="A338" s="403" t="s">
        <v>15130</v>
      </c>
      <c r="B338">
        <v>7200</v>
      </c>
      <c r="C338" t="s">
        <v>15131</v>
      </c>
      <c r="D338">
        <v>39</v>
      </c>
      <c r="E338" s="404">
        <v>171104643</v>
      </c>
      <c r="F338" s="401" t="str">
        <f t="shared" si="10"/>
        <v>Í1+$`È3ÇÎ</v>
      </c>
      <c r="G338" t="str">
        <f t="shared" si="11"/>
        <v>20</v>
      </c>
    </row>
    <row r="339" spans="1:7" ht="26.1">
      <c r="A339" s="403" t="s">
        <v>15132</v>
      </c>
      <c r="B339">
        <v>23200</v>
      </c>
      <c r="C339" t="s">
        <v>15133</v>
      </c>
      <c r="D339">
        <v>238</v>
      </c>
      <c r="E339" s="404">
        <v>171104546</v>
      </c>
      <c r="F339" s="401" t="str">
        <f t="shared" si="10"/>
        <v>Í1+$VÈ6mÎ</v>
      </c>
      <c r="G339" t="str">
        <f t="shared" si="11"/>
        <v>20</v>
      </c>
    </row>
    <row r="340" spans="1:7" ht="26.1">
      <c r="A340" s="403" t="s">
        <v>15134</v>
      </c>
      <c r="B340">
        <v>4700</v>
      </c>
      <c r="C340" t="s">
        <v>15135</v>
      </c>
      <c r="D340">
        <v>331</v>
      </c>
      <c r="E340" s="404">
        <v>171109759</v>
      </c>
      <c r="F340" s="401" t="str">
        <f t="shared" si="10"/>
        <v>Í1+)kÈ9{Î</v>
      </c>
      <c r="G340" t="str">
        <f t="shared" si="11"/>
        <v>36</v>
      </c>
    </row>
    <row r="341" spans="1:7" ht="26.1">
      <c r="A341" s="403" t="s">
        <v>15136</v>
      </c>
      <c r="B341">
        <v>8800</v>
      </c>
      <c r="C341" t="s">
        <v>15137</v>
      </c>
      <c r="D341">
        <v>311</v>
      </c>
      <c r="E341" s="404">
        <v>171107018</v>
      </c>
      <c r="F341" s="401" t="str">
        <f t="shared" si="10"/>
        <v>Í1+'!È8|Î</v>
      </c>
      <c r="G341" t="str">
        <f t="shared" si="11"/>
        <v>04</v>
      </c>
    </row>
    <row r="342" spans="1:7" ht="26.1">
      <c r="A342" s="403" t="s">
        <v>3375</v>
      </c>
      <c r="B342">
        <v>31200</v>
      </c>
      <c r="C342" t="s">
        <v>15138</v>
      </c>
      <c r="D342">
        <v>322</v>
      </c>
      <c r="E342" s="404">
        <v>171109766</v>
      </c>
      <c r="F342" s="401" t="str">
        <f t="shared" si="10"/>
        <v>Í1+)lÈ6mÎ</v>
      </c>
      <c r="G342" t="str">
        <f t="shared" si="11"/>
        <v>36</v>
      </c>
    </row>
    <row r="343" spans="1:7" ht="26.1">
      <c r="A343" s="403" t="s">
        <v>15139</v>
      </c>
      <c r="B343">
        <v>4700</v>
      </c>
      <c r="C343" t="s">
        <v>15140</v>
      </c>
      <c r="D343">
        <v>216</v>
      </c>
      <c r="E343" s="404">
        <v>171110656</v>
      </c>
      <c r="F343" s="401" t="str">
        <f t="shared" si="10"/>
        <v>Í1+*aÈ6DÎ</v>
      </c>
      <c r="G343" t="str">
        <f t="shared" si="11"/>
        <v>06</v>
      </c>
    </row>
    <row r="344" spans="1:7" ht="26.1">
      <c r="A344" s="403" t="s">
        <v>15141</v>
      </c>
      <c r="B344">
        <v>34400</v>
      </c>
      <c r="C344" t="s">
        <v>15142</v>
      </c>
      <c r="D344">
        <v>117</v>
      </c>
      <c r="E344" s="404">
        <v>171106851</v>
      </c>
      <c r="F344" s="401" t="str">
        <f t="shared" si="10"/>
        <v>Í1+&amp;uÈ1jÎ</v>
      </c>
      <c r="G344" t="str">
        <f t="shared" si="11"/>
        <v>10</v>
      </c>
    </row>
    <row r="345" spans="1:7" ht="26.1">
      <c r="A345" s="403" t="s">
        <v>15143</v>
      </c>
      <c r="B345">
        <v>29600</v>
      </c>
      <c r="C345" t="s">
        <v>15144</v>
      </c>
      <c r="D345">
        <v>121</v>
      </c>
      <c r="E345" s="404">
        <v>171106853</v>
      </c>
      <c r="F345" s="401" t="str">
        <f t="shared" si="10"/>
        <v>Í1+&amp;uÈ3vÎ</v>
      </c>
      <c r="G345" t="str">
        <f t="shared" si="11"/>
        <v>10</v>
      </c>
    </row>
    <row r="346" spans="1:7" ht="26.1">
      <c r="A346" s="403" t="s">
        <v>15145</v>
      </c>
      <c r="B346">
        <v>10400</v>
      </c>
      <c r="C346" t="s">
        <v>15146</v>
      </c>
      <c r="D346">
        <v>197</v>
      </c>
      <c r="E346" s="404">
        <v>171110974</v>
      </c>
      <c r="F346" s="401" t="str">
        <f t="shared" si="10"/>
        <v>Í1+*ÅÈ4QÎ</v>
      </c>
      <c r="G346" t="str">
        <f t="shared" si="11"/>
        <v>26</v>
      </c>
    </row>
    <row r="347" spans="1:7" ht="26.1" hidden="1">
      <c r="A347" s="403" t="s">
        <v>15147</v>
      </c>
      <c r="B347">
        <v>130400</v>
      </c>
      <c r="C347" t="s">
        <v>15148</v>
      </c>
      <c r="D347">
        <v>521</v>
      </c>
      <c r="F347" s="401" t="e">
        <f t="shared" si="10"/>
        <v>#VALUE!</v>
      </c>
      <c r="G347" t="str">
        <f t="shared" si="11"/>
        <v>24</v>
      </c>
    </row>
    <row r="348" spans="1:7" ht="26.1">
      <c r="A348" s="403" t="s">
        <v>15149</v>
      </c>
      <c r="B348">
        <v>29600</v>
      </c>
      <c r="C348" t="s">
        <v>15150</v>
      </c>
      <c r="D348">
        <v>247</v>
      </c>
      <c r="E348" s="404">
        <v>171114186</v>
      </c>
      <c r="F348" s="401" t="str">
        <f t="shared" si="10"/>
        <v>Í1+.2È6bÎ</v>
      </c>
      <c r="G348" t="str">
        <f t="shared" si="11"/>
        <v>32</v>
      </c>
    </row>
    <row r="349" spans="1:7" ht="26.1" hidden="1">
      <c r="A349" s="403" t="s">
        <v>15151</v>
      </c>
      <c r="B349">
        <v>56800</v>
      </c>
      <c r="C349" t="s">
        <v>15152</v>
      </c>
      <c r="D349">
        <v>488</v>
      </c>
      <c r="F349" s="401" t="e">
        <f t="shared" si="10"/>
        <v>#VALUE!</v>
      </c>
      <c r="G349" t="str">
        <f t="shared" si="11"/>
        <v>06</v>
      </c>
    </row>
    <row r="350" spans="1:7" ht="26.1">
      <c r="A350" s="403" t="s">
        <v>15153</v>
      </c>
      <c r="B350">
        <v>15200</v>
      </c>
      <c r="C350" t="s">
        <v>15154</v>
      </c>
      <c r="D350">
        <v>55</v>
      </c>
      <c r="E350" s="404">
        <v>171114596</v>
      </c>
      <c r="F350" s="401" t="str">
        <f t="shared" si="10"/>
        <v>Í1+.[È68Î</v>
      </c>
      <c r="G350" t="str">
        <f t="shared" si="11"/>
        <v>34</v>
      </c>
    </row>
    <row r="351" spans="1:7" ht="26.1" hidden="1">
      <c r="A351" s="403" t="s">
        <v>15155</v>
      </c>
      <c r="B351">
        <v>4700</v>
      </c>
      <c r="C351" t="s">
        <v>15156</v>
      </c>
      <c r="D351">
        <v>108</v>
      </c>
      <c r="F351" s="401" t="e">
        <f t="shared" si="10"/>
        <v>#VALUE!</v>
      </c>
      <c r="G351" t="str">
        <f t="shared" si="11"/>
        <v>42</v>
      </c>
    </row>
    <row r="352" spans="1:7" ht="26.1" hidden="1">
      <c r="A352" s="403" t="s">
        <v>15157</v>
      </c>
      <c r="B352">
        <v>31200</v>
      </c>
      <c r="C352" t="s">
        <v>15158</v>
      </c>
      <c r="D352">
        <v>107</v>
      </c>
      <c r="F352" s="401" t="e">
        <f t="shared" si="10"/>
        <v>#VALUE!</v>
      </c>
      <c r="G352" t="str">
        <f t="shared" si="11"/>
        <v>42</v>
      </c>
    </row>
    <row r="353" spans="1:7" ht="26.1">
      <c r="A353" s="403" t="s">
        <v>18686</v>
      </c>
      <c r="B353">
        <v>15200</v>
      </c>
      <c r="C353" t="s">
        <v>18687</v>
      </c>
      <c r="D353">
        <v>317</v>
      </c>
      <c r="E353" s="404">
        <v>171112163</v>
      </c>
      <c r="F353" s="401" t="str">
        <f t="shared" si="10"/>
        <v>Í1+,0È3BÎ</v>
      </c>
      <c r="G353" t="str">
        <f t="shared" si="11"/>
        <v>24</v>
      </c>
    </row>
    <row r="354" spans="1:7" ht="26.1">
      <c r="A354" s="403" t="s">
        <v>18688</v>
      </c>
      <c r="B354">
        <v>7200</v>
      </c>
      <c r="C354" t="s">
        <v>18689</v>
      </c>
      <c r="D354">
        <v>39</v>
      </c>
      <c r="E354" s="404">
        <v>171116677</v>
      </c>
      <c r="F354" s="401" t="str">
        <f t="shared" si="10"/>
        <v>Í1+0cÈ7dÎ</v>
      </c>
      <c r="G354" t="str">
        <f t="shared" si="11"/>
        <v>40</v>
      </c>
    </row>
    <row r="355" spans="1:7" ht="26.1">
      <c r="A355" s="403" t="s">
        <v>18690</v>
      </c>
      <c r="B355">
        <v>93600</v>
      </c>
      <c r="C355" t="s">
        <v>18691</v>
      </c>
      <c r="D355">
        <v>31</v>
      </c>
      <c r="E355" s="404">
        <v>171107106</v>
      </c>
      <c r="F355" s="401" t="str">
        <f t="shared" si="10"/>
        <v>Í1+'*È6-Î</v>
      </c>
      <c r="G355" t="str">
        <f t="shared" si="11"/>
        <v>04</v>
      </c>
    </row>
    <row r="356" spans="1:7" ht="26.1">
      <c r="A356" s="403" t="s">
        <v>15159</v>
      </c>
      <c r="B356">
        <v>13600</v>
      </c>
      <c r="C356" t="s">
        <v>15160</v>
      </c>
      <c r="D356">
        <v>493</v>
      </c>
      <c r="E356" s="404">
        <v>171109617</v>
      </c>
      <c r="F356" s="401" t="str">
        <f t="shared" si="10"/>
        <v>Í1+)]È77Î</v>
      </c>
      <c r="G356" t="str">
        <f t="shared" si="11"/>
        <v>36</v>
      </c>
    </row>
    <row r="357" spans="1:7" ht="26.1">
      <c r="A357" s="403" t="s">
        <v>15161</v>
      </c>
      <c r="B357">
        <v>18400</v>
      </c>
      <c r="C357" t="s">
        <v>15162</v>
      </c>
      <c r="D357">
        <v>488</v>
      </c>
      <c r="E357" s="404">
        <v>171109622</v>
      </c>
      <c r="F357" s="401" t="str">
        <f t="shared" si="10"/>
        <v>Í1+)^È2ÈÎ</v>
      </c>
      <c r="G357" t="str">
        <f t="shared" si="11"/>
        <v>36</v>
      </c>
    </row>
    <row r="358" spans="1:7" ht="26.1">
      <c r="A358" s="403" t="s">
        <v>15163</v>
      </c>
      <c r="B358">
        <v>13600</v>
      </c>
      <c r="C358" t="s">
        <v>15164</v>
      </c>
      <c r="D358">
        <v>492</v>
      </c>
      <c r="E358" s="404">
        <v>171109618</v>
      </c>
      <c r="F358" s="401" t="str">
        <f t="shared" si="10"/>
        <v>Í1+)]È8=Î</v>
      </c>
      <c r="G358" t="str">
        <f t="shared" si="11"/>
        <v>36</v>
      </c>
    </row>
    <row r="359" spans="1:7" ht="26.1">
      <c r="A359" s="403" t="s">
        <v>15165</v>
      </c>
      <c r="B359">
        <v>20000</v>
      </c>
      <c r="C359" t="s">
        <v>15166</v>
      </c>
      <c r="D359">
        <v>498</v>
      </c>
      <c r="E359" s="404">
        <v>171109613</v>
      </c>
      <c r="F359" s="401" t="str">
        <f t="shared" si="10"/>
        <v>Í1+)]È3ÊÎ</v>
      </c>
      <c r="G359" t="str">
        <f t="shared" si="11"/>
        <v>36</v>
      </c>
    </row>
    <row r="360" spans="1:7" ht="26.1">
      <c r="A360" s="403" t="s">
        <v>15167</v>
      </c>
      <c r="B360">
        <v>4700</v>
      </c>
      <c r="C360" t="s">
        <v>15168</v>
      </c>
      <c r="D360">
        <v>458</v>
      </c>
      <c r="E360" s="404">
        <v>171116033</v>
      </c>
      <c r="F360" s="401" t="str">
        <f t="shared" si="10"/>
        <v>Í1+0#È3ÅÎ</v>
      </c>
      <c r="G360" t="str">
        <f t="shared" si="11"/>
        <v>38</v>
      </c>
    </row>
    <row r="361" spans="1:7" ht="26.1">
      <c r="A361" s="403" t="s">
        <v>15169</v>
      </c>
      <c r="B361">
        <v>15200</v>
      </c>
      <c r="C361" t="s">
        <v>15170</v>
      </c>
      <c r="D361">
        <v>417</v>
      </c>
      <c r="E361" s="404">
        <v>171116012</v>
      </c>
      <c r="F361" s="401" t="str">
        <f t="shared" si="10"/>
        <v>Í1+0!È2sÎ</v>
      </c>
      <c r="G361" t="str">
        <f t="shared" si="11"/>
        <v>38</v>
      </c>
    </row>
    <row r="362" spans="1:7" ht="26.1">
      <c r="A362" s="403" t="s">
        <v>15171</v>
      </c>
      <c r="B362">
        <v>98400</v>
      </c>
      <c r="C362" t="s">
        <v>15172</v>
      </c>
      <c r="D362">
        <v>292</v>
      </c>
      <c r="E362" s="404">
        <v>171104503</v>
      </c>
      <c r="F362" s="401" t="str">
        <f t="shared" si="10"/>
        <v>Í1+$RÈ3KÎ</v>
      </c>
      <c r="G362" t="str">
        <f t="shared" si="11"/>
        <v>20</v>
      </c>
    </row>
    <row r="363" spans="1:7" ht="26.1">
      <c r="A363" s="403" t="s">
        <v>15173</v>
      </c>
      <c r="B363">
        <v>3400</v>
      </c>
      <c r="C363" t="s">
        <v>15174</v>
      </c>
      <c r="D363">
        <v>534</v>
      </c>
      <c r="E363" s="404">
        <v>171109578</v>
      </c>
      <c r="F363" s="401" t="str">
        <f t="shared" si="10"/>
        <v>Í1+)YÈ8-Î</v>
      </c>
      <c r="G363" t="str">
        <f t="shared" si="11"/>
        <v>36</v>
      </c>
    </row>
    <row r="364" spans="1:7" ht="26.1">
      <c r="A364" s="403" t="s">
        <v>15175</v>
      </c>
      <c r="B364">
        <v>16800</v>
      </c>
      <c r="C364" t="s">
        <v>15176</v>
      </c>
      <c r="D364">
        <v>250</v>
      </c>
      <c r="E364" s="404">
        <v>171112110</v>
      </c>
      <c r="F364" s="401" t="str">
        <f t="shared" si="10"/>
        <v>Í1+,+È0ÇÎ</v>
      </c>
      <c r="G364" t="str">
        <f t="shared" si="11"/>
        <v>24</v>
      </c>
    </row>
    <row r="365" spans="1:7" ht="26.1">
      <c r="A365" s="403" t="s">
        <v>15177</v>
      </c>
      <c r="B365">
        <v>20000</v>
      </c>
      <c r="C365" t="s">
        <v>15178</v>
      </c>
      <c r="D365">
        <v>29</v>
      </c>
      <c r="E365" s="404">
        <v>171114572</v>
      </c>
      <c r="F365" s="401" t="str">
        <f t="shared" si="10"/>
        <v>Í1+.YÈ2ÃÎ</v>
      </c>
      <c r="G365" t="str">
        <f t="shared" si="11"/>
        <v>34</v>
      </c>
    </row>
    <row r="366" spans="1:7" ht="26.1" hidden="1">
      <c r="A366" s="403" t="s">
        <v>15179</v>
      </c>
      <c r="B366">
        <v>778600</v>
      </c>
      <c r="C366" t="s">
        <v>15180</v>
      </c>
      <c r="D366">
        <v>433</v>
      </c>
      <c r="F366" s="401" t="e">
        <f t="shared" si="10"/>
        <v>#VALUE!</v>
      </c>
      <c r="G366" t="str">
        <f t="shared" si="11"/>
        <v>22</v>
      </c>
    </row>
    <row r="367" spans="1:7" ht="26.1">
      <c r="A367" s="403" t="s">
        <v>15181</v>
      </c>
      <c r="B367">
        <v>15200</v>
      </c>
      <c r="C367" t="s">
        <v>15182</v>
      </c>
      <c r="D367">
        <v>100</v>
      </c>
      <c r="E367" s="404">
        <v>171110851</v>
      </c>
      <c r="F367" s="401" t="str">
        <f t="shared" si="10"/>
        <v>Í1+*uÈ1vÎ</v>
      </c>
      <c r="G367" t="str">
        <f t="shared" si="11"/>
        <v>06</v>
      </c>
    </row>
    <row r="368" spans="1:7" ht="26.1">
      <c r="A368" s="403" t="s">
        <v>15183</v>
      </c>
      <c r="B368">
        <v>7200</v>
      </c>
      <c r="C368" t="s">
        <v>15184</v>
      </c>
      <c r="D368">
        <v>213</v>
      </c>
      <c r="E368" s="404">
        <v>171106938</v>
      </c>
      <c r="F368" s="401" t="str">
        <f t="shared" si="10"/>
        <v>Í1+&amp;}È8MÎ</v>
      </c>
      <c r="G368" t="str">
        <f t="shared" si="11"/>
        <v>04</v>
      </c>
    </row>
    <row r="369" spans="1:7" ht="26.1">
      <c r="A369" s="403" t="s">
        <v>15185</v>
      </c>
      <c r="B369">
        <v>28000</v>
      </c>
      <c r="C369" t="s">
        <v>15186</v>
      </c>
      <c r="D369">
        <v>212</v>
      </c>
      <c r="E369" s="404">
        <v>171106937</v>
      </c>
      <c r="F369" s="401" t="str">
        <f t="shared" si="10"/>
        <v>Í1+&amp;}È7GÎ</v>
      </c>
      <c r="G369" t="str">
        <f t="shared" si="11"/>
        <v>04</v>
      </c>
    </row>
    <row r="370" spans="1:7" ht="26.1">
      <c r="A370" s="403" t="s">
        <v>15187</v>
      </c>
      <c r="B370">
        <v>8800</v>
      </c>
      <c r="C370" t="s">
        <v>15188</v>
      </c>
      <c r="D370">
        <v>430</v>
      </c>
      <c r="E370" s="404">
        <v>171106604</v>
      </c>
      <c r="F370" s="401" t="str">
        <f t="shared" si="10"/>
        <v>Í1+&amp;\È4ÃÎ</v>
      </c>
      <c r="G370" t="str">
        <f t="shared" si="11"/>
        <v>10</v>
      </c>
    </row>
    <row r="371" spans="1:7" ht="26.1" hidden="1">
      <c r="A371" s="403" t="s">
        <v>15189</v>
      </c>
      <c r="B371">
        <v>45600</v>
      </c>
      <c r="C371" t="s">
        <v>15190</v>
      </c>
      <c r="D371">
        <v>493</v>
      </c>
      <c r="F371" s="401" t="e">
        <f t="shared" si="10"/>
        <v>#VALUE!</v>
      </c>
      <c r="G371" t="str">
        <f t="shared" si="11"/>
        <v>42</v>
      </c>
    </row>
    <row r="372" spans="1:7" ht="26.1" hidden="1">
      <c r="A372" s="403" t="s">
        <v>15191</v>
      </c>
      <c r="B372">
        <v>29600</v>
      </c>
      <c r="C372" t="s">
        <v>15192</v>
      </c>
      <c r="D372">
        <v>589</v>
      </c>
      <c r="F372" s="401" t="e">
        <f t="shared" si="10"/>
        <v>#VALUE!</v>
      </c>
      <c r="G372" t="str">
        <f t="shared" si="11"/>
        <v>04</v>
      </c>
    </row>
    <row r="373" spans="1:7" ht="26.1">
      <c r="A373" s="403" t="s">
        <v>13696</v>
      </c>
      <c r="B373">
        <v>412000</v>
      </c>
      <c r="C373" t="s">
        <v>15193</v>
      </c>
      <c r="D373">
        <v>401</v>
      </c>
      <c r="E373" s="404">
        <v>171104254</v>
      </c>
      <c r="F373" s="401" t="str">
        <f t="shared" si="10"/>
        <v>Í1+$9È4TÎ</v>
      </c>
      <c r="G373" t="str">
        <f t="shared" si="11"/>
        <v>14</v>
      </c>
    </row>
    <row r="374" spans="1:7" ht="26.1">
      <c r="A374" s="403" t="s">
        <v>15194</v>
      </c>
      <c r="B374">
        <v>40800</v>
      </c>
      <c r="C374" t="s">
        <v>15195</v>
      </c>
      <c r="D374">
        <v>101</v>
      </c>
      <c r="E374" s="404">
        <v>171114027</v>
      </c>
      <c r="F374" s="401" t="str">
        <f t="shared" si="10"/>
        <v>Í1+."È7(Î</v>
      </c>
      <c r="G374" t="str">
        <f t="shared" si="11"/>
        <v>32</v>
      </c>
    </row>
    <row r="375" spans="1:7" ht="26.1">
      <c r="A375" s="403" t="s">
        <v>15196</v>
      </c>
      <c r="B375">
        <v>16800</v>
      </c>
      <c r="C375" t="s">
        <v>15197</v>
      </c>
      <c r="D375">
        <v>265</v>
      </c>
      <c r="E375" s="404">
        <v>171110969</v>
      </c>
      <c r="F375" s="401" t="str">
        <f t="shared" si="10"/>
        <v>Í1+*ÄÈ9kÎ</v>
      </c>
      <c r="G375" t="str">
        <f t="shared" si="11"/>
        <v>26</v>
      </c>
    </row>
    <row r="376" spans="1:7" ht="26.1">
      <c r="A376" s="403" t="s">
        <v>18692</v>
      </c>
      <c r="B376">
        <v>58400</v>
      </c>
      <c r="C376" t="s">
        <v>18693</v>
      </c>
      <c r="D376">
        <v>216</v>
      </c>
      <c r="E376" s="404">
        <v>171114741</v>
      </c>
      <c r="F376" s="401" t="str">
        <f t="shared" si="10"/>
        <v>Í1+.jÈ1VÎ</v>
      </c>
      <c r="G376" t="str">
        <f t="shared" si="11"/>
        <v>34</v>
      </c>
    </row>
    <row r="377" spans="1:7" ht="26.1" hidden="1">
      <c r="A377" s="403" t="s">
        <v>18694</v>
      </c>
      <c r="B377">
        <v>32800</v>
      </c>
      <c r="C377" t="s">
        <v>18695</v>
      </c>
      <c r="D377">
        <v>497</v>
      </c>
      <c r="F377" s="401" t="e">
        <f t="shared" si="10"/>
        <v>#VALUE!</v>
      </c>
      <c r="G377" t="str">
        <f t="shared" si="11"/>
        <v>04</v>
      </c>
    </row>
    <row r="378" spans="1:7" ht="26.1">
      <c r="A378" s="403" t="s">
        <v>18696</v>
      </c>
      <c r="B378">
        <v>12000</v>
      </c>
      <c r="C378" t="s">
        <v>18697</v>
      </c>
      <c r="D378">
        <v>391</v>
      </c>
      <c r="E378" s="404">
        <v>171107253</v>
      </c>
      <c r="F378" s="401" t="str">
        <f t="shared" si="10"/>
        <v>Í1+'9È3WÎ</v>
      </c>
      <c r="G378" t="str">
        <f t="shared" si="11"/>
        <v>04</v>
      </c>
    </row>
    <row r="379" spans="1:7" ht="26.1">
      <c r="A379" s="403" t="s">
        <v>18698</v>
      </c>
      <c r="B379">
        <v>29600</v>
      </c>
      <c r="C379" t="s">
        <v>18699</v>
      </c>
      <c r="D379">
        <v>408</v>
      </c>
      <c r="E379" s="404">
        <v>171107264</v>
      </c>
      <c r="F379" s="401" t="str">
        <f t="shared" si="10"/>
        <v>Í1+':È4aÎ</v>
      </c>
      <c r="G379" t="str">
        <f t="shared" si="11"/>
        <v>04</v>
      </c>
    </row>
    <row r="380" spans="1:7" ht="26.1">
      <c r="A380" s="403" t="s">
        <v>18700</v>
      </c>
      <c r="B380">
        <v>16800</v>
      </c>
      <c r="C380" t="s">
        <v>18701</v>
      </c>
      <c r="D380">
        <v>265</v>
      </c>
      <c r="E380" s="404">
        <v>171106978</v>
      </c>
      <c r="F380" s="401" t="str">
        <f t="shared" si="10"/>
        <v>Í1+&amp;ÅÈ8]Î</v>
      </c>
      <c r="G380" t="str">
        <f t="shared" si="11"/>
        <v>04</v>
      </c>
    </row>
    <row r="381" spans="1:7" ht="26.1">
      <c r="A381" s="403" t="s">
        <v>18702</v>
      </c>
      <c r="B381">
        <v>13600</v>
      </c>
      <c r="C381" t="s">
        <v>18703</v>
      </c>
      <c r="D381">
        <v>108</v>
      </c>
      <c r="E381" s="404">
        <v>171107157</v>
      </c>
      <c r="F381" s="401" t="str">
        <f t="shared" si="10"/>
        <v>Í1+'/È7GÎ</v>
      </c>
      <c r="G381" t="str">
        <f t="shared" si="11"/>
        <v>04</v>
      </c>
    </row>
    <row r="382" spans="1:7" ht="26.1" hidden="1">
      <c r="A382" s="403" t="s">
        <v>18704</v>
      </c>
      <c r="B382">
        <v>170600</v>
      </c>
      <c r="C382" t="s">
        <v>18705</v>
      </c>
      <c r="D382">
        <v>329</v>
      </c>
      <c r="F382" s="401" t="e">
        <f t="shared" si="10"/>
        <v>#VALUE!</v>
      </c>
      <c r="G382" t="str">
        <f t="shared" si="11"/>
        <v>22</v>
      </c>
    </row>
    <row r="383" spans="1:7" ht="26.1">
      <c r="A383" s="403" t="s">
        <v>18706</v>
      </c>
      <c r="B383">
        <v>101600</v>
      </c>
      <c r="C383" t="s">
        <v>18707</v>
      </c>
      <c r="D383">
        <v>230</v>
      </c>
      <c r="E383" s="404">
        <v>171111781</v>
      </c>
      <c r="F383" s="401" t="str">
        <f t="shared" si="10"/>
        <v>Í1++nÈ1]Î</v>
      </c>
      <c r="G383" t="str">
        <f t="shared" si="11"/>
        <v>24</v>
      </c>
    </row>
    <row r="384" spans="1:7" ht="26.1" hidden="1">
      <c r="A384" s="403" t="s">
        <v>18708</v>
      </c>
      <c r="B384">
        <v>2100</v>
      </c>
      <c r="C384" t="s">
        <v>18709</v>
      </c>
      <c r="D384">
        <v>504</v>
      </c>
      <c r="F384" s="401" t="e">
        <f t="shared" si="10"/>
        <v>#VALUE!</v>
      </c>
      <c r="G384" t="str">
        <f t="shared" si="11"/>
        <v>04</v>
      </c>
    </row>
    <row r="385" spans="1:7" ht="26.1">
      <c r="A385" s="403" t="s">
        <v>18710</v>
      </c>
      <c r="B385">
        <v>10400</v>
      </c>
      <c r="C385" t="s">
        <v>18711</v>
      </c>
      <c r="D385">
        <v>161</v>
      </c>
      <c r="E385" s="404">
        <v>171106891</v>
      </c>
      <c r="F385" s="401" t="str">
        <f t="shared" si="10"/>
        <v>Í1+&amp;yÈ1zÎ</v>
      </c>
      <c r="G385" t="str">
        <f t="shared" si="11"/>
        <v>10</v>
      </c>
    </row>
    <row r="386" spans="1:7" ht="26.1" hidden="1">
      <c r="A386" s="403" t="s">
        <v>18712</v>
      </c>
      <c r="B386">
        <v>12000</v>
      </c>
      <c r="C386" t="s">
        <v>18713</v>
      </c>
      <c r="D386">
        <v>337</v>
      </c>
      <c r="F386" s="401" t="e">
        <f t="shared" si="10"/>
        <v>#VALUE!</v>
      </c>
      <c r="G386" t="str">
        <f t="shared" si="11"/>
        <v>30</v>
      </c>
    </row>
    <row r="387" spans="1:7" ht="26.1">
      <c r="A387" s="403" t="s">
        <v>18714</v>
      </c>
      <c r="B387">
        <v>13600</v>
      </c>
      <c r="C387" t="s">
        <v>18715</v>
      </c>
      <c r="D387">
        <v>381</v>
      </c>
      <c r="E387" s="404">
        <v>171107243</v>
      </c>
      <c r="F387" s="401" t="str">
        <f t="shared" ref="F387:F450" si="12">Code128(E387)</f>
        <v>Í1+'8È3SÎ</v>
      </c>
      <c r="G387" t="str">
        <f t="shared" si="11"/>
        <v>04</v>
      </c>
    </row>
    <row r="388" spans="1:7" ht="26.1">
      <c r="A388" s="403" t="s">
        <v>18716</v>
      </c>
      <c r="B388">
        <v>60000</v>
      </c>
      <c r="C388" t="s">
        <v>18717</v>
      </c>
      <c r="D388">
        <v>269</v>
      </c>
      <c r="E388" s="404">
        <v>171106981</v>
      </c>
      <c r="F388" s="401" t="str">
        <f t="shared" si="12"/>
        <v>Í1+&amp;ÆÈ17Î</v>
      </c>
      <c r="G388" t="str">
        <f t="shared" ref="G388:G451" si="13">LEFT(C388,2)</f>
        <v>04</v>
      </c>
    </row>
    <row r="389" spans="1:7" ht="26.1">
      <c r="A389" s="403" t="s">
        <v>18718</v>
      </c>
      <c r="B389">
        <v>12000</v>
      </c>
      <c r="C389" t="s">
        <v>18719</v>
      </c>
      <c r="D389">
        <v>165</v>
      </c>
      <c r="E389" s="404">
        <v>171107057</v>
      </c>
      <c r="F389" s="401" t="str">
        <f t="shared" si="12"/>
        <v>Í1+'%È7ÊÎ</v>
      </c>
      <c r="G389" t="str">
        <f t="shared" si="13"/>
        <v>04</v>
      </c>
    </row>
    <row r="390" spans="1:7" ht="26.1">
      <c r="A390" s="403" t="s">
        <v>8610</v>
      </c>
      <c r="B390">
        <v>18400</v>
      </c>
      <c r="C390" t="s">
        <v>18720</v>
      </c>
      <c r="D390">
        <v>201</v>
      </c>
      <c r="E390" s="404">
        <v>171106926</v>
      </c>
      <c r="F390" s="401" t="str">
        <f t="shared" si="12"/>
        <v>Í1+&amp;|È6=Î</v>
      </c>
      <c r="G390" t="str">
        <f t="shared" si="13"/>
        <v>04</v>
      </c>
    </row>
    <row r="391" spans="1:7" ht="26.1">
      <c r="A391" s="403" t="s">
        <v>18721</v>
      </c>
      <c r="B391">
        <v>28000</v>
      </c>
      <c r="C391" t="s">
        <v>18722</v>
      </c>
      <c r="D391">
        <v>448</v>
      </c>
      <c r="E391" s="404">
        <v>171107296</v>
      </c>
      <c r="F391" s="401" t="str">
        <f t="shared" si="12"/>
        <v>Í1+'=È6yÎ</v>
      </c>
      <c r="G391" t="str">
        <f t="shared" si="13"/>
        <v>04</v>
      </c>
    </row>
    <row r="392" spans="1:7" ht="26.1" hidden="1">
      <c r="A392" s="403" t="s">
        <v>18723</v>
      </c>
      <c r="B392">
        <v>66400</v>
      </c>
      <c r="C392" t="s">
        <v>18724</v>
      </c>
      <c r="D392">
        <v>565</v>
      </c>
      <c r="F392" s="401" t="e">
        <f t="shared" si="12"/>
        <v>#VALUE!</v>
      </c>
      <c r="G392" t="str">
        <f t="shared" si="13"/>
        <v>04</v>
      </c>
    </row>
    <row r="393" spans="1:7" ht="26.1" hidden="1">
      <c r="A393" s="403" t="s">
        <v>18725</v>
      </c>
      <c r="B393">
        <v>120800</v>
      </c>
      <c r="C393" t="s">
        <v>18726</v>
      </c>
      <c r="D393">
        <v>592</v>
      </c>
      <c r="F393" s="401" t="e">
        <f t="shared" si="12"/>
        <v>#VALUE!</v>
      </c>
      <c r="G393" t="str">
        <f t="shared" si="13"/>
        <v>04</v>
      </c>
    </row>
    <row r="394" spans="1:7" ht="26.1">
      <c r="A394" s="403" t="s">
        <v>18727</v>
      </c>
      <c r="B394">
        <v>61600</v>
      </c>
      <c r="C394" t="s">
        <v>18728</v>
      </c>
      <c r="D394">
        <v>259</v>
      </c>
      <c r="E394" s="404">
        <v>171106974</v>
      </c>
      <c r="F394" s="401" t="str">
        <f t="shared" si="12"/>
        <v>Í1+&amp;ÅÈ4EÎ</v>
      </c>
      <c r="G394" t="str">
        <f t="shared" si="13"/>
        <v>04</v>
      </c>
    </row>
    <row r="395" spans="1:7" ht="26.1">
      <c r="A395" s="403" t="s">
        <v>18729</v>
      </c>
      <c r="B395">
        <v>3400</v>
      </c>
      <c r="C395" t="s">
        <v>18730</v>
      </c>
      <c r="D395">
        <v>260</v>
      </c>
      <c r="E395" s="404">
        <v>171106975</v>
      </c>
      <c r="F395" s="401" t="str">
        <f t="shared" si="12"/>
        <v>Í1+&amp;ÅÈ5KÎ</v>
      </c>
      <c r="G395" t="str">
        <f t="shared" si="13"/>
        <v>04</v>
      </c>
    </row>
    <row r="396" spans="1:7" ht="26.1">
      <c r="A396" s="403" t="s">
        <v>1399</v>
      </c>
      <c r="B396">
        <v>2100</v>
      </c>
      <c r="C396" t="s">
        <v>18731</v>
      </c>
      <c r="D396">
        <v>469</v>
      </c>
      <c r="E396" s="404">
        <v>171107311</v>
      </c>
      <c r="F396" s="401" t="str">
        <f t="shared" si="12"/>
        <v>Í1+'?È1cÎ</v>
      </c>
      <c r="G396" t="str">
        <f t="shared" si="13"/>
        <v>04</v>
      </c>
    </row>
    <row r="397" spans="1:7" ht="26.1" hidden="1">
      <c r="A397" s="403" t="s">
        <v>18732</v>
      </c>
      <c r="B397">
        <v>40800</v>
      </c>
      <c r="C397" t="s">
        <v>18733</v>
      </c>
      <c r="D397">
        <v>541</v>
      </c>
      <c r="F397" s="401" t="e">
        <f t="shared" si="12"/>
        <v>#VALUE!</v>
      </c>
      <c r="G397" t="str">
        <f t="shared" si="13"/>
        <v>04</v>
      </c>
    </row>
    <row r="398" spans="1:7" ht="26.1" hidden="1">
      <c r="A398" s="403" t="s">
        <v>18734</v>
      </c>
      <c r="B398">
        <v>69600</v>
      </c>
      <c r="C398" t="s">
        <v>18735</v>
      </c>
      <c r="D398">
        <v>564</v>
      </c>
      <c r="F398" s="401" t="e">
        <f t="shared" si="12"/>
        <v>#VALUE!</v>
      </c>
      <c r="G398" t="str">
        <f t="shared" si="13"/>
        <v>04</v>
      </c>
    </row>
    <row r="399" spans="1:7" ht="26.1">
      <c r="A399" s="403" t="s">
        <v>18736</v>
      </c>
      <c r="B399">
        <v>8800</v>
      </c>
      <c r="C399" t="s">
        <v>18737</v>
      </c>
      <c r="D399">
        <v>252</v>
      </c>
      <c r="E399" s="404">
        <v>171106968</v>
      </c>
      <c r="F399" s="401" t="str">
        <f t="shared" si="12"/>
        <v>Í1+&amp;ÄÈ8YÎ</v>
      </c>
      <c r="G399" t="str">
        <f t="shared" si="13"/>
        <v>04</v>
      </c>
    </row>
    <row r="400" spans="1:7" ht="26.1">
      <c r="A400" s="403" t="s">
        <v>18738</v>
      </c>
      <c r="B400">
        <v>98400</v>
      </c>
      <c r="C400" t="s">
        <v>18739</v>
      </c>
      <c r="D400">
        <v>258</v>
      </c>
      <c r="E400" s="404">
        <v>171106973</v>
      </c>
      <c r="F400" s="401" t="str">
        <f t="shared" si="12"/>
        <v>Í1+&amp;ÅÈ3?Î</v>
      </c>
      <c r="G400" t="str">
        <f t="shared" si="13"/>
        <v>04</v>
      </c>
    </row>
    <row r="401" spans="1:7" ht="26.1">
      <c r="A401" s="403" t="s">
        <v>1955</v>
      </c>
      <c r="B401">
        <v>3400</v>
      </c>
      <c r="C401" t="s">
        <v>18740</v>
      </c>
      <c r="D401">
        <v>345</v>
      </c>
      <c r="E401" s="404">
        <v>171107212</v>
      </c>
      <c r="F401" s="401" t="str">
        <f t="shared" si="12"/>
        <v>Í1+'5È2AÎ</v>
      </c>
      <c r="G401" t="str">
        <f t="shared" si="13"/>
        <v>04</v>
      </c>
    </row>
    <row r="402" spans="1:7" ht="26.1">
      <c r="A402" s="403" t="s">
        <v>18741</v>
      </c>
      <c r="B402">
        <v>31200</v>
      </c>
      <c r="C402" t="s">
        <v>18742</v>
      </c>
      <c r="D402">
        <v>76</v>
      </c>
      <c r="E402" s="404">
        <v>171107085</v>
      </c>
      <c r="F402" s="401" t="str">
        <f t="shared" si="12"/>
        <v>Í1+'(È5ÊÎ</v>
      </c>
      <c r="G402" t="str">
        <f t="shared" si="13"/>
        <v>04</v>
      </c>
    </row>
    <row r="403" spans="1:7" ht="26.1">
      <c r="A403" s="403" t="s">
        <v>18743</v>
      </c>
      <c r="B403">
        <v>39200</v>
      </c>
      <c r="C403" t="s">
        <v>18744</v>
      </c>
      <c r="D403">
        <v>145</v>
      </c>
      <c r="E403" s="404">
        <v>171107075</v>
      </c>
      <c r="F403" s="401" t="str">
        <f t="shared" si="12"/>
        <v>Í1+''È5ÆÎ</v>
      </c>
      <c r="G403" t="str">
        <f t="shared" si="13"/>
        <v>04</v>
      </c>
    </row>
    <row r="404" spans="1:7" ht="26.1">
      <c r="A404" s="403" t="s">
        <v>18745</v>
      </c>
      <c r="B404">
        <v>60000</v>
      </c>
      <c r="C404" t="s">
        <v>18746</v>
      </c>
      <c r="D404">
        <v>152</v>
      </c>
      <c r="E404" s="404">
        <v>171107069</v>
      </c>
      <c r="F404" s="401" t="str">
        <f t="shared" si="12"/>
        <v>Í1+'&amp;È9/Î</v>
      </c>
      <c r="G404" t="str">
        <f t="shared" si="13"/>
        <v>04</v>
      </c>
    </row>
    <row r="405" spans="1:7" ht="26.1">
      <c r="A405" s="403" t="s">
        <v>18747</v>
      </c>
      <c r="B405">
        <v>20000</v>
      </c>
      <c r="C405" t="s">
        <v>18748</v>
      </c>
      <c r="D405">
        <v>142</v>
      </c>
      <c r="E405" s="404">
        <v>171107078</v>
      </c>
      <c r="F405" s="401" t="str">
        <f t="shared" si="12"/>
        <v>Í1+''È8-Î</v>
      </c>
      <c r="G405" t="str">
        <f t="shared" si="13"/>
        <v>04</v>
      </c>
    </row>
    <row r="406" spans="1:7" ht="26.1">
      <c r="A406" s="403" t="s">
        <v>5728</v>
      </c>
      <c r="B406">
        <v>18400</v>
      </c>
      <c r="C406" t="s">
        <v>18749</v>
      </c>
      <c r="D406">
        <v>148</v>
      </c>
      <c r="E406" s="404">
        <v>171107073</v>
      </c>
      <c r="F406" s="401" t="str">
        <f t="shared" si="12"/>
        <v>Í1+''È3vÎ</v>
      </c>
      <c r="G406" t="str">
        <f t="shared" si="13"/>
        <v>04</v>
      </c>
    </row>
    <row r="407" spans="1:7" ht="26.1">
      <c r="A407" s="403" t="s">
        <v>18750</v>
      </c>
      <c r="B407">
        <v>24800</v>
      </c>
      <c r="C407" t="s">
        <v>18751</v>
      </c>
      <c r="D407">
        <v>456</v>
      </c>
      <c r="E407" s="404">
        <v>171107302</v>
      </c>
      <c r="F407" s="401" t="str">
        <f t="shared" si="12"/>
        <v>Í1+'&gt;È2eÎ</v>
      </c>
      <c r="G407" t="str">
        <f t="shared" si="13"/>
        <v>04</v>
      </c>
    </row>
    <row r="408" spans="1:7" ht="26.1">
      <c r="A408" s="403" t="s">
        <v>18752</v>
      </c>
      <c r="B408">
        <v>4700</v>
      </c>
      <c r="C408" t="s">
        <v>18753</v>
      </c>
      <c r="D408">
        <v>271</v>
      </c>
      <c r="E408" s="404">
        <v>171114792</v>
      </c>
      <c r="F408" s="401" t="str">
        <f t="shared" si="12"/>
        <v>Í1+.oÈ2pÎ</v>
      </c>
      <c r="G408" t="str">
        <f t="shared" si="13"/>
        <v>34</v>
      </c>
    </row>
    <row r="409" spans="1:7" ht="26.1">
      <c r="A409" s="403" t="s">
        <v>18754</v>
      </c>
      <c r="B409">
        <v>47200</v>
      </c>
      <c r="C409" t="s">
        <v>18755</v>
      </c>
      <c r="D409">
        <v>282</v>
      </c>
      <c r="E409" s="404">
        <v>171111998</v>
      </c>
      <c r="F409" s="401" t="str">
        <f t="shared" si="12"/>
        <v>Í1++ÇÈ8tÎ</v>
      </c>
      <c r="G409" t="str">
        <f t="shared" si="13"/>
        <v>24</v>
      </c>
    </row>
    <row r="410" spans="1:7" ht="26.1">
      <c r="A410" s="403" t="s">
        <v>18756</v>
      </c>
      <c r="B410">
        <v>47200</v>
      </c>
      <c r="C410" t="s">
        <v>18757</v>
      </c>
      <c r="D410">
        <v>74</v>
      </c>
      <c r="E410" s="404">
        <v>171110859</v>
      </c>
      <c r="F410" s="401" t="str">
        <f t="shared" si="12"/>
        <v>Í1+*uÈ9?Î</v>
      </c>
      <c r="G410" t="str">
        <f t="shared" si="13"/>
        <v>06</v>
      </c>
    </row>
    <row r="411" spans="1:7" ht="26.1">
      <c r="A411" s="403" t="s">
        <v>18758</v>
      </c>
      <c r="B411">
        <v>45600</v>
      </c>
      <c r="C411" t="s">
        <v>18759</v>
      </c>
      <c r="D411">
        <v>332</v>
      </c>
      <c r="E411" s="404">
        <v>171107199</v>
      </c>
      <c r="F411" s="401" t="str">
        <f t="shared" si="12"/>
        <v>Í1+'3È9cÎ</v>
      </c>
      <c r="G411" t="str">
        <f t="shared" si="13"/>
        <v>04</v>
      </c>
    </row>
    <row r="412" spans="1:7" ht="26.1" hidden="1">
      <c r="A412" s="403" t="s">
        <v>18760</v>
      </c>
      <c r="B412">
        <v>58400</v>
      </c>
      <c r="C412" t="s">
        <v>18761</v>
      </c>
      <c r="D412">
        <v>98</v>
      </c>
      <c r="F412" s="401" t="e">
        <f t="shared" si="12"/>
        <v>#VALUE!</v>
      </c>
      <c r="G412" t="str">
        <f t="shared" si="13"/>
        <v>30</v>
      </c>
    </row>
    <row r="413" spans="1:7" ht="26.1">
      <c r="A413" s="403" t="s">
        <v>18762</v>
      </c>
      <c r="B413">
        <v>4700</v>
      </c>
      <c r="C413" t="s">
        <v>18763</v>
      </c>
      <c r="D413">
        <v>252</v>
      </c>
      <c r="E413" s="404">
        <v>171109823</v>
      </c>
      <c r="F413" s="401" t="str">
        <f t="shared" si="12"/>
        <v>Í1+)rÈ3sÎ</v>
      </c>
      <c r="G413" t="str">
        <f t="shared" si="13"/>
        <v>36</v>
      </c>
    </row>
    <row r="414" spans="1:7" ht="26.1" hidden="1">
      <c r="A414" s="403" t="s">
        <v>18764</v>
      </c>
      <c r="B414">
        <v>757800</v>
      </c>
      <c r="C414" t="s">
        <v>18765</v>
      </c>
      <c r="D414">
        <v>68</v>
      </c>
      <c r="E414" s="404">
        <v>171116157</v>
      </c>
      <c r="F414" s="401" t="str">
        <f t="shared" si="12"/>
        <v>Í1+0/È7bÎ</v>
      </c>
      <c r="G414" t="str">
        <f t="shared" si="13"/>
        <v>22</v>
      </c>
    </row>
    <row r="415" spans="1:7" ht="26.1">
      <c r="A415" s="403" t="s">
        <v>18766</v>
      </c>
      <c r="B415">
        <v>2100</v>
      </c>
      <c r="C415" t="s">
        <v>18767</v>
      </c>
      <c r="D415">
        <v>50</v>
      </c>
      <c r="E415" s="404">
        <v>171114591</v>
      </c>
      <c r="F415" s="401" t="str">
        <f t="shared" si="12"/>
        <v>Í1+.[È1ÅÎ</v>
      </c>
      <c r="G415" t="str">
        <f t="shared" si="13"/>
        <v>34</v>
      </c>
    </row>
    <row r="416" spans="1:7" ht="26.1">
      <c r="A416" s="403" t="s">
        <v>18768</v>
      </c>
      <c r="B416">
        <v>50400</v>
      </c>
      <c r="C416" t="s">
        <v>18769</v>
      </c>
      <c r="D416">
        <v>188</v>
      </c>
      <c r="E416" s="404">
        <v>171109876</v>
      </c>
      <c r="F416" s="401" t="str">
        <f t="shared" si="12"/>
        <v>Í1+)wÈ62Î</v>
      </c>
      <c r="G416" t="str">
        <f t="shared" si="13"/>
        <v>36</v>
      </c>
    </row>
    <row r="417" spans="1:7" ht="26.1">
      <c r="A417" s="403" t="s">
        <v>18770</v>
      </c>
      <c r="B417">
        <v>84000</v>
      </c>
      <c r="C417" t="s">
        <v>18771</v>
      </c>
      <c r="D417">
        <v>414</v>
      </c>
      <c r="E417" s="404">
        <v>171112129</v>
      </c>
      <c r="F417" s="401" t="str">
        <f t="shared" si="12"/>
        <v>Í1+,,È9VÎ</v>
      </c>
      <c r="G417" t="str">
        <f t="shared" si="13"/>
        <v>24</v>
      </c>
    </row>
    <row r="418" spans="1:7" ht="26.1">
      <c r="A418" s="403" t="s">
        <v>18772</v>
      </c>
      <c r="B418">
        <v>3400</v>
      </c>
      <c r="C418" t="s">
        <v>18773</v>
      </c>
      <c r="D418">
        <v>583</v>
      </c>
      <c r="E418" s="404">
        <v>171109533</v>
      </c>
      <c r="F418" s="401" t="str">
        <f t="shared" si="12"/>
        <v>Í1+)UÈ3fÎ</v>
      </c>
      <c r="G418" t="str">
        <f t="shared" si="13"/>
        <v>36</v>
      </c>
    </row>
    <row r="419" spans="1:7" ht="26.1">
      <c r="A419" s="403" t="s">
        <v>18774</v>
      </c>
      <c r="B419">
        <v>7200</v>
      </c>
      <c r="C419" t="s">
        <v>18775</v>
      </c>
      <c r="D419">
        <v>9</v>
      </c>
      <c r="E419" s="404">
        <v>171114552</v>
      </c>
      <c r="F419" s="401" t="str">
        <f t="shared" si="12"/>
        <v>Í1+.WÈ2wÎ</v>
      </c>
      <c r="G419" t="str">
        <f t="shared" si="13"/>
        <v>34</v>
      </c>
    </row>
    <row r="420" spans="1:7" ht="26.1">
      <c r="A420" s="403" t="s">
        <v>18776</v>
      </c>
      <c r="B420">
        <v>12000</v>
      </c>
      <c r="C420" t="s">
        <v>18777</v>
      </c>
      <c r="D420">
        <v>100</v>
      </c>
      <c r="E420" s="404">
        <v>171108920</v>
      </c>
      <c r="F420" s="401" t="str">
        <f t="shared" si="12"/>
        <v>Í1+(|È0ÊÎ</v>
      </c>
      <c r="G420" t="str">
        <f t="shared" si="13"/>
        <v>16</v>
      </c>
    </row>
    <row r="421" spans="1:7" ht="26.1">
      <c r="A421" s="403" t="s">
        <v>18778</v>
      </c>
      <c r="B421">
        <v>40800</v>
      </c>
      <c r="C421" t="s">
        <v>18779</v>
      </c>
      <c r="D421">
        <v>103</v>
      </c>
      <c r="E421" s="404">
        <v>171108914</v>
      </c>
      <c r="F421" s="401" t="str">
        <f t="shared" si="12"/>
        <v>Í1+({È43Î</v>
      </c>
      <c r="G421" t="str">
        <f t="shared" si="13"/>
        <v>16</v>
      </c>
    </row>
    <row r="422" spans="1:7" ht="26.1" hidden="1">
      <c r="A422" s="403" t="s">
        <v>18780</v>
      </c>
      <c r="B422">
        <v>10400</v>
      </c>
      <c r="C422" t="s">
        <v>18781</v>
      </c>
      <c r="D422">
        <v>508</v>
      </c>
      <c r="F422" s="401" t="e">
        <f t="shared" si="12"/>
        <v>#VALUE!</v>
      </c>
      <c r="G422" t="str">
        <f t="shared" si="13"/>
        <v>32</v>
      </c>
    </row>
    <row r="423" spans="1:7" ht="26.1" hidden="1">
      <c r="A423" s="403" t="s">
        <v>18782</v>
      </c>
      <c r="B423">
        <v>34400</v>
      </c>
      <c r="C423" t="s">
        <v>18783</v>
      </c>
      <c r="D423">
        <v>507</v>
      </c>
      <c r="F423" s="401" t="e">
        <f t="shared" si="12"/>
        <v>#VALUE!</v>
      </c>
      <c r="G423" t="str">
        <f t="shared" si="13"/>
        <v>32</v>
      </c>
    </row>
    <row r="424" spans="1:7" ht="26.1">
      <c r="A424" s="403" t="s">
        <v>18784</v>
      </c>
      <c r="B424">
        <v>21600</v>
      </c>
      <c r="C424" t="s">
        <v>18785</v>
      </c>
      <c r="D424">
        <v>148</v>
      </c>
      <c r="E424" s="404">
        <v>171108852</v>
      </c>
      <c r="F424" s="401" t="str">
        <f t="shared" si="12"/>
        <v>Í1+(uÈ2vÎ</v>
      </c>
      <c r="G424" t="str">
        <f t="shared" si="13"/>
        <v>16</v>
      </c>
    </row>
    <row r="425" spans="1:7" ht="26.1">
      <c r="A425" s="403" t="s">
        <v>7129</v>
      </c>
      <c r="B425">
        <v>8800</v>
      </c>
      <c r="C425" t="s">
        <v>18786</v>
      </c>
      <c r="D425">
        <v>159</v>
      </c>
      <c r="E425" s="404">
        <v>171108842</v>
      </c>
      <c r="F425" s="401" t="str">
        <f t="shared" si="12"/>
        <v>Í1+(tÈ2rÎ</v>
      </c>
      <c r="G425" t="str">
        <f t="shared" si="13"/>
        <v>16</v>
      </c>
    </row>
    <row r="426" spans="1:7" ht="26.1">
      <c r="A426" s="403" t="s">
        <v>18787</v>
      </c>
      <c r="B426">
        <v>2100</v>
      </c>
      <c r="C426" t="s">
        <v>18788</v>
      </c>
      <c r="D426">
        <v>334</v>
      </c>
      <c r="E426" s="404">
        <v>171108620</v>
      </c>
      <c r="F426" s="401" t="str">
        <f t="shared" si="12"/>
        <v>Í1+(^È0uÎ</v>
      </c>
      <c r="G426" t="str">
        <f t="shared" si="13"/>
        <v>16</v>
      </c>
    </row>
    <row r="427" spans="1:7" ht="26.1">
      <c r="A427" s="403" t="s">
        <v>18789</v>
      </c>
      <c r="B427">
        <v>48800</v>
      </c>
      <c r="C427" t="s">
        <v>18790</v>
      </c>
      <c r="D427">
        <v>342</v>
      </c>
      <c r="E427" s="404">
        <v>171108652</v>
      </c>
      <c r="F427" s="401" t="str">
        <f t="shared" si="12"/>
        <v>Í1+(aÈ2&amp;Î</v>
      </c>
      <c r="G427" t="str">
        <f t="shared" si="13"/>
        <v>16</v>
      </c>
    </row>
    <row r="428" spans="1:7" ht="26.1">
      <c r="A428" s="403" t="s">
        <v>18791</v>
      </c>
      <c r="B428">
        <v>28000</v>
      </c>
      <c r="C428" t="s">
        <v>18792</v>
      </c>
      <c r="D428">
        <v>346</v>
      </c>
      <c r="E428" s="404">
        <v>171108947</v>
      </c>
      <c r="F428" s="401" t="str">
        <f t="shared" si="12"/>
        <v>Í1+(~È7QÎ</v>
      </c>
      <c r="G428" t="str">
        <f t="shared" si="13"/>
        <v>16</v>
      </c>
    </row>
    <row r="429" spans="1:7" ht="26.1">
      <c r="A429" s="403" t="s">
        <v>18793</v>
      </c>
      <c r="B429">
        <v>8800</v>
      </c>
      <c r="C429" t="s">
        <v>18794</v>
      </c>
      <c r="D429">
        <v>348</v>
      </c>
      <c r="E429" s="404">
        <v>171108950</v>
      </c>
      <c r="F429" s="401" t="str">
        <f t="shared" si="12"/>
        <v>Í1+(ÃÈ0+Î</v>
      </c>
      <c r="G429" t="str">
        <f t="shared" si="13"/>
        <v>16</v>
      </c>
    </row>
    <row r="430" spans="1:7" ht="26.1">
      <c r="A430" s="403" t="s">
        <v>18795</v>
      </c>
      <c r="B430">
        <v>8800</v>
      </c>
      <c r="C430" t="s">
        <v>18796</v>
      </c>
      <c r="D430">
        <v>354</v>
      </c>
      <c r="E430" s="404">
        <v>171108942</v>
      </c>
      <c r="F430" s="401" t="str">
        <f t="shared" si="12"/>
        <v>Í1+(~È23Î</v>
      </c>
      <c r="G430" t="str">
        <f t="shared" si="13"/>
        <v>16</v>
      </c>
    </row>
    <row r="431" spans="1:7" ht="26.1">
      <c r="A431" s="403" t="s">
        <v>18797</v>
      </c>
      <c r="B431">
        <v>2100</v>
      </c>
      <c r="C431" t="s">
        <v>18798</v>
      </c>
      <c r="D431">
        <v>362</v>
      </c>
      <c r="E431" s="404">
        <v>171109057</v>
      </c>
      <c r="F431" s="401" t="str">
        <f t="shared" si="12"/>
        <v>Í1+)%È7%Î</v>
      </c>
      <c r="G431" t="str">
        <f t="shared" si="13"/>
        <v>16</v>
      </c>
    </row>
    <row r="432" spans="1:7" ht="26.1">
      <c r="A432" s="403" t="s">
        <v>18799</v>
      </c>
      <c r="B432">
        <v>42400</v>
      </c>
      <c r="C432" t="s">
        <v>18800</v>
      </c>
      <c r="D432">
        <v>380</v>
      </c>
      <c r="E432" s="404">
        <v>171109054</v>
      </c>
      <c r="F432" s="401" t="str">
        <f t="shared" si="12"/>
        <v>Í1+)%È4zÎ</v>
      </c>
      <c r="G432" t="str">
        <f t="shared" si="13"/>
        <v>16</v>
      </c>
    </row>
    <row r="433" spans="1:7" ht="26.1">
      <c r="A433" s="403" t="s">
        <v>18801</v>
      </c>
      <c r="B433">
        <v>2100</v>
      </c>
      <c r="C433" t="s">
        <v>18802</v>
      </c>
      <c r="D433">
        <v>381</v>
      </c>
      <c r="E433" s="404">
        <v>171109034</v>
      </c>
      <c r="F433" s="401" t="str">
        <f t="shared" si="12"/>
        <v>Í1+)#È4rÎ</v>
      </c>
      <c r="G433" t="str">
        <f t="shared" si="13"/>
        <v>16</v>
      </c>
    </row>
    <row r="434" spans="1:7" ht="26.1">
      <c r="A434" s="403" t="s">
        <v>18803</v>
      </c>
      <c r="B434">
        <v>34400</v>
      </c>
      <c r="C434" t="s">
        <v>18804</v>
      </c>
      <c r="D434">
        <v>439</v>
      </c>
      <c r="E434" s="404">
        <v>171109005</v>
      </c>
      <c r="F434" s="401" t="str">
        <f t="shared" si="12"/>
        <v>Í1+)ÂÈ5lÎ</v>
      </c>
      <c r="G434" t="str">
        <f t="shared" si="13"/>
        <v>16</v>
      </c>
    </row>
    <row r="435" spans="1:7" ht="26.1" hidden="1">
      <c r="A435" s="403" t="s">
        <v>18805</v>
      </c>
      <c r="B435">
        <v>8800</v>
      </c>
      <c r="C435" t="s">
        <v>18806</v>
      </c>
      <c r="D435">
        <v>507</v>
      </c>
      <c r="F435" s="401" t="e">
        <f t="shared" si="12"/>
        <v>#VALUE!</v>
      </c>
      <c r="G435" t="str">
        <f t="shared" si="13"/>
        <v>16</v>
      </c>
    </row>
    <row r="436" spans="1:7" ht="26.1" hidden="1">
      <c r="A436" s="403" t="s">
        <v>18807</v>
      </c>
      <c r="B436">
        <v>136800</v>
      </c>
      <c r="C436" t="s">
        <v>18808</v>
      </c>
      <c r="D436">
        <v>539</v>
      </c>
      <c r="F436" s="401" t="e">
        <f t="shared" si="12"/>
        <v>#VALUE!</v>
      </c>
      <c r="G436" t="str">
        <f t="shared" si="13"/>
        <v>16</v>
      </c>
    </row>
    <row r="437" spans="1:7" ht="26.1" hidden="1">
      <c r="A437" s="403" t="s">
        <v>18809</v>
      </c>
      <c r="B437">
        <v>2100</v>
      </c>
      <c r="C437" t="s">
        <v>18810</v>
      </c>
      <c r="D437">
        <v>586</v>
      </c>
      <c r="F437" s="401" t="e">
        <f t="shared" si="12"/>
        <v>#VALUE!</v>
      </c>
      <c r="G437" t="str">
        <f t="shared" si="13"/>
        <v>16</v>
      </c>
    </row>
    <row r="438" spans="1:7" ht="26.1" hidden="1">
      <c r="A438" s="403" t="s">
        <v>276</v>
      </c>
      <c r="B438">
        <v>65000</v>
      </c>
      <c r="C438" t="s">
        <v>18811</v>
      </c>
      <c r="D438">
        <v>126</v>
      </c>
      <c r="E438" s="404">
        <v>171116211</v>
      </c>
      <c r="F438" s="401" t="str">
        <f t="shared" si="12"/>
        <v>Í1+05È1VÎ</v>
      </c>
      <c r="G438" t="str">
        <f t="shared" si="13"/>
        <v>22</v>
      </c>
    </row>
    <row r="439" spans="1:7" ht="26.1" hidden="1">
      <c r="A439" s="403" t="s">
        <v>18812</v>
      </c>
      <c r="B439">
        <v>21600</v>
      </c>
      <c r="C439" t="s">
        <v>18813</v>
      </c>
      <c r="D439">
        <v>551</v>
      </c>
      <c r="F439" s="401" t="e">
        <f t="shared" si="12"/>
        <v>#VALUE!</v>
      </c>
      <c r="G439" t="str">
        <f t="shared" si="13"/>
        <v>34</v>
      </c>
    </row>
    <row r="440" spans="1:7" ht="26.1" hidden="1">
      <c r="A440" s="403" t="s">
        <v>18814</v>
      </c>
      <c r="B440">
        <v>10400</v>
      </c>
      <c r="C440" t="s">
        <v>18815</v>
      </c>
      <c r="D440">
        <v>570</v>
      </c>
      <c r="F440" s="401" t="e">
        <f t="shared" si="12"/>
        <v>#VALUE!</v>
      </c>
      <c r="G440" t="str">
        <f t="shared" si="13"/>
        <v>16</v>
      </c>
    </row>
    <row r="441" spans="1:7" ht="26.1" hidden="1">
      <c r="A441" s="403" t="s">
        <v>18816</v>
      </c>
      <c r="B441">
        <v>39200</v>
      </c>
      <c r="C441" t="s">
        <v>18817</v>
      </c>
      <c r="D441">
        <v>541</v>
      </c>
      <c r="F441" s="401" t="e">
        <f t="shared" si="12"/>
        <v>#VALUE!</v>
      </c>
      <c r="G441" t="str">
        <f t="shared" si="13"/>
        <v>26</v>
      </c>
    </row>
    <row r="442" spans="1:7" ht="26.1" hidden="1">
      <c r="A442" s="403" t="s">
        <v>18818</v>
      </c>
      <c r="B442">
        <v>12000</v>
      </c>
      <c r="C442" t="s">
        <v>18819</v>
      </c>
      <c r="D442">
        <v>473</v>
      </c>
      <c r="F442" s="401" t="e">
        <f t="shared" si="12"/>
        <v>#VALUE!</v>
      </c>
      <c r="G442" t="str">
        <f t="shared" si="13"/>
        <v>30</v>
      </c>
    </row>
    <row r="443" spans="1:7" ht="26.1">
      <c r="A443" s="403" t="s">
        <v>18820</v>
      </c>
      <c r="B443">
        <v>4700</v>
      </c>
      <c r="C443" t="s">
        <v>18821</v>
      </c>
      <c r="D443">
        <v>310</v>
      </c>
      <c r="E443" s="404">
        <v>171114830</v>
      </c>
      <c r="F443" s="401" t="str">
        <f t="shared" si="12"/>
        <v>Í1+.sÈ0tÎ</v>
      </c>
      <c r="G443" t="str">
        <f t="shared" si="13"/>
        <v>34</v>
      </c>
    </row>
    <row r="444" spans="1:7" ht="26.1">
      <c r="A444" s="403" t="s">
        <v>18822</v>
      </c>
      <c r="B444">
        <v>12000</v>
      </c>
      <c r="C444" t="s">
        <v>18823</v>
      </c>
      <c r="D444">
        <v>81</v>
      </c>
      <c r="E444" s="404">
        <v>171109976</v>
      </c>
      <c r="F444" s="401" t="str">
        <f t="shared" si="12"/>
        <v>Í1+)ÅÈ6ZÎ</v>
      </c>
      <c r="G444" t="str">
        <f t="shared" si="13"/>
        <v>36</v>
      </c>
    </row>
    <row r="445" spans="1:7" ht="26.1">
      <c r="A445" s="403" t="s">
        <v>18824</v>
      </c>
      <c r="B445">
        <v>236000</v>
      </c>
      <c r="C445" t="s">
        <v>18825</v>
      </c>
      <c r="D445">
        <v>37</v>
      </c>
      <c r="E445" s="404">
        <v>171110013</v>
      </c>
      <c r="F445" s="401" t="str">
        <f t="shared" si="12"/>
        <v>Í1+*!È3gÎ</v>
      </c>
      <c r="G445" t="str">
        <f t="shared" si="13"/>
        <v>36</v>
      </c>
    </row>
    <row r="446" spans="1:7" ht="26.1">
      <c r="A446" s="403" t="s">
        <v>18826</v>
      </c>
      <c r="B446">
        <v>45600</v>
      </c>
      <c r="C446" t="s">
        <v>18827</v>
      </c>
      <c r="D446">
        <v>72</v>
      </c>
      <c r="E446" s="404">
        <v>171107088</v>
      </c>
      <c r="F446" s="401" t="str">
        <f t="shared" si="12"/>
        <v>Í1+'(È81Î</v>
      </c>
      <c r="G446" t="str">
        <f t="shared" si="13"/>
        <v>04</v>
      </c>
    </row>
    <row r="447" spans="1:7" ht="26.1">
      <c r="A447" s="403" t="s">
        <v>18828</v>
      </c>
      <c r="B447">
        <v>16800</v>
      </c>
      <c r="C447" t="s">
        <v>18829</v>
      </c>
      <c r="D447">
        <v>73</v>
      </c>
      <c r="E447" s="404">
        <v>171107087</v>
      </c>
      <c r="F447" s="401" t="str">
        <f t="shared" si="12"/>
        <v>Í1+'(È7+Î</v>
      </c>
      <c r="G447" t="str">
        <f t="shared" si="13"/>
        <v>04</v>
      </c>
    </row>
    <row r="448" spans="1:7" ht="26.1">
      <c r="A448" s="403" t="s">
        <v>18830</v>
      </c>
      <c r="B448">
        <v>21600</v>
      </c>
      <c r="C448" t="s">
        <v>18831</v>
      </c>
      <c r="D448">
        <v>455</v>
      </c>
      <c r="E448" s="404">
        <v>171110736</v>
      </c>
      <c r="F448" s="401" t="str">
        <f t="shared" si="12"/>
        <v>Í1+*iÈ6dÎ</v>
      </c>
      <c r="G448" t="str">
        <f t="shared" si="13"/>
        <v>06</v>
      </c>
    </row>
    <row r="449" spans="1:7" ht="26.1">
      <c r="A449" s="403" t="s">
        <v>18832</v>
      </c>
      <c r="B449">
        <v>13600</v>
      </c>
      <c r="C449" t="s">
        <v>18833</v>
      </c>
      <c r="D449">
        <v>21</v>
      </c>
      <c r="E449" s="404">
        <v>171111814</v>
      </c>
      <c r="F449" s="401" t="str">
        <f t="shared" si="12"/>
        <v>Í1++qÈ4{Î</v>
      </c>
      <c r="G449" t="str">
        <f t="shared" si="13"/>
        <v>24</v>
      </c>
    </row>
    <row r="450" spans="1:7" ht="26.1">
      <c r="A450" s="403" t="s">
        <v>18834</v>
      </c>
      <c r="B450">
        <v>26400</v>
      </c>
      <c r="C450" t="s">
        <v>18835</v>
      </c>
      <c r="D450">
        <v>90</v>
      </c>
      <c r="E450" s="404">
        <v>171111104</v>
      </c>
      <c r="F450" s="401" t="str">
        <f t="shared" si="12"/>
        <v>Í1++*È4-Î</v>
      </c>
      <c r="G450" t="str">
        <f t="shared" si="13"/>
        <v>26</v>
      </c>
    </row>
    <row r="451" spans="1:7" ht="26.1">
      <c r="A451" s="403" t="s">
        <v>18836</v>
      </c>
      <c r="B451">
        <v>23200</v>
      </c>
      <c r="C451" t="s">
        <v>18837</v>
      </c>
      <c r="D451">
        <v>51</v>
      </c>
      <c r="E451" s="404">
        <v>171114592</v>
      </c>
      <c r="F451" s="401" t="str">
        <f t="shared" ref="F451:F514" si="14">Code128(E451)</f>
        <v>Í1+.[È2ÂÎ</v>
      </c>
      <c r="G451" t="str">
        <f t="shared" si="13"/>
        <v>34</v>
      </c>
    </row>
    <row r="452" spans="1:7" ht="26.1">
      <c r="A452" s="403" t="s">
        <v>18838</v>
      </c>
      <c r="B452">
        <v>7200</v>
      </c>
      <c r="C452" t="s">
        <v>18839</v>
      </c>
      <c r="D452">
        <v>206</v>
      </c>
      <c r="E452" s="404">
        <v>171109861</v>
      </c>
      <c r="F452" s="401" t="str">
        <f t="shared" si="14"/>
        <v>Í1+)vÈ1wÎ</v>
      </c>
      <c r="G452" t="str">
        <f t="shared" ref="G452:G515" si="15">LEFT(C452,2)</f>
        <v>36</v>
      </c>
    </row>
    <row r="453" spans="1:7" ht="26.1">
      <c r="A453" s="403" t="s">
        <v>18840</v>
      </c>
      <c r="B453">
        <v>7200</v>
      </c>
      <c r="C453" t="s">
        <v>18841</v>
      </c>
      <c r="D453">
        <v>88</v>
      </c>
      <c r="E453" s="404">
        <v>171106826</v>
      </c>
      <c r="F453" s="401" t="str">
        <f t="shared" si="14"/>
        <v>Í1+&amp;rÈ6|Î</v>
      </c>
      <c r="G453" t="str">
        <f t="shared" si="15"/>
        <v>10</v>
      </c>
    </row>
    <row r="454" spans="1:7" ht="26.1">
      <c r="A454" s="403" t="s">
        <v>18842</v>
      </c>
      <c r="B454">
        <v>15200</v>
      </c>
      <c r="C454" t="s">
        <v>18843</v>
      </c>
      <c r="D454">
        <v>478</v>
      </c>
      <c r="E454" s="404">
        <v>171114400</v>
      </c>
      <c r="F454" s="401" t="str">
        <f t="shared" si="14"/>
        <v>Í1+.HÈ0/Î</v>
      </c>
      <c r="G454" t="str">
        <f t="shared" si="15"/>
        <v>32</v>
      </c>
    </row>
    <row r="455" spans="1:7" ht="26.1">
      <c r="A455" s="403" t="s">
        <v>18844</v>
      </c>
      <c r="B455">
        <v>21600</v>
      </c>
      <c r="C455" t="s">
        <v>18845</v>
      </c>
      <c r="D455">
        <v>12</v>
      </c>
      <c r="E455" s="404">
        <v>171116864</v>
      </c>
      <c r="F455" s="401" t="str">
        <f t="shared" si="14"/>
        <v>Í1+0vÈ47Î</v>
      </c>
      <c r="G455" t="str">
        <f t="shared" si="15"/>
        <v>44</v>
      </c>
    </row>
    <row r="456" spans="1:7" ht="26.1">
      <c r="A456" s="403" t="s">
        <v>18846</v>
      </c>
      <c r="B456">
        <v>16800</v>
      </c>
      <c r="C456" t="s">
        <v>18847</v>
      </c>
      <c r="D456">
        <v>166</v>
      </c>
      <c r="E456" s="404">
        <v>171115875</v>
      </c>
      <c r="F456" s="401" t="str">
        <f t="shared" si="14"/>
        <v>Í1+/wÈ5&gt;Î</v>
      </c>
      <c r="G456" t="str">
        <f t="shared" si="15"/>
        <v>38</v>
      </c>
    </row>
    <row r="457" spans="1:7" ht="26.1">
      <c r="A457" s="403" t="s">
        <v>18848</v>
      </c>
      <c r="B457">
        <v>31200</v>
      </c>
      <c r="C457" t="s">
        <v>18849</v>
      </c>
      <c r="D457">
        <v>317</v>
      </c>
      <c r="E457" s="404">
        <v>171114835</v>
      </c>
      <c r="F457" s="401" t="str">
        <f t="shared" si="14"/>
        <v>Í1+.sÈ5+Î</v>
      </c>
      <c r="G457" t="str">
        <f t="shared" si="15"/>
        <v>34</v>
      </c>
    </row>
    <row r="458" spans="1:7" ht="26.1">
      <c r="A458" s="403" t="s">
        <v>18850</v>
      </c>
      <c r="B458">
        <v>31200</v>
      </c>
      <c r="C458" t="s">
        <v>18851</v>
      </c>
      <c r="D458">
        <v>421</v>
      </c>
      <c r="E458" s="404">
        <v>171106595</v>
      </c>
      <c r="F458" s="401" t="str">
        <f t="shared" si="14"/>
        <v>Í1+&amp;[È5ÅÎ</v>
      </c>
      <c r="G458" t="str">
        <f t="shared" si="15"/>
        <v>10</v>
      </c>
    </row>
    <row r="459" spans="1:7" ht="26.1">
      <c r="A459" s="403" t="s">
        <v>18852</v>
      </c>
      <c r="B459">
        <v>61600</v>
      </c>
      <c r="C459" t="s">
        <v>18853</v>
      </c>
      <c r="D459">
        <v>267</v>
      </c>
      <c r="E459" s="404">
        <v>171114204</v>
      </c>
      <c r="F459" s="401" t="str">
        <f t="shared" si="14"/>
        <v>Í1+.4È4^Î</v>
      </c>
      <c r="G459" t="str">
        <f t="shared" si="15"/>
        <v>32</v>
      </c>
    </row>
    <row r="460" spans="1:7" ht="26.1">
      <c r="A460" s="403" t="s">
        <v>18854</v>
      </c>
      <c r="B460">
        <v>23200</v>
      </c>
      <c r="C460" t="s">
        <v>18855</v>
      </c>
      <c r="D460">
        <v>20</v>
      </c>
      <c r="E460" s="404">
        <v>171114563</v>
      </c>
      <c r="F460" s="401" t="str">
        <f t="shared" si="14"/>
        <v>Í1+.XÈ3ÅÎ</v>
      </c>
      <c r="G460" t="str">
        <f t="shared" si="15"/>
        <v>34</v>
      </c>
    </row>
    <row r="461" spans="1:7" ht="26.1">
      <c r="A461" s="403" t="s">
        <v>18856</v>
      </c>
      <c r="B461">
        <v>24800</v>
      </c>
      <c r="C461" t="s">
        <v>18857</v>
      </c>
      <c r="D461">
        <v>44</v>
      </c>
      <c r="E461" s="404">
        <v>171110006</v>
      </c>
      <c r="F461" s="401" t="str">
        <f t="shared" si="14"/>
        <v>Í1+*ÂÈ6uÎ</v>
      </c>
      <c r="G461" t="str">
        <f t="shared" si="15"/>
        <v>36</v>
      </c>
    </row>
    <row r="462" spans="1:7" ht="26.1" hidden="1">
      <c r="A462" s="403" t="s">
        <v>18858</v>
      </c>
      <c r="B462">
        <v>16800</v>
      </c>
      <c r="C462" t="s">
        <v>18859</v>
      </c>
      <c r="D462">
        <v>334</v>
      </c>
      <c r="F462" s="401" t="e">
        <f t="shared" si="14"/>
        <v>#VALUE!</v>
      </c>
      <c r="G462" t="str">
        <f t="shared" si="15"/>
        <v>30</v>
      </c>
    </row>
    <row r="463" spans="1:7" ht="26.1">
      <c r="A463" s="403" t="s">
        <v>18860</v>
      </c>
      <c r="B463">
        <v>20000</v>
      </c>
      <c r="C463" t="s">
        <v>18861</v>
      </c>
      <c r="D463">
        <v>222</v>
      </c>
      <c r="E463" s="404">
        <v>171111899</v>
      </c>
      <c r="F463" s="401" t="str">
        <f t="shared" si="14"/>
        <v>Í1++yÈ9RÎ</v>
      </c>
      <c r="G463" t="str">
        <f t="shared" si="15"/>
        <v>24</v>
      </c>
    </row>
    <row r="464" spans="1:7" ht="26.1">
      <c r="A464" s="403" t="s">
        <v>18862</v>
      </c>
      <c r="B464">
        <v>24800</v>
      </c>
      <c r="C464" t="s">
        <v>18863</v>
      </c>
      <c r="D464">
        <v>398</v>
      </c>
      <c r="E464" s="404">
        <v>171109048</v>
      </c>
      <c r="F464" s="401" t="str">
        <f t="shared" si="14"/>
        <v>Í1+)$È8'Î</v>
      </c>
      <c r="G464" t="str">
        <f t="shared" si="15"/>
        <v>16</v>
      </c>
    </row>
    <row r="465" spans="1:7" ht="26.1">
      <c r="A465" s="403" t="s">
        <v>18864</v>
      </c>
      <c r="B465">
        <v>7200</v>
      </c>
      <c r="C465" t="s">
        <v>18865</v>
      </c>
      <c r="D465">
        <v>335</v>
      </c>
      <c r="E465" s="404">
        <v>171114847</v>
      </c>
      <c r="F465" s="401" t="str">
        <f t="shared" si="14"/>
        <v>Í1+.tÈ7;Î</v>
      </c>
      <c r="G465" t="str">
        <f t="shared" si="15"/>
        <v>34</v>
      </c>
    </row>
    <row r="466" spans="1:7" ht="26.1">
      <c r="A466" s="403" t="s">
        <v>18866</v>
      </c>
      <c r="B466">
        <v>60000</v>
      </c>
      <c r="C466" t="s">
        <v>18867</v>
      </c>
      <c r="D466">
        <v>157</v>
      </c>
      <c r="E466" s="404">
        <v>171111142</v>
      </c>
      <c r="F466" s="401" t="str">
        <f t="shared" si="14"/>
        <v>Í1++.È21Î</v>
      </c>
      <c r="G466" t="str">
        <f t="shared" si="15"/>
        <v>26</v>
      </c>
    </row>
    <row r="467" spans="1:7" ht="26.1">
      <c r="A467" s="403" t="s">
        <v>18868</v>
      </c>
      <c r="B467">
        <v>58400</v>
      </c>
      <c r="C467" t="s">
        <v>18869</v>
      </c>
      <c r="D467">
        <v>296</v>
      </c>
      <c r="E467" s="404">
        <v>171110582</v>
      </c>
      <c r="F467" s="401" t="str">
        <f t="shared" si="14"/>
        <v>Í1+*ZÈ2wÎ</v>
      </c>
      <c r="G467" t="str">
        <f t="shared" si="15"/>
        <v>06</v>
      </c>
    </row>
    <row r="468" spans="1:7" ht="26.1">
      <c r="A468" s="403" t="s">
        <v>18870</v>
      </c>
      <c r="B468">
        <v>29600</v>
      </c>
      <c r="C468" t="s">
        <v>18871</v>
      </c>
      <c r="D468">
        <v>281</v>
      </c>
      <c r="E468" s="404">
        <v>171110563</v>
      </c>
      <c r="F468" s="401" t="str">
        <f t="shared" si="14"/>
        <v>Í1+*XÈ3uÎ</v>
      </c>
      <c r="G468" t="str">
        <f t="shared" si="15"/>
        <v>06</v>
      </c>
    </row>
    <row r="469" spans="1:7" ht="26.1">
      <c r="A469" s="403" t="s">
        <v>18872</v>
      </c>
      <c r="B469">
        <v>15200</v>
      </c>
      <c r="C469" t="s">
        <v>18873</v>
      </c>
      <c r="D469">
        <v>385</v>
      </c>
      <c r="E469" s="404">
        <v>171111922</v>
      </c>
      <c r="F469" s="401" t="str">
        <f t="shared" si="14"/>
        <v>Í1++|È24Î</v>
      </c>
      <c r="G469" t="str">
        <f t="shared" si="15"/>
        <v>24</v>
      </c>
    </row>
    <row r="470" spans="1:7" ht="26.1">
      <c r="A470" s="403" t="s">
        <v>18874</v>
      </c>
      <c r="B470">
        <v>36000</v>
      </c>
      <c r="C470" t="s">
        <v>18875</v>
      </c>
      <c r="D470">
        <v>195</v>
      </c>
      <c r="E470" s="404">
        <v>171112130</v>
      </c>
      <c r="F470" s="401" t="str">
        <f t="shared" si="14"/>
        <v>Í1+,-È0$Î</v>
      </c>
      <c r="G470" t="str">
        <f t="shared" si="15"/>
        <v>24</v>
      </c>
    </row>
    <row r="471" spans="1:7" ht="26.1">
      <c r="A471" s="403" t="s">
        <v>18876</v>
      </c>
      <c r="B471">
        <v>12000</v>
      </c>
      <c r="C471" t="s">
        <v>18877</v>
      </c>
      <c r="D471">
        <v>374</v>
      </c>
      <c r="E471" s="404">
        <v>171114879</v>
      </c>
      <c r="F471" s="401" t="str">
        <f t="shared" si="14"/>
        <v>Í1+.wÈ9SÎ</v>
      </c>
      <c r="G471" t="str">
        <f t="shared" si="15"/>
        <v>34</v>
      </c>
    </row>
    <row r="472" spans="1:7" ht="26.1">
      <c r="A472" s="403" t="s">
        <v>18878</v>
      </c>
      <c r="B472">
        <v>34400</v>
      </c>
      <c r="C472" t="s">
        <v>18879</v>
      </c>
      <c r="D472">
        <v>378</v>
      </c>
      <c r="E472" s="404">
        <v>171114882</v>
      </c>
      <c r="F472" s="401" t="str">
        <f t="shared" si="14"/>
        <v>Í1+.xÈ2-Î</v>
      </c>
      <c r="G472" t="str">
        <f t="shared" si="15"/>
        <v>34</v>
      </c>
    </row>
    <row r="473" spans="1:7" ht="26.1">
      <c r="A473" s="403" t="s">
        <v>9626</v>
      </c>
      <c r="B473">
        <v>12000</v>
      </c>
      <c r="C473" t="s">
        <v>18880</v>
      </c>
      <c r="D473">
        <v>98</v>
      </c>
      <c r="E473" s="404">
        <v>171112019</v>
      </c>
      <c r="F473" s="401" t="str">
        <f t="shared" si="14"/>
        <v>Í1+,!È9*Î</v>
      </c>
      <c r="G473" t="str">
        <f t="shared" si="15"/>
        <v>24</v>
      </c>
    </row>
    <row r="474" spans="1:7" ht="26.1">
      <c r="A474" s="403" t="s">
        <v>18881</v>
      </c>
      <c r="B474">
        <v>4700</v>
      </c>
      <c r="C474" t="s">
        <v>18882</v>
      </c>
      <c r="D474">
        <v>349</v>
      </c>
      <c r="E474" s="404">
        <v>171111955</v>
      </c>
      <c r="F474" s="401" t="str">
        <f t="shared" si="14"/>
        <v>Í1++ÃÈ5RÎ</v>
      </c>
      <c r="G474" t="str">
        <f t="shared" si="15"/>
        <v>24</v>
      </c>
    </row>
    <row r="475" spans="1:7" ht="26.1">
      <c r="A475" s="403" t="s">
        <v>18883</v>
      </c>
      <c r="B475">
        <v>24800</v>
      </c>
      <c r="C475" t="s">
        <v>18884</v>
      </c>
      <c r="D475">
        <v>134</v>
      </c>
      <c r="E475" s="404">
        <v>171115853</v>
      </c>
      <c r="F475" s="401" t="str">
        <f t="shared" si="14"/>
        <v>Í1+/uÈ3*Î</v>
      </c>
      <c r="G475" t="str">
        <f t="shared" si="15"/>
        <v>38</v>
      </c>
    </row>
    <row r="476" spans="1:7" ht="26.1">
      <c r="A476" s="403" t="s">
        <v>18885</v>
      </c>
      <c r="B476">
        <v>12000</v>
      </c>
      <c r="C476" t="s">
        <v>18886</v>
      </c>
      <c r="D476">
        <v>69</v>
      </c>
      <c r="E476" s="404">
        <v>171104668</v>
      </c>
      <c r="F476" s="401" t="str">
        <f t="shared" si="14"/>
        <v>Í1+$bÈ8BÎ</v>
      </c>
      <c r="G476" t="str">
        <f t="shared" si="15"/>
        <v>20</v>
      </c>
    </row>
    <row r="477" spans="1:7" ht="26.1">
      <c r="A477" s="403" t="s">
        <v>18887</v>
      </c>
      <c r="B477">
        <v>69600</v>
      </c>
      <c r="C477" t="s">
        <v>18888</v>
      </c>
      <c r="D477">
        <v>268</v>
      </c>
      <c r="E477" s="404">
        <v>171104712</v>
      </c>
      <c r="F477" s="401" t="str">
        <f t="shared" si="14"/>
        <v>Í1+$gÈ22Î</v>
      </c>
      <c r="G477" t="str">
        <f t="shared" si="15"/>
        <v>20</v>
      </c>
    </row>
    <row r="478" spans="1:7" ht="26.1">
      <c r="A478" s="403" t="s">
        <v>18889</v>
      </c>
      <c r="B478">
        <v>21600</v>
      </c>
      <c r="C478" t="s">
        <v>18890</v>
      </c>
      <c r="D478">
        <v>331</v>
      </c>
      <c r="E478" s="404">
        <v>171116081</v>
      </c>
      <c r="F478" s="401" t="str">
        <f t="shared" si="14"/>
        <v>Í1+0(È1"Î</v>
      </c>
      <c r="G478" t="str">
        <f t="shared" si="15"/>
        <v>38</v>
      </c>
    </row>
    <row r="479" spans="1:7" ht="26.1" hidden="1">
      <c r="A479" s="403" t="s">
        <v>18891</v>
      </c>
      <c r="B479">
        <v>28000</v>
      </c>
      <c r="C479" t="s">
        <v>18892</v>
      </c>
      <c r="D479">
        <v>517</v>
      </c>
      <c r="F479" s="401" t="e">
        <f t="shared" si="14"/>
        <v>#VALUE!</v>
      </c>
      <c r="G479" t="str">
        <f t="shared" si="15"/>
        <v>10</v>
      </c>
    </row>
    <row r="480" spans="1:7" ht="26.1">
      <c r="A480" s="403" t="s">
        <v>17533</v>
      </c>
      <c r="B480">
        <v>10400</v>
      </c>
      <c r="C480" t="s">
        <v>18893</v>
      </c>
      <c r="D480">
        <v>435</v>
      </c>
      <c r="E480" s="404">
        <v>171109001</v>
      </c>
      <c r="F480" s="401" t="str">
        <f t="shared" si="14"/>
        <v>Í1+)ÂÈ1TÎ</v>
      </c>
      <c r="G480" t="str">
        <f t="shared" si="15"/>
        <v>16</v>
      </c>
    </row>
    <row r="481" spans="1:7" ht="26.1">
      <c r="A481" s="403" t="s">
        <v>18894</v>
      </c>
      <c r="B481">
        <v>12000</v>
      </c>
      <c r="C481" t="s">
        <v>18895</v>
      </c>
      <c r="D481">
        <v>311</v>
      </c>
      <c r="E481" s="404">
        <v>171104178</v>
      </c>
      <c r="F481" s="401" t="str">
        <f t="shared" si="14"/>
        <v>Í1+$1È8LÎ</v>
      </c>
      <c r="G481" t="str">
        <f t="shared" si="15"/>
        <v>14</v>
      </c>
    </row>
    <row r="482" spans="1:7" ht="26.1" hidden="1">
      <c r="A482" s="403" t="s">
        <v>18896</v>
      </c>
      <c r="B482">
        <v>21600</v>
      </c>
      <c r="C482" t="s">
        <v>18897</v>
      </c>
      <c r="D482">
        <v>564</v>
      </c>
      <c r="F482" s="401" t="e">
        <f t="shared" si="14"/>
        <v>#VALUE!</v>
      </c>
      <c r="G482" t="str">
        <f t="shared" si="15"/>
        <v>32</v>
      </c>
    </row>
    <row r="483" spans="1:7" ht="26.1">
      <c r="A483" s="403" t="s">
        <v>18898</v>
      </c>
      <c r="B483">
        <v>3400</v>
      </c>
      <c r="C483" t="s">
        <v>18899</v>
      </c>
      <c r="D483">
        <v>432</v>
      </c>
      <c r="E483" s="404">
        <v>171116091</v>
      </c>
      <c r="F483" s="401" t="str">
        <f t="shared" si="14"/>
        <v>Í1+0)È1&amp;Î</v>
      </c>
      <c r="G483" t="str">
        <f t="shared" si="15"/>
        <v>38</v>
      </c>
    </row>
    <row r="484" spans="1:7" ht="26.1">
      <c r="A484" s="403" t="s">
        <v>18900</v>
      </c>
      <c r="B484">
        <v>20000</v>
      </c>
      <c r="C484" t="s">
        <v>18901</v>
      </c>
      <c r="D484">
        <v>125</v>
      </c>
      <c r="E484" s="404">
        <v>171104623</v>
      </c>
      <c r="F484" s="401" t="str">
        <f t="shared" si="14"/>
        <v>Í1+$^È3{Î</v>
      </c>
      <c r="G484" t="str">
        <f t="shared" si="15"/>
        <v>20</v>
      </c>
    </row>
    <row r="485" spans="1:7" ht="26.1">
      <c r="A485" s="403" t="s">
        <v>18902</v>
      </c>
      <c r="B485">
        <v>24800</v>
      </c>
      <c r="C485" t="s">
        <v>18903</v>
      </c>
      <c r="D485">
        <v>44</v>
      </c>
      <c r="E485" s="404">
        <v>171114087</v>
      </c>
      <c r="F485" s="401" t="str">
        <f t="shared" si="14"/>
        <v>Í1+.(È7@Î</v>
      </c>
      <c r="G485" t="str">
        <f t="shared" si="15"/>
        <v>32</v>
      </c>
    </row>
    <row r="486" spans="1:7" ht="26.1">
      <c r="A486" s="403" t="s">
        <v>18904</v>
      </c>
      <c r="B486">
        <v>53600</v>
      </c>
      <c r="C486" t="s">
        <v>18905</v>
      </c>
      <c r="D486">
        <v>44</v>
      </c>
      <c r="E486" s="404">
        <v>171104691</v>
      </c>
      <c r="F486" s="401" t="str">
        <f t="shared" si="14"/>
        <v>Í1+$eÈ1$Î</v>
      </c>
      <c r="G486" t="str">
        <f t="shared" si="15"/>
        <v>20</v>
      </c>
    </row>
    <row r="487" spans="1:7" ht="26.1">
      <c r="A487" s="403" t="s">
        <v>18906</v>
      </c>
      <c r="B487">
        <v>10400</v>
      </c>
      <c r="C487" t="s">
        <v>18907</v>
      </c>
      <c r="D487">
        <v>296</v>
      </c>
      <c r="E487" s="404">
        <v>171114228</v>
      </c>
      <c r="F487" s="401" t="str">
        <f t="shared" si="14"/>
        <v>Í1+.6È8~Î</v>
      </c>
      <c r="G487" t="str">
        <f t="shared" si="15"/>
        <v>32</v>
      </c>
    </row>
    <row r="488" spans="1:7" ht="26.1">
      <c r="A488" s="403" t="s">
        <v>18908</v>
      </c>
      <c r="B488">
        <v>88800</v>
      </c>
      <c r="C488" t="s">
        <v>18909</v>
      </c>
      <c r="D488">
        <v>416</v>
      </c>
      <c r="E488" s="404">
        <v>171111189</v>
      </c>
      <c r="F488" s="401" t="str">
        <f t="shared" si="14"/>
        <v>Í1++2È9kÎ</v>
      </c>
      <c r="G488" t="str">
        <f t="shared" si="15"/>
        <v>26</v>
      </c>
    </row>
    <row r="489" spans="1:7" ht="26.1">
      <c r="A489" s="403" t="s">
        <v>18910</v>
      </c>
      <c r="B489">
        <v>24800</v>
      </c>
      <c r="C489" t="s">
        <v>18911</v>
      </c>
      <c r="D489">
        <v>133</v>
      </c>
      <c r="E489" s="404">
        <v>171116745</v>
      </c>
      <c r="F489" s="401" t="str">
        <f t="shared" si="14"/>
        <v>Í1+0jÈ5tÎ</v>
      </c>
      <c r="G489" t="str">
        <f t="shared" si="15"/>
        <v>40</v>
      </c>
    </row>
    <row r="490" spans="1:7" ht="26.1" hidden="1">
      <c r="A490" s="403" t="s">
        <v>18912</v>
      </c>
      <c r="B490">
        <v>13600</v>
      </c>
      <c r="C490" t="s">
        <v>18913</v>
      </c>
      <c r="D490">
        <v>324</v>
      </c>
      <c r="F490" s="401" t="e">
        <f t="shared" si="14"/>
        <v>#VALUE!</v>
      </c>
      <c r="G490" t="str">
        <f t="shared" si="15"/>
        <v>30</v>
      </c>
    </row>
    <row r="491" spans="1:7" ht="26.1" hidden="1">
      <c r="A491" s="403" t="s">
        <v>235</v>
      </c>
      <c r="B491">
        <v>1205800</v>
      </c>
      <c r="C491" t="s">
        <v>18914</v>
      </c>
      <c r="D491">
        <v>85</v>
      </c>
      <c r="E491" s="404">
        <v>171116173</v>
      </c>
      <c r="F491" s="401" t="str">
        <f t="shared" si="14"/>
        <v>Í1+01È3RÎ</v>
      </c>
      <c r="G491" t="str">
        <f t="shared" si="15"/>
        <v>22</v>
      </c>
    </row>
    <row r="492" spans="1:7" ht="26.1">
      <c r="A492" s="403" t="s">
        <v>18915</v>
      </c>
      <c r="B492">
        <v>7200</v>
      </c>
      <c r="C492" t="s">
        <v>18916</v>
      </c>
      <c r="D492">
        <v>249</v>
      </c>
      <c r="E492" s="404">
        <v>171115920</v>
      </c>
      <c r="F492" s="401" t="str">
        <f t="shared" si="14"/>
        <v>Í1+/|È04Î</v>
      </c>
      <c r="G492" t="str">
        <f t="shared" si="15"/>
        <v>38</v>
      </c>
    </row>
    <row r="493" spans="1:7" ht="26.1" hidden="1">
      <c r="A493" s="403" t="s">
        <v>18917</v>
      </c>
      <c r="B493">
        <v>32800</v>
      </c>
      <c r="C493" t="s">
        <v>18918</v>
      </c>
      <c r="D493">
        <v>574</v>
      </c>
      <c r="F493" s="401" t="e">
        <f t="shared" si="14"/>
        <v>#VALUE!</v>
      </c>
      <c r="G493" t="str">
        <f t="shared" si="15"/>
        <v>16</v>
      </c>
    </row>
    <row r="494" spans="1:7" ht="26.1" hidden="1">
      <c r="A494" s="403" t="s">
        <v>18919</v>
      </c>
      <c r="B494">
        <v>2100</v>
      </c>
      <c r="C494" t="s">
        <v>18920</v>
      </c>
      <c r="D494">
        <v>573</v>
      </c>
      <c r="F494" s="401" t="e">
        <f t="shared" si="14"/>
        <v>#VALUE!</v>
      </c>
      <c r="G494" t="str">
        <f t="shared" si="15"/>
        <v>16</v>
      </c>
    </row>
    <row r="495" spans="1:7" ht="26.1">
      <c r="A495" s="403" t="s">
        <v>18921</v>
      </c>
      <c r="B495">
        <v>8800</v>
      </c>
      <c r="C495" t="s">
        <v>18922</v>
      </c>
      <c r="D495">
        <v>168</v>
      </c>
      <c r="E495" s="404">
        <v>171106896</v>
      </c>
      <c r="F495" s="401" t="str">
        <f t="shared" si="14"/>
        <v>Í1+&amp;yÈ61Î</v>
      </c>
      <c r="G495" t="str">
        <f t="shared" si="15"/>
        <v>10</v>
      </c>
    </row>
    <row r="496" spans="1:7" ht="26.1">
      <c r="A496" s="403" t="s">
        <v>18923</v>
      </c>
      <c r="B496">
        <v>207200</v>
      </c>
      <c r="C496" t="s">
        <v>18924</v>
      </c>
      <c r="D496">
        <v>382</v>
      </c>
      <c r="E496" s="404">
        <v>171111254</v>
      </c>
      <c r="F496" s="401" t="str">
        <f t="shared" si="14"/>
        <v>Í1++9È4iÎ</v>
      </c>
      <c r="G496" t="str">
        <f t="shared" si="15"/>
        <v>26</v>
      </c>
    </row>
    <row r="497" spans="1:7" ht="26.1" hidden="1">
      <c r="A497" s="403" t="s">
        <v>18925</v>
      </c>
      <c r="B497">
        <v>32800</v>
      </c>
      <c r="C497" t="s">
        <v>18926</v>
      </c>
      <c r="D497">
        <v>535</v>
      </c>
      <c r="F497" s="401" t="e">
        <f t="shared" si="14"/>
        <v>#VALUE!</v>
      </c>
      <c r="G497" t="str">
        <f t="shared" si="15"/>
        <v>24</v>
      </c>
    </row>
    <row r="498" spans="1:7" ht="26.1">
      <c r="A498" s="403" t="s">
        <v>18927</v>
      </c>
      <c r="B498">
        <v>13600</v>
      </c>
      <c r="C498" t="s">
        <v>18928</v>
      </c>
      <c r="D498">
        <v>6</v>
      </c>
      <c r="E498" s="404">
        <v>171116037</v>
      </c>
      <c r="F498" s="401" t="str">
        <f t="shared" si="14"/>
        <v>Í1+0#È72Î</v>
      </c>
      <c r="G498" t="str">
        <f t="shared" si="15"/>
        <v>38</v>
      </c>
    </row>
    <row r="499" spans="1:7" ht="26.1">
      <c r="A499" s="403" t="s">
        <v>15794</v>
      </c>
      <c r="B499">
        <v>23200</v>
      </c>
      <c r="C499" t="s">
        <v>18929</v>
      </c>
      <c r="D499">
        <v>116</v>
      </c>
      <c r="E499" s="404">
        <v>171109942</v>
      </c>
      <c r="F499" s="401" t="str">
        <f t="shared" si="14"/>
        <v>Í1+)~È26Î</v>
      </c>
      <c r="G499" t="str">
        <f t="shared" si="15"/>
        <v>36</v>
      </c>
    </row>
    <row r="500" spans="1:7" ht="26.1" hidden="1">
      <c r="A500" s="403" t="s">
        <v>18930</v>
      </c>
      <c r="B500">
        <v>204200</v>
      </c>
      <c r="C500" t="s">
        <v>18931</v>
      </c>
      <c r="D500">
        <v>311</v>
      </c>
      <c r="F500" s="401" t="e">
        <f t="shared" si="14"/>
        <v>#VALUE!</v>
      </c>
      <c r="G500" t="str">
        <f t="shared" si="15"/>
        <v>22</v>
      </c>
    </row>
    <row r="501" spans="1:7" ht="26.1" hidden="1">
      <c r="A501" s="403" t="s">
        <v>18932</v>
      </c>
      <c r="B501">
        <v>386600</v>
      </c>
      <c r="C501" t="s">
        <v>18933</v>
      </c>
      <c r="D501">
        <v>312</v>
      </c>
      <c r="F501" s="401" t="e">
        <f t="shared" si="14"/>
        <v>#VALUE!</v>
      </c>
      <c r="G501" t="str">
        <f t="shared" si="15"/>
        <v>22</v>
      </c>
    </row>
    <row r="502" spans="1:7" ht="26.1" hidden="1">
      <c r="A502" s="403" t="s">
        <v>286</v>
      </c>
      <c r="B502">
        <v>861800</v>
      </c>
      <c r="C502" t="s">
        <v>18934</v>
      </c>
      <c r="D502">
        <v>136</v>
      </c>
      <c r="E502" s="404">
        <v>171116911</v>
      </c>
      <c r="F502" s="401" t="str">
        <f t="shared" si="14"/>
        <v>Í1+0{È19Î</v>
      </c>
      <c r="G502" t="str">
        <f t="shared" si="15"/>
        <v>22</v>
      </c>
    </row>
    <row r="503" spans="1:7" ht="26.1">
      <c r="A503" s="403" t="s">
        <v>18935</v>
      </c>
      <c r="B503">
        <v>3400</v>
      </c>
      <c r="C503" t="s">
        <v>18936</v>
      </c>
      <c r="D503">
        <v>244</v>
      </c>
      <c r="E503" s="404">
        <v>171114766</v>
      </c>
      <c r="F503" s="401" t="str">
        <f t="shared" si="14"/>
        <v>Í1+.lÈ6|Î</v>
      </c>
      <c r="G503" t="str">
        <f t="shared" si="15"/>
        <v>34</v>
      </c>
    </row>
    <row r="504" spans="1:7" ht="26.1">
      <c r="A504" s="403" t="s">
        <v>18937</v>
      </c>
      <c r="B504">
        <v>26400</v>
      </c>
      <c r="C504" t="s">
        <v>18938</v>
      </c>
      <c r="D504">
        <v>372</v>
      </c>
      <c r="E504" s="404">
        <v>171109027</v>
      </c>
      <c r="F504" s="401" t="str">
        <f t="shared" si="14"/>
        <v>Í1+)"È7ÄÎ</v>
      </c>
      <c r="G504" t="str">
        <f t="shared" si="15"/>
        <v>16</v>
      </c>
    </row>
    <row r="505" spans="1:7" ht="26.1" hidden="1">
      <c r="A505" s="403" t="s">
        <v>18939</v>
      </c>
      <c r="B505">
        <v>7200</v>
      </c>
      <c r="C505" t="s">
        <v>18940</v>
      </c>
      <c r="D505">
        <v>233</v>
      </c>
      <c r="F505" s="401" t="e">
        <f t="shared" si="14"/>
        <v>#VALUE!</v>
      </c>
      <c r="G505" t="str">
        <f t="shared" si="15"/>
        <v>30</v>
      </c>
    </row>
    <row r="506" spans="1:7" ht="26.1" hidden="1">
      <c r="A506" s="403" t="s">
        <v>18941</v>
      </c>
      <c r="B506">
        <v>7200</v>
      </c>
      <c r="C506" t="s">
        <v>18942</v>
      </c>
      <c r="D506">
        <v>234</v>
      </c>
      <c r="F506" s="401" t="e">
        <f t="shared" si="14"/>
        <v>#VALUE!</v>
      </c>
      <c r="G506" t="str">
        <f t="shared" si="15"/>
        <v>30</v>
      </c>
    </row>
    <row r="507" spans="1:7" ht="26.1" hidden="1">
      <c r="A507" s="403" t="s">
        <v>18943</v>
      </c>
      <c r="B507">
        <v>42400</v>
      </c>
      <c r="C507" t="s">
        <v>18944</v>
      </c>
      <c r="D507">
        <v>554</v>
      </c>
      <c r="F507" s="401" t="e">
        <f t="shared" si="14"/>
        <v>#VALUE!</v>
      </c>
      <c r="G507" t="str">
        <f t="shared" si="15"/>
        <v>06</v>
      </c>
    </row>
    <row r="508" spans="1:7" ht="26.1">
      <c r="A508" s="403" t="s">
        <v>18945</v>
      </c>
      <c r="B508">
        <v>7200</v>
      </c>
      <c r="C508" t="s">
        <v>18946</v>
      </c>
      <c r="D508">
        <v>116</v>
      </c>
      <c r="E508" s="404">
        <v>171116728</v>
      </c>
      <c r="F508" s="401" t="str">
        <f t="shared" si="14"/>
        <v>Í1+0hÈ8~Î</v>
      </c>
      <c r="G508" t="str">
        <f t="shared" si="15"/>
        <v>40</v>
      </c>
    </row>
    <row r="509" spans="1:7" ht="26.1">
      <c r="A509" s="403" t="s">
        <v>18947</v>
      </c>
      <c r="B509">
        <v>117600</v>
      </c>
      <c r="C509" t="s">
        <v>18948</v>
      </c>
      <c r="D509">
        <v>398</v>
      </c>
      <c r="E509" s="404">
        <v>171110713</v>
      </c>
      <c r="F509" s="401" t="str">
        <f t="shared" si="14"/>
        <v>Í1+*gÈ3JÎ</v>
      </c>
      <c r="G509" t="str">
        <f t="shared" si="15"/>
        <v>06</v>
      </c>
    </row>
    <row r="510" spans="1:7" ht="26.1">
      <c r="A510" s="403" t="s">
        <v>18949</v>
      </c>
      <c r="B510">
        <v>55200</v>
      </c>
      <c r="C510" t="s">
        <v>18950</v>
      </c>
      <c r="D510">
        <v>417</v>
      </c>
      <c r="E510" s="404">
        <v>171111927</v>
      </c>
      <c r="F510" s="401" t="str">
        <f t="shared" si="14"/>
        <v>Í1++|È7RÎ</v>
      </c>
      <c r="G510" t="str">
        <f t="shared" si="15"/>
        <v>24</v>
      </c>
    </row>
    <row r="511" spans="1:7" ht="26.1">
      <c r="A511" s="403" t="s">
        <v>18951</v>
      </c>
      <c r="B511">
        <v>40800</v>
      </c>
      <c r="C511" t="s">
        <v>18952</v>
      </c>
      <c r="D511">
        <v>412</v>
      </c>
      <c r="E511" s="404">
        <v>171111063</v>
      </c>
      <c r="F511" s="401" t="str">
        <f t="shared" si="14"/>
        <v>Í1++&amp;È3~Î</v>
      </c>
      <c r="G511" t="str">
        <f t="shared" si="15"/>
        <v>26</v>
      </c>
    </row>
    <row r="512" spans="1:7" ht="26.1">
      <c r="A512" s="403" t="s">
        <v>18953</v>
      </c>
      <c r="B512">
        <v>15200</v>
      </c>
      <c r="C512" t="s">
        <v>18954</v>
      </c>
      <c r="D512">
        <v>266</v>
      </c>
      <c r="E512" s="404">
        <v>171114787</v>
      </c>
      <c r="F512" s="401" t="str">
        <f t="shared" si="14"/>
        <v>Í1+.nÈ7#Î</v>
      </c>
      <c r="G512" t="str">
        <f t="shared" si="15"/>
        <v>34</v>
      </c>
    </row>
    <row r="513" spans="1:7" ht="26.1">
      <c r="A513" s="403" t="s">
        <v>18955</v>
      </c>
      <c r="B513">
        <v>36000</v>
      </c>
      <c r="C513" t="s">
        <v>18956</v>
      </c>
      <c r="D513">
        <v>222</v>
      </c>
      <c r="E513" s="404">
        <v>171114746</v>
      </c>
      <c r="F513" s="401" t="str">
        <f t="shared" si="14"/>
        <v>Í1+.jÈ6tÎ</v>
      </c>
      <c r="G513" t="str">
        <f t="shared" si="15"/>
        <v>34</v>
      </c>
    </row>
    <row r="514" spans="1:7" ht="26.1" hidden="1">
      <c r="A514" s="403" t="s">
        <v>18957</v>
      </c>
      <c r="B514">
        <v>4700</v>
      </c>
      <c r="C514" t="s">
        <v>18958</v>
      </c>
      <c r="D514">
        <v>110</v>
      </c>
      <c r="F514" s="401" t="e">
        <f t="shared" si="14"/>
        <v>#VALUE!</v>
      </c>
      <c r="G514" t="str">
        <f t="shared" si="15"/>
        <v>42</v>
      </c>
    </row>
    <row r="515" spans="1:7" ht="26.1">
      <c r="A515" s="403" t="s">
        <v>18959</v>
      </c>
      <c r="B515">
        <v>34400</v>
      </c>
      <c r="C515" t="s">
        <v>18960</v>
      </c>
      <c r="D515">
        <v>285</v>
      </c>
      <c r="E515" s="404">
        <v>171114217</v>
      </c>
      <c r="F515" s="401" t="str">
        <f t="shared" ref="F515:F578" si="16">Code128(E515)</f>
        <v>Í1+.5È7tÎ</v>
      </c>
      <c r="G515" t="str">
        <f t="shared" si="15"/>
        <v>32</v>
      </c>
    </row>
    <row r="516" spans="1:7" ht="26.1">
      <c r="A516" s="403" t="s">
        <v>18961</v>
      </c>
      <c r="B516">
        <v>138400</v>
      </c>
      <c r="C516" t="s">
        <v>18962</v>
      </c>
      <c r="D516">
        <v>293</v>
      </c>
      <c r="E516" s="404">
        <v>171110660</v>
      </c>
      <c r="F516" s="401" t="str">
        <f t="shared" si="16"/>
        <v>Í1+*bÈ0$Î</v>
      </c>
      <c r="G516" t="str">
        <f t="shared" ref="G516:G579" si="17">LEFT(C516,2)</f>
        <v>06</v>
      </c>
    </row>
    <row r="517" spans="1:7" ht="26.1">
      <c r="A517" s="403" t="s">
        <v>18963</v>
      </c>
      <c r="B517">
        <v>8800</v>
      </c>
      <c r="C517" t="s">
        <v>18964</v>
      </c>
      <c r="D517">
        <v>455</v>
      </c>
      <c r="E517" s="404">
        <v>171114377</v>
      </c>
      <c r="F517" s="401" t="str">
        <f t="shared" si="16"/>
        <v>Í1+.EÈ7MÎ</v>
      </c>
      <c r="G517" t="str">
        <f t="shared" si="17"/>
        <v>32</v>
      </c>
    </row>
    <row r="518" spans="1:7" ht="26.1">
      <c r="A518" s="403" t="s">
        <v>18965</v>
      </c>
      <c r="B518">
        <v>44000</v>
      </c>
      <c r="C518" t="s">
        <v>18966</v>
      </c>
      <c r="D518">
        <v>447</v>
      </c>
      <c r="E518" s="404">
        <v>171109012</v>
      </c>
      <c r="F518" s="401" t="str">
        <f t="shared" si="16"/>
        <v>Í1+)!È2^Î</v>
      </c>
      <c r="G518" t="str">
        <f t="shared" si="17"/>
        <v>16</v>
      </c>
    </row>
    <row r="519" spans="1:7" ht="26.1">
      <c r="A519" s="403" t="s">
        <v>18967</v>
      </c>
      <c r="B519">
        <v>132000</v>
      </c>
      <c r="C519" t="s">
        <v>18968</v>
      </c>
      <c r="D519">
        <v>392</v>
      </c>
      <c r="E519" s="404">
        <v>171104187</v>
      </c>
      <c r="F519" s="401" t="str">
        <f t="shared" si="16"/>
        <v>Í1+$2È7JÎ</v>
      </c>
      <c r="G519" t="str">
        <f t="shared" si="17"/>
        <v>14</v>
      </c>
    </row>
    <row r="520" spans="1:7" ht="26.1">
      <c r="A520" s="403" t="s">
        <v>18969</v>
      </c>
      <c r="B520">
        <v>2100</v>
      </c>
      <c r="C520" t="s">
        <v>18970</v>
      </c>
      <c r="D520">
        <v>267</v>
      </c>
      <c r="E520" s="404">
        <v>171114788</v>
      </c>
      <c r="F520" s="401" t="str">
        <f t="shared" si="16"/>
        <v>Í1+.nÈ8)Î</v>
      </c>
      <c r="G520" t="str">
        <f t="shared" si="17"/>
        <v>34</v>
      </c>
    </row>
    <row r="521" spans="1:7" ht="26.1">
      <c r="A521" s="403" t="s">
        <v>18971</v>
      </c>
      <c r="B521">
        <v>32800</v>
      </c>
      <c r="C521" t="s">
        <v>18972</v>
      </c>
      <c r="D521">
        <v>270</v>
      </c>
      <c r="E521" s="404">
        <v>171114791</v>
      </c>
      <c r="F521" s="401" t="str">
        <f t="shared" si="16"/>
        <v>Í1+.oÈ1jÎ</v>
      </c>
      <c r="G521" t="str">
        <f t="shared" si="17"/>
        <v>34</v>
      </c>
    </row>
    <row r="522" spans="1:7" ht="26.1" hidden="1">
      <c r="A522" s="403" t="s">
        <v>18973</v>
      </c>
      <c r="B522">
        <v>26400</v>
      </c>
      <c r="C522" t="s">
        <v>18974</v>
      </c>
      <c r="D522">
        <v>595</v>
      </c>
      <c r="F522" s="401" t="e">
        <f t="shared" si="16"/>
        <v>#VALUE!</v>
      </c>
      <c r="G522" t="str">
        <f t="shared" si="17"/>
        <v>06</v>
      </c>
    </row>
    <row r="523" spans="1:7" ht="26.1" hidden="1">
      <c r="A523" s="403" t="s">
        <v>18975</v>
      </c>
      <c r="B523">
        <v>1833000</v>
      </c>
      <c r="C523" t="s">
        <v>18976</v>
      </c>
      <c r="D523">
        <v>21</v>
      </c>
      <c r="E523" s="404">
        <v>171116112</v>
      </c>
      <c r="F523" s="401" t="str">
        <f t="shared" si="16"/>
        <v>Í1+0+È24Î</v>
      </c>
      <c r="G523" t="str">
        <f t="shared" si="17"/>
        <v>22</v>
      </c>
    </row>
    <row r="524" spans="1:7" ht="26.1">
      <c r="A524" s="403" t="s">
        <v>18977</v>
      </c>
      <c r="B524">
        <v>37600</v>
      </c>
      <c r="C524" t="s">
        <v>18978</v>
      </c>
      <c r="D524">
        <v>427</v>
      </c>
      <c r="E524" s="404">
        <v>171107278</v>
      </c>
      <c r="F524" s="401" t="str">
        <f t="shared" si="16"/>
        <v>Í1+';È8}Î</v>
      </c>
      <c r="G524" t="str">
        <f t="shared" si="17"/>
        <v>04</v>
      </c>
    </row>
    <row r="525" spans="1:7" ht="26.1">
      <c r="A525" s="403" t="s">
        <v>18979</v>
      </c>
      <c r="B525">
        <v>8800</v>
      </c>
      <c r="C525" t="s">
        <v>18980</v>
      </c>
      <c r="D525">
        <v>15</v>
      </c>
      <c r="E525" s="404">
        <v>171110032</v>
      </c>
      <c r="F525" s="401" t="str">
        <f t="shared" si="16"/>
        <v>Í1+*#È2iÎ</v>
      </c>
      <c r="G525" t="str">
        <f t="shared" si="17"/>
        <v>36</v>
      </c>
    </row>
    <row r="526" spans="1:7" ht="26.1" hidden="1">
      <c r="A526" s="403" t="s">
        <v>18981</v>
      </c>
      <c r="B526">
        <v>212200</v>
      </c>
      <c r="C526" t="s">
        <v>18982</v>
      </c>
      <c r="D526">
        <v>441</v>
      </c>
      <c r="F526" s="401" t="e">
        <f t="shared" si="16"/>
        <v>#VALUE!</v>
      </c>
      <c r="G526" t="str">
        <f t="shared" si="17"/>
        <v>22</v>
      </c>
    </row>
    <row r="527" spans="1:7" ht="26.1">
      <c r="A527" s="403" t="s">
        <v>18983</v>
      </c>
      <c r="B527">
        <v>26400</v>
      </c>
      <c r="C527" t="s">
        <v>18984</v>
      </c>
      <c r="D527">
        <v>155</v>
      </c>
      <c r="E527" s="404">
        <v>171116063</v>
      </c>
      <c r="F527" s="401" t="str">
        <f t="shared" si="16"/>
        <v>Í1+0&amp;È3&amp;Î</v>
      </c>
      <c r="G527" t="str">
        <f t="shared" si="17"/>
        <v>38</v>
      </c>
    </row>
    <row r="528" spans="1:7" ht="26.1" hidden="1">
      <c r="A528" s="403" t="s">
        <v>18985</v>
      </c>
      <c r="B528">
        <v>260000</v>
      </c>
      <c r="C528" t="s">
        <v>18986</v>
      </c>
      <c r="D528">
        <v>512</v>
      </c>
      <c r="F528" s="401" t="e">
        <f t="shared" si="16"/>
        <v>#VALUE!</v>
      </c>
      <c r="G528" t="str">
        <f t="shared" si="17"/>
        <v>24</v>
      </c>
    </row>
    <row r="529" spans="1:7" ht="26.1" hidden="1">
      <c r="A529" s="403" t="s">
        <v>266</v>
      </c>
      <c r="B529">
        <v>44200</v>
      </c>
      <c r="C529" t="s">
        <v>18987</v>
      </c>
      <c r="D529">
        <v>116</v>
      </c>
      <c r="E529" s="404">
        <v>171116202</v>
      </c>
      <c r="F529" s="401" t="str">
        <f t="shared" si="16"/>
        <v>Í1+04È2XÎ</v>
      </c>
      <c r="G529" t="str">
        <f t="shared" si="17"/>
        <v>22</v>
      </c>
    </row>
    <row r="530" spans="1:7" ht="26.1">
      <c r="A530" s="403" t="s">
        <v>18988</v>
      </c>
      <c r="B530">
        <v>8800</v>
      </c>
      <c r="C530" t="s">
        <v>18989</v>
      </c>
      <c r="D530">
        <v>136</v>
      </c>
      <c r="E530" s="404">
        <v>171109923</v>
      </c>
      <c r="F530" s="401" t="str">
        <f t="shared" si="16"/>
        <v>Í1+)|È34Î</v>
      </c>
      <c r="G530" t="str">
        <f t="shared" si="17"/>
        <v>36</v>
      </c>
    </row>
    <row r="531" spans="1:7" ht="26.1">
      <c r="A531" s="403" t="s">
        <v>18990</v>
      </c>
      <c r="B531">
        <v>68000</v>
      </c>
      <c r="C531" t="s">
        <v>18991</v>
      </c>
      <c r="D531">
        <v>436</v>
      </c>
      <c r="E531" s="404">
        <v>171110731</v>
      </c>
      <c r="F531" s="401" t="str">
        <f t="shared" si="16"/>
        <v>Í1+*iÈ1FÎ</v>
      </c>
      <c r="G531" t="str">
        <f t="shared" si="17"/>
        <v>06</v>
      </c>
    </row>
    <row r="532" spans="1:7" ht="26.1">
      <c r="A532" s="403" t="s">
        <v>18992</v>
      </c>
      <c r="B532">
        <v>4700</v>
      </c>
      <c r="C532" t="s">
        <v>18993</v>
      </c>
      <c r="D532">
        <v>17</v>
      </c>
      <c r="E532" s="404">
        <v>171110819</v>
      </c>
      <c r="F532" s="401" t="str">
        <f t="shared" si="16"/>
        <v>Í1+*qÈ9/Î</v>
      </c>
      <c r="G532" t="str">
        <f t="shared" si="17"/>
        <v>06</v>
      </c>
    </row>
    <row r="533" spans="1:7" ht="26.1">
      <c r="A533" s="403" t="s">
        <v>18994</v>
      </c>
      <c r="B533">
        <v>45600</v>
      </c>
      <c r="C533" t="s">
        <v>18995</v>
      </c>
      <c r="D533">
        <v>462</v>
      </c>
      <c r="E533" s="404">
        <v>171112061</v>
      </c>
      <c r="F533" s="401" t="str">
        <f t="shared" si="16"/>
        <v>Í1+,&amp;È1uÎ</v>
      </c>
      <c r="G533" t="str">
        <f t="shared" si="17"/>
        <v>24</v>
      </c>
    </row>
    <row r="534" spans="1:7" ht="26.1">
      <c r="A534" s="403" t="s">
        <v>11950</v>
      </c>
      <c r="B534">
        <v>24800</v>
      </c>
      <c r="C534" t="s">
        <v>18996</v>
      </c>
      <c r="D534">
        <v>318</v>
      </c>
      <c r="E534" s="404">
        <v>171104179</v>
      </c>
      <c r="F534" s="401" t="str">
        <f t="shared" si="16"/>
        <v>Í1+$1È9RÎ</v>
      </c>
      <c r="G534" t="str">
        <f t="shared" si="17"/>
        <v>14</v>
      </c>
    </row>
    <row r="535" spans="1:7" ht="26.1" hidden="1">
      <c r="A535" s="403" t="s">
        <v>18997</v>
      </c>
      <c r="B535">
        <v>13600</v>
      </c>
      <c r="C535" t="s">
        <v>18998</v>
      </c>
      <c r="D535">
        <v>600</v>
      </c>
      <c r="F535" s="401" t="e">
        <f t="shared" si="16"/>
        <v>#VALUE!</v>
      </c>
      <c r="G535" t="str">
        <f t="shared" si="17"/>
        <v>26</v>
      </c>
    </row>
    <row r="536" spans="1:7" ht="26.1">
      <c r="A536" s="403" t="s">
        <v>18999</v>
      </c>
      <c r="B536">
        <v>31200</v>
      </c>
      <c r="C536" t="s">
        <v>19000</v>
      </c>
      <c r="D536">
        <v>223</v>
      </c>
      <c r="E536" s="404">
        <v>171106947</v>
      </c>
      <c r="F536" s="401" t="str">
        <f t="shared" si="16"/>
        <v>Í1+&amp;~È7KÎ</v>
      </c>
      <c r="G536" t="str">
        <f t="shared" si="17"/>
        <v>04</v>
      </c>
    </row>
    <row r="537" spans="1:7" ht="26.1" hidden="1">
      <c r="A537" s="403" t="s">
        <v>245</v>
      </c>
      <c r="B537">
        <v>361000</v>
      </c>
      <c r="C537" t="s">
        <v>19001</v>
      </c>
      <c r="D537">
        <v>95</v>
      </c>
      <c r="E537" s="404">
        <v>171116182</v>
      </c>
      <c r="F537" s="401" t="str">
        <f t="shared" si="16"/>
        <v>Í1+02È2PÎ</v>
      </c>
      <c r="G537" t="str">
        <f t="shared" si="17"/>
        <v>22</v>
      </c>
    </row>
    <row r="538" spans="1:7" ht="26.1">
      <c r="A538" s="403" t="s">
        <v>19002</v>
      </c>
      <c r="B538">
        <v>8800</v>
      </c>
      <c r="C538" t="s">
        <v>19003</v>
      </c>
      <c r="D538">
        <v>378</v>
      </c>
      <c r="E538" s="404">
        <v>171107240</v>
      </c>
      <c r="F538" s="401" t="str">
        <f t="shared" si="16"/>
        <v>Í1+'8È0AÎ</v>
      </c>
      <c r="G538" t="str">
        <f t="shared" si="17"/>
        <v>04</v>
      </c>
    </row>
    <row r="539" spans="1:7" ht="26.1">
      <c r="A539" s="403" t="s">
        <v>19004</v>
      </c>
      <c r="B539">
        <v>4700</v>
      </c>
      <c r="C539" t="s">
        <v>19005</v>
      </c>
      <c r="D539">
        <v>300</v>
      </c>
      <c r="E539" s="404">
        <v>171106685</v>
      </c>
      <c r="F539" s="401" t="str">
        <f t="shared" si="16"/>
        <v>Í1+&amp;dÈ5&gt;Î</v>
      </c>
      <c r="G539" t="str">
        <f t="shared" si="17"/>
        <v>10</v>
      </c>
    </row>
    <row r="540" spans="1:7" ht="26.1">
      <c r="A540" s="403" t="s">
        <v>5650</v>
      </c>
      <c r="B540">
        <v>29600</v>
      </c>
      <c r="C540" t="s">
        <v>19006</v>
      </c>
      <c r="D540">
        <v>305</v>
      </c>
      <c r="E540" s="404">
        <v>171106690</v>
      </c>
      <c r="F540" s="401" t="str">
        <f t="shared" si="16"/>
        <v>Í1+&amp;eÈ0$Î</v>
      </c>
      <c r="G540" t="str">
        <f t="shared" si="17"/>
        <v>10</v>
      </c>
    </row>
    <row r="541" spans="1:7" ht="26.1">
      <c r="A541" s="403" t="s">
        <v>19007</v>
      </c>
      <c r="B541">
        <v>8800</v>
      </c>
      <c r="C541" t="s">
        <v>19008</v>
      </c>
      <c r="D541">
        <v>178</v>
      </c>
      <c r="E541" s="404">
        <v>171114143</v>
      </c>
      <c r="F541" s="401" t="str">
        <f t="shared" si="16"/>
        <v>Í1+..È3@Î</v>
      </c>
      <c r="G541" t="str">
        <f t="shared" si="17"/>
        <v>32</v>
      </c>
    </row>
    <row r="542" spans="1:7" ht="26.1" hidden="1">
      <c r="A542" s="403" t="s">
        <v>19009</v>
      </c>
      <c r="B542">
        <v>4700</v>
      </c>
      <c r="C542" t="s">
        <v>19010</v>
      </c>
      <c r="D542">
        <v>588</v>
      </c>
      <c r="F542" s="401" t="e">
        <f t="shared" si="16"/>
        <v>#VALUE!</v>
      </c>
      <c r="G542" t="str">
        <f t="shared" si="17"/>
        <v>32</v>
      </c>
    </row>
    <row r="543" spans="1:7" ht="26.1" hidden="1">
      <c r="A543" s="403" t="s">
        <v>19011</v>
      </c>
      <c r="B543">
        <v>3400</v>
      </c>
      <c r="C543" t="s">
        <v>19012</v>
      </c>
      <c r="D543">
        <v>591</v>
      </c>
      <c r="F543" s="401" t="e">
        <f t="shared" si="16"/>
        <v>#VALUE!</v>
      </c>
      <c r="G543" t="str">
        <f t="shared" si="17"/>
        <v>32</v>
      </c>
    </row>
    <row r="544" spans="1:7" ht="26.1" hidden="1">
      <c r="A544" s="403" t="s">
        <v>19013</v>
      </c>
      <c r="B544">
        <v>3400</v>
      </c>
      <c r="C544" t="s">
        <v>19014</v>
      </c>
      <c r="D544">
        <v>590</v>
      </c>
      <c r="F544" s="401" t="e">
        <f t="shared" si="16"/>
        <v>#VALUE!</v>
      </c>
      <c r="G544" t="str">
        <f t="shared" si="17"/>
        <v>32</v>
      </c>
    </row>
    <row r="545" spans="1:7" ht="26.1" hidden="1">
      <c r="A545" s="403" t="s">
        <v>19015</v>
      </c>
      <c r="B545">
        <v>16800</v>
      </c>
      <c r="C545" t="s">
        <v>19016</v>
      </c>
      <c r="D545">
        <v>600</v>
      </c>
      <c r="F545" s="401" t="e">
        <f t="shared" si="16"/>
        <v>#VALUE!</v>
      </c>
      <c r="G545" t="str">
        <f t="shared" si="17"/>
        <v>32</v>
      </c>
    </row>
    <row r="546" spans="1:7" ht="26.1">
      <c r="A546" s="403" t="s">
        <v>10209</v>
      </c>
      <c r="B546">
        <v>34400</v>
      </c>
      <c r="C546" t="s">
        <v>19017</v>
      </c>
      <c r="D546">
        <v>363</v>
      </c>
      <c r="E546" s="404">
        <v>171106739</v>
      </c>
      <c r="F546" s="401" t="str">
        <f t="shared" si="16"/>
        <v>Í1+&amp;iÈ9jÎ</v>
      </c>
      <c r="G546" t="str">
        <f t="shared" si="17"/>
        <v>10</v>
      </c>
    </row>
    <row r="547" spans="1:7" ht="26.1">
      <c r="A547" s="403" t="s">
        <v>19018</v>
      </c>
      <c r="B547">
        <v>69600</v>
      </c>
      <c r="C547" t="s">
        <v>19019</v>
      </c>
      <c r="D547">
        <v>70</v>
      </c>
      <c r="E547" s="404">
        <v>171106812</v>
      </c>
      <c r="F547" s="401" t="str">
        <f t="shared" si="16"/>
        <v>Í1+&amp;qÈ2`Î</v>
      </c>
      <c r="G547" t="str">
        <f t="shared" si="17"/>
        <v>10</v>
      </c>
    </row>
    <row r="548" spans="1:7" ht="26.1">
      <c r="A548" s="403" t="s">
        <v>19020</v>
      </c>
      <c r="B548">
        <v>21600</v>
      </c>
      <c r="C548" t="s">
        <v>19021</v>
      </c>
      <c r="D548">
        <v>53</v>
      </c>
      <c r="E548" s="404">
        <v>171106777</v>
      </c>
      <c r="F548" s="401" t="str">
        <f t="shared" si="16"/>
        <v>Í1+&amp;mÈ7nÎ</v>
      </c>
      <c r="G548" t="str">
        <f t="shared" si="17"/>
        <v>10</v>
      </c>
    </row>
    <row r="549" spans="1:7" ht="26.1">
      <c r="A549" s="403" t="s">
        <v>19022</v>
      </c>
      <c r="B549">
        <v>20000</v>
      </c>
      <c r="C549" t="s">
        <v>19023</v>
      </c>
      <c r="D549">
        <v>332</v>
      </c>
      <c r="E549" s="404">
        <v>171106709</v>
      </c>
      <c r="F549" s="401" t="str">
        <f t="shared" si="16"/>
        <v>Í1+&amp;fÈ9^Î</v>
      </c>
      <c r="G549" t="str">
        <f t="shared" si="17"/>
        <v>10</v>
      </c>
    </row>
    <row r="550" spans="1:7" ht="26.1">
      <c r="A550" s="403" t="s">
        <v>19024</v>
      </c>
      <c r="B550">
        <v>7200</v>
      </c>
      <c r="C550" t="s">
        <v>19025</v>
      </c>
      <c r="D550">
        <v>123</v>
      </c>
      <c r="E550" s="404">
        <v>171116059</v>
      </c>
      <c r="F550" s="401" t="str">
        <f t="shared" si="16"/>
        <v>Í1+0%È9FÎ</v>
      </c>
      <c r="G550" t="str">
        <f t="shared" si="17"/>
        <v>38</v>
      </c>
    </row>
    <row r="551" spans="1:7" ht="26.1">
      <c r="A551" s="403" t="s">
        <v>19026</v>
      </c>
      <c r="B551">
        <v>7200</v>
      </c>
      <c r="C551" t="s">
        <v>19027</v>
      </c>
      <c r="D551">
        <v>35</v>
      </c>
      <c r="E551" s="404">
        <v>171106762</v>
      </c>
      <c r="F551" s="401" t="str">
        <f t="shared" si="16"/>
        <v>Í1+&amp;lÈ2LÎ</v>
      </c>
      <c r="G551" t="str">
        <f t="shared" si="17"/>
        <v>10</v>
      </c>
    </row>
    <row r="552" spans="1:7" ht="26.1">
      <c r="A552" s="403" t="s">
        <v>19028</v>
      </c>
      <c r="B552">
        <v>10400</v>
      </c>
      <c r="C552" t="s">
        <v>19029</v>
      </c>
      <c r="D552">
        <v>179</v>
      </c>
      <c r="E552" s="404">
        <v>171114144</v>
      </c>
      <c r="F552" s="401" t="str">
        <f t="shared" si="16"/>
        <v>Í1+..È4FÎ</v>
      </c>
      <c r="G552" t="str">
        <f t="shared" si="17"/>
        <v>32</v>
      </c>
    </row>
    <row r="553" spans="1:7" ht="26.1">
      <c r="A553" s="403" t="s">
        <v>19030</v>
      </c>
      <c r="B553">
        <v>34400</v>
      </c>
      <c r="C553" t="s">
        <v>19031</v>
      </c>
      <c r="D553">
        <v>61</v>
      </c>
      <c r="E553" s="404">
        <v>171116697</v>
      </c>
      <c r="F553" s="401" t="str">
        <f t="shared" si="16"/>
        <v>Í1+0eÈ7lÎ</v>
      </c>
      <c r="G553" t="str">
        <f t="shared" si="17"/>
        <v>40</v>
      </c>
    </row>
    <row r="554" spans="1:7" ht="26.1">
      <c r="A554" s="403" t="s">
        <v>19032</v>
      </c>
      <c r="B554">
        <v>31200</v>
      </c>
      <c r="C554" t="s">
        <v>19033</v>
      </c>
      <c r="D554">
        <v>477</v>
      </c>
      <c r="E554" s="404">
        <v>171106615</v>
      </c>
      <c r="F554" s="401" t="str">
        <f t="shared" si="16"/>
        <v>Í1+&amp;]È5"Î</v>
      </c>
      <c r="G554" t="str">
        <f t="shared" si="17"/>
        <v>10</v>
      </c>
    </row>
    <row r="555" spans="1:7" ht="26.1">
      <c r="A555" s="403" t="s">
        <v>19034</v>
      </c>
      <c r="B555">
        <v>3400</v>
      </c>
      <c r="C555" t="s">
        <v>19035</v>
      </c>
      <c r="D555">
        <v>362</v>
      </c>
      <c r="E555" s="404">
        <v>171115987</v>
      </c>
      <c r="F555" s="401" t="str">
        <f t="shared" si="16"/>
        <v>Í1+/ÆÈ7vÎ</v>
      </c>
      <c r="G555" t="str">
        <f t="shared" si="17"/>
        <v>38</v>
      </c>
    </row>
    <row r="556" spans="1:7" ht="26.1">
      <c r="A556" s="403" t="s">
        <v>19036</v>
      </c>
      <c r="B556">
        <v>24800</v>
      </c>
      <c r="C556" t="s">
        <v>19037</v>
      </c>
      <c r="D556">
        <v>358</v>
      </c>
      <c r="E556" s="404">
        <v>171110682</v>
      </c>
      <c r="F556" s="401" t="str">
        <f t="shared" si="16"/>
        <v>Í1+*dÈ28Î</v>
      </c>
      <c r="G556" t="str">
        <f t="shared" si="17"/>
        <v>06</v>
      </c>
    </row>
    <row r="557" spans="1:7" ht="26.1" hidden="1">
      <c r="A557" s="403" t="s">
        <v>19038</v>
      </c>
      <c r="B557">
        <v>36000</v>
      </c>
      <c r="C557" t="s">
        <v>19039</v>
      </c>
      <c r="D557">
        <v>570</v>
      </c>
      <c r="F557" s="401" t="e">
        <f t="shared" si="16"/>
        <v>#VALUE!</v>
      </c>
      <c r="G557" t="str">
        <f t="shared" si="17"/>
        <v>24</v>
      </c>
    </row>
    <row r="558" spans="1:7" ht="26.1">
      <c r="A558" s="403" t="s">
        <v>19040</v>
      </c>
      <c r="B558">
        <v>44000</v>
      </c>
      <c r="C558" t="s">
        <v>19041</v>
      </c>
      <c r="D558">
        <v>14</v>
      </c>
      <c r="E558" s="404">
        <v>171110829</v>
      </c>
      <c r="F558" s="401" t="str">
        <f t="shared" si="16"/>
        <v>Í1+*rÈ93Î</v>
      </c>
      <c r="G558" t="str">
        <f t="shared" si="17"/>
        <v>06</v>
      </c>
    </row>
    <row r="559" spans="1:7" ht="26.1">
      <c r="A559" s="403" t="s">
        <v>19042</v>
      </c>
      <c r="B559">
        <v>23200</v>
      </c>
      <c r="C559" t="s">
        <v>19043</v>
      </c>
      <c r="D559">
        <v>13</v>
      </c>
      <c r="E559" s="404">
        <v>171110831</v>
      </c>
      <c r="F559" s="401" t="str">
        <f t="shared" si="16"/>
        <v>Í1+*sÈ1nÎ</v>
      </c>
      <c r="G559" t="str">
        <f t="shared" si="17"/>
        <v>06</v>
      </c>
    </row>
    <row r="560" spans="1:7" ht="26.1">
      <c r="A560" s="403" t="s">
        <v>19044</v>
      </c>
      <c r="B560">
        <v>15200</v>
      </c>
      <c r="C560" t="s">
        <v>19045</v>
      </c>
      <c r="D560">
        <v>203</v>
      </c>
      <c r="E560" s="404">
        <v>171116801</v>
      </c>
      <c r="F560" s="401" t="str">
        <f t="shared" si="16"/>
        <v>Í1+0pÈ1tÎ</v>
      </c>
      <c r="G560" t="str">
        <f t="shared" si="17"/>
        <v>40</v>
      </c>
    </row>
    <row r="561" spans="1:7" ht="26.1">
      <c r="A561" s="403" t="s">
        <v>19046</v>
      </c>
      <c r="B561">
        <v>8800</v>
      </c>
      <c r="C561" t="s">
        <v>19047</v>
      </c>
      <c r="D561">
        <v>180</v>
      </c>
      <c r="E561" s="404">
        <v>171115883</v>
      </c>
      <c r="F561" s="401" t="str">
        <f t="shared" si="16"/>
        <v>Í1+/xÈ36Î</v>
      </c>
      <c r="G561" t="str">
        <f t="shared" si="17"/>
        <v>38</v>
      </c>
    </row>
    <row r="562" spans="1:7" ht="26.1">
      <c r="A562" s="403" t="s">
        <v>19048</v>
      </c>
      <c r="B562">
        <v>47200</v>
      </c>
      <c r="C562" t="s">
        <v>19049</v>
      </c>
      <c r="D562">
        <v>304</v>
      </c>
      <c r="E562" s="404">
        <v>171106689</v>
      </c>
      <c r="F562" s="401" t="str">
        <f t="shared" si="16"/>
        <v>Í1+&amp;dÈ9VÎ</v>
      </c>
      <c r="G562" t="str">
        <f t="shared" si="17"/>
        <v>10</v>
      </c>
    </row>
    <row r="563" spans="1:7" ht="26.1">
      <c r="A563" s="403" t="s">
        <v>19050</v>
      </c>
      <c r="B563">
        <v>10400</v>
      </c>
      <c r="C563" t="s">
        <v>19051</v>
      </c>
      <c r="D563">
        <v>65</v>
      </c>
      <c r="E563" s="404">
        <v>171112046</v>
      </c>
      <c r="F563" s="401" t="str">
        <f t="shared" si="16"/>
        <v>Í1+,$È6$Î</v>
      </c>
      <c r="G563" t="str">
        <f t="shared" si="17"/>
        <v>24</v>
      </c>
    </row>
    <row r="564" spans="1:7" ht="26.1" hidden="1">
      <c r="A564" s="403" t="s">
        <v>19052</v>
      </c>
      <c r="B564">
        <v>2100</v>
      </c>
      <c r="C564" t="s">
        <v>19053</v>
      </c>
      <c r="D564">
        <v>579</v>
      </c>
      <c r="F564" s="401" t="e">
        <f t="shared" si="16"/>
        <v>#VALUE!</v>
      </c>
      <c r="G564" t="str">
        <f t="shared" si="17"/>
        <v>06</v>
      </c>
    </row>
    <row r="565" spans="1:7" ht="26.1">
      <c r="A565" s="403" t="s">
        <v>19054</v>
      </c>
      <c r="B565">
        <v>15200</v>
      </c>
      <c r="C565" t="s">
        <v>19055</v>
      </c>
      <c r="D565">
        <v>123</v>
      </c>
      <c r="E565" s="404">
        <v>171109935</v>
      </c>
      <c r="F565" s="401" t="str">
        <f t="shared" si="16"/>
        <v>Í1+)}È5DÎ</v>
      </c>
      <c r="G565" t="str">
        <f t="shared" si="17"/>
        <v>36</v>
      </c>
    </row>
    <row r="566" spans="1:7" ht="26.1">
      <c r="A566" s="403" t="s">
        <v>19056</v>
      </c>
      <c r="B566">
        <v>55200</v>
      </c>
      <c r="C566" t="s">
        <v>19057</v>
      </c>
      <c r="D566">
        <v>219</v>
      </c>
      <c r="E566" s="404">
        <v>171104566</v>
      </c>
      <c r="F566" s="401" t="str">
        <f t="shared" si="16"/>
        <v>Í1+$XÈ6uÎ</v>
      </c>
      <c r="G566" t="str">
        <f t="shared" si="17"/>
        <v>20</v>
      </c>
    </row>
    <row r="567" spans="1:7" ht="26.1">
      <c r="A567" s="403" t="s">
        <v>1086</v>
      </c>
      <c r="B567">
        <v>26400</v>
      </c>
      <c r="C567" t="s">
        <v>19058</v>
      </c>
      <c r="D567">
        <v>71</v>
      </c>
      <c r="E567" s="404">
        <v>171114611</v>
      </c>
      <c r="F567" s="401" t="str">
        <f t="shared" si="16"/>
        <v>Í1+.]È1"Î</v>
      </c>
      <c r="G567" t="str">
        <f t="shared" si="17"/>
        <v>34</v>
      </c>
    </row>
    <row r="568" spans="1:7" ht="26.1">
      <c r="A568" s="403" t="s">
        <v>19059</v>
      </c>
      <c r="B568">
        <v>13600</v>
      </c>
      <c r="C568" t="s">
        <v>19060</v>
      </c>
      <c r="D568">
        <v>376</v>
      </c>
      <c r="E568" s="404">
        <v>171115993</v>
      </c>
      <c r="F568" s="401" t="str">
        <f t="shared" si="16"/>
        <v>Í1+/ÇÈ3bÎ</v>
      </c>
      <c r="G568" t="str">
        <f t="shared" si="17"/>
        <v>38</v>
      </c>
    </row>
    <row r="569" spans="1:7" ht="26.1">
      <c r="A569" s="403" t="s">
        <v>19061</v>
      </c>
      <c r="B569">
        <v>45600</v>
      </c>
      <c r="C569" t="s">
        <v>19062</v>
      </c>
      <c r="D569">
        <v>187</v>
      </c>
      <c r="E569" s="404">
        <v>171106522</v>
      </c>
      <c r="F569" s="401" t="str">
        <f t="shared" si="16"/>
        <v>Í1+&amp;TÈ2SÎ</v>
      </c>
      <c r="G569" t="str">
        <f t="shared" si="17"/>
        <v>10</v>
      </c>
    </row>
    <row r="570" spans="1:7" ht="26.1">
      <c r="A570" s="403" t="s">
        <v>19063</v>
      </c>
      <c r="B570">
        <v>4700</v>
      </c>
      <c r="C570" t="s">
        <v>19064</v>
      </c>
      <c r="D570">
        <v>598</v>
      </c>
      <c r="E570" s="404">
        <v>171109520</v>
      </c>
      <c r="F570" s="401" t="str">
        <f t="shared" si="16"/>
        <v>Í1+)TÈ0PÎ</v>
      </c>
      <c r="G570" t="str">
        <f t="shared" si="17"/>
        <v>36</v>
      </c>
    </row>
    <row r="571" spans="1:7" ht="26.1">
      <c r="A571" s="403" t="s">
        <v>19065</v>
      </c>
      <c r="B571">
        <v>10400</v>
      </c>
      <c r="C571" t="s">
        <v>19066</v>
      </c>
      <c r="D571">
        <v>597</v>
      </c>
      <c r="E571" s="404">
        <v>171109521</v>
      </c>
      <c r="F571" s="401" t="str">
        <f t="shared" si="16"/>
        <v>Í1+)TÈ1VÎ</v>
      </c>
      <c r="G571" t="str">
        <f t="shared" si="17"/>
        <v>36</v>
      </c>
    </row>
    <row r="572" spans="1:7" ht="26.1">
      <c r="A572" s="403" t="s">
        <v>19067</v>
      </c>
      <c r="B572">
        <v>47200</v>
      </c>
      <c r="C572" t="s">
        <v>19068</v>
      </c>
      <c r="D572">
        <v>67</v>
      </c>
      <c r="E572" s="404">
        <v>171110492</v>
      </c>
      <c r="F572" s="401" t="str">
        <f t="shared" si="16"/>
        <v>Í1+*QÈ2SÎ</v>
      </c>
      <c r="G572" t="str">
        <f t="shared" si="17"/>
        <v>06</v>
      </c>
    </row>
    <row r="573" spans="1:7" ht="26.1" hidden="1">
      <c r="A573" s="403" t="s">
        <v>353</v>
      </c>
      <c r="B573">
        <v>105000</v>
      </c>
      <c r="C573" t="s">
        <v>19069</v>
      </c>
      <c r="D573">
        <v>203</v>
      </c>
      <c r="E573" s="404">
        <v>171116973</v>
      </c>
      <c r="F573" s="401" t="str">
        <f t="shared" si="16"/>
        <v>Í1+0ÅÈ3]Î</v>
      </c>
      <c r="G573" t="str">
        <f t="shared" si="17"/>
        <v>22</v>
      </c>
    </row>
    <row r="574" spans="1:7" ht="26.1">
      <c r="A574" s="403" t="s">
        <v>19070</v>
      </c>
      <c r="B574">
        <v>21600</v>
      </c>
      <c r="C574" t="s">
        <v>19071</v>
      </c>
      <c r="D574">
        <v>13</v>
      </c>
      <c r="E574" s="404">
        <v>171116865</v>
      </c>
      <c r="F574" s="401" t="str">
        <f t="shared" si="16"/>
        <v>Í1+0vÈ5=Î</v>
      </c>
      <c r="G574" t="str">
        <f t="shared" si="17"/>
        <v>44</v>
      </c>
    </row>
    <row r="575" spans="1:7" ht="26.1">
      <c r="A575" s="403" t="s">
        <v>19072</v>
      </c>
      <c r="B575">
        <v>44000</v>
      </c>
      <c r="C575" t="s">
        <v>19073</v>
      </c>
      <c r="D575">
        <v>371</v>
      </c>
      <c r="E575" s="404">
        <v>171110696</v>
      </c>
      <c r="F575" s="401" t="str">
        <f t="shared" si="16"/>
        <v>Í1+*eÈ6TÎ</v>
      </c>
      <c r="G575" t="str">
        <f t="shared" si="17"/>
        <v>06</v>
      </c>
    </row>
    <row r="576" spans="1:7" ht="26.1">
      <c r="A576" s="403" t="s">
        <v>19074</v>
      </c>
      <c r="B576">
        <v>26400</v>
      </c>
      <c r="C576" t="s">
        <v>19075</v>
      </c>
      <c r="D576">
        <v>287</v>
      </c>
      <c r="E576" s="404">
        <v>171110576</v>
      </c>
      <c r="F576" s="401" t="str">
        <f t="shared" si="16"/>
        <v>Í1+*YÈ6$Î</v>
      </c>
      <c r="G576" t="str">
        <f t="shared" si="17"/>
        <v>06</v>
      </c>
    </row>
    <row r="577" spans="1:7" ht="26.1">
      <c r="A577" s="403" t="s">
        <v>19076</v>
      </c>
      <c r="B577">
        <v>12000</v>
      </c>
      <c r="C577" t="s">
        <v>19077</v>
      </c>
      <c r="D577">
        <v>367</v>
      </c>
      <c r="E577" s="404">
        <v>171111919</v>
      </c>
      <c r="F577" s="401" t="str">
        <f t="shared" si="16"/>
        <v>Í1++{È9ZÎ</v>
      </c>
      <c r="G577" t="str">
        <f t="shared" si="17"/>
        <v>24</v>
      </c>
    </row>
    <row r="578" spans="1:7" ht="26.1">
      <c r="A578" s="403" t="s">
        <v>19078</v>
      </c>
      <c r="B578">
        <v>32800</v>
      </c>
      <c r="C578" t="s">
        <v>19079</v>
      </c>
      <c r="D578">
        <v>399</v>
      </c>
      <c r="E578" s="404">
        <v>171110715</v>
      </c>
      <c r="F578" s="401" t="str">
        <f t="shared" si="16"/>
        <v>Í1+*gÈ5VÎ</v>
      </c>
      <c r="G578" t="str">
        <f t="shared" si="17"/>
        <v>06</v>
      </c>
    </row>
    <row r="579" spans="1:7" ht="26.1" hidden="1">
      <c r="A579" s="403" t="s">
        <v>19080</v>
      </c>
      <c r="B579">
        <v>589800</v>
      </c>
      <c r="C579" t="s">
        <v>19081</v>
      </c>
      <c r="D579">
        <v>92</v>
      </c>
      <c r="E579" s="404">
        <v>171116179</v>
      </c>
      <c r="F579" s="401" t="str">
        <f t="shared" ref="F579:F642" si="18">Code128(E579)</f>
        <v>Í1+01È9vÎ</v>
      </c>
      <c r="G579" t="str">
        <f t="shared" si="17"/>
        <v>22</v>
      </c>
    </row>
    <row r="580" spans="1:7" ht="26.1" hidden="1">
      <c r="A580" s="403" t="s">
        <v>4799</v>
      </c>
      <c r="B580">
        <v>121000</v>
      </c>
      <c r="C580" t="s">
        <v>19082</v>
      </c>
      <c r="D580">
        <v>479</v>
      </c>
      <c r="F580" s="401" t="e">
        <f t="shared" si="18"/>
        <v>#VALUE!</v>
      </c>
      <c r="G580" t="str">
        <f t="shared" ref="G580:G643" si="19">LEFT(C580,2)</f>
        <v>22</v>
      </c>
    </row>
    <row r="581" spans="1:7" ht="26.1" hidden="1">
      <c r="A581" s="403" t="s">
        <v>19083</v>
      </c>
      <c r="B581">
        <v>1337000</v>
      </c>
      <c r="C581" t="s">
        <v>19084</v>
      </c>
      <c r="D581">
        <v>595</v>
      </c>
      <c r="F581" s="401" t="e">
        <f t="shared" si="18"/>
        <v>#VALUE!</v>
      </c>
      <c r="G581" t="str">
        <f t="shared" si="19"/>
        <v>22</v>
      </c>
    </row>
    <row r="582" spans="1:7" ht="26.1">
      <c r="A582" s="403" t="s">
        <v>19085</v>
      </c>
      <c r="B582">
        <v>7200</v>
      </c>
      <c r="C582" t="s">
        <v>19086</v>
      </c>
      <c r="D582">
        <v>100</v>
      </c>
      <c r="E582" s="404">
        <v>171115828</v>
      </c>
      <c r="F582" s="401" t="str">
        <f t="shared" si="18"/>
        <v>Í1+/rÈ8&lt;Î</v>
      </c>
      <c r="G582" t="str">
        <f t="shared" si="19"/>
        <v>38</v>
      </c>
    </row>
    <row r="583" spans="1:7" ht="26.1">
      <c r="A583" s="403" t="s">
        <v>10750</v>
      </c>
      <c r="B583">
        <v>13600</v>
      </c>
      <c r="C583" t="s">
        <v>19087</v>
      </c>
      <c r="D583">
        <v>46</v>
      </c>
      <c r="E583" s="404">
        <v>171114587</v>
      </c>
      <c r="F583" s="401" t="str">
        <f t="shared" si="18"/>
        <v>Í1+.ZÈ7:Î</v>
      </c>
      <c r="G583" t="str">
        <f t="shared" si="19"/>
        <v>34</v>
      </c>
    </row>
    <row r="584" spans="1:7" ht="26.1">
      <c r="A584" s="403" t="s">
        <v>19088</v>
      </c>
      <c r="B584">
        <v>7200</v>
      </c>
      <c r="C584" t="s">
        <v>19089</v>
      </c>
      <c r="D584">
        <v>299</v>
      </c>
      <c r="E584" s="404">
        <v>171114819</v>
      </c>
      <c r="F584" s="401" t="str">
        <f t="shared" si="18"/>
        <v>Í1+.qÈ9;Î</v>
      </c>
      <c r="G584" t="str">
        <f t="shared" si="19"/>
        <v>34</v>
      </c>
    </row>
    <row r="585" spans="1:7" ht="26.1">
      <c r="A585" s="403" t="s">
        <v>19090</v>
      </c>
      <c r="B585">
        <v>16800</v>
      </c>
      <c r="C585" t="s">
        <v>19091</v>
      </c>
      <c r="D585">
        <v>353</v>
      </c>
      <c r="E585" s="404">
        <v>171104241</v>
      </c>
      <c r="F585" s="401" t="str">
        <f t="shared" si="18"/>
        <v>Í1+$8È1&gt;Î</v>
      </c>
      <c r="G585" t="str">
        <f t="shared" si="19"/>
        <v>14</v>
      </c>
    </row>
    <row r="586" spans="1:7" ht="26.1" hidden="1">
      <c r="A586" s="403" t="s">
        <v>9681</v>
      </c>
      <c r="B586">
        <v>18400</v>
      </c>
      <c r="C586" t="s">
        <v>19092</v>
      </c>
      <c r="D586">
        <v>561</v>
      </c>
      <c r="F586" s="401" t="e">
        <f t="shared" si="18"/>
        <v>#VALUE!</v>
      </c>
      <c r="G586" t="str">
        <f t="shared" si="19"/>
        <v>24</v>
      </c>
    </row>
    <row r="587" spans="1:7" ht="26.1">
      <c r="A587" s="403" t="s">
        <v>19093</v>
      </c>
      <c r="B587">
        <v>20000</v>
      </c>
      <c r="C587" t="s">
        <v>19094</v>
      </c>
      <c r="D587">
        <v>27</v>
      </c>
      <c r="E587" s="404">
        <v>171110021</v>
      </c>
      <c r="F587" s="401" t="str">
        <f t="shared" si="18"/>
        <v>Í1+*"È1_Î</v>
      </c>
      <c r="G587" t="str">
        <f t="shared" si="19"/>
        <v>36</v>
      </c>
    </row>
    <row r="588" spans="1:7" ht="26.1">
      <c r="A588" s="403" t="s">
        <v>19095</v>
      </c>
      <c r="B588">
        <v>4700</v>
      </c>
      <c r="C588" t="s">
        <v>19096</v>
      </c>
      <c r="D588">
        <v>12</v>
      </c>
      <c r="E588" s="404">
        <v>171114047</v>
      </c>
      <c r="F588" s="401" t="str">
        <f t="shared" si="18"/>
        <v>Í1+.$È70Î</v>
      </c>
      <c r="G588" t="str">
        <f t="shared" si="19"/>
        <v>32</v>
      </c>
    </row>
    <row r="589" spans="1:7" ht="26.1">
      <c r="A589" s="403" t="s">
        <v>19097</v>
      </c>
      <c r="B589">
        <v>29600</v>
      </c>
      <c r="C589" t="s">
        <v>19098</v>
      </c>
      <c r="D589">
        <v>193</v>
      </c>
      <c r="E589" s="404">
        <v>171116792</v>
      </c>
      <c r="F589" s="401" t="str">
        <f t="shared" si="18"/>
        <v>Í1+0oÈ2vÎ</v>
      </c>
      <c r="G589" t="str">
        <f t="shared" si="19"/>
        <v>40</v>
      </c>
    </row>
    <row r="590" spans="1:7" ht="26.1">
      <c r="A590" s="403" t="s">
        <v>19099</v>
      </c>
      <c r="B590">
        <v>44000</v>
      </c>
      <c r="C590" t="s">
        <v>19100</v>
      </c>
      <c r="D590">
        <v>260</v>
      </c>
      <c r="E590" s="404">
        <v>171110955</v>
      </c>
      <c r="F590" s="401" t="str">
        <f t="shared" si="18"/>
        <v>Í1+*ÃÈ5OÎ</v>
      </c>
      <c r="G590" t="str">
        <f t="shared" si="19"/>
        <v>26</v>
      </c>
    </row>
    <row r="591" spans="1:7" ht="26.1">
      <c r="A591" s="403" t="s">
        <v>19101</v>
      </c>
      <c r="B591">
        <v>36000</v>
      </c>
      <c r="C591" t="s">
        <v>19102</v>
      </c>
      <c r="D591">
        <v>56</v>
      </c>
      <c r="E591" s="404">
        <v>171113990</v>
      </c>
      <c r="F591" s="401" t="str">
        <f t="shared" si="18"/>
        <v>Í1+-ÇÈ0JÎ</v>
      </c>
      <c r="G591" t="str">
        <f t="shared" si="19"/>
        <v>32</v>
      </c>
    </row>
    <row r="592" spans="1:7" ht="26.1" hidden="1">
      <c r="A592" s="403" t="s">
        <v>19103</v>
      </c>
      <c r="B592">
        <v>23200</v>
      </c>
      <c r="C592" t="s">
        <v>19104</v>
      </c>
      <c r="D592">
        <v>22</v>
      </c>
      <c r="F592" s="401" t="e">
        <f t="shared" si="18"/>
        <v>#VALUE!</v>
      </c>
      <c r="G592" t="str">
        <f t="shared" si="19"/>
        <v>30</v>
      </c>
    </row>
    <row r="593" spans="1:7" ht="26.1">
      <c r="A593" s="403" t="s">
        <v>19105</v>
      </c>
      <c r="B593">
        <v>13600</v>
      </c>
      <c r="C593" t="s">
        <v>19106</v>
      </c>
      <c r="D593">
        <v>97</v>
      </c>
      <c r="E593" s="404">
        <v>171115826</v>
      </c>
      <c r="F593" s="401" t="str">
        <f t="shared" si="18"/>
        <v>Í1+/rÈ60Î</v>
      </c>
      <c r="G593" t="str">
        <f t="shared" si="19"/>
        <v>38</v>
      </c>
    </row>
    <row r="594" spans="1:7" ht="26.1">
      <c r="A594" s="403" t="s">
        <v>19107</v>
      </c>
      <c r="B594">
        <v>28000</v>
      </c>
      <c r="C594" t="s">
        <v>19108</v>
      </c>
      <c r="D594">
        <v>405</v>
      </c>
      <c r="E594" s="404">
        <v>171116007</v>
      </c>
      <c r="F594" s="401" t="str">
        <f t="shared" si="18"/>
        <v>Í1+0ÂÈ7&amp;Î</v>
      </c>
      <c r="G594" t="str">
        <f t="shared" si="19"/>
        <v>38</v>
      </c>
    </row>
    <row r="595" spans="1:7" ht="26.1">
      <c r="A595" s="403" t="s">
        <v>19109</v>
      </c>
      <c r="B595">
        <v>13600</v>
      </c>
      <c r="C595" t="s">
        <v>19110</v>
      </c>
      <c r="D595">
        <v>406</v>
      </c>
      <c r="E595" s="404">
        <v>171116008</v>
      </c>
      <c r="F595" s="401" t="str">
        <f t="shared" si="18"/>
        <v>Í1+0ÂÈ8,Î</v>
      </c>
      <c r="G595" t="str">
        <f t="shared" si="19"/>
        <v>38</v>
      </c>
    </row>
    <row r="596" spans="1:7" ht="26.1">
      <c r="A596" s="403" t="s">
        <v>19111</v>
      </c>
      <c r="B596">
        <v>55200</v>
      </c>
      <c r="C596" t="s">
        <v>19112</v>
      </c>
      <c r="D596">
        <v>424</v>
      </c>
      <c r="E596" s="404">
        <v>171110873</v>
      </c>
      <c r="F596" s="401" t="str">
        <f t="shared" si="18"/>
        <v>Í1+*wÈ3#Î</v>
      </c>
      <c r="G596" t="str">
        <f t="shared" si="19"/>
        <v>06</v>
      </c>
    </row>
    <row r="597" spans="1:7" ht="26.1" hidden="1">
      <c r="A597" s="403" t="s">
        <v>19113</v>
      </c>
      <c r="B597">
        <v>34400</v>
      </c>
      <c r="C597" t="s">
        <v>19114</v>
      </c>
      <c r="D597">
        <v>495</v>
      </c>
      <c r="F597" s="401" t="e">
        <f t="shared" si="18"/>
        <v>#VALUE!</v>
      </c>
      <c r="G597" t="str">
        <f t="shared" si="19"/>
        <v>26</v>
      </c>
    </row>
    <row r="598" spans="1:7" ht="26.1">
      <c r="A598" s="403" t="s">
        <v>19115</v>
      </c>
      <c r="B598">
        <v>21600</v>
      </c>
      <c r="C598" t="s">
        <v>19116</v>
      </c>
      <c r="D598">
        <v>301</v>
      </c>
      <c r="E598" s="404">
        <v>171110932</v>
      </c>
      <c r="F598" s="401" t="str">
        <f t="shared" si="18"/>
        <v>Í1+*}È25Î</v>
      </c>
      <c r="G598" t="str">
        <f t="shared" si="19"/>
        <v>26</v>
      </c>
    </row>
    <row r="599" spans="1:7" ht="26.1" hidden="1">
      <c r="A599" s="403" t="s">
        <v>19117</v>
      </c>
      <c r="B599">
        <v>4700</v>
      </c>
      <c r="C599" t="s">
        <v>19118</v>
      </c>
      <c r="D599">
        <v>296</v>
      </c>
      <c r="F599" s="401" t="e">
        <f t="shared" si="18"/>
        <v>#VALUE!</v>
      </c>
      <c r="G599" t="str">
        <f t="shared" si="19"/>
        <v>30</v>
      </c>
    </row>
    <row r="600" spans="1:7" ht="26.1">
      <c r="A600" s="403" t="s">
        <v>19119</v>
      </c>
      <c r="B600">
        <v>52000</v>
      </c>
      <c r="C600" t="s">
        <v>19120</v>
      </c>
      <c r="D600">
        <v>254</v>
      </c>
      <c r="E600" s="404">
        <v>171112107</v>
      </c>
      <c r="F600" s="401" t="str">
        <f t="shared" si="18"/>
        <v>Í1+,*È7BÎ</v>
      </c>
      <c r="G600" t="str">
        <f t="shared" si="19"/>
        <v>24</v>
      </c>
    </row>
    <row r="601" spans="1:7" ht="26.1" hidden="1">
      <c r="A601" s="403" t="s">
        <v>19121</v>
      </c>
      <c r="B601">
        <v>132000</v>
      </c>
      <c r="C601" t="s">
        <v>19122</v>
      </c>
      <c r="D601">
        <v>490</v>
      </c>
      <c r="F601" s="401" t="e">
        <f t="shared" si="18"/>
        <v>#VALUE!</v>
      </c>
      <c r="G601" t="str">
        <f t="shared" si="19"/>
        <v>20</v>
      </c>
    </row>
    <row r="602" spans="1:7" ht="26.1">
      <c r="A602" s="403" t="s">
        <v>19123</v>
      </c>
      <c r="B602">
        <v>4700</v>
      </c>
      <c r="C602" t="s">
        <v>19124</v>
      </c>
      <c r="D602">
        <v>300</v>
      </c>
      <c r="E602" s="404">
        <v>171114820</v>
      </c>
      <c r="F602" s="401" t="str">
        <f t="shared" si="18"/>
        <v>Í1+.rÈ0pÎ</v>
      </c>
      <c r="G602" t="str">
        <f t="shared" si="19"/>
        <v>34</v>
      </c>
    </row>
    <row r="603" spans="1:7" ht="26.1" hidden="1">
      <c r="A603" s="403" t="s">
        <v>294</v>
      </c>
      <c r="B603">
        <v>157800</v>
      </c>
      <c r="C603" t="s">
        <v>19125</v>
      </c>
      <c r="D603">
        <v>144</v>
      </c>
      <c r="E603" s="404">
        <v>171116919</v>
      </c>
      <c r="F603" s="401" t="str">
        <f t="shared" si="18"/>
        <v>Í1+0{È9iÎ</v>
      </c>
      <c r="G603" t="str">
        <f t="shared" si="19"/>
        <v>22</v>
      </c>
    </row>
    <row r="604" spans="1:7" ht="26.1" hidden="1">
      <c r="A604" s="403" t="s">
        <v>19126</v>
      </c>
      <c r="B604">
        <v>3400</v>
      </c>
      <c r="C604" t="s">
        <v>19127</v>
      </c>
      <c r="D604">
        <v>393</v>
      </c>
      <c r="F604" s="401" t="e">
        <f t="shared" si="18"/>
        <v>#VALUE!</v>
      </c>
      <c r="G604" t="str">
        <f t="shared" si="19"/>
        <v>42</v>
      </c>
    </row>
    <row r="605" spans="1:7" ht="26.1">
      <c r="A605" s="403" t="s">
        <v>19128</v>
      </c>
      <c r="B605">
        <v>82400</v>
      </c>
      <c r="C605" t="s">
        <v>19129</v>
      </c>
      <c r="D605">
        <v>105</v>
      </c>
      <c r="E605" s="404">
        <v>171107162</v>
      </c>
      <c r="F605" s="401" t="str">
        <f t="shared" si="18"/>
        <v>Í1+'0È2-Î</v>
      </c>
      <c r="G605" t="str">
        <f t="shared" si="19"/>
        <v>04</v>
      </c>
    </row>
    <row r="606" spans="1:7" ht="26.1">
      <c r="A606" s="403" t="s">
        <v>19130</v>
      </c>
      <c r="B606">
        <v>28000</v>
      </c>
      <c r="C606" t="s">
        <v>19131</v>
      </c>
      <c r="D606">
        <v>317</v>
      </c>
      <c r="E606" s="404">
        <v>171107183</v>
      </c>
      <c r="F606" s="401" t="str">
        <f t="shared" si="18"/>
        <v>Í1+'2È3;Î</v>
      </c>
      <c r="G606" t="str">
        <f t="shared" si="19"/>
        <v>04</v>
      </c>
    </row>
    <row r="607" spans="1:7" ht="26.1">
      <c r="A607" s="403" t="s">
        <v>14491</v>
      </c>
      <c r="B607">
        <v>216800</v>
      </c>
      <c r="C607" t="s">
        <v>19132</v>
      </c>
      <c r="D607">
        <v>318</v>
      </c>
      <c r="E607" s="404">
        <v>171107184</v>
      </c>
      <c r="F607" s="401" t="str">
        <f t="shared" si="18"/>
        <v>Í1+'2È4AÎ</v>
      </c>
      <c r="G607" t="str">
        <f t="shared" si="19"/>
        <v>04</v>
      </c>
    </row>
    <row r="608" spans="1:7" ht="26.1">
      <c r="A608" s="403" t="s">
        <v>19133</v>
      </c>
      <c r="B608">
        <v>24800</v>
      </c>
      <c r="C608" t="s">
        <v>19134</v>
      </c>
      <c r="D608">
        <v>364</v>
      </c>
      <c r="E608" s="404">
        <v>171106738</v>
      </c>
      <c r="F608" s="401" t="str">
        <f t="shared" si="18"/>
        <v>Í1+&amp;iÈ8dÎ</v>
      </c>
      <c r="G608" t="str">
        <f t="shared" si="19"/>
        <v>10</v>
      </c>
    </row>
    <row r="609" spans="1:7" ht="26.1">
      <c r="A609" s="403" t="s">
        <v>19135</v>
      </c>
      <c r="B609">
        <v>13600</v>
      </c>
      <c r="C609" t="s">
        <v>19136</v>
      </c>
      <c r="D609">
        <v>31</v>
      </c>
      <c r="E609" s="404">
        <v>171114574</v>
      </c>
      <c r="F609" s="401" t="str">
        <f t="shared" si="18"/>
        <v>Í1+.YÈ4$Î</v>
      </c>
      <c r="G609" t="str">
        <f t="shared" si="19"/>
        <v>34</v>
      </c>
    </row>
    <row r="610" spans="1:7" ht="26.1">
      <c r="A610" s="403" t="s">
        <v>19137</v>
      </c>
      <c r="B610">
        <v>10400</v>
      </c>
      <c r="C610" t="s">
        <v>19138</v>
      </c>
      <c r="D610">
        <v>32</v>
      </c>
      <c r="E610" s="404">
        <v>171114575</v>
      </c>
      <c r="F610" s="401" t="str">
        <f t="shared" si="18"/>
        <v>Í1+.YÈ5*Î</v>
      </c>
      <c r="G610" t="str">
        <f t="shared" si="19"/>
        <v>34</v>
      </c>
    </row>
    <row r="611" spans="1:7" ht="26.1">
      <c r="A611" s="403" t="s">
        <v>19139</v>
      </c>
      <c r="B611">
        <v>4700</v>
      </c>
      <c r="C611" t="s">
        <v>19140</v>
      </c>
      <c r="D611">
        <v>101</v>
      </c>
      <c r="E611" s="404">
        <v>171114638</v>
      </c>
      <c r="F611" s="401" t="str">
        <f t="shared" si="18"/>
        <v>Í1+._È8TÎ</v>
      </c>
      <c r="G611" t="str">
        <f t="shared" si="19"/>
        <v>34</v>
      </c>
    </row>
    <row r="612" spans="1:7" ht="26.1">
      <c r="A612" s="403" t="s">
        <v>19141</v>
      </c>
      <c r="B612">
        <v>3400</v>
      </c>
      <c r="C612" t="s">
        <v>19142</v>
      </c>
      <c r="D612">
        <v>372</v>
      </c>
      <c r="E612" s="404">
        <v>171114301</v>
      </c>
      <c r="F612" s="401" t="str">
        <f t="shared" si="18"/>
        <v>Í1+.&gt;È1tÎ</v>
      </c>
      <c r="G612" t="str">
        <f t="shared" si="19"/>
        <v>32</v>
      </c>
    </row>
    <row r="613" spans="1:7" ht="26.1" hidden="1">
      <c r="A613" s="403" t="s">
        <v>19143</v>
      </c>
      <c r="B613">
        <v>13600</v>
      </c>
      <c r="C613" t="s">
        <v>19144</v>
      </c>
      <c r="D613">
        <v>503</v>
      </c>
      <c r="F613" s="401" t="e">
        <f t="shared" si="18"/>
        <v>#VALUE!</v>
      </c>
      <c r="G613" t="str">
        <f t="shared" si="19"/>
        <v>10</v>
      </c>
    </row>
    <row r="614" spans="1:7" ht="26.1">
      <c r="A614" s="403" t="s">
        <v>19145</v>
      </c>
      <c r="B614">
        <v>12000</v>
      </c>
      <c r="C614" t="s">
        <v>19146</v>
      </c>
      <c r="D614">
        <v>38</v>
      </c>
      <c r="E614" s="404">
        <v>171110012</v>
      </c>
      <c r="F614" s="401" t="str">
        <f t="shared" si="18"/>
        <v>Í1+*!È2aÎ</v>
      </c>
      <c r="G614" t="str">
        <f t="shared" si="19"/>
        <v>36</v>
      </c>
    </row>
    <row r="615" spans="1:7" ht="26.1">
      <c r="A615" s="403" t="s">
        <v>19147</v>
      </c>
      <c r="B615">
        <v>23200</v>
      </c>
      <c r="C615" t="s">
        <v>19148</v>
      </c>
      <c r="D615">
        <v>510</v>
      </c>
      <c r="E615" s="404">
        <v>171109602</v>
      </c>
      <c r="F615" s="401" t="str">
        <f t="shared" si="18"/>
        <v>Í1+)\È2|Î</v>
      </c>
      <c r="G615" t="str">
        <f t="shared" si="19"/>
        <v>36</v>
      </c>
    </row>
    <row r="616" spans="1:7" ht="26.1">
      <c r="A616" s="403" t="s">
        <v>19149</v>
      </c>
      <c r="B616">
        <v>48800</v>
      </c>
      <c r="C616" t="s">
        <v>19150</v>
      </c>
      <c r="D616">
        <v>414</v>
      </c>
      <c r="E616" s="404">
        <v>171106588</v>
      </c>
      <c r="F616" s="401" t="str">
        <f t="shared" si="18"/>
        <v>Í1+&amp;ZÈ8(Î</v>
      </c>
      <c r="G616" t="str">
        <f t="shared" si="19"/>
        <v>10</v>
      </c>
    </row>
    <row r="617" spans="1:7" ht="26.1" hidden="1">
      <c r="A617" s="403" t="s">
        <v>19151</v>
      </c>
      <c r="B617">
        <v>153000</v>
      </c>
      <c r="C617" t="s">
        <v>19152</v>
      </c>
      <c r="D617">
        <v>339</v>
      </c>
      <c r="F617" s="401" t="e">
        <f t="shared" si="18"/>
        <v>#VALUE!</v>
      </c>
      <c r="G617" t="str">
        <f t="shared" si="19"/>
        <v>22</v>
      </c>
    </row>
    <row r="618" spans="1:7" ht="26.1" hidden="1">
      <c r="A618" s="403" t="s">
        <v>19153</v>
      </c>
      <c r="B618">
        <v>7200</v>
      </c>
      <c r="C618" t="s">
        <v>19154</v>
      </c>
      <c r="D618">
        <v>591</v>
      </c>
      <c r="F618" s="401" t="e">
        <f t="shared" si="18"/>
        <v>#VALUE!</v>
      </c>
      <c r="G618" t="str">
        <f t="shared" si="19"/>
        <v>14</v>
      </c>
    </row>
    <row r="619" spans="1:7" ht="26.1" hidden="1">
      <c r="A619" s="403" t="s">
        <v>19155</v>
      </c>
      <c r="B619">
        <v>2100</v>
      </c>
      <c r="C619" t="s">
        <v>19156</v>
      </c>
      <c r="D619">
        <v>68</v>
      </c>
      <c r="F619" s="401" t="e">
        <f t="shared" si="18"/>
        <v>#VALUE!</v>
      </c>
      <c r="G619" t="str">
        <f t="shared" si="19"/>
        <v>40</v>
      </c>
    </row>
    <row r="620" spans="1:7" ht="26.1">
      <c r="A620" s="403" t="s">
        <v>19157</v>
      </c>
      <c r="B620">
        <v>10400</v>
      </c>
      <c r="C620" t="s">
        <v>19158</v>
      </c>
      <c r="D620">
        <v>526</v>
      </c>
      <c r="E620" s="404">
        <v>171109586</v>
      </c>
      <c r="F620" s="401" t="str">
        <f t="shared" si="18"/>
        <v>Í1+)ZÈ6%Î</v>
      </c>
      <c r="G620" t="str">
        <f t="shared" si="19"/>
        <v>36</v>
      </c>
    </row>
    <row r="621" spans="1:7" ht="26.1" hidden="1">
      <c r="A621" s="403" t="s">
        <v>19159</v>
      </c>
      <c r="B621">
        <v>15200</v>
      </c>
      <c r="C621" t="s">
        <v>19160</v>
      </c>
      <c r="D621">
        <v>592</v>
      </c>
      <c r="F621" s="401" t="e">
        <f t="shared" si="18"/>
        <v>#VALUE!</v>
      </c>
      <c r="G621" t="str">
        <f t="shared" si="19"/>
        <v>10</v>
      </c>
    </row>
    <row r="622" spans="1:7" ht="26.1">
      <c r="A622" s="403" t="s">
        <v>19161</v>
      </c>
      <c r="B622">
        <v>15200</v>
      </c>
      <c r="C622" t="s">
        <v>19162</v>
      </c>
      <c r="D622">
        <v>99</v>
      </c>
      <c r="E622" s="404">
        <v>171114029</v>
      </c>
      <c r="F622" s="401" t="str">
        <f t="shared" si="18"/>
        <v>Í1+."È94Î</v>
      </c>
      <c r="G622" t="str">
        <f t="shared" si="19"/>
        <v>32</v>
      </c>
    </row>
    <row r="623" spans="1:7" ht="26.1" hidden="1">
      <c r="A623" s="403" t="s">
        <v>19163</v>
      </c>
      <c r="B623">
        <v>231400</v>
      </c>
      <c r="C623" t="s">
        <v>19164</v>
      </c>
      <c r="D623">
        <v>113</v>
      </c>
      <c r="E623" s="404">
        <v>171116199</v>
      </c>
      <c r="F623" s="401" t="str">
        <f t="shared" si="18"/>
        <v>Í1+03È9~Î</v>
      </c>
      <c r="G623" t="str">
        <f t="shared" si="19"/>
        <v>22</v>
      </c>
    </row>
    <row r="624" spans="1:7" ht="26.1">
      <c r="A624" s="403" t="s">
        <v>19165</v>
      </c>
      <c r="B624">
        <v>60000</v>
      </c>
      <c r="C624" t="s">
        <v>19166</v>
      </c>
      <c r="D624">
        <v>225</v>
      </c>
      <c r="E624" s="404">
        <v>171104559</v>
      </c>
      <c r="F624" s="401" t="str">
        <f t="shared" si="18"/>
        <v>Í1+$WÈ9ÇÎ</v>
      </c>
      <c r="G624" t="str">
        <f t="shared" si="19"/>
        <v>20</v>
      </c>
    </row>
    <row r="625" spans="1:7" ht="26.1">
      <c r="A625" s="403" t="s">
        <v>19167</v>
      </c>
      <c r="B625">
        <v>32800</v>
      </c>
      <c r="C625" t="s">
        <v>19168</v>
      </c>
      <c r="D625">
        <v>24</v>
      </c>
      <c r="E625" s="404">
        <v>171104747</v>
      </c>
      <c r="F625" s="401" t="str">
        <f t="shared" si="18"/>
        <v>Í1+$jÈ7\Î</v>
      </c>
      <c r="G625" t="str">
        <f t="shared" si="19"/>
        <v>20</v>
      </c>
    </row>
    <row r="626" spans="1:7" ht="26.1" hidden="1">
      <c r="A626" s="403" t="s">
        <v>19169</v>
      </c>
      <c r="B626">
        <v>24800</v>
      </c>
      <c r="C626" t="s">
        <v>19170</v>
      </c>
      <c r="D626">
        <v>575</v>
      </c>
      <c r="F626" s="401" t="e">
        <f t="shared" si="18"/>
        <v>#VALUE!</v>
      </c>
      <c r="G626" t="str">
        <f t="shared" si="19"/>
        <v>34</v>
      </c>
    </row>
    <row r="627" spans="1:7" ht="26.1">
      <c r="A627" s="403" t="s">
        <v>19171</v>
      </c>
      <c r="B627">
        <v>7200</v>
      </c>
      <c r="C627" t="s">
        <v>19172</v>
      </c>
      <c r="D627">
        <v>15</v>
      </c>
      <c r="E627" s="404">
        <v>171115786</v>
      </c>
      <c r="F627" s="401" t="str">
        <f t="shared" si="18"/>
        <v>Í1+/nÈ6ÂÎ</v>
      </c>
      <c r="G627" t="str">
        <f t="shared" si="19"/>
        <v>38</v>
      </c>
    </row>
    <row r="628" spans="1:7" ht="26.1">
      <c r="A628" s="403" t="s">
        <v>19173</v>
      </c>
      <c r="B628">
        <v>40800</v>
      </c>
      <c r="C628" t="s">
        <v>19174</v>
      </c>
      <c r="D628">
        <v>234</v>
      </c>
      <c r="E628" s="404">
        <v>171104550</v>
      </c>
      <c r="F628" s="401" t="str">
        <f t="shared" si="18"/>
        <v>Í1+$WÈ0MÎ</v>
      </c>
      <c r="G628" t="str">
        <f t="shared" si="19"/>
        <v>20</v>
      </c>
    </row>
    <row r="629" spans="1:7" ht="26.1">
      <c r="A629" s="403" t="s">
        <v>19175</v>
      </c>
      <c r="B629">
        <v>74400</v>
      </c>
      <c r="C629" t="s">
        <v>19176</v>
      </c>
      <c r="D629">
        <v>337</v>
      </c>
      <c r="E629" s="404">
        <v>171114267</v>
      </c>
      <c r="F629" s="401" t="str">
        <f t="shared" si="18"/>
        <v>Í1+.:È7!Î</v>
      </c>
      <c r="G629" t="str">
        <f t="shared" si="19"/>
        <v>32</v>
      </c>
    </row>
    <row r="630" spans="1:7" ht="26.1">
      <c r="A630" s="403" t="s">
        <v>19177</v>
      </c>
      <c r="B630">
        <v>23200</v>
      </c>
      <c r="C630" t="s">
        <v>19178</v>
      </c>
      <c r="D630">
        <v>168</v>
      </c>
      <c r="E630" s="404">
        <v>171114697</v>
      </c>
      <c r="F630" s="401" t="str">
        <f t="shared" si="18"/>
        <v>Í1+.eÈ7fÎ</v>
      </c>
      <c r="G630" t="str">
        <f t="shared" si="19"/>
        <v>34</v>
      </c>
    </row>
    <row r="631" spans="1:7" ht="26.1" hidden="1">
      <c r="A631" s="403" t="s">
        <v>19179</v>
      </c>
      <c r="B631">
        <v>45600</v>
      </c>
      <c r="C631" t="s">
        <v>19180</v>
      </c>
      <c r="D631">
        <v>491</v>
      </c>
      <c r="F631" s="401" t="e">
        <f t="shared" si="18"/>
        <v>#VALUE!</v>
      </c>
      <c r="G631" t="str">
        <f t="shared" si="19"/>
        <v>24</v>
      </c>
    </row>
    <row r="632" spans="1:7" ht="26.1" hidden="1">
      <c r="A632" s="403" t="s">
        <v>19181</v>
      </c>
      <c r="B632">
        <v>159200</v>
      </c>
      <c r="C632" t="s">
        <v>19182</v>
      </c>
      <c r="D632">
        <v>492</v>
      </c>
      <c r="F632" s="401" t="e">
        <f t="shared" si="18"/>
        <v>#VALUE!</v>
      </c>
      <c r="G632" t="str">
        <f t="shared" si="19"/>
        <v>24</v>
      </c>
    </row>
    <row r="633" spans="1:7" ht="26.1">
      <c r="A633" s="403" t="s">
        <v>19183</v>
      </c>
      <c r="B633">
        <v>18400</v>
      </c>
      <c r="C633" t="s">
        <v>19184</v>
      </c>
      <c r="D633">
        <v>5</v>
      </c>
      <c r="E633" s="404">
        <v>171103903</v>
      </c>
      <c r="F633" s="401" t="str">
        <f t="shared" si="18"/>
        <v>Í1+#zÈ3ÅÎ</v>
      </c>
      <c r="G633" t="str">
        <f t="shared" si="19"/>
        <v>14</v>
      </c>
    </row>
    <row r="634" spans="1:7" ht="26.1">
      <c r="A634" s="403" t="s">
        <v>19185</v>
      </c>
      <c r="B634">
        <v>85600</v>
      </c>
      <c r="C634" t="s">
        <v>19186</v>
      </c>
      <c r="D634">
        <v>198</v>
      </c>
      <c r="E634" s="404">
        <v>171110521</v>
      </c>
      <c r="F634" s="401" t="str">
        <f t="shared" si="18"/>
        <v>Í1+*TÈ1YÎ</v>
      </c>
      <c r="G634" t="str">
        <f t="shared" si="19"/>
        <v>06</v>
      </c>
    </row>
    <row r="635" spans="1:7" ht="26.1" hidden="1">
      <c r="A635" s="403" t="s">
        <v>5989</v>
      </c>
      <c r="B635">
        <v>26400</v>
      </c>
      <c r="C635" t="s">
        <v>19187</v>
      </c>
      <c r="D635">
        <v>542</v>
      </c>
      <c r="F635" s="401" t="e">
        <f t="shared" si="18"/>
        <v>#VALUE!</v>
      </c>
      <c r="G635" t="str">
        <f t="shared" si="19"/>
        <v>24</v>
      </c>
    </row>
    <row r="636" spans="1:7" ht="26.1">
      <c r="A636" s="403" t="s">
        <v>19188</v>
      </c>
      <c r="B636">
        <v>3400</v>
      </c>
      <c r="C636" t="s">
        <v>19189</v>
      </c>
      <c r="D636">
        <v>268</v>
      </c>
      <c r="E636" s="404">
        <v>171106649</v>
      </c>
      <c r="F636" s="401" t="str">
        <f t="shared" si="18"/>
        <v>Í1+&amp;`È9FÎ</v>
      </c>
      <c r="G636" t="str">
        <f t="shared" si="19"/>
        <v>10</v>
      </c>
    </row>
    <row r="637" spans="1:7" ht="26.1" hidden="1">
      <c r="A637" s="403" t="s">
        <v>19190</v>
      </c>
      <c r="B637">
        <v>60000</v>
      </c>
      <c r="C637" t="s">
        <v>19191</v>
      </c>
      <c r="D637">
        <v>545</v>
      </c>
      <c r="F637" s="401" t="e">
        <f t="shared" si="18"/>
        <v>#VALUE!</v>
      </c>
      <c r="G637" t="str">
        <f t="shared" si="19"/>
        <v>06</v>
      </c>
    </row>
    <row r="638" spans="1:7" ht="26.1">
      <c r="A638" s="403" t="s">
        <v>19192</v>
      </c>
      <c r="B638">
        <v>40800</v>
      </c>
      <c r="C638" t="s">
        <v>19193</v>
      </c>
      <c r="D638">
        <v>373</v>
      </c>
      <c r="E638" s="404">
        <v>171107236</v>
      </c>
      <c r="F638" s="401" t="str">
        <f t="shared" si="18"/>
        <v>Í1+'7È6aÎ</v>
      </c>
      <c r="G638" t="str">
        <f t="shared" si="19"/>
        <v>04</v>
      </c>
    </row>
    <row r="639" spans="1:7" ht="26.1" hidden="1">
      <c r="A639" s="403" t="s">
        <v>19194</v>
      </c>
      <c r="B639">
        <v>23200</v>
      </c>
      <c r="C639" t="s">
        <v>19195</v>
      </c>
      <c r="D639">
        <v>281</v>
      </c>
      <c r="F639" s="401" t="e">
        <f t="shared" si="18"/>
        <v>#VALUE!</v>
      </c>
      <c r="G639" t="str">
        <f t="shared" si="19"/>
        <v>30</v>
      </c>
    </row>
    <row r="640" spans="1:7" ht="26.1">
      <c r="A640" s="403" t="s">
        <v>19196</v>
      </c>
      <c r="B640">
        <v>3400</v>
      </c>
      <c r="C640" t="s">
        <v>19197</v>
      </c>
      <c r="D640">
        <v>400</v>
      </c>
      <c r="E640" s="404">
        <v>171109065</v>
      </c>
      <c r="F640" s="401" t="str">
        <f t="shared" si="18"/>
        <v>Í1+)&amp;È5ÈÎ</v>
      </c>
      <c r="G640" t="str">
        <f t="shared" si="19"/>
        <v>16</v>
      </c>
    </row>
    <row r="641" spans="1:7" ht="26.1">
      <c r="A641" s="403" t="s">
        <v>19198</v>
      </c>
      <c r="B641">
        <v>28000</v>
      </c>
      <c r="C641" t="s">
        <v>19199</v>
      </c>
      <c r="D641">
        <v>442</v>
      </c>
      <c r="E641" s="404">
        <v>171111322</v>
      </c>
      <c r="F641" s="401" t="str">
        <f t="shared" si="18"/>
        <v>Í1++@È2yÎ</v>
      </c>
      <c r="G641" t="str">
        <f t="shared" si="19"/>
        <v>26</v>
      </c>
    </row>
    <row r="642" spans="1:7" ht="26.1" hidden="1">
      <c r="A642" s="403" t="s">
        <v>19200</v>
      </c>
      <c r="B642">
        <v>233000</v>
      </c>
      <c r="C642" t="s">
        <v>19201</v>
      </c>
      <c r="D642">
        <v>455</v>
      </c>
      <c r="F642" s="401" t="e">
        <f t="shared" si="18"/>
        <v>#VALUE!</v>
      </c>
      <c r="G642" t="str">
        <f t="shared" si="19"/>
        <v>22</v>
      </c>
    </row>
    <row r="643" spans="1:7" ht="26.1" hidden="1">
      <c r="A643" s="403" t="s">
        <v>341</v>
      </c>
      <c r="B643">
        <v>402600</v>
      </c>
      <c r="C643" t="s">
        <v>19202</v>
      </c>
      <c r="D643">
        <v>191</v>
      </c>
      <c r="E643" s="404">
        <v>171116963</v>
      </c>
      <c r="F643" s="401" t="str">
        <f t="shared" ref="F643:F706" si="20">Code128(E643)</f>
        <v>Í1+0ÄÈ3YÎ</v>
      </c>
      <c r="G643" t="str">
        <f t="shared" si="19"/>
        <v>22</v>
      </c>
    </row>
    <row r="644" spans="1:7" ht="26.1">
      <c r="A644" s="403" t="s">
        <v>19203</v>
      </c>
      <c r="B644">
        <v>12000</v>
      </c>
      <c r="C644" t="s">
        <v>19204</v>
      </c>
      <c r="D644">
        <v>186</v>
      </c>
      <c r="E644" s="404">
        <v>171104516</v>
      </c>
      <c r="F644" s="401" t="str">
        <f t="shared" si="20"/>
        <v>Í1+$SÈ6aÎ</v>
      </c>
      <c r="G644" t="str">
        <f t="shared" ref="G644:G707" si="21">LEFT(C644,2)</f>
        <v>20</v>
      </c>
    </row>
    <row r="645" spans="1:7" ht="26.1">
      <c r="A645" s="403" t="s">
        <v>19205</v>
      </c>
      <c r="B645">
        <v>24800</v>
      </c>
      <c r="C645" t="s">
        <v>19206</v>
      </c>
      <c r="D645">
        <v>241</v>
      </c>
      <c r="E645" s="404">
        <v>171112125</v>
      </c>
      <c r="F645" s="401" t="str">
        <f t="shared" si="20"/>
        <v>Í1+,,È5&gt;Î</v>
      </c>
      <c r="G645" t="str">
        <f t="shared" si="21"/>
        <v>24</v>
      </c>
    </row>
    <row r="646" spans="1:7" ht="26.1">
      <c r="A646" s="403" t="s">
        <v>19207</v>
      </c>
      <c r="B646">
        <v>16800</v>
      </c>
      <c r="C646" t="s">
        <v>19208</v>
      </c>
      <c r="D646">
        <v>20</v>
      </c>
      <c r="E646" s="404">
        <v>171106790</v>
      </c>
      <c r="F646" s="401" t="str">
        <f t="shared" si="20"/>
        <v>Í1+&amp;oÈ0LÎ</v>
      </c>
      <c r="G646" t="str">
        <f t="shared" si="21"/>
        <v>10</v>
      </c>
    </row>
    <row r="647" spans="1:7" ht="26.1">
      <c r="A647" s="403" t="s">
        <v>19209</v>
      </c>
      <c r="B647">
        <v>58400</v>
      </c>
      <c r="C647" t="s">
        <v>19210</v>
      </c>
      <c r="D647">
        <v>472</v>
      </c>
      <c r="E647" s="404">
        <v>171111863</v>
      </c>
      <c r="F647" s="401" t="str">
        <f t="shared" si="20"/>
        <v>Í1++vÈ3"Î</v>
      </c>
      <c r="G647" t="str">
        <f t="shared" si="21"/>
        <v>24</v>
      </c>
    </row>
    <row r="648" spans="1:7" ht="26.1">
      <c r="A648" s="403" t="s">
        <v>19211</v>
      </c>
      <c r="B648">
        <v>7200</v>
      </c>
      <c r="C648" t="s">
        <v>19212</v>
      </c>
      <c r="D648">
        <v>181</v>
      </c>
      <c r="E648" s="404">
        <v>171114708</v>
      </c>
      <c r="F648" s="401" t="str">
        <f t="shared" si="20"/>
        <v>Í1+.fÈ8pÎ</v>
      </c>
      <c r="G648" t="str">
        <f t="shared" si="21"/>
        <v>34</v>
      </c>
    </row>
    <row r="649" spans="1:7" ht="26.1">
      <c r="A649" s="403" t="s">
        <v>19213</v>
      </c>
      <c r="B649">
        <v>24800</v>
      </c>
      <c r="C649" t="s">
        <v>19214</v>
      </c>
      <c r="D649">
        <v>303</v>
      </c>
      <c r="E649" s="404">
        <v>171110926</v>
      </c>
      <c r="F649" s="401" t="str">
        <f t="shared" si="20"/>
        <v>Í1+*|È6IÎ</v>
      </c>
      <c r="G649" t="str">
        <f t="shared" si="21"/>
        <v>26</v>
      </c>
    </row>
    <row r="650" spans="1:7" ht="26.1" hidden="1">
      <c r="A650" s="403" t="s">
        <v>19215</v>
      </c>
      <c r="B650">
        <v>10400</v>
      </c>
      <c r="C650" t="s">
        <v>19216</v>
      </c>
      <c r="D650">
        <v>212</v>
      </c>
      <c r="F650" s="401" t="e">
        <f t="shared" si="20"/>
        <v>#VALUE!</v>
      </c>
      <c r="G650" t="str">
        <f t="shared" si="21"/>
        <v>42</v>
      </c>
    </row>
    <row r="651" spans="1:7" ht="26.1" hidden="1">
      <c r="A651" s="403" t="s">
        <v>19217</v>
      </c>
      <c r="B651">
        <v>2100</v>
      </c>
      <c r="C651" t="s">
        <v>19218</v>
      </c>
      <c r="D651">
        <v>213</v>
      </c>
      <c r="F651" s="401" t="e">
        <f t="shared" si="20"/>
        <v>#VALUE!</v>
      </c>
      <c r="G651" t="str">
        <f t="shared" si="21"/>
        <v>42</v>
      </c>
    </row>
    <row r="652" spans="1:7" ht="26.1" hidden="1">
      <c r="A652" s="403" t="s">
        <v>347</v>
      </c>
      <c r="B652">
        <v>306600</v>
      </c>
      <c r="C652" t="s">
        <v>19219</v>
      </c>
      <c r="D652">
        <v>197</v>
      </c>
      <c r="E652" s="404">
        <v>171116968</v>
      </c>
      <c r="F652" s="401" t="str">
        <f t="shared" si="20"/>
        <v>Í1+0ÄÈ8wÎ</v>
      </c>
      <c r="G652" t="str">
        <f t="shared" si="21"/>
        <v>22</v>
      </c>
    </row>
    <row r="653" spans="1:7" ht="26.1">
      <c r="A653" s="403" t="s">
        <v>19220</v>
      </c>
      <c r="B653">
        <v>24800</v>
      </c>
      <c r="C653" t="s">
        <v>19221</v>
      </c>
      <c r="D653">
        <v>446</v>
      </c>
      <c r="E653" s="404">
        <v>171107294</v>
      </c>
      <c r="F653" s="401" t="str">
        <f t="shared" si="20"/>
        <v>Í1+'=È4mÎ</v>
      </c>
      <c r="G653" t="str">
        <f t="shared" si="21"/>
        <v>04</v>
      </c>
    </row>
    <row r="654" spans="1:7" ht="26.1">
      <c r="A654" s="403" t="s">
        <v>19222</v>
      </c>
      <c r="B654">
        <v>24800</v>
      </c>
      <c r="C654" t="s">
        <v>19223</v>
      </c>
      <c r="D654">
        <v>365</v>
      </c>
      <c r="E654" s="404">
        <v>171109731</v>
      </c>
      <c r="F654" s="401" t="str">
        <f t="shared" si="20"/>
        <v>Í1+)iÈ1CÎ</v>
      </c>
      <c r="G654" t="str">
        <f t="shared" si="21"/>
        <v>36</v>
      </c>
    </row>
    <row r="655" spans="1:7" ht="26.1">
      <c r="A655" s="403" t="s">
        <v>19224</v>
      </c>
      <c r="B655">
        <v>23200</v>
      </c>
      <c r="C655" t="s">
        <v>19225</v>
      </c>
      <c r="D655">
        <v>433</v>
      </c>
      <c r="E655" s="404">
        <v>171110686</v>
      </c>
      <c r="F655" s="401" t="str">
        <f t="shared" si="20"/>
        <v>Í1+*dÈ6PÎ</v>
      </c>
      <c r="G655" t="str">
        <f t="shared" si="21"/>
        <v>06</v>
      </c>
    </row>
    <row r="656" spans="1:7" ht="26.1" hidden="1">
      <c r="A656" s="403" t="s">
        <v>19226</v>
      </c>
      <c r="B656">
        <v>16800</v>
      </c>
      <c r="C656" t="s">
        <v>19227</v>
      </c>
      <c r="D656">
        <v>477</v>
      </c>
      <c r="F656" s="401" t="e">
        <f t="shared" si="20"/>
        <v>#VALUE!</v>
      </c>
      <c r="G656" t="str">
        <f t="shared" si="21"/>
        <v>30</v>
      </c>
    </row>
    <row r="657" spans="1:7" ht="26.1">
      <c r="A657" s="403" t="s">
        <v>8788</v>
      </c>
      <c r="B657">
        <v>26400</v>
      </c>
      <c r="C657" t="s">
        <v>19228</v>
      </c>
      <c r="D657">
        <v>219</v>
      </c>
      <c r="E657" s="404">
        <v>171106501</v>
      </c>
      <c r="F657" s="401" t="str">
        <f t="shared" si="20"/>
        <v>Í1+&amp;RÈ1EÎ</v>
      </c>
      <c r="G657" t="str">
        <f t="shared" si="21"/>
        <v>10</v>
      </c>
    </row>
    <row r="658" spans="1:7" ht="26.1">
      <c r="A658" s="403" t="s">
        <v>19229</v>
      </c>
      <c r="B658">
        <v>18400</v>
      </c>
      <c r="C658" t="s">
        <v>19230</v>
      </c>
      <c r="D658">
        <v>218</v>
      </c>
      <c r="E658" s="404">
        <v>171106500</v>
      </c>
      <c r="F658" s="401" t="str">
        <f t="shared" si="20"/>
        <v>Í1+&amp;RÈ0?Î</v>
      </c>
      <c r="G658" t="str">
        <f t="shared" si="21"/>
        <v>10</v>
      </c>
    </row>
    <row r="659" spans="1:7" ht="26.1">
      <c r="A659" s="403" t="s">
        <v>19231</v>
      </c>
      <c r="B659">
        <v>16800</v>
      </c>
      <c r="C659" t="s">
        <v>19232</v>
      </c>
      <c r="D659">
        <v>473</v>
      </c>
      <c r="E659" s="404">
        <v>171116094</v>
      </c>
      <c r="F659" s="401" t="str">
        <f t="shared" si="20"/>
        <v>Í1+0)È48Î</v>
      </c>
      <c r="G659" t="str">
        <f t="shared" si="21"/>
        <v>38</v>
      </c>
    </row>
    <row r="660" spans="1:7" ht="26.1">
      <c r="A660" s="403" t="s">
        <v>19233</v>
      </c>
      <c r="B660">
        <v>109600</v>
      </c>
      <c r="C660" t="s">
        <v>19234</v>
      </c>
      <c r="D660">
        <v>229</v>
      </c>
      <c r="E660" s="404">
        <v>171114170</v>
      </c>
      <c r="F660" s="401" t="str">
        <f t="shared" si="20"/>
        <v>Í1+.1È0:Î</v>
      </c>
      <c r="G660" t="str">
        <f t="shared" si="21"/>
        <v>32</v>
      </c>
    </row>
    <row r="661" spans="1:7" ht="26.1" hidden="1">
      <c r="A661" s="403" t="s">
        <v>19235</v>
      </c>
      <c r="B661">
        <v>93800</v>
      </c>
      <c r="C661" t="s">
        <v>19236</v>
      </c>
      <c r="D661">
        <v>293</v>
      </c>
      <c r="E661" s="404">
        <v>171117056</v>
      </c>
      <c r="F661" s="401" t="str">
        <f t="shared" si="20"/>
        <v>Í1+1%È67Î</v>
      </c>
      <c r="G661" t="str">
        <f t="shared" si="21"/>
        <v>22</v>
      </c>
    </row>
    <row r="662" spans="1:7" ht="26.1" hidden="1">
      <c r="A662" s="403" t="s">
        <v>19237</v>
      </c>
      <c r="B662">
        <v>47200</v>
      </c>
      <c r="C662" t="s">
        <v>19238</v>
      </c>
      <c r="D662">
        <v>563</v>
      </c>
      <c r="F662" s="401" t="e">
        <f t="shared" si="20"/>
        <v>#VALUE!</v>
      </c>
      <c r="G662" t="str">
        <f t="shared" si="21"/>
        <v>04</v>
      </c>
    </row>
    <row r="663" spans="1:7" ht="26.1" hidden="1">
      <c r="A663" s="403" t="s">
        <v>19239</v>
      </c>
      <c r="B663">
        <v>159400</v>
      </c>
      <c r="C663" t="s">
        <v>19240</v>
      </c>
      <c r="D663">
        <v>322</v>
      </c>
      <c r="F663" s="401" t="e">
        <f t="shared" si="20"/>
        <v>#VALUE!</v>
      </c>
      <c r="G663" t="str">
        <f t="shared" si="21"/>
        <v>22</v>
      </c>
    </row>
    <row r="664" spans="1:7" ht="26.1">
      <c r="A664" s="403" t="s">
        <v>19241</v>
      </c>
      <c r="B664">
        <v>12000</v>
      </c>
      <c r="C664" t="s">
        <v>19242</v>
      </c>
      <c r="D664">
        <v>13</v>
      </c>
      <c r="E664" s="404">
        <v>171104758</v>
      </c>
      <c r="F664" s="401" t="str">
        <f t="shared" si="20"/>
        <v>Í1+$kÈ8fÎ</v>
      </c>
      <c r="G664" t="str">
        <f t="shared" si="21"/>
        <v>20</v>
      </c>
    </row>
    <row r="665" spans="1:7" ht="26.1">
      <c r="A665" s="403" t="s">
        <v>19243</v>
      </c>
      <c r="B665">
        <v>4700</v>
      </c>
      <c r="C665" t="s">
        <v>19244</v>
      </c>
      <c r="D665">
        <v>73</v>
      </c>
      <c r="E665" s="404">
        <v>171112031</v>
      </c>
      <c r="F665" s="401" t="str">
        <f t="shared" si="20"/>
        <v>Í1+,#È1iÎ</v>
      </c>
      <c r="G665" t="str">
        <f t="shared" si="21"/>
        <v>24</v>
      </c>
    </row>
    <row r="666" spans="1:7" ht="26.1">
      <c r="A666" s="403" t="s">
        <v>19245</v>
      </c>
      <c r="B666">
        <v>7200</v>
      </c>
      <c r="C666" t="s">
        <v>19246</v>
      </c>
      <c r="D666">
        <v>72</v>
      </c>
      <c r="E666" s="404">
        <v>171112032</v>
      </c>
      <c r="F666" s="401" t="str">
        <f t="shared" si="20"/>
        <v>Í1+,#È2oÎ</v>
      </c>
      <c r="G666" t="str">
        <f t="shared" si="21"/>
        <v>24</v>
      </c>
    </row>
    <row r="667" spans="1:7" ht="26.1">
      <c r="A667" s="403" t="s">
        <v>19247</v>
      </c>
      <c r="B667">
        <v>16800</v>
      </c>
      <c r="C667" t="s">
        <v>19248</v>
      </c>
      <c r="D667">
        <v>88</v>
      </c>
      <c r="E667" s="404">
        <v>171110855</v>
      </c>
      <c r="F667" s="401" t="str">
        <f t="shared" si="20"/>
        <v>Í1+*uÈ5'Î</v>
      </c>
      <c r="G667" t="str">
        <f t="shared" si="21"/>
        <v>06</v>
      </c>
    </row>
    <row r="668" spans="1:7" ht="26.1">
      <c r="A668" s="403" t="s">
        <v>19249</v>
      </c>
      <c r="B668">
        <v>24800</v>
      </c>
      <c r="C668" t="s">
        <v>19250</v>
      </c>
      <c r="D668">
        <v>433</v>
      </c>
      <c r="E668" s="404">
        <v>171111321</v>
      </c>
      <c r="F668" s="401" t="str">
        <f t="shared" si="20"/>
        <v>Í1++@È1sÎ</v>
      </c>
      <c r="G668" t="str">
        <f t="shared" si="21"/>
        <v>26</v>
      </c>
    </row>
    <row r="669" spans="1:7" ht="26.1" hidden="1">
      <c r="A669" s="403" t="s">
        <v>19251</v>
      </c>
      <c r="B669">
        <v>12000</v>
      </c>
      <c r="C669" t="s">
        <v>19252</v>
      </c>
      <c r="D669">
        <v>384</v>
      </c>
      <c r="F669" s="401" t="e">
        <f t="shared" si="20"/>
        <v>#VALUE!</v>
      </c>
      <c r="G669" t="str">
        <f t="shared" si="21"/>
        <v>42</v>
      </c>
    </row>
    <row r="670" spans="1:7" ht="26.1" hidden="1">
      <c r="A670" s="403" t="s">
        <v>19253</v>
      </c>
      <c r="B670">
        <v>32800</v>
      </c>
      <c r="C670" t="s">
        <v>19254</v>
      </c>
      <c r="D670">
        <v>252</v>
      </c>
      <c r="F670" s="401" t="e">
        <f t="shared" si="20"/>
        <v>#VALUE!</v>
      </c>
      <c r="G670" t="str">
        <f t="shared" si="21"/>
        <v>40</v>
      </c>
    </row>
    <row r="671" spans="1:7" ht="26.1">
      <c r="A671" s="403" t="s">
        <v>19255</v>
      </c>
      <c r="B671">
        <v>18400</v>
      </c>
      <c r="C671" t="s">
        <v>19256</v>
      </c>
      <c r="D671">
        <v>346</v>
      </c>
      <c r="E671" s="404">
        <v>171112181</v>
      </c>
      <c r="F671" s="401" t="str">
        <f t="shared" si="20"/>
        <v>Í1+,2È1&gt;Î</v>
      </c>
      <c r="G671" t="str">
        <f t="shared" si="21"/>
        <v>24</v>
      </c>
    </row>
    <row r="672" spans="1:7" ht="26.1">
      <c r="A672" s="403" t="s">
        <v>19257</v>
      </c>
      <c r="B672">
        <v>15200</v>
      </c>
      <c r="C672" t="s">
        <v>19258</v>
      </c>
      <c r="D672">
        <v>242</v>
      </c>
      <c r="E672" s="404">
        <v>171114182</v>
      </c>
      <c r="F672" s="401" t="str">
        <f t="shared" si="20"/>
        <v>Í1+.2È2JÎ</v>
      </c>
      <c r="G672" t="str">
        <f t="shared" si="21"/>
        <v>32</v>
      </c>
    </row>
    <row r="673" spans="1:7" ht="26.1">
      <c r="A673" s="403" t="s">
        <v>19259</v>
      </c>
      <c r="B673">
        <v>55200</v>
      </c>
      <c r="C673" t="s">
        <v>19260</v>
      </c>
      <c r="D673">
        <v>114</v>
      </c>
      <c r="E673" s="404">
        <v>171106848</v>
      </c>
      <c r="F673" s="401" t="str">
        <f t="shared" si="20"/>
        <v>Í1+&amp;tÈ8)Î</v>
      </c>
      <c r="G673" t="str">
        <f t="shared" si="21"/>
        <v>10</v>
      </c>
    </row>
    <row r="674" spans="1:7" ht="26.1">
      <c r="A674" s="403" t="s">
        <v>19261</v>
      </c>
      <c r="B674">
        <v>69600</v>
      </c>
      <c r="C674" t="s">
        <v>19262</v>
      </c>
      <c r="D674">
        <v>365</v>
      </c>
      <c r="E674" s="404">
        <v>171106737</v>
      </c>
      <c r="F674" s="401" t="str">
        <f t="shared" si="20"/>
        <v>Í1+&amp;iÈ7^Î</v>
      </c>
      <c r="G674" t="str">
        <f t="shared" si="21"/>
        <v>10</v>
      </c>
    </row>
    <row r="675" spans="1:7" ht="26.1">
      <c r="A675" s="403" t="s">
        <v>19263</v>
      </c>
      <c r="B675">
        <v>34400</v>
      </c>
      <c r="C675" t="s">
        <v>19264</v>
      </c>
      <c r="D675">
        <v>113</v>
      </c>
      <c r="E675" s="404">
        <v>171106847</v>
      </c>
      <c r="F675" s="401" t="str">
        <f t="shared" si="20"/>
        <v>Í1+&amp;tÈ7#Î</v>
      </c>
      <c r="G675" t="str">
        <f t="shared" si="21"/>
        <v>10</v>
      </c>
    </row>
    <row r="676" spans="1:7" ht="26.1">
      <c r="A676" s="403" t="s">
        <v>19265</v>
      </c>
      <c r="B676">
        <v>34400</v>
      </c>
      <c r="C676" t="s">
        <v>19266</v>
      </c>
      <c r="D676">
        <v>125</v>
      </c>
      <c r="E676" s="404">
        <v>171106857</v>
      </c>
      <c r="F676" s="401" t="str">
        <f t="shared" si="20"/>
        <v>Í1+&amp;uÈ7'Î</v>
      </c>
      <c r="G676" t="str">
        <f t="shared" si="21"/>
        <v>10</v>
      </c>
    </row>
    <row r="677" spans="1:7" ht="26.1">
      <c r="A677" s="403" t="s">
        <v>19267</v>
      </c>
      <c r="B677">
        <v>10400</v>
      </c>
      <c r="C677" t="s">
        <v>19268</v>
      </c>
      <c r="D677">
        <v>426</v>
      </c>
      <c r="E677" s="404">
        <v>171116016</v>
      </c>
      <c r="F677" s="401" t="str">
        <f t="shared" si="20"/>
        <v>Í1+0!È6$Î</v>
      </c>
      <c r="G677" t="str">
        <f t="shared" si="21"/>
        <v>38</v>
      </c>
    </row>
    <row r="678" spans="1:7" ht="26.1">
      <c r="A678" s="403" t="s">
        <v>19269</v>
      </c>
      <c r="B678">
        <v>10400</v>
      </c>
      <c r="C678" t="s">
        <v>19270</v>
      </c>
      <c r="D678">
        <v>451</v>
      </c>
      <c r="E678" s="404">
        <v>171109654</v>
      </c>
      <c r="F678" s="401" t="str">
        <f t="shared" si="20"/>
        <v>Í1+)aÈ45Î</v>
      </c>
      <c r="G678" t="str">
        <f t="shared" si="21"/>
        <v>36</v>
      </c>
    </row>
    <row r="679" spans="1:7" ht="26.1" hidden="1">
      <c r="A679" s="403" t="s">
        <v>19271</v>
      </c>
      <c r="B679">
        <v>24800</v>
      </c>
      <c r="C679" t="s">
        <v>19272</v>
      </c>
      <c r="D679">
        <v>572</v>
      </c>
      <c r="F679" s="401" t="e">
        <f t="shared" si="20"/>
        <v>#VALUE!</v>
      </c>
      <c r="G679" t="str">
        <f t="shared" si="21"/>
        <v>10</v>
      </c>
    </row>
    <row r="680" spans="1:7" ht="26.1">
      <c r="A680" s="403" t="s">
        <v>19273</v>
      </c>
      <c r="B680">
        <v>26400</v>
      </c>
      <c r="C680" t="s">
        <v>19274</v>
      </c>
      <c r="D680">
        <v>53</v>
      </c>
      <c r="E680" s="404">
        <v>171110938</v>
      </c>
      <c r="F680" s="401" t="str">
        <f t="shared" si="20"/>
        <v>Í1+*}È8YÎ</v>
      </c>
      <c r="G680" t="str">
        <f t="shared" si="21"/>
        <v>26</v>
      </c>
    </row>
    <row r="681" spans="1:7" ht="26.1">
      <c r="A681" s="403" t="s">
        <v>19275</v>
      </c>
      <c r="B681">
        <v>10400</v>
      </c>
      <c r="C681" t="s">
        <v>19276</v>
      </c>
      <c r="D681">
        <v>101</v>
      </c>
      <c r="E681" s="404">
        <v>171110850</v>
      </c>
      <c r="F681" s="401" t="str">
        <f t="shared" si="20"/>
        <v>Í1+*uÈ0pÎ</v>
      </c>
      <c r="G681" t="str">
        <f t="shared" si="21"/>
        <v>06</v>
      </c>
    </row>
    <row r="682" spans="1:7" ht="26.1">
      <c r="A682" s="403" t="s">
        <v>19275</v>
      </c>
      <c r="B682">
        <v>159200</v>
      </c>
      <c r="C682" t="s">
        <v>19277</v>
      </c>
      <c r="D682">
        <v>447</v>
      </c>
      <c r="E682" s="404">
        <v>171110720</v>
      </c>
      <c r="F682" s="401" t="str">
        <f t="shared" si="20"/>
        <v>Í1+*hÈ0&lt;Î</v>
      </c>
      <c r="G682" t="str">
        <f t="shared" si="21"/>
        <v>06</v>
      </c>
    </row>
    <row r="683" spans="1:7" ht="26.1">
      <c r="A683" s="403" t="s">
        <v>19278</v>
      </c>
      <c r="B683">
        <v>39200</v>
      </c>
      <c r="C683" t="s">
        <v>19279</v>
      </c>
      <c r="D683">
        <v>184</v>
      </c>
      <c r="E683" s="404">
        <v>171110503</v>
      </c>
      <c r="F683" s="401" t="str">
        <f t="shared" si="20"/>
        <v>Í1+*RÈ3]Î</v>
      </c>
      <c r="G683" t="str">
        <f t="shared" si="21"/>
        <v>06</v>
      </c>
    </row>
    <row r="684" spans="1:7" ht="26.1">
      <c r="A684" s="403" t="s">
        <v>19280</v>
      </c>
      <c r="B684">
        <v>4700</v>
      </c>
      <c r="C684" t="s">
        <v>19281</v>
      </c>
      <c r="D684">
        <v>212</v>
      </c>
      <c r="E684" s="404">
        <v>171106494</v>
      </c>
      <c r="F684" s="401" t="str">
        <f t="shared" si="20"/>
        <v>Í1+&amp;QÈ4SÎ</v>
      </c>
      <c r="G684" t="str">
        <f t="shared" si="21"/>
        <v>10</v>
      </c>
    </row>
    <row r="685" spans="1:7" ht="26.1">
      <c r="A685" s="403" t="s">
        <v>19282</v>
      </c>
      <c r="B685">
        <v>69600</v>
      </c>
      <c r="C685" t="s">
        <v>19283</v>
      </c>
      <c r="D685">
        <v>458</v>
      </c>
      <c r="E685" s="404">
        <v>171111959</v>
      </c>
      <c r="F685" s="401" t="str">
        <f t="shared" si="20"/>
        <v>Í1++ÃÈ9jÎ</v>
      </c>
      <c r="G685" t="str">
        <f t="shared" si="21"/>
        <v>24</v>
      </c>
    </row>
    <row r="686" spans="1:7" ht="26.1">
      <c r="A686" s="403" t="s">
        <v>19284</v>
      </c>
      <c r="B686">
        <v>42400</v>
      </c>
      <c r="C686" t="s">
        <v>19285</v>
      </c>
      <c r="D686">
        <v>334</v>
      </c>
      <c r="E686" s="404">
        <v>171111033</v>
      </c>
      <c r="F686" s="401" t="str">
        <f t="shared" si="20"/>
        <v>Í1++#È3rÎ</v>
      </c>
      <c r="G686" t="str">
        <f t="shared" si="21"/>
        <v>26</v>
      </c>
    </row>
    <row r="687" spans="1:7" ht="26.1" hidden="1">
      <c r="A687" s="403" t="s">
        <v>333</v>
      </c>
      <c r="B687">
        <v>460200</v>
      </c>
      <c r="C687" t="s">
        <v>19286</v>
      </c>
      <c r="D687">
        <v>183</v>
      </c>
      <c r="E687" s="404">
        <v>171116955</v>
      </c>
      <c r="F687" s="401" t="str">
        <f t="shared" si="20"/>
        <v>Í1+0ÃÈ5aÎ</v>
      </c>
      <c r="G687" t="str">
        <f t="shared" si="21"/>
        <v>22</v>
      </c>
    </row>
    <row r="688" spans="1:7" ht="26.1">
      <c r="A688" s="403" t="s">
        <v>4441</v>
      </c>
      <c r="B688">
        <v>10400</v>
      </c>
      <c r="C688" t="s">
        <v>19287</v>
      </c>
      <c r="D688">
        <v>176</v>
      </c>
      <c r="E688" s="404">
        <v>171107028</v>
      </c>
      <c r="F688" s="401" t="str">
        <f t="shared" si="20"/>
        <v>Í1+'"È8ÄÎ</v>
      </c>
      <c r="G688" t="str">
        <f t="shared" si="21"/>
        <v>04</v>
      </c>
    </row>
    <row r="689" spans="1:7" ht="26.1">
      <c r="A689" s="403" t="s">
        <v>19288</v>
      </c>
      <c r="B689">
        <v>2100</v>
      </c>
      <c r="C689" t="s">
        <v>19289</v>
      </c>
      <c r="D689">
        <v>64</v>
      </c>
      <c r="E689" s="404">
        <v>171107096</v>
      </c>
      <c r="F689" s="401" t="str">
        <f t="shared" si="20"/>
        <v>Í1+')È6)Î</v>
      </c>
      <c r="G689" t="str">
        <f t="shared" si="21"/>
        <v>04</v>
      </c>
    </row>
    <row r="690" spans="1:7" ht="26.1">
      <c r="A690" s="403" t="s">
        <v>19290</v>
      </c>
      <c r="B690">
        <v>42400</v>
      </c>
      <c r="C690" t="s">
        <v>19291</v>
      </c>
      <c r="D690">
        <v>81</v>
      </c>
      <c r="E690" s="404">
        <v>171107080</v>
      </c>
      <c r="F690" s="401" t="str">
        <f t="shared" si="20"/>
        <v>Í1+'(È0hÎ</v>
      </c>
      <c r="G690" t="str">
        <f t="shared" si="21"/>
        <v>04</v>
      </c>
    </row>
    <row r="691" spans="1:7" ht="26.1" hidden="1">
      <c r="A691" s="403" t="s">
        <v>13905</v>
      </c>
      <c r="B691">
        <v>21600</v>
      </c>
      <c r="C691" t="s">
        <v>19292</v>
      </c>
      <c r="D691">
        <v>196</v>
      </c>
      <c r="F691" s="401" t="e">
        <f t="shared" si="20"/>
        <v>#VALUE!</v>
      </c>
      <c r="G691" t="str">
        <f t="shared" si="21"/>
        <v>30</v>
      </c>
    </row>
    <row r="692" spans="1:7" ht="26.1" hidden="1">
      <c r="A692" s="403" t="s">
        <v>19293</v>
      </c>
      <c r="B692">
        <v>96800</v>
      </c>
      <c r="C692" t="s">
        <v>19294</v>
      </c>
      <c r="D692">
        <v>236</v>
      </c>
      <c r="F692" s="401" t="e">
        <f t="shared" si="20"/>
        <v>#VALUE!</v>
      </c>
      <c r="G692" t="str">
        <f t="shared" si="21"/>
        <v>40</v>
      </c>
    </row>
    <row r="693" spans="1:7" ht="26.1">
      <c r="A693" s="403" t="s">
        <v>19295</v>
      </c>
      <c r="B693">
        <v>18400</v>
      </c>
      <c r="C693" t="s">
        <v>19296</v>
      </c>
      <c r="D693">
        <v>442</v>
      </c>
      <c r="E693" s="404">
        <v>171110725</v>
      </c>
      <c r="F693" s="401" t="str">
        <f t="shared" si="20"/>
        <v>Í1+*hÈ5ZÎ</v>
      </c>
      <c r="G693" t="str">
        <f t="shared" si="21"/>
        <v>06</v>
      </c>
    </row>
    <row r="694" spans="1:7" ht="26.1">
      <c r="A694" s="403" t="s">
        <v>19297</v>
      </c>
      <c r="B694">
        <v>32800</v>
      </c>
      <c r="C694" t="s">
        <v>19298</v>
      </c>
      <c r="D694">
        <v>237</v>
      </c>
      <c r="E694" s="404">
        <v>171114760</v>
      </c>
      <c r="F694" s="401" t="str">
        <f t="shared" si="20"/>
        <v>Í1+.lÈ0XÎ</v>
      </c>
      <c r="G694" t="str">
        <f t="shared" si="21"/>
        <v>34</v>
      </c>
    </row>
    <row r="695" spans="1:7" ht="26.1" hidden="1">
      <c r="A695" s="403" t="s">
        <v>19299</v>
      </c>
      <c r="B695">
        <v>31200</v>
      </c>
      <c r="C695" t="s">
        <v>19300</v>
      </c>
      <c r="D695">
        <v>64</v>
      </c>
      <c r="F695" s="401" t="e">
        <f t="shared" si="20"/>
        <v>#VALUE!</v>
      </c>
      <c r="G695" t="str">
        <f t="shared" si="21"/>
        <v>30</v>
      </c>
    </row>
    <row r="696" spans="1:7" ht="26.1" hidden="1">
      <c r="A696" s="403" t="s">
        <v>363</v>
      </c>
      <c r="B696">
        <v>324200</v>
      </c>
      <c r="C696" t="s">
        <v>19301</v>
      </c>
      <c r="D696">
        <v>213</v>
      </c>
      <c r="E696" s="404">
        <v>171116982</v>
      </c>
      <c r="F696" s="401" t="str">
        <f t="shared" si="20"/>
        <v>Í1+0ÆÈ2[Î</v>
      </c>
      <c r="G696" t="str">
        <f t="shared" si="21"/>
        <v>22</v>
      </c>
    </row>
    <row r="697" spans="1:7" ht="26.1">
      <c r="A697" s="403" t="s">
        <v>19302</v>
      </c>
      <c r="B697">
        <v>26400</v>
      </c>
      <c r="C697" t="s">
        <v>19303</v>
      </c>
      <c r="D697">
        <v>142</v>
      </c>
      <c r="E697" s="404">
        <v>171114675</v>
      </c>
      <c r="F697" s="401" t="str">
        <f t="shared" si="20"/>
        <v>Í1+.cÈ5RÎ</v>
      </c>
      <c r="G697" t="str">
        <f t="shared" si="21"/>
        <v>34</v>
      </c>
    </row>
    <row r="698" spans="1:7" ht="26.1">
      <c r="A698" s="403" t="s">
        <v>19304</v>
      </c>
      <c r="B698">
        <v>10400</v>
      </c>
      <c r="C698" t="s">
        <v>19305</v>
      </c>
      <c r="D698">
        <v>247</v>
      </c>
      <c r="E698" s="404">
        <v>171115919</v>
      </c>
      <c r="F698" s="401" t="str">
        <f t="shared" si="20"/>
        <v>Í1+/{È9fÎ</v>
      </c>
      <c r="G698" t="str">
        <f t="shared" si="21"/>
        <v>38</v>
      </c>
    </row>
    <row r="699" spans="1:7" ht="26.1">
      <c r="A699" s="403" t="s">
        <v>19306</v>
      </c>
      <c r="B699">
        <v>2100</v>
      </c>
      <c r="C699" t="s">
        <v>19307</v>
      </c>
      <c r="D699">
        <v>131</v>
      </c>
      <c r="E699" s="404">
        <v>171116743</v>
      </c>
      <c r="F699" s="401" t="str">
        <f t="shared" si="20"/>
        <v>Í1+0jÈ3hÎ</v>
      </c>
      <c r="G699" t="str">
        <f t="shared" si="21"/>
        <v>40</v>
      </c>
    </row>
    <row r="700" spans="1:7" ht="26.1">
      <c r="A700" s="403" t="s">
        <v>19308</v>
      </c>
      <c r="B700">
        <v>20000</v>
      </c>
      <c r="C700" t="s">
        <v>19309</v>
      </c>
      <c r="D700">
        <v>48</v>
      </c>
      <c r="E700" s="404">
        <v>171116685</v>
      </c>
      <c r="F700" s="401" t="str">
        <f t="shared" si="20"/>
        <v>Í1+0dÈ5\Î</v>
      </c>
      <c r="G700" t="str">
        <f t="shared" si="21"/>
        <v>40</v>
      </c>
    </row>
    <row r="701" spans="1:7" ht="26.1">
      <c r="A701" s="403" t="s">
        <v>17115</v>
      </c>
      <c r="B701">
        <v>12000</v>
      </c>
      <c r="C701" t="s">
        <v>19310</v>
      </c>
      <c r="D701">
        <v>158</v>
      </c>
      <c r="E701" s="404">
        <v>171114690</v>
      </c>
      <c r="F701" s="401" t="str">
        <f t="shared" si="20"/>
        <v>Í1+.eÈ0&lt;Î</v>
      </c>
      <c r="G701" t="str">
        <f t="shared" si="21"/>
        <v>34</v>
      </c>
    </row>
    <row r="702" spans="1:7" ht="26.1" hidden="1">
      <c r="A702" s="403" t="s">
        <v>184</v>
      </c>
      <c r="B702">
        <v>258600</v>
      </c>
      <c r="C702" t="s">
        <v>19311</v>
      </c>
      <c r="D702">
        <v>34</v>
      </c>
      <c r="E702" s="404">
        <v>171116125</v>
      </c>
      <c r="F702" s="401" t="str">
        <f t="shared" si="20"/>
        <v>Í1+0,È5JÎ</v>
      </c>
      <c r="G702" t="str">
        <f t="shared" si="21"/>
        <v>22</v>
      </c>
    </row>
    <row r="703" spans="1:7" ht="26.1">
      <c r="A703" s="403" t="s">
        <v>19312</v>
      </c>
      <c r="B703">
        <v>26400</v>
      </c>
      <c r="C703" t="s">
        <v>19313</v>
      </c>
      <c r="D703">
        <v>211</v>
      </c>
      <c r="E703" s="404">
        <v>171106493</v>
      </c>
      <c r="F703" s="401" t="str">
        <f t="shared" si="20"/>
        <v>Í1+&amp;QÈ3MÎ</v>
      </c>
      <c r="G703" t="str">
        <f t="shared" si="21"/>
        <v>10</v>
      </c>
    </row>
    <row r="704" spans="1:7" ht="26.1">
      <c r="A704" s="403" t="s">
        <v>19314</v>
      </c>
      <c r="B704">
        <v>8800</v>
      </c>
      <c r="C704" t="s">
        <v>19315</v>
      </c>
      <c r="D704">
        <v>216</v>
      </c>
      <c r="E704" s="404">
        <v>171106498</v>
      </c>
      <c r="F704" s="401" t="str">
        <f t="shared" si="20"/>
        <v>Í1+&amp;QÈ8kÎ</v>
      </c>
      <c r="G704" t="str">
        <f t="shared" si="21"/>
        <v>10</v>
      </c>
    </row>
    <row r="705" spans="1:7" ht="26.1">
      <c r="A705" s="403" t="s">
        <v>19316</v>
      </c>
      <c r="B705">
        <v>26400</v>
      </c>
      <c r="C705" t="s">
        <v>19317</v>
      </c>
      <c r="D705">
        <v>217</v>
      </c>
      <c r="E705" s="404">
        <v>171106499</v>
      </c>
      <c r="F705" s="401" t="str">
        <f t="shared" si="20"/>
        <v>Í1+&amp;QÈ9qÎ</v>
      </c>
      <c r="G705" t="str">
        <f t="shared" si="21"/>
        <v>10</v>
      </c>
    </row>
    <row r="706" spans="1:7" ht="26.1">
      <c r="A706" s="403" t="s">
        <v>19318</v>
      </c>
      <c r="B706">
        <v>31200</v>
      </c>
      <c r="C706" t="s">
        <v>19319</v>
      </c>
      <c r="D706">
        <v>52</v>
      </c>
      <c r="E706" s="404">
        <v>171110001</v>
      </c>
      <c r="F706" s="401" t="str">
        <f t="shared" si="20"/>
        <v>Í1+*ÂÈ1WÎ</v>
      </c>
      <c r="G706" t="str">
        <f t="shared" si="21"/>
        <v>36</v>
      </c>
    </row>
    <row r="707" spans="1:7" ht="26.1" hidden="1">
      <c r="A707" s="403" t="s">
        <v>19320</v>
      </c>
      <c r="B707">
        <v>4700</v>
      </c>
      <c r="C707" t="s">
        <v>19321</v>
      </c>
      <c r="D707">
        <v>554</v>
      </c>
      <c r="F707" s="401" t="e">
        <f t="shared" ref="F707:F770" si="22">Code128(E707)</f>
        <v>#VALUE!</v>
      </c>
      <c r="G707" t="str">
        <f t="shared" si="21"/>
        <v>24</v>
      </c>
    </row>
    <row r="708" spans="1:7" ht="26.1" hidden="1">
      <c r="A708" s="403" t="s">
        <v>19322</v>
      </c>
      <c r="B708">
        <v>13600</v>
      </c>
      <c r="C708" t="s">
        <v>19323</v>
      </c>
      <c r="D708">
        <v>76</v>
      </c>
      <c r="F708" s="401" t="e">
        <f t="shared" si="22"/>
        <v>#VALUE!</v>
      </c>
      <c r="G708" t="str">
        <f t="shared" ref="G708:G771" si="23">LEFT(C708,2)</f>
        <v>30</v>
      </c>
    </row>
    <row r="709" spans="1:7" ht="26.1">
      <c r="A709" s="403" t="s">
        <v>19324</v>
      </c>
      <c r="B709">
        <v>13600</v>
      </c>
      <c r="C709" t="s">
        <v>19325</v>
      </c>
      <c r="D709">
        <v>31</v>
      </c>
      <c r="E709" s="404">
        <v>171111958</v>
      </c>
      <c r="F709" s="401" t="str">
        <f t="shared" si="22"/>
        <v>Í1++ÃÈ8dÎ</v>
      </c>
      <c r="G709" t="str">
        <f t="shared" si="23"/>
        <v>24</v>
      </c>
    </row>
    <row r="710" spans="1:7" ht="26.1">
      <c r="A710" s="403" t="s">
        <v>19326</v>
      </c>
      <c r="B710">
        <v>106400</v>
      </c>
      <c r="C710" t="s">
        <v>19327</v>
      </c>
      <c r="D710">
        <v>217</v>
      </c>
      <c r="E710" s="404">
        <v>171110962</v>
      </c>
      <c r="F710" s="401" t="str">
        <f t="shared" si="22"/>
        <v>Í1+*ÄÈ2AÎ</v>
      </c>
      <c r="G710" t="str">
        <f t="shared" si="23"/>
        <v>26</v>
      </c>
    </row>
    <row r="711" spans="1:7" ht="26.1">
      <c r="A711" s="403" t="s">
        <v>19328</v>
      </c>
      <c r="B711">
        <v>24800</v>
      </c>
      <c r="C711" t="s">
        <v>19329</v>
      </c>
      <c r="D711">
        <v>176</v>
      </c>
      <c r="E711" s="404">
        <v>171106511</v>
      </c>
      <c r="F711" s="401" t="str">
        <f t="shared" si="22"/>
        <v>Í1+&amp;SÈ1IÎ</v>
      </c>
      <c r="G711" t="str">
        <f t="shared" si="23"/>
        <v>10</v>
      </c>
    </row>
    <row r="712" spans="1:7" ht="26.1">
      <c r="A712" s="403" t="s">
        <v>19330</v>
      </c>
      <c r="B712">
        <v>8800</v>
      </c>
      <c r="C712" t="s">
        <v>19331</v>
      </c>
      <c r="D712">
        <v>250</v>
      </c>
      <c r="E712" s="404">
        <v>171110554</v>
      </c>
      <c r="F712" s="401" t="str">
        <f t="shared" si="22"/>
        <v>Í1+*WÈ4wÎ</v>
      </c>
      <c r="G712" t="str">
        <f t="shared" si="23"/>
        <v>06</v>
      </c>
    </row>
    <row r="713" spans="1:7" ht="26.1">
      <c r="A713" s="403" t="s">
        <v>19332</v>
      </c>
      <c r="B713">
        <v>7200</v>
      </c>
      <c r="C713" t="s">
        <v>19333</v>
      </c>
      <c r="D713">
        <v>318</v>
      </c>
      <c r="E713" s="404">
        <v>171115958</v>
      </c>
      <c r="F713" s="401" t="str">
        <f t="shared" si="22"/>
        <v>Í1+/ÃÈ8pÎ</v>
      </c>
      <c r="G713" t="str">
        <f t="shared" si="23"/>
        <v>38</v>
      </c>
    </row>
    <row r="714" spans="1:7" ht="26.1">
      <c r="A714" s="403" t="s">
        <v>19334</v>
      </c>
      <c r="B714">
        <v>7200</v>
      </c>
      <c r="C714" t="s">
        <v>19335</v>
      </c>
      <c r="D714">
        <v>115</v>
      </c>
      <c r="E714" s="404">
        <v>171111831</v>
      </c>
      <c r="F714" s="401" t="str">
        <f t="shared" si="22"/>
        <v>Í1++sÈ1qÎ</v>
      </c>
      <c r="G714" t="str">
        <f t="shared" si="23"/>
        <v>24</v>
      </c>
    </row>
    <row r="715" spans="1:7" ht="26.1">
      <c r="A715" s="403" t="s">
        <v>19336</v>
      </c>
      <c r="B715">
        <v>12000</v>
      </c>
      <c r="C715" t="s">
        <v>19337</v>
      </c>
      <c r="D715">
        <v>331</v>
      </c>
      <c r="E715" s="404">
        <v>171108623</v>
      </c>
      <c r="F715" s="401" t="str">
        <f t="shared" si="22"/>
        <v>Í1+(^È3ÂÎ</v>
      </c>
      <c r="G715" t="str">
        <f t="shared" si="23"/>
        <v>16</v>
      </c>
    </row>
    <row r="716" spans="1:7" ht="26.1">
      <c r="A716" s="403" t="s">
        <v>19338</v>
      </c>
      <c r="B716">
        <v>8800</v>
      </c>
      <c r="C716" t="s">
        <v>19339</v>
      </c>
      <c r="D716">
        <v>330</v>
      </c>
      <c r="E716" s="404">
        <v>171108941</v>
      </c>
      <c r="F716" s="401" t="str">
        <f t="shared" si="22"/>
        <v>Í1+(~È1-Î</v>
      </c>
      <c r="G716" t="str">
        <f t="shared" si="23"/>
        <v>16</v>
      </c>
    </row>
    <row r="717" spans="1:7" ht="26.1">
      <c r="A717" s="403" t="s">
        <v>19340</v>
      </c>
      <c r="B717">
        <v>20000</v>
      </c>
      <c r="C717" t="s">
        <v>19341</v>
      </c>
      <c r="D717">
        <v>326</v>
      </c>
      <c r="E717" s="404">
        <v>171108627</v>
      </c>
      <c r="F717" s="401" t="str">
        <f t="shared" si="22"/>
        <v>Í1+(^È78Î</v>
      </c>
      <c r="G717" t="str">
        <f t="shared" si="23"/>
        <v>16</v>
      </c>
    </row>
    <row r="718" spans="1:7" ht="26.1">
      <c r="A718" s="403" t="s">
        <v>19342</v>
      </c>
      <c r="B718">
        <v>32800</v>
      </c>
      <c r="C718" t="s">
        <v>19343</v>
      </c>
      <c r="D718">
        <v>231</v>
      </c>
      <c r="E718" s="404">
        <v>171108720</v>
      </c>
      <c r="F718" s="401" t="str">
        <f t="shared" si="22"/>
        <v>Í1+(hÈ06Î</v>
      </c>
      <c r="G718" t="str">
        <f t="shared" si="23"/>
        <v>16</v>
      </c>
    </row>
    <row r="719" spans="1:7" ht="26.1">
      <c r="A719" s="403" t="s">
        <v>19344</v>
      </c>
      <c r="B719">
        <v>61600</v>
      </c>
      <c r="C719" t="s">
        <v>19345</v>
      </c>
      <c r="D719">
        <v>316</v>
      </c>
      <c r="E719" s="404">
        <v>171108669</v>
      </c>
      <c r="F719" s="401" t="str">
        <f t="shared" si="22"/>
        <v>Í1+(bÈ9TÎ</v>
      </c>
      <c r="G719" t="str">
        <f t="shared" si="23"/>
        <v>16</v>
      </c>
    </row>
    <row r="720" spans="1:7" ht="26.1">
      <c r="A720" s="403" t="s">
        <v>19346</v>
      </c>
      <c r="B720">
        <v>2100</v>
      </c>
      <c r="C720" t="s">
        <v>19347</v>
      </c>
      <c r="D720">
        <v>329</v>
      </c>
      <c r="E720" s="404">
        <v>171108624</v>
      </c>
      <c r="F720" s="401" t="str">
        <f t="shared" si="22"/>
        <v>Í1+(^È4&amp;Î</v>
      </c>
      <c r="G720" t="str">
        <f t="shared" si="23"/>
        <v>16</v>
      </c>
    </row>
    <row r="721" spans="1:7" ht="26.1">
      <c r="A721" s="403" t="s">
        <v>2983</v>
      </c>
      <c r="B721">
        <v>64800</v>
      </c>
      <c r="C721" t="s">
        <v>19348</v>
      </c>
      <c r="D721">
        <v>332</v>
      </c>
      <c r="E721" s="404">
        <v>171108622</v>
      </c>
      <c r="F721" s="401" t="str">
        <f t="shared" si="22"/>
        <v>Í1+(^È2ÅÎ</v>
      </c>
      <c r="G721" t="str">
        <f t="shared" si="23"/>
        <v>16</v>
      </c>
    </row>
    <row r="722" spans="1:7" ht="26.1">
      <c r="A722" s="403" t="s">
        <v>19349</v>
      </c>
      <c r="B722">
        <v>18400</v>
      </c>
      <c r="C722" t="s">
        <v>19350</v>
      </c>
      <c r="D722">
        <v>322</v>
      </c>
      <c r="E722" s="404">
        <v>171108663</v>
      </c>
      <c r="F722" s="401" t="str">
        <f t="shared" si="22"/>
        <v>Í1+(bÈ30Î</v>
      </c>
      <c r="G722" t="str">
        <f t="shared" si="23"/>
        <v>16</v>
      </c>
    </row>
    <row r="723" spans="1:7" ht="26.1">
      <c r="A723" s="403" t="s">
        <v>19351</v>
      </c>
      <c r="B723">
        <v>2100</v>
      </c>
      <c r="C723" t="s">
        <v>19352</v>
      </c>
      <c r="D723">
        <v>333</v>
      </c>
      <c r="E723" s="404">
        <v>171108621</v>
      </c>
      <c r="F723" s="401" t="str">
        <f t="shared" si="22"/>
        <v>Í1+(^È1{Î</v>
      </c>
      <c r="G723" t="str">
        <f t="shared" si="23"/>
        <v>16</v>
      </c>
    </row>
    <row r="724" spans="1:7" ht="26.1" hidden="1">
      <c r="A724" s="403" t="s">
        <v>405</v>
      </c>
      <c r="B724">
        <v>236200</v>
      </c>
      <c r="C724" t="s">
        <v>19353</v>
      </c>
      <c r="D724">
        <v>255</v>
      </c>
      <c r="E724" s="404">
        <v>171117021</v>
      </c>
      <c r="F724" s="401" t="str">
        <f t="shared" si="22"/>
        <v>Í1+1"È1tÎ</v>
      </c>
      <c r="G724" t="str">
        <f t="shared" si="23"/>
        <v>22</v>
      </c>
    </row>
    <row r="725" spans="1:7" ht="26.1" hidden="1">
      <c r="A725" s="403" t="s">
        <v>19354</v>
      </c>
      <c r="B725">
        <v>44000</v>
      </c>
      <c r="C725" t="s">
        <v>19355</v>
      </c>
      <c r="D725">
        <v>557</v>
      </c>
      <c r="F725" s="401" t="e">
        <f t="shared" si="22"/>
        <v>#VALUE!</v>
      </c>
      <c r="G725" t="str">
        <f t="shared" si="23"/>
        <v>26</v>
      </c>
    </row>
    <row r="726" spans="1:7" ht="26.1">
      <c r="A726" s="403" t="s">
        <v>19356</v>
      </c>
      <c r="B726">
        <v>34400</v>
      </c>
      <c r="C726" t="s">
        <v>19357</v>
      </c>
      <c r="D726">
        <v>238</v>
      </c>
      <c r="E726" s="404">
        <v>171104204</v>
      </c>
      <c r="F726" s="401" t="str">
        <f t="shared" si="22"/>
        <v>Í1+$4È4@Î</v>
      </c>
      <c r="G726" t="str">
        <f t="shared" si="23"/>
        <v>14</v>
      </c>
    </row>
    <row r="727" spans="1:7" ht="26.1">
      <c r="A727" s="403" t="s">
        <v>19358</v>
      </c>
      <c r="B727">
        <v>7200</v>
      </c>
      <c r="C727" t="s">
        <v>19359</v>
      </c>
      <c r="D727">
        <v>425</v>
      </c>
      <c r="E727" s="404">
        <v>171116015</v>
      </c>
      <c r="F727" s="401" t="str">
        <f t="shared" si="22"/>
        <v>Í1+0!È5ÉÎ</v>
      </c>
      <c r="G727" t="str">
        <f t="shared" si="23"/>
        <v>38</v>
      </c>
    </row>
    <row r="728" spans="1:7" ht="26.1" hidden="1">
      <c r="A728" s="403" t="s">
        <v>19360</v>
      </c>
      <c r="B728">
        <v>8800</v>
      </c>
      <c r="C728" t="s">
        <v>19361</v>
      </c>
      <c r="D728">
        <v>542</v>
      </c>
      <c r="F728" s="401" t="e">
        <f t="shared" si="22"/>
        <v>#VALUE!</v>
      </c>
      <c r="G728" t="str">
        <f t="shared" si="23"/>
        <v>30</v>
      </c>
    </row>
    <row r="729" spans="1:7" ht="26.1" hidden="1">
      <c r="A729" s="403" t="s">
        <v>19362</v>
      </c>
      <c r="B729">
        <v>60000</v>
      </c>
      <c r="C729" t="s">
        <v>19363</v>
      </c>
      <c r="D729">
        <v>37</v>
      </c>
      <c r="F729" s="401" t="e">
        <f t="shared" si="22"/>
        <v>#VALUE!</v>
      </c>
      <c r="G729" t="str">
        <f t="shared" si="23"/>
        <v>30</v>
      </c>
    </row>
    <row r="730" spans="1:7" ht="26.1">
      <c r="A730" s="403" t="s">
        <v>19364</v>
      </c>
      <c r="B730">
        <v>44000</v>
      </c>
      <c r="C730" t="s">
        <v>19365</v>
      </c>
      <c r="D730">
        <v>93</v>
      </c>
      <c r="E730" s="404">
        <v>171107172</v>
      </c>
      <c r="F730" s="401" t="str">
        <f t="shared" si="22"/>
        <v>Í1+'1È21Î</v>
      </c>
      <c r="G730" t="str">
        <f t="shared" si="23"/>
        <v>04</v>
      </c>
    </row>
    <row r="731" spans="1:7" ht="26.1">
      <c r="A731" s="403" t="s">
        <v>19366</v>
      </c>
      <c r="B731">
        <v>28000</v>
      </c>
      <c r="C731" t="s">
        <v>19367</v>
      </c>
      <c r="D731">
        <v>40</v>
      </c>
      <c r="E731" s="404">
        <v>171106920</v>
      </c>
      <c r="F731" s="401" t="str">
        <f t="shared" si="22"/>
        <v>Í1+&amp;|È0ÄÎ</v>
      </c>
      <c r="G731" t="str">
        <f t="shared" si="23"/>
        <v>04</v>
      </c>
    </row>
    <row r="732" spans="1:7" ht="26.1">
      <c r="A732" s="403" t="s">
        <v>19368</v>
      </c>
      <c r="B732">
        <v>68000</v>
      </c>
      <c r="C732" t="s">
        <v>19369</v>
      </c>
      <c r="D732">
        <v>179</v>
      </c>
      <c r="E732" s="404">
        <v>171107025</v>
      </c>
      <c r="F732" s="401" t="str">
        <f t="shared" si="22"/>
        <v>Í1+'"È5nÎ</v>
      </c>
      <c r="G732" t="str">
        <f t="shared" si="23"/>
        <v>04</v>
      </c>
    </row>
    <row r="733" spans="1:7" ht="26.1">
      <c r="A733" s="403" t="s">
        <v>19370</v>
      </c>
      <c r="B733">
        <v>109600</v>
      </c>
      <c r="C733" t="s">
        <v>19371</v>
      </c>
      <c r="D733">
        <v>306</v>
      </c>
      <c r="E733" s="404">
        <v>171107013</v>
      </c>
      <c r="F733" s="401" t="str">
        <f t="shared" si="22"/>
        <v>Í1+'!È3^Î</v>
      </c>
      <c r="G733" t="str">
        <f t="shared" si="23"/>
        <v>04</v>
      </c>
    </row>
    <row r="734" spans="1:7" ht="26.1">
      <c r="A734" s="403" t="s">
        <v>19372</v>
      </c>
      <c r="B734">
        <v>10400</v>
      </c>
      <c r="C734" t="s">
        <v>19373</v>
      </c>
      <c r="D734">
        <v>465</v>
      </c>
      <c r="E734" s="404">
        <v>171111118</v>
      </c>
      <c r="F734" s="401" t="str">
        <f t="shared" si="22"/>
        <v>Í1+++È8IÎ</v>
      </c>
      <c r="G734" t="str">
        <f t="shared" si="23"/>
        <v>26</v>
      </c>
    </row>
    <row r="735" spans="1:7" ht="26.1">
      <c r="A735" s="403" t="s">
        <v>19374</v>
      </c>
      <c r="B735">
        <v>13600</v>
      </c>
      <c r="C735" t="s">
        <v>19375</v>
      </c>
      <c r="D735">
        <v>215</v>
      </c>
      <c r="E735" s="404">
        <v>171114740</v>
      </c>
      <c r="F735" s="401" t="str">
        <f t="shared" si="22"/>
        <v>Í1+.jÈ0PÎ</v>
      </c>
      <c r="G735" t="str">
        <f t="shared" si="23"/>
        <v>34</v>
      </c>
    </row>
    <row r="736" spans="1:7" ht="26.1">
      <c r="A736" s="403" t="s">
        <v>19376</v>
      </c>
      <c r="B736">
        <v>47200</v>
      </c>
      <c r="C736" t="s">
        <v>19377</v>
      </c>
      <c r="D736">
        <v>172</v>
      </c>
      <c r="E736" s="404">
        <v>171112054</v>
      </c>
      <c r="F736" s="401" t="str">
        <f t="shared" si="22"/>
        <v>Í1+,%È4ÇÎ</v>
      </c>
      <c r="G736" t="str">
        <f t="shared" si="23"/>
        <v>24</v>
      </c>
    </row>
    <row r="737" spans="1:7" ht="26.1" hidden="1">
      <c r="A737" s="403" t="s">
        <v>12823</v>
      </c>
      <c r="B737">
        <v>48800</v>
      </c>
      <c r="C737" t="s">
        <v>19378</v>
      </c>
      <c r="D737">
        <v>579</v>
      </c>
      <c r="F737" s="401" t="e">
        <f t="shared" si="22"/>
        <v>#VALUE!</v>
      </c>
      <c r="G737" t="str">
        <f t="shared" si="23"/>
        <v>04</v>
      </c>
    </row>
    <row r="738" spans="1:7" ht="26.1" hidden="1">
      <c r="A738" s="403" t="s">
        <v>19379</v>
      </c>
      <c r="B738">
        <v>16800</v>
      </c>
      <c r="C738" t="s">
        <v>19380</v>
      </c>
      <c r="D738">
        <v>345</v>
      </c>
      <c r="F738" s="401" t="e">
        <f t="shared" si="22"/>
        <v>#VALUE!</v>
      </c>
      <c r="G738" t="str">
        <f t="shared" si="23"/>
        <v>30</v>
      </c>
    </row>
    <row r="739" spans="1:7" ht="26.1">
      <c r="A739" s="403" t="s">
        <v>19381</v>
      </c>
      <c r="B739">
        <v>66400</v>
      </c>
      <c r="C739" t="s">
        <v>19382</v>
      </c>
      <c r="D739">
        <v>135</v>
      </c>
      <c r="E739" s="404">
        <v>171110797</v>
      </c>
      <c r="F739" s="401" t="str">
        <f t="shared" si="22"/>
        <v>Í1+*oÈ7ÆÎ</v>
      </c>
      <c r="G739" t="str">
        <f t="shared" si="23"/>
        <v>06</v>
      </c>
    </row>
    <row r="740" spans="1:7" ht="26.1">
      <c r="A740" s="403" t="s">
        <v>19383</v>
      </c>
      <c r="B740">
        <v>3400</v>
      </c>
      <c r="C740" t="s">
        <v>19384</v>
      </c>
      <c r="D740">
        <v>113</v>
      </c>
      <c r="E740" s="404">
        <v>171110754</v>
      </c>
      <c r="F740" s="401" t="str">
        <f t="shared" si="22"/>
        <v>Í1+*kÈ4`Î</v>
      </c>
      <c r="G740" t="str">
        <f t="shared" si="23"/>
        <v>06</v>
      </c>
    </row>
    <row r="741" spans="1:7" ht="26.1" hidden="1">
      <c r="A741" s="403" t="s">
        <v>19385</v>
      </c>
      <c r="B741">
        <v>7200</v>
      </c>
      <c r="C741" t="s">
        <v>19386</v>
      </c>
      <c r="D741">
        <v>568</v>
      </c>
      <c r="F741" s="401" t="e">
        <f t="shared" si="22"/>
        <v>#VALUE!</v>
      </c>
      <c r="G741" t="str">
        <f t="shared" si="23"/>
        <v>06</v>
      </c>
    </row>
    <row r="742" spans="1:7" ht="26.1">
      <c r="A742" s="403" t="s">
        <v>19387</v>
      </c>
      <c r="B742">
        <v>24800</v>
      </c>
      <c r="C742" t="s">
        <v>19388</v>
      </c>
      <c r="D742">
        <v>234</v>
      </c>
      <c r="E742" s="404">
        <v>171112059</v>
      </c>
      <c r="F742" s="401" t="str">
        <f t="shared" si="22"/>
        <v>Í1+,%È9:Î</v>
      </c>
      <c r="G742" t="str">
        <f t="shared" si="23"/>
        <v>24</v>
      </c>
    </row>
    <row r="743" spans="1:7" ht="26.1">
      <c r="A743" s="403" t="s">
        <v>19389</v>
      </c>
      <c r="B743">
        <v>21600</v>
      </c>
      <c r="C743" t="s">
        <v>19390</v>
      </c>
      <c r="D743">
        <v>102</v>
      </c>
      <c r="E743" s="404">
        <v>171112014</v>
      </c>
      <c r="F743" s="401" t="str">
        <f t="shared" si="22"/>
        <v>Í1+,!È4sÎ</v>
      </c>
      <c r="G743" t="str">
        <f t="shared" si="23"/>
        <v>24</v>
      </c>
    </row>
    <row r="744" spans="1:7" ht="26.1">
      <c r="A744" s="403" t="s">
        <v>19391</v>
      </c>
      <c r="B744">
        <v>24800</v>
      </c>
      <c r="C744" t="s">
        <v>19392</v>
      </c>
      <c r="D744">
        <v>90</v>
      </c>
      <c r="E744" s="404">
        <v>171112007</v>
      </c>
      <c r="F744" s="401" t="str">
        <f t="shared" si="22"/>
        <v>Í1+,ÂÈ7ÅÎ</v>
      </c>
      <c r="G744" t="str">
        <f t="shared" si="23"/>
        <v>24</v>
      </c>
    </row>
    <row r="745" spans="1:7" ht="26.1">
      <c r="A745" s="403" t="s">
        <v>19393</v>
      </c>
      <c r="B745">
        <v>20000</v>
      </c>
      <c r="C745" t="s">
        <v>19394</v>
      </c>
      <c r="D745">
        <v>327</v>
      </c>
      <c r="E745" s="404">
        <v>171112124</v>
      </c>
      <c r="F745" s="401" t="str">
        <f t="shared" si="22"/>
        <v>Í1+,,È48Î</v>
      </c>
      <c r="G745" t="str">
        <f t="shared" si="23"/>
        <v>24</v>
      </c>
    </row>
    <row r="746" spans="1:7" ht="26.1" hidden="1">
      <c r="A746" s="403" t="s">
        <v>19395</v>
      </c>
      <c r="B746">
        <v>34400</v>
      </c>
      <c r="C746" t="s">
        <v>19396</v>
      </c>
      <c r="D746">
        <v>508</v>
      </c>
      <c r="F746" s="401" t="e">
        <f t="shared" si="22"/>
        <v>#VALUE!</v>
      </c>
      <c r="G746" t="str">
        <f t="shared" si="23"/>
        <v>04</v>
      </c>
    </row>
    <row r="747" spans="1:7" ht="26.1">
      <c r="A747" s="403" t="s">
        <v>19397</v>
      </c>
      <c r="B747">
        <v>15200</v>
      </c>
      <c r="C747" t="s">
        <v>19398</v>
      </c>
      <c r="D747">
        <v>118</v>
      </c>
      <c r="E747" s="404">
        <v>171112025</v>
      </c>
      <c r="F747" s="401" t="str">
        <f t="shared" si="22"/>
        <v>Í1+,"È5}Î</v>
      </c>
      <c r="G747" t="str">
        <f t="shared" si="23"/>
        <v>24</v>
      </c>
    </row>
    <row r="748" spans="1:7" ht="26.1">
      <c r="A748" s="403" t="s">
        <v>19399</v>
      </c>
      <c r="B748">
        <v>69600</v>
      </c>
      <c r="C748" t="s">
        <v>19400</v>
      </c>
      <c r="D748">
        <v>291</v>
      </c>
      <c r="E748" s="404">
        <v>171110574</v>
      </c>
      <c r="F748" s="401" t="str">
        <f t="shared" si="22"/>
        <v>Í1+*YÈ4ÃÎ</v>
      </c>
      <c r="G748" t="str">
        <f t="shared" si="23"/>
        <v>06</v>
      </c>
    </row>
    <row r="749" spans="1:7" ht="26.1" hidden="1">
      <c r="A749" s="403" t="s">
        <v>1526</v>
      </c>
      <c r="B749">
        <v>159400</v>
      </c>
      <c r="C749" t="s">
        <v>19401</v>
      </c>
      <c r="D749">
        <v>362</v>
      </c>
      <c r="F749" s="401" t="e">
        <f t="shared" si="22"/>
        <v>#VALUE!</v>
      </c>
      <c r="G749" t="str">
        <f t="shared" si="23"/>
        <v>22</v>
      </c>
    </row>
    <row r="750" spans="1:7" ht="26.1">
      <c r="A750" s="403" t="s">
        <v>19402</v>
      </c>
      <c r="B750">
        <v>20000</v>
      </c>
      <c r="C750" t="s">
        <v>19403</v>
      </c>
      <c r="D750">
        <v>5</v>
      </c>
      <c r="E750" s="404">
        <v>171106799</v>
      </c>
      <c r="F750" s="401" t="str">
        <f t="shared" si="22"/>
        <v>Í1+&amp;oÈ9ÆÎ</v>
      </c>
      <c r="G750" t="str">
        <f t="shared" si="23"/>
        <v>10</v>
      </c>
    </row>
    <row r="751" spans="1:7" ht="26.1" hidden="1">
      <c r="A751" s="403" t="s">
        <v>19404</v>
      </c>
      <c r="B751">
        <v>92000</v>
      </c>
      <c r="C751" t="s">
        <v>19405</v>
      </c>
      <c r="D751">
        <v>529</v>
      </c>
      <c r="F751" s="401" t="e">
        <f t="shared" si="22"/>
        <v>#VALUE!</v>
      </c>
      <c r="G751" t="str">
        <f t="shared" si="23"/>
        <v>26</v>
      </c>
    </row>
    <row r="752" spans="1:7" ht="26.1">
      <c r="A752" s="403" t="s">
        <v>19406</v>
      </c>
      <c r="B752">
        <v>26400</v>
      </c>
      <c r="C752" t="s">
        <v>19407</v>
      </c>
      <c r="D752">
        <v>399</v>
      </c>
      <c r="E752" s="404">
        <v>171116003</v>
      </c>
      <c r="F752" s="401" t="str">
        <f t="shared" si="22"/>
        <v>Í1+0ÂÈ3uÎ</v>
      </c>
      <c r="G752" t="str">
        <f t="shared" si="23"/>
        <v>38</v>
      </c>
    </row>
    <row r="753" spans="1:7" ht="26.1">
      <c r="A753" s="403" t="s">
        <v>19408</v>
      </c>
      <c r="B753">
        <v>15200</v>
      </c>
      <c r="C753" t="s">
        <v>19409</v>
      </c>
      <c r="D753">
        <v>392</v>
      </c>
      <c r="E753" s="404">
        <v>171115999</v>
      </c>
      <c r="F753" s="401" t="str">
        <f t="shared" si="22"/>
        <v>Í1+/ÇÈ9ÊÎ</v>
      </c>
      <c r="G753" t="str">
        <f t="shared" si="23"/>
        <v>38</v>
      </c>
    </row>
    <row r="754" spans="1:7" ht="26.1" hidden="1">
      <c r="A754" s="403" t="s">
        <v>19410</v>
      </c>
      <c r="B754">
        <v>12000</v>
      </c>
      <c r="C754" t="s">
        <v>19411</v>
      </c>
      <c r="D754">
        <v>202</v>
      </c>
      <c r="F754" s="401" t="e">
        <f t="shared" si="22"/>
        <v>#VALUE!</v>
      </c>
      <c r="G754" t="str">
        <f t="shared" si="23"/>
        <v>30</v>
      </c>
    </row>
    <row r="755" spans="1:7" ht="26.1">
      <c r="A755" s="403" t="s">
        <v>19412</v>
      </c>
      <c r="B755">
        <v>13600</v>
      </c>
      <c r="C755" t="s">
        <v>19413</v>
      </c>
      <c r="D755">
        <v>395</v>
      </c>
      <c r="E755" s="404">
        <v>171109704</v>
      </c>
      <c r="F755" s="401" t="str">
        <f t="shared" si="22"/>
        <v>Í1+)fÈ4IÎ</v>
      </c>
      <c r="G755" t="str">
        <f t="shared" si="23"/>
        <v>36</v>
      </c>
    </row>
    <row r="756" spans="1:7" ht="26.1">
      <c r="A756" s="403" t="s">
        <v>19414</v>
      </c>
      <c r="B756">
        <v>2100</v>
      </c>
      <c r="C756" t="s">
        <v>19415</v>
      </c>
      <c r="D756">
        <v>314</v>
      </c>
      <c r="E756" s="404">
        <v>171114832</v>
      </c>
      <c r="F756" s="401" t="str">
        <f t="shared" si="22"/>
        <v>Í1+.sÈ2ÄÎ</v>
      </c>
      <c r="G756" t="str">
        <f t="shared" si="23"/>
        <v>34</v>
      </c>
    </row>
    <row r="757" spans="1:7" ht="26.1">
      <c r="A757" s="403" t="s">
        <v>19416</v>
      </c>
      <c r="B757">
        <v>3400</v>
      </c>
      <c r="C757" t="s">
        <v>19417</v>
      </c>
      <c r="D757">
        <v>315</v>
      </c>
      <c r="E757" s="404">
        <v>171114833</v>
      </c>
      <c r="F757" s="401" t="str">
        <f t="shared" si="22"/>
        <v>Í1+.sÈ3ÊÎ</v>
      </c>
      <c r="G757" t="str">
        <f t="shared" si="23"/>
        <v>34</v>
      </c>
    </row>
    <row r="758" spans="1:7" ht="26.1">
      <c r="A758" s="403" t="s">
        <v>19418</v>
      </c>
      <c r="B758">
        <v>3400</v>
      </c>
      <c r="C758" t="s">
        <v>19419</v>
      </c>
      <c r="D758">
        <v>316</v>
      </c>
      <c r="E758" s="404">
        <v>171114834</v>
      </c>
      <c r="F758" s="401" t="str">
        <f t="shared" si="22"/>
        <v>Í1+.sÈ4%Î</v>
      </c>
      <c r="G758" t="str">
        <f t="shared" si="23"/>
        <v>34</v>
      </c>
    </row>
    <row r="759" spans="1:7" ht="26.1">
      <c r="A759" s="403" t="s">
        <v>19420</v>
      </c>
      <c r="B759">
        <v>37600</v>
      </c>
      <c r="C759" t="s">
        <v>19421</v>
      </c>
      <c r="D759">
        <v>445</v>
      </c>
      <c r="E759" s="404">
        <v>171109010</v>
      </c>
      <c r="F759" s="401" t="str">
        <f t="shared" si="22"/>
        <v>Í1+)!È0RÎ</v>
      </c>
      <c r="G759" t="str">
        <f t="shared" si="23"/>
        <v>16</v>
      </c>
    </row>
    <row r="760" spans="1:7" ht="26.1">
      <c r="A760" s="403" t="s">
        <v>19422</v>
      </c>
      <c r="B760">
        <v>28000</v>
      </c>
      <c r="C760" t="s">
        <v>19423</v>
      </c>
      <c r="D760">
        <v>211</v>
      </c>
      <c r="E760" s="404">
        <v>171111083</v>
      </c>
      <c r="F760" s="401" t="str">
        <f t="shared" si="22"/>
        <v>Í1++(È3ÊÎ</v>
      </c>
      <c r="G760" t="str">
        <f t="shared" si="23"/>
        <v>26</v>
      </c>
    </row>
    <row r="761" spans="1:7" ht="26.1" hidden="1">
      <c r="A761" s="403" t="s">
        <v>19424</v>
      </c>
      <c r="B761">
        <v>12000</v>
      </c>
      <c r="C761" t="s">
        <v>19425</v>
      </c>
      <c r="D761">
        <v>19</v>
      </c>
      <c r="F761" s="401" t="e">
        <f t="shared" si="22"/>
        <v>#VALUE!</v>
      </c>
      <c r="G761" t="str">
        <f t="shared" si="23"/>
        <v>30</v>
      </c>
    </row>
    <row r="762" spans="1:7" ht="26.1">
      <c r="A762" s="403" t="s">
        <v>19426</v>
      </c>
      <c r="B762">
        <v>18400</v>
      </c>
      <c r="C762" t="s">
        <v>19427</v>
      </c>
      <c r="D762">
        <v>216</v>
      </c>
      <c r="E762" s="404">
        <v>171111238</v>
      </c>
      <c r="F762" s="401" t="str">
        <f t="shared" si="22"/>
        <v>Í1++7È8yÎ</v>
      </c>
      <c r="G762" t="str">
        <f t="shared" si="23"/>
        <v>26</v>
      </c>
    </row>
    <row r="763" spans="1:7" ht="26.1">
      <c r="A763" s="403" t="s">
        <v>19428</v>
      </c>
      <c r="B763">
        <v>103200</v>
      </c>
      <c r="C763" t="s">
        <v>19429</v>
      </c>
      <c r="D763">
        <v>107</v>
      </c>
      <c r="E763" s="404">
        <v>171104677</v>
      </c>
      <c r="F763" s="401" t="str">
        <f t="shared" si="22"/>
        <v>Í1+$cÈ7@Î</v>
      </c>
      <c r="G763" t="str">
        <f t="shared" si="23"/>
        <v>20</v>
      </c>
    </row>
    <row r="764" spans="1:7" ht="26.1">
      <c r="A764" s="403" t="s">
        <v>19430</v>
      </c>
      <c r="B764">
        <v>127200</v>
      </c>
      <c r="C764" t="s">
        <v>19431</v>
      </c>
      <c r="D764">
        <v>48</v>
      </c>
      <c r="E764" s="404">
        <v>171103950</v>
      </c>
      <c r="F764" s="401" t="str">
        <f t="shared" si="22"/>
        <v>Í1+#ÃÈ0ÇÎ</v>
      </c>
      <c r="G764" t="str">
        <f t="shared" si="23"/>
        <v>14</v>
      </c>
    </row>
    <row r="765" spans="1:7" ht="26.1" hidden="1">
      <c r="A765" s="403" t="s">
        <v>19432</v>
      </c>
      <c r="B765">
        <v>90400</v>
      </c>
      <c r="C765" t="s">
        <v>19433</v>
      </c>
      <c r="D765">
        <v>505</v>
      </c>
      <c r="F765" s="401" t="e">
        <f t="shared" si="22"/>
        <v>#VALUE!</v>
      </c>
      <c r="G765" t="str">
        <f t="shared" si="23"/>
        <v>26</v>
      </c>
    </row>
    <row r="766" spans="1:7" ht="26.1">
      <c r="A766" s="403" t="s">
        <v>19434</v>
      </c>
      <c r="B766">
        <v>61600</v>
      </c>
      <c r="C766" t="s">
        <v>19435</v>
      </c>
      <c r="D766">
        <v>452</v>
      </c>
      <c r="E766" s="404">
        <v>171111936</v>
      </c>
      <c r="F766" s="401" t="str">
        <f t="shared" si="22"/>
        <v>Í1++}È6PÎ</v>
      </c>
      <c r="G766" t="str">
        <f t="shared" si="23"/>
        <v>24</v>
      </c>
    </row>
    <row r="767" spans="1:7" ht="26.1" hidden="1">
      <c r="A767" s="403" t="s">
        <v>19436</v>
      </c>
      <c r="B767">
        <v>37600</v>
      </c>
      <c r="C767" t="s">
        <v>19437</v>
      </c>
      <c r="D767">
        <v>171</v>
      </c>
      <c r="F767" s="401" t="e">
        <f t="shared" si="22"/>
        <v>#VALUE!</v>
      </c>
      <c r="G767" t="str">
        <f t="shared" si="23"/>
        <v>30</v>
      </c>
    </row>
    <row r="768" spans="1:7" ht="26.1">
      <c r="A768" s="403" t="s">
        <v>19438</v>
      </c>
      <c r="B768">
        <v>34400</v>
      </c>
      <c r="C768" t="s">
        <v>19439</v>
      </c>
      <c r="D768">
        <v>10</v>
      </c>
      <c r="E768" s="404">
        <v>171108813</v>
      </c>
      <c r="F768" s="401" t="str">
        <f t="shared" si="22"/>
        <v>Í1+(qÈ3lÎ</v>
      </c>
      <c r="G768" t="str">
        <f t="shared" si="23"/>
        <v>16</v>
      </c>
    </row>
    <row r="769" spans="1:7" ht="26.1" hidden="1">
      <c r="A769" s="403" t="s">
        <v>13021</v>
      </c>
      <c r="B769">
        <v>31200</v>
      </c>
      <c r="C769" t="s">
        <v>19440</v>
      </c>
      <c r="D769">
        <v>530</v>
      </c>
      <c r="F769" s="401" t="e">
        <f t="shared" si="22"/>
        <v>#VALUE!</v>
      </c>
      <c r="G769" t="str">
        <f t="shared" si="23"/>
        <v>26</v>
      </c>
    </row>
    <row r="770" spans="1:7" ht="26.1">
      <c r="A770" s="403" t="s">
        <v>19441</v>
      </c>
      <c r="B770">
        <v>18400</v>
      </c>
      <c r="C770" t="s">
        <v>19442</v>
      </c>
      <c r="D770">
        <v>85</v>
      </c>
      <c r="E770" s="404">
        <v>171112003</v>
      </c>
      <c r="F770" s="401" t="str">
        <f t="shared" si="22"/>
        <v>Í1+,ÂÈ3iÎ</v>
      </c>
      <c r="G770" t="str">
        <f t="shared" si="23"/>
        <v>24</v>
      </c>
    </row>
    <row r="771" spans="1:7" ht="26.1">
      <c r="A771" s="403" t="s">
        <v>19443</v>
      </c>
      <c r="B771">
        <v>69600</v>
      </c>
      <c r="C771" t="s">
        <v>19444</v>
      </c>
      <c r="D771">
        <v>238</v>
      </c>
      <c r="E771" s="404">
        <v>171106545</v>
      </c>
      <c r="F771" s="401" t="str">
        <f t="shared" ref="F771:F834" si="24">Code128(E771)</f>
        <v>Í1+&amp;VÈ5mÎ</v>
      </c>
      <c r="G771" t="str">
        <f t="shared" si="23"/>
        <v>10</v>
      </c>
    </row>
    <row r="772" spans="1:7" ht="26.1">
      <c r="A772" s="403" t="s">
        <v>19445</v>
      </c>
      <c r="B772">
        <v>42400</v>
      </c>
      <c r="C772" t="s">
        <v>19446</v>
      </c>
      <c r="D772">
        <v>17</v>
      </c>
      <c r="E772" s="404">
        <v>171107119</v>
      </c>
      <c r="F772" s="401" t="str">
        <f t="shared" si="24"/>
        <v>Í1+'+È9CÎ</v>
      </c>
      <c r="G772" t="str">
        <f t="shared" ref="G772:G835" si="25">LEFT(C772,2)</f>
        <v>04</v>
      </c>
    </row>
    <row r="773" spans="1:7" ht="26.1">
      <c r="A773" s="403" t="s">
        <v>17488</v>
      </c>
      <c r="B773">
        <v>4700</v>
      </c>
      <c r="C773" t="s">
        <v>19447</v>
      </c>
      <c r="D773">
        <v>291</v>
      </c>
      <c r="E773" s="404">
        <v>171114223</v>
      </c>
      <c r="F773" s="401" t="str">
        <f t="shared" si="24"/>
        <v>Í1+.6È3`Î</v>
      </c>
      <c r="G773" t="str">
        <f t="shared" si="25"/>
        <v>32</v>
      </c>
    </row>
    <row r="774" spans="1:7" ht="26.1">
      <c r="A774" s="403" t="s">
        <v>19448</v>
      </c>
      <c r="B774">
        <v>10400</v>
      </c>
      <c r="C774" t="s">
        <v>19449</v>
      </c>
      <c r="D774">
        <v>290</v>
      </c>
      <c r="E774" s="404">
        <v>171114222</v>
      </c>
      <c r="F774" s="401" t="str">
        <f t="shared" si="24"/>
        <v>Í1+.6È2ZÎ</v>
      </c>
      <c r="G774" t="str">
        <f t="shared" si="25"/>
        <v>32</v>
      </c>
    </row>
    <row r="775" spans="1:7" ht="26.1" hidden="1">
      <c r="A775" s="403" t="s">
        <v>19450</v>
      </c>
      <c r="B775">
        <v>77800</v>
      </c>
      <c r="C775" t="s">
        <v>19451</v>
      </c>
      <c r="D775">
        <v>540</v>
      </c>
      <c r="F775" s="401" t="e">
        <f t="shared" si="24"/>
        <v>#VALUE!</v>
      </c>
      <c r="G775" t="str">
        <f t="shared" si="25"/>
        <v>22</v>
      </c>
    </row>
    <row r="776" spans="1:7" ht="26.1">
      <c r="A776" s="403" t="s">
        <v>19452</v>
      </c>
      <c r="B776">
        <v>3400</v>
      </c>
      <c r="C776" t="s">
        <v>19453</v>
      </c>
      <c r="D776">
        <v>255</v>
      </c>
      <c r="E776" s="404">
        <v>171114777</v>
      </c>
      <c r="F776" s="401" t="str">
        <f t="shared" si="24"/>
        <v>Í1+.mÈ7ÊÎ</v>
      </c>
      <c r="G776" t="str">
        <f t="shared" si="25"/>
        <v>34</v>
      </c>
    </row>
    <row r="777" spans="1:7" ht="26.1">
      <c r="A777" s="403" t="s">
        <v>10740</v>
      </c>
      <c r="B777">
        <v>15200</v>
      </c>
      <c r="C777" t="s">
        <v>19454</v>
      </c>
      <c r="D777">
        <v>164</v>
      </c>
      <c r="E777" s="404">
        <v>171112073</v>
      </c>
      <c r="F777" s="401" t="str">
        <f t="shared" si="24"/>
        <v>Í1+,'È3ÉÎ</v>
      </c>
      <c r="G777" t="str">
        <f t="shared" si="25"/>
        <v>24</v>
      </c>
    </row>
    <row r="778" spans="1:7" ht="26.1">
      <c r="A778" s="403" t="s">
        <v>19455</v>
      </c>
      <c r="B778">
        <v>18400</v>
      </c>
      <c r="C778" t="s">
        <v>19456</v>
      </c>
      <c r="D778">
        <v>225</v>
      </c>
      <c r="E778" s="404">
        <v>171111763</v>
      </c>
      <c r="F778" s="401" t="str">
        <f t="shared" si="24"/>
        <v>Í1++lÈ3aÎ</v>
      </c>
      <c r="G778" t="str">
        <f t="shared" si="25"/>
        <v>24</v>
      </c>
    </row>
    <row r="779" spans="1:7" ht="26.1">
      <c r="A779" s="403" t="s">
        <v>19457</v>
      </c>
      <c r="B779">
        <v>24800</v>
      </c>
      <c r="C779" t="s">
        <v>19458</v>
      </c>
      <c r="D779">
        <v>163</v>
      </c>
      <c r="E779" s="404">
        <v>171112072</v>
      </c>
      <c r="F779" s="401" t="str">
        <f t="shared" si="24"/>
        <v>Í1+,'È2ÃÎ</v>
      </c>
      <c r="G779" t="str">
        <f t="shared" si="25"/>
        <v>24</v>
      </c>
    </row>
    <row r="780" spans="1:7" ht="26.1" hidden="1">
      <c r="A780" s="403" t="s">
        <v>19459</v>
      </c>
      <c r="B780">
        <v>12000</v>
      </c>
      <c r="C780" t="s">
        <v>19460</v>
      </c>
      <c r="D780">
        <v>553</v>
      </c>
      <c r="F780" s="401" t="e">
        <f t="shared" si="24"/>
        <v>#VALUE!</v>
      </c>
      <c r="G780" t="str">
        <f t="shared" si="25"/>
        <v>24</v>
      </c>
    </row>
    <row r="781" spans="1:7" ht="26.1">
      <c r="A781" s="403" t="s">
        <v>19461</v>
      </c>
      <c r="B781">
        <v>39200</v>
      </c>
      <c r="C781" t="s">
        <v>19462</v>
      </c>
      <c r="D781">
        <v>106</v>
      </c>
      <c r="E781" s="404">
        <v>171104678</v>
      </c>
      <c r="F781" s="401" t="str">
        <f t="shared" si="24"/>
        <v>Í1+$cÈ8FÎ</v>
      </c>
      <c r="G781" t="str">
        <f t="shared" si="25"/>
        <v>20</v>
      </c>
    </row>
    <row r="782" spans="1:7" ht="26.1">
      <c r="A782" s="403" t="s">
        <v>19463</v>
      </c>
      <c r="B782">
        <v>8800</v>
      </c>
      <c r="C782" t="s">
        <v>19464</v>
      </c>
      <c r="D782">
        <v>92</v>
      </c>
      <c r="E782" s="404">
        <v>171109966</v>
      </c>
      <c r="F782" s="401" t="str">
        <f t="shared" si="24"/>
        <v>Í1+)ÄÈ6VÎ</v>
      </c>
      <c r="G782" t="str">
        <f t="shared" si="25"/>
        <v>36</v>
      </c>
    </row>
    <row r="783" spans="1:7" ht="26.1">
      <c r="A783" s="403" t="s">
        <v>19465</v>
      </c>
      <c r="B783">
        <v>2100</v>
      </c>
      <c r="C783" t="s">
        <v>19466</v>
      </c>
      <c r="D783">
        <v>198</v>
      </c>
      <c r="E783" s="404">
        <v>171116797</v>
      </c>
      <c r="F783" s="401" t="str">
        <f t="shared" si="24"/>
        <v>Í1+0oÈ7-Î</v>
      </c>
      <c r="G783" t="str">
        <f t="shared" si="25"/>
        <v>40</v>
      </c>
    </row>
    <row r="784" spans="1:7" ht="26.1">
      <c r="A784" s="403" t="s">
        <v>19467</v>
      </c>
      <c r="B784">
        <v>3400</v>
      </c>
      <c r="C784" t="s">
        <v>19468</v>
      </c>
      <c r="D784">
        <v>207</v>
      </c>
      <c r="E784" s="404">
        <v>171115895</v>
      </c>
      <c r="F784" s="401" t="str">
        <f t="shared" si="24"/>
        <v>Í1+/yÈ5FÎ</v>
      </c>
      <c r="G784" t="str">
        <f t="shared" si="25"/>
        <v>38</v>
      </c>
    </row>
    <row r="785" spans="1:7" ht="26.1">
      <c r="A785" s="403" t="s">
        <v>19469</v>
      </c>
      <c r="B785">
        <v>90400</v>
      </c>
      <c r="C785" t="s">
        <v>19470</v>
      </c>
      <c r="D785">
        <v>362</v>
      </c>
      <c r="E785" s="404">
        <v>171107227</v>
      </c>
      <c r="F785" s="401" t="str">
        <f t="shared" si="24"/>
        <v>Í1+'6È7cÎ</v>
      </c>
      <c r="G785" t="str">
        <f t="shared" si="25"/>
        <v>04</v>
      </c>
    </row>
    <row r="786" spans="1:7" ht="26.1">
      <c r="A786" s="403" t="s">
        <v>19471</v>
      </c>
      <c r="B786">
        <v>197600</v>
      </c>
      <c r="C786" t="s">
        <v>19472</v>
      </c>
      <c r="D786">
        <v>122</v>
      </c>
      <c r="E786" s="404">
        <v>171104007</v>
      </c>
      <c r="F786" s="401" t="str">
        <f t="shared" si="24"/>
        <v>Í1+$ÂÈ7iÎ</v>
      </c>
      <c r="G786" t="str">
        <f t="shared" si="25"/>
        <v>14</v>
      </c>
    </row>
    <row r="787" spans="1:7" ht="26.1">
      <c r="A787" s="403" t="s">
        <v>9679</v>
      </c>
      <c r="B787">
        <v>40800</v>
      </c>
      <c r="C787" t="s">
        <v>19473</v>
      </c>
      <c r="D787">
        <v>3</v>
      </c>
      <c r="E787" s="404">
        <v>171110040</v>
      </c>
      <c r="F787" s="401" t="str">
        <f t="shared" si="24"/>
        <v>Í1+*$È0aÎ</v>
      </c>
      <c r="G787" t="str">
        <f t="shared" si="25"/>
        <v>36</v>
      </c>
    </row>
    <row r="788" spans="1:7" ht="26.1">
      <c r="A788" s="403" t="s">
        <v>19474</v>
      </c>
      <c r="B788">
        <v>18400</v>
      </c>
      <c r="C788" t="s">
        <v>19475</v>
      </c>
      <c r="D788">
        <v>79</v>
      </c>
      <c r="E788" s="404">
        <v>171116053</v>
      </c>
      <c r="F788" s="401" t="str">
        <f t="shared" si="24"/>
        <v>Í1+0%È3"Î</v>
      </c>
      <c r="G788" t="str">
        <f t="shared" si="25"/>
        <v>38</v>
      </c>
    </row>
    <row r="789" spans="1:7" ht="26.1">
      <c r="A789" s="403" t="s">
        <v>19476</v>
      </c>
      <c r="B789">
        <v>7200</v>
      </c>
      <c r="C789" t="s">
        <v>19477</v>
      </c>
      <c r="D789">
        <v>36</v>
      </c>
      <c r="E789" s="404">
        <v>171110838</v>
      </c>
      <c r="F789" s="401" t="str">
        <f t="shared" si="24"/>
        <v>Í1+*sÈ81Î</v>
      </c>
      <c r="G789" t="str">
        <f t="shared" si="25"/>
        <v>06</v>
      </c>
    </row>
    <row r="790" spans="1:7" ht="26.1" hidden="1">
      <c r="A790" s="403" t="s">
        <v>19478</v>
      </c>
      <c r="B790">
        <v>32800</v>
      </c>
      <c r="C790" t="s">
        <v>19479</v>
      </c>
      <c r="D790">
        <v>353</v>
      </c>
      <c r="F790" s="401" t="e">
        <f t="shared" si="24"/>
        <v>#VALUE!</v>
      </c>
      <c r="G790" t="str">
        <f t="shared" si="25"/>
        <v>30</v>
      </c>
    </row>
    <row r="791" spans="1:7" ht="26.1" hidden="1">
      <c r="A791" s="403" t="s">
        <v>19480</v>
      </c>
      <c r="B791">
        <v>36000</v>
      </c>
      <c r="C791" t="s">
        <v>19481</v>
      </c>
      <c r="D791">
        <v>531</v>
      </c>
      <c r="F791" s="401" t="e">
        <f t="shared" si="24"/>
        <v>#VALUE!</v>
      </c>
      <c r="G791" t="str">
        <f t="shared" si="25"/>
        <v>24</v>
      </c>
    </row>
    <row r="792" spans="1:7" ht="26.1" hidden="1">
      <c r="A792" s="403" t="s">
        <v>328</v>
      </c>
      <c r="B792">
        <v>36200</v>
      </c>
      <c r="C792" t="s">
        <v>19482</v>
      </c>
      <c r="D792">
        <v>178</v>
      </c>
      <c r="E792" s="404">
        <v>171116950</v>
      </c>
      <c r="F792" s="401" t="str">
        <f t="shared" si="24"/>
        <v>Í1+0ÃÈ0CÎ</v>
      </c>
      <c r="G792" t="str">
        <f t="shared" si="25"/>
        <v>22</v>
      </c>
    </row>
    <row r="793" spans="1:7" ht="26.1">
      <c r="A793" s="403" t="s">
        <v>19483</v>
      </c>
      <c r="B793">
        <v>10400</v>
      </c>
      <c r="C793" t="s">
        <v>19484</v>
      </c>
      <c r="D793">
        <v>72</v>
      </c>
      <c r="E793" s="404">
        <v>171116704</v>
      </c>
      <c r="F793" s="401" t="str">
        <f t="shared" si="24"/>
        <v>Í1+0fÈ4^Î</v>
      </c>
      <c r="G793" t="str">
        <f t="shared" si="25"/>
        <v>40</v>
      </c>
    </row>
    <row r="794" spans="1:7" ht="26.1">
      <c r="A794" s="403" t="s">
        <v>19485</v>
      </c>
      <c r="B794">
        <v>80800</v>
      </c>
      <c r="C794" t="s">
        <v>19486</v>
      </c>
      <c r="D794">
        <v>63</v>
      </c>
      <c r="E794" s="404">
        <v>171111092</v>
      </c>
      <c r="F794" s="401" t="str">
        <f t="shared" si="24"/>
        <v>Í1++)È2ÈÎ</v>
      </c>
      <c r="G794" t="str">
        <f t="shared" si="25"/>
        <v>26</v>
      </c>
    </row>
    <row r="795" spans="1:7" ht="26.1">
      <c r="A795" s="403" t="s">
        <v>19487</v>
      </c>
      <c r="B795">
        <v>3400</v>
      </c>
      <c r="C795" t="s">
        <v>19488</v>
      </c>
      <c r="D795">
        <v>37</v>
      </c>
      <c r="E795" s="404">
        <v>171114580</v>
      </c>
      <c r="F795" s="401" t="str">
        <f t="shared" si="24"/>
        <v>Í1+.ZÈ0wÎ</v>
      </c>
      <c r="G795" t="str">
        <f t="shared" si="25"/>
        <v>34</v>
      </c>
    </row>
    <row r="796" spans="1:7" ht="26.1">
      <c r="A796" s="403" t="s">
        <v>19489</v>
      </c>
      <c r="B796">
        <v>3400</v>
      </c>
      <c r="C796" t="s">
        <v>19490</v>
      </c>
      <c r="D796">
        <v>34</v>
      </c>
      <c r="E796" s="404">
        <v>171114577</v>
      </c>
      <c r="F796" s="401" t="str">
        <f t="shared" si="24"/>
        <v>Í1+.YÈ76Î</v>
      </c>
      <c r="G796" t="str">
        <f t="shared" si="25"/>
        <v>34</v>
      </c>
    </row>
    <row r="797" spans="1:7" ht="26.1">
      <c r="A797" s="403" t="s">
        <v>19491</v>
      </c>
      <c r="B797">
        <v>29600</v>
      </c>
      <c r="C797" t="s">
        <v>19492</v>
      </c>
      <c r="D797">
        <v>275</v>
      </c>
      <c r="E797" s="404">
        <v>171111126</v>
      </c>
      <c r="F797" s="401" t="str">
        <f t="shared" si="24"/>
        <v>Í1++,È6AÎ</v>
      </c>
      <c r="G797" t="str">
        <f t="shared" si="25"/>
        <v>26</v>
      </c>
    </row>
    <row r="798" spans="1:7" ht="26.1">
      <c r="A798" s="403" t="s">
        <v>19493</v>
      </c>
      <c r="B798">
        <v>39200</v>
      </c>
      <c r="C798" t="s">
        <v>19494</v>
      </c>
      <c r="D798">
        <v>423</v>
      </c>
      <c r="E798" s="404">
        <v>171106597</v>
      </c>
      <c r="F798" s="401" t="str">
        <f t="shared" si="24"/>
        <v>Í1+&amp;[È7&amp;Î</v>
      </c>
      <c r="G798" t="str">
        <f t="shared" si="25"/>
        <v>10</v>
      </c>
    </row>
    <row r="799" spans="1:7" ht="26.1">
      <c r="A799" s="403" t="s">
        <v>19495</v>
      </c>
      <c r="B799">
        <v>18400</v>
      </c>
      <c r="C799" t="s">
        <v>19496</v>
      </c>
      <c r="D799">
        <v>57</v>
      </c>
      <c r="E799" s="404">
        <v>171114598</v>
      </c>
      <c r="F799" s="401" t="str">
        <f t="shared" si="24"/>
        <v>Í1+.[È8DÎ</v>
      </c>
      <c r="G799" t="str">
        <f t="shared" si="25"/>
        <v>34</v>
      </c>
    </row>
    <row r="800" spans="1:7" ht="26.1">
      <c r="A800" s="403" t="s">
        <v>19497</v>
      </c>
      <c r="B800">
        <v>28000</v>
      </c>
      <c r="C800" t="s">
        <v>19498</v>
      </c>
      <c r="D800">
        <v>58</v>
      </c>
      <c r="E800" s="404">
        <v>171114599</v>
      </c>
      <c r="F800" s="401" t="str">
        <f t="shared" si="24"/>
        <v>Í1+.[È9JÎ</v>
      </c>
      <c r="G800" t="str">
        <f t="shared" si="25"/>
        <v>34</v>
      </c>
    </row>
    <row r="801" spans="1:7" ht="26.1">
      <c r="A801" s="403" t="s">
        <v>19499</v>
      </c>
      <c r="B801">
        <v>39200</v>
      </c>
      <c r="C801" t="s">
        <v>19500</v>
      </c>
      <c r="D801">
        <v>426</v>
      </c>
      <c r="E801" s="404">
        <v>171109677</v>
      </c>
      <c r="F801" s="401" t="str">
        <f t="shared" si="24"/>
        <v>Í1+)cÈ7OÎ</v>
      </c>
      <c r="G801" t="str">
        <f t="shared" si="25"/>
        <v>36</v>
      </c>
    </row>
    <row r="802" spans="1:7" ht="26.1">
      <c r="A802" s="403" t="s">
        <v>19501</v>
      </c>
      <c r="B802">
        <v>18400</v>
      </c>
      <c r="C802" t="s">
        <v>19502</v>
      </c>
      <c r="D802">
        <v>384</v>
      </c>
      <c r="E802" s="404">
        <v>171111967</v>
      </c>
      <c r="F802" s="401" t="str">
        <f t="shared" si="24"/>
        <v>Í1++ÄÈ7bÎ</v>
      </c>
      <c r="G802" t="str">
        <f t="shared" si="25"/>
        <v>24</v>
      </c>
    </row>
    <row r="803" spans="1:7" ht="26.1">
      <c r="A803" s="403" t="s">
        <v>19503</v>
      </c>
      <c r="B803">
        <v>3400</v>
      </c>
      <c r="C803" t="s">
        <v>19504</v>
      </c>
      <c r="D803">
        <v>148</v>
      </c>
      <c r="E803" s="404">
        <v>171114681</v>
      </c>
      <c r="F803" s="401" t="str">
        <f t="shared" si="24"/>
        <v>Í1+.dÈ1&gt;Î</v>
      </c>
      <c r="G803" t="str">
        <f t="shared" si="25"/>
        <v>34</v>
      </c>
    </row>
    <row r="804" spans="1:7" ht="26.1">
      <c r="A804" s="403" t="s">
        <v>19505</v>
      </c>
      <c r="B804">
        <v>63200</v>
      </c>
      <c r="C804" t="s">
        <v>19506</v>
      </c>
      <c r="D804">
        <v>147</v>
      </c>
      <c r="E804" s="404">
        <v>171114680</v>
      </c>
      <c r="F804" s="401" t="str">
        <f t="shared" si="24"/>
        <v>Í1+.dÈ08Î</v>
      </c>
      <c r="G804" t="str">
        <f t="shared" si="25"/>
        <v>34</v>
      </c>
    </row>
    <row r="805" spans="1:7" ht="26.1" hidden="1">
      <c r="A805" s="403" t="s">
        <v>3375</v>
      </c>
      <c r="B805">
        <v>21600</v>
      </c>
      <c r="C805" t="s">
        <v>19507</v>
      </c>
      <c r="D805">
        <v>510</v>
      </c>
      <c r="F805" s="401" t="e">
        <f t="shared" si="24"/>
        <v>#VALUE!</v>
      </c>
      <c r="G805" t="str">
        <f t="shared" si="25"/>
        <v>26</v>
      </c>
    </row>
    <row r="806" spans="1:7" ht="26.1">
      <c r="A806" s="403" t="s">
        <v>19508</v>
      </c>
      <c r="B806">
        <v>45600</v>
      </c>
      <c r="C806" t="s">
        <v>19509</v>
      </c>
      <c r="D806">
        <v>391</v>
      </c>
      <c r="E806" s="404">
        <v>171106570</v>
      </c>
      <c r="F806" s="401" t="str">
        <f t="shared" si="24"/>
        <v>Í1+&amp;YÈ0[Î</v>
      </c>
      <c r="G806" t="str">
        <f t="shared" si="25"/>
        <v>10</v>
      </c>
    </row>
    <row r="807" spans="1:7" ht="26.1">
      <c r="A807" s="403" t="s">
        <v>19510</v>
      </c>
      <c r="B807">
        <v>21600</v>
      </c>
      <c r="C807" t="s">
        <v>19511</v>
      </c>
      <c r="D807">
        <v>188</v>
      </c>
      <c r="E807" s="404">
        <v>171116787</v>
      </c>
      <c r="F807" s="401" t="str">
        <f t="shared" si="24"/>
        <v>Í1+0nÈ7)Î</v>
      </c>
      <c r="G807" t="str">
        <f t="shared" si="25"/>
        <v>40</v>
      </c>
    </row>
    <row r="808" spans="1:7" ht="26.1">
      <c r="A808" s="403" t="s">
        <v>19512</v>
      </c>
      <c r="B808">
        <v>7200</v>
      </c>
      <c r="C808" t="s">
        <v>19513</v>
      </c>
      <c r="D808">
        <v>394</v>
      </c>
      <c r="E808" s="404">
        <v>171116001</v>
      </c>
      <c r="F808" s="401" t="str">
        <f t="shared" si="24"/>
        <v>Í1+0ÂÈ1iÎ</v>
      </c>
      <c r="G808" t="str">
        <f t="shared" si="25"/>
        <v>38</v>
      </c>
    </row>
    <row r="809" spans="1:7" ht="26.1" hidden="1">
      <c r="A809" s="403" t="s">
        <v>19514</v>
      </c>
      <c r="B809">
        <v>3400</v>
      </c>
      <c r="C809" t="s">
        <v>19515</v>
      </c>
      <c r="D809">
        <v>469</v>
      </c>
      <c r="F809" s="401" t="e">
        <f t="shared" si="24"/>
        <v>#VALUE!</v>
      </c>
      <c r="G809" t="str">
        <f t="shared" si="25"/>
        <v>42</v>
      </c>
    </row>
    <row r="810" spans="1:7" ht="26.1">
      <c r="A810" s="403" t="s">
        <v>2975</v>
      </c>
      <c r="B810">
        <v>23200</v>
      </c>
      <c r="C810" t="s">
        <v>19516</v>
      </c>
      <c r="D810">
        <v>124</v>
      </c>
      <c r="E810" s="404">
        <v>171106856</v>
      </c>
      <c r="F810" s="401" t="str">
        <f t="shared" si="24"/>
        <v>Í1+&amp;uÈ6!Î</v>
      </c>
      <c r="G810" t="str">
        <f t="shared" si="25"/>
        <v>10</v>
      </c>
    </row>
    <row r="811" spans="1:7" ht="26.1">
      <c r="A811" s="403" t="s">
        <v>19517</v>
      </c>
      <c r="B811">
        <v>10400</v>
      </c>
      <c r="C811" t="s">
        <v>19518</v>
      </c>
      <c r="D811">
        <v>421</v>
      </c>
      <c r="E811" s="404">
        <v>171116013</v>
      </c>
      <c r="F811" s="401" t="str">
        <f t="shared" si="24"/>
        <v>Í1+0!È3yÎ</v>
      </c>
      <c r="G811" t="str">
        <f t="shared" si="25"/>
        <v>38</v>
      </c>
    </row>
    <row r="812" spans="1:7" ht="26.1" hidden="1">
      <c r="A812" s="403" t="s">
        <v>19519</v>
      </c>
      <c r="B812">
        <v>2100</v>
      </c>
      <c r="C812" t="s">
        <v>19520</v>
      </c>
      <c r="D812">
        <v>476</v>
      </c>
      <c r="F812" s="401" t="e">
        <f t="shared" si="24"/>
        <v>#VALUE!</v>
      </c>
      <c r="G812" t="str">
        <f t="shared" si="25"/>
        <v>30</v>
      </c>
    </row>
    <row r="813" spans="1:7" ht="26.1">
      <c r="A813" s="403" t="s">
        <v>19521</v>
      </c>
      <c r="B813">
        <v>26400</v>
      </c>
      <c r="C813" t="s">
        <v>19522</v>
      </c>
      <c r="D813">
        <v>122</v>
      </c>
      <c r="E813" s="404">
        <v>171116735</v>
      </c>
      <c r="F813" s="401" t="str">
        <f t="shared" si="24"/>
        <v>Í1+0iÈ5pÎ</v>
      </c>
      <c r="G813" t="str">
        <f t="shared" si="25"/>
        <v>40</v>
      </c>
    </row>
    <row r="814" spans="1:7" ht="26.1">
      <c r="A814" s="403" t="s">
        <v>19523</v>
      </c>
      <c r="B814">
        <v>7200</v>
      </c>
      <c r="C814" t="s">
        <v>19524</v>
      </c>
      <c r="D814">
        <v>9</v>
      </c>
      <c r="E814" s="404">
        <v>171116038</v>
      </c>
      <c r="F814" s="401" t="str">
        <f t="shared" si="24"/>
        <v>Í1+0#È88Î</v>
      </c>
      <c r="G814" t="str">
        <f t="shared" si="25"/>
        <v>38</v>
      </c>
    </row>
    <row r="815" spans="1:7" ht="26.1">
      <c r="A815" s="403" t="s">
        <v>19525</v>
      </c>
      <c r="B815">
        <v>7200</v>
      </c>
      <c r="C815" t="s">
        <v>19526</v>
      </c>
      <c r="D815">
        <v>323</v>
      </c>
      <c r="E815" s="404">
        <v>171116079</v>
      </c>
      <c r="F815" s="401" t="str">
        <f t="shared" si="24"/>
        <v>Í1+0'È9NÎ</v>
      </c>
      <c r="G815" t="str">
        <f t="shared" si="25"/>
        <v>38</v>
      </c>
    </row>
    <row r="816" spans="1:7" ht="26.1" hidden="1">
      <c r="A816" s="403" t="s">
        <v>19527</v>
      </c>
      <c r="B816">
        <v>15200</v>
      </c>
      <c r="C816" t="s">
        <v>19528</v>
      </c>
      <c r="D816">
        <v>206</v>
      </c>
      <c r="F816" s="401" t="e">
        <f t="shared" si="24"/>
        <v>#VALUE!</v>
      </c>
      <c r="G816" t="str">
        <f t="shared" si="25"/>
        <v>30</v>
      </c>
    </row>
    <row r="817" spans="1:7" ht="26.1">
      <c r="A817" s="403" t="s">
        <v>19529</v>
      </c>
      <c r="B817">
        <v>8800</v>
      </c>
      <c r="C817" t="s">
        <v>19530</v>
      </c>
      <c r="D817">
        <v>531</v>
      </c>
      <c r="E817" s="404">
        <v>171109581</v>
      </c>
      <c r="F817" s="401" t="str">
        <f t="shared" si="24"/>
        <v>Í1+)ZÈ1nÎ</v>
      </c>
      <c r="G817" t="str">
        <f t="shared" si="25"/>
        <v>36</v>
      </c>
    </row>
    <row r="818" spans="1:7" ht="26.1">
      <c r="A818" s="403" t="s">
        <v>19531</v>
      </c>
      <c r="B818">
        <v>18400</v>
      </c>
      <c r="C818" t="s">
        <v>19532</v>
      </c>
      <c r="D818">
        <v>532</v>
      </c>
      <c r="E818" s="404">
        <v>171109580</v>
      </c>
      <c r="F818" s="401" t="str">
        <f t="shared" si="24"/>
        <v>Í1+)ZÈ0hÎ</v>
      </c>
      <c r="G818" t="str">
        <f t="shared" si="25"/>
        <v>36</v>
      </c>
    </row>
    <row r="819" spans="1:7" ht="26.1" hidden="1">
      <c r="A819" s="403" t="s">
        <v>19533</v>
      </c>
      <c r="B819">
        <v>21600</v>
      </c>
      <c r="C819" t="s">
        <v>19534</v>
      </c>
      <c r="D819">
        <v>590</v>
      </c>
      <c r="F819" s="401" t="e">
        <f t="shared" si="24"/>
        <v>#VALUE!</v>
      </c>
      <c r="G819" t="str">
        <f t="shared" si="25"/>
        <v>30</v>
      </c>
    </row>
    <row r="820" spans="1:7" ht="26.1">
      <c r="A820" s="403" t="s">
        <v>19535</v>
      </c>
      <c r="B820">
        <v>4700</v>
      </c>
      <c r="C820" t="s">
        <v>19536</v>
      </c>
      <c r="D820">
        <v>428</v>
      </c>
      <c r="E820" s="404">
        <v>171116018</v>
      </c>
      <c r="F820" s="401" t="str">
        <f t="shared" si="24"/>
        <v>Í1+0!È80Î</v>
      </c>
      <c r="G820" t="str">
        <f t="shared" si="25"/>
        <v>38</v>
      </c>
    </row>
    <row r="821" spans="1:7" ht="26.1">
      <c r="A821" s="403" t="s">
        <v>19537</v>
      </c>
      <c r="B821">
        <v>10400</v>
      </c>
      <c r="C821" t="s">
        <v>19538</v>
      </c>
      <c r="D821">
        <v>430</v>
      </c>
      <c r="E821" s="404">
        <v>171116019</v>
      </c>
      <c r="F821" s="401" t="str">
        <f t="shared" si="24"/>
        <v>Í1+0!È96Î</v>
      </c>
      <c r="G821" t="str">
        <f t="shared" si="25"/>
        <v>38</v>
      </c>
    </row>
    <row r="822" spans="1:7" ht="26.1">
      <c r="A822" s="403" t="s">
        <v>19539</v>
      </c>
      <c r="B822">
        <v>36000</v>
      </c>
      <c r="C822" t="s">
        <v>19540</v>
      </c>
      <c r="D822">
        <v>308</v>
      </c>
      <c r="E822" s="404">
        <v>171106693</v>
      </c>
      <c r="F822" s="401" t="str">
        <f t="shared" si="24"/>
        <v>Í1+&amp;eÈ36Î</v>
      </c>
      <c r="G822" t="str">
        <f t="shared" si="25"/>
        <v>10</v>
      </c>
    </row>
    <row r="823" spans="1:7" ht="26.1">
      <c r="A823" s="403" t="s">
        <v>8977</v>
      </c>
      <c r="B823">
        <v>98400</v>
      </c>
      <c r="C823" t="s">
        <v>19541</v>
      </c>
      <c r="D823">
        <v>31</v>
      </c>
      <c r="E823" s="404">
        <v>171113968</v>
      </c>
      <c r="F823" s="401" t="str">
        <f t="shared" si="24"/>
        <v>Í1+-ÄÈ8nÎ</v>
      </c>
      <c r="G823" t="str">
        <f t="shared" si="25"/>
        <v>32</v>
      </c>
    </row>
    <row r="824" spans="1:7" ht="26.1" hidden="1">
      <c r="A824" s="403" t="s">
        <v>422</v>
      </c>
      <c r="B824">
        <v>674600</v>
      </c>
      <c r="C824" t="s">
        <v>19542</v>
      </c>
      <c r="D824">
        <v>272</v>
      </c>
      <c r="E824" s="404">
        <v>171117037</v>
      </c>
      <c r="F824" s="401" t="str">
        <f t="shared" si="24"/>
        <v>Í1+1#È75Î</v>
      </c>
      <c r="G824" t="str">
        <f t="shared" si="25"/>
        <v>22</v>
      </c>
    </row>
    <row r="825" spans="1:7" ht="26.1" hidden="1">
      <c r="A825" s="403" t="s">
        <v>411</v>
      </c>
      <c r="B825">
        <v>69800</v>
      </c>
      <c r="C825" t="s">
        <v>19543</v>
      </c>
      <c r="D825">
        <v>261</v>
      </c>
      <c r="E825" s="404">
        <v>171117027</v>
      </c>
      <c r="F825" s="401" t="str">
        <f t="shared" si="24"/>
        <v>Í1+1"È71Î</v>
      </c>
      <c r="G825" t="str">
        <f t="shared" si="25"/>
        <v>22</v>
      </c>
    </row>
    <row r="826" spans="1:7" ht="26.1">
      <c r="A826" s="403" t="s">
        <v>19544</v>
      </c>
      <c r="B826">
        <v>24800</v>
      </c>
      <c r="C826" t="s">
        <v>19545</v>
      </c>
      <c r="D826">
        <v>116</v>
      </c>
      <c r="E826" s="404">
        <v>171110750</v>
      </c>
      <c r="F826" s="401" t="str">
        <f t="shared" si="24"/>
        <v>Í1+*kÈ0HÎ</v>
      </c>
      <c r="G826" t="str">
        <f t="shared" si="25"/>
        <v>06</v>
      </c>
    </row>
    <row r="827" spans="1:7" ht="26.1">
      <c r="A827" s="403" t="s">
        <v>19546</v>
      </c>
      <c r="B827">
        <v>13600</v>
      </c>
      <c r="C827" t="s">
        <v>19547</v>
      </c>
      <c r="D827">
        <v>120</v>
      </c>
      <c r="E827" s="404">
        <v>171107146</v>
      </c>
      <c r="F827" s="401" t="str">
        <f t="shared" si="24"/>
        <v>Í1+'.È6=Î</v>
      </c>
      <c r="G827" t="str">
        <f t="shared" si="25"/>
        <v>04</v>
      </c>
    </row>
    <row r="828" spans="1:7" ht="26.1" hidden="1">
      <c r="A828" s="403" t="s">
        <v>19548</v>
      </c>
      <c r="B828">
        <v>24800</v>
      </c>
      <c r="C828" t="s">
        <v>19549</v>
      </c>
      <c r="D828">
        <v>520</v>
      </c>
      <c r="F828" s="401" t="e">
        <f t="shared" si="24"/>
        <v>#VALUE!</v>
      </c>
      <c r="G828" t="str">
        <f t="shared" si="25"/>
        <v>24</v>
      </c>
    </row>
    <row r="829" spans="1:7" ht="26.1" hidden="1">
      <c r="A829" s="403" t="s">
        <v>19550</v>
      </c>
      <c r="B829">
        <v>12000</v>
      </c>
      <c r="C829" t="s">
        <v>19551</v>
      </c>
      <c r="D829">
        <v>544</v>
      </c>
      <c r="F829" s="401" t="e">
        <f t="shared" si="24"/>
        <v>#VALUE!</v>
      </c>
      <c r="G829" t="str">
        <f t="shared" si="25"/>
        <v>32</v>
      </c>
    </row>
    <row r="830" spans="1:7" ht="26.1">
      <c r="A830" s="403" t="s">
        <v>19552</v>
      </c>
      <c r="B830">
        <v>2100</v>
      </c>
      <c r="C830" t="s">
        <v>19553</v>
      </c>
      <c r="D830">
        <v>224</v>
      </c>
      <c r="E830" s="404">
        <v>171110609</v>
      </c>
      <c r="F830" s="401" t="str">
        <f t="shared" si="24"/>
        <v>Í1+*\È9BÎ</v>
      </c>
      <c r="G830" t="str">
        <f t="shared" si="25"/>
        <v>06</v>
      </c>
    </row>
    <row r="831" spans="1:7" ht="26.1">
      <c r="A831" s="403" t="s">
        <v>19554</v>
      </c>
      <c r="B831">
        <v>100000</v>
      </c>
      <c r="C831" t="s">
        <v>19555</v>
      </c>
      <c r="D831">
        <v>226</v>
      </c>
      <c r="E831" s="404">
        <v>171108724</v>
      </c>
      <c r="F831" s="401" t="str">
        <f t="shared" si="24"/>
        <v>Í1+(hÈ4NÎ</v>
      </c>
      <c r="G831" t="str">
        <f t="shared" si="25"/>
        <v>16</v>
      </c>
    </row>
    <row r="832" spans="1:7" ht="26.1">
      <c r="A832" s="403" t="s">
        <v>19556</v>
      </c>
      <c r="B832">
        <v>20000</v>
      </c>
      <c r="C832" t="s">
        <v>19557</v>
      </c>
      <c r="D832">
        <v>456</v>
      </c>
      <c r="E832" s="404">
        <v>171111860</v>
      </c>
      <c r="F832" s="401" t="str">
        <f t="shared" si="24"/>
        <v>Í1++vÈ0wÎ</v>
      </c>
      <c r="G832" t="str">
        <f t="shared" si="25"/>
        <v>24</v>
      </c>
    </row>
    <row r="833" spans="1:7" ht="26.1">
      <c r="A833" s="403" t="s">
        <v>19558</v>
      </c>
      <c r="B833">
        <v>4700</v>
      </c>
      <c r="C833" t="s">
        <v>19559</v>
      </c>
      <c r="D833">
        <v>371</v>
      </c>
      <c r="E833" s="404">
        <v>171106741</v>
      </c>
      <c r="F833" s="401" t="str">
        <f t="shared" si="24"/>
        <v>Í1+&amp;jÈ1&gt;Î</v>
      </c>
      <c r="G833" t="str">
        <f t="shared" si="25"/>
        <v>10</v>
      </c>
    </row>
    <row r="834" spans="1:7" ht="26.1">
      <c r="A834" s="403" t="s">
        <v>19560</v>
      </c>
      <c r="B834">
        <v>39200</v>
      </c>
      <c r="C834" t="s">
        <v>19561</v>
      </c>
      <c r="D834">
        <v>201</v>
      </c>
      <c r="E834" s="404">
        <v>171110523</v>
      </c>
      <c r="F834" s="401" t="str">
        <f t="shared" si="24"/>
        <v>Í1+*TÈ3eÎ</v>
      </c>
      <c r="G834" t="str">
        <f t="shared" si="25"/>
        <v>06</v>
      </c>
    </row>
    <row r="835" spans="1:7" ht="26.1">
      <c r="A835" s="403" t="s">
        <v>19562</v>
      </c>
      <c r="B835">
        <v>34400</v>
      </c>
      <c r="C835" t="s">
        <v>19563</v>
      </c>
      <c r="D835">
        <v>439</v>
      </c>
      <c r="E835" s="404">
        <v>171111067</v>
      </c>
      <c r="F835" s="401" t="str">
        <f t="shared" ref="F835:F898" si="26">Code128(E835)</f>
        <v>Í1++&amp;È7/Î</v>
      </c>
      <c r="G835" t="str">
        <f t="shared" si="25"/>
        <v>26</v>
      </c>
    </row>
    <row r="836" spans="1:7" ht="26.1">
      <c r="A836" s="403" t="s">
        <v>19564</v>
      </c>
      <c r="B836">
        <v>26400</v>
      </c>
      <c r="C836" t="s">
        <v>19565</v>
      </c>
      <c r="D836">
        <v>462</v>
      </c>
      <c r="E836" s="404">
        <v>171114384</v>
      </c>
      <c r="F836" s="401" t="str">
        <f t="shared" si="26"/>
        <v>Í1+.FÈ4?Î</v>
      </c>
      <c r="G836" t="str">
        <f t="shared" ref="G836:G899" si="27">LEFT(C836,2)</f>
        <v>32</v>
      </c>
    </row>
    <row r="837" spans="1:7" ht="26.1" hidden="1">
      <c r="A837" s="403" t="s">
        <v>19566</v>
      </c>
      <c r="B837">
        <v>2100</v>
      </c>
      <c r="C837" t="s">
        <v>19567</v>
      </c>
      <c r="D837">
        <v>539</v>
      </c>
      <c r="F837" s="401" t="e">
        <f t="shared" si="26"/>
        <v>#VALUE!</v>
      </c>
      <c r="G837" t="str">
        <f t="shared" si="27"/>
        <v>42</v>
      </c>
    </row>
    <row r="838" spans="1:7" ht="26.1">
      <c r="A838" s="403" t="s">
        <v>19568</v>
      </c>
      <c r="B838">
        <v>16800</v>
      </c>
      <c r="C838" t="s">
        <v>19569</v>
      </c>
      <c r="D838">
        <v>96</v>
      </c>
      <c r="E838" s="404">
        <v>171107169</v>
      </c>
      <c r="F838" s="401" t="str">
        <f t="shared" si="26"/>
        <v>Í1+'0È9WÎ</v>
      </c>
      <c r="G838" t="str">
        <f t="shared" si="27"/>
        <v>04</v>
      </c>
    </row>
    <row r="839" spans="1:7" ht="26.1">
      <c r="A839" s="403" t="s">
        <v>19570</v>
      </c>
      <c r="B839">
        <v>7200</v>
      </c>
      <c r="C839" t="s">
        <v>19571</v>
      </c>
      <c r="D839">
        <v>95</v>
      </c>
      <c r="E839" s="404">
        <v>171107170</v>
      </c>
      <c r="F839" s="401" t="str">
        <f t="shared" si="26"/>
        <v>Í1+'1È0%Î</v>
      </c>
      <c r="G839" t="str">
        <f t="shared" si="27"/>
        <v>04</v>
      </c>
    </row>
    <row r="840" spans="1:7" ht="26.1">
      <c r="A840" s="403" t="s">
        <v>19572</v>
      </c>
      <c r="B840">
        <v>84000</v>
      </c>
      <c r="C840" t="s">
        <v>19573</v>
      </c>
      <c r="D840">
        <v>180</v>
      </c>
      <c r="E840" s="404">
        <v>171107024</v>
      </c>
      <c r="F840" s="401" t="str">
        <f t="shared" si="26"/>
        <v>Í1+'"È4hÎ</v>
      </c>
      <c r="G840" t="str">
        <f t="shared" si="27"/>
        <v>04</v>
      </c>
    </row>
    <row r="841" spans="1:7" ht="26.1">
      <c r="A841" s="403" t="s">
        <v>19574</v>
      </c>
      <c r="B841">
        <v>24800</v>
      </c>
      <c r="C841" t="s">
        <v>19575</v>
      </c>
      <c r="D841">
        <v>307</v>
      </c>
      <c r="E841" s="404">
        <v>171107014</v>
      </c>
      <c r="F841" s="401" t="str">
        <f t="shared" si="26"/>
        <v>Í1+'!È4dÎ</v>
      </c>
      <c r="G841" t="str">
        <f t="shared" si="27"/>
        <v>04</v>
      </c>
    </row>
    <row r="842" spans="1:7" ht="26.1">
      <c r="A842" s="403" t="s">
        <v>19576</v>
      </c>
      <c r="B842">
        <v>16800</v>
      </c>
      <c r="C842" t="s">
        <v>19577</v>
      </c>
      <c r="D842">
        <v>282</v>
      </c>
      <c r="E842" s="404">
        <v>171106988</v>
      </c>
      <c r="F842" s="401" t="str">
        <f t="shared" si="26"/>
        <v>Í1+&amp;ÆÈ8aÎ</v>
      </c>
      <c r="G842" t="str">
        <f t="shared" si="27"/>
        <v>04</v>
      </c>
    </row>
    <row r="843" spans="1:7" ht="26.1" hidden="1">
      <c r="A843" s="403" t="s">
        <v>19578</v>
      </c>
      <c r="B843">
        <v>26400</v>
      </c>
      <c r="C843" t="s">
        <v>19579</v>
      </c>
      <c r="D843">
        <v>535</v>
      </c>
      <c r="F843" s="401" t="e">
        <f t="shared" si="26"/>
        <v>#VALUE!</v>
      </c>
      <c r="G843" t="str">
        <f t="shared" si="27"/>
        <v>04</v>
      </c>
    </row>
    <row r="844" spans="1:7" ht="26.1" hidden="1">
      <c r="A844" s="403" t="s">
        <v>19580</v>
      </c>
      <c r="B844">
        <v>32800</v>
      </c>
      <c r="C844" t="s">
        <v>19581</v>
      </c>
      <c r="D844">
        <v>532</v>
      </c>
      <c r="F844" s="401" t="e">
        <f t="shared" si="26"/>
        <v>#VALUE!</v>
      </c>
      <c r="G844" t="str">
        <f t="shared" si="27"/>
        <v>04</v>
      </c>
    </row>
    <row r="845" spans="1:7" ht="26.1" hidden="1">
      <c r="A845" s="403" t="s">
        <v>19582</v>
      </c>
      <c r="B845">
        <v>56800</v>
      </c>
      <c r="C845" t="s">
        <v>19583</v>
      </c>
      <c r="D845">
        <v>533</v>
      </c>
      <c r="F845" s="401" t="e">
        <f t="shared" si="26"/>
        <v>#VALUE!</v>
      </c>
      <c r="G845" t="str">
        <f t="shared" si="27"/>
        <v>04</v>
      </c>
    </row>
    <row r="846" spans="1:7" ht="26.1">
      <c r="A846" s="403" t="s">
        <v>19584</v>
      </c>
      <c r="B846">
        <v>10400</v>
      </c>
      <c r="C846" t="s">
        <v>19585</v>
      </c>
      <c r="D846">
        <v>344</v>
      </c>
      <c r="E846" s="404">
        <v>171114852</v>
      </c>
      <c r="F846" s="401" t="str">
        <f t="shared" si="26"/>
        <v>Í1+.uÈ2!Î</v>
      </c>
      <c r="G846" t="str">
        <f t="shared" si="27"/>
        <v>34</v>
      </c>
    </row>
    <row r="847" spans="1:7" ht="26.1">
      <c r="A847" s="403" t="s">
        <v>19586</v>
      </c>
      <c r="B847">
        <v>3400</v>
      </c>
      <c r="C847" t="s">
        <v>19587</v>
      </c>
      <c r="D847">
        <v>345</v>
      </c>
      <c r="E847" s="404">
        <v>171114853</v>
      </c>
      <c r="F847" s="401" t="str">
        <f t="shared" si="26"/>
        <v>Í1+.uÈ3'Î</v>
      </c>
      <c r="G847" t="str">
        <f t="shared" si="27"/>
        <v>34</v>
      </c>
    </row>
    <row r="848" spans="1:7" ht="26.1">
      <c r="A848" s="403" t="s">
        <v>19588</v>
      </c>
      <c r="B848">
        <v>52000</v>
      </c>
      <c r="C848" t="s">
        <v>19589</v>
      </c>
      <c r="D848">
        <v>143</v>
      </c>
      <c r="E848" s="404">
        <v>171115859</v>
      </c>
      <c r="F848" s="401" t="str">
        <f t="shared" si="26"/>
        <v>Í1+/uÈ9NÎ</v>
      </c>
      <c r="G848" t="str">
        <f t="shared" si="27"/>
        <v>38</v>
      </c>
    </row>
    <row r="849" spans="1:7" ht="26.1">
      <c r="A849" s="403" t="s">
        <v>19590</v>
      </c>
      <c r="B849">
        <v>1037600</v>
      </c>
      <c r="C849" t="s">
        <v>19591</v>
      </c>
      <c r="D849">
        <v>292</v>
      </c>
      <c r="E849" s="404">
        <v>171115944</v>
      </c>
      <c r="F849" s="401" t="str">
        <f t="shared" si="26"/>
        <v>Í1+/~È4TÎ</v>
      </c>
      <c r="G849" t="str">
        <f t="shared" si="27"/>
        <v>38</v>
      </c>
    </row>
    <row r="850" spans="1:7" ht="26.1">
      <c r="A850" s="403" t="s">
        <v>19592</v>
      </c>
      <c r="B850">
        <v>8800</v>
      </c>
      <c r="C850" t="s">
        <v>19593</v>
      </c>
      <c r="D850">
        <v>319</v>
      </c>
      <c r="E850" s="404">
        <v>171109769</v>
      </c>
      <c r="F850" s="401" t="str">
        <f t="shared" si="26"/>
        <v>Í1+)lÈ9ÃÎ</v>
      </c>
      <c r="G850" t="str">
        <f t="shared" si="27"/>
        <v>36</v>
      </c>
    </row>
    <row r="851" spans="1:7" ht="26.1">
      <c r="A851" s="403" t="s">
        <v>19594</v>
      </c>
      <c r="B851">
        <v>66400</v>
      </c>
      <c r="C851" t="s">
        <v>19595</v>
      </c>
      <c r="D851">
        <v>228</v>
      </c>
      <c r="E851" s="404">
        <v>171111046</v>
      </c>
      <c r="F851" s="401" t="str">
        <f t="shared" si="26"/>
        <v>Í1++$È6!Î</v>
      </c>
      <c r="G851" t="str">
        <f t="shared" si="27"/>
        <v>26</v>
      </c>
    </row>
    <row r="852" spans="1:7" ht="26.1" hidden="1">
      <c r="A852" s="403" t="s">
        <v>19596</v>
      </c>
      <c r="B852">
        <v>58400</v>
      </c>
      <c r="C852" t="s">
        <v>19597</v>
      </c>
      <c r="D852">
        <v>492</v>
      </c>
      <c r="F852" s="401" t="e">
        <f t="shared" si="26"/>
        <v>#VALUE!</v>
      </c>
      <c r="G852" t="str">
        <f t="shared" si="27"/>
        <v>10</v>
      </c>
    </row>
    <row r="853" spans="1:7" ht="26.1">
      <c r="A853" s="403" t="s">
        <v>19598</v>
      </c>
      <c r="B853">
        <v>7200</v>
      </c>
      <c r="C853" t="s">
        <v>19599</v>
      </c>
      <c r="D853">
        <v>315</v>
      </c>
      <c r="E853" s="404">
        <v>171114246</v>
      </c>
      <c r="F853" s="401" t="str">
        <f t="shared" si="26"/>
        <v>Í1+.8È6zÎ</v>
      </c>
      <c r="G853" t="str">
        <f t="shared" si="27"/>
        <v>32</v>
      </c>
    </row>
    <row r="854" spans="1:7" ht="26.1" hidden="1">
      <c r="A854" s="403" t="s">
        <v>19600</v>
      </c>
      <c r="B854">
        <v>185000</v>
      </c>
      <c r="C854" t="s">
        <v>19601</v>
      </c>
      <c r="D854">
        <v>415</v>
      </c>
      <c r="F854" s="401" t="e">
        <f t="shared" si="26"/>
        <v>#VALUE!</v>
      </c>
      <c r="G854" t="str">
        <f t="shared" si="27"/>
        <v>22</v>
      </c>
    </row>
    <row r="855" spans="1:7" ht="26.1" hidden="1">
      <c r="A855" s="403" t="s">
        <v>19602</v>
      </c>
      <c r="B855">
        <v>7200</v>
      </c>
      <c r="C855" t="s">
        <v>19603</v>
      </c>
      <c r="D855">
        <v>580</v>
      </c>
      <c r="F855" s="401" t="e">
        <f t="shared" si="26"/>
        <v>#VALUE!</v>
      </c>
      <c r="G855" t="str">
        <f t="shared" si="27"/>
        <v>34</v>
      </c>
    </row>
    <row r="856" spans="1:7" ht="26.1">
      <c r="A856" s="403" t="s">
        <v>19604</v>
      </c>
      <c r="B856">
        <v>16800</v>
      </c>
      <c r="C856" t="s">
        <v>19605</v>
      </c>
      <c r="D856">
        <v>382</v>
      </c>
      <c r="E856" s="404">
        <v>171115996</v>
      </c>
      <c r="F856" s="401" t="str">
        <f t="shared" si="26"/>
        <v>Í1+/ÇÈ6tÎ</v>
      </c>
      <c r="G856" t="str">
        <f t="shared" si="27"/>
        <v>38</v>
      </c>
    </row>
    <row r="857" spans="1:7" ht="26.1">
      <c r="A857" s="403" t="s">
        <v>19606</v>
      </c>
      <c r="B857">
        <v>4700</v>
      </c>
      <c r="C857" t="s">
        <v>19607</v>
      </c>
      <c r="D857">
        <v>4</v>
      </c>
      <c r="E857" s="404">
        <v>171111868</v>
      </c>
      <c r="F857" s="401" t="str">
        <f t="shared" si="26"/>
        <v>Í1++vÈ8@Î</v>
      </c>
      <c r="G857" t="str">
        <f t="shared" si="27"/>
        <v>24</v>
      </c>
    </row>
    <row r="858" spans="1:7" ht="26.1" hidden="1">
      <c r="A858" s="403" t="s">
        <v>19608</v>
      </c>
      <c r="B858">
        <v>13600</v>
      </c>
      <c r="C858" t="s">
        <v>19609</v>
      </c>
      <c r="D858">
        <v>277</v>
      </c>
      <c r="F858" s="401" t="e">
        <f t="shared" si="26"/>
        <v>#VALUE!</v>
      </c>
      <c r="G858" t="str">
        <f t="shared" si="27"/>
        <v>30</v>
      </c>
    </row>
    <row r="859" spans="1:7" ht="26.1">
      <c r="A859" s="403" t="s">
        <v>19610</v>
      </c>
      <c r="B859">
        <v>34400</v>
      </c>
      <c r="C859" t="s">
        <v>19611</v>
      </c>
      <c r="D859">
        <v>268</v>
      </c>
      <c r="E859" s="404">
        <v>171108648</v>
      </c>
      <c r="F859" s="401" t="str">
        <f t="shared" si="26"/>
        <v>Í1+(`È8FÎ</v>
      </c>
      <c r="G859" t="str">
        <f t="shared" si="27"/>
        <v>16</v>
      </c>
    </row>
    <row r="860" spans="1:7" ht="26.1">
      <c r="A860" s="403" t="s">
        <v>19612</v>
      </c>
      <c r="B860">
        <v>36000</v>
      </c>
      <c r="C860" t="s">
        <v>19613</v>
      </c>
      <c r="D860">
        <v>461</v>
      </c>
      <c r="E860" s="404">
        <v>171107306</v>
      </c>
      <c r="F860" s="401" t="str">
        <f t="shared" si="26"/>
        <v>Í1+'&gt;È6}Î</v>
      </c>
      <c r="G860" t="str">
        <f t="shared" si="27"/>
        <v>04</v>
      </c>
    </row>
    <row r="861" spans="1:7" ht="26.1">
      <c r="A861" s="403" t="s">
        <v>19614</v>
      </c>
      <c r="B861">
        <v>15200</v>
      </c>
      <c r="C861" t="s">
        <v>19615</v>
      </c>
      <c r="D861">
        <v>455</v>
      </c>
      <c r="E861" s="404">
        <v>171111939</v>
      </c>
      <c r="F861" s="401" t="str">
        <f t="shared" si="26"/>
        <v>Í1++}È9bÎ</v>
      </c>
      <c r="G861" t="str">
        <f t="shared" si="27"/>
        <v>24</v>
      </c>
    </row>
    <row r="862" spans="1:7" ht="26.1" hidden="1">
      <c r="A862" s="403" t="s">
        <v>10474</v>
      </c>
      <c r="B862">
        <v>121000</v>
      </c>
      <c r="C862" t="s">
        <v>19616</v>
      </c>
      <c r="D862">
        <v>380</v>
      </c>
      <c r="F862" s="401" t="e">
        <f t="shared" si="26"/>
        <v>#VALUE!</v>
      </c>
      <c r="G862" t="str">
        <f t="shared" si="27"/>
        <v>22</v>
      </c>
    </row>
    <row r="863" spans="1:7" ht="26.1" hidden="1">
      <c r="A863" s="403" t="s">
        <v>19617</v>
      </c>
      <c r="B863">
        <v>7200</v>
      </c>
      <c r="C863" t="s">
        <v>19618</v>
      </c>
      <c r="D863">
        <v>121</v>
      </c>
      <c r="F863" s="401" t="e">
        <f t="shared" si="26"/>
        <v>#VALUE!</v>
      </c>
      <c r="G863" t="str">
        <f t="shared" si="27"/>
        <v>30</v>
      </c>
    </row>
    <row r="864" spans="1:7" ht="26.1">
      <c r="A864" s="403" t="s">
        <v>19619</v>
      </c>
      <c r="B864">
        <v>39200</v>
      </c>
      <c r="C864" t="s">
        <v>19620</v>
      </c>
      <c r="D864">
        <v>57</v>
      </c>
      <c r="E864" s="404">
        <v>171111032</v>
      </c>
      <c r="F864" s="401" t="str">
        <f t="shared" si="26"/>
        <v>Í1++#È2lÎ</v>
      </c>
      <c r="G864" t="str">
        <f t="shared" si="27"/>
        <v>26</v>
      </c>
    </row>
    <row r="865" spans="1:7" ht="26.1">
      <c r="A865" s="403" t="s">
        <v>19621</v>
      </c>
      <c r="B865">
        <v>16800</v>
      </c>
      <c r="C865" t="s">
        <v>19622</v>
      </c>
      <c r="D865">
        <v>268</v>
      </c>
      <c r="E865" s="404">
        <v>171109808</v>
      </c>
      <c r="F865" s="401" t="str">
        <f t="shared" si="26"/>
        <v>Í1+)pÈ8"Î</v>
      </c>
      <c r="G865" t="str">
        <f t="shared" si="27"/>
        <v>36</v>
      </c>
    </row>
    <row r="866" spans="1:7" ht="26.1" hidden="1">
      <c r="A866" s="403" t="s">
        <v>19623</v>
      </c>
      <c r="B866">
        <v>8800</v>
      </c>
      <c r="C866" t="s">
        <v>19624</v>
      </c>
      <c r="D866">
        <v>559</v>
      </c>
      <c r="F866" s="401" t="e">
        <f t="shared" si="26"/>
        <v>#VALUE!</v>
      </c>
      <c r="G866" t="str">
        <f t="shared" si="27"/>
        <v>32</v>
      </c>
    </row>
    <row r="867" spans="1:7" ht="26.1">
      <c r="A867" s="403" t="s">
        <v>7339</v>
      </c>
      <c r="B867">
        <v>4700</v>
      </c>
      <c r="C867" t="s">
        <v>19625</v>
      </c>
      <c r="D867">
        <v>450</v>
      </c>
      <c r="E867" s="404">
        <v>171114373</v>
      </c>
      <c r="F867" s="401" t="str">
        <f t="shared" si="26"/>
        <v>Í1+.EÈ35Î</v>
      </c>
      <c r="G867" t="str">
        <f t="shared" si="27"/>
        <v>32</v>
      </c>
    </row>
    <row r="868" spans="1:7" ht="26.1" hidden="1">
      <c r="A868" s="403" t="s">
        <v>19626</v>
      </c>
      <c r="B868">
        <v>7200</v>
      </c>
      <c r="C868" t="s">
        <v>19627</v>
      </c>
      <c r="D868">
        <v>543</v>
      </c>
      <c r="F868" s="401" t="e">
        <f t="shared" si="26"/>
        <v>#VALUE!</v>
      </c>
      <c r="G868" t="str">
        <f t="shared" si="27"/>
        <v>34</v>
      </c>
    </row>
    <row r="869" spans="1:7" ht="26.1">
      <c r="A869" s="403" t="s">
        <v>9869</v>
      </c>
      <c r="B869">
        <v>20000</v>
      </c>
      <c r="C869" t="s">
        <v>19628</v>
      </c>
      <c r="D869">
        <v>57</v>
      </c>
      <c r="E869" s="404">
        <v>171107030</v>
      </c>
      <c r="F869" s="401" t="str">
        <f t="shared" si="26"/>
        <v>Í1+'#È0TÎ</v>
      </c>
      <c r="G869" t="str">
        <f t="shared" si="27"/>
        <v>04</v>
      </c>
    </row>
    <row r="870" spans="1:7" ht="26.1">
      <c r="A870" s="403" t="s">
        <v>19629</v>
      </c>
      <c r="B870">
        <v>29600</v>
      </c>
      <c r="C870" t="s">
        <v>19630</v>
      </c>
      <c r="D870">
        <v>111</v>
      </c>
      <c r="E870" s="404">
        <v>171110755</v>
      </c>
      <c r="F870" s="401" t="str">
        <f t="shared" si="26"/>
        <v>Í1+*kÈ5fÎ</v>
      </c>
      <c r="G870" t="str">
        <f t="shared" si="27"/>
        <v>06</v>
      </c>
    </row>
    <row r="871" spans="1:7" ht="26.1">
      <c r="A871" s="403" t="s">
        <v>19631</v>
      </c>
      <c r="B871">
        <v>10400</v>
      </c>
      <c r="C871" t="s">
        <v>19632</v>
      </c>
      <c r="D871">
        <v>24</v>
      </c>
      <c r="E871" s="404">
        <v>171114082</v>
      </c>
      <c r="F871" s="401" t="str">
        <f t="shared" si="26"/>
        <v>Í1+.(È2"Î</v>
      </c>
      <c r="G871" t="str">
        <f t="shared" si="27"/>
        <v>32</v>
      </c>
    </row>
    <row r="872" spans="1:7" ht="26.1" hidden="1">
      <c r="A872" s="403" t="s">
        <v>19633</v>
      </c>
      <c r="B872">
        <v>42600</v>
      </c>
      <c r="C872" t="s">
        <v>19634</v>
      </c>
      <c r="D872">
        <v>503</v>
      </c>
      <c r="F872" s="401" t="e">
        <f t="shared" si="26"/>
        <v>#VALUE!</v>
      </c>
      <c r="G872" t="str">
        <f t="shared" si="27"/>
        <v>22</v>
      </c>
    </row>
    <row r="873" spans="1:7" ht="26.1" hidden="1">
      <c r="A873" s="403" t="s">
        <v>19635</v>
      </c>
      <c r="B873">
        <v>21600</v>
      </c>
      <c r="C873" t="s">
        <v>19636</v>
      </c>
      <c r="D873">
        <v>594</v>
      </c>
      <c r="F873" s="401" t="e">
        <f t="shared" si="26"/>
        <v>#VALUE!</v>
      </c>
      <c r="G873" t="str">
        <f t="shared" si="27"/>
        <v>26</v>
      </c>
    </row>
    <row r="874" spans="1:7" ht="26.1" hidden="1">
      <c r="A874" s="403" t="s">
        <v>19637</v>
      </c>
      <c r="B874">
        <v>24800</v>
      </c>
      <c r="C874" t="s">
        <v>19638</v>
      </c>
      <c r="D874">
        <v>593</v>
      </c>
      <c r="F874" s="401" t="e">
        <f t="shared" si="26"/>
        <v>#VALUE!</v>
      </c>
      <c r="G874" t="str">
        <f t="shared" si="27"/>
        <v>26</v>
      </c>
    </row>
    <row r="875" spans="1:7" ht="26.1">
      <c r="A875" s="403" t="s">
        <v>19639</v>
      </c>
      <c r="B875">
        <v>26400</v>
      </c>
      <c r="C875" t="s">
        <v>19640</v>
      </c>
      <c r="D875">
        <v>418</v>
      </c>
      <c r="E875" s="404">
        <v>171107270</v>
      </c>
      <c r="F875" s="401" t="str">
        <f t="shared" si="26"/>
        <v>Í1+';È0MÎ</v>
      </c>
      <c r="G875" t="str">
        <f t="shared" si="27"/>
        <v>04</v>
      </c>
    </row>
    <row r="876" spans="1:7" ht="26.1">
      <c r="A876" s="403" t="s">
        <v>19641</v>
      </c>
      <c r="B876">
        <v>10400</v>
      </c>
      <c r="C876" t="s">
        <v>19642</v>
      </c>
      <c r="D876">
        <v>419</v>
      </c>
      <c r="E876" s="404">
        <v>171107271</v>
      </c>
      <c r="F876" s="401" t="str">
        <f t="shared" si="26"/>
        <v>Í1+';È1SÎ</v>
      </c>
      <c r="G876" t="str">
        <f t="shared" si="27"/>
        <v>04</v>
      </c>
    </row>
    <row r="877" spans="1:7" ht="26.1">
      <c r="A877" s="403" t="s">
        <v>19643</v>
      </c>
      <c r="B877">
        <v>37600</v>
      </c>
      <c r="C877" t="s">
        <v>19644</v>
      </c>
      <c r="D877">
        <v>226</v>
      </c>
      <c r="E877" s="404">
        <v>171112074</v>
      </c>
      <c r="F877" s="401" t="str">
        <f t="shared" si="26"/>
        <v>Í1+,'È4$Î</v>
      </c>
      <c r="G877" t="str">
        <f t="shared" si="27"/>
        <v>24</v>
      </c>
    </row>
    <row r="878" spans="1:7" ht="26.1">
      <c r="A878" s="403" t="s">
        <v>19645</v>
      </c>
      <c r="B878">
        <v>23200</v>
      </c>
      <c r="C878" t="s">
        <v>19646</v>
      </c>
      <c r="D878">
        <v>456</v>
      </c>
      <c r="E878" s="404">
        <v>171114378</v>
      </c>
      <c r="F878" s="401" t="str">
        <f t="shared" si="26"/>
        <v>Í1+.EÈ8SÎ</v>
      </c>
      <c r="G878" t="str">
        <f t="shared" si="27"/>
        <v>32</v>
      </c>
    </row>
    <row r="879" spans="1:7" ht="26.1" hidden="1">
      <c r="A879" s="403" t="s">
        <v>19647</v>
      </c>
      <c r="B879">
        <v>8800</v>
      </c>
      <c r="C879" t="s">
        <v>19648</v>
      </c>
      <c r="D879">
        <v>249</v>
      </c>
      <c r="F879" s="401" t="e">
        <f t="shared" si="26"/>
        <v>#VALUE!</v>
      </c>
      <c r="G879" t="str">
        <f t="shared" si="27"/>
        <v>40</v>
      </c>
    </row>
    <row r="880" spans="1:7" ht="26.1" hidden="1">
      <c r="A880" s="403" t="s">
        <v>163</v>
      </c>
      <c r="B880">
        <v>28200</v>
      </c>
      <c r="C880" t="s">
        <v>19649</v>
      </c>
      <c r="D880">
        <v>12</v>
      </c>
      <c r="E880" s="404">
        <v>171116104</v>
      </c>
      <c r="F880" s="401" t="str">
        <f t="shared" si="26"/>
        <v>Í1+0*È4&lt;Î</v>
      </c>
      <c r="G880" t="str">
        <f t="shared" si="27"/>
        <v>22</v>
      </c>
    </row>
    <row r="881" spans="1:7" ht="26.1">
      <c r="A881" s="403" t="s">
        <v>19650</v>
      </c>
      <c r="B881">
        <v>16800</v>
      </c>
      <c r="C881" t="s">
        <v>19651</v>
      </c>
      <c r="D881">
        <v>321</v>
      </c>
      <c r="E881" s="404">
        <v>171110562</v>
      </c>
      <c r="F881" s="401" t="str">
        <f t="shared" si="26"/>
        <v>Í1+*XÈ2oÎ</v>
      </c>
      <c r="G881" t="str">
        <f t="shared" si="27"/>
        <v>06</v>
      </c>
    </row>
    <row r="882" spans="1:7" ht="26.1">
      <c r="A882" s="403" t="s">
        <v>19652</v>
      </c>
      <c r="B882">
        <v>12000</v>
      </c>
      <c r="C882" t="s">
        <v>19653</v>
      </c>
      <c r="D882">
        <v>89</v>
      </c>
      <c r="E882" s="404">
        <v>171104688</v>
      </c>
      <c r="F882" s="401" t="str">
        <f t="shared" si="26"/>
        <v>Í1+$dÈ8JÎ</v>
      </c>
      <c r="G882" t="str">
        <f t="shared" si="27"/>
        <v>20</v>
      </c>
    </row>
    <row r="883" spans="1:7" ht="26.1" hidden="1">
      <c r="A883" s="403" t="s">
        <v>19654</v>
      </c>
      <c r="B883">
        <v>116200</v>
      </c>
      <c r="C883" t="s">
        <v>19655</v>
      </c>
      <c r="D883">
        <v>572</v>
      </c>
      <c r="F883" s="401" t="e">
        <f t="shared" si="26"/>
        <v>#VALUE!</v>
      </c>
      <c r="G883" t="str">
        <f t="shared" si="27"/>
        <v>22</v>
      </c>
    </row>
    <row r="884" spans="1:7" ht="26.1">
      <c r="A884" s="403" t="s">
        <v>10895</v>
      </c>
      <c r="B884">
        <v>4700</v>
      </c>
      <c r="C884" t="s">
        <v>19656</v>
      </c>
      <c r="D884">
        <v>366</v>
      </c>
      <c r="E884" s="404">
        <v>171111844</v>
      </c>
      <c r="F884" s="401" t="str">
        <f t="shared" si="26"/>
        <v>Í1++tÈ4ÂÎ</v>
      </c>
      <c r="G884" t="str">
        <f t="shared" si="27"/>
        <v>24</v>
      </c>
    </row>
    <row r="885" spans="1:7" ht="26.1">
      <c r="A885" s="403" t="s">
        <v>19657</v>
      </c>
      <c r="B885">
        <v>10400</v>
      </c>
      <c r="C885" t="s">
        <v>19658</v>
      </c>
      <c r="D885">
        <v>342</v>
      </c>
      <c r="E885" s="404">
        <v>171115973</v>
      </c>
      <c r="F885" s="401" t="str">
        <f t="shared" si="26"/>
        <v>Í1+/ÅÈ3ZÎ</v>
      </c>
      <c r="G885" t="str">
        <f t="shared" si="27"/>
        <v>38</v>
      </c>
    </row>
    <row r="886" spans="1:7" ht="26.1">
      <c r="A886" s="403" t="s">
        <v>19659</v>
      </c>
      <c r="B886">
        <v>29600</v>
      </c>
      <c r="C886" t="s">
        <v>19660</v>
      </c>
      <c r="D886">
        <v>8</v>
      </c>
      <c r="E886" s="404">
        <v>171106913</v>
      </c>
      <c r="F886" s="401" t="str">
        <f t="shared" si="26"/>
        <v>Í1+&amp;{È3'Î</v>
      </c>
      <c r="G886" t="str">
        <f t="shared" si="27"/>
        <v>04</v>
      </c>
    </row>
    <row r="887" spans="1:7" ht="26.1">
      <c r="A887" s="403" t="s">
        <v>19661</v>
      </c>
      <c r="B887">
        <v>10400</v>
      </c>
      <c r="C887" t="s">
        <v>19662</v>
      </c>
      <c r="D887">
        <v>7</v>
      </c>
      <c r="E887" s="404">
        <v>171115782</v>
      </c>
      <c r="F887" s="401" t="str">
        <f t="shared" si="26"/>
        <v>Í1+/nÈ2oÎ</v>
      </c>
      <c r="G887" t="str">
        <f t="shared" si="27"/>
        <v>38</v>
      </c>
    </row>
    <row r="888" spans="1:7" ht="26.1" hidden="1">
      <c r="A888" s="403" t="s">
        <v>16800</v>
      </c>
      <c r="B888">
        <v>61800</v>
      </c>
      <c r="C888" t="s">
        <v>19663</v>
      </c>
      <c r="D888">
        <v>539</v>
      </c>
      <c r="F888" s="401" t="e">
        <f t="shared" si="26"/>
        <v>#VALUE!</v>
      </c>
      <c r="G888" t="str">
        <f t="shared" si="27"/>
        <v>22</v>
      </c>
    </row>
    <row r="889" spans="1:7" ht="26.1">
      <c r="A889" s="403" t="s">
        <v>19664</v>
      </c>
      <c r="B889">
        <v>16800</v>
      </c>
      <c r="C889" t="s">
        <v>19665</v>
      </c>
      <c r="D889">
        <v>26</v>
      </c>
      <c r="E889" s="404">
        <v>171112022</v>
      </c>
      <c r="F889" s="401" t="str">
        <f t="shared" si="26"/>
        <v>Í1+,"È2kÎ</v>
      </c>
      <c r="G889" t="str">
        <f t="shared" si="27"/>
        <v>24</v>
      </c>
    </row>
    <row r="890" spans="1:7" ht="26.1">
      <c r="A890" s="403" t="s">
        <v>19666</v>
      </c>
      <c r="B890">
        <v>10400</v>
      </c>
      <c r="C890" t="s">
        <v>19667</v>
      </c>
      <c r="D890">
        <v>153</v>
      </c>
      <c r="E890" s="404">
        <v>171104544</v>
      </c>
      <c r="F890" s="401" t="str">
        <f t="shared" si="26"/>
        <v>Í1+$VÈ4aÎ</v>
      </c>
      <c r="G890" t="str">
        <f t="shared" si="27"/>
        <v>20</v>
      </c>
    </row>
    <row r="891" spans="1:7" ht="26.1">
      <c r="A891" s="403" t="s">
        <v>19668</v>
      </c>
      <c r="B891">
        <v>26400</v>
      </c>
      <c r="C891" t="s">
        <v>19669</v>
      </c>
      <c r="D891">
        <v>208</v>
      </c>
      <c r="E891" s="404">
        <v>171111948</v>
      </c>
      <c r="F891" s="401" t="str">
        <f t="shared" si="26"/>
        <v>Í1++~È8`Î</v>
      </c>
      <c r="G891" t="str">
        <f t="shared" si="27"/>
        <v>24</v>
      </c>
    </row>
    <row r="892" spans="1:7" ht="26.1">
      <c r="A892" s="403" t="s">
        <v>19670</v>
      </c>
      <c r="B892">
        <v>26400</v>
      </c>
      <c r="C892" t="s">
        <v>19671</v>
      </c>
      <c r="D892">
        <v>85</v>
      </c>
      <c r="E892" s="404">
        <v>171114624</v>
      </c>
      <c r="F892" s="401" t="str">
        <f t="shared" si="26"/>
        <v>Í1+.^È48Î</v>
      </c>
      <c r="G892" t="str">
        <f t="shared" si="27"/>
        <v>34</v>
      </c>
    </row>
    <row r="893" spans="1:7" ht="26.1" hidden="1">
      <c r="A893" s="403" t="s">
        <v>19672</v>
      </c>
      <c r="B893">
        <v>55200</v>
      </c>
      <c r="C893" t="s">
        <v>19673</v>
      </c>
      <c r="D893">
        <v>539</v>
      </c>
      <c r="F893" s="401" t="e">
        <f t="shared" si="26"/>
        <v>#VALUE!</v>
      </c>
      <c r="G893" t="str">
        <f t="shared" si="27"/>
        <v>10</v>
      </c>
    </row>
    <row r="894" spans="1:7" ht="26.1">
      <c r="A894" s="403" t="s">
        <v>19674</v>
      </c>
      <c r="B894">
        <v>23200</v>
      </c>
      <c r="C894" t="s">
        <v>19675</v>
      </c>
      <c r="D894">
        <v>36</v>
      </c>
      <c r="E894" s="404">
        <v>171108806</v>
      </c>
      <c r="F894" s="401" t="str">
        <f t="shared" si="26"/>
        <v>Í1+(pÈ6zÎ</v>
      </c>
      <c r="G894" t="str">
        <f t="shared" si="27"/>
        <v>16</v>
      </c>
    </row>
    <row r="895" spans="1:7" ht="26.1">
      <c r="A895" s="403" t="s">
        <v>19676</v>
      </c>
      <c r="B895">
        <v>13600</v>
      </c>
      <c r="C895" t="s">
        <v>19677</v>
      </c>
      <c r="D895">
        <v>233</v>
      </c>
      <c r="E895" s="404">
        <v>171114174</v>
      </c>
      <c r="F895" s="401" t="str">
        <f t="shared" si="26"/>
        <v>Í1+.1È4RÎ</v>
      </c>
      <c r="G895" t="str">
        <f t="shared" si="27"/>
        <v>32</v>
      </c>
    </row>
    <row r="896" spans="1:7" ht="26.1">
      <c r="A896" s="403" t="s">
        <v>19678</v>
      </c>
      <c r="B896">
        <v>37600</v>
      </c>
      <c r="C896" t="s">
        <v>19679</v>
      </c>
      <c r="D896">
        <v>109</v>
      </c>
      <c r="E896" s="404">
        <v>171104675</v>
      </c>
      <c r="F896" s="401" t="str">
        <f t="shared" si="26"/>
        <v>Í1+$cÈ54Î</v>
      </c>
      <c r="G896" t="str">
        <f t="shared" si="27"/>
        <v>20</v>
      </c>
    </row>
    <row r="897" spans="1:7" ht="26.1">
      <c r="A897" s="403" t="s">
        <v>19680</v>
      </c>
      <c r="B897">
        <v>12000</v>
      </c>
      <c r="C897" t="s">
        <v>19681</v>
      </c>
      <c r="D897">
        <v>102</v>
      </c>
      <c r="E897" s="404">
        <v>171115830</v>
      </c>
      <c r="F897" s="401" t="str">
        <f t="shared" si="26"/>
        <v>Í1+/sÈ0wÎ</v>
      </c>
      <c r="G897" t="str">
        <f t="shared" si="27"/>
        <v>38</v>
      </c>
    </row>
    <row r="898" spans="1:7" ht="26.1">
      <c r="A898" s="403" t="s">
        <v>19682</v>
      </c>
      <c r="B898">
        <v>40800</v>
      </c>
      <c r="C898" t="s">
        <v>19683</v>
      </c>
      <c r="D898">
        <v>80</v>
      </c>
      <c r="E898" s="404">
        <v>171108887</v>
      </c>
      <c r="F898" s="401" t="str">
        <f t="shared" si="26"/>
        <v>Í1+(xÈ79Î</v>
      </c>
      <c r="G898" t="str">
        <f t="shared" si="27"/>
        <v>16</v>
      </c>
    </row>
    <row r="899" spans="1:7" ht="26.1" hidden="1">
      <c r="A899" s="403" t="s">
        <v>19684</v>
      </c>
      <c r="B899">
        <v>4700</v>
      </c>
      <c r="C899" t="s">
        <v>19685</v>
      </c>
      <c r="D899">
        <v>549</v>
      </c>
      <c r="F899" s="401" t="e">
        <f t="shared" ref="F899:F962" si="28">Code128(E899)</f>
        <v>#VALUE!</v>
      </c>
      <c r="G899" t="str">
        <f t="shared" si="27"/>
        <v>38</v>
      </c>
    </row>
    <row r="900" spans="1:7" ht="26.1">
      <c r="A900" s="403" t="s">
        <v>9690</v>
      </c>
      <c r="B900">
        <v>23200</v>
      </c>
      <c r="C900" t="s">
        <v>19686</v>
      </c>
      <c r="D900">
        <v>215</v>
      </c>
      <c r="E900" s="404">
        <v>171106940</v>
      </c>
      <c r="F900" s="401" t="str">
        <f t="shared" si="28"/>
        <v>Í1+&amp;~È0!Î</v>
      </c>
      <c r="G900" t="str">
        <f t="shared" ref="G900:G963" si="29">LEFT(C900,2)</f>
        <v>04</v>
      </c>
    </row>
    <row r="901" spans="1:7" ht="26.1" hidden="1">
      <c r="A901" s="403" t="s">
        <v>19687</v>
      </c>
      <c r="B901">
        <v>31200</v>
      </c>
      <c r="C901" t="s">
        <v>19688</v>
      </c>
      <c r="D901">
        <v>80</v>
      </c>
      <c r="F901" s="401" t="e">
        <f t="shared" si="28"/>
        <v>#VALUE!</v>
      </c>
      <c r="G901" t="str">
        <f t="shared" si="29"/>
        <v>30</v>
      </c>
    </row>
    <row r="902" spans="1:7" ht="26.1">
      <c r="A902" s="403" t="s">
        <v>19689</v>
      </c>
      <c r="B902">
        <v>16800</v>
      </c>
      <c r="C902" t="s">
        <v>19690</v>
      </c>
      <c r="D902">
        <v>398</v>
      </c>
      <c r="E902" s="404">
        <v>171116002</v>
      </c>
      <c r="F902" s="401" t="str">
        <f t="shared" si="28"/>
        <v>Í1+0ÂÈ2oÎ</v>
      </c>
      <c r="G902" t="str">
        <f t="shared" si="29"/>
        <v>38</v>
      </c>
    </row>
    <row r="903" spans="1:7" ht="26.1">
      <c r="A903" s="403" t="s">
        <v>19691</v>
      </c>
      <c r="B903">
        <v>23200</v>
      </c>
      <c r="C903" t="s">
        <v>19692</v>
      </c>
      <c r="D903">
        <v>87</v>
      </c>
      <c r="E903" s="404">
        <v>171106825</v>
      </c>
      <c r="F903" s="401" t="str">
        <f t="shared" si="28"/>
        <v>Í1+&amp;rÈ5vÎ</v>
      </c>
      <c r="G903" t="str">
        <f t="shared" si="29"/>
        <v>10</v>
      </c>
    </row>
    <row r="904" spans="1:7" ht="26.1">
      <c r="A904" s="403" t="s">
        <v>3258</v>
      </c>
      <c r="B904">
        <v>12000</v>
      </c>
      <c r="C904" t="s">
        <v>19693</v>
      </c>
      <c r="D904">
        <v>100</v>
      </c>
      <c r="E904" s="404">
        <v>171107166</v>
      </c>
      <c r="F904" s="401" t="str">
        <f t="shared" si="28"/>
        <v>Í1+'0È6EÎ</v>
      </c>
      <c r="G904" t="str">
        <f t="shared" si="29"/>
        <v>04</v>
      </c>
    </row>
    <row r="905" spans="1:7" ht="26.1">
      <c r="A905" s="403" t="s">
        <v>19694</v>
      </c>
      <c r="B905">
        <v>13600</v>
      </c>
      <c r="C905" t="s">
        <v>19695</v>
      </c>
      <c r="D905">
        <v>134</v>
      </c>
      <c r="E905" s="404">
        <v>171114668</v>
      </c>
      <c r="F905" s="401" t="str">
        <f t="shared" si="28"/>
        <v>Í1+.bÈ8`Î</v>
      </c>
      <c r="G905" t="str">
        <f t="shared" si="29"/>
        <v>34</v>
      </c>
    </row>
    <row r="906" spans="1:7" ht="26.1">
      <c r="A906" s="403" t="s">
        <v>19696</v>
      </c>
      <c r="B906">
        <v>18400</v>
      </c>
      <c r="C906" t="s">
        <v>19697</v>
      </c>
      <c r="D906">
        <v>301</v>
      </c>
      <c r="E906" s="404">
        <v>171114233</v>
      </c>
      <c r="F906" s="401" t="str">
        <f t="shared" si="28"/>
        <v>Í1+.7È3dÎ</v>
      </c>
      <c r="G906" t="str">
        <f t="shared" si="29"/>
        <v>32</v>
      </c>
    </row>
    <row r="907" spans="1:7" ht="26.1">
      <c r="A907" s="403" t="s">
        <v>19698</v>
      </c>
      <c r="B907">
        <v>31200</v>
      </c>
      <c r="C907" t="s">
        <v>19699</v>
      </c>
      <c r="D907">
        <v>55</v>
      </c>
      <c r="E907" s="404">
        <v>171111255</v>
      </c>
      <c r="F907" s="401" t="str">
        <f t="shared" si="28"/>
        <v>Í1++9È5oÎ</v>
      </c>
      <c r="G907" t="str">
        <f t="shared" si="29"/>
        <v>26</v>
      </c>
    </row>
    <row r="908" spans="1:7" ht="26.1">
      <c r="A908" s="403" t="s">
        <v>19700</v>
      </c>
      <c r="B908">
        <v>21600</v>
      </c>
      <c r="C908" t="s">
        <v>19701</v>
      </c>
      <c r="D908">
        <v>9</v>
      </c>
      <c r="E908" s="404">
        <v>171116648</v>
      </c>
      <c r="F908" s="401" t="str">
        <f t="shared" si="28"/>
        <v>Í1+0`È8^Î</v>
      </c>
      <c r="G908" t="str">
        <f t="shared" si="29"/>
        <v>40</v>
      </c>
    </row>
    <row r="909" spans="1:7" ht="26.1">
      <c r="A909" s="403" t="s">
        <v>19702</v>
      </c>
      <c r="B909">
        <v>7200</v>
      </c>
      <c r="C909" t="s">
        <v>19703</v>
      </c>
      <c r="D909">
        <v>18</v>
      </c>
      <c r="E909" s="404">
        <v>171111277</v>
      </c>
      <c r="F909" s="401" t="str">
        <f t="shared" si="28"/>
        <v>Í1++;È7ÇÎ</v>
      </c>
      <c r="G909" t="str">
        <f t="shared" si="29"/>
        <v>26</v>
      </c>
    </row>
    <row r="910" spans="1:7" ht="26.1" hidden="1">
      <c r="A910" s="403" t="s">
        <v>393</v>
      </c>
      <c r="B910">
        <v>71400</v>
      </c>
      <c r="C910" t="s">
        <v>19704</v>
      </c>
      <c r="D910">
        <v>243</v>
      </c>
      <c r="E910" s="404">
        <v>171117009</v>
      </c>
      <c r="F910" s="401" t="str">
        <f t="shared" si="28"/>
        <v>Í1+1ÂÈ95Î</v>
      </c>
      <c r="G910" t="str">
        <f t="shared" si="29"/>
        <v>22</v>
      </c>
    </row>
    <row r="911" spans="1:7" ht="26.1">
      <c r="A911" s="403" t="s">
        <v>19705</v>
      </c>
      <c r="B911">
        <v>7200</v>
      </c>
      <c r="C911" t="s">
        <v>19706</v>
      </c>
      <c r="D911">
        <v>123</v>
      </c>
      <c r="E911" s="404">
        <v>171110785</v>
      </c>
      <c r="F911" s="401" t="str">
        <f t="shared" si="28"/>
        <v>Í1+*nÈ5rÎ</v>
      </c>
      <c r="G911" t="str">
        <f t="shared" si="29"/>
        <v>06</v>
      </c>
    </row>
    <row r="912" spans="1:7" ht="26.1">
      <c r="A912" s="403" t="s">
        <v>19707</v>
      </c>
      <c r="B912">
        <v>77600</v>
      </c>
      <c r="C912" t="s">
        <v>19708</v>
      </c>
      <c r="D912">
        <v>248</v>
      </c>
      <c r="E912" s="404">
        <v>171106965</v>
      </c>
      <c r="F912" s="401" t="str">
        <f t="shared" si="28"/>
        <v>Í1+&amp;ÄÈ5GÎ</v>
      </c>
      <c r="G912" t="str">
        <f t="shared" si="29"/>
        <v>04</v>
      </c>
    </row>
    <row r="913" spans="1:7" ht="26.1">
      <c r="A913" s="403" t="s">
        <v>19709</v>
      </c>
      <c r="B913">
        <v>56800</v>
      </c>
      <c r="C913" t="s">
        <v>19710</v>
      </c>
      <c r="D913">
        <v>244</v>
      </c>
      <c r="E913" s="404">
        <v>171104199</v>
      </c>
      <c r="F913" s="401" t="str">
        <f t="shared" si="28"/>
        <v>Í1+$3È9ZÎ</v>
      </c>
      <c r="G913" t="str">
        <f t="shared" si="29"/>
        <v>14</v>
      </c>
    </row>
    <row r="914" spans="1:7" ht="26.1" hidden="1">
      <c r="A914" s="403" t="s">
        <v>1008</v>
      </c>
      <c r="B914">
        <v>23400</v>
      </c>
      <c r="C914" t="s">
        <v>19711</v>
      </c>
      <c r="D914">
        <v>416</v>
      </c>
      <c r="F914" s="401" t="e">
        <f t="shared" si="28"/>
        <v>#VALUE!</v>
      </c>
      <c r="G914" t="str">
        <f t="shared" si="29"/>
        <v>22</v>
      </c>
    </row>
    <row r="915" spans="1:7" ht="26.1">
      <c r="A915" s="403" t="s">
        <v>19712</v>
      </c>
      <c r="B915">
        <v>84000</v>
      </c>
      <c r="C915" t="s">
        <v>19713</v>
      </c>
      <c r="D915">
        <v>390</v>
      </c>
      <c r="E915" s="404">
        <v>171106569</v>
      </c>
      <c r="F915" s="401" t="str">
        <f t="shared" si="28"/>
        <v>Í1+&amp;XÈ9&amp;Î</v>
      </c>
      <c r="G915" t="str">
        <f t="shared" si="29"/>
        <v>10</v>
      </c>
    </row>
    <row r="916" spans="1:7" ht="26.1">
      <c r="A916" s="403" t="s">
        <v>19714</v>
      </c>
      <c r="B916">
        <v>7200</v>
      </c>
      <c r="C916" t="s">
        <v>19715</v>
      </c>
      <c r="D916">
        <v>7</v>
      </c>
      <c r="E916" s="404">
        <v>171114550</v>
      </c>
      <c r="F916" s="401" t="str">
        <f t="shared" si="28"/>
        <v>Í1+.WÈ0kÎ</v>
      </c>
      <c r="G916" t="str">
        <f t="shared" si="29"/>
        <v>34</v>
      </c>
    </row>
    <row r="917" spans="1:7" ht="26.1">
      <c r="A917" s="403" t="s">
        <v>19716</v>
      </c>
      <c r="B917">
        <v>16800</v>
      </c>
      <c r="C917" t="s">
        <v>19717</v>
      </c>
      <c r="D917">
        <v>116</v>
      </c>
      <c r="E917" s="404">
        <v>171106850</v>
      </c>
      <c r="F917" s="401" t="str">
        <f t="shared" si="28"/>
        <v>Í1+&amp;uÈ0dÎ</v>
      </c>
      <c r="G917" t="str">
        <f t="shared" si="29"/>
        <v>10</v>
      </c>
    </row>
    <row r="918" spans="1:7" ht="26.1" hidden="1">
      <c r="A918" s="403" t="s">
        <v>19718</v>
      </c>
      <c r="B918">
        <v>10400</v>
      </c>
      <c r="C918" t="s">
        <v>19719</v>
      </c>
      <c r="D918">
        <v>47</v>
      </c>
      <c r="F918" s="401" t="e">
        <f t="shared" si="28"/>
        <v>#VALUE!</v>
      </c>
      <c r="G918" t="str">
        <f t="shared" si="29"/>
        <v>30</v>
      </c>
    </row>
    <row r="919" spans="1:7" ht="26.1">
      <c r="A919" s="403" t="s">
        <v>19720</v>
      </c>
      <c r="B919">
        <v>34400</v>
      </c>
      <c r="C919" t="s">
        <v>19721</v>
      </c>
      <c r="D919">
        <v>227</v>
      </c>
      <c r="E919" s="404">
        <v>171116720</v>
      </c>
      <c r="F919" s="401" t="str">
        <f t="shared" si="28"/>
        <v>Í1+0hÈ0NÎ</v>
      </c>
      <c r="G919" t="str">
        <f t="shared" si="29"/>
        <v>40</v>
      </c>
    </row>
    <row r="920" spans="1:7" ht="26.1">
      <c r="A920" s="403" t="s">
        <v>7090</v>
      </c>
      <c r="B920">
        <v>348000</v>
      </c>
      <c r="C920" t="s">
        <v>19722</v>
      </c>
      <c r="D920">
        <v>329</v>
      </c>
      <c r="E920" s="404">
        <v>171111914</v>
      </c>
      <c r="F920" s="401" t="str">
        <f t="shared" si="28"/>
        <v>Í1++{È4&lt;Î</v>
      </c>
      <c r="G920" t="str">
        <f t="shared" si="29"/>
        <v>24</v>
      </c>
    </row>
    <row r="921" spans="1:7" ht="26.1" hidden="1">
      <c r="A921" s="403" t="s">
        <v>19723</v>
      </c>
      <c r="B921">
        <v>7200</v>
      </c>
      <c r="C921" t="s">
        <v>19724</v>
      </c>
      <c r="D921">
        <v>499</v>
      </c>
      <c r="F921" s="401" t="e">
        <f t="shared" si="28"/>
        <v>#VALUE!</v>
      </c>
      <c r="G921" t="str">
        <f t="shared" si="29"/>
        <v>24</v>
      </c>
    </row>
    <row r="922" spans="1:7" ht="26.1" hidden="1">
      <c r="A922" s="403" t="s">
        <v>336</v>
      </c>
      <c r="B922">
        <v>202600</v>
      </c>
      <c r="C922" t="s">
        <v>19725</v>
      </c>
      <c r="D922">
        <v>186</v>
      </c>
      <c r="E922" s="404">
        <v>171116958</v>
      </c>
      <c r="F922" s="401" t="str">
        <f t="shared" si="28"/>
        <v>Í1+0ÃÈ8sÎ</v>
      </c>
      <c r="G922" t="str">
        <f t="shared" si="29"/>
        <v>22</v>
      </c>
    </row>
    <row r="923" spans="1:7" ht="26.1" hidden="1">
      <c r="A923" s="403" t="s">
        <v>19726</v>
      </c>
      <c r="B923">
        <v>7200</v>
      </c>
      <c r="C923" t="s">
        <v>19727</v>
      </c>
      <c r="D923">
        <v>499</v>
      </c>
      <c r="F923" s="401" t="e">
        <f t="shared" si="28"/>
        <v>#VALUE!</v>
      </c>
      <c r="G923" t="str">
        <f t="shared" si="29"/>
        <v>04</v>
      </c>
    </row>
    <row r="924" spans="1:7" ht="26.1">
      <c r="A924" s="403" t="s">
        <v>7522</v>
      </c>
      <c r="B924">
        <v>31200</v>
      </c>
      <c r="C924" t="s">
        <v>19728</v>
      </c>
      <c r="D924">
        <v>1</v>
      </c>
      <c r="E924" s="404">
        <v>171110041</v>
      </c>
      <c r="F924" s="401" t="str">
        <f t="shared" si="28"/>
        <v>Í1+*$È1gÎ</v>
      </c>
      <c r="G924" t="str">
        <f t="shared" si="29"/>
        <v>36</v>
      </c>
    </row>
    <row r="925" spans="1:7" ht="26.1">
      <c r="A925" s="403" t="s">
        <v>19729</v>
      </c>
      <c r="B925">
        <v>44000</v>
      </c>
      <c r="C925" t="s">
        <v>19730</v>
      </c>
      <c r="D925">
        <v>330</v>
      </c>
      <c r="E925" s="404">
        <v>171110639</v>
      </c>
      <c r="F925" s="401" t="str">
        <f t="shared" si="28"/>
        <v>Í1+*_È9NÎ</v>
      </c>
      <c r="G925" t="str">
        <f t="shared" si="29"/>
        <v>06</v>
      </c>
    </row>
    <row r="926" spans="1:7" ht="26.1">
      <c r="A926" s="403" t="s">
        <v>19731</v>
      </c>
      <c r="B926">
        <v>32800</v>
      </c>
      <c r="C926" t="s">
        <v>19732</v>
      </c>
      <c r="D926">
        <v>438</v>
      </c>
      <c r="E926" s="404">
        <v>171110729</v>
      </c>
      <c r="F926" s="401" t="str">
        <f t="shared" si="28"/>
        <v>Í1+*hÈ9rÎ</v>
      </c>
      <c r="G926" t="str">
        <f t="shared" si="29"/>
        <v>06</v>
      </c>
    </row>
    <row r="927" spans="1:7" ht="26.1">
      <c r="A927" s="403" t="s">
        <v>19733</v>
      </c>
      <c r="B927">
        <v>15200</v>
      </c>
      <c r="C927" t="s">
        <v>19734</v>
      </c>
      <c r="D927">
        <v>95</v>
      </c>
      <c r="E927" s="404">
        <v>171112012</v>
      </c>
      <c r="F927" s="401" t="str">
        <f t="shared" si="28"/>
        <v>Í1+,!È2gÎ</v>
      </c>
      <c r="G927" t="str">
        <f t="shared" si="29"/>
        <v>24</v>
      </c>
    </row>
    <row r="928" spans="1:7" ht="26.1">
      <c r="A928" s="403" t="s">
        <v>19735</v>
      </c>
      <c r="B928">
        <v>31200</v>
      </c>
      <c r="C928" t="s">
        <v>19736</v>
      </c>
      <c r="D928">
        <v>152</v>
      </c>
      <c r="E928" s="404">
        <v>171111040</v>
      </c>
      <c r="F928" s="401" t="str">
        <f t="shared" si="28"/>
        <v>Í1++$È0dÎ</v>
      </c>
      <c r="G928" t="str">
        <f t="shared" si="29"/>
        <v>26</v>
      </c>
    </row>
    <row r="929" spans="1:7" ht="26.1">
      <c r="A929" s="403" t="s">
        <v>19737</v>
      </c>
      <c r="B929">
        <v>34400</v>
      </c>
      <c r="C929" t="s">
        <v>19738</v>
      </c>
      <c r="D929">
        <v>160</v>
      </c>
      <c r="E929" s="404">
        <v>171114137</v>
      </c>
      <c r="F929" s="401" t="str">
        <f t="shared" si="28"/>
        <v>Í1+.-È7TÎ</v>
      </c>
      <c r="G929" t="str">
        <f t="shared" si="29"/>
        <v>32</v>
      </c>
    </row>
    <row r="930" spans="1:7" ht="26.1">
      <c r="A930" s="403" t="s">
        <v>19739</v>
      </c>
      <c r="B930">
        <v>7200</v>
      </c>
      <c r="C930" t="s">
        <v>19740</v>
      </c>
      <c r="D930">
        <v>425</v>
      </c>
      <c r="E930" s="404">
        <v>171111930</v>
      </c>
      <c r="F930" s="401" t="str">
        <f t="shared" si="28"/>
        <v>Í1++}È0,Î</v>
      </c>
      <c r="G930" t="str">
        <f t="shared" si="29"/>
        <v>24</v>
      </c>
    </row>
    <row r="931" spans="1:7" ht="26.1" hidden="1">
      <c r="A931" s="403" t="s">
        <v>369</v>
      </c>
      <c r="B931">
        <v>749800</v>
      </c>
      <c r="C931" t="s">
        <v>19741</v>
      </c>
      <c r="D931">
        <v>592</v>
      </c>
      <c r="F931" s="401" t="e">
        <f t="shared" si="28"/>
        <v>#VALUE!</v>
      </c>
      <c r="G931" t="str">
        <f t="shared" si="29"/>
        <v>22</v>
      </c>
    </row>
    <row r="932" spans="1:7" ht="26.1">
      <c r="A932" s="403" t="s">
        <v>19742</v>
      </c>
      <c r="B932">
        <v>2100</v>
      </c>
      <c r="C932" t="s">
        <v>19743</v>
      </c>
      <c r="D932">
        <v>44</v>
      </c>
      <c r="E932" s="404">
        <v>171114585</v>
      </c>
      <c r="F932" s="401" t="str">
        <f t="shared" si="28"/>
        <v>Í1+.ZÈ5.Î</v>
      </c>
      <c r="G932" t="str">
        <f t="shared" si="29"/>
        <v>34</v>
      </c>
    </row>
    <row r="933" spans="1:7" ht="26.1">
      <c r="A933" s="403" t="s">
        <v>19744</v>
      </c>
      <c r="B933">
        <v>95200</v>
      </c>
      <c r="C933" t="s">
        <v>19745</v>
      </c>
      <c r="D933">
        <v>348</v>
      </c>
      <c r="E933" s="404">
        <v>171110672</v>
      </c>
      <c r="F933" s="401" t="str">
        <f t="shared" si="28"/>
        <v>Í1+*cÈ24Î</v>
      </c>
      <c r="G933" t="str">
        <f t="shared" si="29"/>
        <v>06</v>
      </c>
    </row>
    <row r="934" spans="1:7" ht="26.1" hidden="1">
      <c r="A934" s="403" t="s">
        <v>19746</v>
      </c>
      <c r="B934">
        <v>3400</v>
      </c>
      <c r="C934" t="s">
        <v>19747</v>
      </c>
      <c r="D934">
        <v>581</v>
      </c>
      <c r="F934" s="401" t="e">
        <f t="shared" si="28"/>
        <v>#VALUE!</v>
      </c>
      <c r="G934" t="str">
        <f t="shared" si="29"/>
        <v>34</v>
      </c>
    </row>
    <row r="935" spans="1:7" ht="26.1" hidden="1">
      <c r="A935" s="403" t="s">
        <v>19748</v>
      </c>
      <c r="B935">
        <v>15200</v>
      </c>
      <c r="C935" t="s">
        <v>19749</v>
      </c>
      <c r="D935">
        <v>532</v>
      </c>
      <c r="F935" s="401" t="e">
        <f t="shared" si="28"/>
        <v>#VALUE!</v>
      </c>
      <c r="G935" t="str">
        <f t="shared" si="29"/>
        <v>10</v>
      </c>
    </row>
    <row r="936" spans="1:7" ht="26.1" hidden="1">
      <c r="A936" s="403" t="s">
        <v>19750</v>
      </c>
      <c r="B936">
        <v>7200</v>
      </c>
      <c r="C936" t="s">
        <v>19751</v>
      </c>
      <c r="D936">
        <v>534</v>
      </c>
      <c r="F936" s="401" t="e">
        <f t="shared" si="28"/>
        <v>#VALUE!</v>
      </c>
      <c r="G936" t="str">
        <f t="shared" si="29"/>
        <v>10</v>
      </c>
    </row>
    <row r="937" spans="1:7" ht="26.1" hidden="1">
      <c r="A937" s="403" t="s">
        <v>6445</v>
      </c>
      <c r="B937">
        <v>4700</v>
      </c>
      <c r="C937" t="s">
        <v>19752</v>
      </c>
      <c r="D937">
        <v>536</v>
      </c>
      <c r="F937" s="401" t="e">
        <f t="shared" si="28"/>
        <v>#VALUE!</v>
      </c>
      <c r="G937" t="str">
        <f t="shared" si="29"/>
        <v>10</v>
      </c>
    </row>
    <row r="938" spans="1:7" ht="26.1" hidden="1">
      <c r="A938" s="403" t="s">
        <v>19753</v>
      </c>
      <c r="B938">
        <v>213600</v>
      </c>
      <c r="C938" t="s">
        <v>19754</v>
      </c>
      <c r="D938">
        <v>496</v>
      </c>
      <c r="F938" s="401" t="e">
        <f t="shared" si="28"/>
        <v>#VALUE!</v>
      </c>
      <c r="G938" t="str">
        <f t="shared" si="29"/>
        <v>10</v>
      </c>
    </row>
    <row r="939" spans="1:7" ht="26.1">
      <c r="A939" s="403" t="s">
        <v>19755</v>
      </c>
      <c r="B939">
        <v>32800</v>
      </c>
      <c r="C939" t="s">
        <v>19756</v>
      </c>
      <c r="D939">
        <v>172</v>
      </c>
      <c r="E939" s="404">
        <v>171110526</v>
      </c>
      <c r="F939" s="401" t="str">
        <f t="shared" si="28"/>
        <v>Í1+*TÈ6wÎ</v>
      </c>
      <c r="G939" t="str">
        <f t="shared" si="29"/>
        <v>06</v>
      </c>
    </row>
    <row r="940" spans="1:7" ht="26.1">
      <c r="A940" s="403" t="s">
        <v>19757</v>
      </c>
      <c r="B940">
        <v>3400</v>
      </c>
      <c r="C940" t="s">
        <v>19758</v>
      </c>
      <c r="D940">
        <v>140</v>
      </c>
      <c r="E940" s="404">
        <v>171114673</v>
      </c>
      <c r="F940" s="401" t="str">
        <f t="shared" si="28"/>
        <v>Í1+.cÈ3FÎ</v>
      </c>
      <c r="G940" t="str">
        <f t="shared" si="29"/>
        <v>34</v>
      </c>
    </row>
    <row r="941" spans="1:7" ht="26.1">
      <c r="A941" s="403" t="s">
        <v>19759</v>
      </c>
      <c r="B941">
        <v>10400</v>
      </c>
      <c r="C941" t="s">
        <v>19760</v>
      </c>
      <c r="D941">
        <v>139</v>
      </c>
      <c r="E941" s="404">
        <v>171114672</v>
      </c>
      <c r="F941" s="401" t="str">
        <f t="shared" si="28"/>
        <v>Í1+.cÈ2@Î</v>
      </c>
      <c r="G941" t="str">
        <f t="shared" si="29"/>
        <v>34</v>
      </c>
    </row>
    <row r="942" spans="1:7" ht="26.1" hidden="1">
      <c r="A942" s="403" t="s">
        <v>19761</v>
      </c>
      <c r="B942">
        <v>29600</v>
      </c>
      <c r="C942" t="s">
        <v>19762</v>
      </c>
      <c r="D942">
        <v>52</v>
      </c>
      <c r="F942" s="401" t="e">
        <f t="shared" si="28"/>
        <v>#VALUE!</v>
      </c>
      <c r="G942" t="str">
        <f t="shared" si="29"/>
        <v>30</v>
      </c>
    </row>
    <row r="943" spans="1:7" ht="26.1" hidden="1">
      <c r="A943" s="403" t="s">
        <v>19763</v>
      </c>
      <c r="B943">
        <v>7200</v>
      </c>
      <c r="C943" t="s">
        <v>19764</v>
      </c>
      <c r="D943">
        <v>523</v>
      </c>
      <c r="F943" s="401" t="e">
        <f t="shared" si="28"/>
        <v>#VALUE!</v>
      </c>
      <c r="G943" t="str">
        <f t="shared" si="29"/>
        <v>30</v>
      </c>
    </row>
    <row r="944" spans="1:7" ht="26.1" hidden="1">
      <c r="A944" s="403" t="s">
        <v>369</v>
      </c>
      <c r="B944">
        <v>1404200</v>
      </c>
      <c r="C944" t="s">
        <v>19765</v>
      </c>
      <c r="D944">
        <v>219</v>
      </c>
      <c r="E944" s="404">
        <v>171116988</v>
      </c>
      <c r="F944" s="401" t="str">
        <f t="shared" si="28"/>
        <v>Í1+0ÆÈ8ÃÎ</v>
      </c>
      <c r="G944" t="str">
        <f t="shared" si="29"/>
        <v>22</v>
      </c>
    </row>
    <row r="945" spans="1:7" ht="26.1">
      <c r="A945" s="403" t="s">
        <v>19766</v>
      </c>
      <c r="B945">
        <v>21600</v>
      </c>
      <c r="C945" t="s">
        <v>19767</v>
      </c>
      <c r="D945">
        <v>10</v>
      </c>
      <c r="E945" s="404">
        <v>171110940</v>
      </c>
      <c r="F945" s="401" t="str">
        <f t="shared" si="28"/>
        <v>Í1+*~È0-Î</v>
      </c>
      <c r="G945" t="str">
        <f t="shared" si="29"/>
        <v>26</v>
      </c>
    </row>
    <row r="946" spans="1:7" ht="26.1" hidden="1">
      <c r="A946" s="403" t="s">
        <v>19768</v>
      </c>
      <c r="B946">
        <v>156200</v>
      </c>
      <c r="C946" t="s">
        <v>19769</v>
      </c>
      <c r="D946">
        <v>375</v>
      </c>
      <c r="F946" s="401" t="e">
        <f t="shared" si="28"/>
        <v>#VALUE!</v>
      </c>
      <c r="G946" t="str">
        <f t="shared" si="29"/>
        <v>22</v>
      </c>
    </row>
    <row r="947" spans="1:7" ht="26.1" hidden="1">
      <c r="A947" s="403" t="s">
        <v>19770</v>
      </c>
      <c r="B947">
        <v>79200</v>
      </c>
      <c r="C947" t="s">
        <v>19771</v>
      </c>
      <c r="D947">
        <v>575</v>
      </c>
      <c r="F947" s="401" t="e">
        <f t="shared" si="28"/>
        <v>#VALUE!</v>
      </c>
      <c r="G947" t="str">
        <f t="shared" si="29"/>
        <v>04</v>
      </c>
    </row>
    <row r="948" spans="1:7" ht="26.1">
      <c r="A948" s="403" t="s">
        <v>19772</v>
      </c>
      <c r="B948">
        <v>143200</v>
      </c>
      <c r="C948" t="s">
        <v>19773</v>
      </c>
      <c r="D948">
        <v>444</v>
      </c>
      <c r="E948" s="404">
        <v>171110723</v>
      </c>
      <c r="F948" s="401" t="str">
        <f t="shared" si="28"/>
        <v>Í1+*hÈ3NÎ</v>
      </c>
      <c r="G948" t="str">
        <f t="shared" si="29"/>
        <v>06</v>
      </c>
    </row>
    <row r="949" spans="1:7" ht="26.1" hidden="1">
      <c r="A949" s="403" t="s">
        <v>19774</v>
      </c>
      <c r="B949">
        <v>34400</v>
      </c>
      <c r="C949" t="s">
        <v>19775</v>
      </c>
      <c r="D949">
        <v>581</v>
      </c>
      <c r="F949" s="401" t="e">
        <f t="shared" si="28"/>
        <v>#VALUE!</v>
      </c>
      <c r="G949" t="str">
        <f t="shared" si="29"/>
        <v>04</v>
      </c>
    </row>
    <row r="950" spans="1:7" ht="26.1">
      <c r="A950" s="403" t="s">
        <v>19776</v>
      </c>
      <c r="B950">
        <v>8800</v>
      </c>
      <c r="C950" t="s">
        <v>19777</v>
      </c>
      <c r="D950">
        <v>425</v>
      </c>
      <c r="E950" s="404">
        <v>171109678</v>
      </c>
      <c r="F950" s="401" t="str">
        <f t="shared" si="28"/>
        <v>Í1+)cÈ8UÎ</v>
      </c>
      <c r="G950" t="str">
        <f t="shared" si="29"/>
        <v>36</v>
      </c>
    </row>
    <row r="951" spans="1:7" ht="26.1">
      <c r="A951" s="403" t="s">
        <v>19778</v>
      </c>
      <c r="B951">
        <v>47200</v>
      </c>
      <c r="C951" t="s">
        <v>19779</v>
      </c>
      <c r="D951">
        <v>425</v>
      </c>
      <c r="E951" s="404">
        <v>171106599</v>
      </c>
      <c r="F951" s="401" t="str">
        <f t="shared" si="28"/>
        <v>Í1+&amp;[È92Î</v>
      </c>
      <c r="G951" t="str">
        <f t="shared" si="29"/>
        <v>10</v>
      </c>
    </row>
    <row r="952" spans="1:7" ht="26.1">
      <c r="A952" s="403" t="s">
        <v>19780</v>
      </c>
      <c r="B952">
        <v>37600</v>
      </c>
      <c r="C952" t="s">
        <v>19781</v>
      </c>
      <c r="D952">
        <v>432</v>
      </c>
      <c r="E952" s="404">
        <v>171111798</v>
      </c>
      <c r="F952" s="401" t="str">
        <f t="shared" si="28"/>
        <v>Í1++oÈ8$Î</v>
      </c>
      <c r="G952" t="str">
        <f t="shared" si="29"/>
        <v>24</v>
      </c>
    </row>
    <row r="953" spans="1:7" ht="26.1" hidden="1">
      <c r="A953" s="403" t="s">
        <v>19782</v>
      </c>
      <c r="B953">
        <v>50400</v>
      </c>
      <c r="C953" t="s">
        <v>19783</v>
      </c>
      <c r="D953">
        <v>520</v>
      </c>
      <c r="F953" s="401" t="e">
        <f t="shared" si="28"/>
        <v>#VALUE!</v>
      </c>
      <c r="G953" t="str">
        <f t="shared" si="29"/>
        <v>06</v>
      </c>
    </row>
    <row r="954" spans="1:7" ht="26.1">
      <c r="A954" s="403" t="s">
        <v>19784</v>
      </c>
      <c r="B954">
        <v>24800</v>
      </c>
      <c r="C954" t="s">
        <v>19785</v>
      </c>
      <c r="D954">
        <v>302</v>
      </c>
      <c r="E954" s="404">
        <v>171114822</v>
      </c>
      <c r="F954" s="401" t="str">
        <f t="shared" si="28"/>
        <v>Í1+.rÈ2|Î</v>
      </c>
      <c r="G954" t="str">
        <f t="shared" si="29"/>
        <v>34</v>
      </c>
    </row>
    <row r="955" spans="1:7" ht="26.1">
      <c r="A955" s="403" t="s">
        <v>19786</v>
      </c>
      <c r="B955">
        <v>96800</v>
      </c>
      <c r="C955" t="s">
        <v>19787</v>
      </c>
      <c r="D955">
        <v>46</v>
      </c>
      <c r="E955" s="404">
        <v>171110922</v>
      </c>
      <c r="F955" s="401" t="str">
        <f t="shared" si="28"/>
        <v>Í1+*|È21Î</v>
      </c>
      <c r="G955" t="str">
        <f t="shared" si="29"/>
        <v>06</v>
      </c>
    </row>
    <row r="956" spans="1:7" ht="26.1">
      <c r="A956" s="403" t="s">
        <v>19788</v>
      </c>
      <c r="B956">
        <v>312800</v>
      </c>
      <c r="C956" t="s">
        <v>19789</v>
      </c>
      <c r="D956">
        <v>381</v>
      </c>
      <c r="E956" s="404">
        <v>171110701</v>
      </c>
      <c r="F956" s="401" t="str">
        <f t="shared" si="28"/>
        <v>Í1+*fÈ1:Î</v>
      </c>
      <c r="G956" t="str">
        <f t="shared" si="29"/>
        <v>06</v>
      </c>
    </row>
    <row r="957" spans="1:7" ht="26.1">
      <c r="A957" s="403" t="s">
        <v>19790</v>
      </c>
      <c r="B957">
        <v>84000</v>
      </c>
      <c r="C957" t="s">
        <v>19791</v>
      </c>
      <c r="D957">
        <v>402</v>
      </c>
      <c r="E957" s="404">
        <v>171110719</v>
      </c>
      <c r="F957" s="401" t="str">
        <f t="shared" si="28"/>
        <v>Í1+*gÈ9nÎ</v>
      </c>
      <c r="G957" t="str">
        <f t="shared" si="29"/>
        <v>06</v>
      </c>
    </row>
    <row r="958" spans="1:7" ht="26.1">
      <c r="A958" s="403" t="s">
        <v>19792</v>
      </c>
      <c r="B958">
        <v>130400</v>
      </c>
      <c r="C958" t="s">
        <v>19793</v>
      </c>
      <c r="D958">
        <v>126</v>
      </c>
      <c r="E958" s="404">
        <v>171111987</v>
      </c>
      <c r="F958" s="401" t="str">
        <f t="shared" si="28"/>
        <v>Í1++ÆÈ7jÎ</v>
      </c>
      <c r="G958" t="str">
        <f t="shared" si="29"/>
        <v>24</v>
      </c>
    </row>
    <row r="959" spans="1:7" ht="26.1">
      <c r="A959" s="403" t="s">
        <v>19794</v>
      </c>
      <c r="B959">
        <v>37600</v>
      </c>
      <c r="C959" t="s">
        <v>19795</v>
      </c>
      <c r="D959">
        <v>55</v>
      </c>
      <c r="E959" s="404">
        <v>171111993</v>
      </c>
      <c r="F959" s="401" t="str">
        <f t="shared" si="28"/>
        <v>Í1++ÇÈ3VÎ</v>
      </c>
      <c r="G959" t="str">
        <f t="shared" si="29"/>
        <v>24</v>
      </c>
    </row>
    <row r="960" spans="1:7" ht="26.1">
      <c r="A960" s="403" t="s">
        <v>19796</v>
      </c>
      <c r="B960">
        <v>36000</v>
      </c>
      <c r="C960" t="s">
        <v>19797</v>
      </c>
      <c r="D960">
        <v>155</v>
      </c>
      <c r="E960" s="404">
        <v>171111968</v>
      </c>
      <c r="F960" s="401" t="str">
        <f t="shared" si="28"/>
        <v>Í1++ÄÈ8hÎ</v>
      </c>
      <c r="G960" t="str">
        <f t="shared" si="29"/>
        <v>24</v>
      </c>
    </row>
    <row r="961" spans="1:7" ht="26.1">
      <c r="A961" s="403" t="s">
        <v>19798</v>
      </c>
      <c r="B961">
        <v>47200</v>
      </c>
      <c r="C961" t="s">
        <v>19799</v>
      </c>
      <c r="D961">
        <v>438</v>
      </c>
      <c r="E961" s="404">
        <v>171114362</v>
      </c>
      <c r="F961" s="401" t="str">
        <f t="shared" si="28"/>
        <v>Í1+.DÈ2+Î</v>
      </c>
      <c r="G961" t="str">
        <f t="shared" si="29"/>
        <v>32</v>
      </c>
    </row>
    <row r="962" spans="1:7" ht="26.1">
      <c r="A962" s="403" t="s">
        <v>19800</v>
      </c>
      <c r="B962">
        <v>4700</v>
      </c>
      <c r="C962" t="s">
        <v>19801</v>
      </c>
      <c r="D962">
        <v>84</v>
      </c>
      <c r="E962" s="404">
        <v>171114623</v>
      </c>
      <c r="F962" s="401" t="str">
        <f t="shared" si="28"/>
        <v>Í1+.^È32Î</v>
      </c>
      <c r="G962" t="str">
        <f t="shared" si="29"/>
        <v>34</v>
      </c>
    </row>
    <row r="963" spans="1:7" ht="26.1">
      <c r="A963" s="403" t="s">
        <v>19802</v>
      </c>
      <c r="B963">
        <v>13600</v>
      </c>
      <c r="C963" t="s">
        <v>19803</v>
      </c>
      <c r="D963">
        <v>86</v>
      </c>
      <c r="E963" s="404">
        <v>171114625</v>
      </c>
      <c r="F963" s="401" t="str">
        <f t="shared" ref="F963:F1026" si="30">Code128(E963)</f>
        <v>Í1+.^È5&gt;Î</v>
      </c>
      <c r="G963" t="str">
        <f t="shared" si="29"/>
        <v>34</v>
      </c>
    </row>
    <row r="964" spans="1:7" ht="26.1" hidden="1">
      <c r="A964" s="403" t="s">
        <v>424</v>
      </c>
      <c r="B964">
        <v>76200</v>
      </c>
      <c r="C964" t="s">
        <v>19804</v>
      </c>
      <c r="D964">
        <v>274</v>
      </c>
      <c r="E964" s="404">
        <v>171117039</v>
      </c>
      <c r="F964" s="401" t="str">
        <f t="shared" si="30"/>
        <v>Í1+1#È9AÎ</v>
      </c>
      <c r="G964" t="str">
        <f t="shared" ref="G964:G1027" si="31">LEFT(C964,2)</f>
        <v>22</v>
      </c>
    </row>
    <row r="965" spans="1:7" ht="26.1">
      <c r="A965" s="403" t="s">
        <v>19805</v>
      </c>
      <c r="B965">
        <v>23200</v>
      </c>
      <c r="C965" t="s">
        <v>19806</v>
      </c>
      <c r="D965">
        <v>31</v>
      </c>
      <c r="E965" s="404">
        <v>171106758</v>
      </c>
      <c r="F965" s="401" t="str">
        <f t="shared" si="30"/>
        <v>Í1+&amp;kÈ8lÎ</v>
      </c>
      <c r="G965" t="str">
        <f t="shared" si="31"/>
        <v>10</v>
      </c>
    </row>
    <row r="966" spans="1:7" ht="26.1">
      <c r="A966" s="403" t="s">
        <v>19807</v>
      </c>
      <c r="B966">
        <v>37600</v>
      </c>
      <c r="C966" t="s">
        <v>19808</v>
      </c>
      <c r="D966">
        <v>457</v>
      </c>
      <c r="E966" s="404">
        <v>171114379</v>
      </c>
      <c r="F966" s="401" t="str">
        <f t="shared" si="30"/>
        <v>Í1+.EÈ9YÎ</v>
      </c>
      <c r="G966" t="str">
        <f t="shared" si="31"/>
        <v>32</v>
      </c>
    </row>
    <row r="967" spans="1:7" ht="26.1" hidden="1">
      <c r="A967" s="403" t="s">
        <v>19809</v>
      </c>
      <c r="B967">
        <v>20000</v>
      </c>
      <c r="C967" t="s">
        <v>19810</v>
      </c>
      <c r="D967">
        <v>515</v>
      </c>
      <c r="F967" s="401" t="e">
        <f t="shared" si="30"/>
        <v>#VALUE!</v>
      </c>
      <c r="G967" t="str">
        <f t="shared" si="31"/>
        <v>06</v>
      </c>
    </row>
    <row r="968" spans="1:7" ht="26.1">
      <c r="A968" s="403" t="s">
        <v>19811</v>
      </c>
      <c r="B968">
        <v>2100</v>
      </c>
      <c r="C968" t="s">
        <v>19812</v>
      </c>
      <c r="D968">
        <v>49</v>
      </c>
      <c r="E968" s="404">
        <v>171114590</v>
      </c>
      <c r="F968" s="401" t="str">
        <f t="shared" si="30"/>
        <v>Í1+.[È0{Î</v>
      </c>
      <c r="G968" t="str">
        <f t="shared" si="31"/>
        <v>34</v>
      </c>
    </row>
    <row r="969" spans="1:7" ht="26.1">
      <c r="A969" s="403" t="s">
        <v>19813</v>
      </c>
      <c r="B969">
        <v>3400</v>
      </c>
      <c r="C969" t="s">
        <v>19814</v>
      </c>
      <c r="D969">
        <v>48</v>
      </c>
      <c r="E969" s="404">
        <v>171114589</v>
      </c>
      <c r="F969" s="401" t="str">
        <f t="shared" si="30"/>
        <v>Í1+.ZÈ9FÎ</v>
      </c>
      <c r="G969" t="str">
        <f t="shared" si="31"/>
        <v>34</v>
      </c>
    </row>
    <row r="970" spans="1:7" ht="26.1" hidden="1">
      <c r="A970" s="403" t="s">
        <v>19815</v>
      </c>
      <c r="B970">
        <v>50400</v>
      </c>
      <c r="C970" t="s">
        <v>19816</v>
      </c>
      <c r="D970">
        <v>516</v>
      </c>
      <c r="F970" s="401" t="e">
        <f t="shared" si="30"/>
        <v>#VALUE!</v>
      </c>
      <c r="G970" t="str">
        <f t="shared" si="31"/>
        <v>10</v>
      </c>
    </row>
    <row r="971" spans="1:7" ht="26.1" hidden="1">
      <c r="A971" s="403" t="s">
        <v>19817</v>
      </c>
      <c r="B971">
        <v>13600</v>
      </c>
      <c r="C971" t="s">
        <v>19818</v>
      </c>
      <c r="D971">
        <v>472</v>
      </c>
      <c r="F971" s="401" t="e">
        <f t="shared" si="30"/>
        <v>#VALUE!</v>
      </c>
      <c r="G971" t="str">
        <f t="shared" si="31"/>
        <v>30</v>
      </c>
    </row>
    <row r="972" spans="1:7" ht="26.1">
      <c r="A972" s="403" t="s">
        <v>19819</v>
      </c>
      <c r="B972">
        <v>4700</v>
      </c>
      <c r="C972" t="s">
        <v>19820</v>
      </c>
      <c r="D972">
        <v>350</v>
      </c>
      <c r="E972" s="404">
        <v>171111981</v>
      </c>
      <c r="F972" s="401" t="str">
        <f t="shared" si="30"/>
        <v>Í1++ÆÈ1FÎ</v>
      </c>
      <c r="G972" t="str">
        <f t="shared" si="31"/>
        <v>24</v>
      </c>
    </row>
    <row r="973" spans="1:7" ht="26.1" hidden="1">
      <c r="A973" s="403" t="s">
        <v>19821</v>
      </c>
      <c r="B973">
        <v>641000</v>
      </c>
      <c r="C973" t="s">
        <v>19822</v>
      </c>
      <c r="D973">
        <v>578</v>
      </c>
      <c r="F973" s="401" t="e">
        <f t="shared" si="30"/>
        <v>#VALUE!</v>
      </c>
      <c r="G973" t="str">
        <f t="shared" si="31"/>
        <v>22</v>
      </c>
    </row>
    <row r="974" spans="1:7" ht="26.1" hidden="1">
      <c r="A974" s="403" t="s">
        <v>19823</v>
      </c>
      <c r="B974">
        <v>47200</v>
      </c>
      <c r="C974" t="s">
        <v>19824</v>
      </c>
      <c r="D974">
        <v>232</v>
      </c>
      <c r="F974" s="401" t="e">
        <f t="shared" si="30"/>
        <v>#VALUE!</v>
      </c>
      <c r="G974" t="str">
        <f t="shared" si="31"/>
        <v>40</v>
      </c>
    </row>
    <row r="975" spans="1:7" ht="26.1" hidden="1">
      <c r="A975" s="403" t="s">
        <v>19825</v>
      </c>
      <c r="B975">
        <v>55200</v>
      </c>
      <c r="C975" t="s">
        <v>19826</v>
      </c>
      <c r="D975">
        <v>145</v>
      </c>
      <c r="F975" s="401" t="e">
        <f t="shared" si="30"/>
        <v>#VALUE!</v>
      </c>
      <c r="G975" t="str">
        <f t="shared" si="31"/>
        <v>30</v>
      </c>
    </row>
    <row r="976" spans="1:7" ht="26.1" hidden="1">
      <c r="A976" s="403" t="s">
        <v>19827</v>
      </c>
      <c r="B976">
        <v>125600</v>
      </c>
      <c r="C976" t="s">
        <v>19828</v>
      </c>
      <c r="D976">
        <v>124</v>
      </c>
      <c r="F976" s="401" t="e">
        <f t="shared" si="30"/>
        <v>#VALUE!</v>
      </c>
      <c r="G976" t="str">
        <f t="shared" si="31"/>
        <v>30</v>
      </c>
    </row>
    <row r="977" spans="1:7" ht="26.1">
      <c r="A977" s="403" t="s">
        <v>19829</v>
      </c>
      <c r="B977">
        <v>3400</v>
      </c>
      <c r="C977" t="s">
        <v>19830</v>
      </c>
      <c r="D977">
        <v>374</v>
      </c>
      <c r="E977" s="404">
        <v>171107237</v>
      </c>
      <c r="F977" s="401" t="str">
        <f t="shared" si="30"/>
        <v>Í1+'7È7gÎ</v>
      </c>
      <c r="G977" t="str">
        <f t="shared" si="31"/>
        <v>04</v>
      </c>
    </row>
    <row r="978" spans="1:7" ht="26.1">
      <c r="A978" s="403" t="s">
        <v>19831</v>
      </c>
      <c r="B978">
        <v>10400</v>
      </c>
      <c r="C978" t="s">
        <v>19832</v>
      </c>
      <c r="D978">
        <v>103</v>
      </c>
      <c r="E978" s="404">
        <v>171114640</v>
      </c>
      <c r="F978" s="401" t="str">
        <f t="shared" si="30"/>
        <v>Í1+.`È0(Î</v>
      </c>
      <c r="G978" t="str">
        <f t="shared" si="31"/>
        <v>34</v>
      </c>
    </row>
    <row r="979" spans="1:7" ht="26.1">
      <c r="A979" s="403" t="s">
        <v>19833</v>
      </c>
      <c r="B979">
        <v>42400</v>
      </c>
      <c r="C979" t="s">
        <v>19834</v>
      </c>
      <c r="D979">
        <v>104</v>
      </c>
      <c r="E979" s="404">
        <v>171114641</v>
      </c>
      <c r="F979" s="401" t="str">
        <f t="shared" si="30"/>
        <v>Í1+.`È1.Î</v>
      </c>
      <c r="G979" t="str">
        <f t="shared" si="31"/>
        <v>34</v>
      </c>
    </row>
    <row r="980" spans="1:7" ht="26.1" hidden="1">
      <c r="A980" s="403" t="s">
        <v>19835</v>
      </c>
      <c r="B980">
        <v>18400</v>
      </c>
      <c r="C980" t="s">
        <v>19836</v>
      </c>
      <c r="D980">
        <v>510</v>
      </c>
      <c r="F980" s="401" t="e">
        <f t="shared" si="30"/>
        <v>#VALUE!</v>
      </c>
      <c r="G980" t="str">
        <f t="shared" si="31"/>
        <v>10</v>
      </c>
    </row>
    <row r="981" spans="1:7" ht="26.1">
      <c r="A981" s="403" t="s">
        <v>19837</v>
      </c>
      <c r="B981">
        <v>18400</v>
      </c>
      <c r="C981" t="s">
        <v>19838</v>
      </c>
      <c r="D981">
        <v>349</v>
      </c>
      <c r="E981" s="404">
        <v>171109744</v>
      </c>
      <c r="F981" s="401" t="str">
        <f t="shared" si="30"/>
        <v>Í1+)jÈ4YÎ</v>
      </c>
      <c r="G981" t="str">
        <f t="shared" si="31"/>
        <v>36</v>
      </c>
    </row>
    <row r="982" spans="1:7" ht="26.1" hidden="1">
      <c r="A982" s="403" t="s">
        <v>301</v>
      </c>
      <c r="B982">
        <v>676200</v>
      </c>
      <c r="C982" t="s">
        <v>19839</v>
      </c>
      <c r="D982">
        <v>151</v>
      </c>
      <c r="E982" s="404">
        <v>171116926</v>
      </c>
      <c r="F982" s="401" t="str">
        <f t="shared" si="30"/>
        <v>Í1+0|È6[Î</v>
      </c>
      <c r="G982" t="str">
        <f t="shared" si="31"/>
        <v>22</v>
      </c>
    </row>
    <row r="983" spans="1:7" ht="26.1">
      <c r="A983" s="403" t="s">
        <v>19840</v>
      </c>
      <c r="B983">
        <v>48800</v>
      </c>
      <c r="C983" t="s">
        <v>19841</v>
      </c>
      <c r="D983">
        <v>126</v>
      </c>
      <c r="E983" s="404">
        <v>171107140</v>
      </c>
      <c r="F983" s="401" t="str">
        <f t="shared" si="30"/>
        <v>Í1+'.È0ÄÎ</v>
      </c>
      <c r="G983" t="str">
        <f t="shared" si="31"/>
        <v>04</v>
      </c>
    </row>
    <row r="984" spans="1:7" ht="26.1">
      <c r="A984" s="403" t="s">
        <v>19842</v>
      </c>
      <c r="B984">
        <v>16800</v>
      </c>
      <c r="C984" t="s">
        <v>19843</v>
      </c>
      <c r="D984">
        <v>381</v>
      </c>
      <c r="E984" s="404">
        <v>171114885</v>
      </c>
      <c r="F984" s="401" t="str">
        <f t="shared" si="30"/>
        <v>Í1+.xÈ5?Î</v>
      </c>
      <c r="G984" t="str">
        <f t="shared" si="31"/>
        <v>34</v>
      </c>
    </row>
    <row r="985" spans="1:7" ht="26.1" hidden="1">
      <c r="A985" s="403" t="s">
        <v>19844</v>
      </c>
      <c r="B985">
        <v>23200</v>
      </c>
      <c r="C985" t="s">
        <v>19845</v>
      </c>
      <c r="D985">
        <v>186</v>
      </c>
      <c r="F985" s="401" t="e">
        <f t="shared" si="30"/>
        <v>#VALUE!</v>
      </c>
      <c r="G985" t="str">
        <f t="shared" si="31"/>
        <v>30</v>
      </c>
    </row>
    <row r="986" spans="1:7" ht="26.1">
      <c r="A986" s="403" t="s">
        <v>19846</v>
      </c>
      <c r="B986">
        <v>13600</v>
      </c>
      <c r="C986" t="s">
        <v>19847</v>
      </c>
      <c r="D986">
        <v>263</v>
      </c>
      <c r="E986" s="404">
        <v>171114784</v>
      </c>
      <c r="F986" s="401" t="str">
        <f t="shared" si="30"/>
        <v>Í1+.nÈ4xÎ</v>
      </c>
      <c r="G986" t="str">
        <f t="shared" si="31"/>
        <v>34</v>
      </c>
    </row>
    <row r="987" spans="1:7" ht="26.1">
      <c r="A987" s="403" t="s">
        <v>19848</v>
      </c>
      <c r="B987">
        <v>2100</v>
      </c>
      <c r="C987" t="s">
        <v>19849</v>
      </c>
      <c r="D987">
        <v>185</v>
      </c>
      <c r="E987" s="404">
        <v>171114712</v>
      </c>
      <c r="F987" s="401" t="str">
        <f t="shared" si="30"/>
        <v>Í1+.gÈ2PÎ</v>
      </c>
      <c r="G987" t="str">
        <f t="shared" si="31"/>
        <v>34</v>
      </c>
    </row>
    <row r="988" spans="1:7" ht="26.1">
      <c r="A988" s="403" t="s">
        <v>17468</v>
      </c>
      <c r="B988">
        <v>3400</v>
      </c>
      <c r="C988" t="s">
        <v>19850</v>
      </c>
      <c r="D988">
        <v>186</v>
      </c>
      <c r="E988" s="404">
        <v>171114713</v>
      </c>
      <c r="F988" s="401" t="str">
        <f t="shared" si="30"/>
        <v>Í1+.gÈ3VÎ</v>
      </c>
      <c r="G988" t="str">
        <f t="shared" si="31"/>
        <v>34</v>
      </c>
    </row>
    <row r="989" spans="1:7" ht="26.1" hidden="1">
      <c r="A989" s="403" t="s">
        <v>371</v>
      </c>
      <c r="B989">
        <v>1001000</v>
      </c>
      <c r="C989" t="s">
        <v>19851</v>
      </c>
      <c r="D989">
        <v>221</v>
      </c>
      <c r="E989" s="404">
        <v>171116990</v>
      </c>
      <c r="F989" s="401" t="str">
        <f t="shared" si="30"/>
        <v>Í1+0ÇÈ0SÎ</v>
      </c>
      <c r="G989" t="str">
        <f t="shared" si="31"/>
        <v>22</v>
      </c>
    </row>
    <row r="990" spans="1:7" ht="26.1" hidden="1">
      <c r="A990" s="403" t="s">
        <v>370</v>
      </c>
      <c r="B990">
        <v>143400</v>
      </c>
      <c r="C990" t="s">
        <v>19852</v>
      </c>
      <c r="D990">
        <v>220</v>
      </c>
      <c r="E990" s="404">
        <v>171116989</v>
      </c>
      <c r="F990" s="401" t="str">
        <f t="shared" si="30"/>
        <v>Í1+0ÆÈ9ÉÎ</v>
      </c>
      <c r="G990" t="str">
        <f t="shared" si="31"/>
        <v>22</v>
      </c>
    </row>
    <row r="991" spans="1:7" ht="26.1" hidden="1">
      <c r="A991" s="403" t="s">
        <v>19853</v>
      </c>
      <c r="B991">
        <v>1249000</v>
      </c>
      <c r="C991" t="s">
        <v>19854</v>
      </c>
      <c r="D991">
        <v>98</v>
      </c>
      <c r="E991" s="404">
        <v>171116184</v>
      </c>
      <c r="F991" s="401" t="str">
        <f t="shared" si="30"/>
        <v>Í1+02È4\Î</v>
      </c>
      <c r="G991" t="str">
        <f t="shared" si="31"/>
        <v>22</v>
      </c>
    </row>
    <row r="992" spans="1:7" ht="26.1" hidden="1">
      <c r="A992" s="403" t="s">
        <v>332</v>
      </c>
      <c r="B992">
        <v>9274600</v>
      </c>
      <c r="C992" t="s">
        <v>19855</v>
      </c>
      <c r="D992">
        <v>182</v>
      </c>
      <c r="E992" s="404">
        <v>171116954</v>
      </c>
      <c r="F992" s="401" t="str">
        <f t="shared" si="30"/>
        <v>Í1+0ÃÈ4[Î</v>
      </c>
      <c r="G992" t="str">
        <f t="shared" si="31"/>
        <v>22</v>
      </c>
    </row>
    <row r="993" spans="1:7" ht="26.1" hidden="1">
      <c r="A993" s="403" t="s">
        <v>19856</v>
      </c>
      <c r="B993">
        <v>37600</v>
      </c>
      <c r="C993" t="s">
        <v>19857</v>
      </c>
      <c r="D993">
        <v>582</v>
      </c>
      <c r="F993" s="401" t="e">
        <f t="shared" si="30"/>
        <v>#VALUE!</v>
      </c>
      <c r="G993" t="str">
        <f t="shared" si="31"/>
        <v>32</v>
      </c>
    </row>
    <row r="994" spans="1:7" ht="26.1">
      <c r="A994" s="403" t="s">
        <v>19858</v>
      </c>
      <c r="B994">
        <v>4700</v>
      </c>
      <c r="C994" t="s">
        <v>19859</v>
      </c>
      <c r="D994">
        <v>46</v>
      </c>
      <c r="E994" s="404">
        <v>171116048</v>
      </c>
      <c r="F994" s="401" t="str">
        <f t="shared" si="30"/>
        <v>Í1+0$È8&lt;Î</v>
      </c>
      <c r="G994" t="str">
        <f t="shared" si="31"/>
        <v>38</v>
      </c>
    </row>
    <row r="995" spans="1:7" ht="26.1">
      <c r="A995" s="403" t="s">
        <v>19860</v>
      </c>
      <c r="B995">
        <v>7200</v>
      </c>
      <c r="C995" t="s">
        <v>19861</v>
      </c>
      <c r="D995">
        <v>433</v>
      </c>
      <c r="E995" s="404">
        <v>171116021</v>
      </c>
      <c r="F995" s="401" t="str">
        <f t="shared" si="30"/>
        <v>Í1+0"È1qÎ</v>
      </c>
      <c r="G995" t="str">
        <f t="shared" si="31"/>
        <v>38</v>
      </c>
    </row>
    <row r="996" spans="1:7" ht="26.1">
      <c r="A996" s="403" t="s">
        <v>19862</v>
      </c>
      <c r="B996">
        <v>2100</v>
      </c>
      <c r="C996" t="s">
        <v>19863</v>
      </c>
      <c r="D996">
        <v>146</v>
      </c>
      <c r="E996" s="404">
        <v>171114679</v>
      </c>
      <c r="F996" s="401" t="str">
        <f t="shared" si="30"/>
        <v>Í1+.cÈ9jÎ</v>
      </c>
      <c r="G996" t="str">
        <f t="shared" si="31"/>
        <v>34</v>
      </c>
    </row>
    <row r="997" spans="1:7" ht="26.1">
      <c r="A997" s="403" t="s">
        <v>19864</v>
      </c>
      <c r="B997">
        <v>12000</v>
      </c>
      <c r="C997" t="s">
        <v>19865</v>
      </c>
      <c r="D997">
        <v>205</v>
      </c>
      <c r="E997" s="404">
        <v>171108745</v>
      </c>
      <c r="F997" s="401" t="str">
        <f t="shared" si="30"/>
        <v>Í1+(jÈ5\Î</v>
      </c>
      <c r="G997" t="str">
        <f t="shared" si="31"/>
        <v>16</v>
      </c>
    </row>
    <row r="998" spans="1:7" ht="26.1">
      <c r="A998" s="403" t="s">
        <v>19866</v>
      </c>
      <c r="B998">
        <v>3400</v>
      </c>
      <c r="C998" t="s">
        <v>19867</v>
      </c>
      <c r="D998">
        <v>356</v>
      </c>
      <c r="E998" s="404">
        <v>171115983</v>
      </c>
      <c r="F998" s="401" t="str">
        <f t="shared" si="30"/>
        <v>Í1+/ÆÈ3^Î</v>
      </c>
      <c r="G998" t="str">
        <f t="shared" si="31"/>
        <v>38</v>
      </c>
    </row>
    <row r="999" spans="1:7" ht="26.1">
      <c r="A999" s="403" t="s">
        <v>19868</v>
      </c>
      <c r="B999">
        <v>34400</v>
      </c>
      <c r="C999" t="s">
        <v>19869</v>
      </c>
      <c r="D999">
        <v>301</v>
      </c>
      <c r="E999" s="404">
        <v>171108677</v>
      </c>
      <c r="F999" s="401" t="str">
        <f t="shared" si="30"/>
        <v>Í1+(cÈ7LÎ</v>
      </c>
      <c r="G999" t="str">
        <f t="shared" si="31"/>
        <v>16</v>
      </c>
    </row>
    <row r="1000" spans="1:7" ht="26.1">
      <c r="A1000" s="403" t="s">
        <v>19870</v>
      </c>
      <c r="B1000">
        <v>20000</v>
      </c>
      <c r="C1000" t="s">
        <v>19871</v>
      </c>
      <c r="D1000">
        <v>259</v>
      </c>
      <c r="E1000" s="404">
        <v>171112180</v>
      </c>
      <c r="F1000" s="401" t="str">
        <f t="shared" si="30"/>
        <v>Í1+,2È08Î</v>
      </c>
      <c r="G1000" t="str">
        <f t="shared" si="31"/>
        <v>24</v>
      </c>
    </row>
    <row r="1001" spans="1:7" ht="26.1">
      <c r="A1001" s="403" t="s">
        <v>19872</v>
      </c>
      <c r="B1001">
        <v>21600</v>
      </c>
      <c r="C1001" t="s">
        <v>19873</v>
      </c>
      <c r="D1001">
        <v>205</v>
      </c>
      <c r="E1001" s="404">
        <v>171114731</v>
      </c>
      <c r="F1001" s="401" t="str">
        <f t="shared" si="30"/>
        <v>Í1+.iÈ1RÎ</v>
      </c>
      <c r="G1001" t="str">
        <f t="shared" si="31"/>
        <v>34</v>
      </c>
    </row>
    <row r="1002" spans="1:7" ht="26.1">
      <c r="A1002" s="403" t="s">
        <v>19874</v>
      </c>
      <c r="B1002">
        <v>4700</v>
      </c>
      <c r="C1002" t="s">
        <v>19875</v>
      </c>
      <c r="D1002">
        <v>207</v>
      </c>
      <c r="E1002" s="404">
        <v>171114733</v>
      </c>
      <c r="F1002" s="401" t="str">
        <f t="shared" si="30"/>
        <v>Í1+.iÈ3^Î</v>
      </c>
      <c r="G1002" t="str">
        <f t="shared" si="31"/>
        <v>34</v>
      </c>
    </row>
    <row r="1003" spans="1:7" ht="26.1" hidden="1">
      <c r="A1003" s="403" t="s">
        <v>19876</v>
      </c>
      <c r="B1003">
        <v>32800</v>
      </c>
      <c r="C1003" t="s">
        <v>19877</v>
      </c>
      <c r="D1003">
        <v>562</v>
      </c>
      <c r="F1003" s="401" t="e">
        <f t="shared" si="30"/>
        <v>#VALUE!</v>
      </c>
      <c r="G1003" t="str">
        <f t="shared" si="31"/>
        <v>34</v>
      </c>
    </row>
    <row r="1004" spans="1:7" ht="26.1">
      <c r="A1004" s="403" t="s">
        <v>19878</v>
      </c>
      <c r="B1004">
        <v>31200</v>
      </c>
      <c r="C1004" t="s">
        <v>19879</v>
      </c>
      <c r="D1004">
        <v>166</v>
      </c>
      <c r="E1004" s="404">
        <v>171111886</v>
      </c>
      <c r="F1004" s="401" t="str">
        <f t="shared" si="30"/>
        <v>Í1++xÈ6&lt;Î</v>
      </c>
      <c r="G1004" t="str">
        <f t="shared" si="31"/>
        <v>24</v>
      </c>
    </row>
    <row r="1005" spans="1:7" ht="26.1">
      <c r="A1005" s="403" t="s">
        <v>19880</v>
      </c>
      <c r="B1005">
        <v>7200</v>
      </c>
      <c r="C1005" t="s">
        <v>19881</v>
      </c>
      <c r="D1005">
        <v>193</v>
      </c>
      <c r="E1005" s="404">
        <v>171114720</v>
      </c>
      <c r="F1005" s="401" t="str">
        <f t="shared" si="30"/>
        <v>Í1+.hÈ0HÎ</v>
      </c>
      <c r="G1005" t="str">
        <f t="shared" si="31"/>
        <v>34</v>
      </c>
    </row>
    <row r="1006" spans="1:7" ht="26.1">
      <c r="A1006" s="403" t="s">
        <v>19882</v>
      </c>
      <c r="B1006">
        <v>4700</v>
      </c>
      <c r="C1006" t="s">
        <v>19883</v>
      </c>
      <c r="D1006">
        <v>187</v>
      </c>
      <c r="E1006" s="404">
        <v>171114714</v>
      </c>
      <c r="F1006" s="401" t="str">
        <f t="shared" si="30"/>
        <v>Í1+.gÈ4\Î</v>
      </c>
      <c r="G1006" t="str">
        <f t="shared" si="31"/>
        <v>34</v>
      </c>
    </row>
    <row r="1007" spans="1:7" ht="26.1">
      <c r="A1007" s="403" t="s">
        <v>19884</v>
      </c>
      <c r="B1007">
        <v>8800</v>
      </c>
      <c r="C1007" t="s">
        <v>19885</v>
      </c>
      <c r="D1007">
        <v>371</v>
      </c>
      <c r="E1007" s="404">
        <v>171114300</v>
      </c>
      <c r="F1007" s="401" t="str">
        <f t="shared" si="30"/>
        <v>Í1+.&gt;È0nÎ</v>
      </c>
      <c r="G1007" t="str">
        <f t="shared" si="31"/>
        <v>32</v>
      </c>
    </row>
    <row r="1008" spans="1:7" ht="26.1">
      <c r="A1008" s="403" t="s">
        <v>19886</v>
      </c>
      <c r="B1008">
        <v>10400</v>
      </c>
      <c r="C1008" t="s">
        <v>19887</v>
      </c>
      <c r="D1008">
        <v>320</v>
      </c>
      <c r="E1008" s="404">
        <v>171114837</v>
      </c>
      <c r="F1008" s="401" t="str">
        <f t="shared" si="30"/>
        <v>Í1+.sÈ77Î</v>
      </c>
      <c r="G1008" t="str">
        <f t="shared" si="31"/>
        <v>34</v>
      </c>
    </row>
    <row r="1009" spans="1:7" ht="26.1">
      <c r="A1009" s="403" t="s">
        <v>19888</v>
      </c>
      <c r="B1009">
        <v>12000</v>
      </c>
      <c r="C1009" t="s">
        <v>19889</v>
      </c>
      <c r="D1009">
        <v>94</v>
      </c>
      <c r="E1009" s="404">
        <v>171109964</v>
      </c>
      <c r="F1009" s="401" t="str">
        <f t="shared" si="30"/>
        <v>Í1+)ÄÈ4JÎ</v>
      </c>
      <c r="G1009" t="str">
        <f t="shared" si="31"/>
        <v>36</v>
      </c>
    </row>
    <row r="1010" spans="1:7" ht="26.1">
      <c r="A1010" s="403" t="s">
        <v>19890</v>
      </c>
      <c r="B1010">
        <v>50400</v>
      </c>
      <c r="C1010" t="s">
        <v>19891</v>
      </c>
      <c r="D1010">
        <v>468</v>
      </c>
      <c r="E1010" s="404">
        <v>171106628</v>
      </c>
      <c r="F1010" s="401" t="str">
        <f t="shared" si="30"/>
        <v>Í1+&amp;^È88Î</v>
      </c>
      <c r="G1010" t="str">
        <f t="shared" si="31"/>
        <v>10</v>
      </c>
    </row>
    <row r="1011" spans="1:7" ht="26.1">
      <c r="A1011" s="403" t="s">
        <v>19892</v>
      </c>
      <c r="B1011">
        <v>4700</v>
      </c>
      <c r="C1011" t="s">
        <v>19893</v>
      </c>
      <c r="D1011">
        <v>485</v>
      </c>
      <c r="E1011" s="404">
        <v>171109625</v>
      </c>
      <c r="F1011" s="401" t="str">
        <f t="shared" si="30"/>
        <v>Í1+)^È5/Î</v>
      </c>
      <c r="G1011" t="str">
        <f t="shared" si="31"/>
        <v>36</v>
      </c>
    </row>
    <row r="1012" spans="1:7" ht="26.1">
      <c r="A1012" s="403" t="s">
        <v>19894</v>
      </c>
      <c r="B1012">
        <v>16800</v>
      </c>
      <c r="C1012" t="s">
        <v>19895</v>
      </c>
      <c r="D1012">
        <v>487</v>
      </c>
      <c r="E1012" s="404">
        <v>171109623</v>
      </c>
      <c r="F1012" s="401" t="str">
        <f t="shared" si="30"/>
        <v>Í1+)^È3#Î</v>
      </c>
      <c r="G1012" t="str">
        <f t="shared" si="31"/>
        <v>36</v>
      </c>
    </row>
    <row r="1013" spans="1:7" ht="26.1">
      <c r="A1013" s="403" t="s">
        <v>19896</v>
      </c>
      <c r="B1013">
        <v>12000</v>
      </c>
      <c r="C1013" t="s">
        <v>19897</v>
      </c>
      <c r="D1013">
        <v>121</v>
      </c>
      <c r="E1013" s="404">
        <v>171107145</v>
      </c>
      <c r="F1013" s="401" t="str">
        <f t="shared" si="30"/>
        <v>Í1+'.È57Î</v>
      </c>
      <c r="G1013" t="str">
        <f t="shared" si="31"/>
        <v>04</v>
      </c>
    </row>
    <row r="1014" spans="1:7" ht="26.1">
      <c r="A1014" s="403" t="s">
        <v>19898</v>
      </c>
      <c r="B1014">
        <v>36000</v>
      </c>
      <c r="C1014" t="s">
        <v>19899</v>
      </c>
      <c r="D1014">
        <v>14</v>
      </c>
      <c r="E1014" s="404">
        <v>171104757</v>
      </c>
      <c r="F1014" s="401" t="str">
        <f t="shared" si="30"/>
        <v>Í1+$kÈ7`Î</v>
      </c>
      <c r="G1014" t="str">
        <f t="shared" si="31"/>
        <v>20</v>
      </c>
    </row>
    <row r="1015" spans="1:7" ht="26.1">
      <c r="A1015" s="403" t="s">
        <v>19900</v>
      </c>
      <c r="B1015">
        <v>24800</v>
      </c>
      <c r="C1015" t="s">
        <v>19901</v>
      </c>
      <c r="D1015">
        <v>253</v>
      </c>
      <c r="E1015" s="404">
        <v>171110557</v>
      </c>
      <c r="F1015" s="401" t="str">
        <f t="shared" si="30"/>
        <v>Í1+*WÈ7"Î</v>
      </c>
      <c r="G1015" t="str">
        <f t="shared" si="31"/>
        <v>06</v>
      </c>
    </row>
    <row r="1016" spans="1:7" ht="26.1">
      <c r="A1016" s="403" t="s">
        <v>19902</v>
      </c>
      <c r="B1016">
        <v>24800</v>
      </c>
      <c r="C1016" t="s">
        <v>19903</v>
      </c>
      <c r="D1016">
        <v>334</v>
      </c>
      <c r="E1016" s="404">
        <v>171107201</v>
      </c>
      <c r="F1016" s="401" t="str">
        <f t="shared" si="30"/>
        <v>Í1+'4È17Î</v>
      </c>
      <c r="G1016" t="str">
        <f t="shared" si="31"/>
        <v>04</v>
      </c>
    </row>
    <row r="1017" spans="1:7" ht="26.1">
      <c r="A1017" s="403" t="s">
        <v>19904</v>
      </c>
      <c r="B1017">
        <v>29600</v>
      </c>
      <c r="C1017" t="s">
        <v>19905</v>
      </c>
      <c r="D1017">
        <v>173</v>
      </c>
      <c r="E1017" s="404">
        <v>171112058</v>
      </c>
      <c r="F1017" s="401" t="str">
        <f t="shared" si="30"/>
        <v>Í1+,%È84Î</v>
      </c>
      <c r="G1017" t="str">
        <f t="shared" si="31"/>
        <v>24</v>
      </c>
    </row>
    <row r="1018" spans="1:7" ht="26.1">
      <c r="A1018" s="403" t="s">
        <v>19906</v>
      </c>
      <c r="B1018">
        <v>20000</v>
      </c>
      <c r="C1018" t="s">
        <v>19907</v>
      </c>
      <c r="D1018">
        <v>68</v>
      </c>
      <c r="E1018" s="404">
        <v>171112039</v>
      </c>
      <c r="F1018" s="401" t="str">
        <f t="shared" si="30"/>
        <v>Í1+,#È92Î</v>
      </c>
      <c r="G1018" t="str">
        <f t="shared" si="31"/>
        <v>24</v>
      </c>
    </row>
    <row r="1019" spans="1:7" ht="26.1">
      <c r="A1019" s="403" t="s">
        <v>19908</v>
      </c>
      <c r="B1019">
        <v>3400</v>
      </c>
      <c r="C1019" t="s">
        <v>19909</v>
      </c>
      <c r="D1019">
        <v>16</v>
      </c>
      <c r="E1019" s="404">
        <v>171114037</v>
      </c>
      <c r="F1019" s="401" t="str">
        <f t="shared" si="30"/>
        <v>Í1+.#È7,Î</v>
      </c>
      <c r="G1019" t="str">
        <f t="shared" si="31"/>
        <v>32</v>
      </c>
    </row>
    <row r="1020" spans="1:7" ht="26.1">
      <c r="A1020" s="403" t="s">
        <v>19910</v>
      </c>
      <c r="B1020">
        <v>4700</v>
      </c>
      <c r="C1020" t="s">
        <v>19911</v>
      </c>
      <c r="D1020">
        <v>407</v>
      </c>
      <c r="E1020" s="404">
        <v>171111315</v>
      </c>
      <c r="F1020" s="401" t="str">
        <f t="shared" si="30"/>
        <v>Í1++?È5ÂÎ</v>
      </c>
      <c r="G1020" t="str">
        <f t="shared" si="31"/>
        <v>26</v>
      </c>
    </row>
    <row r="1021" spans="1:7" ht="26.1">
      <c r="A1021" s="403" t="s">
        <v>19912</v>
      </c>
      <c r="B1021">
        <v>2100</v>
      </c>
      <c r="C1021" t="s">
        <v>19913</v>
      </c>
      <c r="D1021">
        <v>161</v>
      </c>
      <c r="E1021" s="404">
        <v>171116763</v>
      </c>
      <c r="F1021" s="401" t="str">
        <f t="shared" si="30"/>
        <v>Í1+0lÈ3pÎ</v>
      </c>
      <c r="G1021" t="str">
        <f t="shared" si="31"/>
        <v>40</v>
      </c>
    </row>
    <row r="1022" spans="1:7" ht="26.1" hidden="1">
      <c r="A1022" s="403" t="s">
        <v>19914</v>
      </c>
      <c r="B1022">
        <v>437800</v>
      </c>
      <c r="C1022" t="s">
        <v>19915</v>
      </c>
      <c r="D1022">
        <v>42</v>
      </c>
      <c r="E1022" s="404">
        <v>171116133</v>
      </c>
      <c r="F1022" s="401" t="str">
        <f t="shared" si="30"/>
        <v>Í1+0-È3BÎ</v>
      </c>
      <c r="G1022" t="str">
        <f t="shared" si="31"/>
        <v>22</v>
      </c>
    </row>
    <row r="1023" spans="1:7" ht="26.1">
      <c r="A1023" s="403" t="s">
        <v>19916</v>
      </c>
      <c r="B1023">
        <v>3400</v>
      </c>
      <c r="C1023" t="s">
        <v>19917</v>
      </c>
      <c r="D1023">
        <v>151</v>
      </c>
      <c r="E1023" s="404">
        <v>171104593</v>
      </c>
      <c r="F1023" s="401" t="str">
        <f t="shared" si="30"/>
        <v>Í1+$[È3oÎ</v>
      </c>
      <c r="G1023" t="str">
        <f t="shared" si="31"/>
        <v>20</v>
      </c>
    </row>
    <row r="1024" spans="1:7" ht="26.1">
      <c r="A1024" s="403" t="s">
        <v>19918</v>
      </c>
      <c r="B1024">
        <v>12000</v>
      </c>
      <c r="C1024" t="s">
        <v>19919</v>
      </c>
      <c r="D1024">
        <v>91</v>
      </c>
      <c r="E1024" s="404">
        <v>171110773</v>
      </c>
      <c r="F1024" s="401" t="str">
        <f t="shared" si="30"/>
        <v>Í1+*mÈ3bÎ</v>
      </c>
      <c r="G1024" t="str">
        <f t="shared" si="31"/>
        <v>06</v>
      </c>
    </row>
    <row r="1025" spans="1:7" ht="26.1">
      <c r="A1025" s="403" t="s">
        <v>19920</v>
      </c>
      <c r="B1025">
        <v>18400</v>
      </c>
      <c r="C1025" t="s">
        <v>19921</v>
      </c>
      <c r="D1025">
        <v>121</v>
      </c>
      <c r="E1025" s="404">
        <v>171104620</v>
      </c>
      <c r="F1025" s="401" t="str">
        <f t="shared" si="30"/>
        <v>Í1+$^È0iÎ</v>
      </c>
      <c r="G1025" t="str">
        <f t="shared" si="31"/>
        <v>20</v>
      </c>
    </row>
    <row r="1026" spans="1:7" ht="26.1" hidden="1">
      <c r="A1026" s="403" t="s">
        <v>19922</v>
      </c>
      <c r="B1026">
        <v>18400</v>
      </c>
      <c r="C1026" t="s">
        <v>19923</v>
      </c>
      <c r="D1026">
        <v>241</v>
      </c>
      <c r="F1026" s="401" t="e">
        <f t="shared" si="30"/>
        <v>#VALUE!</v>
      </c>
      <c r="G1026" t="str">
        <f t="shared" si="31"/>
        <v>42</v>
      </c>
    </row>
    <row r="1027" spans="1:7" ht="26.1">
      <c r="A1027" s="403" t="s">
        <v>19924</v>
      </c>
      <c r="B1027">
        <v>31200</v>
      </c>
      <c r="C1027" t="s">
        <v>19925</v>
      </c>
      <c r="D1027">
        <v>132</v>
      </c>
      <c r="E1027" s="404">
        <v>171114666</v>
      </c>
      <c r="F1027" s="401" t="str">
        <f t="shared" ref="F1027:F1090" si="32">Code128(E1027)</f>
        <v>Í1+.bÈ6TÎ</v>
      </c>
      <c r="G1027" t="str">
        <f t="shared" si="31"/>
        <v>34</v>
      </c>
    </row>
    <row r="1028" spans="1:7" ht="26.1" hidden="1">
      <c r="A1028" s="403" t="s">
        <v>19926</v>
      </c>
      <c r="B1028">
        <v>173800</v>
      </c>
      <c r="C1028" t="s">
        <v>19927</v>
      </c>
      <c r="D1028">
        <v>314</v>
      </c>
      <c r="F1028" s="401" t="e">
        <f t="shared" si="32"/>
        <v>#VALUE!</v>
      </c>
      <c r="G1028" t="str">
        <f t="shared" ref="G1028:G1091" si="33">LEFT(C1028,2)</f>
        <v>22</v>
      </c>
    </row>
    <row r="1029" spans="1:7" ht="26.1">
      <c r="A1029" s="403" t="s">
        <v>19928</v>
      </c>
      <c r="B1029">
        <v>7200</v>
      </c>
      <c r="C1029" t="s">
        <v>19929</v>
      </c>
      <c r="D1029">
        <v>96</v>
      </c>
      <c r="E1029" s="404">
        <v>171114030</v>
      </c>
      <c r="F1029" s="401" t="str">
        <f t="shared" si="32"/>
        <v>Í1+.#È0iÎ</v>
      </c>
      <c r="G1029" t="str">
        <f t="shared" si="33"/>
        <v>32</v>
      </c>
    </row>
    <row r="1030" spans="1:7" ht="26.1" hidden="1">
      <c r="A1030" s="403" t="s">
        <v>19930</v>
      </c>
      <c r="B1030">
        <v>3400</v>
      </c>
      <c r="C1030" t="s">
        <v>19931</v>
      </c>
      <c r="D1030">
        <v>599</v>
      </c>
      <c r="F1030" s="401" t="e">
        <f t="shared" si="32"/>
        <v>#VALUE!</v>
      </c>
      <c r="G1030" t="str">
        <f t="shared" si="33"/>
        <v>34</v>
      </c>
    </row>
    <row r="1031" spans="1:7" ht="26.1" hidden="1">
      <c r="A1031" s="403" t="s">
        <v>19932</v>
      </c>
      <c r="B1031">
        <v>4700</v>
      </c>
      <c r="C1031" t="s">
        <v>19933</v>
      </c>
      <c r="D1031">
        <v>598</v>
      </c>
      <c r="F1031" s="401" t="e">
        <f t="shared" si="32"/>
        <v>#VALUE!</v>
      </c>
      <c r="G1031" t="str">
        <f t="shared" si="33"/>
        <v>34</v>
      </c>
    </row>
    <row r="1032" spans="1:7" ht="26.1">
      <c r="A1032" s="403" t="s">
        <v>19934</v>
      </c>
      <c r="B1032">
        <v>4700</v>
      </c>
      <c r="C1032" t="s">
        <v>19935</v>
      </c>
      <c r="D1032">
        <v>101</v>
      </c>
      <c r="E1032" s="404">
        <v>171112015</v>
      </c>
      <c r="F1032" s="401" t="str">
        <f t="shared" si="32"/>
        <v>Í1+,!È5yÎ</v>
      </c>
      <c r="G1032" t="str">
        <f t="shared" si="33"/>
        <v>24</v>
      </c>
    </row>
    <row r="1033" spans="1:7" ht="26.1">
      <c r="A1033" s="403" t="s">
        <v>19936</v>
      </c>
      <c r="B1033">
        <v>16800</v>
      </c>
      <c r="C1033" t="s">
        <v>19937</v>
      </c>
      <c r="D1033">
        <v>122</v>
      </c>
      <c r="E1033" s="404">
        <v>171110787</v>
      </c>
      <c r="F1033" s="401" t="str">
        <f t="shared" si="32"/>
        <v>Í1+*nÈ7~Î</v>
      </c>
      <c r="G1033" t="str">
        <f t="shared" si="33"/>
        <v>06</v>
      </c>
    </row>
    <row r="1034" spans="1:7" ht="26.1">
      <c r="A1034" s="403" t="s">
        <v>19938</v>
      </c>
      <c r="B1034">
        <v>26400</v>
      </c>
      <c r="C1034" t="s">
        <v>19939</v>
      </c>
      <c r="D1034">
        <v>422</v>
      </c>
      <c r="E1034" s="404">
        <v>171110867</v>
      </c>
      <c r="F1034" s="401" t="str">
        <f t="shared" si="32"/>
        <v>Í1+*vÈ77Î</v>
      </c>
      <c r="G1034" t="str">
        <f t="shared" si="33"/>
        <v>06</v>
      </c>
    </row>
    <row r="1035" spans="1:7" ht="26.1">
      <c r="A1035" s="403" t="s">
        <v>2448</v>
      </c>
      <c r="B1035">
        <v>10400</v>
      </c>
      <c r="C1035" t="s">
        <v>19940</v>
      </c>
      <c r="D1035">
        <v>309</v>
      </c>
      <c r="E1035" s="404">
        <v>171107016</v>
      </c>
      <c r="F1035" s="401" t="str">
        <f t="shared" si="32"/>
        <v>Í1+'!È6pÎ</v>
      </c>
      <c r="G1035" t="str">
        <f t="shared" si="33"/>
        <v>04</v>
      </c>
    </row>
    <row r="1036" spans="1:7" ht="26.1" hidden="1">
      <c r="A1036" s="403" t="s">
        <v>19389</v>
      </c>
      <c r="B1036">
        <v>40800</v>
      </c>
      <c r="C1036" t="s">
        <v>19941</v>
      </c>
      <c r="D1036">
        <v>81</v>
      </c>
      <c r="F1036" s="401" t="e">
        <f t="shared" si="32"/>
        <v>#VALUE!</v>
      </c>
      <c r="G1036" t="str">
        <f t="shared" si="33"/>
        <v>30</v>
      </c>
    </row>
    <row r="1037" spans="1:7" ht="26.1">
      <c r="A1037" s="403" t="s">
        <v>19942</v>
      </c>
      <c r="B1037">
        <v>4700</v>
      </c>
      <c r="C1037" t="s">
        <v>19943</v>
      </c>
      <c r="D1037">
        <v>302</v>
      </c>
      <c r="E1037" s="404">
        <v>171107009</v>
      </c>
      <c r="F1037" s="401" t="str">
        <f t="shared" si="32"/>
        <v>Í1+'ÂÈ9~Î</v>
      </c>
      <c r="G1037" t="str">
        <f t="shared" si="33"/>
        <v>04</v>
      </c>
    </row>
    <row r="1038" spans="1:7" ht="26.1">
      <c r="A1038" s="403" t="s">
        <v>19944</v>
      </c>
      <c r="B1038">
        <v>18400</v>
      </c>
      <c r="C1038" t="s">
        <v>19945</v>
      </c>
      <c r="D1038">
        <v>135</v>
      </c>
      <c r="E1038" s="404">
        <v>171114669</v>
      </c>
      <c r="F1038" s="401" t="str">
        <f t="shared" si="32"/>
        <v>Í1+.bÈ9fÎ</v>
      </c>
      <c r="G1038" t="str">
        <f t="shared" si="33"/>
        <v>34</v>
      </c>
    </row>
    <row r="1039" spans="1:7" ht="26.1" hidden="1">
      <c r="A1039" s="403" t="s">
        <v>11110</v>
      </c>
      <c r="B1039">
        <v>55400</v>
      </c>
      <c r="C1039" t="s">
        <v>19946</v>
      </c>
      <c r="D1039">
        <v>505</v>
      </c>
      <c r="F1039" s="401" t="e">
        <f t="shared" si="32"/>
        <v>#VALUE!</v>
      </c>
      <c r="G1039" t="str">
        <f t="shared" si="33"/>
        <v>22</v>
      </c>
    </row>
    <row r="1040" spans="1:7" ht="26.1">
      <c r="A1040" s="403" t="s">
        <v>19947</v>
      </c>
      <c r="B1040">
        <v>15200</v>
      </c>
      <c r="C1040" t="s">
        <v>19948</v>
      </c>
      <c r="D1040">
        <v>229</v>
      </c>
      <c r="E1040" s="404">
        <v>171112084</v>
      </c>
      <c r="F1040" s="401" t="str">
        <f t="shared" si="32"/>
        <v>Í1+,(È4(Î</v>
      </c>
      <c r="G1040" t="str">
        <f t="shared" si="33"/>
        <v>24</v>
      </c>
    </row>
    <row r="1041" spans="1:7" ht="26.1">
      <c r="A1041" s="403" t="s">
        <v>19949</v>
      </c>
      <c r="B1041">
        <v>21600</v>
      </c>
      <c r="C1041" t="s">
        <v>19950</v>
      </c>
      <c r="D1041">
        <v>191</v>
      </c>
      <c r="E1041" s="404">
        <v>171104512</v>
      </c>
      <c r="F1041" s="401" t="str">
        <f t="shared" si="32"/>
        <v>Í1+$SÈ2IÎ</v>
      </c>
      <c r="G1041" t="str">
        <f t="shared" si="33"/>
        <v>20</v>
      </c>
    </row>
    <row r="1042" spans="1:7" ht="26.1">
      <c r="A1042" s="403" t="s">
        <v>19951</v>
      </c>
      <c r="B1042">
        <v>15200</v>
      </c>
      <c r="C1042" t="s">
        <v>19952</v>
      </c>
      <c r="D1042">
        <v>413</v>
      </c>
      <c r="E1042" s="404">
        <v>171106587</v>
      </c>
      <c r="F1042" s="401" t="str">
        <f t="shared" si="32"/>
        <v>Í1+&amp;ZÈ7"Î</v>
      </c>
      <c r="G1042" t="str">
        <f t="shared" si="33"/>
        <v>10</v>
      </c>
    </row>
    <row r="1043" spans="1:7" ht="26.1" hidden="1">
      <c r="A1043" s="403" t="s">
        <v>18167</v>
      </c>
      <c r="B1043">
        <v>218600</v>
      </c>
      <c r="C1043" t="s">
        <v>19953</v>
      </c>
      <c r="D1043">
        <v>351</v>
      </c>
      <c r="F1043" s="401" t="e">
        <f t="shared" si="32"/>
        <v>#VALUE!</v>
      </c>
      <c r="G1043" t="str">
        <f t="shared" si="33"/>
        <v>22</v>
      </c>
    </row>
    <row r="1044" spans="1:7" ht="26.1" hidden="1">
      <c r="A1044" s="403" t="s">
        <v>415</v>
      </c>
      <c r="B1044">
        <v>503400</v>
      </c>
      <c r="C1044" t="s">
        <v>19954</v>
      </c>
      <c r="D1044">
        <v>265</v>
      </c>
      <c r="E1044" s="404">
        <v>171117030</v>
      </c>
      <c r="F1044" s="401" t="str">
        <f t="shared" si="32"/>
        <v>Í1+1#È0rÎ</v>
      </c>
      <c r="G1044" t="str">
        <f t="shared" si="33"/>
        <v>22</v>
      </c>
    </row>
    <row r="1045" spans="1:7" ht="26.1" hidden="1">
      <c r="A1045" s="403" t="s">
        <v>19955</v>
      </c>
      <c r="B1045">
        <v>26400</v>
      </c>
      <c r="C1045" t="s">
        <v>19956</v>
      </c>
      <c r="D1045">
        <v>264</v>
      </c>
      <c r="F1045" s="401" t="e">
        <f t="shared" si="32"/>
        <v>#VALUE!</v>
      </c>
      <c r="G1045" t="str">
        <f t="shared" si="33"/>
        <v>30</v>
      </c>
    </row>
    <row r="1046" spans="1:7" ht="26.1" hidden="1">
      <c r="A1046" s="403" t="s">
        <v>19957</v>
      </c>
      <c r="B1046">
        <v>133800</v>
      </c>
      <c r="C1046" t="s">
        <v>19958</v>
      </c>
      <c r="D1046">
        <v>460</v>
      </c>
      <c r="F1046" s="401" t="e">
        <f t="shared" si="32"/>
        <v>#VALUE!</v>
      </c>
      <c r="G1046" t="str">
        <f t="shared" si="33"/>
        <v>22</v>
      </c>
    </row>
    <row r="1047" spans="1:7" ht="26.1">
      <c r="A1047" s="403" t="s">
        <v>19959</v>
      </c>
      <c r="B1047">
        <v>23200</v>
      </c>
      <c r="C1047" t="s">
        <v>19960</v>
      </c>
      <c r="D1047">
        <v>137</v>
      </c>
      <c r="E1047" s="404">
        <v>171113970</v>
      </c>
      <c r="F1047" s="401" t="str">
        <f t="shared" si="32"/>
        <v>Í1+-ÅÈ0BÎ</v>
      </c>
      <c r="G1047" t="str">
        <f t="shared" si="33"/>
        <v>32</v>
      </c>
    </row>
    <row r="1048" spans="1:7" ht="26.1">
      <c r="A1048" s="403" t="s">
        <v>19961</v>
      </c>
      <c r="B1048">
        <v>24800</v>
      </c>
      <c r="C1048" t="s">
        <v>19962</v>
      </c>
      <c r="D1048">
        <v>234</v>
      </c>
      <c r="E1048" s="404">
        <v>171106542</v>
      </c>
      <c r="F1048" s="401" t="str">
        <f t="shared" si="32"/>
        <v>Í1+&amp;VÈ2[Î</v>
      </c>
      <c r="G1048" t="str">
        <f t="shared" si="33"/>
        <v>10</v>
      </c>
    </row>
    <row r="1049" spans="1:7" ht="26.1" hidden="1">
      <c r="A1049" s="403" t="s">
        <v>19963</v>
      </c>
      <c r="B1049">
        <v>18400</v>
      </c>
      <c r="C1049" t="s">
        <v>19964</v>
      </c>
      <c r="D1049">
        <v>565</v>
      </c>
      <c r="F1049" s="401" t="e">
        <f t="shared" si="32"/>
        <v>#VALUE!</v>
      </c>
      <c r="G1049" t="str">
        <f t="shared" si="33"/>
        <v>06</v>
      </c>
    </row>
    <row r="1050" spans="1:7" ht="26.1">
      <c r="A1050" s="403" t="s">
        <v>19965</v>
      </c>
      <c r="B1050">
        <v>55200</v>
      </c>
      <c r="C1050" t="s">
        <v>19966</v>
      </c>
      <c r="D1050">
        <v>170</v>
      </c>
      <c r="E1050" s="404">
        <v>171114140</v>
      </c>
      <c r="F1050" s="401" t="str">
        <f t="shared" si="32"/>
        <v>Í1+..È0.Î</v>
      </c>
      <c r="G1050" t="str">
        <f t="shared" si="33"/>
        <v>32</v>
      </c>
    </row>
    <row r="1051" spans="1:7" ht="26.1">
      <c r="A1051" s="403" t="s">
        <v>19967</v>
      </c>
      <c r="B1051">
        <v>8800</v>
      </c>
      <c r="C1051" t="s">
        <v>19968</v>
      </c>
      <c r="D1051">
        <v>446</v>
      </c>
      <c r="E1051" s="404">
        <v>171114369</v>
      </c>
      <c r="F1051" s="401" t="str">
        <f t="shared" si="32"/>
        <v>Í1+.DÈ9UÎ</v>
      </c>
      <c r="G1051" t="str">
        <f t="shared" si="33"/>
        <v>32</v>
      </c>
    </row>
    <row r="1052" spans="1:7" ht="26.1" hidden="1">
      <c r="A1052" s="403" t="s">
        <v>339</v>
      </c>
      <c r="B1052">
        <v>41000</v>
      </c>
      <c r="C1052" t="s">
        <v>19969</v>
      </c>
      <c r="D1052">
        <v>189</v>
      </c>
      <c r="E1052" s="404">
        <v>171116961</v>
      </c>
      <c r="F1052" s="401" t="str">
        <f t="shared" si="32"/>
        <v>Í1+0ÄÈ1MÎ</v>
      </c>
      <c r="G1052" t="str">
        <f t="shared" si="33"/>
        <v>22</v>
      </c>
    </row>
    <row r="1053" spans="1:7" ht="26.1">
      <c r="A1053" s="403" t="s">
        <v>19970</v>
      </c>
      <c r="B1053">
        <v>111200</v>
      </c>
      <c r="C1053" t="s">
        <v>19971</v>
      </c>
      <c r="D1053">
        <v>382</v>
      </c>
      <c r="E1053" s="404">
        <v>171104333</v>
      </c>
      <c r="F1053" s="401" t="str">
        <f t="shared" si="32"/>
        <v>Í1+$AÈ3nÎ</v>
      </c>
      <c r="G1053" t="str">
        <f t="shared" si="33"/>
        <v>14</v>
      </c>
    </row>
    <row r="1054" spans="1:7" ht="26.1">
      <c r="A1054" s="403" t="s">
        <v>19972</v>
      </c>
      <c r="B1054">
        <v>55200</v>
      </c>
      <c r="C1054" t="s">
        <v>19973</v>
      </c>
      <c r="D1054">
        <v>167</v>
      </c>
      <c r="E1054" s="404">
        <v>171104533</v>
      </c>
      <c r="F1054" s="401" t="str">
        <f t="shared" si="32"/>
        <v>Í1+$UÈ3WÎ</v>
      </c>
      <c r="G1054" t="str">
        <f t="shared" si="33"/>
        <v>20</v>
      </c>
    </row>
    <row r="1055" spans="1:7" ht="26.1" hidden="1">
      <c r="A1055" s="403" t="s">
        <v>19974</v>
      </c>
      <c r="B1055">
        <v>29600</v>
      </c>
      <c r="C1055" t="s">
        <v>19975</v>
      </c>
      <c r="D1055">
        <v>156</v>
      </c>
      <c r="F1055" s="401" t="e">
        <f t="shared" si="32"/>
        <v>#VALUE!</v>
      </c>
      <c r="G1055" t="str">
        <f t="shared" si="33"/>
        <v>30</v>
      </c>
    </row>
    <row r="1056" spans="1:7" ht="26.1" hidden="1">
      <c r="A1056" s="403" t="s">
        <v>19976</v>
      </c>
      <c r="B1056">
        <v>2100</v>
      </c>
      <c r="C1056" t="s">
        <v>19977</v>
      </c>
      <c r="D1056">
        <v>34</v>
      </c>
      <c r="F1056" s="401" t="e">
        <f t="shared" si="32"/>
        <v>#VALUE!</v>
      </c>
      <c r="G1056" t="str">
        <f t="shared" si="33"/>
        <v>30</v>
      </c>
    </row>
    <row r="1057" spans="1:7" ht="26.1">
      <c r="A1057" s="403" t="s">
        <v>19978</v>
      </c>
      <c r="B1057">
        <v>39200</v>
      </c>
      <c r="C1057" t="s">
        <v>19979</v>
      </c>
      <c r="D1057">
        <v>4</v>
      </c>
      <c r="E1057" s="404">
        <v>171106800</v>
      </c>
      <c r="F1057" s="401" t="str">
        <f t="shared" si="32"/>
        <v>Í1+&amp;pÈ0PÎ</v>
      </c>
      <c r="G1057" t="str">
        <f t="shared" si="33"/>
        <v>10</v>
      </c>
    </row>
    <row r="1058" spans="1:7" ht="26.1" hidden="1">
      <c r="A1058" s="403" t="s">
        <v>19980</v>
      </c>
      <c r="B1058">
        <v>28000</v>
      </c>
      <c r="C1058" t="s">
        <v>19981</v>
      </c>
      <c r="D1058">
        <v>530</v>
      </c>
      <c r="F1058" s="401" t="e">
        <f t="shared" si="32"/>
        <v>#VALUE!</v>
      </c>
      <c r="G1058" t="str">
        <f t="shared" si="33"/>
        <v>10</v>
      </c>
    </row>
    <row r="1059" spans="1:7" ht="26.1" hidden="1">
      <c r="A1059" s="403" t="s">
        <v>19982</v>
      </c>
      <c r="B1059">
        <v>15200</v>
      </c>
      <c r="C1059" t="s">
        <v>19983</v>
      </c>
      <c r="D1059">
        <v>538</v>
      </c>
      <c r="F1059" s="401" t="e">
        <f t="shared" si="32"/>
        <v>#VALUE!</v>
      </c>
      <c r="G1059" t="str">
        <f t="shared" si="33"/>
        <v>10</v>
      </c>
    </row>
    <row r="1060" spans="1:7" ht="26.1">
      <c r="A1060" s="403" t="s">
        <v>19984</v>
      </c>
      <c r="B1060">
        <v>501600</v>
      </c>
      <c r="C1060" t="s">
        <v>19985</v>
      </c>
      <c r="D1060">
        <v>6</v>
      </c>
      <c r="E1060" s="404">
        <v>171111869</v>
      </c>
      <c r="F1060" s="401" t="str">
        <f t="shared" si="32"/>
        <v>Í1++vÈ9FÎ</v>
      </c>
      <c r="G1060" t="str">
        <f t="shared" si="33"/>
        <v>24</v>
      </c>
    </row>
    <row r="1061" spans="1:7" ht="26.1">
      <c r="A1061" s="403" t="s">
        <v>19986</v>
      </c>
      <c r="B1061">
        <v>2100</v>
      </c>
      <c r="C1061" t="s">
        <v>19987</v>
      </c>
      <c r="D1061">
        <v>387</v>
      </c>
      <c r="E1061" s="404">
        <v>171111167</v>
      </c>
      <c r="F1061" s="401" t="str">
        <f t="shared" si="32"/>
        <v>Í1++0È7WÎ</v>
      </c>
      <c r="G1061" t="str">
        <f t="shared" si="33"/>
        <v>26</v>
      </c>
    </row>
    <row r="1062" spans="1:7" ht="26.1">
      <c r="A1062" s="403" t="s">
        <v>10030</v>
      </c>
      <c r="B1062">
        <v>61600</v>
      </c>
      <c r="C1062" t="s">
        <v>19988</v>
      </c>
      <c r="D1062">
        <v>290</v>
      </c>
      <c r="E1062" s="404">
        <v>171111207</v>
      </c>
      <c r="F1062" s="401" t="str">
        <f t="shared" si="32"/>
        <v>Í1++4È7gÎ</v>
      </c>
      <c r="G1062" t="str">
        <f t="shared" si="33"/>
        <v>26</v>
      </c>
    </row>
    <row r="1063" spans="1:7" ht="26.1">
      <c r="A1063" s="403" t="s">
        <v>19989</v>
      </c>
      <c r="B1063">
        <v>64800</v>
      </c>
      <c r="C1063" t="s">
        <v>19990</v>
      </c>
      <c r="D1063">
        <v>418</v>
      </c>
      <c r="E1063" s="404">
        <v>171106592</v>
      </c>
      <c r="F1063" s="401" t="str">
        <f t="shared" si="32"/>
        <v>Í1+&amp;[È2oÎ</v>
      </c>
      <c r="G1063" t="str">
        <f t="shared" si="33"/>
        <v>10</v>
      </c>
    </row>
    <row r="1064" spans="1:7" ht="26.1">
      <c r="A1064" s="403" t="s">
        <v>19991</v>
      </c>
      <c r="B1064">
        <v>42400</v>
      </c>
      <c r="C1064" t="s">
        <v>19992</v>
      </c>
      <c r="D1064">
        <v>263</v>
      </c>
      <c r="E1064" s="404">
        <v>171104717</v>
      </c>
      <c r="F1064" s="401" t="str">
        <f t="shared" si="32"/>
        <v>Í1+$gÈ7PÎ</v>
      </c>
      <c r="G1064" t="str">
        <f t="shared" si="33"/>
        <v>20</v>
      </c>
    </row>
    <row r="1065" spans="1:7" ht="26.1" hidden="1">
      <c r="A1065" s="403" t="s">
        <v>19993</v>
      </c>
      <c r="B1065">
        <v>13600</v>
      </c>
      <c r="C1065" t="s">
        <v>19994</v>
      </c>
      <c r="D1065">
        <v>26</v>
      </c>
      <c r="F1065" s="401" t="e">
        <f t="shared" si="32"/>
        <v>#VALUE!</v>
      </c>
      <c r="G1065" t="str">
        <f t="shared" si="33"/>
        <v>30</v>
      </c>
    </row>
    <row r="1066" spans="1:7" ht="26.1" hidden="1">
      <c r="A1066" s="403" t="s">
        <v>19995</v>
      </c>
      <c r="B1066">
        <v>68000</v>
      </c>
      <c r="C1066" t="s">
        <v>19996</v>
      </c>
      <c r="D1066">
        <v>531</v>
      </c>
      <c r="F1066" s="401" t="e">
        <f t="shared" si="32"/>
        <v>#VALUE!</v>
      </c>
      <c r="G1066" t="str">
        <f t="shared" si="33"/>
        <v>10</v>
      </c>
    </row>
    <row r="1067" spans="1:7" ht="26.1">
      <c r="A1067" s="403" t="s">
        <v>19997</v>
      </c>
      <c r="B1067">
        <v>4700</v>
      </c>
      <c r="C1067" t="s">
        <v>19998</v>
      </c>
      <c r="D1067">
        <v>350</v>
      </c>
      <c r="E1067" s="404">
        <v>171114858</v>
      </c>
      <c r="F1067" s="401" t="str">
        <f t="shared" si="32"/>
        <v>Í1+.uÈ8EÎ</v>
      </c>
      <c r="G1067" t="str">
        <f t="shared" si="33"/>
        <v>34</v>
      </c>
    </row>
    <row r="1068" spans="1:7" ht="26.1">
      <c r="A1068" s="403" t="s">
        <v>5521</v>
      </c>
      <c r="B1068">
        <v>29600</v>
      </c>
      <c r="C1068" t="s">
        <v>19999</v>
      </c>
      <c r="D1068">
        <v>223</v>
      </c>
      <c r="E1068" s="404">
        <v>171111241</v>
      </c>
      <c r="F1068" s="401" t="str">
        <f t="shared" si="32"/>
        <v>Í1++8È1SÎ</v>
      </c>
      <c r="G1068" t="str">
        <f t="shared" si="33"/>
        <v>26</v>
      </c>
    </row>
    <row r="1069" spans="1:7" ht="26.1" hidden="1">
      <c r="A1069" s="403" t="s">
        <v>20000</v>
      </c>
      <c r="B1069">
        <v>24800</v>
      </c>
      <c r="C1069" t="s">
        <v>20001</v>
      </c>
      <c r="D1069">
        <v>526</v>
      </c>
      <c r="F1069" s="401" t="e">
        <f t="shared" si="32"/>
        <v>#VALUE!</v>
      </c>
      <c r="G1069" t="str">
        <f t="shared" si="33"/>
        <v>06</v>
      </c>
    </row>
    <row r="1070" spans="1:7" ht="26.1" hidden="1">
      <c r="A1070" s="403" t="s">
        <v>20002</v>
      </c>
      <c r="B1070">
        <v>7200</v>
      </c>
      <c r="C1070" t="s">
        <v>20003</v>
      </c>
      <c r="D1070">
        <v>229</v>
      </c>
      <c r="F1070" s="401" t="e">
        <f t="shared" si="32"/>
        <v>#VALUE!</v>
      </c>
      <c r="G1070" t="str">
        <f t="shared" si="33"/>
        <v>30</v>
      </c>
    </row>
    <row r="1071" spans="1:7" ht="26.1">
      <c r="A1071" s="403" t="s">
        <v>20004</v>
      </c>
      <c r="B1071">
        <v>18400</v>
      </c>
      <c r="C1071" t="s">
        <v>20005</v>
      </c>
      <c r="D1071">
        <v>447</v>
      </c>
      <c r="E1071" s="404">
        <v>171111971</v>
      </c>
      <c r="F1071" s="401" t="str">
        <f t="shared" si="32"/>
        <v>Í1++ÅÈ1BÎ</v>
      </c>
      <c r="G1071" t="str">
        <f t="shared" si="33"/>
        <v>24</v>
      </c>
    </row>
    <row r="1072" spans="1:7" ht="26.1" hidden="1">
      <c r="A1072" s="403" t="s">
        <v>20006</v>
      </c>
      <c r="B1072">
        <v>26400</v>
      </c>
      <c r="C1072" t="s">
        <v>20007</v>
      </c>
      <c r="D1072">
        <v>547</v>
      </c>
      <c r="F1072" s="401" t="e">
        <f t="shared" si="32"/>
        <v>#VALUE!</v>
      </c>
      <c r="G1072" t="str">
        <f t="shared" si="33"/>
        <v>26</v>
      </c>
    </row>
    <row r="1073" spans="1:7" ht="26.1">
      <c r="A1073" s="403" t="s">
        <v>848</v>
      </c>
      <c r="B1073">
        <v>53600</v>
      </c>
      <c r="C1073" t="s">
        <v>20008</v>
      </c>
      <c r="D1073">
        <v>278</v>
      </c>
      <c r="E1073" s="404">
        <v>171106659</v>
      </c>
      <c r="F1073" s="401" t="str">
        <f t="shared" si="32"/>
        <v>Í1+&amp;aÈ9JÎ</v>
      </c>
      <c r="G1073" t="str">
        <f t="shared" si="33"/>
        <v>10</v>
      </c>
    </row>
    <row r="1074" spans="1:7" ht="26.1" hidden="1">
      <c r="A1074" s="403" t="s">
        <v>20009</v>
      </c>
      <c r="B1074">
        <v>53600</v>
      </c>
      <c r="C1074" t="s">
        <v>20010</v>
      </c>
      <c r="D1074">
        <v>481</v>
      </c>
      <c r="F1074" s="401" t="e">
        <f t="shared" si="32"/>
        <v>#VALUE!</v>
      </c>
      <c r="G1074" t="str">
        <f t="shared" si="33"/>
        <v>16</v>
      </c>
    </row>
    <row r="1075" spans="1:7" ht="26.1">
      <c r="A1075" s="403" t="s">
        <v>12815</v>
      </c>
      <c r="B1075">
        <v>93600</v>
      </c>
      <c r="C1075" t="s">
        <v>20011</v>
      </c>
      <c r="D1075">
        <v>170</v>
      </c>
      <c r="E1075" s="404">
        <v>171104054</v>
      </c>
      <c r="F1075" s="401" t="str">
        <f t="shared" si="32"/>
        <v>Í1+$%È4kÎ</v>
      </c>
      <c r="G1075" t="str">
        <f t="shared" si="33"/>
        <v>14</v>
      </c>
    </row>
    <row r="1076" spans="1:7" ht="26.1">
      <c r="A1076" s="403" t="s">
        <v>20012</v>
      </c>
      <c r="B1076">
        <v>26400</v>
      </c>
      <c r="C1076" t="s">
        <v>20013</v>
      </c>
      <c r="D1076">
        <v>232</v>
      </c>
      <c r="E1076" s="404">
        <v>171106540</v>
      </c>
      <c r="F1076" s="401" t="str">
        <f t="shared" si="32"/>
        <v>Í1+&amp;VÈ0OÎ</v>
      </c>
      <c r="G1076" t="str">
        <f t="shared" si="33"/>
        <v>10</v>
      </c>
    </row>
    <row r="1077" spans="1:7" ht="26.1">
      <c r="A1077" s="403" t="s">
        <v>20014</v>
      </c>
      <c r="B1077">
        <v>18400</v>
      </c>
      <c r="C1077" t="s">
        <v>20015</v>
      </c>
      <c r="D1077">
        <v>411</v>
      </c>
      <c r="E1077" s="404">
        <v>171110879</v>
      </c>
      <c r="F1077" s="401" t="str">
        <f t="shared" si="32"/>
        <v>Í1+*wÈ9GÎ</v>
      </c>
      <c r="G1077" t="str">
        <f t="shared" si="33"/>
        <v>06</v>
      </c>
    </row>
    <row r="1078" spans="1:7" ht="26.1" hidden="1">
      <c r="A1078" s="403" t="s">
        <v>20016</v>
      </c>
      <c r="B1078">
        <v>1015400</v>
      </c>
      <c r="C1078" t="s">
        <v>20017</v>
      </c>
      <c r="D1078">
        <v>373</v>
      </c>
      <c r="F1078" s="401" t="e">
        <f t="shared" si="32"/>
        <v>#VALUE!</v>
      </c>
      <c r="G1078" t="str">
        <f t="shared" si="33"/>
        <v>22</v>
      </c>
    </row>
    <row r="1079" spans="1:7" ht="26.1">
      <c r="A1079" s="403" t="s">
        <v>20018</v>
      </c>
      <c r="B1079">
        <v>45600</v>
      </c>
      <c r="C1079" t="s">
        <v>20019</v>
      </c>
      <c r="D1079">
        <v>384</v>
      </c>
      <c r="E1079" s="404">
        <v>171111086</v>
      </c>
      <c r="F1079" s="401" t="str">
        <f t="shared" si="32"/>
        <v>Í1++(È61Î</v>
      </c>
      <c r="G1079" t="str">
        <f t="shared" si="33"/>
        <v>26</v>
      </c>
    </row>
    <row r="1080" spans="1:7" ht="26.1" hidden="1">
      <c r="A1080" s="403" t="s">
        <v>20020</v>
      </c>
      <c r="B1080">
        <v>24800</v>
      </c>
      <c r="C1080" t="s">
        <v>20021</v>
      </c>
      <c r="D1080">
        <v>233</v>
      </c>
      <c r="F1080" s="401" t="e">
        <f t="shared" si="32"/>
        <v>#VALUE!</v>
      </c>
      <c r="G1080" t="str">
        <f t="shared" si="33"/>
        <v>40</v>
      </c>
    </row>
    <row r="1081" spans="1:7" ht="26.1">
      <c r="A1081" s="403" t="s">
        <v>20022</v>
      </c>
      <c r="B1081">
        <v>16800</v>
      </c>
      <c r="C1081" t="s">
        <v>20023</v>
      </c>
      <c r="D1081">
        <v>300</v>
      </c>
      <c r="E1081" s="404">
        <v>171115948</v>
      </c>
      <c r="F1081" s="401" t="str">
        <f t="shared" si="32"/>
        <v>Í1+/~È8lÎ</v>
      </c>
      <c r="G1081" t="str">
        <f t="shared" si="33"/>
        <v>38</v>
      </c>
    </row>
    <row r="1082" spans="1:7" ht="26.1">
      <c r="A1082" s="403" t="s">
        <v>20024</v>
      </c>
      <c r="B1082">
        <v>21600</v>
      </c>
      <c r="C1082" t="s">
        <v>20025</v>
      </c>
      <c r="D1082">
        <v>343</v>
      </c>
      <c r="E1082" s="404">
        <v>171114851</v>
      </c>
      <c r="F1082" s="401" t="str">
        <f t="shared" si="32"/>
        <v>Í1+.uÈ1ÆÎ</v>
      </c>
      <c r="G1082" t="str">
        <f t="shared" si="33"/>
        <v>34</v>
      </c>
    </row>
    <row r="1083" spans="1:7" ht="26.1">
      <c r="A1083" s="403" t="s">
        <v>20026</v>
      </c>
      <c r="B1083">
        <v>3400</v>
      </c>
      <c r="C1083" t="s">
        <v>20027</v>
      </c>
      <c r="D1083">
        <v>329</v>
      </c>
      <c r="E1083" s="404">
        <v>171114843</v>
      </c>
      <c r="F1083" s="401" t="str">
        <f t="shared" si="32"/>
        <v>Í1+.tÈ3#Î</v>
      </c>
      <c r="G1083" t="str">
        <f t="shared" si="33"/>
        <v>34</v>
      </c>
    </row>
    <row r="1084" spans="1:7" ht="26.1">
      <c r="A1084" s="403" t="s">
        <v>20028</v>
      </c>
      <c r="B1084">
        <v>4700</v>
      </c>
      <c r="C1084" t="s">
        <v>20029</v>
      </c>
      <c r="D1084">
        <v>330</v>
      </c>
      <c r="E1084" s="404">
        <v>171114844</v>
      </c>
      <c r="F1084" s="401" t="str">
        <f t="shared" si="32"/>
        <v>Í1+.tÈ4)Î</v>
      </c>
      <c r="G1084" t="str">
        <f t="shared" si="33"/>
        <v>34</v>
      </c>
    </row>
    <row r="1085" spans="1:7" ht="26.1">
      <c r="A1085" s="403" t="s">
        <v>20030</v>
      </c>
      <c r="B1085">
        <v>28000</v>
      </c>
      <c r="C1085" t="s">
        <v>20031</v>
      </c>
      <c r="D1085">
        <v>442</v>
      </c>
      <c r="E1085" s="404">
        <v>171112111</v>
      </c>
      <c r="F1085" s="401" t="str">
        <f t="shared" si="32"/>
        <v>Í1+,+È1"Î</v>
      </c>
      <c r="G1085" t="str">
        <f t="shared" si="33"/>
        <v>24</v>
      </c>
    </row>
    <row r="1086" spans="1:7" ht="26.1">
      <c r="A1086" s="403" t="s">
        <v>20032</v>
      </c>
      <c r="B1086">
        <v>7200</v>
      </c>
      <c r="C1086" t="s">
        <v>20033</v>
      </c>
      <c r="D1086">
        <v>151</v>
      </c>
      <c r="E1086" s="404">
        <v>171110616</v>
      </c>
      <c r="F1086" s="401" t="str">
        <f t="shared" si="32"/>
        <v>Í1+*]È64Î</v>
      </c>
      <c r="G1086" t="str">
        <f t="shared" si="33"/>
        <v>06</v>
      </c>
    </row>
    <row r="1087" spans="1:7" ht="26.1">
      <c r="A1087" s="403" t="s">
        <v>20034</v>
      </c>
      <c r="B1087">
        <v>68000</v>
      </c>
      <c r="C1087" t="s">
        <v>20035</v>
      </c>
      <c r="D1087">
        <v>14</v>
      </c>
      <c r="E1087" s="404">
        <v>171112157</v>
      </c>
      <c r="F1087" s="401" t="str">
        <f t="shared" si="32"/>
        <v>Í1+,/È7VÎ</v>
      </c>
      <c r="G1087" t="str">
        <f t="shared" si="33"/>
        <v>24</v>
      </c>
    </row>
    <row r="1088" spans="1:7" ht="26.1" hidden="1">
      <c r="A1088" s="403" t="s">
        <v>20036</v>
      </c>
      <c r="B1088">
        <v>2100</v>
      </c>
      <c r="C1088" t="s">
        <v>20037</v>
      </c>
      <c r="D1088">
        <v>292</v>
      </c>
      <c r="F1088" s="401" t="e">
        <f t="shared" si="32"/>
        <v>#VALUE!</v>
      </c>
      <c r="G1088" t="str">
        <f t="shared" si="33"/>
        <v>30</v>
      </c>
    </row>
    <row r="1089" spans="1:7" ht="26.1">
      <c r="A1089" s="403" t="s">
        <v>20038</v>
      </c>
      <c r="B1089">
        <v>37600</v>
      </c>
      <c r="C1089" t="s">
        <v>20039</v>
      </c>
      <c r="D1089">
        <v>78</v>
      </c>
      <c r="E1089" s="404">
        <v>171107083</v>
      </c>
      <c r="F1089" s="401" t="str">
        <f t="shared" si="32"/>
        <v>Í1+'(È3zÎ</v>
      </c>
      <c r="G1089" t="str">
        <f t="shared" si="33"/>
        <v>04</v>
      </c>
    </row>
    <row r="1090" spans="1:7" ht="26.1" hidden="1">
      <c r="A1090" s="403" t="s">
        <v>20040</v>
      </c>
      <c r="B1090">
        <v>15200</v>
      </c>
      <c r="C1090" t="s">
        <v>20041</v>
      </c>
      <c r="D1090">
        <v>560</v>
      </c>
      <c r="F1090" s="401" t="e">
        <f t="shared" si="32"/>
        <v>#VALUE!</v>
      </c>
      <c r="G1090" t="str">
        <f t="shared" si="33"/>
        <v>06</v>
      </c>
    </row>
    <row r="1091" spans="1:7" ht="26.1">
      <c r="A1091" s="403" t="s">
        <v>20042</v>
      </c>
      <c r="B1091">
        <v>4700</v>
      </c>
      <c r="C1091" t="s">
        <v>20043</v>
      </c>
      <c r="D1091">
        <v>127</v>
      </c>
      <c r="E1091" s="404">
        <v>171116740</v>
      </c>
      <c r="F1091" s="401" t="str">
        <f t="shared" ref="F1091:F1108" si="34">Code128(E1091)</f>
        <v>Í1+0jÈ0VÎ</v>
      </c>
      <c r="G1091" t="str">
        <f t="shared" si="33"/>
        <v>40</v>
      </c>
    </row>
    <row r="1092" spans="1:7" ht="26.1">
      <c r="A1092" s="403" t="s">
        <v>20044</v>
      </c>
      <c r="B1092">
        <v>20000</v>
      </c>
      <c r="C1092" t="s">
        <v>20045</v>
      </c>
      <c r="D1092">
        <v>192</v>
      </c>
      <c r="E1092" s="404">
        <v>171111890</v>
      </c>
      <c r="F1092" s="401" t="str">
        <f t="shared" si="34"/>
        <v>Í1++yÈ0ÇÎ</v>
      </c>
      <c r="G1092" t="str">
        <f t="shared" ref="G1092:G1108" si="35">LEFT(C1092,2)</f>
        <v>24</v>
      </c>
    </row>
    <row r="1093" spans="1:7" ht="26.1">
      <c r="A1093" s="403" t="s">
        <v>20046</v>
      </c>
      <c r="B1093">
        <v>3400</v>
      </c>
      <c r="C1093" t="s">
        <v>20047</v>
      </c>
      <c r="D1093">
        <v>473</v>
      </c>
      <c r="E1093" s="404">
        <v>171110900</v>
      </c>
      <c r="F1093" s="401" t="str">
        <f t="shared" si="34"/>
        <v>Í1+*zÈ0ÈÎ</v>
      </c>
      <c r="G1093" t="str">
        <f t="shared" si="35"/>
        <v>06</v>
      </c>
    </row>
    <row r="1094" spans="1:7" ht="26.1" hidden="1">
      <c r="A1094" s="403" t="s">
        <v>20048</v>
      </c>
      <c r="B1094">
        <v>69600</v>
      </c>
      <c r="C1094" t="s">
        <v>20049</v>
      </c>
      <c r="D1094">
        <v>91</v>
      </c>
      <c r="F1094" s="401" t="e">
        <f t="shared" si="34"/>
        <v>#VALUE!</v>
      </c>
      <c r="G1094" t="str">
        <f t="shared" si="35"/>
        <v>30</v>
      </c>
    </row>
    <row r="1095" spans="1:7" ht="26.1" hidden="1">
      <c r="A1095" s="403" t="s">
        <v>20050</v>
      </c>
      <c r="B1095">
        <v>20000</v>
      </c>
      <c r="C1095" t="s">
        <v>20051</v>
      </c>
      <c r="D1095">
        <v>518</v>
      </c>
      <c r="F1095" s="401" t="e">
        <f t="shared" si="34"/>
        <v>#VALUE!</v>
      </c>
      <c r="G1095" t="str">
        <f t="shared" si="35"/>
        <v>04</v>
      </c>
    </row>
    <row r="1096" spans="1:7" ht="26.1">
      <c r="A1096" s="403" t="s">
        <v>20052</v>
      </c>
      <c r="B1096">
        <v>32800</v>
      </c>
      <c r="C1096" t="s">
        <v>20053</v>
      </c>
      <c r="D1096">
        <v>334</v>
      </c>
      <c r="E1096" s="404">
        <v>171112056</v>
      </c>
      <c r="F1096" s="401" t="str">
        <f t="shared" si="34"/>
        <v>Í1+,%È6(Î</v>
      </c>
      <c r="G1096" t="str">
        <f t="shared" si="35"/>
        <v>24</v>
      </c>
    </row>
    <row r="1097" spans="1:7" ht="26.1">
      <c r="A1097" s="403" t="s">
        <v>20054</v>
      </c>
      <c r="B1097">
        <v>82400</v>
      </c>
      <c r="C1097" t="s">
        <v>20055</v>
      </c>
      <c r="D1097">
        <v>327</v>
      </c>
      <c r="E1097" s="404">
        <v>171104129</v>
      </c>
      <c r="F1097" s="401" t="str">
        <f t="shared" si="34"/>
        <v>Í1+$,È9&gt;Î</v>
      </c>
      <c r="G1097" t="str">
        <f t="shared" si="35"/>
        <v>14</v>
      </c>
    </row>
    <row r="1098" spans="1:7" ht="26.1" hidden="1">
      <c r="A1098" s="403" t="s">
        <v>20056</v>
      </c>
      <c r="B1098">
        <v>8800</v>
      </c>
      <c r="C1098" t="s">
        <v>20057</v>
      </c>
      <c r="D1098">
        <v>371</v>
      </c>
      <c r="F1098" s="401" t="e">
        <f t="shared" si="34"/>
        <v>#VALUE!</v>
      </c>
      <c r="G1098" t="str">
        <f t="shared" si="35"/>
        <v>30</v>
      </c>
    </row>
    <row r="1099" spans="1:7" ht="26.1" hidden="1">
      <c r="A1099" s="403" t="s">
        <v>20058</v>
      </c>
      <c r="B1099">
        <v>20000</v>
      </c>
      <c r="C1099" t="s">
        <v>20059</v>
      </c>
      <c r="D1099">
        <v>467</v>
      </c>
      <c r="F1099" s="401" t="e">
        <f t="shared" si="34"/>
        <v>#VALUE!</v>
      </c>
      <c r="G1099" t="str">
        <f t="shared" si="35"/>
        <v>42</v>
      </c>
    </row>
    <row r="1100" spans="1:7" ht="26.1" hidden="1">
      <c r="A1100" s="403" t="s">
        <v>20060</v>
      </c>
      <c r="B1100">
        <v>16800</v>
      </c>
      <c r="C1100" t="s">
        <v>20061</v>
      </c>
      <c r="D1100">
        <v>580</v>
      </c>
      <c r="F1100" s="401" t="e">
        <f t="shared" si="34"/>
        <v>#VALUE!</v>
      </c>
      <c r="G1100" t="str">
        <f t="shared" si="35"/>
        <v>32</v>
      </c>
    </row>
    <row r="1101" spans="1:7" ht="26.1">
      <c r="A1101" s="403" t="s">
        <v>20062</v>
      </c>
      <c r="B1101">
        <v>18400</v>
      </c>
      <c r="C1101" t="s">
        <v>20063</v>
      </c>
      <c r="D1101">
        <v>389</v>
      </c>
      <c r="E1101" s="404">
        <v>171111174</v>
      </c>
      <c r="F1101" s="401" t="str">
        <f t="shared" si="34"/>
        <v>Í1++1È4IÎ</v>
      </c>
      <c r="G1101" t="str">
        <f t="shared" si="35"/>
        <v>26</v>
      </c>
    </row>
    <row r="1102" spans="1:7" ht="26.1">
      <c r="A1102" s="403" t="s">
        <v>20064</v>
      </c>
      <c r="B1102">
        <v>58400</v>
      </c>
      <c r="C1102" t="s">
        <v>20065</v>
      </c>
      <c r="D1102">
        <v>338</v>
      </c>
      <c r="E1102" s="404">
        <v>171106714</v>
      </c>
      <c r="F1102" s="401" t="str">
        <f t="shared" si="34"/>
        <v>Í1+&amp;gÈ4DÎ</v>
      </c>
      <c r="G1102" t="str">
        <f t="shared" si="35"/>
        <v>10</v>
      </c>
    </row>
    <row r="1103" spans="1:7" ht="26.1">
      <c r="A1103" s="403" t="s">
        <v>13383</v>
      </c>
      <c r="B1103">
        <v>63200</v>
      </c>
      <c r="C1103" t="s">
        <v>20066</v>
      </c>
      <c r="D1103">
        <v>452</v>
      </c>
      <c r="E1103" s="404">
        <v>171110738</v>
      </c>
      <c r="F1103" s="401" t="str">
        <f t="shared" si="34"/>
        <v>Í1+*iÈ8pÎ</v>
      </c>
      <c r="G1103" t="str">
        <f t="shared" si="35"/>
        <v>06</v>
      </c>
    </row>
    <row r="1104" spans="1:7" ht="26.1">
      <c r="A1104" s="403" t="s">
        <v>20067</v>
      </c>
      <c r="B1104">
        <v>514400</v>
      </c>
      <c r="C1104" t="s">
        <v>20068</v>
      </c>
      <c r="D1104">
        <v>14</v>
      </c>
      <c r="E1104" s="404">
        <v>171111260</v>
      </c>
      <c r="F1104" s="401" t="str">
        <f t="shared" si="34"/>
        <v>Í1++:È0UÎ</v>
      </c>
      <c r="G1104" t="str">
        <f t="shared" si="35"/>
        <v>26</v>
      </c>
    </row>
    <row r="1105" spans="1:7" ht="26.1" hidden="1">
      <c r="A1105" s="403" t="s">
        <v>20069</v>
      </c>
      <c r="B1105">
        <v>21600</v>
      </c>
      <c r="C1105" t="s">
        <v>20070</v>
      </c>
      <c r="D1105">
        <v>259</v>
      </c>
      <c r="F1105" s="401" t="e">
        <f t="shared" si="34"/>
        <v>#VALUE!</v>
      </c>
      <c r="G1105" t="str">
        <f t="shared" si="35"/>
        <v>40</v>
      </c>
    </row>
    <row r="1106" spans="1:7" ht="26.1" hidden="1">
      <c r="A1106" s="403" t="s">
        <v>20069</v>
      </c>
      <c r="B1106">
        <v>2071400</v>
      </c>
      <c r="C1106" t="s">
        <v>20071</v>
      </c>
      <c r="D1106">
        <v>600</v>
      </c>
      <c r="F1106" s="401" t="e">
        <f t="shared" si="34"/>
        <v>#VALUE!</v>
      </c>
      <c r="G1106" t="str">
        <f t="shared" si="35"/>
        <v>22</v>
      </c>
    </row>
    <row r="1107" spans="1:7" ht="26.1">
      <c r="A1107" s="403" t="s">
        <v>20072</v>
      </c>
      <c r="B1107">
        <v>37600</v>
      </c>
      <c r="C1107" t="s">
        <v>20073</v>
      </c>
      <c r="D1107">
        <v>175</v>
      </c>
      <c r="E1107" s="404">
        <v>171107101</v>
      </c>
      <c r="F1107" s="401" t="str">
        <f t="shared" si="34"/>
        <v>Í1+'*È1vÎ</v>
      </c>
      <c r="G1107" t="str">
        <f t="shared" si="35"/>
        <v>04</v>
      </c>
    </row>
    <row r="1108" spans="1:7" ht="26.1">
      <c r="A1108" s="403" t="s">
        <v>20074</v>
      </c>
      <c r="B1108">
        <v>8800</v>
      </c>
      <c r="C1108" t="s">
        <v>20075</v>
      </c>
      <c r="D1108">
        <v>21</v>
      </c>
      <c r="E1108" s="404">
        <v>171114564</v>
      </c>
      <c r="F1108" s="401" t="str">
        <f t="shared" si="34"/>
        <v>Í1+.XÈ4ÂÎ</v>
      </c>
      <c r="G1108" t="str">
        <f t="shared" si="35"/>
        <v>34</v>
      </c>
    </row>
  </sheetData>
  <autoFilter ref="A1:G1108">
    <filterColumn colId="4">
      <customFilters>
        <customFilter operator="notEqual" val=" "/>
      </customFilters>
    </filterColumn>
    <filterColumn colId="6">
      <filters>
        <filter val="04"/>
        <filter val="06"/>
        <filter val="10"/>
        <filter val="14"/>
        <filter val="16"/>
        <filter val="20"/>
        <filter val="24"/>
        <filter val="26"/>
        <filter val="32"/>
        <filter val="34"/>
        <filter val="36"/>
        <filter val="38"/>
        <filter val="40"/>
        <filter val="44"/>
      </filters>
    </filterColumn>
  </autoFilter>
  <pageMargins left="0.7" right="0.7" top="0.75" bottom="0.75" header="0.3" footer="0.3"/>
  <pageSetup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498"/>
  <sheetViews>
    <sheetView topLeftCell="A472" zoomScale="102" zoomScaleNormal="102" workbookViewId="0">
      <selection activeCell="F2" sqref="F2:F498"/>
    </sheetView>
  </sheetViews>
  <sheetFormatPr defaultRowHeight="14.4"/>
  <cols>
    <col min="1" max="1" width="22.7890625" customWidth="1"/>
    <col min="2" max="2" width="10.41796875" bestFit="1" customWidth="1"/>
    <col min="3" max="3" width="6.26171875" bestFit="1" customWidth="1"/>
    <col min="4" max="4" width="7.578125" bestFit="1" customWidth="1"/>
    <col min="5" max="5" width="11.1015625" style="404" customWidth="1"/>
    <col min="6" max="6" width="19.3125" bestFit="1" customWidth="1"/>
  </cols>
  <sheetData>
    <row r="1" spans="1:7" ht="22.2" customHeight="1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2.2" customHeight="1">
      <c r="A2" s="403" t="s">
        <v>20076</v>
      </c>
      <c r="B2">
        <v>15200</v>
      </c>
      <c r="C2" t="s">
        <v>20077</v>
      </c>
      <c r="D2">
        <v>368</v>
      </c>
      <c r="E2" s="404">
        <v>171106735</v>
      </c>
      <c r="F2" s="415" t="str">
        <f>Code128(E2)</f>
        <v>Í1+&amp;iÈ5RÎ</v>
      </c>
      <c r="G2" t="str">
        <f>LEFT(C2,2)</f>
        <v>10</v>
      </c>
    </row>
    <row r="3" spans="1:7" ht="22.2" customHeight="1">
      <c r="A3" s="403" t="s">
        <v>20078</v>
      </c>
      <c r="B3">
        <v>18400</v>
      </c>
      <c r="C3" t="s">
        <v>20079</v>
      </c>
      <c r="D3">
        <v>9</v>
      </c>
      <c r="E3" s="404">
        <v>171111990</v>
      </c>
      <c r="F3" s="415" t="str">
        <f t="shared" ref="F3:F66" si="0">Code128(E3)</f>
        <v>Í1++ÇÈ0DÎ</v>
      </c>
      <c r="G3" t="str">
        <f t="shared" ref="G3:G18" si="1">LEFT(C3,2)</f>
        <v>24</v>
      </c>
    </row>
    <row r="4" spans="1:7" ht="22.2" customHeight="1">
      <c r="A4" s="403" t="s">
        <v>20080</v>
      </c>
      <c r="B4">
        <v>7200</v>
      </c>
      <c r="C4" t="s">
        <v>20081</v>
      </c>
      <c r="D4">
        <v>44</v>
      </c>
      <c r="E4" s="404">
        <v>171110921</v>
      </c>
      <c r="F4" s="415" t="str">
        <f t="shared" si="0"/>
        <v>Í1+*|È1+Î</v>
      </c>
      <c r="G4" t="str">
        <f t="shared" si="1"/>
        <v>06</v>
      </c>
    </row>
    <row r="5" spans="1:7" ht="22.2" customHeight="1">
      <c r="A5" s="403" t="s">
        <v>20082</v>
      </c>
      <c r="B5">
        <v>28000</v>
      </c>
      <c r="C5" t="s">
        <v>20083</v>
      </c>
      <c r="D5">
        <v>265</v>
      </c>
      <c r="E5" s="404">
        <v>171114786</v>
      </c>
      <c r="F5" s="415" t="str">
        <f t="shared" si="0"/>
        <v>Í1+.nÈ6ÈÎ</v>
      </c>
      <c r="G5" t="str">
        <f t="shared" si="1"/>
        <v>34</v>
      </c>
    </row>
    <row r="6" spans="1:7" ht="22.2" customHeight="1">
      <c r="A6" s="403" t="s">
        <v>20084</v>
      </c>
      <c r="B6">
        <v>18400</v>
      </c>
      <c r="C6" t="s">
        <v>20085</v>
      </c>
      <c r="D6">
        <v>441</v>
      </c>
      <c r="E6" s="404">
        <v>171109007</v>
      </c>
      <c r="F6" s="415" t="str">
        <f t="shared" si="0"/>
        <v>Í1+)ÂÈ7xÎ</v>
      </c>
      <c r="G6" t="str">
        <f t="shared" si="1"/>
        <v>16</v>
      </c>
    </row>
    <row r="7" spans="1:7" ht="22.2" customHeight="1">
      <c r="A7" s="403" t="s">
        <v>20086</v>
      </c>
      <c r="B7">
        <v>53600</v>
      </c>
      <c r="C7" t="s">
        <v>20087</v>
      </c>
      <c r="D7">
        <v>407</v>
      </c>
      <c r="E7" s="404">
        <v>171110870</v>
      </c>
      <c r="F7" s="415" t="str">
        <f t="shared" si="0"/>
        <v>Í1+*wÈ0xÎ</v>
      </c>
      <c r="G7" t="str">
        <f t="shared" si="1"/>
        <v>06</v>
      </c>
    </row>
    <row r="8" spans="1:7" ht="22.2" customHeight="1">
      <c r="A8" s="403" t="s">
        <v>20088</v>
      </c>
      <c r="B8">
        <v>15200</v>
      </c>
      <c r="C8" t="s">
        <v>20089</v>
      </c>
      <c r="D8">
        <v>116</v>
      </c>
      <c r="E8" s="404">
        <v>171114653</v>
      </c>
      <c r="F8" s="415" t="str">
        <f t="shared" si="0"/>
        <v>Í1+.aÈ3&gt;Î</v>
      </c>
      <c r="G8" t="str">
        <f t="shared" si="1"/>
        <v>34</v>
      </c>
    </row>
    <row r="9" spans="1:7" ht="22.2" customHeight="1">
      <c r="A9" s="403" t="s">
        <v>20090</v>
      </c>
      <c r="B9">
        <v>2100</v>
      </c>
      <c r="C9" t="s">
        <v>20091</v>
      </c>
      <c r="D9">
        <v>128</v>
      </c>
      <c r="E9" s="404">
        <v>171114664</v>
      </c>
      <c r="F9" s="415" t="str">
        <f t="shared" si="0"/>
        <v>Í1+.bÈ4HÎ</v>
      </c>
      <c r="G9" t="str">
        <f t="shared" si="1"/>
        <v>34</v>
      </c>
    </row>
    <row r="10" spans="1:7" ht="22.2" customHeight="1">
      <c r="A10" s="403" t="s">
        <v>20092</v>
      </c>
      <c r="B10">
        <v>7200</v>
      </c>
      <c r="C10" t="s">
        <v>20093</v>
      </c>
      <c r="D10">
        <v>368</v>
      </c>
      <c r="E10" s="404">
        <v>171114297</v>
      </c>
      <c r="F10" s="415" t="str">
        <f t="shared" si="0"/>
        <v>Í1+.=È7-Î</v>
      </c>
      <c r="G10" t="str">
        <f t="shared" si="1"/>
        <v>32</v>
      </c>
    </row>
    <row r="11" spans="1:7" ht="22.2" customHeight="1">
      <c r="A11" s="403" t="s">
        <v>20094</v>
      </c>
      <c r="B11">
        <v>31200</v>
      </c>
      <c r="C11" t="s">
        <v>20095</v>
      </c>
      <c r="D11">
        <v>90</v>
      </c>
      <c r="E11" s="404">
        <v>171114042</v>
      </c>
      <c r="F11" s="415" t="str">
        <f t="shared" si="0"/>
        <v>Í1+.$È2yÎ</v>
      </c>
      <c r="G11" t="str">
        <f t="shared" si="1"/>
        <v>32</v>
      </c>
    </row>
    <row r="12" spans="1:7" ht="22.2" customHeight="1">
      <c r="A12" s="403" t="s">
        <v>20096</v>
      </c>
      <c r="B12">
        <v>10400</v>
      </c>
      <c r="C12" t="s">
        <v>20097</v>
      </c>
      <c r="D12">
        <v>473</v>
      </c>
      <c r="E12" s="404">
        <v>171114395</v>
      </c>
      <c r="F12" s="415" t="str">
        <f t="shared" si="0"/>
        <v>Í1+.GÈ5IÎ</v>
      </c>
      <c r="G12" t="str">
        <f t="shared" si="1"/>
        <v>32</v>
      </c>
    </row>
    <row r="13" spans="1:7" ht="22.2" customHeight="1">
      <c r="A13" s="403" t="s">
        <v>20098</v>
      </c>
      <c r="B13">
        <v>7200</v>
      </c>
      <c r="C13" t="s">
        <v>20099</v>
      </c>
      <c r="D13">
        <v>472</v>
      </c>
      <c r="E13" s="404">
        <v>171114394</v>
      </c>
      <c r="F13" s="415" t="str">
        <f t="shared" si="0"/>
        <v>Í1+.GÈ4CÎ</v>
      </c>
      <c r="G13" t="str">
        <f t="shared" si="1"/>
        <v>32</v>
      </c>
    </row>
    <row r="14" spans="1:7" ht="22.2" customHeight="1">
      <c r="A14" s="403" t="s">
        <v>20100</v>
      </c>
      <c r="B14">
        <v>8800</v>
      </c>
      <c r="C14" t="s">
        <v>20101</v>
      </c>
      <c r="D14">
        <v>470</v>
      </c>
      <c r="E14" s="404">
        <v>171114392</v>
      </c>
      <c r="F14" s="415" t="str">
        <f t="shared" si="0"/>
        <v>Í1+.GÈ27Î</v>
      </c>
      <c r="G14" t="str">
        <f t="shared" si="1"/>
        <v>32</v>
      </c>
    </row>
    <row r="15" spans="1:7" ht="22.2" customHeight="1">
      <c r="A15" s="403" t="s">
        <v>20102</v>
      </c>
      <c r="B15">
        <v>15200</v>
      </c>
      <c r="C15" t="s">
        <v>20103</v>
      </c>
      <c r="D15">
        <v>471</v>
      </c>
      <c r="E15" s="404">
        <v>171114393</v>
      </c>
      <c r="F15" s="415" t="str">
        <f t="shared" si="0"/>
        <v>Í1+.GÈ3=Î</v>
      </c>
      <c r="G15" t="str">
        <f t="shared" si="1"/>
        <v>32</v>
      </c>
    </row>
    <row r="16" spans="1:7" ht="22.2" customHeight="1">
      <c r="A16" s="403" t="s">
        <v>20104</v>
      </c>
      <c r="B16">
        <v>58400</v>
      </c>
      <c r="C16" t="s">
        <v>20105</v>
      </c>
      <c r="D16">
        <v>437</v>
      </c>
      <c r="E16" s="404">
        <v>171114361</v>
      </c>
      <c r="F16" s="415" t="str">
        <f t="shared" si="0"/>
        <v>Í1+.DÈ1%Î</v>
      </c>
      <c r="G16" t="str">
        <f t="shared" si="1"/>
        <v>32</v>
      </c>
    </row>
    <row r="17" spans="1:7" ht="22.2" customHeight="1">
      <c r="A17" s="403" t="s">
        <v>20106</v>
      </c>
      <c r="B17">
        <v>10400</v>
      </c>
      <c r="C17" t="s">
        <v>20107</v>
      </c>
      <c r="D17">
        <v>443</v>
      </c>
      <c r="E17" s="404">
        <v>171114367</v>
      </c>
      <c r="F17" s="415" t="str">
        <f t="shared" si="0"/>
        <v>Í1+.DÈ7IÎ</v>
      </c>
      <c r="G17" t="str">
        <f t="shared" si="1"/>
        <v>32</v>
      </c>
    </row>
    <row r="18" spans="1:7" ht="22.2" customHeight="1">
      <c r="A18" s="403" t="s">
        <v>20108</v>
      </c>
      <c r="B18">
        <v>12000</v>
      </c>
      <c r="C18" t="s">
        <v>20109</v>
      </c>
      <c r="D18">
        <v>431</v>
      </c>
      <c r="E18" s="404">
        <v>171114356</v>
      </c>
      <c r="F18" s="415" t="str">
        <f t="shared" si="0"/>
        <v>Í1+.CÈ6?Î</v>
      </c>
      <c r="G18" t="str">
        <f t="shared" si="1"/>
        <v>32</v>
      </c>
    </row>
    <row r="19" spans="1:7" ht="22.2" hidden="1" customHeight="1">
      <c r="A19" s="403" t="s">
        <v>20110</v>
      </c>
      <c r="B19">
        <v>21600</v>
      </c>
      <c r="C19" t="s">
        <v>20111</v>
      </c>
      <c r="D19">
        <v>557</v>
      </c>
      <c r="F19" s="415" t="e">
        <f t="shared" si="0"/>
        <v>#VALUE!</v>
      </c>
    </row>
    <row r="20" spans="1:7" ht="22.2" customHeight="1">
      <c r="A20" s="403" t="s">
        <v>20112</v>
      </c>
      <c r="B20">
        <v>4700</v>
      </c>
      <c r="C20" t="s">
        <v>20113</v>
      </c>
      <c r="D20">
        <v>389</v>
      </c>
      <c r="E20" s="404">
        <v>171114316</v>
      </c>
      <c r="F20" s="415" t="str">
        <f t="shared" si="0"/>
        <v>Í1+.?È6/Î</v>
      </c>
      <c r="G20" t="str">
        <f t="shared" ref="G20:G29" si="2">LEFT(C20,2)</f>
        <v>32</v>
      </c>
    </row>
    <row r="21" spans="1:7" ht="22.2" customHeight="1">
      <c r="A21" s="403" t="s">
        <v>20114</v>
      </c>
      <c r="B21">
        <v>24800</v>
      </c>
      <c r="C21" t="s">
        <v>20115</v>
      </c>
      <c r="D21">
        <v>440</v>
      </c>
      <c r="E21" s="404">
        <v>171114364</v>
      </c>
      <c r="F21" s="415" t="str">
        <f t="shared" si="0"/>
        <v>Í1+.DÈ47Î</v>
      </c>
      <c r="G21" t="str">
        <f t="shared" si="2"/>
        <v>32</v>
      </c>
    </row>
    <row r="22" spans="1:7" ht="22.2" customHeight="1">
      <c r="A22" s="403" t="s">
        <v>20116</v>
      </c>
      <c r="B22">
        <v>4700</v>
      </c>
      <c r="C22" t="s">
        <v>20117</v>
      </c>
      <c r="D22">
        <v>393</v>
      </c>
      <c r="E22" s="404">
        <v>171114320</v>
      </c>
      <c r="F22" s="415" t="str">
        <f t="shared" si="0"/>
        <v>Í1+.@È0vÎ</v>
      </c>
      <c r="G22" t="str">
        <f t="shared" si="2"/>
        <v>32</v>
      </c>
    </row>
    <row r="23" spans="1:7" ht="22.2" customHeight="1">
      <c r="A23" s="403" t="s">
        <v>20118</v>
      </c>
      <c r="B23">
        <v>12000</v>
      </c>
      <c r="C23" t="s">
        <v>20119</v>
      </c>
      <c r="D23">
        <v>395</v>
      </c>
      <c r="E23" s="404">
        <v>171114322</v>
      </c>
      <c r="F23" s="415" t="str">
        <f t="shared" si="0"/>
        <v>Í1+.@È2ÆÎ</v>
      </c>
      <c r="G23" t="str">
        <f t="shared" si="2"/>
        <v>32</v>
      </c>
    </row>
    <row r="24" spans="1:7" ht="22.2" customHeight="1">
      <c r="A24" s="403" t="s">
        <v>20120</v>
      </c>
      <c r="B24">
        <v>7200</v>
      </c>
      <c r="C24" t="s">
        <v>20121</v>
      </c>
      <c r="D24">
        <v>394</v>
      </c>
      <c r="E24" s="404">
        <v>171114321</v>
      </c>
      <c r="F24" s="415" t="str">
        <f t="shared" si="0"/>
        <v>Í1+.@È1|Î</v>
      </c>
      <c r="G24" t="str">
        <f t="shared" si="2"/>
        <v>32</v>
      </c>
    </row>
    <row r="25" spans="1:7" ht="22.2" customHeight="1">
      <c r="A25" s="403" t="s">
        <v>20122</v>
      </c>
      <c r="B25">
        <v>18400</v>
      </c>
      <c r="C25" t="s">
        <v>20123</v>
      </c>
      <c r="D25">
        <v>293</v>
      </c>
      <c r="E25" s="404">
        <v>171114225</v>
      </c>
      <c r="F25" s="415" t="str">
        <f t="shared" si="0"/>
        <v>Í1+.6È5lÎ</v>
      </c>
      <c r="G25" t="str">
        <f t="shared" si="2"/>
        <v>32</v>
      </c>
    </row>
    <row r="26" spans="1:7" ht="22.2" customHeight="1">
      <c r="A26" s="403" t="s">
        <v>20124</v>
      </c>
      <c r="B26">
        <v>23200</v>
      </c>
      <c r="C26" t="s">
        <v>20125</v>
      </c>
      <c r="D26">
        <v>360</v>
      </c>
      <c r="E26" s="404">
        <v>171114289</v>
      </c>
      <c r="F26" s="415" t="str">
        <f t="shared" si="0"/>
        <v>Í1+.&lt;È95Î</v>
      </c>
      <c r="G26" t="str">
        <f t="shared" si="2"/>
        <v>32</v>
      </c>
    </row>
    <row r="27" spans="1:7" ht="22.2" customHeight="1">
      <c r="A27" s="403" t="s">
        <v>19340</v>
      </c>
      <c r="B27">
        <v>24800</v>
      </c>
      <c r="C27" t="s">
        <v>20126</v>
      </c>
      <c r="D27">
        <v>359</v>
      </c>
      <c r="E27" s="404">
        <v>171114288</v>
      </c>
      <c r="F27" s="415" t="str">
        <f t="shared" si="0"/>
        <v>Í1+.&lt;È8/Î</v>
      </c>
      <c r="G27" t="str">
        <f t="shared" si="2"/>
        <v>32</v>
      </c>
    </row>
    <row r="28" spans="1:7" ht="22.2" customHeight="1">
      <c r="A28" s="403" t="s">
        <v>20127</v>
      </c>
      <c r="B28">
        <v>34400</v>
      </c>
      <c r="C28" t="s">
        <v>20128</v>
      </c>
      <c r="D28">
        <v>295</v>
      </c>
      <c r="E28" s="404">
        <v>171114227</v>
      </c>
      <c r="F28" s="415" t="str">
        <f t="shared" si="0"/>
        <v>Í1+.6È7xÎ</v>
      </c>
      <c r="G28" t="str">
        <f t="shared" si="2"/>
        <v>32</v>
      </c>
    </row>
    <row r="29" spans="1:7" ht="22.2" customHeight="1">
      <c r="A29" s="403" t="s">
        <v>20129</v>
      </c>
      <c r="B29">
        <v>4700</v>
      </c>
      <c r="C29" t="s">
        <v>20130</v>
      </c>
      <c r="D29">
        <v>356</v>
      </c>
      <c r="E29" s="404">
        <v>171114285</v>
      </c>
      <c r="F29" s="415" t="str">
        <f t="shared" si="0"/>
        <v>Í1+.&lt;È5ÈÎ</v>
      </c>
      <c r="G29" t="str">
        <f t="shared" si="2"/>
        <v>32</v>
      </c>
    </row>
    <row r="30" spans="1:7" ht="22.2" hidden="1" customHeight="1">
      <c r="A30" s="403" t="s">
        <v>20131</v>
      </c>
      <c r="B30">
        <v>7200</v>
      </c>
      <c r="C30" t="s">
        <v>20132</v>
      </c>
      <c r="D30">
        <v>531</v>
      </c>
      <c r="F30" s="415" t="e">
        <f t="shared" si="0"/>
        <v>#VALUE!</v>
      </c>
    </row>
    <row r="31" spans="1:7" ht="22.2" hidden="1" customHeight="1">
      <c r="A31" s="403" t="s">
        <v>20133</v>
      </c>
      <c r="B31">
        <v>45600</v>
      </c>
      <c r="C31" t="s">
        <v>20134</v>
      </c>
      <c r="D31">
        <v>530</v>
      </c>
      <c r="F31" s="415" t="e">
        <f t="shared" si="0"/>
        <v>#VALUE!</v>
      </c>
    </row>
    <row r="32" spans="1:7" ht="22.2" hidden="1" customHeight="1">
      <c r="A32" s="403" t="s">
        <v>20135</v>
      </c>
      <c r="B32">
        <v>24800</v>
      </c>
      <c r="C32" t="s">
        <v>20136</v>
      </c>
      <c r="D32">
        <v>518</v>
      </c>
      <c r="F32" s="415" t="e">
        <f t="shared" si="0"/>
        <v>#VALUE!</v>
      </c>
    </row>
    <row r="33" spans="1:7" ht="22.2" hidden="1" customHeight="1">
      <c r="A33" s="403" t="s">
        <v>20137</v>
      </c>
      <c r="B33">
        <v>15200</v>
      </c>
      <c r="C33" t="s">
        <v>20138</v>
      </c>
      <c r="D33">
        <v>540</v>
      </c>
      <c r="F33" s="415" t="e">
        <f t="shared" si="0"/>
        <v>#VALUE!</v>
      </c>
    </row>
    <row r="34" spans="1:7" ht="22.2" hidden="1" customHeight="1">
      <c r="A34" s="403" t="s">
        <v>20139</v>
      </c>
      <c r="B34">
        <v>4700</v>
      </c>
      <c r="C34" t="s">
        <v>20140</v>
      </c>
      <c r="D34">
        <v>529</v>
      </c>
      <c r="F34" s="415" t="e">
        <f t="shared" si="0"/>
        <v>#VALUE!</v>
      </c>
    </row>
    <row r="35" spans="1:7" ht="22.2" customHeight="1">
      <c r="A35" s="403" t="s">
        <v>20141</v>
      </c>
      <c r="B35">
        <v>3400</v>
      </c>
      <c r="C35" t="s">
        <v>20142</v>
      </c>
      <c r="D35">
        <v>362</v>
      </c>
      <c r="E35" s="404">
        <v>171114291</v>
      </c>
      <c r="F35" s="415" t="str">
        <f t="shared" si="0"/>
        <v>Í1+.=È1pÎ</v>
      </c>
      <c r="G35" t="str">
        <f t="shared" ref="G35:G42" si="3">LEFT(C35,2)</f>
        <v>32</v>
      </c>
    </row>
    <row r="36" spans="1:7" ht="22.2" customHeight="1">
      <c r="A36" s="403" t="s">
        <v>20143</v>
      </c>
      <c r="B36">
        <v>7200</v>
      </c>
      <c r="C36" t="s">
        <v>20144</v>
      </c>
      <c r="D36">
        <v>370</v>
      </c>
      <c r="E36" s="404">
        <v>171114299</v>
      </c>
      <c r="F36" s="415" t="str">
        <f t="shared" si="0"/>
        <v>Í1+.=È99Î</v>
      </c>
      <c r="G36" t="str">
        <f t="shared" si="3"/>
        <v>32</v>
      </c>
    </row>
    <row r="37" spans="1:7" ht="22.2" customHeight="1">
      <c r="A37" s="403" t="s">
        <v>20145</v>
      </c>
      <c r="B37">
        <v>16800</v>
      </c>
      <c r="C37" t="s">
        <v>20146</v>
      </c>
      <c r="D37">
        <v>365</v>
      </c>
      <c r="E37" s="404">
        <v>171114294</v>
      </c>
      <c r="F37" s="415" t="str">
        <f t="shared" si="0"/>
        <v>Í1+.=È4ÆÎ</v>
      </c>
      <c r="G37" t="str">
        <f t="shared" si="3"/>
        <v>32</v>
      </c>
    </row>
    <row r="38" spans="1:7" ht="22.2" customHeight="1">
      <c r="A38" s="403" t="s">
        <v>20147</v>
      </c>
      <c r="B38">
        <v>24800</v>
      </c>
      <c r="C38" t="s">
        <v>20148</v>
      </c>
      <c r="D38">
        <v>364</v>
      </c>
      <c r="E38" s="404">
        <v>171114293</v>
      </c>
      <c r="F38" s="415" t="str">
        <f t="shared" si="0"/>
        <v>Í1+.=È3|Î</v>
      </c>
      <c r="G38" t="str">
        <f t="shared" si="3"/>
        <v>32</v>
      </c>
    </row>
    <row r="39" spans="1:7" ht="22.2" customHeight="1">
      <c r="A39" s="403" t="s">
        <v>20149</v>
      </c>
      <c r="B39">
        <v>194400</v>
      </c>
      <c r="C39" t="s">
        <v>20150</v>
      </c>
      <c r="D39">
        <v>379</v>
      </c>
      <c r="E39" s="404">
        <v>171114308</v>
      </c>
      <c r="F39" s="415" t="str">
        <f t="shared" si="0"/>
        <v>Í1+.&gt;È87Î</v>
      </c>
      <c r="G39" t="str">
        <f t="shared" si="3"/>
        <v>32</v>
      </c>
    </row>
    <row r="40" spans="1:7" ht="22.2" customHeight="1">
      <c r="A40" s="403" t="s">
        <v>20151</v>
      </c>
      <c r="B40">
        <v>3400</v>
      </c>
      <c r="C40" t="s">
        <v>20152</v>
      </c>
      <c r="D40">
        <v>369</v>
      </c>
      <c r="E40" s="404">
        <v>171114298</v>
      </c>
      <c r="F40" s="415" t="str">
        <f t="shared" si="0"/>
        <v>Í1+.=È83Î</v>
      </c>
      <c r="G40" t="str">
        <f t="shared" si="3"/>
        <v>32</v>
      </c>
    </row>
    <row r="41" spans="1:7" ht="22.2" customHeight="1">
      <c r="A41" s="403" t="s">
        <v>20153</v>
      </c>
      <c r="B41">
        <v>7200</v>
      </c>
      <c r="C41" t="s">
        <v>20154</v>
      </c>
      <c r="D41">
        <v>414</v>
      </c>
      <c r="E41" s="404">
        <v>171114340</v>
      </c>
      <c r="F41" s="415" t="str">
        <f t="shared" si="0"/>
        <v>Í1+.BÈ0~Î</v>
      </c>
      <c r="G41" t="str">
        <f t="shared" si="3"/>
        <v>32</v>
      </c>
    </row>
    <row r="42" spans="1:7" ht="22.2" customHeight="1">
      <c r="A42" s="403" t="s">
        <v>20155</v>
      </c>
      <c r="B42">
        <v>12000</v>
      </c>
      <c r="C42" t="s">
        <v>20156</v>
      </c>
      <c r="D42">
        <v>417</v>
      </c>
      <c r="E42" s="404">
        <v>171114343</v>
      </c>
      <c r="F42" s="415" t="str">
        <f t="shared" si="0"/>
        <v>Í1+.BÈ3)Î</v>
      </c>
      <c r="G42" t="str">
        <f t="shared" si="3"/>
        <v>32</v>
      </c>
    </row>
    <row r="43" spans="1:7" ht="22.2" hidden="1" customHeight="1">
      <c r="A43" s="403" t="s">
        <v>20157</v>
      </c>
      <c r="B43">
        <v>10400</v>
      </c>
      <c r="C43" t="s">
        <v>20158</v>
      </c>
      <c r="D43">
        <v>546</v>
      </c>
      <c r="F43" s="415" t="e">
        <f t="shared" si="0"/>
        <v>#VALUE!</v>
      </c>
    </row>
    <row r="44" spans="1:7" ht="22.2" customHeight="1">
      <c r="A44" s="403" t="s">
        <v>20159</v>
      </c>
      <c r="B44">
        <v>32800</v>
      </c>
      <c r="C44" t="s">
        <v>20160</v>
      </c>
      <c r="D44">
        <v>416</v>
      </c>
      <c r="E44" s="404">
        <v>171114342</v>
      </c>
      <c r="F44" s="415" t="str">
        <f t="shared" si="0"/>
        <v>Í1+.BÈ2#Î</v>
      </c>
      <c r="G44" t="str">
        <f>LEFT(C44,2)</f>
        <v>32</v>
      </c>
    </row>
    <row r="45" spans="1:7" ht="22.2" hidden="1" customHeight="1">
      <c r="A45" s="403" t="s">
        <v>20161</v>
      </c>
      <c r="B45">
        <v>13600</v>
      </c>
      <c r="C45" t="s">
        <v>20162</v>
      </c>
      <c r="D45">
        <v>547</v>
      </c>
      <c r="F45" s="415" t="e">
        <f t="shared" si="0"/>
        <v>#VALUE!</v>
      </c>
    </row>
    <row r="46" spans="1:7" ht="22.2" customHeight="1">
      <c r="A46" s="403" t="s">
        <v>20163</v>
      </c>
      <c r="B46">
        <v>16800</v>
      </c>
      <c r="C46" t="s">
        <v>20164</v>
      </c>
      <c r="D46">
        <v>399</v>
      </c>
      <c r="E46" s="404">
        <v>171114326</v>
      </c>
      <c r="F46" s="415" t="str">
        <f t="shared" si="0"/>
        <v>Í1+.@È63Î</v>
      </c>
      <c r="G46" t="str">
        <f t="shared" ref="G46:G47" si="4">LEFT(C46,2)</f>
        <v>32</v>
      </c>
    </row>
    <row r="47" spans="1:7" ht="22.2" customHeight="1">
      <c r="A47" s="403" t="s">
        <v>20165</v>
      </c>
      <c r="B47">
        <v>12000</v>
      </c>
      <c r="C47" t="s">
        <v>20166</v>
      </c>
      <c r="D47">
        <v>398</v>
      </c>
      <c r="E47" s="404">
        <v>171114325</v>
      </c>
      <c r="F47" s="415" t="str">
        <f t="shared" si="0"/>
        <v>Í1+.@È5-Î</v>
      </c>
      <c r="G47" t="str">
        <f t="shared" si="4"/>
        <v>32</v>
      </c>
    </row>
    <row r="48" spans="1:7" ht="22.2" hidden="1" customHeight="1">
      <c r="A48" s="403" t="s">
        <v>20167</v>
      </c>
      <c r="B48">
        <v>15200</v>
      </c>
      <c r="C48" t="s">
        <v>20168</v>
      </c>
      <c r="D48">
        <v>523</v>
      </c>
      <c r="F48" s="415" t="e">
        <f t="shared" si="0"/>
        <v>#VALUE!</v>
      </c>
    </row>
    <row r="49" spans="1:7" ht="22.2" hidden="1" customHeight="1">
      <c r="A49" s="403" t="s">
        <v>20169</v>
      </c>
      <c r="B49">
        <v>8800</v>
      </c>
      <c r="C49" t="s">
        <v>20170</v>
      </c>
      <c r="D49">
        <v>526</v>
      </c>
      <c r="F49" s="415" t="e">
        <f t="shared" si="0"/>
        <v>#VALUE!</v>
      </c>
    </row>
    <row r="50" spans="1:7" ht="22.2" customHeight="1">
      <c r="A50" s="403" t="s">
        <v>20171</v>
      </c>
      <c r="B50">
        <v>16800</v>
      </c>
      <c r="C50" t="s">
        <v>20172</v>
      </c>
      <c r="D50">
        <v>358</v>
      </c>
      <c r="E50" s="404">
        <v>171114287</v>
      </c>
      <c r="F50" s="415" t="str">
        <f t="shared" si="0"/>
        <v>Í1+.&lt;È7)Î</v>
      </c>
      <c r="G50" t="str">
        <f t="shared" ref="G50:G70" si="5">LEFT(C50,2)</f>
        <v>32</v>
      </c>
    </row>
    <row r="51" spans="1:7" ht="22.2" customHeight="1">
      <c r="A51" s="403" t="s">
        <v>20173</v>
      </c>
      <c r="B51">
        <v>7200</v>
      </c>
      <c r="C51" t="s">
        <v>20174</v>
      </c>
      <c r="D51">
        <v>357</v>
      </c>
      <c r="E51" s="404">
        <v>171114286</v>
      </c>
      <c r="F51" s="415" t="str">
        <f t="shared" si="0"/>
        <v>Í1+.&lt;È6#Î</v>
      </c>
      <c r="G51" t="str">
        <f t="shared" si="5"/>
        <v>32</v>
      </c>
    </row>
    <row r="52" spans="1:7" ht="22.2" customHeight="1">
      <c r="A52" s="403" t="s">
        <v>20175</v>
      </c>
      <c r="B52">
        <v>23200</v>
      </c>
      <c r="C52" t="s">
        <v>20176</v>
      </c>
      <c r="D52">
        <v>426</v>
      </c>
      <c r="E52" s="404">
        <v>171114351</v>
      </c>
      <c r="F52" s="415" t="str">
        <f t="shared" si="0"/>
        <v>Í1+.CÈ1!Î</v>
      </c>
      <c r="G52" t="str">
        <f t="shared" si="5"/>
        <v>32</v>
      </c>
    </row>
    <row r="53" spans="1:7" ht="22.2" customHeight="1">
      <c r="A53" s="403" t="s">
        <v>20177</v>
      </c>
      <c r="B53">
        <v>3400</v>
      </c>
      <c r="C53" t="s">
        <v>20178</v>
      </c>
      <c r="D53">
        <v>396</v>
      </c>
      <c r="E53" s="404">
        <v>171114323</v>
      </c>
      <c r="F53" s="415" t="str">
        <f t="shared" si="0"/>
        <v>Í1+.@È3!Î</v>
      </c>
      <c r="G53" t="str">
        <f t="shared" si="5"/>
        <v>32</v>
      </c>
    </row>
    <row r="54" spans="1:7" ht="22.2" customHeight="1">
      <c r="A54" s="403" t="s">
        <v>20179</v>
      </c>
      <c r="B54">
        <v>3400</v>
      </c>
      <c r="C54" t="s">
        <v>20180</v>
      </c>
      <c r="D54">
        <v>401</v>
      </c>
      <c r="E54" s="404">
        <v>171114328</v>
      </c>
      <c r="F54" s="415" t="str">
        <f t="shared" si="0"/>
        <v>Í1+.@È8?Î</v>
      </c>
      <c r="G54" t="str">
        <f t="shared" si="5"/>
        <v>32</v>
      </c>
    </row>
    <row r="55" spans="1:7" ht="22.2" customHeight="1">
      <c r="A55" s="403" t="s">
        <v>20181</v>
      </c>
      <c r="B55">
        <v>10400</v>
      </c>
      <c r="C55" t="s">
        <v>20182</v>
      </c>
      <c r="D55">
        <v>294</v>
      </c>
      <c r="E55" s="404">
        <v>171114226</v>
      </c>
      <c r="F55" s="415" t="str">
        <f t="shared" si="0"/>
        <v>Í1+.6È6rÎ</v>
      </c>
      <c r="G55" t="str">
        <f t="shared" si="5"/>
        <v>32</v>
      </c>
    </row>
    <row r="56" spans="1:7" ht="22.2" customHeight="1">
      <c r="A56" s="403" t="s">
        <v>20183</v>
      </c>
      <c r="B56">
        <v>7200</v>
      </c>
      <c r="C56" t="s">
        <v>20184</v>
      </c>
      <c r="D56">
        <v>460</v>
      </c>
      <c r="E56" s="404">
        <v>171114382</v>
      </c>
      <c r="F56" s="415" t="str">
        <f t="shared" si="0"/>
        <v>Í1+.FÈ23Î</v>
      </c>
      <c r="G56" t="str">
        <f t="shared" si="5"/>
        <v>32</v>
      </c>
    </row>
    <row r="57" spans="1:7" ht="22.2" customHeight="1">
      <c r="A57" s="403" t="s">
        <v>20185</v>
      </c>
      <c r="B57">
        <v>8800</v>
      </c>
      <c r="C57" t="s">
        <v>20186</v>
      </c>
      <c r="D57">
        <v>292</v>
      </c>
      <c r="E57" s="404">
        <v>171114224</v>
      </c>
      <c r="F57" s="415" t="str">
        <f t="shared" si="0"/>
        <v>Í1+.6È4fÎ</v>
      </c>
      <c r="G57" t="str">
        <f t="shared" si="5"/>
        <v>32</v>
      </c>
    </row>
    <row r="58" spans="1:7" ht="22.2" customHeight="1">
      <c r="A58" s="403" t="s">
        <v>20187</v>
      </c>
      <c r="B58">
        <v>13600</v>
      </c>
      <c r="C58" t="s">
        <v>20188</v>
      </c>
      <c r="D58">
        <v>354</v>
      </c>
      <c r="E58" s="404">
        <v>171114283</v>
      </c>
      <c r="F58" s="415" t="str">
        <f t="shared" si="0"/>
        <v>Í1+.&lt;È3xÎ</v>
      </c>
      <c r="G58" t="str">
        <f t="shared" si="5"/>
        <v>32</v>
      </c>
    </row>
    <row r="59" spans="1:7" ht="22.2" customHeight="1">
      <c r="A59" s="403" t="s">
        <v>20189</v>
      </c>
      <c r="B59">
        <v>16800</v>
      </c>
      <c r="C59" t="s">
        <v>20190</v>
      </c>
      <c r="D59">
        <v>476</v>
      </c>
      <c r="E59" s="404">
        <v>171114398</v>
      </c>
      <c r="F59" s="415" t="str">
        <f t="shared" si="0"/>
        <v>Í1+.GÈ8[Î</v>
      </c>
      <c r="G59" t="str">
        <f t="shared" si="5"/>
        <v>32</v>
      </c>
    </row>
    <row r="60" spans="1:7" ht="22.2" customHeight="1">
      <c r="A60" s="403" t="s">
        <v>20191</v>
      </c>
      <c r="B60">
        <v>15200</v>
      </c>
      <c r="C60" t="s">
        <v>20192</v>
      </c>
      <c r="D60">
        <v>386</v>
      </c>
      <c r="E60" s="404">
        <v>171114314</v>
      </c>
      <c r="F60" s="415" t="str">
        <f t="shared" si="0"/>
        <v>Í1+.?È4#Î</v>
      </c>
      <c r="G60" t="str">
        <f t="shared" si="5"/>
        <v>32</v>
      </c>
    </row>
    <row r="61" spans="1:7" ht="22.2" customHeight="1">
      <c r="A61" s="403" t="s">
        <v>20193</v>
      </c>
      <c r="B61">
        <v>4700</v>
      </c>
      <c r="C61" t="s">
        <v>20194</v>
      </c>
      <c r="D61">
        <v>385</v>
      </c>
      <c r="E61" s="404">
        <v>171114313</v>
      </c>
      <c r="F61" s="415" t="str">
        <f t="shared" si="0"/>
        <v>Í1+.?È3ÈÎ</v>
      </c>
      <c r="G61" t="str">
        <f t="shared" si="5"/>
        <v>32</v>
      </c>
    </row>
    <row r="62" spans="1:7" ht="22.2" customHeight="1">
      <c r="A62" s="403" t="s">
        <v>20195</v>
      </c>
      <c r="B62">
        <v>12000</v>
      </c>
      <c r="C62" t="s">
        <v>20196</v>
      </c>
      <c r="D62">
        <v>409</v>
      </c>
      <c r="E62" s="404">
        <v>171114335</v>
      </c>
      <c r="F62" s="415" t="str">
        <f t="shared" si="0"/>
        <v>Í1+.AÈ51Î</v>
      </c>
      <c r="G62" t="str">
        <f t="shared" si="5"/>
        <v>32</v>
      </c>
    </row>
    <row r="63" spans="1:7" ht="22.2" customHeight="1">
      <c r="A63" s="403" t="s">
        <v>20197</v>
      </c>
      <c r="B63">
        <v>10400</v>
      </c>
      <c r="C63" t="s">
        <v>20198</v>
      </c>
      <c r="D63">
        <v>412</v>
      </c>
      <c r="E63" s="404">
        <v>171114338</v>
      </c>
      <c r="F63" s="415" t="str">
        <f t="shared" si="0"/>
        <v>Í1+.AÈ8CÎ</v>
      </c>
      <c r="G63" t="str">
        <f t="shared" si="5"/>
        <v>32</v>
      </c>
    </row>
    <row r="64" spans="1:7" ht="22.2" customHeight="1">
      <c r="A64" s="403" t="s">
        <v>20199</v>
      </c>
      <c r="B64">
        <v>18400</v>
      </c>
      <c r="C64" t="s">
        <v>20200</v>
      </c>
      <c r="D64">
        <v>383</v>
      </c>
      <c r="E64" s="404">
        <v>171114311</v>
      </c>
      <c r="F64" s="415" t="str">
        <f t="shared" si="0"/>
        <v>Í1+.?È1xÎ</v>
      </c>
      <c r="G64" t="str">
        <f t="shared" si="5"/>
        <v>32</v>
      </c>
    </row>
    <row r="65" spans="1:7" ht="22.2" customHeight="1">
      <c r="A65" s="403" t="s">
        <v>20201</v>
      </c>
      <c r="B65">
        <v>12000</v>
      </c>
      <c r="C65" t="s">
        <v>20202</v>
      </c>
      <c r="D65">
        <v>384</v>
      </c>
      <c r="E65" s="404">
        <v>171114312</v>
      </c>
      <c r="F65" s="415" t="str">
        <f t="shared" si="0"/>
        <v>Í1+.?È2~Î</v>
      </c>
      <c r="G65" t="str">
        <f t="shared" si="5"/>
        <v>32</v>
      </c>
    </row>
    <row r="66" spans="1:7" ht="22.2" customHeight="1">
      <c r="A66" s="403" t="s">
        <v>20203</v>
      </c>
      <c r="B66">
        <v>68000</v>
      </c>
      <c r="C66" t="s">
        <v>20204</v>
      </c>
      <c r="D66">
        <v>350</v>
      </c>
      <c r="E66" s="404">
        <v>171114279</v>
      </c>
      <c r="F66" s="415" t="str">
        <f t="shared" si="0"/>
        <v>Í1+.;È91Î</v>
      </c>
      <c r="G66" t="str">
        <f t="shared" si="5"/>
        <v>32</v>
      </c>
    </row>
    <row r="67" spans="1:7" ht="22.2" customHeight="1">
      <c r="A67" s="403" t="s">
        <v>20205</v>
      </c>
      <c r="B67">
        <v>26400</v>
      </c>
      <c r="C67" t="s">
        <v>20206</v>
      </c>
      <c r="D67">
        <v>289</v>
      </c>
      <c r="E67" s="404">
        <v>171114221</v>
      </c>
      <c r="F67" s="415" t="str">
        <f t="shared" ref="F67:F130" si="6">Code128(E67)</f>
        <v>Í1+.6È1TÎ</v>
      </c>
      <c r="G67" t="str">
        <f t="shared" si="5"/>
        <v>32</v>
      </c>
    </row>
    <row r="68" spans="1:7" ht="22.2" customHeight="1">
      <c r="A68" s="403" t="s">
        <v>20207</v>
      </c>
      <c r="B68">
        <v>23200</v>
      </c>
      <c r="C68" t="s">
        <v>20208</v>
      </c>
      <c r="D68">
        <v>265</v>
      </c>
      <c r="E68" s="404">
        <v>171114202</v>
      </c>
      <c r="F68" s="415" t="str">
        <f t="shared" si="6"/>
        <v>Í1+.4È2RÎ</v>
      </c>
      <c r="G68" t="str">
        <f t="shared" si="5"/>
        <v>32</v>
      </c>
    </row>
    <row r="69" spans="1:7" ht="22.2" customHeight="1">
      <c r="A69" s="403" t="s">
        <v>20209</v>
      </c>
      <c r="B69">
        <v>7200</v>
      </c>
      <c r="C69" t="s">
        <v>20210</v>
      </c>
      <c r="D69">
        <v>264</v>
      </c>
      <c r="E69" s="404">
        <v>171114201</v>
      </c>
      <c r="F69" s="415" t="str">
        <f t="shared" si="6"/>
        <v>Í1+.4È1LÎ</v>
      </c>
      <c r="G69" t="str">
        <f t="shared" si="5"/>
        <v>32</v>
      </c>
    </row>
    <row r="70" spans="1:7" ht="22.2" customHeight="1">
      <c r="A70" s="403" t="s">
        <v>20211</v>
      </c>
      <c r="B70">
        <v>36000</v>
      </c>
      <c r="C70" t="s">
        <v>20212</v>
      </c>
      <c r="D70">
        <v>297</v>
      </c>
      <c r="E70" s="404">
        <v>171114229</v>
      </c>
      <c r="F70" s="415" t="str">
        <f t="shared" si="6"/>
        <v>Í1+.6È9ÈÎ</v>
      </c>
      <c r="G70" t="str">
        <f t="shared" si="5"/>
        <v>32</v>
      </c>
    </row>
    <row r="71" spans="1:7" ht="22.2" hidden="1" customHeight="1">
      <c r="A71" s="403" t="s">
        <v>20213</v>
      </c>
      <c r="B71">
        <v>15200</v>
      </c>
      <c r="C71" t="s">
        <v>20214</v>
      </c>
      <c r="D71">
        <v>554</v>
      </c>
      <c r="F71" s="415" t="e">
        <f t="shared" si="6"/>
        <v>#VALUE!</v>
      </c>
    </row>
    <row r="72" spans="1:7" ht="22.2" hidden="1" customHeight="1">
      <c r="A72" s="403" t="s">
        <v>20215</v>
      </c>
      <c r="B72">
        <v>34400</v>
      </c>
      <c r="C72" t="s">
        <v>20216</v>
      </c>
      <c r="D72">
        <v>555</v>
      </c>
      <c r="F72" s="415" t="e">
        <f t="shared" si="6"/>
        <v>#VALUE!</v>
      </c>
    </row>
    <row r="73" spans="1:7" ht="22.2" customHeight="1">
      <c r="A73" s="403" t="s">
        <v>20217</v>
      </c>
      <c r="B73">
        <v>12000</v>
      </c>
      <c r="C73" t="s">
        <v>20218</v>
      </c>
      <c r="D73">
        <v>333</v>
      </c>
      <c r="E73" s="404">
        <v>171114264</v>
      </c>
      <c r="F73" s="415" t="str">
        <f t="shared" si="6"/>
        <v>Í1+.:È4vÎ</v>
      </c>
      <c r="G73" t="str">
        <f t="shared" ref="G73:G92" si="7">LEFT(C73,2)</f>
        <v>32</v>
      </c>
    </row>
    <row r="74" spans="1:7" ht="22.2" customHeight="1">
      <c r="A74" s="403" t="s">
        <v>20219</v>
      </c>
      <c r="B74">
        <v>10400</v>
      </c>
      <c r="C74" t="s">
        <v>20220</v>
      </c>
      <c r="D74">
        <v>388</v>
      </c>
      <c r="E74" s="404">
        <v>171114315</v>
      </c>
      <c r="F74" s="415" t="str">
        <f t="shared" si="6"/>
        <v>Í1+.?È5)Î</v>
      </c>
      <c r="G74" t="str">
        <f t="shared" si="7"/>
        <v>32</v>
      </c>
    </row>
    <row r="75" spans="1:7" ht="22.2" customHeight="1">
      <c r="A75" s="403" t="s">
        <v>20221</v>
      </c>
      <c r="B75">
        <v>4700</v>
      </c>
      <c r="C75" t="s">
        <v>20222</v>
      </c>
      <c r="D75">
        <v>381</v>
      </c>
      <c r="E75" s="404">
        <v>171114310</v>
      </c>
      <c r="F75" s="415" t="str">
        <f t="shared" si="6"/>
        <v>Í1+.?È0rÎ</v>
      </c>
      <c r="G75" t="str">
        <f t="shared" si="7"/>
        <v>32</v>
      </c>
    </row>
    <row r="76" spans="1:7" ht="22.2" customHeight="1">
      <c r="A76" s="403" t="s">
        <v>20223</v>
      </c>
      <c r="B76">
        <v>7200</v>
      </c>
      <c r="C76" t="s">
        <v>20224</v>
      </c>
      <c r="D76">
        <v>418</v>
      </c>
      <c r="E76" s="404">
        <v>171114344</v>
      </c>
      <c r="F76" s="415" t="str">
        <f t="shared" si="6"/>
        <v>Í1+.BÈ4/Î</v>
      </c>
      <c r="G76" t="str">
        <f t="shared" si="7"/>
        <v>32</v>
      </c>
    </row>
    <row r="77" spans="1:7" ht="22.2" customHeight="1">
      <c r="A77" s="403" t="s">
        <v>20225</v>
      </c>
      <c r="B77">
        <v>24800</v>
      </c>
      <c r="C77" t="s">
        <v>20226</v>
      </c>
      <c r="D77">
        <v>367</v>
      </c>
      <c r="E77" s="404">
        <v>171114296</v>
      </c>
      <c r="F77" s="415" t="str">
        <f t="shared" si="6"/>
        <v>Í1+.=È6'Î</v>
      </c>
      <c r="G77" t="str">
        <f t="shared" si="7"/>
        <v>32</v>
      </c>
    </row>
    <row r="78" spans="1:7" ht="22.2" customHeight="1">
      <c r="A78" s="403" t="s">
        <v>20227</v>
      </c>
      <c r="B78">
        <v>20000</v>
      </c>
      <c r="C78" t="s">
        <v>20228</v>
      </c>
      <c r="D78">
        <v>347</v>
      </c>
      <c r="E78" s="404">
        <v>171114276</v>
      </c>
      <c r="F78" s="415" t="str">
        <f t="shared" si="6"/>
        <v>Í1+.;È6ÊÎ</v>
      </c>
      <c r="G78" t="str">
        <f t="shared" si="7"/>
        <v>32</v>
      </c>
    </row>
    <row r="79" spans="1:7" ht="22.2" customHeight="1">
      <c r="A79" s="403" t="s">
        <v>20229</v>
      </c>
      <c r="B79">
        <v>7200</v>
      </c>
      <c r="C79" t="s">
        <v>20230</v>
      </c>
      <c r="D79">
        <v>366</v>
      </c>
      <c r="E79" s="404">
        <v>171114295</v>
      </c>
      <c r="F79" s="415" t="str">
        <f t="shared" si="6"/>
        <v>Í1+.=È5!Î</v>
      </c>
      <c r="G79" t="str">
        <f t="shared" si="7"/>
        <v>32</v>
      </c>
    </row>
    <row r="80" spans="1:7" ht="22.2" customHeight="1">
      <c r="A80" s="403" t="s">
        <v>20231</v>
      </c>
      <c r="B80">
        <v>20000</v>
      </c>
      <c r="C80" t="s">
        <v>20232</v>
      </c>
      <c r="D80">
        <v>377</v>
      </c>
      <c r="E80" s="404">
        <v>171114306</v>
      </c>
      <c r="F80" s="415" t="str">
        <f t="shared" si="6"/>
        <v>Í1+.&gt;È6+Î</v>
      </c>
      <c r="G80" t="str">
        <f t="shared" si="7"/>
        <v>32</v>
      </c>
    </row>
    <row r="81" spans="1:7" ht="22.2" customHeight="1">
      <c r="A81" s="403" t="s">
        <v>20233</v>
      </c>
      <c r="B81">
        <v>12000</v>
      </c>
      <c r="C81" t="s">
        <v>20234</v>
      </c>
      <c r="D81">
        <v>374</v>
      </c>
      <c r="E81" s="404">
        <v>171114303</v>
      </c>
      <c r="F81" s="415" t="str">
        <f t="shared" si="6"/>
        <v>Í1+.&gt;È3ÄÎ</v>
      </c>
      <c r="G81" t="str">
        <f t="shared" si="7"/>
        <v>32</v>
      </c>
    </row>
    <row r="82" spans="1:7" ht="22.2" customHeight="1">
      <c r="A82" s="403" t="s">
        <v>20235</v>
      </c>
      <c r="B82">
        <v>23200</v>
      </c>
      <c r="C82" t="s">
        <v>20236</v>
      </c>
      <c r="D82">
        <v>332</v>
      </c>
      <c r="E82" s="404">
        <v>171114263</v>
      </c>
      <c r="F82" s="415" t="str">
        <f t="shared" si="6"/>
        <v>Í1+.:È3pÎ</v>
      </c>
      <c r="G82" t="str">
        <f t="shared" si="7"/>
        <v>32</v>
      </c>
    </row>
    <row r="83" spans="1:7" ht="22.2" customHeight="1">
      <c r="A83" s="403" t="s">
        <v>20237</v>
      </c>
      <c r="B83">
        <v>4700</v>
      </c>
      <c r="C83" t="s">
        <v>20238</v>
      </c>
      <c r="D83">
        <v>330</v>
      </c>
      <c r="E83" s="404">
        <v>171114261</v>
      </c>
      <c r="F83" s="415" t="str">
        <f t="shared" si="6"/>
        <v>Í1+.:È1dÎ</v>
      </c>
      <c r="G83" t="str">
        <f t="shared" si="7"/>
        <v>32</v>
      </c>
    </row>
    <row r="84" spans="1:7" ht="22.2" customHeight="1">
      <c r="A84" s="403" t="s">
        <v>20239</v>
      </c>
      <c r="B84">
        <v>15200</v>
      </c>
      <c r="C84" t="s">
        <v>20240</v>
      </c>
      <c r="D84">
        <v>331</v>
      </c>
      <c r="E84" s="404">
        <v>171114262</v>
      </c>
      <c r="F84" s="415" t="str">
        <f t="shared" si="6"/>
        <v>Í1+.:È2jÎ</v>
      </c>
      <c r="G84" t="str">
        <f t="shared" si="7"/>
        <v>32</v>
      </c>
    </row>
    <row r="85" spans="1:7" ht="22.2" customHeight="1">
      <c r="A85" s="403" t="s">
        <v>20241</v>
      </c>
      <c r="B85">
        <v>39200</v>
      </c>
      <c r="C85" t="s">
        <v>20242</v>
      </c>
      <c r="D85">
        <v>299</v>
      </c>
      <c r="E85" s="404">
        <v>171114231</v>
      </c>
      <c r="F85" s="415" t="str">
        <f t="shared" si="6"/>
        <v>Í1+.7È1XÎ</v>
      </c>
      <c r="G85" t="str">
        <f t="shared" si="7"/>
        <v>32</v>
      </c>
    </row>
    <row r="86" spans="1:7" ht="22.2" customHeight="1">
      <c r="A86" s="403" t="s">
        <v>20243</v>
      </c>
      <c r="B86">
        <v>12000</v>
      </c>
      <c r="C86" t="s">
        <v>20244</v>
      </c>
      <c r="D86">
        <v>341</v>
      </c>
      <c r="E86" s="404">
        <v>171114271</v>
      </c>
      <c r="F86" s="415" t="str">
        <f t="shared" si="6"/>
        <v>Í1+.;È1hÎ</v>
      </c>
      <c r="G86" t="str">
        <f t="shared" si="7"/>
        <v>32</v>
      </c>
    </row>
    <row r="87" spans="1:7" ht="22.2" customHeight="1">
      <c r="A87" s="403" t="s">
        <v>20245</v>
      </c>
      <c r="B87">
        <v>3400</v>
      </c>
      <c r="C87" t="s">
        <v>20246</v>
      </c>
      <c r="D87">
        <v>345</v>
      </c>
      <c r="E87" s="404">
        <v>171114274</v>
      </c>
      <c r="F87" s="415" t="str">
        <f t="shared" si="6"/>
        <v>Í1+.;È4zÎ</v>
      </c>
      <c r="G87" t="str">
        <f t="shared" si="7"/>
        <v>32</v>
      </c>
    </row>
    <row r="88" spans="1:7" ht="22.2" customHeight="1">
      <c r="A88" s="403" t="s">
        <v>20247</v>
      </c>
      <c r="B88">
        <v>32800</v>
      </c>
      <c r="C88" t="s">
        <v>20248</v>
      </c>
      <c r="D88">
        <v>340</v>
      </c>
      <c r="E88" s="404">
        <v>171114270</v>
      </c>
      <c r="F88" s="415" t="str">
        <f t="shared" si="6"/>
        <v>Í1+.;È0bÎ</v>
      </c>
      <c r="G88" t="str">
        <f t="shared" si="7"/>
        <v>32</v>
      </c>
    </row>
    <row r="89" spans="1:7" ht="22.2" customHeight="1">
      <c r="A89" s="403" t="s">
        <v>20249</v>
      </c>
      <c r="B89">
        <v>32800</v>
      </c>
      <c r="C89" t="s">
        <v>20250</v>
      </c>
      <c r="D89">
        <v>212</v>
      </c>
      <c r="E89" s="404">
        <v>171114153</v>
      </c>
      <c r="F89" s="415" t="str">
        <f t="shared" si="6"/>
        <v>Í1+./È3DÎ</v>
      </c>
      <c r="G89" t="str">
        <f t="shared" si="7"/>
        <v>32</v>
      </c>
    </row>
    <row r="90" spans="1:7" ht="22.2" customHeight="1">
      <c r="A90" s="403" t="s">
        <v>20251</v>
      </c>
      <c r="B90">
        <v>23200</v>
      </c>
      <c r="C90" t="s">
        <v>20252</v>
      </c>
      <c r="D90">
        <v>287</v>
      </c>
      <c r="E90" s="404">
        <v>171114219</v>
      </c>
      <c r="F90" s="415" t="str">
        <f t="shared" si="6"/>
        <v>Í1+.5È9ÄÎ</v>
      </c>
      <c r="G90" t="str">
        <f t="shared" si="7"/>
        <v>32</v>
      </c>
    </row>
    <row r="91" spans="1:7" ht="22.2" customHeight="1">
      <c r="A91" s="403" t="s">
        <v>20253</v>
      </c>
      <c r="B91">
        <v>3400</v>
      </c>
      <c r="C91" t="s">
        <v>20254</v>
      </c>
      <c r="D91">
        <v>407</v>
      </c>
      <c r="E91" s="404">
        <v>171114333</v>
      </c>
      <c r="F91" s="415" t="str">
        <f t="shared" si="6"/>
        <v>Í1+.AÈ3%Î</v>
      </c>
      <c r="G91" t="str">
        <f t="shared" si="7"/>
        <v>32</v>
      </c>
    </row>
    <row r="92" spans="1:7" ht="22.2" customHeight="1">
      <c r="A92" s="403" t="s">
        <v>20255</v>
      </c>
      <c r="B92">
        <v>8800</v>
      </c>
      <c r="C92" t="s">
        <v>20256</v>
      </c>
      <c r="D92">
        <v>282</v>
      </c>
      <c r="E92" s="404">
        <v>171114215</v>
      </c>
      <c r="F92" s="415" t="str">
        <f t="shared" si="6"/>
        <v>Í1+.5È5hÎ</v>
      </c>
      <c r="G92" t="str">
        <f t="shared" si="7"/>
        <v>32</v>
      </c>
    </row>
    <row r="93" spans="1:7" ht="22.2" hidden="1" customHeight="1">
      <c r="A93" s="403" t="s">
        <v>20257</v>
      </c>
      <c r="B93">
        <v>20000</v>
      </c>
      <c r="C93" t="s">
        <v>20258</v>
      </c>
      <c r="D93">
        <v>551</v>
      </c>
      <c r="F93" s="415" t="e">
        <f t="shared" si="6"/>
        <v>#VALUE!</v>
      </c>
    </row>
    <row r="94" spans="1:7" ht="22.2" hidden="1" customHeight="1">
      <c r="A94" s="403" t="s">
        <v>20259</v>
      </c>
      <c r="B94">
        <v>20000</v>
      </c>
      <c r="C94" t="s">
        <v>20260</v>
      </c>
      <c r="D94">
        <v>553</v>
      </c>
      <c r="F94" s="415" t="e">
        <f t="shared" si="6"/>
        <v>#VALUE!</v>
      </c>
    </row>
    <row r="95" spans="1:7" ht="22.2" customHeight="1">
      <c r="A95" s="403" t="s">
        <v>20261</v>
      </c>
      <c r="B95">
        <v>4700</v>
      </c>
      <c r="C95" t="s">
        <v>20262</v>
      </c>
      <c r="D95">
        <v>317</v>
      </c>
      <c r="E95" s="404">
        <v>171114248</v>
      </c>
      <c r="F95" s="415" t="str">
        <f t="shared" si="6"/>
        <v>Í1+.8È8ÊÎ</v>
      </c>
      <c r="G95" t="str">
        <f t="shared" ref="G95:G107" si="8">LEFT(C95,2)</f>
        <v>32</v>
      </c>
    </row>
    <row r="96" spans="1:7" ht="22.2" customHeight="1">
      <c r="A96" s="403" t="s">
        <v>20263</v>
      </c>
      <c r="B96">
        <v>3400</v>
      </c>
      <c r="C96" t="s">
        <v>20264</v>
      </c>
      <c r="D96">
        <v>342</v>
      </c>
      <c r="E96" s="404">
        <v>171114272</v>
      </c>
      <c r="F96" s="415" t="str">
        <f t="shared" si="6"/>
        <v>Í1+.;È2nÎ</v>
      </c>
      <c r="G96" t="str">
        <f t="shared" si="8"/>
        <v>32</v>
      </c>
    </row>
    <row r="97" spans="1:7" ht="22.2" customHeight="1">
      <c r="A97" s="403" t="s">
        <v>20265</v>
      </c>
      <c r="B97">
        <v>26400</v>
      </c>
      <c r="C97" t="s">
        <v>20266</v>
      </c>
      <c r="D97">
        <v>336</v>
      </c>
      <c r="E97" s="404">
        <v>171114266</v>
      </c>
      <c r="F97" s="415" t="str">
        <f t="shared" si="6"/>
        <v>Í1+.:È6ÆÎ</v>
      </c>
      <c r="G97" t="str">
        <f t="shared" si="8"/>
        <v>32</v>
      </c>
    </row>
    <row r="98" spans="1:7" ht="22.2" customHeight="1">
      <c r="A98" s="403" t="s">
        <v>20267</v>
      </c>
      <c r="B98">
        <v>28000</v>
      </c>
      <c r="C98" t="s">
        <v>20268</v>
      </c>
      <c r="D98">
        <v>352</v>
      </c>
      <c r="E98" s="404">
        <v>171114281</v>
      </c>
      <c r="F98" s="415" t="str">
        <f t="shared" si="6"/>
        <v>Í1+.&lt;È1lÎ</v>
      </c>
      <c r="G98" t="str">
        <f t="shared" si="8"/>
        <v>32</v>
      </c>
    </row>
    <row r="99" spans="1:7" ht="22.2" customHeight="1">
      <c r="A99" s="403" t="s">
        <v>20269</v>
      </c>
      <c r="B99">
        <v>15200</v>
      </c>
      <c r="C99" t="s">
        <v>20270</v>
      </c>
      <c r="D99">
        <v>353</v>
      </c>
      <c r="E99" s="404">
        <v>171114282</v>
      </c>
      <c r="F99" s="415" t="str">
        <f t="shared" si="6"/>
        <v>Í1+.&lt;È2rÎ</v>
      </c>
      <c r="G99" t="str">
        <f t="shared" si="8"/>
        <v>32</v>
      </c>
    </row>
    <row r="100" spans="1:7" ht="22.2" customHeight="1">
      <c r="A100" s="403" t="s">
        <v>20271</v>
      </c>
      <c r="B100">
        <v>12000</v>
      </c>
      <c r="C100" t="s">
        <v>20272</v>
      </c>
      <c r="D100">
        <v>343</v>
      </c>
      <c r="E100" s="404">
        <v>171114273</v>
      </c>
      <c r="F100" s="415" t="str">
        <f t="shared" si="6"/>
        <v>Í1+.;È3tÎ</v>
      </c>
      <c r="G100" t="str">
        <f t="shared" si="8"/>
        <v>32</v>
      </c>
    </row>
    <row r="101" spans="1:7" ht="22.2" customHeight="1">
      <c r="A101" s="403" t="s">
        <v>20273</v>
      </c>
      <c r="B101">
        <v>23200</v>
      </c>
      <c r="C101" t="s">
        <v>20274</v>
      </c>
      <c r="D101">
        <v>351</v>
      </c>
      <c r="E101" s="404">
        <v>171114280</v>
      </c>
      <c r="F101" s="415" t="str">
        <f t="shared" si="6"/>
        <v>Í1+.&lt;È0fÎ</v>
      </c>
      <c r="G101" t="str">
        <f t="shared" si="8"/>
        <v>32</v>
      </c>
    </row>
    <row r="102" spans="1:7" ht="22.2" customHeight="1">
      <c r="A102" s="403" t="s">
        <v>20275</v>
      </c>
      <c r="B102">
        <v>20000</v>
      </c>
      <c r="C102" t="s">
        <v>20276</v>
      </c>
      <c r="D102">
        <v>355</v>
      </c>
      <c r="E102" s="404">
        <v>171114284</v>
      </c>
      <c r="F102" s="415" t="str">
        <f t="shared" si="6"/>
        <v>Í1+.&lt;È4~Î</v>
      </c>
      <c r="G102" t="str">
        <f t="shared" si="8"/>
        <v>32</v>
      </c>
    </row>
    <row r="103" spans="1:7" ht="22.2" customHeight="1">
      <c r="A103" s="403" t="s">
        <v>20277</v>
      </c>
      <c r="B103">
        <v>173600</v>
      </c>
      <c r="C103" t="s">
        <v>20278</v>
      </c>
      <c r="D103">
        <v>401</v>
      </c>
      <c r="E103" s="404">
        <v>171110716</v>
      </c>
      <c r="F103" s="415" t="str">
        <f t="shared" si="6"/>
        <v>Í1+*gÈ6\Î</v>
      </c>
      <c r="G103" t="str">
        <f t="shared" si="8"/>
        <v>06</v>
      </c>
    </row>
    <row r="104" spans="1:7" ht="22.2" customHeight="1">
      <c r="A104" s="403" t="s">
        <v>20279</v>
      </c>
      <c r="B104">
        <v>8800</v>
      </c>
      <c r="C104" t="s">
        <v>20280</v>
      </c>
      <c r="D104">
        <v>375</v>
      </c>
      <c r="E104" s="404">
        <v>171114880</v>
      </c>
      <c r="F104" s="415" t="str">
        <f t="shared" si="6"/>
        <v>Í1+.xÈ0!Î</v>
      </c>
      <c r="G104" t="str">
        <f t="shared" si="8"/>
        <v>34</v>
      </c>
    </row>
    <row r="105" spans="1:7" ht="22.2" customHeight="1">
      <c r="A105" s="403" t="s">
        <v>20281</v>
      </c>
      <c r="B105">
        <v>7200</v>
      </c>
      <c r="C105" t="s">
        <v>20282</v>
      </c>
      <c r="D105">
        <v>188</v>
      </c>
      <c r="E105" s="404">
        <v>171115887</v>
      </c>
      <c r="F105" s="415" t="str">
        <f t="shared" si="6"/>
        <v>Í1+/xÈ7NÎ</v>
      </c>
      <c r="G105" t="str">
        <f t="shared" si="8"/>
        <v>38</v>
      </c>
    </row>
    <row r="106" spans="1:7" ht="22.2" hidden="1" customHeight="1">
      <c r="A106" s="403" t="s">
        <v>271</v>
      </c>
      <c r="B106">
        <v>1065000</v>
      </c>
      <c r="C106" t="s">
        <v>20283</v>
      </c>
      <c r="D106">
        <v>121</v>
      </c>
      <c r="E106" s="404">
        <v>171116206</v>
      </c>
      <c r="F106" s="415" t="str">
        <f t="shared" si="6"/>
        <v>Í1+04È6pÎ</v>
      </c>
      <c r="G106" t="str">
        <f t="shared" si="8"/>
        <v>22</v>
      </c>
    </row>
    <row r="107" spans="1:7" ht="22.2" customHeight="1">
      <c r="A107" s="403" t="s">
        <v>20284</v>
      </c>
      <c r="B107">
        <v>4700</v>
      </c>
      <c r="C107" t="s">
        <v>20285</v>
      </c>
      <c r="D107">
        <v>586</v>
      </c>
      <c r="E107" s="404">
        <v>171109531</v>
      </c>
      <c r="F107" s="415" t="str">
        <f t="shared" si="6"/>
        <v>Í1+)UÈ1ZÎ</v>
      </c>
      <c r="G107" t="str">
        <f t="shared" si="8"/>
        <v>36</v>
      </c>
    </row>
    <row r="108" spans="1:7" ht="22.2" hidden="1" customHeight="1">
      <c r="A108" s="403" t="s">
        <v>20286</v>
      </c>
      <c r="B108">
        <v>18400</v>
      </c>
      <c r="C108" t="s">
        <v>20287</v>
      </c>
      <c r="D108">
        <v>224</v>
      </c>
      <c r="F108" s="415" t="e">
        <f t="shared" si="6"/>
        <v>#VALUE!</v>
      </c>
    </row>
    <row r="109" spans="1:7" ht="22.2" customHeight="1">
      <c r="A109" s="403" t="s">
        <v>20288</v>
      </c>
      <c r="B109">
        <v>13600</v>
      </c>
      <c r="C109" t="s">
        <v>20289</v>
      </c>
      <c r="D109">
        <v>305</v>
      </c>
      <c r="E109" s="404">
        <v>171114825</v>
      </c>
      <c r="F109" s="415" t="str">
        <f t="shared" si="6"/>
        <v>Í1+.rÈ5'Î</v>
      </c>
      <c r="G109" t="str">
        <f t="shared" ref="G109:G110" si="9">LEFT(C109,2)</f>
        <v>34</v>
      </c>
    </row>
    <row r="110" spans="1:7" ht="22.2" customHeight="1">
      <c r="A110" s="403" t="s">
        <v>20290</v>
      </c>
      <c r="B110">
        <v>7200</v>
      </c>
      <c r="C110" t="s">
        <v>20291</v>
      </c>
      <c r="D110">
        <v>89</v>
      </c>
      <c r="E110" s="404">
        <v>171112006</v>
      </c>
      <c r="F110" s="415" t="str">
        <f t="shared" si="6"/>
        <v>Í1+,ÂÈ6{Î</v>
      </c>
      <c r="G110" t="str">
        <f t="shared" si="9"/>
        <v>24</v>
      </c>
    </row>
    <row r="111" spans="1:7" ht="22.2" hidden="1" customHeight="1">
      <c r="A111" s="403" t="s">
        <v>20292</v>
      </c>
      <c r="B111">
        <v>105000</v>
      </c>
      <c r="C111" t="s">
        <v>20293</v>
      </c>
      <c r="D111">
        <v>507</v>
      </c>
      <c r="F111" s="415" t="e">
        <f t="shared" si="6"/>
        <v>#VALUE!</v>
      </c>
    </row>
    <row r="112" spans="1:7" ht="22.2" customHeight="1">
      <c r="A112" s="403" t="s">
        <v>20294</v>
      </c>
      <c r="B112">
        <v>4700</v>
      </c>
      <c r="C112" t="s">
        <v>20295</v>
      </c>
      <c r="D112">
        <v>352</v>
      </c>
      <c r="E112" s="404">
        <v>171109742</v>
      </c>
      <c r="F112" s="415" t="str">
        <f t="shared" si="6"/>
        <v>Í1+)jÈ2MÎ</v>
      </c>
      <c r="G112" t="str">
        <f t="shared" ref="G112:G116" si="10">LEFT(C112,2)</f>
        <v>36</v>
      </c>
    </row>
    <row r="113" spans="1:7" ht="22.2" hidden="1" customHeight="1">
      <c r="A113" s="403" t="s">
        <v>287</v>
      </c>
      <c r="B113">
        <v>197800</v>
      </c>
      <c r="C113" t="s">
        <v>20296</v>
      </c>
      <c r="D113">
        <v>137</v>
      </c>
      <c r="E113" s="404">
        <v>171116912</v>
      </c>
      <c r="F113" s="415" t="str">
        <f t="shared" si="6"/>
        <v>Í1+0{È2?Î</v>
      </c>
      <c r="G113" t="str">
        <f t="shared" si="10"/>
        <v>22</v>
      </c>
    </row>
    <row r="114" spans="1:7" ht="22.2" customHeight="1">
      <c r="A114" s="403" t="s">
        <v>20297</v>
      </c>
      <c r="B114">
        <v>12000</v>
      </c>
      <c r="C114" t="s">
        <v>20298</v>
      </c>
      <c r="D114">
        <v>406</v>
      </c>
      <c r="E114" s="404">
        <v>171114332</v>
      </c>
      <c r="F114" s="415" t="str">
        <f t="shared" si="6"/>
        <v>Í1+.AÈ2ÊÎ</v>
      </c>
      <c r="G114" t="str">
        <f t="shared" si="10"/>
        <v>32</v>
      </c>
    </row>
    <row r="115" spans="1:7" ht="22.2" customHeight="1">
      <c r="A115" s="403" t="s">
        <v>20299</v>
      </c>
      <c r="B115">
        <v>16800</v>
      </c>
      <c r="C115" t="s">
        <v>20300</v>
      </c>
      <c r="D115">
        <v>405</v>
      </c>
      <c r="E115" s="404">
        <v>171114331</v>
      </c>
      <c r="F115" s="415" t="str">
        <f t="shared" si="6"/>
        <v>Í1+.AÈ1ÄÎ</v>
      </c>
      <c r="G115" t="str">
        <f t="shared" si="10"/>
        <v>32</v>
      </c>
    </row>
    <row r="116" spans="1:7" ht="22.2" customHeight="1">
      <c r="A116" s="403" t="s">
        <v>20301</v>
      </c>
      <c r="B116">
        <v>26400</v>
      </c>
      <c r="C116" t="s">
        <v>20302</v>
      </c>
      <c r="D116">
        <v>287</v>
      </c>
      <c r="E116" s="404">
        <v>171109794</v>
      </c>
      <c r="F116" s="415" t="str">
        <f t="shared" si="6"/>
        <v>Í1+)oÈ4mÎ</v>
      </c>
      <c r="G116" t="str">
        <f t="shared" si="10"/>
        <v>36</v>
      </c>
    </row>
    <row r="117" spans="1:7" ht="22.2" hidden="1" customHeight="1">
      <c r="A117" s="403" t="s">
        <v>20303</v>
      </c>
      <c r="B117">
        <v>12000</v>
      </c>
      <c r="C117" t="s">
        <v>20304</v>
      </c>
      <c r="D117">
        <v>318</v>
      </c>
      <c r="F117" s="415" t="e">
        <f t="shared" si="6"/>
        <v>#VALUE!</v>
      </c>
    </row>
    <row r="118" spans="1:7" ht="22.2" customHeight="1">
      <c r="A118" s="403" t="s">
        <v>20305</v>
      </c>
      <c r="B118">
        <v>31200</v>
      </c>
      <c r="C118" t="s">
        <v>20306</v>
      </c>
      <c r="D118">
        <v>428</v>
      </c>
      <c r="E118" s="404">
        <v>171106602</v>
      </c>
      <c r="F118" s="415" t="str">
        <f t="shared" si="6"/>
        <v>Í1+&amp;\È2sÎ</v>
      </c>
      <c r="G118" t="str">
        <f>LEFT(C118,2)</f>
        <v>10</v>
      </c>
    </row>
    <row r="119" spans="1:7" ht="22.2" hidden="1" customHeight="1">
      <c r="A119" s="403" t="s">
        <v>20307</v>
      </c>
      <c r="B119">
        <v>68000</v>
      </c>
      <c r="C119" t="s">
        <v>20308</v>
      </c>
      <c r="D119">
        <v>582</v>
      </c>
      <c r="F119" s="415" t="e">
        <f t="shared" si="6"/>
        <v>#VALUE!</v>
      </c>
    </row>
    <row r="120" spans="1:7" ht="22.2" hidden="1" customHeight="1">
      <c r="A120" s="403" t="s">
        <v>196</v>
      </c>
      <c r="B120">
        <v>399400</v>
      </c>
      <c r="C120" t="s">
        <v>20309</v>
      </c>
      <c r="D120">
        <v>46</v>
      </c>
      <c r="E120" s="404">
        <v>171116137</v>
      </c>
      <c r="F120" s="415" t="str">
        <f t="shared" si="6"/>
        <v>Í1+0-È7ZÎ</v>
      </c>
      <c r="G120" t="str">
        <f t="shared" ref="G120:G121" si="11">LEFT(C120,2)</f>
        <v>22</v>
      </c>
    </row>
    <row r="121" spans="1:7" ht="22.2" customHeight="1">
      <c r="A121" s="403" t="s">
        <v>20310</v>
      </c>
      <c r="B121">
        <v>52000</v>
      </c>
      <c r="C121" t="s">
        <v>20311</v>
      </c>
      <c r="D121">
        <v>187</v>
      </c>
      <c r="E121" s="404">
        <v>171108762</v>
      </c>
      <c r="F121" s="415" t="str">
        <f t="shared" si="6"/>
        <v>Í1+(lÈ2RÎ</v>
      </c>
      <c r="G121" t="str">
        <f t="shared" si="11"/>
        <v>16</v>
      </c>
    </row>
    <row r="122" spans="1:7" ht="22.2" hidden="1" customHeight="1">
      <c r="A122" s="403" t="s">
        <v>20312</v>
      </c>
      <c r="B122">
        <v>7200</v>
      </c>
      <c r="C122" t="s">
        <v>20313</v>
      </c>
      <c r="D122">
        <v>576</v>
      </c>
      <c r="F122" s="415" t="e">
        <f t="shared" si="6"/>
        <v>#VALUE!</v>
      </c>
    </row>
    <row r="123" spans="1:7" ht="22.2" hidden="1" customHeight="1">
      <c r="A123" s="403" t="s">
        <v>20314</v>
      </c>
      <c r="B123">
        <v>4700</v>
      </c>
      <c r="C123" t="s">
        <v>20315</v>
      </c>
      <c r="D123">
        <v>574</v>
      </c>
      <c r="F123" s="415" t="e">
        <f t="shared" si="6"/>
        <v>#VALUE!</v>
      </c>
    </row>
    <row r="124" spans="1:7" ht="22.2" hidden="1" customHeight="1">
      <c r="A124" s="403" t="s">
        <v>20316</v>
      </c>
      <c r="B124">
        <v>8800</v>
      </c>
      <c r="C124" t="s">
        <v>20317</v>
      </c>
      <c r="D124">
        <v>575</v>
      </c>
      <c r="F124" s="415" t="e">
        <f t="shared" si="6"/>
        <v>#VALUE!</v>
      </c>
    </row>
    <row r="125" spans="1:7" ht="22.2" customHeight="1">
      <c r="A125" s="403" t="s">
        <v>20318</v>
      </c>
      <c r="B125">
        <v>3400</v>
      </c>
      <c r="C125" t="s">
        <v>20319</v>
      </c>
      <c r="D125">
        <v>136</v>
      </c>
      <c r="E125" s="404">
        <v>171115855</v>
      </c>
      <c r="F125" s="415" t="str">
        <f t="shared" si="6"/>
        <v>Í1+/uÈ56Î</v>
      </c>
      <c r="G125" t="str">
        <f t="shared" ref="G125:G134" si="12">LEFT(C125,2)</f>
        <v>38</v>
      </c>
    </row>
    <row r="126" spans="1:7" ht="22.2" customHeight="1">
      <c r="A126" s="403" t="s">
        <v>20320</v>
      </c>
      <c r="B126">
        <v>18400</v>
      </c>
      <c r="C126" t="s">
        <v>20321</v>
      </c>
      <c r="D126">
        <v>135</v>
      </c>
      <c r="E126" s="404">
        <v>171115854</v>
      </c>
      <c r="F126" s="415" t="str">
        <f t="shared" si="6"/>
        <v>Í1+/uÈ40Î</v>
      </c>
      <c r="G126" t="str">
        <f t="shared" si="12"/>
        <v>38</v>
      </c>
    </row>
    <row r="127" spans="1:7" ht="22.2" customHeight="1">
      <c r="A127" s="403" t="s">
        <v>20322</v>
      </c>
      <c r="B127">
        <v>4700</v>
      </c>
      <c r="C127" t="s">
        <v>20323</v>
      </c>
      <c r="D127">
        <v>112</v>
      </c>
      <c r="E127" s="404">
        <v>171109946</v>
      </c>
      <c r="F127" s="415" t="str">
        <f t="shared" si="6"/>
        <v>Í1+)~È6NÎ</v>
      </c>
      <c r="G127" t="str">
        <f t="shared" si="12"/>
        <v>36</v>
      </c>
    </row>
    <row r="128" spans="1:7" ht="22.2" customHeight="1">
      <c r="A128" s="403" t="s">
        <v>20324</v>
      </c>
      <c r="B128">
        <v>34400</v>
      </c>
      <c r="C128" t="s">
        <v>20325</v>
      </c>
      <c r="D128">
        <v>109</v>
      </c>
      <c r="E128" s="404">
        <v>171109949</v>
      </c>
      <c r="F128" s="415" t="str">
        <f t="shared" si="6"/>
        <v>Í1+)~È9`Î</v>
      </c>
      <c r="G128" t="str">
        <f t="shared" si="12"/>
        <v>36</v>
      </c>
    </row>
    <row r="129" spans="1:7" ht="22.2" customHeight="1">
      <c r="A129" s="403" t="s">
        <v>20326</v>
      </c>
      <c r="B129">
        <v>20000</v>
      </c>
      <c r="C129" t="s">
        <v>20327</v>
      </c>
      <c r="D129">
        <v>108</v>
      </c>
      <c r="E129" s="404">
        <v>171109950</v>
      </c>
      <c r="F129" s="415" t="str">
        <f t="shared" si="6"/>
        <v>Í1+)ÃÈ0.Î</v>
      </c>
      <c r="G129" t="str">
        <f t="shared" si="12"/>
        <v>36</v>
      </c>
    </row>
    <row r="130" spans="1:7" ht="22.2" customHeight="1">
      <c r="A130" s="403" t="s">
        <v>20328</v>
      </c>
      <c r="B130">
        <v>10400</v>
      </c>
      <c r="C130" t="s">
        <v>20329</v>
      </c>
      <c r="D130">
        <v>88</v>
      </c>
      <c r="E130" s="404">
        <v>171109969</v>
      </c>
      <c r="F130" s="415" t="str">
        <f t="shared" si="6"/>
        <v>Í1+)ÄÈ9hÎ</v>
      </c>
      <c r="G130" t="str">
        <f t="shared" si="12"/>
        <v>36</v>
      </c>
    </row>
    <row r="131" spans="1:7" ht="22.2" customHeight="1">
      <c r="A131" s="403" t="s">
        <v>20330</v>
      </c>
      <c r="B131">
        <v>13600</v>
      </c>
      <c r="C131" t="s">
        <v>20331</v>
      </c>
      <c r="D131">
        <v>117</v>
      </c>
      <c r="E131" s="404">
        <v>171109941</v>
      </c>
      <c r="F131" s="415" t="str">
        <f t="shared" ref="F131:F194" si="13">Code128(E131)</f>
        <v>Í1+)~È10Î</v>
      </c>
      <c r="G131" t="str">
        <f t="shared" si="12"/>
        <v>36</v>
      </c>
    </row>
    <row r="132" spans="1:7" ht="22.2" customHeight="1">
      <c r="A132" s="403" t="s">
        <v>20332</v>
      </c>
      <c r="B132">
        <v>10400</v>
      </c>
      <c r="C132" t="s">
        <v>20333</v>
      </c>
      <c r="D132">
        <v>90</v>
      </c>
      <c r="E132" s="404">
        <v>171109968</v>
      </c>
      <c r="F132" s="415" t="str">
        <f t="shared" si="13"/>
        <v>Í1+)ÄÈ8bÎ</v>
      </c>
      <c r="G132" t="str">
        <f t="shared" si="12"/>
        <v>36</v>
      </c>
    </row>
    <row r="133" spans="1:7" ht="22.2" customHeight="1">
      <c r="A133" s="403" t="s">
        <v>20334</v>
      </c>
      <c r="B133">
        <v>53600</v>
      </c>
      <c r="C133" t="s">
        <v>20335</v>
      </c>
      <c r="D133">
        <v>449</v>
      </c>
      <c r="E133" s="404">
        <v>171109013</v>
      </c>
      <c r="F133" s="415" t="str">
        <f t="shared" si="13"/>
        <v>Í1+)!È3dÎ</v>
      </c>
      <c r="G133" t="str">
        <f t="shared" si="12"/>
        <v>16</v>
      </c>
    </row>
    <row r="134" spans="1:7" ht="22.2" customHeight="1">
      <c r="A134" s="403" t="s">
        <v>20336</v>
      </c>
      <c r="B134">
        <v>3400</v>
      </c>
      <c r="C134" t="s">
        <v>20337</v>
      </c>
      <c r="D134">
        <v>446</v>
      </c>
      <c r="E134" s="404">
        <v>171109011</v>
      </c>
      <c r="F134" s="415" t="str">
        <f t="shared" si="13"/>
        <v>Í1+)!È1XÎ</v>
      </c>
      <c r="G134" t="str">
        <f t="shared" si="12"/>
        <v>16</v>
      </c>
    </row>
    <row r="135" spans="1:7" ht="22.2" hidden="1" customHeight="1">
      <c r="A135" s="403" t="s">
        <v>20338</v>
      </c>
      <c r="B135">
        <v>12000</v>
      </c>
      <c r="C135" t="s">
        <v>20339</v>
      </c>
      <c r="D135">
        <v>506</v>
      </c>
      <c r="F135" s="415" t="e">
        <f t="shared" si="13"/>
        <v>#VALUE!</v>
      </c>
    </row>
    <row r="136" spans="1:7" ht="22.2" customHeight="1">
      <c r="A136" s="403" t="s">
        <v>20340</v>
      </c>
      <c r="B136">
        <v>47200</v>
      </c>
      <c r="C136" t="s">
        <v>20341</v>
      </c>
      <c r="D136">
        <v>471</v>
      </c>
      <c r="E136" s="404">
        <v>171111942</v>
      </c>
      <c r="F136" s="415" t="str">
        <f t="shared" si="13"/>
        <v>Í1++~È2&lt;Î</v>
      </c>
      <c r="G136" t="str">
        <f t="shared" ref="G136:G138" si="14">LEFT(C136,2)</f>
        <v>24</v>
      </c>
    </row>
    <row r="137" spans="1:7" ht="22.2" customHeight="1">
      <c r="A137" s="403" t="s">
        <v>20342</v>
      </c>
      <c r="B137">
        <v>21600</v>
      </c>
      <c r="C137" t="s">
        <v>20343</v>
      </c>
      <c r="D137">
        <v>256</v>
      </c>
      <c r="E137" s="404">
        <v>171114778</v>
      </c>
      <c r="F137" s="415" t="str">
        <f t="shared" si="13"/>
        <v>Í1+.mÈ8%Î</v>
      </c>
      <c r="G137" t="str">
        <f t="shared" si="14"/>
        <v>34</v>
      </c>
    </row>
    <row r="138" spans="1:7" ht="22.2" customHeight="1">
      <c r="A138" s="403" t="s">
        <v>20344</v>
      </c>
      <c r="B138">
        <v>69600</v>
      </c>
      <c r="C138" t="s">
        <v>20345</v>
      </c>
      <c r="D138">
        <v>389</v>
      </c>
      <c r="E138" s="404">
        <v>171107251</v>
      </c>
      <c r="F138" s="415" t="str">
        <f t="shared" si="13"/>
        <v>Í1+'9È1KÎ</v>
      </c>
      <c r="G138" t="str">
        <f t="shared" si="14"/>
        <v>04</v>
      </c>
    </row>
    <row r="139" spans="1:7" ht="22.2" hidden="1" customHeight="1">
      <c r="A139" s="403" t="s">
        <v>20346</v>
      </c>
      <c r="B139">
        <v>3400</v>
      </c>
      <c r="C139" t="s">
        <v>20347</v>
      </c>
      <c r="D139">
        <v>247</v>
      </c>
      <c r="F139" s="415" t="e">
        <f t="shared" si="13"/>
        <v>#VALUE!</v>
      </c>
    </row>
    <row r="140" spans="1:7" ht="22.2" hidden="1" customHeight="1">
      <c r="A140" s="403" t="s">
        <v>20348</v>
      </c>
      <c r="B140">
        <v>28000</v>
      </c>
      <c r="C140" t="s">
        <v>20349</v>
      </c>
      <c r="D140">
        <v>498</v>
      </c>
      <c r="F140" s="415" t="e">
        <f t="shared" si="13"/>
        <v>#VALUE!</v>
      </c>
    </row>
    <row r="141" spans="1:7" ht="22.2" hidden="1" customHeight="1">
      <c r="A141" s="403" t="s">
        <v>20350</v>
      </c>
      <c r="B141">
        <v>1901800</v>
      </c>
      <c r="C141" t="s">
        <v>20351</v>
      </c>
      <c r="D141">
        <v>597</v>
      </c>
      <c r="F141" s="415" t="e">
        <f t="shared" si="13"/>
        <v>#VALUE!</v>
      </c>
    </row>
    <row r="142" spans="1:7" ht="22.2" hidden="1" customHeight="1">
      <c r="A142" s="403" t="s">
        <v>20352</v>
      </c>
      <c r="B142">
        <v>252200</v>
      </c>
      <c r="C142" t="s">
        <v>20353</v>
      </c>
      <c r="D142">
        <v>235</v>
      </c>
      <c r="E142" s="404">
        <v>171117002</v>
      </c>
      <c r="F142" s="415" t="str">
        <f t="shared" si="13"/>
        <v>Í1+1ÂÈ2rÎ</v>
      </c>
      <c r="G142" t="str">
        <f t="shared" ref="G142:G144" si="15">LEFT(C142,2)</f>
        <v>22</v>
      </c>
    </row>
    <row r="143" spans="1:7" ht="22.2" customHeight="1">
      <c r="A143" s="403" t="s">
        <v>20354</v>
      </c>
      <c r="B143">
        <v>13600</v>
      </c>
      <c r="C143" t="s">
        <v>20355</v>
      </c>
      <c r="D143">
        <v>450</v>
      </c>
      <c r="E143" s="404">
        <v>171110733</v>
      </c>
      <c r="F143" s="415" t="str">
        <f t="shared" si="13"/>
        <v>Í1+*iÈ3RÎ</v>
      </c>
      <c r="G143" t="str">
        <f t="shared" si="15"/>
        <v>06</v>
      </c>
    </row>
    <row r="144" spans="1:7" ht="22.2" customHeight="1">
      <c r="A144" s="403" t="s">
        <v>20356</v>
      </c>
      <c r="B144">
        <v>50400</v>
      </c>
      <c r="C144" t="s">
        <v>20357</v>
      </c>
      <c r="D144">
        <v>198</v>
      </c>
      <c r="E144" s="404">
        <v>171114724</v>
      </c>
      <c r="F144" s="415" t="str">
        <f t="shared" si="13"/>
        <v>Í1+.hÈ4`Î</v>
      </c>
      <c r="G144" t="str">
        <f t="shared" si="15"/>
        <v>34</v>
      </c>
    </row>
    <row r="145" spans="1:7" ht="22.2" hidden="1" customHeight="1">
      <c r="A145" s="403" t="s">
        <v>20358</v>
      </c>
      <c r="B145">
        <v>7200</v>
      </c>
      <c r="C145" t="s">
        <v>20359</v>
      </c>
      <c r="D145">
        <v>244</v>
      </c>
      <c r="F145" s="415" t="e">
        <f t="shared" si="13"/>
        <v>#VALUE!</v>
      </c>
    </row>
    <row r="146" spans="1:7" ht="22.2" hidden="1" customHeight="1">
      <c r="A146" s="403" t="s">
        <v>20360</v>
      </c>
      <c r="B146">
        <v>10400</v>
      </c>
      <c r="C146" t="s">
        <v>20361</v>
      </c>
      <c r="D146">
        <v>588</v>
      </c>
      <c r="F146" s="415" t="e">
        <f t="shared" si="13"/>
        <v>#VALUE!</v>
      </c>
    </row>
    <row r="147" spans="1:7" ht="22.2" customHeight="1">
      <c r="A147" s="403" t="s">
        <v>20362</v>
      </c>
      <c r="B147">
        <v>296800</v>
      </c>
      <c r="C147" t="s">
        <v>20363</v>
      </c>
      <c r="D147">
        <v>73</v>
      </c>
      <c r="E147" s="404">
        <v>171114100</v>
      </c>
      <c r="F147" s="415" t="str">
        <f t="shared" si="13"/>
        <v>Í1+.*È0ÉÎ</v>
      </c>
      <c r="G147" t="str">
        <f t="shared" ref="G147:G151" si="16">LEFT(C147,2)</f>
        <v>32</v>
      </c>
    </row>
    <row r="148" spans="1:7" ht="22.2" customHeight="1">
      <c r="A148" s="403" t="s">
        <v>20364</v>
      </c>
      <c r="B148">
        <v>7200</v>
      </c>
      <c r="C148" t="s">
        <v>20365</v>
      </c>
      <c r="D148">
        <v>385</v>
      </c>
      <c r="E148" s="404">
        <v>171114888</v>
      </c>
      <c r="F148" s="415" t="str">
        <f t="shared" si="13"/>
        <v>Í1+.xÈ8QÎ</v>
      </c>
      <c r="G148" t="str">
        <f t="shared" si="16"/>
        <v>34</v>
      </c>
    </row>
    <row r="149" spans="1:7" ht="22.2" customHeight="1">
      <c r="A149" s="403" t="s">
        <v>20366</v>
      </c>
      <c r="B149">
        <v>8800</v>
      </c>
      <c r="C149" t="s">
        <v>20367</v>
      </c>
      <c r="D149">
        <v>257</v>
      </c>
      <c r="E149" s="404">
        <v>171110958</v>
      </c>
      <c r="F149" s="415" t="str">
        <f t="shared" si="13"/>
        <v>Í1+*ÃÈ8aÎ</v>
      </c>
      <c r="G149" t="str">
        <f t="shared" si="16"/>
        <v>26</v>
      </c>
    </row>
    <row r="150" spans="1:7" ht="22.2" customHeight="1">
      <c r="A150" s="403" t="s">
        <v>20368</v>
      </c>
      <c r="B150">
        <v>4700</v>
      </c>
      <c r="C150" t="s">
        <v>20369</v>
      </c>
      <c r="D150">
        <v>439</v>
      </c>
      <c r="E150" s="404">
        <v>171109665</v>
      </c>
      <c r="F150" s="415" t="str">
        <f t="shared" si="13"/>
        <v>Í1+)bÈ5?Î</v>
      </c>
      <c r="G150" t="str">
        <f t="shared" si="16"/>
        <v>36</v>
      </c>
    </row>
    <row r="151" spans="1:7" ht="22.2" customHeight="1">
      <c r="A151" s="403" t="s">
        <v>20370</v>
      </c>
      <c r="B151">
        <v>13600</v>
      </c>
      <c r="C151" t="s">
        <v>20371</v>
      </c>
      <c r="D151">
        <v>317</v>
      </c>
      <c r="E151" s="404">
        <v>171111309</v>
      </c>
      <c r="F151" s="415" t="str">
        <f t="shared" si="13"/>
        <v>Í1++&gt;È94Î</v>
      </c>
      <c r="G151" t="str">
        <f t="shared" si="16"/>
        <v>26</v>
      </c>
    </row>
    <row r="152" spans="1:7" ht="22.2" hidden="1" customHeight="1">
      <c r="A152" s="403" t="s">
        <v>20372</v>
      </c>
      <c r="B152">
        <v>7200</v>
      </c>
      <c r="C152" t="s">
        <v>20373</v>
      </c>
      <c r="D152">
        <v>489</v>
      </c>
      <c r="F152" s="415" t="e">
        <f t="shared" si="13"/>
        <v>#VALUE!</v>
      </c>
    </row>
    <row r="153" spans="1:7" ht="22.2" customHeight="1">
      <c r="A153" s="403" t="s">
        <v>20374</v>
      </c>
      <c r="B153">
        <v>8800</v>
      </c>
      <c r="C153" t="s">
        <v>20375</v>
      </c>
      <c r="D153">
        <v>197</v>
      </c>
      <c r="E153" s="404">
        <v>171114723</v>
      </c>
      <c r="F153" s="415" t="str">
        <f t="shared" si="13"/>
        <v>Í1+.hÈ3ZÎ</v>
      </c>
      <c r="G153" t="str">
        <f t="shared" ref="G153:G154" si="17">LEFT(C153,2)</f>
        <v>34</v>
      </c>
    </row>
    <row r="154" spans="1:7" ht="22.2" customHeight="1">
      <c r="A154" s="403" t="s">
        <v>20376</v>
      </c>
      <c r="B154">
        <v>63200</v>
      </c>
      <c r="C154" t="s">
        <v>20377</v>
      </c>
      <c r="D154">
        <v>402</v>
      </c>
      <c r="E154" s="404">
        <v>171108970</v>
      </c>
      <c r="F154" s="415" t="str">
        <f t="shared" si="13"/>
        <v>Í1+(ÅÈ03Î</v>
      </c>
      <c r="G154" t="str">
        <f t="shared" si="17"/>
        <v>16</v>
      </c>
    </row>
    <row r="155" spans="1:7" ht="22.2" hidden="1" customHeight="1">
      <c r="A155" s="403" t="s">
        <v>20378</v>
      </c>
      <c r="B155">
        <v>465000</v>
      </c>
      <c r="C155" t="s">
        <v>20379</v>
      </c>
      <c r="D155">
        <v>379</v>
      </c>
      <c r="F155" s="415" t="e">
        <f t="shared" si="13"/>
        <v>#VALUE!</v>
      </c>
    </row>
    <row r="156" spans="1:7" ht="22.2" customHeight="1">
      <c r="A156" s="403" t="s">
        <v>20380</v>
      </c>
      <c r="B156">
        <v>66400</v>
      </c>
      <c r="C156" t="s">
        <v>20381</v>
      </c>
      <c r="D156">
        <v>430</v>
      </c>
      <c r="E156" s="404">
        <v>171111931</v>
      </c>
      <c r="F156" s="415" t="str">
        <f t="shared" si="13"/>
        <v>Í1++}È12Î</v>
      </c>
      <c r="G156" t="str">
        <f t="shared" ref="G156:G157" si="18">LEFT(C156,2)</f>
        <v>24</v>
      </c>
    </row>
    <row r="157" spans="1:7" ht="22.2" hidden="1" customHeight="1">
      <c r="A157" s="403" t="s">
        <v>210</v>
      </c>
      <c r="B157">
        <v>2434600</v>
      </c>
      <c r="C157" t="s">
        <v>20382</v>
      </c>
      <c r="D157">
        <v>60</v>
      </c>
      <c r="E157" s="404">
        <v>171116150</v>
      </c>
      <c r="F157" s="415" t="str">
        <f t="shared" si="13"/>
        <v>Í1+0/È08Î</v>
      </c>
      <c r="G157" t="str">
        <f t="shared" si="18"/>
        <v>22</v>
      </c>
    </row>
    <row r="158" spans="1:7" ht="22.2" hidden="1" customHeight="1">
      <c r="A158" s="403" t="s">
        <v>20383</v>
      </c>
      <c r="B158">
        <v>24800</v>
      </c>
      <c r="C158" t="s">
        <v>20384</v>
      </c>
      <c r="D158">
        <v>572</v>
      </c>
      <c r="F158" s="415" t="e">
        <f t="shared" si="13"/>
        <v>#VALUE!</v>
      </c>
    </row>
    <row r="159" spans="1:7" ht="22.2" hidden="1" customHeight="1">
      <c r="A159" s="403" t="s">
        <v>20385</v>
      </c>
      <c r="B159">
        <v>16800</v>
      </c>
      <c r="C159" t="s">
        <v>20386</v>
      </c>
      <c r="D159">
        <v>113</v>
      </c>
      <c r="F159" s="415" t="e">
        <f t="shared" si="13"/>
        <v>#VALUE!</v>
      </c>
    </row>
    <row r="160" spans="1:7" ht="22.2" hidden="1" customHeight="1">
      <c r="A160" s="403" t="s">
        <v>20387</v>
      </c>
      <c r="B160">
        <v>20000</v>
      </c>
      <c r="C160" t="s">
        <v>20388</v>
      </c>
      <c r="D160">
        <v>55</v>
      </c>
      <c r="F160" s="415" t="e">
        <f t="shared" si="13"/>
        <v>#VALUE!</v>
      </c>
    </row>
    <row r="161" spans="1:7" ht="22.2" customHeight="1">
      <c r="A161" s="403" t="s">
        <v>20389</v>
      </c>
      <c r="B161">
        <v>40800</v>
      </c>
      <c r="C161" t="s">
        <v>20390</v>
      </c>
      <c r="D161">
        <v>130</v>
      </c>
      <c r="E161" s="404">
        <v>171110779</v>
      </c>
      <c r="F161" s="415" t="str">
        <f t="shared" si="13"/>
        <v>Í1+*mÈ9ÊÎ</v>
      </c>
      <c r="G161" t="str">
        <f t="shared" ref="G161:G165" si="19">LEFT(C161,2)</f>
        <v>06</v>
      </c>
    </row>
    <row r="162" spans="1:7" ht="22.2" customHeight="1">
      <c r="A162" s="403" t="s">
        <v>20391</v>
      </c>
      <c r="B162">
        <v>4700</v>
      </c>
      <c r="C162" t="s">
        <v>20392</v>
      </c>
      <c r="D162">
        <v>253</v>
      </c>
      <c r="E162" s="404">
        <v>171115921</v>
      </c>
      <c r="F162" s="415" t="str">
        <f t="shared" si="13"/>
        <v>Í1+/|È1:Î</v>
      </c>
      <c r="G162" t="str">
        <f t="shared" si="19"/>
        <v>38</v>
      </c>
    </row>
    <row r="163" spans="1:7" ht="22.2" customHeight="1">
      <c r="A163" s="403" t="s">
        <v>20393</v>
      </c>
      <c r="B163">
        <v>3400</v>
      </c>
      <c r="C163" t="s">
        <v>20394</v>
      </c>
      <c r="D163">
        <v>453</v>
      </c>
      <c r="E163" s="404">
        <v>171109017</v>
      </c>
      <c r="F163" s="415" t="str">
        <f t="shared" si="13"/>
        <v>Í1+)!È7|Î</v>
      </c>
      <c r="G163" t="str">
        <f t="shared" si="19"/>
        <v>16</v>
      </c>
    </row>
    <row r="164" spans="1:7" ht="22.2" customHeight="1">
      <c r="A164" s="403" t="s">
        <v>20395</v>
      </c>
      <c r="B164">
        <v>12000</v>
      </c>
      <c r="C164" t="s">
        <v>20396</v>
      </c>
      <c r="D164">
        <v>391</v>
      </c>
      <c r="E164" s="404">
        <v>171109708</v>
      </c>
      <c r="F164" s="415" t="str">
        <f t="shared" si="13"/>
        <v>Í1+)fÈ8aÎ</v>
      </c>
      <c r="G164" t="str">
        <f t="shared" si="19"/>
        <v>36</v>
      </c>
    </row>
    <row r="165" spans="1:7" ht="22.2" customHeight="1">
      <c r="A165" s="403" t="s">
        <v>20397</v>
      </c>
      <c r="B165">
        <v>29600</v>
      </c>
      <c r="C165" t="s">
        <v>20398</v>
      </c>
      <c r="D165">
        <v>480</v>
      </c>
      <c r="E165" s="404">
        <v>171111332</v>
      </c>
      <c r="F165" s="415" t="str">
        <f t="shared" si="13"/>
        <v>Í1++AÈ2}Î</v>
      </c>
      <c r="G165" t="str">
        <f t="shared" si="19"/>
        <v>26</v>
      </c>
    </row>
    <row r="166" spans="1:7" ht="22.2" hidden="1" customHeight="1">
      <c r="A166" s="403" t="s">
        <v>20399</v>
      </c>
      <c r="B166">
        <v>26400</v>
      </c>
      <c r="C166" t="s">
        <v>20400</v>
      </c>
      <c r="D166">
        <v>481</v>
      </c>
      <c r="F166" s="415" t="e">
        <f t="shared" si="13"/>
        <v>#VALUE!</v>
      </c>
    </row>
    <row r="167" spans="1:7" ht="22.2" customHeight="1">
      <c r="A167" s="403" t="s">
        <v>20401</v>
      </c>
      <c r="B167">
        <v>3400</v>
      </c>
      <c r="C167" t="s">
        <v>20402</v>
      </c>
      <c r="D167">
        <v>273</v>
      </c>
      <c r="E167" s="404">
        <v>171114794</v>
      </c>
      <c r="F167" s="415" t="str">
        <f t="shared" si="13"/>
        <v>Í1+.oÈ4|Î</v>
      </c>
      <c r="G167" t="str">
        <f t="shared" ref="G167:G170" si="20">LEFT(C167,2)</f>
        <v>34</v>
      </c>
    </row>
    <row r="168" spans="1:7" ht="22.2" hidden="1" customHeight="1">
      <c r="A168" s="403" t="s">
        <v>20403</v>
      </c>
      <c r="B168">
        <v>1013800</v>
      </c>
      <c r="C168" t="s">
        <v>20404</v>
      </c>
      <c r="D168">
        <v>37</v>
      </c>
      <c r="E168" s="404">
        <v>171116128</v>
      </c>
      <c r="F168" s="415" t="str">
        <f t="shared" si="13"/>
        <v>Í1+0,È8\Î</v>
      </c>
      <c r="G168" t="str">
        <f t="shared" si="20"/>
        <v>22</v>
      </c>
    </row>
    <row r="169" spans="1:7" ht="22.2" customHeight="1">
      <c r="A169" s="403" t="s">
        <v>20405</v>
      </c>
      <c r="B169">
        <v>10400</v>
      </c>
      <c r="C169" t="s">
        <v>20406</v>
      </c>
      <c r="D169">
        <v>146</v>
      </c>
      <c r="E169" s="404">
        <v>171109915</v>
      </c>
      <c r="F169" s="415" t="str">
        <f t="shared" si="13"/>
        <v>Í1+){È5&lt;Î</v>
      </c>
      <c r="G169" t="str">
        <f t="shared" si="20"/>
        <v>36</v>
      </c>
    </row>
    <row r="170" spans="1:7" ht="22.2" customHeight="1">
      <c r="A170" s="403" t="s">
        <v>20407</v>
      </c>
      <c r="B170">
        <v>8800</v>
      </c>
      <c r="C170" t="s">
        <v>20408</v>
      </c>
      <c r="D170">
        <v>147</v>
      </c>
      <c r="E170" s="404">
        <v>171109914</v>
      </c>
      <c r="F170" s="415" t="str">
        <f t="shared" si="13"/>
        <v>Í1+){È46Î</v>
      </c>
      <c r="G170" t="str">
        <f t="shared" si="20"/>
        <v>36</v>
      </c>
    </row>
    <row r="171" spans="1:7" ht="22.2" hidden="1" customHeight="1">
      <c r="A171" s="403" t="s">
        <v>20409</v>
      </c>
      <c r="B171">
        <v>13600</v>
      </c>
      <c r="C171" t="s">
        <v>20410</v>
      </c>
      <c r="D171">
        <v>573</v>
      </c>
      <c r="F171" s="415" t="e">
        <f t="shared" si="13"/>
        <v>#VALUE!</v>
      </c>
    </row>
    <row r="172" spans="1:7" ht="22.2" hidden="1" customHeight="1">
      <c r="A172" s="403" t="s">
        <v>20411</v>
      </c>
      <c r="B172">
        <v>39200</v>
      </c>
      <c r="C172" t="s">
        <v>20412</v>
      </c>
      <c r="D172">
        <v>555</v>
      </c>
      <c r="F172" s="415" t="e">
        <f t="shared" si="13"/>
        <v>#VALUE!</v>
      </c>
    </row>
    <row r="173" spans="1:7" ht="22.2" hidden="1" customHeight="1">
      <c r="A173" s="403" t="s">
        <v>20413</v>
      </c>
      <c r="B173">
        <v>23200</v>
      </c>
      <c r="C173" t="s">
        <v>20414</v>
      </c>
      <c r="D173">
        <v>575</v>
      </c>
      <c r="F173" s="415" t="e">
        <f t="shared" si="13"/>
        <v>#VALUE!</v>
      </c>
    </row>
    <row r="174" spans="1:7" ht="22.2" customHeight="1">
      <c r="A174" s="403" t="s">
        <v>20415</v>
      </c>
      <c r="B174">
        <v>15200</v>
      </c>
      <c r="C174" t="s">
        <v>20416</v>
      </c>
      <c r="D174">
        <v>5</v>
      </c>
      <c r="E174" s="404">
        <v>171108818</v>
      </c>
      <c r="F174" s="415" t="str">
        <f t="shared" si="13"/>
        <v>Í1+(qÈ8#Î</v>
      </c>
      <c r="G174" t="str">
        <f>LEFT(C174,2)</f>
        <v>16</v>
      </c>
    </row>
    <row r="175" spans="1:7" ht="22.2" hidden="1" customHeight="1">
      <c r="A175" s="403" t="s">
        <v>20417</v>
      </c>
      <c r="B175">
        <v>109600</v>
      </c>
      <c r="C175" t="s">
        <v>20418</v>
      </c>
      <c r="D175">
        <v>267</v>
      </c>
      <c r="F175" s="415" t="e">
        <f t="shared" si="13"/>
        <v>#VALUE!</v>
      </c>
    </row>
    <row r="176" spans="1:7" ht="22.2" customHeight="1">
      <c r="A176" s="403" t="s">
        <v>20419</v>
      </c>
      <c r="B176">
        <v>20000</v>
      </c>
      <c r="C176" t="s">
        <v>20420</v>
      </c>
      <c r="D176">
        <v>384</v>
      </c>
      <c r="E176" s="404">
        <v>171114887</v>
      </c>
      <c r="F176" s="415" t="str">
        <f t="shared" si="13"/>
        <v>Í1+.xÈ7KÎ</v>
      </c>
      <c r="G176" t="str">
        <f t="shared" ref="G176:G180" si="21">LEFT(C176,2)</f>
        <v>34</v>
      </c>
    </row>
    <row r="177" spans="1:7" ht="22.2" customHeight="1">
      <c r="A177" s="403" t="s">
        <v>20421</v>
      </c>
      <c r="B177">
        <v>34400</v>
      </c>
      <c r="C177" t="s">
        <v>20422</v>
      </c>
      <c r="D177">
        <v>477</v>
      </c>
      <c r="E177" s="404">
        <v>171111112</v>
      </c>
      <c r="F177" s="415" t="str">
        <f t="shared" si="13"/>
        <v>Í1+++È2%Î</v>
      </c>
      <c r="G177" t="str">
        <f t="shared" si="21"/>
        <v>26</v>
      </c>
    </row>
    <row r="178" spans="1:7" ht="22.2" customHeight="1">
      <c r="A178" s="403" t="s">
        <v>20423</v>
      </c>
      <c r="B178">
        <v>8800</v>
      </c>
      <c r="C178" t="s">
        <v>20424</v>
      </c>
      <c r="D178">
        <v>59</v>
      </c>
      <c r="E178" s="404">
        <v>171114600</v>
      </c>
      <c r="F178" s="415" t="str">
        <f t="shared" si="13"/>
        <v>Í1+.\È0ÃÎ</v>
      </c>
      <c r="G178" t="str">
        <f t="shared" si="21"/>
        <v>34</v>
      </c>
    </row>
    <row r="179" spans="1:7" ht="22.2" hidden="1" customHeight="1">
      <c r="A179" s="403" t="s">
        <v>20425</v>
      </c>
      <c r="B179">
        <v>2481000</v>
      </c>
      <c r="C179" t="s">
        <v>20426</v>
      </c>
      <c r="D179">
        <v>84</v>
      </c>
      <c r="E179" s="404">
        <v>171116172</v>
      </c>
      <c r="F179" s="415" t="str">
        <f t="shared" si="13"/>
        <v>Í1+01È2LÎ</v>
      </c>
      <c r="G179" t="str">
        <f t="shared" si="21"/>
        <v>22</v>
      </c>
    </row>
    <row r="180" spans="1:7" ht="22.2" customHeight="1">
      <c r="A180" s="403" t="s">
        <v>20427</v>
      </c>
      <c r="B180">
        <v>4700</v>
      </c>
      <c r="C180" t="s">
        <v>20428</v>
      </c>
      <c r="D180">
        <v>202</v>
      </c>
      <c r="E180" s="404">
        <v>171116067</v>
      </c>
      <c r="F180" s="415" t="str">
        <f t="shared" si="13"/>
        <v>Í1+0&amp;È7&gt;Î</v>
      </c>
      <c r="G180" t="str">
        <f t="shared" si="21"/>
        <v>38</v>
      </c>
    </row>
    <row r="181" spans="1:7" ht="22.2" hidden="1" customHeight="1">
      <c r="A181" s="403" t="s">
        <v>20429</v>
      </c>
      <c r="B181">
        <v>8800</v>
      </c>
      <c r="C181" t="s">
        <v>20430</v>
      </c>
      <c r="D181">
        <v>152</v>
      </c>
      <c r="F181" s="415" t="e">
        <f t="shared" si="13"/>
        <v>#VALUE!</v>
      </c>
    </row>
    <row r="182" spans="1:7" ht="22.2" customHeight="1">
      <c r="A182" s="403" t="s">
        <v>20431</v>
      </c>
      <c r="B182">
        <v>32800</v>
      </c>
      <c r="C182" t="s">
        <v>20432</v>
      </c>
      <c r="D182">
        <v>53</v>
      </c>
      <c r="E182" s="404">
        <v>171107034</v>
      </c>
      <c r="F182" s="415" t="str">
        <f t="shared" si="13"/>
        <v>Í1+'#È4lÎ</v>
      </c>
      <c r="G182" t="str">
        <f t="shared" ref="G182:G185" si="22">LEFT(C182,2)</f>
        <v>04</v>
      </c>
    </row>
    <row r="183" spans="1:7" ht="22.2" customHeight="1">
      <c r="A183" s="403" t="s">
        <v>20433</v>
      </c>
      <c r="B183">
        <v>42400</v>
      </c>
      <c r="C183" t="s">
        <v>20434</v>
      </c>
      <c r="D183">
        <v>125</v>
      </c>
      <c r="E183" s="404">
        <v>171110784</v>
      </c>
      <c r="F183" s="415" t="str">
        <f t="shared" si="13"/>
        <v>Í1+*nÈ4lÎ</v>
      </c>
      <c r="G183" t="str">
        <f t="shared" si="22"/>
        <v>06</v>
      </c>
    </row>
    <row r="184" spans="1:7" ht="22.2" customHeight="1">
      <c r="A184" s="403" t="s">
        <v>20435</v>
      </c>
      <c r="B184">
        <v>18400</v>
      </c>
      <c r="C184" t="s">
        <v>20436</v>
      </c>
      <c r="D184">
        <v>190</v>
      </c>
      <c r="E184" s="404">
        <v>171109874</v>
      </c>
      <c r="F184" s="415" t="str">
        <f t="shared" si="13"/>
        <v>Í1+)wÈ4&amp;Î</v>
      </c>
      <c r="G184" t="str">
        <f t="shared" si="22"/>
        <v>36</v>
      </c>
    </row>
    <row r="185" spans="1:7" ht="22.2" customHeight="1">
      <c r="A185" s="403" t="s">
        <v>20437</v>
      </c>
      <c r="B185">
        <v>18400</v>
      </c>
      <c r="C185" t="s">
        <v>20438</v>
      </c>
      <c r="D185">
        <v>185</v>
      </c>
      <c r="E185" s="404">
        <v>171110042</v>
      </c>
      <c r="F185" s="415" t="str">
        <f t="shared" si="13"/>
        <v>Í1+*$È2mÎ</v>
      </c>
      <c r="G185" t="str">
        <f t="shared" si="22"/>
        <v>36</v>
      </c>
    </row>
    <row r="186" spans="1:7" ht="22.2" hidden="1" customHeight="1">
      <c r="A186" s="403" t="s">
        <v>20439</v>
      </c>
      <c r="B186">
        <v>721000</v>
      </c>
      <c r="C186" t="s">
        <v>20440</v>
      </c>
      <c r="D186">
        <v>584</v>
      </c>
      <c r="F186" s="415" t="e">
        <f t="shared" si="13"/>
        <v>#VALUE!</v>
      </c>
    </row>
    <row r="187" spans="1:7" ht="22.2" hidden="1" customHeight="1">
      <c r="A187" s="403" t="s">
        <v>20441</v>
      </c>
      <c r="B187">
        <v>39400</v>
      </c>
      <c r="C187" t="s">
        <v>20442</v>
      </c>
      <c r="D187">
        <v>440</v>
      </c>
      <c r="F187" s="415" t="e">
        <f t="shared" si="13"/>
        <v>#VALUE!</v>
      </c>
    </row>
    <row r="188" spans="1:7" ht="22.2" hidden="1" customHeight="1">
      <c r="A188" s="403" t="s">
        <v>20443</v>
      </c>
      <c r="B188">
        <v>50400</v>
      </c>
      <c r="C188" t="s">
        <v>20444</v>
      </c>
      <c r="D188">
        <v>538</v>
      </c>
      <c r="F188" s="415" t="e">
        <f t="shared" si="13"/>
        <v>#VALUE!</v>
      </c>
    </row>
    <row r="189" spans="1:7" ht="22.2" customHeight="1">
      <c r="A189" s="403" t="s">
        <v>20445</v>
      </c>
      <c r="B189">
        <v>39200</v>
      </c>
      <c r="C189" t="s">
        <v>20446</v>
      </c>
      <c r="D189">
        <v>113</v>
      </c>
      <c r="E189" s="404">
        <v>171111226</v>
      </c>
      <c r="F189" s="415" t="str">
        <f t="shared" si="13"/>
        <v>Í1++6È6iÎ</v>
      </c>
      <c r="G189" t="str">
        <f t="shared" ref="G189:G192" si="23">LEFT(C189,2)</f>
        <v>26</v>
      </c>
    </row>
    <row r="190" spans="1:7" ht="22.2" customHeight="1">
      <c r="A190" s="403" t="s">
        <v>20447</v>
      </c>
      <c r="B190">
        <v>7200</v>
      </c>
      <c r="C190" t="s">
        <v>20448</v>
      </c>
      <c r="D190">
        <v>330</v>
      </c>
      <c r="E190" s="404">
        <v>171109760</v>
      </c>
      <c r="F190" s="415" t="str">
        <f t="shared" si="13"/>
        <v>Í1+)lÈ0IÎ</v>
      </c>
      <c r="G190" t="str">
        <f t="shared" si="23"/>
        <v>36</v>
      </c>
    </row>
    <row r="191" spans="1:7" ht="22.2" customHeight="1">
      <c r="A191" s="403" t="s">
        <v>20449</v>
      </c>
      <c r="B191">
        <v>29600</v>
      </c>
      <c r="C191" t="s">
        <v>20450</v>
      </c>
      <c r="D191">
        <v>78</v>
      </c>
      <c r="E191" s="404">
        <v>171111035</v>
      </c>
      <c r="F191" s="415" t="str">
        <f t="shared" si="13"/>
        <v>Í1++#È5~Î</v>
      </c>
      <c r="G191" t="str">
        <f t="shared" si="23"/>
        <v>26</v>
      </c>
    </row>
    <row r="192" spans="1:7" ht="22.2" customHeight="1">
      <c r="A192" s="403" t="s">
        <v>20451</v>
      </c>
      <c r="B192">
        <v>8800</v>
      </c>
      <c r="C192" t="s">
        <v>20452</v>
      </c>
      <c r="D192">
        <v>73</v>
      </c>
      <c r="E192" s="404">
        <v>171115815</v>
      </c>
      <c r="F192" s="415" t="str">
        <f t="shared" si="13"/>
        <v>Í1+/qÈ5&amp;Î</v>
      </c>
      <c r="G192" t="str">
        <f t="shared" si="23"/>
        <v>38</v>
      </c>
    </row>
    <row r="193" spans="1:7" ht="22.2" hidden="1" customHeight="1">
      <c r="A193" s="403" t="s">
        <v>20453</v>
      </c>
      <c r="B193">
        <v>120800</v>
      </c>
      <c r="C193" t="s">
        <v>20454</v>
      </c>
      <c r="D193">
        <v>517</v>
      </c>
      <c r="F193" s="415" t="e">
        <f t="shared" si="13"/>
        <v>#VALUE!</v>
      </c>
    </row>
    <row r="194" spans="1:7" ht="22.2" customHeight="1">
      <c r="A194" s="403" t="s">
        <v>20455</v>
      </c>
      <c r="B194">
        <v>10400</v>
      </c>
      <c r="C194" t="s">
        <v>20456</v>
      </c>
      <c r="D194">
        <v>101</v>
      </c>
      <c r="E194" s="404">
        <v>171109957</v>
      </c>
      <c r="F194" s="415" t="str">
        <f t="shared" si="13"/>
        <v>Í1+)ÃÈ7XÎ</v>
      </c>
      <c r="G194" t="str">
        <f t="shared" ref="G194:G196" si="24">LEFT(C194,2)</f>
        <v>36</v>
      </c>
    </row>
    <row r="195" spans="1:7" ht="22.2" hidden="1" customHeight="1">
      <c r="A195" s="403" t="s">
        <v>7815</v>
      </c>
      <c r="B195">
        <v>557800</v>
      </c>
      <c r="C195" t="s">
        <v>20457</v>
      </c>
      <c r="D195">
        <v>86</v>
      </c>
      <c r="E195" s="404">
        <v>171116174</v>
      </c>
      <c r="F195" s="415" t="str">
        <f t="shared" ref="F195:F258" si="25">Code128(E195)</f>
        <v>Í1+01È4XÎ</v>
      </c>
      <c r="G195" t="str">
        <f t="shared" si="24"/>
        <v>22</v>
      </c>
    </row>
    <row r="196" spans="1:7" ht="22.2" customHeight="1">
      <c r="A196" s="403" t="s">
        <v>20458</v>
      </c>
      <c r="B196">
        <v>4700</v>
      </c>
      <c r="C196" t="s">
        <v>20459</v>
      </c>
      <c r="D196">
        <v>77</v>
      </c>
      <c r="E196" s="404">
        <v>171110951</v>
      </c>
      <c r="F196" s="415" t="str">
        <f t="shared" si="25"/>
        <v>Í1+*ÃÈ17Î</v>
      </c>
      <c r="G196" t="str">
        <f t="shared" si="24"/>
        <v>26</v>
      </c>
    </row>
    <row r="197" spans="1:7" ht="22.2" hidden="1" customHeight="1">
      <c r="A197" s="403" t="s">
        <v>20460</v>
      </c>
      <c r="B197">
        <v>23200</v>
      </c>
      <c r="C197" t="s">
        <v>20461</v>
      </c>
      <c r="D197">
        <v>553</v>
      </c>
      <c r="F197" s="415" t="e">
        <f t="shared" si="25"/>
        <v>#VALUE!</v>
      </c>
    </row>
    <row r="198" spans="1:7" ht="22.2" hidden="1" customHeight="1">
      <c r="A198" s="403" t="s">
        <v>20462</v>
      </c>
      <c r="B198">
        <v>138600</v>
      </c>
      <c r="C198" t="s">
        <v>20463</v>
      </c>
      <c r="D198">
        <v>345</v>
      </c>
      <c r="F198" s="415" t="e">
        <f t="shared" si="25"/>
        <v>#VALUE!</v>
      </c>
    </row>
    <row r="199" spans="1:7" ht="22.2" customHeight="1">
      <c r="A199" s="403" t="s">
        <v>20464</v>
      </c>
      <c r="B199">
        <v>7200</v>
      </c>
      <c r="C199" t="s">
        <v>20465</v>
      </c>
      <c r="D199">
        <v>385</v>
      </c>
      <c r="E199" s="404">
        <v>171109712</v>
      </c>
      <c r="F199" s="415" t="str">
        <f t="shared" si="25"/>
        <v>Í1+)gÈ2AÎ</v>
      </c>
      <c r="G199" t="str">
        <f t="shared" ref="G199:G207" si="26">LEFT(C199,2)</f>
        <v>36</v>
      </c>
    </row>
    <row r="200" spans="1:7" ht="22.2" customHeight="1">
      <c r="A200" s="403" t="s">
        <v>20466</v>
      </c>
      <c r="B200">
        <v>88800</v>
      </c>
      <c r="C200" t="s">
        <v>20467</v>
      </c>
      <c r="D200">
        <v>211</v>
      </c>
      <c r="E200" s="404">
        <v>171110533</v>
      </c>
      <c r="F200" s="415" t="str">
        <f t="shared" si="25"/>
        <v>Í1+*UÈ3iÎ</v>
      </c>
      <c r="G200" t="str">
        <f t="shared" si="26"/>
        <v>06</v>
      </c>
    </row>
    <row r="201" spans="1:7" ht="22.2" customHeight="1">
      <c r="A201" s="403" t="s">
        <v>20468</v>
      </c>
      <c r="B201">
        <v>7200</v>
      </c>
      <c r="C201" t="s">
        <v>20469</v>
      </c>
      <c r="D201">
        <v>45</v>
      </c>
      <c r="E201" s="404">
        <v>171116682</v>
      </c>
      <c r="F201" s="415" t="str">
        <f t="shared" si="25"/>
        <v>Í1+0dÈ2JÎ</v>
      </c>
      <c r="G201" t="str">
        <f t="shared" si="26"/>
        <v>40</v>
      </c>
    </row>
    <row r="202" spans="1:7" ht="22.2" customHeight="1">
      <c r="A202" s="403" t="s">
        <v>18645</v>
      </c>
      <c r="B202">
        <v>12000</v>
      </c>
      <c r="C202" t="s">
        <v>20470</v>
      </c>
      <c r="D202">
        <v>323</v>
      </c>
      <c r="E202" s="404">
        <v>171114254</v>
      </c>
      <c r="F202" s="415" t="str">
        <f t="shared" si="25"/>
        <v>Í1+.9È4rÎ</v>
      </c>
      <c r="G202" t="str">
        <f t="shared" si="26"/>
        <v>32</v>
      </c>
    </row>
    <row r="203" spans="1:7" ht="22.2" customHeight="1">
      <c r="A203" s="403" t="s">
        <v>20471</v>
      </c>
      <c r="B203">
        <v>13600</v>
      </c>
      <c r="C203" t="s">
        <v>20472</v>
      </c>
      <c r="D203">
        <v>474</v>
      </c>
      <c r="E203" s="404">
        <v>171108966</v>
      </c>
      <c r="F203" s="415" t="str">
        <f t="shared" si="25"/>
        <v>Í1+(ÄÈ6SÎ</v>
      </c>
      <c r="G203" t="str">
        <f t="shared" si="26"/>
        <v>16</v>
      </c>
    </row>
    <row r="204" spans="1:7" ht="22.2" customHeight="1">
      <c r="A204" s="403" t="s">
        <v>20473</v>
      </c>
      <c r="B204">
        <v>42400</v>
      </c>
      <c r="C204" t="s">
        <v>20474</v>
      </c>
      <c r="D204">
        <v>306</v>
      </c>
      <c r="E204" s="404">
        <v>171109777</v>
      </c>
      <c r="F204" s="415" t="str">
        <f t="shared" si="25"/>
        <v>Í1+)mÈ7wÎ</v>
      </c>
      <c r="G204" t="str">
        <f t="shared" si="26"/>
        <v>36</v>
      </c>
    </row>
    <row r="205" spans="1:7" ht="22.2" customHeight="1">
      <c r="A205" s="403" t="s">
        <v>20475</v>
      </c>
      <c r="B205">
        <v>10400</v>
      </c>
      <c r="C205" t="s">
        <v>20476</v>
      </c>
      <c r="D205">
        <v>307</v>
      </c>
      <c r="E205" s="404">
        <v>171109776</v>
      </c>
      <c r="F205" s="415" t="str">
        <f t="shared" si="25"/>
        <v>Í1+)mÈ6qÎ</v>
      </c>
      <c r="G205" t="str">
        <f t="shared" si="26"/>
        <v>36</v>
      </c>
    </row>
    <row r="206" spans="1:7" ht="22.2" customHeight="1">
      <c r="A206" s="403" t="s">
        <v>20477</v>
      </c>
      <c r="B206">
        <v>3400</v>
      </c>
      <c r="C206" t="s">
        <v>20478</v>
      </c>
      <c r="D206">
        <v>310</v>
      </c>
      <c r="E206" s="404">
        <v>171109775</v>
      </c>
      <c r="F206" s="415" t="str">
        <f t="shared" si="25"/>
        <v>Í1+)mÈ5kÎ</v>
      </c>
      <c r="G206" t="str">
        <f t="shared" si="26"/>
        <v>36</v>
      </c>
    </row>
    <row r="207" spans="1:7" ht="22.2" customHeight="1">
      <c r="A207" s="403" t="s">
        <v>20479</v>
      </c>
      <c r="B207">
        <v>4700</v>
      </c>
      <c r="C207" t="s">
        <v>20480</v>
      </c>
      <c r="D207">
        <v>99</v>
      </c>
      <c r="E207" s="404">
        <v>171114636</v>
      </c>
      <c r="F207" s="415" t="str">
        <f t="shared" si="25"/>
        <v>Í1+._È6HÎ</v>
      </c>
      <c r="G207" t="str">
        <f t="shared" si="26"/>
        <v>34</v>
      </c>
    </row>
    <row r="208" spans="1:7" ht="22.2" hidden="1" customHeight="1">
      <c r="A208" s="403" t="s">
        <v>20481</v>
      </c>
      <c r="B208">
        <v>24800</v>
      </c>
      <c r="C208" t="s">
        <v>20482</v>
      </c>
      <c r="D208">
        <v>238</v>
      </c>
      <c r="F208" s="415" t="e">
        <f t="shared" si="25"/>
        <v>#VALUE!</v>
      </c>
    </row>
    <row r="209" spans="1:7" ht="22.2" hidden="1" customHeight="1">
      <c r="A209" s="403" t="s">
        <v>20483</v>
      </c>
      <c r="B209">
        <v>52000</v>
      </c>
      <c r="C209" t="s">
        <v>20484</v>
      </c>
      <c r="D209">
        <v>502</v>
      </c>
      <c r="F209" s="415" t="e">
        <f t="shared" si="25"/>
        <v>#VALUE!</v>
      </c>
    </row>
    <row r="210" spans="1:7" ht="22.2" customHeight="1">
      <c r="A210" s="403" t="s">
        <v>20485</v>
      </c>
      <c r="B210">
        <v>103200</v>
      </c>
      <c r="C210" t="s">
        <v>20486</v>
      </c>
      <c r="D210">
        <v>315</v>
      </c>
      <c r="E210" s="404">
        <v>171108628</v>
      </c>
      <c r="F210" s="415" t="str">
        <f t="shared" si="25"/>
        <v>Í1+(^È8&gt;Î</v>
      </c>
      <c r="G210" t="str">
        <f t="shared" ref="G210:G213" si="27">LEFT(C210,2)</f>
        <v>16</v>
      </c>
    </row>
    <row r="211" spans="1:7" ht="22.2" customHeight="1">
      <c r="A211" s="403" t="s">
        <v>20487</v>
      </c>
      <c r="B211">
        <v>20000</v>
      </c>
      <c r="C211" t="s">
        <v>20488</v>
      </c>
      <c r="D211">
        <v>139</v>
      </c>
      <c r="E211" s="404">
        <v>171106869</v>
      </c>
      <c r="F211" s="415" t="str">
        <f t="shared" si="25"/>
        <v>Í1+&amp;vÈ97Î</v>
      </c>
      <c r="G211" t="str">
        <f t="shared" si="27"/>
        <v>10</v>
      </c>
    </row>
    <row r="212" spans="1:7" ht="22.2" customHeight="1">
      <c r="A212" s="403" t="s">
        <v>20489</v>
      </c>
      <c r="B212">
        <v>56800</v>
      </c>
      <c r="C212" t="s">
        <v>20490</v>
      </c>
      <c r="D212">
        <v>254</v>
      </c>
      <c r="E212" s="404">
        <v>171114192</v>
      </c>
      <c r="F212" s="415" t="str">
        <f t="shared" si="25"/>
        <v>Í1+.3È2NÎ</v>
      </c>
      <c r="G212" t="str">
        <f t="shared" si="27"/>
        <v>32</v>
      </c>
    </row>
    <row r="213" spans="1:7" ht="22.2" customHeight="1">
      <c r="A213" s="403" t="s">
        <v>20491</v>
      </c>
      <c r="B213">
        <v>31200</v>
      </c>
      <c r="C213" t="s">
        <v>20492</v>
      </c>
      <c r="D213">
        <v>42</v>
      </c>
      <c r="E213" s="404">
        <v>171110844</v>
      </c>
      <c r="F213" s="415" t="str">
        <f t="shared" si="25"/>
        <v>Í1+*tÈ4ÈÎ</v>
      </c>
      <c r="G213" t="str">
        <f t="shared" si="27"/>
        <v>06</v>
      </c>
    </row>
    <row r="214" spans="1:7" ht="22.2" hidden="1" customHeight="1">
      <c r="A214" s="403" t="s">
        <v>20493</v>
      </c>
      <c r="B214">
        <v>3400</v>
      </c>
      <c r="C214" t="s">
        <v>20494</v>
      </c>
      <c r="D214">
        <v>505</v>
      </c>
      <c r="F214" s="415" t="e">
        <f t="shared" si="25"/>
        <v>#VALUE!</v>
      </c>
    </row>
    <row r="215" spans="1:7" ht="22.2" customHeight="1">
      <c r="A215" s="403" t="s">
        <v>20495</v>
      </c>
      <c r="B215">
        <v>485600</v>
      </c>
      <c r="C215" t="s">
        <v>20496</v>
      </c>
      <c r="D215">
        <v>86</v>
      </c>
      <c r="E215" s="404">
        <v>171110977</v>
      </c>
      <c r="F215" s="415" t="str">
        <f t="shared" si="25"/>
        <v>Í1+*ÅÈ7cÎ</v>
      </c>
      <c r="G215" t="str">
        <f>LEFT(C215,2)</f>
        <v>26</v>
      </c>
    </row>
    <row r="216" spans="1:7" ht="22.2" hidden="1" customHeight="1">
      <c r="A216" s="403" t="s">
        <v>20495</v>
      </c>
      <c r="B216">
        <v>127400</v>
      </c>
      <c r="C216" t="s">
        <v>20497</v>
      </c>
      <c r="D216">
        <v>529</v>
      </c>
      <c r="F216" s="415" t="e">
        <f t="shared" si="25"/>
        <v>#VALUE!</v>
      </c>
    </row>
    <row r="217" spans="1:7" ht="22.2" hidden="1" customHeight="1">
      <c r="A217" s="403" t="s">
        <v>20495</v>
      </c>
      <c r="B217">
        <v>160800</v>
      </c>
      <c r="C217" t="s">
        <v>20498</v>
      </c>
      <c r="D217">
        <v>578</v>
      </c>
      <c r="F217" s="415" t="e">
        <f t="shared" si="25"/>
        <v>#VALUE!</v>
      </c>
    </row>
    <row r="218" spans="1:7" ht="22.2" customHeight="1">
      <c r="A218" s="403" t="s">
        <v>20499</v>
      </c>
      <c r="B218">
        <v>3400</v>
      </c>
      <c r="C218" t="s">
        <v>20500</v>
      </c>
      <c r="D218">
        <v>383</v>
      </c>
      <c r="E218" s="404">
        <v>171107245</v>
      </c>
      <c r="F218" s="415" t="str">
        <f t="shared" si="25"/>
        <v>Í1+'8È5_Î</v>
      </c>
      <c r="G218" t="str">
        <f t="shared" ref="G218:G223" si="28">LEFT(C218,2)</f>
        <v>04</v>
      </c>
    </row>
    <row r="219" spans="1:7" ht="22.2" customHeight="1">
      <c r="A219" s="403" t="s">
        <v>20501</v>
      </c>
      <c r="B219">
        <v>8800</v>
      </c>
      <c r="C219" t="s">
        <v>20502</v>
      </c>
      <c r="D219">
        <v>228</v>
      </c>
      <c r="E219" s="404">
        <v>171111965</v>
      </c>
      <c r="F219" s="415" t="str">
        <f t="shared" si="25"/>
        <v>Í1++ÄÈ5VÎ</v>
      </c>
      <c r="G219" t="str">
        <f t="shared" si="28"/>
        <v>24</v>
      </c>
    </row>
    <row r="220" spans="1:7" ht="22.2" customHeight="1">
      <c r="A220" s="403" t="s">
        <v>20503</v>
      </c>
      <c r="B220">
        <v>36000</v>
      </c>
      <c r="C220" t="s">
        <v>20504</v>
      </c>
      <c r="D220">
        <v>460</v>
      </c>
      <c r="E220" s="404">
        <v>171106634</v>
      </c>
      <c r="F220" s="415" t="str">
        <f t="shared" si="25"/>
        <v>Í1+&amp;_È4$Î</v>
      </c>
      <c r="G220" t="str">
        <f t="shared" si="28"/>
        <v>10</v>
      </c>
    </row>
    <row r="221" spans="1:7" ht="22.2" customHeight="1">
      <c r="A221" s="403" t="s">
        <v>20505</v>
      </c>
      <c r="B221">
        <v>15200</v>
      </c>
      <c r="C221" t="s">
        <v>20506</v>
      </c>
      <c r="D221">
        <v>57</v>
      </c>
      <c r="E221" s="404">
        <v>171110795</v>
      </c>
      <c r="F221" s="415" t="str">
        <f t="shared" si="25"/>
        <v>Í1+*oÈ5vÎ</v>
      </c>
      <c r="G221" t="str">
        <f t="shared" si="28"/>
        <v>06</v>
      </c>
    </row>
    <row r="222" spans="1:7" ht="22.2" customHeight="1">
      <c r="A222" s="403" t="s">
        <v>20507</v>
      </c>
      <c r="B222">
        <v>21600</v>
      </c>
      <c r="C222" t="s">
        <v>20508</v>
      </c>
      <c r="D222">
        <v>462</v>
      </c>
      <c r="E222" s="404">
        <v>171107307</v>
      </c>
      <c r="F222" s="415" t="str">
        <f t="shared" si="25"/>
        <v>Í1+'&gt;È7ÇÎ</v>
      </c>
      <c r="G222" t="str">
        <f t="shared" si="28"/>
        <v>04</v>
      </c>
    </row>
    <row r="223" spans="1:7" ht="22.2" customHeight="1">
      <c r="A223" s="403" t="s">
        <v>20509</v>
      </c>
      <c r="B223">
        <v>52000</v>
      </c>
      <c r="C223" t="s">
        <v>20510</v>
      </c>
      <c r="D223">
        <v>257</v>
      </c>
      <c r="E223" s="404">
        <v>171114779</v>
      </c>
      <c r="F223" s="415" t="str">
        <f t="shared" si="25"/>
        <v>Í1+.mÈ9+Î</v>
      </c>
      <c r="G223" t="str">
        <f t="shared" si="28"/>
        <v>34</v>
      </c>
    </row>
    <row r="224" spans="1:7" ht="22.2" hidden="1" customHeight="1">
      <c r="A224" s="403" t="s">
        <v>20511</v>
      </c>
      <c r="B224">
        <v>244200</v>
      </c>
      <c r="C224" t="s">
        <v>20512</v>
      </c>
      <c r="D224">
        <v>491</v>
      </c>
      <c r="F224" s="415" t="e">
        <f t="shared" si="25"/>
        <v>#VALUE!</v>
      </c>
    </row>
    <row r="225" spans="1:7" ht="22.2" hidden="1" customHeight="1">
      <c r="A225" s="403" t="s">
        <v>20513</v>
      </c>
      <c r="B225">
        <v>39200</v>
      </c>
      <c r="C225" t="s">
        <v>20514</v>
      </c>
      <c r="D225">
        <v>585</v>
      </c>
      <c r="F225" s="415" t="e">
        <f t="shared" si="25"/>
        <v>#VALUE!</v>
      </c>
    </row>
    <row r="226" spans="1:7" ht="22.2" customHeight="1">
      <c r="A226" s="403" t="s">
        <v>20515</v>
      </c>
      <c r="B226">
        <v>16800</v>
      </c>
      <c r="C226" t="s">
        <v>20516</v>
      </c>
      <c r="D226">
        <v>209</v>
      </c>
      <c r="E226" s="404">
        <v>171110654</v>
      </c>
      <c r="F226" s="415" t="str">
        <f t="shared" si="25"/>
        <v>Í1+*aÈ48Î</v>
      </c>
      <c r="G226" t="str">
        <f>LEFT(C226,2)</f>
        <v>06</v>
      </c>
    </row>
    <row r="227" spans="1:7" ht="22.2" hidden="1" customHeight="1">
      <c r="A227" s="403" t="s">
        <v>20517</v>
      </c>
      <c r="B227">
        <v>26400</v>
      </c>
      <c r="C227" t="s">
        <v>20518</v>
      </c>
      <c r="D227">
        <v>315</v>
      </c>
      <c r="F227" s="415" t="e">
        <f t="shared" si="25"/>
        <v>#VALUE!</v>
      </c>
    </row>
    <row r="228" spans="1:7" ht="22.2" customHeight="1">
      <c r="A228" s="403" t="s">
        <v>20519</v>
      </c>
      <c r="B228">
        <v>20000</v>
      </c>
      <c r="C228" t="s">
        <v>20520</v>
      </c>
      <c r="D228">
        <v>192</v>
      </c>
      <c r="E228" s="404">
        <v>171109872</v>
      </c>
      <c r="F228" s="415" t="str">
        <f t="shared" si="25"/>
        <v>Í1+)wÈ2ÅÎ</v>
      </c>
      <c r="G228" t="str">
        <f>LEFT(C228,2)</f>
        <v>36</v>
      </c>
    </row>
    <row r="229" spans="1:7" ht="22.2" hidden="1" customHeight="1">
      <c r="A229" s="403" t="s">
        <v>20521</v>
      </c>
      <c r="B229">
        <v>7200</v>
      </c>
      <c r="C229" t="s">
        <v>20522</v>
      </c>
      <c r="D229">
        <v>497</v>
      </c>
      <c r="F229" s="415" t="e">
        <f t="shared" si="25"/>
        <v>#VALUE!</v>
      </c>
    </row>
    <row r="230" spans="1:7" ht="22.2" hidden="1" customHeight="1">
      <c r="A230" s="403" t="s">
        <v>20523</v>
      </c>
      <c r="B230">
        <v>12000</v>
      </c>
      <c r="C230" t="s">
        <v>20524</v>
      </c>
      <c r="D230">
        <v>503</v>
      </c>
      <c r="F230" s="415" t="e">
        <f t="shared" si="25"/>
        <v>#VALUE!</v>
      </c>
    </row>
    <row r="231" spans="1:7" ht="22.2" hidden="1" customHeight="1">
      <c r="A231" s="403" t="s">
        <v>20525</v>
      </c>
      <c r="B231">
        <v>7200</v>
      </c>
      <c r="C231" t="s">
        <v>20526</v>
      </c>
      <c r="D231">
        <v>502</v>
      </c>
      <c r="F231" s="415" t="e">
        <f t="shared" si="25"/>
        <v>#VALUE!</v>
      </c>
    </row>
    <row r="232" spans="1:7" ht="22.2" hidden="1" customHeight="1">
      <c r="A232" s="403" t="s">
        <v>20527</v>
      </c>
      <c r="B232">
        <v>10400</v>
      </c>
      <c r="C232" t="s">
        <v>20528</v>
      </c>
      <c r="D232">
        <v>496</v>
      </c>
      <c r="F232" s="415" t="e">
        <f t="shared" si="25"/>
        <v>#VALUE!</v>
      </c>
    </row>
    <row r="233" spans="1:7" ht="22.2" hidden="1" customHeight="1">
      <c r="A233" s="403" t="s">
        <v>20529</v>
      </c>
      <c r="B233">
        <v>8800</v>
      </c>
      <c r="C233" t="s">
        <v>20530</v>
      </c>
      <c r="D233">
        <v>498</v>
      </c>
      <c r="F233" s="415" t="e">
        <f t="shared" si="25"/>
        <v>#VALUE!</v>
      </c>
    </row>
    <row r="234" spans="1:7" ht="22.2" hidden="1" customHeight="1">
      <c r="A234" s="403" t="s">
        <v>20531</v>
      </c>
      <c r="B234">
        <v>37600</v>
      </c>
      <c r="C234" t="s">
        <v>20532</v>
      </c>
      <c r="D234">
        <v>6</v>
      </c>
      <c r="F234" s="415" t="e">
        <f t="shared" si="25"/>
        <v>#VALUE!</v>
      </c>
    </row>
    <row r="235" spans="1:7" ht="22.2" hidden="1" customHeight="1">
      <c r="A235" s="403" t="s">
        <v>20533</v>
      </c>
      <c r="B235">
        <v>23200</v>
      </c>
      <c r="C235" t="s">
        <v>20534</v>
      </c>
      <c r="D235">
        <v>301</v>
      </c>
      <c r="F235" s="415" t="e">
        <f t="shared" si="25"/>
        <v>#VALUE!</v>
      </c>
    </row>
    <row r="236" spans="1:7" ht="22.2" customHeight="1">
      <c r="A236" s="403" t="s">
        <v>20535</v>
      </c>
      <c r="B236">
        <v>3400</v>
      </c>
      <c r="C236" t="s">
        <v>20536</v>
      </c>
      <c r="D236">
        <v>199</v>
      </c>
      <c r="E236" s="404">
        <v>171115893</v>
      </c>
      <c r="F236" s="415" t="str">
        <f t="shared" si="25"/>
        <v>Í1+/yÈ3:Î</v>
      </c>
      <c r="G236" t="str">
        <f t="shared" ref="G236:G238" si="29">LEFT(C236,2)</f>
        <v>38</v>
      </c>
    </row>
    <row r="237" spans="1:7" ht="22.2" hidden="1" customHeight="1">
      <c r="A237" s="403" t="s">
        <v>20537</v>
      </c>
      <c r="B237">
        <v>1842600</v>
      </c>
      <c r="C237" t="s">
        <v>20538</v>
      </c>
      <c r="D237">
        <v>100</v>
      </c>
      <c r="E237" s="404">
        <v>171116186</v>
      </c>
      <c r="F237" s="415" t="str">
        <f t="shared" si="25"/>
        <v>Í1+02È6hÎ</v>
      </c>
      <c r="G237" t="str">
        <f t="shared" si="29"/>
        <v>22</v>
      </c>
    </row>
    <row r="238" spans="1:7" ht="22.2" customHeight="1">
      <c r="A238" s="403" t="s">
        <v>20539</v>
      </c>
      <c r="B238">
        <v>18400</v>
      </c>
      <c r="C238" t="s">
        <v>20540</v>
      </c>
      <c r="D238">
        <v>165</v>
      </c>
      <c r="E238" s="404">
        <v>171110579</v>
      </c>
      <c r="F238" s="415" t="str">
        <f t="shared" si="25"/>
        <v>Í1+*YÈ96Î</v>
      </c>
      <c r="G238" t="str">
        <f t="shared" si="29"/>
        <v>06</v>
      </c>
    </row>
    <row r="239" spans="1:7" ht="22.2" hidden="1" customHeight="1">
      <c r="A239" s="403" t="s">
        <v>20541</v>
      </c>
      <c r="B239">
        <v>34400</v>
      </c>
      <c r="C239" t="s">
        <v>20542</v>
      </c>
      <c r="D239">
        <v>236</v>
      </c>
      <c r="F239" s="415" t="e">
        <f t="shared" si="25"/>
        <v>#VALUE!</v>
      </c>
    </row>
    <row r="240" spans="1:7" ht="22.2" customHeight="1">
      <c r="A240" s="403" t="s">
        <v>20543</v>
      </c>
      <c r="B240">
        <v>10400</v>
      </c>
      <c r="C240" t="s">
        <v>20544</v>
      </c>
      <c r="D240">
        <v>400</v>
      </c>
      <c r="E240" s="404">
        <v>171109700</v>
      </c>
      <c r="F240" s="415" t="str">
        <f t="shared" si="25"/>
        <v>Í1+)fÈ01Î</v>
      </c>
      <c r="G240" t="str">
        <f t="shared" ref="G240:G245" si="30">LEFT(C240,2)</f>
        <v>36</v>
      </c>
    </row>
    <row r="241" spans="1:7" ht="22.2" customHeight="1">
      <c r="A241" s="403" t="s">
        <v>20545</v>
      </c>
      <c r="B241">
        <v>4700</v>
      </c>
      <c r="C241" t="s">
        <v>20546</v>
      </c>
      <c r="D241">
        <v>405</v>
      </c>
      <c r="E241" s="404">
        <v>171109695</v>
      </c>
      <c r="F241" s="415" t="str">
        <f t="shared" si="25"/>
        <v>Í1+)eÈ5KÎ</v>
      </c>
      <c r="G241" t="str">
        <f t="shared" si="30"/>
        <v>36</v>
      </c>
    </row>
    <row r="242" spans="1:7" ht="22.2" customHeight="1">
      <c r="A242" s="403" t="s">
        <v>20547</v>
      </c>
      <c r="B242">
        <v>12000</v>
      </c>
      <c r="C242" t="s">
        <v>20548</v>
      </c>
      <c r="D242">
        <v>268</v>
      </c>
      <c r="E242" s="404">
        <v>171110537</v>
      </c>
      <c r="F242" s="415" t="str">
        <f t="shared" si="25"/>
        <v>Í1+*UÈ7ÅÎ</v>
      </c>
      <c r="G242" t="str">
        <f t="shared" si="30"/>
        <v>06</v>
      </c>
    </row>
    <row r="243" spans="1:7" ht="22.2" customHeight="1">
      <c r="A243" s="403" t="s">
        <v>20549</v>
      </c>
      <c r="B243">
        <v>63200</v>
      </c>
      <c r="C243" t="s">
        <v>20550</v>
      </c>
      <c r="D243">
        <v>456</v>
      </c>
      <c r="E243" s="404">
        <v>171110735</v>
      </c>
      <c r="F243" s="415" t="str">
        <f t="shared" si="25"/>
        <v>Í1+*iÈ5^Î</v>
      </c>
      <c r="G243" t="str">
        <f t="shared" si="30"/>
        <v>06</v>
      </c>
    </row>
    <row r="244" spans="1:7" ht="22.2" customHeight="1">
      <c r="A244" s="403" t="s">
        <v>20551</v>
      </c>
      <c r="B244">
        <v>23200</v>
      </c>
      <c r="C244" t="s">
        <v>20552</v>
      </c>
      <c r="D244">
        <v>431</v>
      </c>
      <c r="E244" s="404">
        <v>171108997</v>
      </c>
      <c r="F244" s="415" t="str">
        <f t="shared" si="25"/>
        <v>Í1+(ÇÈ7eÎ</v>
      </c>
      <c r="G244" t="str">
        <f t="shared" si="30"/>
        <v>16</v>
      </c>
    </row>
    <row r="245" spans="1:7" ht="22.2" customHeight="1">
      <c r="A245" s="403" t="s">
        <v>20553</v>
      </c>
      <c r="B245">
        <v>24800</v>
      </c>
      <c r="C245" t="s">
        <v>20554</v>
      </c>
      <c r="D245">
        <v>430</v>
      </c>
      <c r="E245" s="404">
        <v>171108996</v>
      </c>
      <c r="F245" s="415" t="str">
        <f t="shared" si="25"/>
        <v>Í1+(ÇÈ6_Î</v>
      </c>
      <c r="G245" t="str">
        <f t="shared" si="30"/>
        <v>16</v>
      </c>
    </row>
    <row r="246" spans="1:7" ht="22.2" hidden="1" customHeight="1">
      <c r="A246" s="403" t="s">
        <v>20555</v>
      </c>
      <c r="B246">
        <v>8800</v>
      </c>
      <c r="C246" t="s">
        <v>20556</v>
      </c>
      <c r="D246">
        <v>487</v>
      </c>
      <c r="F246" s="415" t="e">
        <f t="shared" si="25"/>
        <v>#VALUE!</v>
      </c>
    </row>
    <row r="247" spans="1:7" ht="22.2" hidden="1" customHeight="1">
      <c r="A247" s="403" t="s">
        <v>20557</v>
      </c>
      <c r="B247">
        <v>13600</v>
      </c>
      <c r="C247" t="s">
        <v>20558</v>
      </c>
      <c r="D247">
        <v>482</v>
      </c>
      <c r="F247" s="415" t="e">
        <f t="shared" si="25"/>
        <v>#VALUE!</v>
      </c>
    </row>
    <row r="248" spans="1:7" ht="22.2" hidden="1" customHeight="1">
      <c r="A248" s="403" t="s">
        <v>20559</v>
      </c>
      <c r="B248">
        <v>7200</v>
      </c>
      <c r="C248" t="s">
        <v>20560</v>
      </c>
      <c r="D248">
        <v>506</v>
      </c>
      <c r="F248" s="415" t="e">
        <f t="shared" si="25"/>
        <v>#VALUE!</v>
      </c>
    </row>
    <row r="249" spans="1:7" ht="22.2" hidden="1" customHeight="1">
      <c r="A249" s="403" t="s">
        <v>20561</v>
      </c>
      <c r="B249">
        <v>8800</v>
      </c>
      <c r="C249" t="s">
        <v>20562</v>
      </c>
      <c r="D249">
        <v>486</v>
      </c>
      <c r="F249" s="415" t="e">
        <f t="shared" si="25"/>
        <v>#VALUE!</v>
      </c>
    </row>
    <row r="250" spans="1:7" ht="22.2" customHeight="1">
      <c r="A250" s="403" t="s">
        <v>20563</v>
      </c>
      <c r="B250">
        <v>10400</v>
      </c>
      <c r="C250" t="s">
        <v>20564</v>
      </c>
      <c r="D250">
        <v>277</v>
      </c>
      <c r="E250" s="404">
        <v>171114211</v>
      </c>
      <c r="F250" s="415" t="str">
        <f t="shared" si="25"/>
        <v>Í1+.5È1PÎ</v>
      </c>
      <c r="G250" t="str">
        <f t="shared" ref="G250:G251" si="31">LEFT(C250,2)</f>
        <v>32</v>
      </c>
    </row>
    <row r="251" spans="1:7" ht="22.2" customHeight="1">
      <c r="A251" s="403" t="s">
        <v>20565</v>
      </c>
      <c r="B251">
        <v>285600</v>
      </c>
      <c r="C251" t="s">
        <v>20566</v>
      </c>
      <c r="D251">
        <v>419</v>
      </c>
      <c r="E251" s="404">
        <v>171112179</v>
      </c>
      <c r="F251" s="415" t="str">
        <f t="shared" si="25"/>
        <v>Í1+,1È9jÎ</v>
      </c>
      <c r="G251" t="str">
        <f t="shared" si="31"/>
        <v>24</v>
      </c>
    </row>
    <row r="252" spans="1:7" ht="22.2" hidden="1" customHeight="1">
      <c r="A252" s="403" t="s">
        <v>20567</v>
      </c>
      <c r="B252">
        <v>28000</v>
      </c>
      <c r="C252" t="s">
        <v>20568</v>
      </c>
      <c r="D252">
        <v>487</v>
      </c>
      <c r="F252" s="415" t="e">
        <f t="shared" si="25"/>
        <v>#VALUE!</v>
      </c>
    </row>
    <row r="253" spans="1:7" ht="22.2" customHeight="1">
      <c r="A253" s="403" t="s">
        <v>20569</v>
      </c>
      <c r="B253">
        <v>20000</v>
      </c>
      <c r="C253" t="s">
        <v>20570</v>
      </c>
      <c r="D253">
        <v>241</v>
      </c>
      <c r="E253" s="404">
        <v>171111257</v>
      </c>
      <c r="F253" s="415" t="str">
        <f t="shared" si="25"/>
        <v>Í1++9È7{Î</v>
      </c>
      <c r="G253" t="str">
        <f>LEFT(C253,2)</f>
        <v>26</v>
      </c>
    </row>
    <row r="254" spans="1:7" ht="22.2" hidden="1" customHeight="1">
      <c r="A254" s="403" t="s">
        <v>20571</v>
      </c>
      <c r="B254">
        <v>20000</v>
      </c>
      <c r="C254" t="s">
        <v>20572</v>
      </c>
      <c r="D254">
        <v>513</v>
      </c>
      <c r="F254" s="415" t="e">
        <f t="shared" si="25"/>
        <v>#VALUE!</v>
      </c>
    </row>
    <row r="255" spans="1:7" ht="22.2" customHeight="1">
      <c r="A255" s="403" t="s">
        <v>20573</v>
      </c>
      <c r="B255">
        <v>36000</v>
      </c>
      <c r="C255" t="s">
        <v>20574</v>
      </c>
      <c r="D255">
        <v>112</v>
      </c>
      <c r="E255" s="404">
        <v>171111225</v>
      </c>
      <c r="F255" s="415" t="str">
        <f t="shared" si="25"/>
        <v>Í1++6È5cÎ</v>
      </c>
      <c r="G255" t="str">
        <f t="shared" ref="G255:G259" si="32">LEFT(C255,2)</f>
        <v>26</v>
      </c>
    </row>
    <row r="256" spans="1:7" ht="22.2" customHeight="1">
      <c r="A256" s="403" t="s">
        <v>20575</v>
      </c>
      <c r="B256">
        <v>2100</v>
      </c>
      <c r="C256" t="s">
        <v>20576</v>
      </c>
      <c r="D256">
        <v>115</v>
      </c>
      <c r="E256" s="404">
        <v>171114652</v>
      </c>
      <c r="F256" s="415" t="str">
        <f t="shared" si="25"/>
        <v>Í1+.aÈ28Î</v>
      </c>
      <c r="G256" t="str">
        <f t="shared" si="32"/>
        <v>34</v>
      </c>
    </row>
    <row r="257" spans="1:7" ht="22.2" customHeight="1">
      <c r="A257" s="403" t="s">
        <v>11253</v>
      </c>
      <c r="B257">
        <v>2100</v>
      </c>
      <c r="C257" t="s">
        <v>20577</v>
      </c>
      <c r="D257">
        <v>114</v>
      </c>
      <c r="E257" s="404">
        <v>171114651</v>
      </c>
      <c r="F257" s="415" t="str">
        <f t="shared" si="25"/>
        <v>Í1+.aÈ12Î</v>
      </c>
      <c r="G257" t="str">
        <f t="shared" si="32"/>
        <v>34</v>
      </c>
    </row>
    <row r="258" spans="1:7" ht="22.2" customHeight="1">
      <c r="A258" s="403" t="s">
        <v>20578</v>
      </c>
      <c r="B258">
        <v>32800</v>
      </c>
      <c r="C258" t="s">
        <v>20579</v>
      </c>
      <c r="D258">
        <v>408</v>
      </c>
      <c r="E258" s="404">
        <v>171111862</v>
      </c>
      <c r="F258" s="415" t="str">
        <f t="shared" si="25"/>
        <v>Í1++vÈ2ÇÎ</v>
      </c>
      <c r="G258" t="str">
        <f t="shared" si="32"/>
        <v>24</v>
      </c>
    </row>
    <row r="259" spans="1:7" ht="22.2" customHeight="1">
      <c r="A259" s="403" t="s">
        <v>20580</v>
      </c>
      <c r="B259">
        <v>2100</v>
      </c>
      <c r="C259" t="s">
        <v>20581</v>
      </c>
      <c r="D259">
        <v>175</v>
      </c>
      <c r="E259" s="404">
        <v>171111269</v>
      </c>
      <c r="F259" s="415" t="str">
        <f t="shared" ref="F259:F322" si="33">Code128(E259)</f>
        <v>Í1++:È9$Î</v>
      </c>
      <c r="G259" t="str">
        <f t="shared" si="32"/>
        <v>26</v>
      </c>
    </row>
    <row r="260" spans="1:7" ht="22.2" hidden="1" customHeight="1">
      <c r="A260" s="403" t="s">
        <v>20582</v>
      </c>
      <c r="B260">
        <v>72800</v>
      </c>
      <c r="C260" t="s">
        <v>20583</v>
      </c>
      <c r="D260">
        <v>482</v>
      </c>
      <c r="F260" s="415" t="e">
        <f t="shared" si="33"/>
        <v>#VALUE!</v>
      </c>
    </row>
    <row r="261" spans="1:7" ht="22.2" hidden="1" customHeight="1">
      <c r="A261" s="403" t="s">
        <v>20584</v>
      </c>
      <c r="B261">
        <v>20000</v>
      </c>
      <c r="C261" t="s">
        <v>20585</v>
      </c>
      <c r="D261">
        <v>141</v>
      </c>
      <c r="F261" s="415" t="e">
        <f t="shared" si="33"/>
        <v>#VALUE!</v>
      </c>
    </row>
    <row r="262" spans="1:7" ht="22.2" hidden="1" customHeight="1">
      <c r="A262" s="403" t="s">
        <v>20586</v>
      </c>
      <c r="B262">
        <v>31200</v>
      </c>
      <c r="C262" t="s">
        <v>20587</v>
      </c>
      <c r="D262">
        <v>160</v>
      </c>
      <c r="F262" s="415" t="e">
        <f t="shared" si="33"/>
        <v>#VALUE!</v>
      </c>
    </row>
    <row r="263" spans="1:7" ht="22.2" customHeight="1">
      <c r="A263" s="403" t="s">
        <v>20588</v>
      </c>
      <c r="B263">
        <v>12000</v>
      </c>
      <c r="C263" t="s">
        <v>20589</v>
      </c>
      <c r="D263">
        <v>205</v>
      </c>
      <c r="E263" s="404">
        <v>171109862</v>
      </c>
      <c r="F263" s="415" t="str">
        <f t="shared" si="33"/>
        <v>Í1+)vÈ2}Î</v>
      </c>
      <c r="G263" t="str">
        <f t="shared" ref="G263:G265" si="34">LEFT(C263,2)</f>
        <v>36</v>
      </c>
    </row>
    <row r="264" spans="1:7" ht="22.2" customHeight="1">
      <c r="A264" s="403" t="s">
        <v>20590</v>
      </c>
      <c r="B264">
        <v>7200</v>
      </c>
      <c r="C264" t="s">
        <v>20591</v>
      </c>
      <c r="D264">
        <v>330</v>
      </c>
      <c r="E264" s="404">
        <v>171115965</v>
      </c>
      <c r="F264" s="415" t="str">
        <f t="shared" si="33"/>
        <v>Í1+/ÄÈ5bÎ</v>
      </c>
      <c r="G264" t="str">
        <f t="shared" si="34"/>
        <v>38</v>
      </c>
    </row>
    <row r="265" spans="1:7" ht="22.2" customHeight="1">
      <c r="A265" s="403" t="s">
        <v>20592</v>
      </c>
      <c r="B265">
        <v>10400</v>
      </c>
      <c r="C265" t="s">
        <v>20593</v>
      </c>
      <c r="D265">
        <v>90</v>
      </c>
      <c r="E265" s="404">
        <v>171110772</v>
      </c>
      <c r="F265" s="415" t="str">
        <f t="shared" si="33"/>
        <v>Í1+*mÈ2\Î</v>
      </c>
      <c r="G265" t="str">
        <f t="shared" si="34"/>
        <v>06</v>
      </c>
    </row>
    <row r="266" spans="1:7" ht="22.2" hidden="1" customHeight="1">
      <c r="A266" s="403" t="s">
        <v>20594</v>
      </c>
      <c r="B266">
        <v>28000</v>
      </c>
      <c r="C266" t="s">
        <v>20595</v>
      </c>
      <c r="D266">
        <v>496</v>
      </c>
      <c r="F266" s="415" t="e">
        <f t="shared" si="33"/>
        <v>#VALUE!</v>
      </c>
    </row>
    <row r="267" spans="1:7" ht="22.2" hidden="1" customHeight="1">
      <c r="A267" s="403" t="s">
        <v>20596</v>
      </c>
      <c r="B267">
        <v>23200</v>
      </c>
      <c r="C267" t="s">
        <v>20597</v>
      </c>
      <c r="D267">
        <v>502</v>
      </c>
      <c r="F267" s="415" t="e">
        <f t="shared" si="33"/>
        <v>#VALUE!</v>
      </c>
    </row>
    <row r="268" spans="1:7" ht="22.2" hidden="1" customHeight="1">
      <c r="A268" s="403" t="s">
        <v>20598</v>
      </c>
      <c r="B268">
        <v>63200</v>
      </c>
      <c r="C268" t="s">
        <v>20599</v>
      </c>
      <c r="D268">
        <v>584</v>
      </c>
      <c r="F268" s="415" t="e">
        <f t="shared" si="33"/>
        <v>#VALUE!</v>
      </c>
    </row>
    <row r="269" spans="1:7" ht="22.2" customHeight="1">
      <c r="A269" s="403" t="s">
        <v>20600</v>
      </c>
      <c r="B269">
        <v>68000</v>
      </c>
      <c r="C269" t="s">
        <v>20601</v>
      </c>
      <c r="D269">
        <v>246</v>
      </c>
      <c r="E269" s="404">
        <v>171111762</v>
      </c>
      <c r="F269" s="415" t="str">
        <f t="shared" si="33"/>
        <v>Í1++lÈ2[Î</v>
      </c>
      <c r="G269" t="str">
        <f t="shared" ref="G269:G274" si="35">LEFT(C269,2)</f>
        <v>24</v>
      </c>
    </row>
    <row r="270" spans="1:7" ht="22.2" customHeight="1">
      <c r="A270" s="403" t="s">
        <v>20602</v>
      </c>
      <c r="B270">
        <v>15200</v>
      </c>
      <c r="C270" t="s">
        <v>20603</v>
      </c>
      <c r="D270">
        <v>334</v>
      </c>
      <c r="E270" s="404">
        <v>171110622</v>
      </c>
      <c r="F270" s="415" t="str">
        <f t="shared" si="33"/>
        <v>Í1+*^È2ÂÎ</v>
      </c>
      <c r="G270" t="str">
        <f t="shared" si="35"/>
        <v>06</v>
      </c>
    </row>
    <row r="271" spans="1:7" ht="22.2" customHeight="1">
      <c r="A271" s="403" t="s">
        <v>20604</v>
      </c>
      <c r="B271">
        <v>39200</v>
      </c>
      <c r="C271" t="s">
        <v>20605</v>
      </c>
      <c r="D271">
        <v>61</v>
      </c>
      <c r="E271" s="404">
        <v>171109993</v>
      </c>
      <c r="F271" s="415" t="str">
        <f t="shared" si="33"/>
        <v>Í1+)ÇÈ3PÎ</v>
      </c>
      <c r="G271" t="str">
        <f t="shared" si="35"/>
        <v>36</v>
      </c>
    </row>
    <row r="272" spans="1:7" ht="22.2" customHeight="1">
      <c r="A272" s="403" t="s">
        <v>20606</v>
      </c>
      <c r="B272">
        <v>7200</v>
      </c>
      <c r="C272" t="s">
        <v>20607</v>
      </c>
      <c r="D272">
        <v>383</v>
      </c>
      <c r="E272" s="404">
        <v>171109714</v>
      </c>
      <c r="F272" s="415" t="str">
        <f t="shared" si="33"/>
        <v>Í1+)gÈ4MÎ</v>
      </c>
      <c r="G272" t="str">
        <f t="shared" si="35"/>
        <v>36</v>
      </c>
    </row>
    <row r="273" spans="1:7" ht="22.2" customHeight="1">
      <c r="A273" s="403" t="s">
        <v>20608</v>
      </c>
      <c r="B273">
        <v>24800</v>
      </c>
      <c r="C273" t="s">
        <v>20609</v>
      </c>
      <c r="D273">
        <v>283</v>
      </c>
      <c r="E273" s="404">
        <v>171106663</v>
      </c>
      <c r="F273" s="415" t="str">
        <f t="shared" si="33"/>
        <v>Í1+&amp;bÈ3*Î</v>
      </c>
      <c r="G273" t="str">
        <f t="shared" si="35"/>
        <v>10</v>
      </c>
    </row>
    <row r="274" spans="1:7" ht="22.2" customHeight="1">
      <c r="A274" s="403" t="s">
        <v>20610</v>
      </c>
      <c r="B274">
        <v>32800</v>
      </c>
      <c r="C274" t="s">
        <v>20611</v>
      </c>
      <c r="D274">
        <v>225</v>
      </c>
      <c r="E274" s="404">
        <v>171114749</v>
      </c>
      <c r="F274" s="415" t="str">
        <f t="shared" si="33"/>
        <v>Í1+.jÈ9ÊÎ</v>
      </c>
      <c r="G274" t="str">
        <f t="shared" si="35"/>
        <v>34</v>
      </c>
    </row>
    <row r="275" spans="1:7" ht="22.2" hidden="1" customHeight="1">
      <c r="A275" s="403" t="s">
        <v>20612</v>
      </c>
      <c r="B275">
        <v>12000</v>
      </c>
      <c r="C275" t="s">
        <v>20613</v>
      </c>
      <c r="D275">
        <v>31</v>
      </c>
      <c r="F275" s="415" t="e">
        <f t="shared" si="33"/>
        <v>#VALUE!</v>
      </c>
    </row>
    <row r="276" spans="1:7" ht="22.2" hidden="1" customHeight="1">
      <c r="A276" s="403" t="s">
        <v>20614</v>
      </c>
      <c r="B276">
        <v>15200</v>
      </c>
      <c r="C276" t="s">
        <v>20615</v>
      </c>
      <c r="D276">
        <v>595</v>
      </c>
      <c r="F276" s="415" t="e">
        <f t="shared" si="33"/>
        <v>#VALUE!</v>
      </c>
    </row>
    <row r="277" spans="1:7" ht="22.2" hidden="1" customHeight="1">
      <c r="A277" s="403" t="s">
        <v>20616</v>
      </c>
      <c r="B277">
        <v>13600</v>
      </c>
      <c r="C277" t="s">
        <v>20617</v>
      </c>
      <c r="D277">
        <v>548</v>
      </c>
      <c r="F277" s="415" t="e">
        <f t="shared" si="33"/>
        <v>#VALUE!</v>
      </c>
    </row>
    <row r="278" spans="1:7" ht="22.2" hidden="1" customHeight="1">
      <c r="A278" s="403" t="s">
        <v>20618</v>
      </c>
      <c r="B278">
        <v>124000</v>
      </c>
      <c r="C278" t="s">
        <v>20619</v>
      </c>
      <c r="D278">
        <v>591</v>
      </c>
      <c r="F278" s="415" t="e">
        <f t="shared" si="33"/>
        <v>#VALUE!</v>
      </c>
    </row>
    <row r="279" spans="1:7" ht="22.2" customHeight="1">
      <c r="A279" s="403" t="s">
        <v>20620</v>
      </c>
      <c r="B279">
        <v>12000</v>
      </c>
      <c r="C279" t="s">
        <v>20621</v>
      </c>
      <c r="D279">
        <v>439</v>
      </c>
      <c r="E279" s="404">
        <v>171106901</v>
      </c>
      <c r="F279" s="415" t="str">
        <f t="shared" si="33"/>
        <v>Í1+&amp;zÈ1~Î</v>
      </c>
      <c r="G279" t="str">
        <f t="shared" ref="G279:G280" si="36">LEFT(C279,2)</f>
        <v>10</v>
      </c>
    </row>
    <row r="280" spans="1:7" ht="22.2" customHeight="1">
      <c r="A280" s="403" t="s">
        <v>20622</v>
      </c>
      <c r="B280">
        <v>44000</v>
      </c>
      <c r="C280" t="s">
        <v>20623</v>
      </c>
      <c r="D280">
        <v>235</v>
      </c>
      <c r="E280" s="404">
        <v>171111902</v>
      </c>
      <c r="F280" s="415" t="str">
        <f t="shared" si="33"/>
        <v>Í1++zÈ2,Î</v>
      </c>
      <c r="G280" t="str">
        <f t="shared" si="36"/>
        <v>24</v>
      </c>
    </row>
    <row r="281" spans="1:7" ht="22.2" hidden="1" customHeight="1">
      <c r="A281" s="403" t="s">
        <v>20624</v>
      </c>
      <c r="B281">
        <v>56800</v>
      </c>
      <c r="C281" t="s">
        <v>20625</v>
      </c>
      <c r="D281">
        <v>493</v>
      </c>
      <c r="F281" s="415" t="e">
        <f t="shared" si="33"/>
        <v>#VALUE!</v>
      </c>
    </row>
    <row r="282" spans="1:7" ht="22.2" customHeight="1">
      <c r="A282" s="403" t="s">
        <v>20626</v>
      </c>
      <c r="B282">
        <v>312800</v>
      </c>
      <c r="C282" t="s">
        <v>20627</v>
      </c>
      <c r="D282">
        <v>246</v>
      </c>
      <c r="E282" s="404">
        <v>171114185</v>
      </c>
      <c r="F282" s="415" t="str">
        <f t="shared" si="33"/>
        <v>Í1+.2È5\Î</v>
      </c>
      <c r="G282" t="str">
        <f t="shared" ref="G282:G286" si="37">LEFT(C282,2)</f>
        <v>32</v>
      </c>
    </row>
    <row r="283" spans="1:7" ht="22.2" customHeight="1">
      <c r="A283" s="403" t="s">
        <v>20628</v>
      </c>
      <c r="B283">
        <v>23200</v>
      </c>
      <c r="C283" t="s">
        <v>20629</v>
      </c>
      <c r="D283">
        <v>195</v>
      </c>
      <c r="E283" s="404">
        <v>171116066</v>
      </c>
      <c r="F283" s="415" t="str">
        <f t="shared" si="33"/>
        <v>Í1+0&amp;È68Î</v>
      </c>
      <c r="G283" t="str">
        <f t="shared" si="37"/>
        <v>38</v>
      </c>
    </row>
    <row r="284" spans="1:7" ht="22.2" customHeight="1">
      <c r="A284" s="403" t="s">
        <v>20630</v>
      </c>
      <c r="B284">
        <v>26400</v>
      </c>
      <c r="C284" t="s">
        <v>20631</v>
      </c>
      <c r="D284">
        <v>194</v>
      </c>
      <c r="E284" s="404">
        <v>171115891</v>
      </c>
      <c r="F284" s="415" t="str">
        <f t="shared" si="33"/>
        <v>Í1+/yÈ1.Î</v>
      </c>
      <c r="G284" t="str">
        <f t="shared" si="37"/>
        <v>38</v>
      </c>
    </row>
    <row r="285" spans="1:7" ht="22.2" customHeight="1">
      <c r="A285" s="403" t="s">
        <v>20632</v>
      </c>
      <c r="B285">
        <v>8800</v>
      </c>
      <c r="C285" t="s">
        <v>20633</v>
      </c>
      <c r="D285">
        <v>28</v>
      </c>
      <c r="E285" s="404">
        <v>171114571</v>
      </c>
      <c r="F285" s="415" t="str">
        <f t="shared" si="33"/>
        <v>Í1+.YÈ1yÎ</v>
      </c>
      <c r="G285" t="str">
        <f t="shared" si="37"/>
        <v>34</v>
      </c>
    </row>
    <row r="286" spans="1:7" ht="22.2" hidden="1" customHeight="1">
      <c r="A286" s="403" t="s">
        <v>20634</v>
      </c>
      <c r="B286">
        <v>154600</v>
      </c>
      <c r="C286" t="s">
        <v>20635</v>
      </c>
      <c r="D286">
        <v>154</v>
      </c>
      <c r="E286" s="404">
        <v>171116929</v>
      </c>
      <c r="F286" s="415" t="str">
        <f t="shared" si="33"/>
        <v>Í1+0|È9mÎ</v>
      </c>
      <c r="G286" t="str">
        <f t="shared" si="37"/>
        <v>22</v>
      </c>
    </row>
    <row r="287" spans="1:7" ht="22.2" hidden="1" customHeight="1">
      <c r="A287" s="403" t="s">
        <v>20636</v>
      </c>
      <c r="B287">
        <v>10600</v>
      </c>
      <c r="C287" t="s">
        <v>20637</v>
      </c>
      <c r="D287">
        <v>581</v>
      </c>
      <c r="F287" s="415" t="e">
        <f t="shared" si="33"/>
        <v>#VALUE!</v>
      </c>
    </row>
    <row r="288" spans="1:7" ht="22.2" hidden="1" customHeight="1">
      <c r="A288" s="403" t="s">
        <v>20638</v>
      </c>
      <c r="B288">
        <v>42600</v>
      </c>
      <c r="C288" t="s">
        <v>20639</v>
      </c>
      <c r="D288">
        <v>582</v>
      </c>
      <c r="F288" s="415" t="e">
        <f t="shared" si="33"/>
        <v>#VALUE!</v>
      </c>
    </row>
    <row r="289" spans="1:7" ht="22.2" hidden="1" customHeight="1">
      <c r="A289" s="403" t="s">
        <v>20640</v>
      </c>
      <c r="B289">
        <v>3292200</v>
      </c>
      <c r="C289" t="s">
        <v>20641</v>
      </c>
      <c r="D289">
        <v>583</v>
      </c>
      <c r="F289" s="415" t="e">
        <f t="shared" si="33"/>
        <v>#VALUE!</v>
      </c>
    </row>
    <row r="290" spans="1:7" ht="22.2" customHeight="1">
      <c r="A290" s="403" t="s">
        <v>20642</v>
      </c>
      <c r="B290">
        <v>34400</v>
      </c>
      <c r="C290" t="s">
        <v>20643</v>
      </c>
      <c r="D290">
        <v>383</v>
      </c>
      <c r="E290" s="404">
        <v>171114886</v>
      </c>
      <c r="F290" s="415" t="str">
        <f t="shared" si="33"/>
        <v>Í1+.xÈ6EÎ</v>
      </c>
      <c r="G290" t="str">
        <f t="shared" ref="G290:G291" si="38">LEFT(C290,2)</f>
        <v>34</v>
      </c>
    </row>
    <row r="291" spans="1:7" ht="22.2" customHeight="1">
      <c r="A291" s="403" t="s">
        <v>16724</v>
      </c>
      <c r="B291">
        <v>2100</v>
      </c>
      <c r="C291" t="s">
        <v>20644</v>
      </c>
      <c r="D291">
        <v>75</v>
      </c>
      <c r="E291" s="404">
        <v>171114615</v>
      </c>
      <c r="F291" s="415" t="str">
        <f t="shared" si="33"/>
        <v>Í1+.]È5:Î</v>
      </c>
      <c r="G291" t="str">
        <f t="shared" si="38"/>
        <v>34</v>
      </c>
    </row>
    <row r="292" spans="1:7" ht="22.2" hidden="1" customHeight="1">
      <c r="A292" s="403" t="s">
        <v>20645</v>
      </c>
      <c r="B292">
        <v>79400</v>
      </c>
      <c r="C292" t="s">
        <v>20646</v>
      </c>
      <c r="D292">
        <v>432</v>
      </c>
      <c r="F292" s="415" t="e">
        <f t="shared" si="33"/>
        <v>#VALUE!</v>
      </c>
    </row>
    <row r="293" spans="1:7" ht="22.2" customHeight="1">
      <c r="A293" s="403" t="s">
        <v>20647</v>
      </c>
      <c r="B293">
        <v>84000</v>
      </c>
      <c r="C293" t="s">
        <v>20648</v>
      </c>
      <c r="D293">
        <v>478</v>
      </c>
      <c r="E293" s="404">
        <v>171111944</v>
      </c>
      <c r="F293" s="415" t="str">
        <f t="shared" si="33"/>
        <v>Í1++~È4HÎ</v>
      </c>
      <c r="G293" t="str">
        <f>LEFT(C293,2)</f>
        <v>24</v>
      </c>
    </row>
    <row r="294" spans="1:7" ht="22.2" hidden="1" customHeight="1">
      <c r="A294" s="403" t="s">
        <v>20649</v>
      </c>
      <c r="B294">
        <v>29600</v>
      </c>
      <c r="C294" t="s">
        <v>20650</v>
      </c>
      <c r="D294">
        <v>594</v>
      </c>
      <c r="F294" s="415" t="e">
        <f t="shared" si="33"/>
        <v>#VALUE!</v>
      </c>
    </row>
    <row r="295" spans="1:7" ht="22.2" customHeight="1">
      <c r="A295" s="403" t="s">
        <v>20651</v>
      </c>
      <c r="B295">
        <v>18400</v>
      </c>
      <c r="C295" t="s">
        <v>20652</v>
      </c>
      <c r="D295">
        <v>182</v>
      </c>
      <c r="E295" s="404">
        <v>171111888</v>
      </c>
      <c r="F295" s="415" t="str">
        <f t="shared" si="33"/>
        <v>Í1++xÈ8HÎ</v>
      </c>
      <c r="G295" t="str">
        <f t="shared" ref="G295:G297" si="39">LEFT(C295,2)</f>
        <v>24</v>
      </c>
    </row>
    <row r="296" spans="1:7" ht="22.2" customHeight="1">
      <c r="A296" s="403" t="s">
        <v>20653</v>
      </c>
      <c r="B296">
        <v>4700</v>
      </c>
      <c r="C296" t="s">
        <v>20654</v>
      </c>
      <c r="D296">
        <v>256</v>
      </c>
      <c r="E296" s="404">
        <v>171109819</v>
      </c>
      <c r="F296" s="415" t="str">
        <f t="shared" si="33"/>
        <v>Í1+)qÈ9,Î</v>
      </c>
      <c r="G296" t="str">
        <f t="shared" si="39"/>
        <v>36</v>
      </c>
    </row>
    <row r="297" spans="1:7" ht="22.2" customHeight="1">
      <c r="A297" s="403" t="s">
        <v>20655</v>
      </c>
      <c r="B297">
        <v>8800</v>
      </c>
      <c r="C297" t="s">
        <v>20656</v>
      </c>
      <c r="D297">
        <v>184</v>
      </c>
      <c r="E297" s="404">
        <v>171111889</v>
      </c>
      <c r="F297" s="415" t="str">
        <f t="shared" si="33"/>
        <v>Í1++xÈ9NÎ</v>
      </c>
      <c r="G297" t="str">
        <f t="shared" si="39"/>
        <v>24</v>
      </c>
    </row>
    <row r="298" spans="1:7" ht="22.2" hidden="1" customHeight="1">
      <c r="A298" s="403" t="s">
        <v>20657</v>
      </c>
      <c r="B298">
        <v>3400</v>
      </c>
      <c r="C298" t="s">
        <v>20658</v>
      </c>
      <c r="D298">
        <v>132</v>
      </c>
      <c r="F298" s="415" t="e">
        <f t="shared" si="33"/>
        <v>#VALUE!</v>
      </c>
    </row>
    <row r="299" spans="1:7" ht="22.2" hidden="1" customHeight="1">
      <c r="A299" s="403" t="s">
        <v>20659</v>
      </c>
      <c r="B299">
        <v>28000</v>
      </c>
      <c r="C299" t="s">
        <v>20660</v>
      </c>
      <c r="D299">
        <v>522</v>
      </c>
      <c r="F299" s="415" t="e">
        <f t="shared" si="33"/>
        <v>#VALUE!</v>
      </c>
    </row>
    <row r="300" spans="1:7" ht="22.2" hidden="1" customHeight="1">
      <c r="A300" s="403" t="s">
        <v>20661</v>
      </c>
      <c r="B300">
        <v>2100</v>
      </c>
      <c r="C300" t="s">
        <v>20662</v>
      </c>
      <c r="D300">
        <v>240</v>
      </c>
      <c r="F300" s="415" t="e">
        <f t="shared" si="33"/>
        <v>#VALUE!</v>
      </c>
    </row>
    <row r="301" spans="1:7" ht="22.2" hidden="1" customHeight="1">
      <c r="A301" s="403" t="s">
        <v>9903</v>
      </c>
      <c r="B301">
        <v>36000</v>
      </c>
      <c r="C301" t="s">
        <v>20663</v>
      </c>
      <c r="D301">
        <v>239</v>
      </c>
      <c r="F301" s="415" t="e">
        <f t="shared" si="33"/>
        <v>#VALUE!</v>
      </c>
    </row>
    <row r="302" spans="1:7" ht="22.2" customHeight="1">
      <c r="A302" s="403" t="s">
        <v>10724</v>
      </c>
      <c r="B302">
        <v>72800</v>
      </c>
      <c r="C302" t="s">
        <v>20664</v>
      </c>
      <c r="D302">
        <v>302</v>
      </c>
      <c r="E302" s="404">
        <v>171111803</v>
      </c>
      <c r="F302" s="415" t="str">
        <f t="shared" si="33"/>
        <v>Í1++pÈ3qÎ</v>
      </c>
      <c r="G302" t="str">
        <f t="shared" ref="G302:G308" si="40">LEFT(C302,2)</f>
        <v>24</v>
      </c>
    </row>
    <row r="303" spans="1:7" ht="22.2" customHeight="1">
      <c r="A303" s="403" t="s">
        <v>20665</v>
      </c>
      <c r="B303">
        <v>26400</v>
      </c>
      <c r="C303" t="s">
        <v>20666</v>
      </c>
      <c r="D303">
        <v>206</v>
      </c>
      <c r="E303" s="404">
        <v>171110524</v>
      </c>
      <c r="F303" s="415" t="str">
        <f t="shared" si="33"/>
        <v>Í1+*TÈ4kÎ</v>
      </c>
      <c r="G303" t="str">
        <f t="shared" si="40"/>
        <v>06</v>
      </c>
    </row>
    <row r="304" spans="1:7" ht="22.2" hidden="1" customHeight="1">
      <c r="A304" s="403" t="s">
        <v>260</v>
      </c>
      <c r="B304">
        <v>1399400</v>
      </c>
      <c r="C304" t="s">
        <v>20667</v>
      </c>
      <c r="D304">
        <v>110</v>
      </c>
      <c r="E304" s="404">
        <v>171116196</v>
      </c>
      <c r="F304" s="415" t="str">
        <f t="shared" si="33"/>
        <v>Í1+03È6lÎ</v>
      </c>
      <c r="G304" t="str">
        <f t="shared" si="40"/>
        <v>22</v>
      </c>
    </row>
    <row r="305" spans="1:7" ht="22.2" customHeight="1">
      <c r="A305" s="403" t="s">
        <v>20668</v>
      </c>
      <c r="B305">
        <v>21600</v>
      </c>
      <c r="C305" t="s">
        <v>20669</v>
      </c>
      <c r="D305">
        <v>78</v>
      </c>
      <c r="E305" s="404">
        <v>171114618</v>
      </c>
      <c r="F305" s="415" t="str">
        <f t="shared" si="33"/>
        <v>Í1+.]È8LÎ</v>
      </c>
      <c r="G305" t="str">
        <f t="shared" si="40"/>
        <v>34</v>
      </c>
    </row>
    <row r="306" spans="1:7" ht="22.2" customHeight="1">
      <c r="A306" s="403" t="s">
        <v>20670</v>
      </c>
      <c r="B306">
        <v>10400</v>
      </c>
      <c r="C306" t="s">
        <v>20671</v>
      </c>
      <c r="D306">
        <v>79</v>
      </c>
      <c r="E306" s="404">
        <v>171114619</v>
      </c>
      <c r="F306" s="415" t="str">
        <f t="shared" si="33"/>
        <v>Í1+.]È9RÎ</v>
      </c>
      <c r="G306" t="str">
        <f t="shared" si="40"/>
        <v>34</v>
      </c>
    </row>
    <row r="307" spans="1:7" ht="22.2" customHeight="1">
      <c r="A307" s="403" t="s">
        <v>20672</v>
      </c>
      <c r="B307">
        <v>3400</v>
      </c>
      <c r="C307" t="s">
        <v>20673</v>
      </c>
      <c r="D307">
        <v>89</v>
      </c>
      <c r="E307" s="404">
        <v>171114628</v>
      </c>
      <c r="F307" s="415" t="str">
        <f t="shared" si="33"/>
        <v>Í1+.^È8PÎ</v>
      </c>
      <c r="G307" t="str">
        <f t="shared" si="40"/>
        <v>34</v>
      </c>
    </row>
    <row r="308" spans="1:7" ht="22.2" customHeight="1">
      <c r="A308" s="403" t="s">
        <v>20674</v>
      </c>
      <c r="B308">
        <v>13600</v>
      </c>
      <c r="C308" t="s">
        <v>20675</v>
      </c>
      <c r="D308">
        <v>436</v>
      </c>
      <c r="E308" s="404">
        <v>171107285</v>
      </c>
      <c r="F308" s="415" t="str">
        <f t="shared" si="33"/>
        <v>Í1+'&lt;È5oÎ</v>
      </c>
      <c r="G308" t="str">
        <f t="shared" si="40"/>
        <v>04</v>
      </c>
    </row>
    <row r="309" spans="1:7" ht="22.2" hidden="1" customHeight="1">
      <c r="A309" s="403" t="s">
        <v>20676</v>
      </c>
      <c r="B309">
        <v>76200</v>
      </c>
      <c r="C309" t="s">
        <v>20677</v>
      </c>
      <c r="D309">
        <v>574</v>
      </c>
      <c r="F309" s="415" t="e">
        <f t="shared" si="33"/>
        <v>#VALUE!</v>
      </c>
    </row>
    <row r="310" spans="1:7" ht="22.2" customHeight="1">
      <c r="A310" s="403" t="s">
        <v>20678</v>
      </c>
      <c r="B310">
        <v>44000</v>
      </c>
      <c r="C310" t="s">
        <v>20679</v>
      </c>
      <c r="D310">
        <v>522</v>
      </c>
      <c r="E310" s="404">
        <v>171109590</v>
      </c>
      <c r="F310" s="415" t="str">
        <f t="shared" si="33"/>
        <v>Í1+)[È0lÎ</v>
      </c>
      <c r="G310" t="str">
        <f>LEFT(C310,2)</f>
        <v>36</v>
      </c>
    </row>
    <row r="311" spans="1:7" ht="22.2" hidden="1" customHeight="1">
      <c r="A311" s="403" t="s">
        <v>20680</v>
      </c>
      <c r="B311">
        <v>15200</v>
      </c>
      <c r="C311" t="s">
        <v>20681</v>
      </c>
      <c r="D311">
        <v>246</v>
      </c>
      <c r="F311" s="415" t="e">
        <f t="shared" si="33"/>
        <v>#VALUE!</v>
      </c>
    </row>
    <row r="312" spans="1:7" ht="22.2" hidden="1" customHeight="1">
      <c r="A312" s="403" t="s">
        <v>20682</v>
      </c>
      <c r="B312">
        <v>48800</v>
      </c>
      <c r="C312" t="s">
        <v>20683</v>
      </c>
      <c r="D312">
        <v>273</v>
      </c>
      <c r="F312" s="415" t="e">
        <f t="shared" si="33"/>
        <v>#VALUE!</v>
      </c>
    </row>
    <row r="313" spans="1:7" ht="22.2" customHeight="1">
      <c r="A313" s="403" t="s">
        <v>20684</v>
      </c>
      <c r="B313">
        <v>39200</v>
      </c>
      <c r="C313" t="s">
        <v>20685</v>
      </c>
      <c r="D313">
        <v>183</v>
      </c>
      <c r="E313" s="404">
        <v>171116782</v>
      </c>
      <c r="F313" s="415" t="str">
        <f t="shared" si="33"/>
        <v>Í1+0nÈ2rÎ</v>
      </c>
      <c r="G313" t="str">
        <f>LEFT(C313,2)</f>
        <v>40</v>
      </c>
    </row>
    <row r="314" spans="1:7" ht="22.2" hidden="1" customHeight="1">
      <c r="A314" s="403" t="s">
        <v>20686</v>
      </c>
      <c r="B314">
        <v>12000</v>
      </c>
      <c r="C314" t="s">
        <v>20687</v>
      </c>
      <c r="D314">
        <v>516</v>
      </c>
      <c r="F314" s="415" t="e">
        <f t="shared" si="33"/>
        <v>#VALUE!</v>
      </c>
    </row>
    <row r="315" spans="1:7" ht="22.2" hidden="1" customHeight="1">
      <c r="A315" s="403" t="s">
        <v>20688</v>
      </c>
      <c r="B315">
        <v>12000</v>
      </c>
      <c r="C315" t="s">
        <v>20689</v>
      </c>
      <c r="D315">
        <v>510</v>
      </c>
      <c r="F315" s="415" t="e">
        <f t="shared" si="33"/>
        <v>#VALUE!</v>
      </c>
    </row>
    <row r="316" spans="1:7" ht="22.2" customHeight="1">
      <c r="A316" s="403" t="s">
        <v>20690</v>
      </c>
      <c r="B316">
        <v>2100</v>
      </c>
      <c r="C316" t="s">
        <v>20691</v>
      </c>
      <c r="D316">
        <v>112</v>
      </c>
      <c r="E316" s="404">
        <v>171114649</v>
      </c>
      <c r="F316" s="415" t="str">
        <f t="shared" si="33"/>
        <v>Í1+.`È9^Î</v>
      </c>
      <c r="G316" t="str">
        <f>LEFT(C316,2)</f>
        <v>34</v>
      </c>
    </row>
    <row r="317" spans="1:7" ht="22.2" hidden="1" customHeight="1">
      <c r="A317" s="403" t="s">
        <v>20692</v>
      </c>
      <c r="B317">
        <v>113000</v>
      </c>
      <c r="C317" t="s">
        <v>20693</v>
      </c>
      <c r="D317">
        <v>384</v>
      </c>
      <c r="F317" s="415" t="e">
        <f t="shared" si="33"/>
        <v>#VALUE!</v>
      </c>
    </row>
    <row r="318" spans="1:7" ht="22.2" customHeight="1">
      <c r="A318" s="403" t="s">
        <v>20694</v>
      </c>
      <c r="B318">
        <v>15200</v>
      </c>
      <c r="C318" t="s">
        <v>20695</v>
      </c>
      <c r="D318">
        <v>119</v>
      </c>
      <c r="E318" s="404">
        <v>171115843</v>
      </c>
      <c r="F318" s="415" t="str">
        <f t="shared" si="33"/>
        <v>Í1+/tÈ3&amp;Î</v>
      </c>
      <c r="G318" t="str">
        <f>LEFT(C318,2)</f>
        <v>38</v>
      </c>
    </row>
    <row r="319" spans="1:7" ht="22.2" hidden="1" customHeight="1">
      <c r="A319" s="403" t="s">
        <v>20696</v>
      </c>
      <c r="B319">
        <v>28000</v>
      </c>
      <c r="C319" t="s">
        <v>20697</v>
      </c>
      <c r="D319">
        <v>282</v>
      </c>
      <c r="F319" s="415" t="e">
        <f t="shared" si="33"/>
        <v>#VALUE!</v>
      </c>
    </row>
    <row r="320" spans="1:7" ht="22.2" customHeight="1">
      <c r="A320" s="403" t="s">
        <v>20698</v>
      </c>
      <c r="B320">
        <v>336800</v>
      </c>
      <c r="C320" t="s">
        <v>20699</v>
      </c>
      <c r="D320">
        <v>53</v>
      </c>
      <c r="E320" s="404">
        <v>171110793</v>
      </c>
      <c r="F320" s="415" t="str">
        <f t="shared" si="33"/>
        <v>Í1+*oÈ3jÎ</v>
      </c>
      <c r="G320" t="str">
        <f t="shared" ref="G320:G325" si="41">LEFT(C320,2)</f>
        <v>06</v>
      </c>
    </row>
    <row r="321" spans="1:7" ht="22.2" customHeight="1">
      <c r="A321" s="403" t="s">
        <v>20700</v>
      </c>
      <c r="B321">
        <v>24800</v>
      </c>
      <c r="C321" t="s">
        <v>20701</v>
      </c>
      <c r="D321">
        <v>302</v>
      </c>
      <c r="E321" s="404">
        <v>171114234</v>
      </c>
      <c r="F321" s="415" t="str">
        <f t="shared" si="33"/>
        <v>Í1+.7È4jÎ</v>
      </c>
      <c r="G321" t="str">
        <f t="shared" si="41"/>
        <v>32</v>
      </c>
    </row>
    <row r="322" spans="1:7" ht="22.2" customHeight="1">
      <c r="A322" s="403" t="s">
        <v>20702</v>
      </c>
      <c r="B322">
        <v>12000</v>
      </c>
      <c r="C322" t="s">
        <v>20703</v>
      </c>
      <c r="D322">
        <v>427</v>
      </c>
      <c r="E322" s="404">
        <v>171114352</v>
      </c>
      <c r="F322" s="415" t="str">
        <f t="shared" si="33"/>
        <v>Í1+.CÈ2'Î</v>
      </c>
      <c r="G322" t="str">
        <f t="shared" si="41"/>
        <v>32</v>
      </c>
    </row>
    <row r="323" spans="1:7" ht="22.2" customHeight="1">
      <c r="A323" s="403" t="s">
        <v>20704</v>
      </c>
      <c r="B323">
        <v>10400</v>
      </c>
      <c r="C323" t="s">
        <v>20705</v>
      </c>
      <c r="D323">
        <v>320</v>
      </c>
      <c r="E323" s="404">
        <v>171114251</v>
      </c>
      <c r="F323" s="415" t="str">
        <f t="shared" ref="F323:F386" si="42">Code128(E323)</f>
        <v>Í1+.9È1`Î</v>
      </c>
      <c r="G323" t="str">
        <f t="shared" si="41"/>
        <v>32</v>
      </c>
    </row>
    <row r="324" spans="1:7" ht="22.2" hidden="1" customHeight="1">
      <c r="A324" s="403" t="s">
        <v>406</v>
      </c>
      <c r="B324">
        <v>252200</v>
      </c>
      <c r="C324" t="s">
        <v>20706</v>
      </c>
      <c r="D324">
        <v>256</v>
      </c>
      <c r="E324" s="404">
        <v>171117022</v>
      </c>
      <c r="F324" s="415" t="str">
        <f t="shared" si="42"/>
        <v>Í1+1"È2zÎ</v>
      </c>
      <c r="G324" t="str">
        <f t="shared" si="41"/>
        <v>22</v>
      </c>
    </row>
    <row r="325" spans="1:7" ht="22.2" customHeight="1">
      <c r="A325" s="403" t="s">
        <v>20707</v>
      </c>
      <c r="B325">
        <v>28000</v>
      </c>
      <c r="C325" t="s">
        <v>20708</v>
      </c>
      <c r="D325">
        <v>454</v>
      </c>
      <c r="E325" s="404">
        <v>171109651</v>
      </c>
      <c r="F325" s="415" t="str">
        <f t="shared" si="42"/>
        <v>Í1+)aÈ1#Î</v>
      </c>
      <c r="G325" t="str">
        <f t="shared" si="41"/>
        <v>36</v>
      </c>
    </row>
    <row r="326" spans="1:7" ht="22.2" hidden="1" customHeight="1">
      <c r="A326" s="403" t="s">
        <v>20709</v>
      </c>
      <c r="B326">
        <v>77600</v>
      </c>
      <c r="C326" t="s">
        <v>20710</v>
      </c>
      <c r="D326">
        <v>525</v>
      </c>
      <c r="F326" s="415" t="e">
        <f t="shared" si="42"/>
        <v>#VALUE!</v>
      </c>
    </row>
    <row r="327" spans="1:7" ht="22.2" hidden="1" customHeight="1">
      <c r="A327" s="403" t="s">
        <v>20711</v>
      </c>
      <c r="B327">
        <v>12000</v>
      </c>
      <c r="C327" t="s">
        <v>20712</v>
      </c>
      <c r="D327">
        <v>560</v>
      </c>
      <c r="F327" s="415" t="e">
        <f t="shared" si="42"/>
        <v>#VALUE!</v>
      </c>
    </row>
    <row r="328" spans="1:7" ht="22.2" customHeight="1">
      <c r="A328" s="403" t="s">
        <v>20713</v>
      </c>
      <c r="B328">
        <v>66400</v>
      </c>
      <c r="C328" t="s">
        <v>20714</v>
      </c>
      <c r="D328">
        <v>8</v>
      </c>
      <c r="E328" s="404">
        <v>171110828</v>
      </c>
      <c r="F328" s="415" t="str">
        <f t="shared" si="42"/>
        <v>Í1+*rÈ8-Î</v>
      </c>
      <c r="G328" t="str">
        <f>LEFT(C328,2)</f>
        <v>06</v>
      </c>
    </row>
    <row r="329" spans="1:7" ht="22.2" hidden="1" customHeight="1">
      <c r="A329" s="403" t="s">
        <v>20715</v>
      </c>
      <c r="B329">
        <v>159400</v>
      </c>
      <c r="C329" t="s">
        <v>20716</v>
      </c>
      <c r="D329">
        <v>302</v>
      </c>
      <c r="F329" s="415" t="e">
        <f t="shared" si="42"/>
        <v>#VALUE!</v>
      </c>
    </row>
    <row r="330" spans="1:7" ht="22.2" customHeight="1">
      <c r="A330" s="403" t="s">
        <v>20717</v>
      </c>
      <c r="B330">
        <v>24800</v>
      </c>
      <c r="C330" t="s">
        <v>20718</v>
      </c>
      <c r="D330">
        <v>297</v>
      </c>
      <c r="E330" s="404">
        <v>171109786</v>
      </c>
      <c r="F330" s="415" t="str">
        <f t="shared" si="42"/>
        <v>Í1+)nÈ6uÎ</v>
      </c>
      <c r="G330" t="str">
        <f t="shared" ref="G330:G331" si="43">LEFT(C330,2)</f>
        <v>36</v>
      </c>
    </row>
    <row r="331" spans="1:7" ht="22.2" customHeight="1">
      <c r="A331" s="403" t="s">
        <v>20719</v>
      </c>
      <c r="B331">
        <v>4700</v>
      </c>
      <c r="C331" t="s">
        <v>20720</v>
      </c>
      <c r="D331">
        <v>400</v>
      </c>
      <c r="E331" s="404">
        <v>171116087</v>
      </c>
      <c r="F331" s="415" t="str">
        <f t="shared" si="42"/>
        <v>Í1+0(È7FÎ</v>
      </c>
      <c r="G331" t="str">
        <f t="shared" si="43"/>
        <v>38</v>
      </c>
    </row>
    <row r="332" spans="1:7" ht="22.2" hidden="1" customHeight="1">
      <c r="A332" s="403" t="s">
        <v>20721</v>
      </c>
      <c r="B332">
        <v>24800</v>
      </c>
      <c r="C332" t="s">
        <v>20722</v>
      </c>
      <c r="D332">
        <v>137</v>
      </c>
      <c r="F332" s="415" t="e">
        <f t="shared" si="42"/>
        <v>#VALUE!</v>
      </c>
    </row>
    <row r="333" spans="1:7" ht="22.2" customHeight="1">
      <c r="A333" s="403" t="s">
        <v>20723</v>
      </c>
      <c r="B333">
        <v>31200</v>
      </c>
      <c r="C333" t="s">
        <v>20724</v>
      </c>
      <c r="D333">
        <v>95</v>
      </c>
      <c r="E333" s="404">
        <v>171106832</v>
      </c>
      <c r="F333" s="415" t="str">
        <f t="shared" si="42"/>
        <v>Í1+&amp;sÈ2hÎ</v>
      </c>
      <c r="G333" t="str">
        <f t="shared" ref="G333:G339" si="44">LEFT(C333,2)</f>
        <v>10</v>
      </c>
    </row>
    <row r="334" spans="1:7" ht="22.2" customHeight="1">
      <c r="A334" s="403" t="s">
        <v>20725</v>
      </c>
      <c r="B334">
        <v>18400</v>
      </c>
      <c r="C334" t="s">
        <v>20726</v>
      </c>
      <c r="D334">
        <v>361</v>
      </c>
      <c r="E334" s="404">
        <v>171114290</v>
      </c>
      <c r="F334" s="415" t="str">
        <f t="shared" si="42"/>
        <v>Í1+.=È0jÎ</v>
      </c>
      <c r="G334" t="str">
        <f t="shared" si="44"/>
        <v>32</v>
      </c>
    </row>
    <row r="335" spans="1:7" ht="22.2" customHeight="1">
      <c r="A335" s="403" t="s">
        <v>20727</v>
      </c>
      <c r="B335">
        <v>2100</v>
      </c>
      <c r="C335" t="s">
        <v>20728</v>
      </c>
      <c r="D335">
        <v>58</v>
      </c>
      <c r="E335" s="404">
        <v>171108786</v>
      </c>
      <c r="F335" s="415" t="str">
        <f t="shared" si="42"/>
        <v>Í1+(nÈ6rÎ</v>
      </c>
      <c r="G335" t="str">
        <f t="shared" si="44"/>
        <v>16</v>
      </c>
    </row>
    <row r="336" spans="1:7" ht="22.2" customHeight="1">
      <c r="A336" s="403" t="s">
        <v>20729</v>
      </c>
      <c r="B336">
        <v>3400</v>
      </c>
      <c r="C336" t="s">
        <v>20730</v>
      </c>
      <c r="D336">
        <v>257</v>
      </c>
      <c r="E336" s="404">
        <v>171115923</v>
      </c>
      <c r="F336" s="415" t="str">
        <f t="shared" si="42"/>
        <v>Í1+/|È3FÎ</v>
      </c>
      <c r="G336" t="str">
        <f t="shared" si="44"/>
        <v>38</v>
      </c>
    </row>
    <row r="337" spans="1:7" ht="22.2" customHeight="1">
      <c r="A337" s="403" t="s">
        <v>20731</v>
      </c>
      <c r="B337">
        <v>52000</v>
      </c>
      <c r="C337" t="s">
        <v>20732</v>
      </c>
      <c r="D337">
        <v>261</v>
      </c>
      <c r="E337" s="404">
        <v>171111904</v>
      </c>
      <c r="F337" s="415" t="str">
        <f t="shared" si="42"/>
        <v>Í1++zÈ48Î</v>
      </c>
      <c r="G337" t="str">
        <f t="shared" si="44"/>
        <v>24</v>
      </c>
    </row>
    <row r="338" spans="1:7" ht="22.2" customHeight="1">
      <c r="A338" s="403" t="s">
        <v>20733</v>
      </c>
      <c r="B338">
        <v>28000</v>
      </c>
      <c r="C338" t="s">
        <v>20734</v>
      </c>
      <c r="D338">
        <v>60</v>
      </c>
      <c r="E338" s="404">
        <v>171106802</v>
      </c>
      <c r="F338" s="415" t="str">
        <f t="shared" si="42"/>
        <v>Í1+&amp;pÈ2\Î</v>
      </c>
      <c r="G338" t="str">
        <f t="shared" si="44"/>
        <v>10</v>
      </c>
    </row>
    <row r="339" spans="1:7" ht="22.2" customHeight="1">
      <c r="A339" s="403" t="s">
        <v>20735</v>
      </c>
      <c r="B339">
        <v>13600</v>
      </c>
      <c r="C339" t="s">
        <v>20736</v>
      </c>
      <c r="D339">
        <v>329</v>
      </c>
      <c r="E339" s="404">
        <v>171116080</v>
      </c>
      <c r="F339" s="415" t="str">
        <f t="shared" si="42"/>
        <v>Í1+0(È0ÇÎ</v>
      </c>
      <c r="G339" t="str">
        <f t="shared" si="44"/>
        <v>38</v>
      </c>
    </row>
    <row r="340" spans="1:7" ht="22.2" hidden="1" customHeight="1">
      <c r="A340" s="403" t="s">
        <v>20737</v>
      </c>
      <c r="B340">
        <v>36000</v>
      </c>
      <c r="C340" t="s">
        <v>20738</v>
      </c>
      <c r="D340">
        <v>170</v>
      </c>
      <c r="F340" s="415" t="e">
        <f t="shared" si="42"/>
        <v>#VALUE!</v>
      </c>
    </row>
    <row r="341" spans="1:7" ht="22.2" hidden="1" customHeight="1">
      <c r="A341" s="403" t="s">
        <v>20739</v>
      </c>
      <c r="B341">
        <v>55400</v>
      </c>
      <c r="C341" t="s">
        <v>20740</v>
      </c>
      <c r="D341">
        <v>343</v>
      </c>
      <c r="F341" s="415" t="e">
        <f t="shared" si="42"/>
        <v>#VALUE!</v>
      </c>
    </row>
    <row r="342" spans="1:7" ht="22.2" customHeight="1">
      <c r="A342" s="403" t="s">
        <v>20741</v>
      </c>
      <c r="B342">
        <v>87200</v>
      </c>
      <c r="C342" t="s">
        <v>20742</v>
      </c>
      <c r="D342">
        <v>363</v>
      </c>
      <c r="E342" s="404">
        <v>171111796</v>
      </c>
      <c r="F342" s="415" t="str">
        <f t="shared" si="42"/>
        <v>Í1++oÈ6ÃÎ</v>
      </c>
      <c r="G342" t="str">
        <f t="shared" ref="G342:G346" si="45">LEFT(C342,2)</f>
        <v>24</v>
      </c>
    </row>
    <row r="343" spans="1:7" ht="22.2" customHeight="1">
      <c r="A343" s="403" t="s">
        <v>20743</v>
      </c>
      <c r="B343">
        <v>4700</v>
      </c>
      <c r="C343" t="s">
        <v>20744</v>
      </c>
      <c r="D343">
        <v>297</v>
      </c>
      <c r="E343" s="404">
        <v>171115946</v>
      </c>
      <c r="F343" s="415" t="str">
        <f t="shared" si="42"/>
        <v>Í1+/~È6`Î</v>
      </c>
      <c r="G343" t="str">
        <f t="shared" si="45"/>
        <v>38</v>
      </c>
    </row>
    <row r="344" spans="1:7" ht="22.2" customHeight="1">
      <c r="A344" s="403" t="s">
        <v>20745</v>
      </c>
      <c r="B344">
        <v>3400</v>
      </c>
      <c r="C344" t="s">
        <v>20746</v>
      </c>
      <c r="D344">
        <v>298</v>
      </c>
      <c r="E344" s="404">
        <v>171116077</v>
      </c>
      <c r="F344" s="415" t="str">
        <f t="shared" si="42"/>
        <v>Í1+0'È7BÎ</v>
      </c>
      <c r="G344" t="str">
        <f t="shared" si="45"/>
        <v>38</v>
      </c>
    </row>
    <row r="345" spans="1:7" ht="22.2" customHeight="1">
      <c r="A345" s="403" t="s">
        <v>20747</v>
      </c>
      <c r="B345">
        <v>10400</v>
      </c>
      <c r="C345" t="s">
        <v>20748</v>
      </c>
      <c r="D345">
        <v>454</v>
      </c>
      <c r="E345" s="404">
        <v>171106639</v>
      </c>
      <c r="F345" s="415" t="str">
        <f t="shared" si="42"/>
        <v>Í1+&amp;_È9BÎ</v>
      </c>
      <c r="G345" t="str">
        <f t="shared" si="45"/>
        <v>10</v>
      </c>
    </row>
    <row r="346" spans="1:7" ht="22.2" customHeight="1">
      <c r="A346" s="403" t="s">
        <v>20749</v>
      </c>
      <c r="B346">
        <v>98400</v>
      </c>
      <c r="C346" t="s">
        <v>20750</v>
      </c>
      <c r="D346">
        <v>435</v>
      </c>
      <c r="E346" s="404">
        <v>171106609</v>
      </c>
      <c r="F346" s="415" t="str">
        <f t="shared" si="42"/>
        <v>Í1+&amp;\È96Î</v>
      </c>
      <c r="G346" t="str">
        <f t="shared" si="45"/>
        <v>10</v>
      </c>
    </row>
    <row r="347" spans="1:7" ht="22.2" hidden="1" customHeight="1">
      <c r="A347" s="403" t="s">
        <v>20751</v>
      </c>
      <c r="B347">
        <v>44000</v>
      </c>
      <c r="C347" t="s">
        <v>20752</v>
      </c>
      <c r="D347">
        <v>587</v>
      </c>
      <c r="F347" s="415" t="e">
        <f t="shared" si="42"/>
        <v>#VALUE!</v>
      </c>
    </row>
    <row r="348" spans="1:7" ht="22.2" customHeight="1">
      <c r="A348" s="403" t="s">
        <v>20753</v>
      </c>
      <c r="B348">
        <v>21600</v>
      </c>
      <c r="C348" t="s">
        <v>20754</v>
      </c>
      <c r="D348">
        <v>232</v>
      </c>
      <c r="E348" s="404">
        <v>171110604</v>
      </c>
      <c r="F348" s="415" t="str">
        <f t="shared" si="42"/>
        <v>Í1+*\È4$Î</v>
      </c>
      <c r="G348" t="str">
        <f t="shared" ref="G348:G351" si="46">LEFT(C348,2)</f>
        <v>06</v>
      </c>
    </row>
    <row r="349" spans="1:7" ht="22.2" customHeight="1">
      <c r="A349" s="403" t="s">
        <v>20755</v>
      </c>
      <c r="B349">
        <v>18400</v>
      </c>
      <c r="C349" t="s">
        <v>20756</v>
      </c>
      <c r="D349">
        <v>266</v>
      </c>
      <c r="E349" s="404">
        <v>171110535</v>
      </c>
      <c r="F349" s="415" t="str">
        <f t="shared" si="42"/>
        <v>Í1+*UÈ5uÎ</v>
      </c>
      <c r="G349" t="str">
        <f t="shared" si="46"/>
        <v>06</v>
      </c>
    </row>
    <row r="350" spans="1:7" ht="22.2" customHeight="1">
      <c r="A350" s="403" t="s">
        <v>20757</v>
      </c>
      <c r="B350">
        <v>7200</v>
      </c>
      <c r="C350" t="s">
        <v>20758</v>
      </c>
      <c r="D350">
        <v>15</v>
      </c>
      <c r="E350" s="404">
        <v>171114077</v>
      </c>
      <c r="F350" s="415" t="str">
        <f t="shared" si="42"/>
        <v>Í1+.'È7&lt;Î</v>
      </c>
      <c r="G350" t="str">
        <f t="shared" si="46"/>
        <v>32</v>
      </c>
    </row>
    <row r="351" spans="1:7" ht="22.2" customHeight="1">
      <c r="A351" s="403" t="s">
        <v>20759</v>
      </c>
      <c r="B351">
        <v>36000</v>
      </c>
      <c r="C351" t="s">
        <v>20760</v>
      </c>
      <c r="D351">
        <v>419</v>
      </c>
      <c r="E351" s="404">
        <v>171109683</v>
      </c>
      <c r="F351" s="415" t="str">
        <f t="shared" si="42"/>
        <v>Í1+)dÈ3;Î</v>
      </c>
      <c r="G351" t="str">
        <f t="shared" si="46"/>
        <v>36</v>
      </c>
    </row>
    <row r="352" spans="1:7" ht="22.2" hidden="1" customHeight="1">
      <c r="A352" s="403" t="s">
        <v>20761</v>
      </c>
      <c r="B352">
        <v>157600</v>
      </c>
      <c r="C352" t="s">
        <v>20762</v>
      </c>
      <c r="D352">
        <v>593</v>
      </c>
      <c r="F352" s="415" t="e">
        <f t="shared" si="42"/>
        <v>#VALUE!</v>
      </c>
    </row>
    <row r="353" spans="1:7" ht="22.2" customHeight="1">
      <c r="A353" s="403" t="s">
        <v>20763</v>
      </c>
      <c r="B353">
        <v>71200</v>
      </c>
      <c r="C353" t="s">
        <v>20764</v>
      </c>
      <c r="D353">
        <v>112</v>
      </c>
      <c r="E353" s="404">
        <v>171108909</v>
      </c>
      <c r="F353" s="415" t="str">
        <f t="shared" si="42"/>
        <v>Í1+(zÈ9MÎ</v>
      </c>
      <c r="G353" t="str">
        <f t="shared" ref="G353:G357" si="47">LEFT(C353,2)</f>
        <v>16</v>
      </c>
    </row>
    <row r="354" spans="1:7" ht="22.2" hidden="1" customHeight="1">
      <c r="A354" s="403" t="s">
        <v>429</v>
      </c>
      <c r="B354">
        <v>138600</v>
      </c>
      <c r="C354" t="s">
        <v>20765</v>
      </c>
      <c r="D354">
        <v>279</v>
      </c>
      <c r="E354" s="404">
        <v>171117044</v>
      </c>
      <c r="F354" s="415" t="str">
        <f t="shared" si="42"/>
        <v>Í1+1$È4'Î</v>
      </c>
      <c r="G354" t="str">
        <f t="shared" si="47"/>
        <v>22</v>
      </c>
    </row>
    <row r="355" spans="1:7" ht="22.2" hidden="1" customHeight="1">
      <c r="A355" s="403" t="s">
        <v>331</v>
      </c>
      <c r="B355">
        <v>341800</v>
      </c>
      <c r="C355" t="s">
        <v>20766</v>
      </c>
      <c r="D355">
        <v>181</v>
      </c>
      <c r="E355" s="404">
        <v>171116953</v>
      </c>
      <c r="F355" s="415" t="str">
        <f t="shared" si="42"/>
        <v>Í1+0ÃÈ3UÎ</v>
      </c>
      <c r="G355" t="str">
        <f t="shared" si="47"/>
        <v>22</v>
      </c>
    </row>
    <row r="356" spans="1:7" ht="22.2" hidden="1" customHeight="1">
      <c r="A356" s="403" t="s">
        <v>300</v>
      </c>
      <c r="B356">
        <v>207400</v>
      </c>
      <c r="C356" t="s">
        <v>20767</v>
      </c>
      <c r="D356">
        <v>150</v>
      </c>
      <c r="E356" s="404">
        <v>171116925</v>
      </c>
      <c r="F356" s="415" t="str">
        <f t="shared" si="42"/>
        <v>Í1+0|È5UÎ</v>
      </c>
      <c r="G356" t="str">
        <f t="shared" si="47"/>
        <v>22</v>
      </c>
    </row>
    <row r="357" spans="1:7" ht="22.2" customHeight="1">
      <c r="A357" s="403" t="s">
        <v>20768</v>
      </c>
      <c r="B357">
        <v>20000</v>
      </c>
      <c r="C357" t="s">
        <v>20769</v>
      </c>
      <c r="D357">
        <v>62</v>
      </c>
      <c r="E357" s="404">
        <v>171114602</v>
      </c>
      <c r="F357" s="415" t="str">
        <f t="shared" si="42"/>
        <v>Í1+.\È2$Î</v>
      </c>
      <c r="G357" t="str">
        <f t="shared" si="47"/>
        <v>34</v>
      </c>
    </row>
    <row r="358" spans="1:7" ht="22.2" hidden="1" customHeight="1">
      <c r="A358" s="403" t="s">
        <v>20770</v>
      </c>
      <c r="B358">
        <v>2100</v>
      </c>
      <c r="C358" t="s">
        <v>20771</v>
      </c>
      <c r="D358">
        <v>139</v>
      </c>
      <c r="F358" s="415" t="e">
        <f t="shared" si="42"/>
        <v>#VALUE!</v>
      </c>
    </row>
    <row r="359" spans="1:7" ht="22.2" hidden="1" customHeight="1">
      <c r="A359" s="403" t="s">
        <v>20772</v>
      </c>
      <c r="B359">
        <v>32800</v>
      </c>
      <c r="C359" t="s">
        <v>20773</v>
      </c>
      <c r="D359">
        <v>245</v>
      </c>
      <c r="F359" s="415" t="e">
        <f t="shared" si="42"/>
        <v>#VALUE!</v>
      </c>
    </row>
    <row r="360" spans="1:7" ht="22.2" hidden="1" customHeight="1">
      <c r="A360" s="403" t="s">
        <v>20774</v>
      </c>
      <c r="B360">
        <v>578600</v>
      </c>
      <c r="C360" t="s">
        <v>20775</v>
      </c>
      <c r="D360">
        <v>13</v>
      </c>
      <c r="E360" s="404">
        <v>171116105</v>
      </c>
      <c r="F360" s="415" t="str">
        <f t="shared" si="42"/>
        <v>Í1+0*È5BÎ</v>
      </c>
      <c r="G360" t="str">
        <f t="shared" ref="G360:G362" si="48">LEFT(C360,2)</f>
        <v>22</v>
      </c>
    </row>
    <row r="361" spans="1:7" ht="22.2" hidden="1" customHeight="1">
      <c r="A361" s="403" t="s">
        <v>203</v>
      </c>
      <c r="B361">
        <v>426600</v>
      </c>
      <c r="C361" t="s">
        <v>20776</v>
      </c>
      <c r="D361">
        <v>53</v>
      </c>
      <c r="E361" s="404">
        <v>171116143</v>
      </c>
      <c r="F361" s="415" t="str">
        <f t="shared" si="42"/>
        <v>Í1+0.È3FÎ</v>
      </c>
      <c r="G361" t="str">
        <f t="shared" si="48"/>
        <v>22</v>
      </c>
    </row>
    <row r="362" spans="1:7" ht="22.2" customHeight="1">
      <c r="A362" s="403" t="s">
        <v>20777</v>
      </c>
      <c r="B362">
        <v>4700</v>
      </c>
      <c r="C362" t="s">
        <v>20778</v>
      </c>
      <c r="D362">
        <v>253</v>
      </c>
      <c r="E362" s="404">
        <v>171114775</v>
      </c>
      <c r="F362" s="415" t="str">
        <f t="shared" si="42"/>
        <v>Í1+.mÈ5zÎ</v>
      </c>
      <c r="G362" t="str">
        <f t="shared" si="48"/>
        <v>34</v>
      </c>
    </row>
    <row r="363" spans="1:7" ht="22.2" hidden="1" customHeight="1">
      <c r="A363" s="403" t="s">
        <v>20779</v>
      </c>
      <c r="B363">
        <v>20000</v>
      </c>
      <c r="C363" t="s">
        <v>20780</v>
      </c>
      <c r="D363">
        <v>525</v>
      </c>
      <c r="F363" s="415" t="e">
        <f t="shared" si="42"/>
        <v>#VALUE!</v>
      </c>
    </row>
    <row r="364" spans="1:7" ht="22.2" customHeight="1">
      <c r="A364" s="403" t="s">
        <v>20781</v>
      </c>
      <c r="B364">
        <v>4700</v>
      </c>
      <c r="C364" t="s">
        <v>20782</v>
      </c>
      <c r="D364">
        <v>13</v>
      </c>
      <c r="E364" s="404">
        <v>171114048</v>
      </c>
      <c r="F364" s="415" t="str">
        <f t="shared" si="42"/>
        <v>Í1+.$È86Î</v>
      </c>
      <c r="G364" t="str">
        <f t="shared" ref="G364:G365" si="49">LEFT(C364,2)</f>
        <v>32</v>
      </c>
    </row>
    <row r="365" spans="1:7" ht="22.2" customHeight="1">
      <c r="A365" s="403" t="s">
        <v>20783</v>
      </c>
      <c r="B365">
        <v>8800</v>
      </c>
      <c r="C365" t="s">
        <v>20784</v>
      </c>
      <c r="D365">
        <v>74</v>
      </c>
      <c r="E365" s="404">
        <v>171112030</v>
      </c>
      <c r="F365" s="415" t="str">
        <f t="shared" si="42"/>
        <v>Í1+,#È0cÎ</v>
      </c>
      <c r="G365" t="str">
        <f t="shared" si="49"/>
        <v>24</v>
      </c>
    </row>
    <row r="366" spans="1:7" ht="22.2" hidden="1" customHeight="1">
      <c r="A366" s="403" t="s">
        <v>16085</v>
      </c>
      <c r="B366">
        <v>7200</v>
      </c>
      <c r="C366" t="s">
        <v>20785</v>
      </c>
      <c r="D366">
        <v>381</v>
      </c>
      <c r="F366" s="415" t="e">
        <f t="shared" si="42"/>
        <v>#VALUE!</v>
      </c>
    </row>
    <row r="367" spans="1:7" ht="22.2" hidden="1" customHeight="1">
      <c r="A367" s="403" t="s">
        <v>186</v>
      </c>
      <c r="B367">
        <v>290600</v>
      </c>
      <c r="C367" t="s">
        <v>20786</v>
      </c>
      <c r="D367">
        <v>36</v>
      </c>
      <c r="E367" s="404">
        <v>171116127</v>
      </c>
      <c r="F367" s="415" t="str">
        <f t="shared" si="42"/>
        <v>Í1+0,È7VÎ</v>
      </c>
      <c r="G367" t="str">
        <f>LEFT(C367,2)</f>
        <v>22</v>
      </c>
    </row>
    <row r="368" spans="1:7" ht="22.2" hidden="1" customHeight="1">
      <c r="A368" s="403" t="s">
        <v>20787</v>
      </c>
      <c r="B368">
        <v>15200</v>
      </c>
      <c r="C368" t="s">
        <v>20788</v>
      </c>
      <c r="D368">
        <v>510</v>
      </c>
      <c r="F368" s="415" t="e">
        <f t="shared" si="42"/>
        <v>#VALUE!</v>
      </c>
    </row>
    <row r="369" spans="1:7" ht="22.2" customHeight="1">
      <c r="A369" s="403" t="s">
        <v>20789</v>
      </c>
      <c r="B369">
        <v>48800</v>
      </c>
      <c r="C369" t="s">
        <v>20790</v>
      </c>
      <c r="D369">
        <v>382</v>
      </c>
      <c r="E369" s="404">
        <v>171107244</v>
      </c>
      <c r="F369" s="415" t="str">
        <f t="shared" si="42"/>
        <v>Í1+'8È4YÎ</v>
      </c>
      <c r="G369" t="str">
        <f t="shared" ref="G369:G374" si="50">LEFT(C369,2)</f>
        <v>04</v>
      </c>
    </row>
    <row r="370" spans="1:7" ht="22.2" customHeight="1">
      <c r="A370" s="403" t="s">
        <v>13198</v>
      </c>
      <c r="B370">
        <v>4700</v>
      </c>
      <c r="C370" t="s">
        <v>20791</v>
      </c>
      <c r="D370">
        <v>392</v>
      </c>
      <c r="E370" s="404">
        <v>171107254</v>
      </c>
      <c r="F370" s="415" t="str">
        <f t="shared" si="42"/>
        <v>Í1+'9È4]Î</v>
      </c>
      <c r="G370" t="str">
        <f t="shared" si="50"/>
        <v>04</v>
      </c>
    </row>
    <row r="371" spans="1:7" ht="22.2" customHeight="1">
      <c r="A371" s="403" t="s">
        <v>20792</v>
      </c>
      <c r="B371">
        <v>13600</v>
      </c>
      <c r="C371" t="s">
        <v>20793</v>
      </c>
      <c r="D371">
        <v>45</v>
      </c>
      <c r="E371" s="404">
        <v>171107039</v>
      </c>
      <c r="F371" s="415" t="str">
        <f t="shared" si="42"/>
        <v>Í1+'#È9#Î</v>
      </c>
      <c r="G371" t="str">
        <f t="shared" si="50"/>
        <v>04</v>
      </c>
    </row>
    <row r="372" spans="1:7" ht="22.2" customHeight="1">
      <c r="A372" s="403" t="s">
        <v>20794</v>
      </c>
      <c r="B372">
        <v>12000</v>
      </c>
      <c r="C372" t="s">
        <v>20795</v>
      </c>
      <c r="D372">
        <v>46</v>
      </c>
      <c r="E372" s="404">
        <v>171107038</v>
      </c>
      <c r="F372" s="415" t="str">
        <f t="shared" si="42"/>
        <v>Í1+'#È8ÈÎ</v>
      </c>
      <c r="G372" t="str">
        <f t="shared" si="50"/>
        <v>04</v>
      </c>
    </row>
    <row r="373" spans="1:7" ht="22.2" customHeight="1">
      <c r="A373" s="403" t="s">
        <v>20796</v>
      </c>
      <c r="B373">
        <v>13600</v>
      </c>
      <c r="C373" t="s">
        <v>20797</v>
      </c>
      <c r="D373">
        <v>184</v>
      </c>
      <c r="E373" s="404">
        <v>171114711</v>
      </c>
      <c r="F373" s="415" t="str">
        <f t="shared" si="42"/>
        <v>Í1+.gÈ1JÎ</v>
      </c>
      <c r="G373" t="str">
        <f t="shared" si="50"/>
        <v>34</v>
      </c>
    </row>
    <row r="374" spans="1:7" ht="22.2" customHeight="1">
      <c r="A374" s="403" t="s">
        <v>20798</v>
      </c>
      <c r="B374">
        <v>42400</v>
      </c>
      <c r="C374" t="s">
        <v>20799</v>
      </c>
      <c r="D374">
        <v>147</v>
      </c>
      <c r="E374" s="404">
        <v>171107074</v>
      </c>
      <c r="F374" s="415" t="str">
        <f t="shared" si="42"/>
        <v>Í1+''È4|Î</v>
      </c>
      <c r="G374" t="str">
        <f t="shared" si="50"/>
        <v>04</v>
      </c>
    </row>
    <row r="375" spans="1:7" ht="22.2" hidden="1" customHeight="1">
      <c r="A375" s="403" t="s">
        <v>3238</v>
      </c>
      <c r="B375">
        <v>132200</v>
      </c>
      <c r="C375" t="s">
        <v>20800</v>
      </c>
      <c r="D375">
        <v>317</v>
      </c>
      <c r="F375" s="415" t="e">
        <f t="shared" si="42"/>
        <v>#VALUE!</v>
      </c>
    </row>
    <row r="376" spans="1:7" ht="22.2" hidden="1" customHeight="1">
      <c r="A376" s="403" t="s">
        <v>326</v>
      </c>
      <c r="B376">
        <v>545000</v>
      </c>
      <c r="C376" t="s">
        <v>20801</v>
      </c>
      <c r="D376">
        <v>176</v>
      </c>
      <c r="E376" s="404">
        <v>171116948</v>
      </c>
      <c r="F376" s="415" t="str">
        <f t="shared" si="42"/>
        <v>Í1+0~È8oÎ</v>
      </c>
      <c r="G376" t="str">
        <f t="shared" ref="G376:G385" si="51">LEFT(C376,2)</f>
        <v>22</v>
      </c>
    </row>
    <row r="377" spans="1:7" ht="22.2" customHeight="1">
      <c r="A377" s="403" t="s">
        <v>7501</v>
      </c>
      <c r="B377">
        <v>3400</v>
      </c>
      <c r="C377" t="s">
        <v>20802</v>
      </c>
      <c r="D377">
        <v>382</v>
      </c>
      <c r="E377" s="404">
        <v>171111956</v>
      </c>
      <c r="F377" s="415" t="str">
        <f t="shared" si="42"/>
        <v>Í1++ÃÈ6XÎ</v>
      </c>
      <c r="G377" t="str">
        <f t="shared" si="51"/>
        <v>24</v>
      </c>
    </row>
    <row r="378" spans="1:7" ht="22.2" customHeight="1">
      <c r="A378" s="403" t="s">
        <v>20803</v>
      </c>
      <c r="B378">
        <v>15200</v>
      </c>
      <c r="C378" t="s">
        <v>20804</v>
      </c>
      <c r="D378">
        <v>86</v>
      </c>
      <c r="E378" s="404">
        <v>171114108</v>
      </c>
      <c r="F378" s="415" t="str">
        <f t="shared" si="42"/>
        <v>Í1+.*È8NÎ</v>
      </c>
      <c r="G378" t="str">
        <f t="shared" si="51"/>
        <v>32</v>
      </c>
    </row>
    <row r="379" spans="1:7" ht="22.2" customHeight="1">
      <c r="A379" s="403" t="s">
        <v>20805</v>
      </c>
      <c r="B379">
        <v>50400</v>
      </c>
      <c r="C379" t="s">
        <v>20806</v>
      </c>
      <c r="D379">
        <v>108</v>
      </c>
      <c r="E379" s="404">
        <v>171108934</v>
      </c>
      <c r="F379" s="415" t="str">
        <f t="shared" si="42"/>
        <v>Í1+(}È4;Î</v>
      </c>
      <c r="G379" t="str">
        <f t="shared" si="51"/>
        <v>16</v>
      </c>
    </row>
    <row r="380" spans="1:7" ht="22.2" customHeight="1">
      <c r="A380" s="403" t="s">
        <v>20807</v>
      </c>
      <c r="B380">
        <v>28000</v>
      </c>
      <c r="C380" t="s">
        <v>20808</v>
      </c>
      <c r="D380">
        <v>173</v>
      </c>
      <c r="E380" s="404">
        <v>171113980</v>
      </c>
      <c r="F380" s="415" t="str">
        <f t="shared" si="42"/>
        <v>Í1+-ÆÈ0FÎ</v>
      </c>
      <c r="G380" t="str">
        <f t="shared" si="51"/>
        <v>32</v>
      </c>
    </row>
    <row r="381" spans="1:7" ht="22.2" hidden="1" customHeight="1">
      <c r="A381" s="403" t="s">
        <v>167</v>
      </c>
      <c r="B381">
        <v>175400</v>
      </c>
      <c r="C381" t="s">
        <v>20809</v>
      </c>
      <c r="D381">
        <v>22</v>
      </c>
      <c r="E381" s="404">
        <v>171116113</v>
      </c>
      <c r="F381" s="415" t="str">
        <f t="shared" si="42"/>
        <v>Í1+0+È3:Î</v>
      </c>
      <c r="G381" t="str">
        <f t="shared" si="51"/>
        <v>22</v>
      </c>
    </row>
    <row r="382" spans="1:7" ht="22.2" customHeight="1">
      <c r="A382" s="403" t="s">
        <v>20810</v>
      </c>
      <c r="B382">
        <v>16800</v>
      </c>
      <c r="C382" t="s">
        <v>20811</v>
      </c>
      <c r="D382">
        <v>324</v>
      </c>
      <c r="E382" s="404">
        <v>171114255</v>
      </c>
      <c r="F382" s="415" t="str">
        <f t="shared" si="42"/>
        <v>Í1+.9È5xÎ</v>
      </c>
      <c r="G382" t="str">
        <f t="shared" si="51"/>
        <v>32</v>
      </c>
    </row>
    <row r="383" spans="1:7" ht="22.2" customHeight="1">
      <c r="A383" s="403" t="s">
        <v>20812</v>
      </c>
      <c r="B383">
        <v>12000</v>
      </c>
      <c r="C383" t="s">
        <v>20813</v>
      </c>
      <c r="D383">
        <v>142</v>
      </c>
      <c r="E383" s="404">
        <v>171111820</v>
      </c>
      <c r="F383" s="415" t="str">
        <f t="shared" si="42"/>
        <v>Í1++rÈ0gÎ</v>
      </c>
      <c r="G383" t="str">
        <f t="shared" si="51"/>
        <v>24</v>
      </c>
    </row>
    <row r="384" spans="1:7" ht="22.2" customHeight="1">
      <c r="A384" s="403" t="s">
        <v>20814</v>
      </c>
      <c r="B384">
        <v>13600</v>
      </c>
      <c r="C384" t="s">
        <v>20815</v>
      </c>
      <c r="D384">
        <v>113</v>
      </c>
      <c r="E384" s="404">
        <v>171114650</v>
      </c>
      <c r="F384" s="415" t="str">
        <f t="shared" si="42"/>
        <v>Í1+.aÈ0,Î</v>
      </c>
      <c r="G384" t="str">
        <f t="shared" si="51"/>
        <v>34</v>
      </c>
    </row>
    <row r="385" spans="1:7" ht="22.2" customHeight="1">
      <c r="A385" s="403" t="s">
        <v>20816</v>
      </c>
      <c r="B385">
        <v>32800</v>
      </c>
      <c r="C385" t="s">
        <v>20817</v>
      </c>
      <c r="D385">
        <v>145</v>
      </c>
      <c r="E385" s="404">
        <v>171111822</v>
      </c>
      <c r="F385" s="415" t="str">
        <f t="shared" si="42"/>
        <v>Í1++rÈ2sÎ</v>
      </c>
      <c r="G385" t="str">
        <f t="shared" si="51"/>
        <v>24</v>
      </c>
    </row>
    <row r="386" spans="1:7" ht="22.2" hidden="1" customHeight="1">
      <c r="A386" s="403" t="s">
        <v>20818</v>
      </c>
      <c r="B386">
        <v>73000</v>
      </c>
      <c r="C386" t="s">
        <v>20819</v>
      </c>
      <c r="D386">
        <v>422</v>
      </c>
      <c r="F386" s="415" t="e">
        <f t="shared" si="42"/>
        <v>#VALUE!</v>
      </c>
    </row>
    <row r="387" spans="1:7" ht="22.2" customHeight="1">
      <c r="A387" s="403" t="s">
        <v>20820</v>
      </c>
      <c r="B387">
        <v>15200</v>
      </c>
      <c r="C387" t="s">
        <v>20821</v>
      </c>
      <c r="D387">
        <v>200</v>
      </c>
      <c r="E387" s="404">
        <v>171110652</v>
      </c>
      <c r="F387" s="415" t="str">
        <f t="shared" ref="F387:F450" si="52">Code128(E387)</f>
        <v>Í1+*aÈ2,Î</v>
      </c>
      <c r="G387" t="str">
        <f t="shared" ref="G387:G390" si="53">LEFT(C387,2)</f>
        <v>06</v>
      </c>
    </row>
    <row r="388" spans="1:7" ht="22.2" customHeight="1">
      <c r="A388" s="403" t="s">
        <v>20822</v>
      </c>
      <c r="B388">
        <v>48800</v>
      </c>
      <c r="C388" t="s">
        <v>20823</v>
      </c>
      <c r="D388">
        <v>233</v>
      </c>
      <c r="E388" s="404">
        <v>171114756</v>
      </c>
      <c r="F388" s="415" t="str">
        <f t="shared" si="52"/>
        <v>Í1+.kÈ6xÎ</v>
      </c>
      <c r="G388" t="str">
        <f t="shared" si="53"/>
        <v>34</v>
      </c>
    </row>
    <row r="389" spans="1:7" ht="22.2" hidden="1" customHeight="1">
      <c r="A389" s="403" t="s">
        <v>20824</v>
      </c>
      <c r="B389">
        <v>279400</v>
      </c>
      <c r="C389" t="s">
        <v>20825</v>
      </c>
      <c r="D389">
        <v>283</v>
      </c>
      <c r="E389" s="404">
        <v>171117048</v>
      </c>
      <c r="F389" s="415" t="str">
        <f t="shared" si="52"/>
        <v>Í1+1$È8?Î</v>
      </c>
      <c r="G389" t="str">
        <f t="shared" si="53"/>
        <v>22</v>
      </c>
    </row>
    <row r="390" spans="1:7" ht="22.2" hidden="1" customHeight="1">
      <c r="A390" s="403" t="s">
        <v>20826</v>
      </c>
      <c r="B390">
        <v>842600</v>
      </c>
      <c r="C390" t="s">
        <v>20827</v>
      </c>
      <c r="D390">
        <v>62</v>
      </c>
      <c r="E390" s="404">
        <v>171116152</v>
      </c>
      <c r="F390" s="415" t="str">
        <f t="shared" si="52"/>
        <v>Í1+0/È2DÎ</v>
      </c>
      <c r="G390" t="str">
        <f t="shared" si="53"/>
        <v>22</v>
      </c>
    </row>
    <row r="391" spans="1:7" ht="22.2" hidden="1" customHeight="1">
      <c r="A391" s="403" t="s">
        <v>20828</v>
      </c>
      <c r="B391">
        <v>18400</v>
      </c>
      <c r="C391" t="s">
        <v>20829</v>
      </c>
      <c r="D391">
        <v>516</v>
      </c>
      <c r="F391" s="415" t="e">
        <f t="shared" si="52"/>
        <v>#VALUE!</v>
      </c>
    </row>
    <row r="392" spans="1:7" ht="22.2" hidden="1" customHeight="1">
      <c r="A392" s="403" t="s">
        <v>20830</v>
      </c>
      <c r="B392">
        <v>12000</v>
      </c>
      <c r="C392" t="s">
        <v>20831</v>
      </c>
      <c r="D392">
        <v>174</v>
      </c>
      <c r="F392" s="415" t="e">
        <f t="shared" si="52"/>
        <v>#VALUE!</v>
      </c>
    </row>
    <row r="393" spans="1:7" ht="22.2" hidden="1" customHeight="1">
      <c r="A393" s="403" t="s">
        <v>20832</v>
      </c>
      <c r="B393">
        <v>84000</v>
      </c>
      <c r="C393" t="s">
        <v>20833</v>
      </c>
      <c r="D393">
        <v>173</v>
      </c>
      <c r="F393" s="415" t="e">
        <f t="shared" si="52"/>
        <v>#VALUE!</v>
      </c>
    </row>
    <row r="394" spans="1:7" ht="22.2" customHeight="1">
      <c r="A394" s="403" t="s">
        <v>20834</v>
      </c>
      <c r="B394">
        <v>50400</v>
      </c>
      <c r="C394" t="s">
        <v>20835</v>
      </c>
      <c r="D394">
        <v>274</v>
      </c>
      <c r="E394" s="404">
        <v>171109803</v>
      </c>
      <c r="F394" s="415" t="str">
        <f t="shared" si="52"/>
        <v>Í1+)pÈ3kÎ</v>
      </c>
      <c r="G394" t="str">
        <f t="shared" ref="G394:G400" si="54">LEFT(C394,2)</f>
        <v>36</v>
      </c>
    </row>
    <row r="395" spans="1:7" ht="22.2" customHeight="1">
      <c r="A395" s="403" t="s">
        <v>20836</v>
      </c>
      <c r="B395">
        <v>8800</v>
      </c>
      <c r="C395" t="s">
        <v>20837</v>
      </c>
      <c r="D395">
        <v>21</v>
      </c>
      <c r="E395" s="404">
        <v>171116659</v>
      </c>
      <c r="F395" s="415" t="str">
        <f t="shared" si="52"/>
        <v>Í1+0aÈ9hÎ</v>
      </c>
      <c r="G395" t="str">
        <f t="shared" si="54"/>
        <v>40</v>
      </c>
    </row>
    <row r="396" spans="1:7" ht="22.2" customHeight="1">
      <c r="A396" s="403" t="s">
        <v>20838</v>
      </c>
      <c r="B396">
        <v>13600</v>
      </c>
      <c r="C396" t="s">
        <v>20839</v>
      </c>
      <c r="D396">
        <v>49</v>
      </c>
      <c r="E396" s="404">
        <v>171116686</v>
      </c>
      <c r="F396" s="415" t="str">
        <f t="shared" si="52"/>
        <v>Í1+0dÈ6bÎ</v>
      </c>
      <c r="G396" t="str">
        <f t="shared" si="54"/>
        <v>40</v>
      </c>
    </row>
    <row r="397" spans="1:7" ht="22.2" customHeight="1">
      <c r="A397" s="403" t="s">
        <v>20840</v>
      </c>
      <c r="B397">
        <v>10400</v>
      </c>
      <c r="C397" t="s">
        <v>20841</v>
      </c>
      <c r="D397">
        <v>379</v>
      </c>
      <c r="E397" s="404">
        <v>171107241</v>
      </c>
      <c r="F397" s="415" t="str">
        <f t="shared" si="52"/>
        <v>Í1+'8È1GÎ</v>
      </c>
      <c r="G397" t="str">
        <f t="shared" si="54"/>
        <v>04</v>
      </c>
    </row>
    <row r="398" spans="1:7" ht="22.2" customHeight="1">
      <c r="A398" s="403" t="s">
        <v>20842</v>
      </c>
      <c r="B398">
        <v>32800</v>
      </c>
      <c r="C398" t="s">
        <v>20843</v>
      </c>
      <c r="D398">
        <v>82</v>
      </c>
      <c r="E398" s="404">
        <v>171107177</v>
      </c>
      <c r="F398" s="415" t="str">
        <f t="shared" si="52"/>
        <v>Í1+'1È7OÎ</v>
      </c>
      <c r="G398" t="str">
        <f t="shared" si="54"/>
        <v>04</v>
      </c>
    </row>
    <row r="399" spans="1:7" ht="22.2" customHeight="1">
      <c r="A399" s="403" t="s">
        <v>20844</v>
      </c>
      <c r="B399">
        <v>8800</v>
      </c>
      <c r="C399" t="s">
        <v>20845</v>
      </c>
      <c r="D399">
        <v>311</v>
      </c>
      <c r="E399" s="404">
        <v>171114831</v>
      </c>
      <c r="F399" s="415" t="str">
        <f t="shared" si="52"/>
        <v>Í1+.sÈ1zÎ</v>
      </c>
      <c r="G399" t="str">
        <f t="shared" si="54"/>
        <v>34</v>
      </c>
    </row>
    <row r="400" spans="1:7" ht="22.2" customHeight="1">
      <c r="A400" s="403" t="s">
        <v>20846</v>
      </c>
      <c r="B400">
        <v>13600</v>
      </c>
      <c r="C400" t="s">
        <v>20847</v>
      </c>
      <c r="D400">
        <v>207</v>
      </c>
      <c r="E400" s="404">
        <v>171110525</v>
      </c>
      <c r="F400" s="415" t="str">
        <f t="shared" si="52"/>
        <v>Í1+*TÈ5qÎ</v>
      </c>
      <c r="G400" t="str">
        <f t="shared" si="54"/>
        <v>06</v>
      </c>
    </row>
    <row r="401" spans="1:7" ht="22.2" hidden="1" customHeight="1">
      <c r="A401" s="403" t="s">
        <v>20848</v>
      </c>
      <c r="B401">
        <v>3400</v>
      </c>
      <c r="C401" t="s">
        <v>20849</v>
      </c>
      <c r="D401">
        <v>504</v>
      </c>
      <c r="F401" s="415" t="e">
        <f t="shared" si="52"/>
        <v>#VALUE!</v>
      </c>
    </row>
    <row r="402" spans="1:7" ht="22.2" customHeight="1">
      <c r="A402" s="403" t="s">
        <v>20850</v>
      </c>
      <c r="B402">
        <v>55200</v>
      </c>
      <c r="C402" t="s">
        <v>20851</v>
      </c>
      <c r="D402">
        <v>192</v>
      </c>
      <c r="E402" s="404">
        <v>171107045</v>
      </c>
      <c r="F402" s="415" t="str">
        <f t="shared" si="52"/>
        <v>Í1+'$È5vÎ</v>
      </c>
      <c r="G402" t="str">
        <f>LEFT(C402,2)</f>
        <v>04</v>
      </c>
    </row>
    <row r="403" spans="1:7" ht="22.2" hidden="1" customHeight="1">
      <c r="A403" s="403" t="s">
        <v>20852</v>
      </c>
      <c r="B403">
        <v>3400</v>
      </c>
      <c r="C403" t="s">
        <v>20853</v>
      </c>
      <c r="D403">
        <v>498</v>
      </c>
      <c r="F403" s="415" t="e">
        <f t="shared" si="52"/>
        <v>#VALUE!</v>
      </c>
    </row>
    <row r="404" spans="1:7" ht="22.2" customHeight="1">
      <c r="A404" s="403" t="s">
        <v>20854</v>
      </c>
      <c r="B404">
        <v>12000</v>
      </c>
      <c r="C404" t="s">
        <v>20855</v>
      </c>
      <c r="D404">
        <v>82</v>
      </c>
      <c r="E404" s="404">
        <v>171111879</v>
      </c>
      <c r="F404" s="415" t="str">
        <f t="shared" si="52"/>
        <v>Í1++wÈ9JÎ</v>
      </c>
      <c r="G404" t="str">
        <f t="shared" ref="G404:G405" si="55">LEFT(C404,2)</f>
        <v>24</v>
      </c>
    </row>
    <row r="405" spans="1:7" ht="22.2" customHeight="1">
      <c r="A405" s="403" t="s">
        <v>20856</v>
      </c>
      <c r="B405">
        <v>4700</v>
      </c>
      <c r="C405" t="s">
        <v>20857</v>
      </c>
      <c r="D405">
        <v>118</v>
      </c>
      <c r="E405" s="404">
        <v>171114119</v>
      </c>
      <c r="F405" s="415" t="str">
        <f t="shared" si="52"/>
        <v>Í1+.+È9XÎ</v>
      </c>
      <c r="G405" t="str">
        <f t="shared" si="55"/>
        <v>32</v>
      </c>
    </row>
    <row r="406" spans="1:7" ht="22.2" hidden="1" customHeight="1">
      <c r="A406" s="403" t="s">
        <v>20858</v>
      </c>
      <c r="B406">
        <v>10400</v>
      </c>
      <c r="C406" t="s">
        <v>20859</v>
      </c>
      <c r="D406">
        <v>99</v>
      </c>
      <c r="F406" s="415" t="e">
        <f t="shared" si="52"/>
        <v>#VALUE!</v>
      </c>
    </row>
    <row r="407" spans="1:7" ht="22.2" customHeight="1">
      <c r="A407" s="403" t="s">
        <v>20860</v>
      </c>
      <c r="B407">
        <v>58400</v>
      </c>
      <c r="C407" t="s">
        <v>20861</v>
      </c>
      <c r="D407">
        <v>171</v>
      </c>
      <c r="E407" s="404">
        <v>171112097</v>
      </c>
      <c r="F407" s="415" t="str">
        <f t="shared" si="52"/>
        <v>Í1+,)È7&gt;Î</v>
      </c>
      <c r="G407" t="str">
        <f t="shared" ref="G407:G408" si="56">LEFT(C407,2)</f>
        <v>24</v>
      </c>
    </row>
    <row r="408" spans="1:7" ht="22.2" customHeight="1">
      <c r="A408" s="403" t="s">
        <v>20862</v>
      </c>
      <c r="B408">
        <v>15200</v>
      </c>
      <c r="C408" t="s">
        <v>20863</v>
      </c>
      <c r="D408">
        <v>93</v>
      </c>
      <c r="E408" s="404">
        <v>171115824</v>
      </c>
      <c r="F408" s="415" t="str">
        <f t="shared" si="52"/>
        <v>Í1+/rÈ4$Î</v>
      </c>
      <c r="G408" t="str">
        <f t="shared" si="56"/>
        <v>38</v>
      </c>
    </row>
    <row r="409" spans="1:7" ht="22.2" hidden="1" customHeight="1">
      <c r="A409" s="403" t="s">
        <v>20864</v>
      </c>
      <c r="B409">
        <v>133800</v>
      </c>
      <c r="C409" t="s">
        <v>20865</v>
      </c>
      <c r="D409">
        <v>304</v>
      </c>
      <c r="F409" s="415" t="e">
        <f t="shared" si="52"/>
        <v>#VALUE!</v>
      </c>
    </row>
    <row r="410" spans="1:7" ht="22.2" hidden="1" customHeight="1">
      <c r="A410" s="403" t="s">
        <v>20866</v>
      </c>
      <c r="B410">
        <v>16800</v>
      </c>
      <c r="C410" t="s">
        <v>20867</v>
      </c>
      <c r="D410">
        <v>547</v>
      </c>
      <c r="F410" s="415" t="e">
        <f t="shared" si="52"/>
        <v>#VALUE!</v>
      </c>
    </row>
    <row r="411" spans="1:7" ht="22.2" hidden="1" customHeight="1">
      <c r="A411" s="403" t="s">
        <v>20868</v>
      </c>
      <c r="B411">
        <v>18400</v>
      </c>
      <c r="C411" t="s">
        <v>20869</v>
      </c>
      <c r="D411">
        <v>138</v>
      </c>
      <c r="F411" s="415" t="e">
        <f t="shared" si="52"/>
        <v>#VALUE!</v>
      </c>
    </row>
    <row r="412" spans="1:7" ht="22.2" customHeight="1">
      <c r="A412" s="403" t="s">
        <v>20870</v>
      </c>
      <c r="B412">
        <v>4700</v>
      </c>
      <c r="C412" t="s">
        <v>20871</v>
      </c>
      <c r="D412">
        <v>131</v>
      </c>
      <c r="E412" s="404">
        <v>171107135</v>
      </c>
      <c r="F412" s="415" t="str">
        <f t="shared" si="52"/>
        <v>Í1+'-È53Î</v>
      </c>
      <c r="G412" t="str">
        <f t="shared" ref="G412:G415" si="57">LEFT(C412,2)</f>
        <v>04</v>
      </c>
    </row>
    <row r="413" spans="1:7" ht="22.2" customHeight="1">
      <c r="A413" s="403" t="s">
        <v>20872</v>
      </c>
      <c r="B413">
        <v>36000</v>
      </c>
      <c r="C413" t="s">
        <v>20873</v>
      </c>
      <c r="D413">
        <v>53</v>
      </c>
      <c r="E413" s="404">
        <v>171108791</v>
      </c>
      <c r="F413" s="415" t="str">
        <f t="shared" si="52"/>
        <v>Í1+(oÈ1XÎ</v>
      </c>
      <c r="G413" t="str">
        <f t="shared" si="57"/>
        <v>16</v>
      </c>
    </row>
    <row r="414" spans="1:7" ht="22.2" customHeight="1">
      <c r="A414" s="403" t="s">
        <v>20874</v>
      </c>
      <c r="B414">
        <v>4700</v>
      </c>
      <c r="C414" t="s">
        <v>20875</v>
      </c>
      <c r="D414">
        <v>321</v>
      </c>
      <c r="E414" s="404">
        <v>171106700</v>
      </c>
      <c r="F414" s="415" t="str">
        <f t="shared" si="52"/>
        <v>Í1+&amp;fÈ0(Î</v>
      </c>
      <c r="G414" t="str">
        <f t="shared" si="57"/>
        <v>10</v>
      </c>
    </row>
    <row r="415" spans="1:7" ht="22.2" customHeight="1">
      <c r="A415" s="403" t="s">
        <v>20876</v>
      </c>
      <c r="B415">
        <v>3400</v>
      </c>
      <c r="C415" t="s">
        <v>20877</v>
      </c>
      <c r="D415">
        <v>226</v>
      </c>
      <c r="E415" s="404">
        <v>171109843</v>
      </c>
      <c r="F415" s="415" t="str">
        <f t="shared" si="52"/>
        <v>Í1+)tÈ3{Î</v>
      </c>
      <c r="G415" t="str">
        <f t="shared" si="57"/>
        <v>36</v>
      </c>
    </row>
    <row r="416" spans="1:7" ht="22.2" hidden="1" customHeight="1">
      <c r="A416" s="403" t="s">
        <v>20878</v>
      </c>
      <c r="B416">
        <v>16800</v>
      </c>
      <c r="C416" t="s">
        <v>20879</v>
      </c>
      <c r="D416">
        <v>543</v>
      </c>
      <c r="F416" s="415" t="e">
        <f t="shared" si="52"/>
        <v>#VALUE!</v>
      </c>
    </row>
    <row r="417" spans="1:7" ht="22.2" hidden="1" customHeight="1">
      <c r="A417" s="403" t="s">
        <v>20880</v>
      </c>
      <c r="B417">
        <v>495400</v>
      </c>
      <c r="C417" t="s">
        <v>20881</v>
      </c>
      <c r="D417">
        <v>386</v>
      </c>
      <c r="F417" s="415" t="e">
        <f t="shared" si="52"/>
        <v>#VALUE!</v>
      </c>
    </row>
    <row r="418" spans="1:7" ht="22.2" customHeight="1">
      <c r="A418" s="403" t="s">
        <v>20882</v>
      </c>
      <c r="B418">
        <v>48800</v>
      </c>
      <c r="C418" t="s">
        <v>20883</v>
      </c>
      <c r="D418">
        <v>82</v>
      </c>
      <c r="E418" s="404">
        <v>171114621</v>
      </c>
      <c r="F418" s="415" t="str">
        <f t="shared" si="52"/>
        <v>Í1+.^È1&amp;Î</v>
      </c>
      <c r="G418" t="str">
        <f>LEFT(C418,2)</f>
        <v>34</v>
      </c>
    </row>
    <row r="419" spans="1:7" ht="22.2" hidden="1" customHeight="1">
      <c r="A419" s="403" t="s">
        <v>20884</v>
      </c>
      <c r="B419">
        <v>7200</v>
      </c>
      <c r="C419" t="s">
        <v>20885</v>
      </c>
      <c r="D419">
        <v>566</v>
      </c>
      <c r="F419" s="415" t="e">
        <f t="shared" si="52"/>
        <v>#VALUE!</v>
      </c>
    </row>
    <row r="420" spans="1:7" ht="22.2" hidden="1" customHeight="1">
      <c r="A420" s="403" t="s">
        <v>20886</v>
      </c>
      <c r="B420">
        <v>15200</v>
      </c>
      <c r="C420" t="s">
        <v>20887</v>
      </c>
      <c r="D420">
        <v>564</v>
      </c>
      <c r="F420" s="415" t="e">
        <f t="shared" si="52"/>
        <v>#VALUE!</v>
      </c>
    </row>
    <row r="421" spans="1:7" ht="22.2" customHeight="1">
      <c r="A421" s="403" t="s">
        <v>20888</v>
      </c>
      <c r="B421">
        <v>3400</v>
      </c>
      <c r="C421" t="s">
        <v>20889</v>
      </c>
      <c r="D421">
        <v>133</v>
      </c>
      <c r="E421" s="404">
        <v>171107133</v>
      </c>
      <c r="F421" s="415" t="str">
        <f t="shared" si="52"/>
        <v>Í1+'-È3'Î</v>
      </c>
      <c r="G421" t="str">
        <f t="shared" ref="G421:G424" si="58">LEFT(C421,2)</f>
        <v>04</v>
      </c>
    </row>
    <row r="422" spans="1:7" ht="22.2" customHeight="1">
      <c r="A422" s="403" t="s">
        <v>20890</v>
      </c>
      <c r="B422">
        <v>31200</v>
      </c>
      <c r="C422" t="s">
        <v>20891</v>
      </c>
      <c r="D422">
        <v>137</v>
      </c>
      <c r="E422" s="404">
        <v>171107129</v>
      </c>
      <c r="F422" s="415" t="str">
        <f t="shared" si="52"/>
        <v>Í1+',È9GÎ</v>
      </c>
      <c r="G422" t="str">
        <f t="shared" si="58"/>
        <v>04</v>
      </c>
    </row>
    <row r="423" spans="1:7" ht="22.2" customHeight="1">
      <c r="A423" s="403" t="s">
        <v>7745</v>
      </c>
      <c r="B423">
        <v>13600</v>
      </c>
      <c r="C423" t="s">
        <v>20892</v>
      </c>
      <c r="D423">
        <v>415</v>
      </c>
      <c r="E423" s="404">
        <v>171114917</v>
      </c>
      <c r="F423" s="415" t="str">
        <f t="shared" si="52"/>
        <v>Í1+.{È7WÎ</v>
      </c>
      <c r="G423" t="str">
        <f t="shared" si="58"/>
        <v>34</v>
      </c>
    </row>
    <row r="424" spans="1:7" ht="22.2" customHeight="1">
      <c r="A424" s="403" t="s">
        <v>20893</v>
      </c>
      <c r="B424">
        <v>704800</v>
      </c>
      <c r="C424" t="s">
        <v>20894</v>
      </c>
      <c r="D424">
        <v>343</v>
      </c>
      <c r="E424" s="404">
        <v>171111792</v>
      </c>
      <c r="F424" s="415" t="str">
        <f t="shared" si="52"/>
        <v>Í1++oÈ2gÎ</v>
      </c>
      <c r="G424" t="str">
        <f t="shared" si="58"/>
        <v>24</v>
      </c>
    </row>
    <row r="425" spans="1:7" ht="22.2" hidden="1" customHeight="1">
      <c r="A425" s="403" t="s">
        <v>20895</v>
      </c>
      <c r="B425">
        <v>327200</v>
      </c>
      <c r="C425" t="s">
        <v>20896</v>
      </c>
      <c r="D425">
        <v>191</v>
      </c>
      <c r="F425" s="415" t="e">
        <f t="shared" si="52"/>
        <v>#VALUE!</v>
      </c>
    </row>
    <row r="426" spans="1:7" ht="22.2" hidden="1" customHeight="1">
      <c r="A426" s="403" t="s">
        <v>297</v>
      </c>
      <c r="B426">
        <v>348200</v>
      </c>
      <c r="C426" t="s">
        <v>20897</v>
      </c>
      <c r="D426">
        <v>147</v>
      </c>
      <c r="E426" s="404">
        <v>171116922</v>
      </c>
      <c r="F426" s="415" t="str">
        <f t="shared" si="52"/>
        <v>Í1+0|È2CÎ</v>
      </c>
      <c r="G426" t="str">
        <f t="shared" ref="G426:G429" si="59">LEFT(C426,2)</f>
        <v>22</v>
      </c>
    </row>
    <row r="427" spans="1:7" ht="22.2" customHeight="1">
      <c r="A427" s="403" t="s">
        <v>20898</v>
      </c>
      <c r="B427">
        <v>42400</v>
      </c>
      <c r="C427" t="s">
        <v>20899</v>
      </c>
      <c r="D427">
        <v>209</v>
      </c>
      <c r="E427" s="404">
        <v>171106934</v>
      </c>
      <c r="F427" s="415" t="str">
        <f t="shared" si="52"/>
        <v>Í1+&amp;}È45Î</v>
      </c>
      <c r="G427" t="str">
        <f t="shared" si="59"/>
        <v>04</v>
      </c>
    </row>
    <row r="428" spans="1:7" ht="22.2" customHeight="1">
      <c r="A428" s="403" t="s">
        <v>20900</v>
      </c>
      <c r="B428">
        <v>15200</v>
      </c>
      <c r="C428" t="s">
        <v>20901</v>
      </c>
      <c r="D428">
        <v>472</v>
      </c>
      <c r="E428" s="404">
        <v>171109636</v>
      </c>
      <c r="F428" s="415" t="str">
        <f t="shared" si="52"/>
        <v>Í1+)_È69Î</v>
      </c>
      <c r="G428" t="str">
        <f t="shared" si="59"/>
        <v>36</v>
      </c>
    </row>
    <row r="429" spans="1:7" ht="22.2" customHeight="1">
      <c r="A429" s="403" t="s">
        <v>20902</v>
      </c>
      <c r="B429">
        <v>31200</v>
      </c>
      <c r="C429" t="s">
        <v>20903</v>
      </c>
      <c r="D429">
        <v>379</v>
      </c>
      <c r="E429" s="404">
        <v>171109718</v>
      </c>
      <c r="F429" s="415" t="str">
        <f t="shared" si="52"/>
        <v>Í1+)gÈ8eÎ</v>
      </c>
      <c r="G429" t="str">
        <f t="shared" si="59"/>
        <v>36</v>
      </c>
    </row>
    <row r="430" spans="1:7" ht="22.2" hidden="1" customHeight="1">
      <c r="A430" s="403" t="s">
        <v>20904</v>
      </c>
      <c r="B430">
        <v>141800</v>
      </c>
      <c r="C430" t="s">
        <v>20905</v>
      </c>
      <c r="D430">
        <v>485</v>
      </c>
      <c r="F430" s="415" t="e">
        <f t="shared" si="52"/>
        <v>#VALUE!</v>
      </c>
    </row>
    <row r="431" spans="1:7" ht="22.2" hidden="1" customHeight="1">
      <c r="A431" s="403" t="s">
        <v>20906</v>
      </c>
      <c r="B431">
        <v>8800</v>
      </c>
      <c r="C431" t="s">
        <v>20907</v>
      </c>
      <c r="D431">
        <v>563</v>
      </c>
      <c r="F431" s="415" t="e">
        <f t="shared" si="52"/>
        <v>#VALUE!</v>
      </c>
    </row>
    <row r="432" spans="1:7" ht="22.2" hidden="1" customHeight="1">
      <c r="A432" s="403" t="s">
        <v>20908</v>
      </c>
      <c r="B432">
        <v>959400</v>
      </c>
      <c r="C432" t="s">
        <v>20909</v>
      </c>
      <c r="D432">
        <v>270</v>
      </c>
      <c r="E432" s="404">
        <v>171117035</v>
      </c>
      <c r="F432" s="415" t="str">
        <f t="shared" si="52"/>
        <v>Í1+1#È5)Î</v>
      </c>
      <c r="G432" t="str">
        <f t="shared" ref="G432:G441" si="60">LEFT(C432,2)</f>
        <v>22</v>
      </c>
    </row>
    <row r="433" spans="1:7" ht="22.2" customHeight="1">
      <c r="A433" s="403" t="s">
        <v>20910</v>
      </c>
      <c r="B433">
        <v>18400</v>
      </c>
      <c r="C433" t="s">
        <v>20911</v>
      </c>
      <c r="D433">
        <v>273</v>
      </c>
      <c r="E433" s="404">
        <v>171111866</v>
      </c>
      <c r="F433" s="415" t="str">
        <f t="shared" si="52"/>
        <v>Í1++vÈ64Î</v>
      </c>
      <c r="G433" t="str">
        <f t="shared" si="60"/>
        <v>24</v>
      </c>
    </row>
    <row r="434" spans="1:7" ht="22.2" customHeight="1">
      <c r="A434" s="403" t="s">
        <v>20912</v>
      </c>
      <c r="B434">
        <v>3400</v>
      </c>
      <c r="C434" t="s">
        <v>20913</v>
      </c>
      <c r="D434">
        <v>228</v>
      </c>
      <c r="E434" s="404">
        <v>171106950</v>
      </c>
      <c r="F434" s="415" t="str">
        <f t="shared" si="52"/>
        <v>Í1+&amp;ÃÈ0%Î</v>
      </c>
      <c r="G434" t="str">
        <f t="shared" si="60"/>
        <v>04</v>
      </c>
    </row>
    <row r="435" spans="1:7" ht="22.2" customHeight="1">
      <c r="A435" s="403" t="s">
        <v>20914</v>
      </c>
      <c r="B435">
        <v>7200</v>
      </c>
      <c r="C435" t="s">
        <v>20915</v>
      </c>
      <c r="D435">
        <v>284</v>
      </c>
      <c r="E435" s="404">
        <v>171106990</v>
      </c>
      <c r="F435" s="415" t="str">
        <f t="shared" si="52"/>
        <v>Í1+&amp;ÇÈ05Î</v>
      </c>
      <c r="G435" t="str">
        <f t="shared" si="60"/>
        <v>04</v>
      </c>
    </row>
    <row r="436" spans="1:7" ht="22.2" customHeight="1">
      <c r="A436" s="403" t="s">
        <v>20916</v>
      </c>
      <c r="B436">
        <v>12000</v>
      </c>
      <c r="C436" t="s">
        <v>20917</v>
      </c>
      <c r="D436">
        <v>98</v>
      </c>
      <c r="E436" s="404">
        <v>171115827</v>
      </c>
      <c r="F436" s="415" t="str">
        <f t="shared" si="52"/>
        <v>Í1+/rÈ76Î</v>
      </c>
      <c r="G436" t="str">
        <f t="shared" si="60"/>
        <v>38</v>
      </c>
    </row>
    <row r="437" spans="1:7" ht="22.2" customHeight="1">
      <c r="A437" s="403" t="s">
        <v>20918</v>
      </c>
      <c r="B437">
        <v>12000</v>
      </c>
      <c r="C437" t="s">
        <v>20919</v>
      </c>
      <c r="D437">
        <v>10</v>
      </c>
      <c r="E437" s="404">
        <v>171110036</v>
      </c>
      <c r="F437" s="415" t="str">
        <f t="shared" si="52"/>
        <v>Í1+*#È6ÅÎ</v>
      </c>
      <c r="G437" t="str">
        <f t="shared" si="60"/>
        <v>36</v>
      </c>
    </row>
    <row r="438" spans="1:7" ht="22.2" customHeight="1">
      <c r="A438" s="403" t="s">
        <v>20920</v>
      </c>
      <c r="B438">
        <v>20000</v>
      </c>
      <c r="C438" t="s">
        <v>20921</v>
      </c>
      <c r="D438">
        <v>15</v>
      </c>
      <c r="E438" s="404">
        <v>171110820</v>
      </c>
      <c r="F438" s="415" t="str">
        <f t="shared" si="52"/>
        <v>Í1+*rÈ0dÎ</v>
      </c>
      <c r="G438" t="str">
        <f t="shared" si="60"/>
        <v>06</v>
      </c>
    </row>
    <row r="439" spans="1:7" ht="22.2" customHeight="1">
      <c r="A439" s="403" t="s">
        <v>20922</v>
      </c>
      <c r="B439">
        <v>18400</v>
      </c>
      <c r="C439" t="s">
        <v>20923</v>
      </c>
      <c r="D439">
        <v>265</v>
      </c>
      <c r="E439" s="404">
        <v>171109810</v>
      </c>
      <c r="F439" s="415" t="str">
        <f t="shared" si="52"/>
        <v>Í1+)qÈ0]Î</v>
      </c>
      <c r="G439" t="str">
        <f t="shared" si="60"/>
        <v>36</v>
      </c>
    </row>
    <row r="440" spans="1:7" ht="22.2" customHeight="1">
      <c r="A440" s="403" t="s">
        <v>20924</v>
      </c>
      <c r="B440">
        <v>28000</v>
      </c>
      <c r="C440" t="s">
        <v>20925</v>
      </c>
      <c r="D440">
        <v>211</v>
      </c>
      <c r="E440" s="404">
        <v>171116809</v>
      </c>
      <c r="F440" s="415" t="str">
        <f t="shared" si="52"/>
        <v>Í1+0pÈ9=Î</v>
      </c>
      <c r="G440" t="str">
        <f t="shared" si="60"/>
        <v>40</v>
      </c>
    </row>
    <row r="441" spans="1:7" ht="22.2" customHeight="1">
      <c r="A441" s="403" t="s">
        <v>20926</v>
      </c>
      <c r="B441">
        <v>28000</v>
      </c>
      <c r="C441" t="s">
        <v>20927</v>
      </c>
      <c r="D441">
        <v>327</v>
      </c>
      <c r="E441" s="404">
        <v>171110626</v>
      </c>
      <c r="F441" s="415" t="str">
        <f t="shared" si="52"/>
        <v>Í1+*^È68Î</v>
      </c>
      <c r="G441" t="str">
        <f t="shared" si="60"/>
        <v>06</v>
      </c>
    </row>
    <row r="442" spans="1:7" ht="22.2" hidden="1" customHeight="1">
      <c r="A442" s="403" t="s">
        <v>20928</v>
      </c>
      <c r="B442">
        <v>23200</v>
      </c>
      <c r="C442" t="s">
        <v>20929</v>
      </c>
      <c r="D442">
        <v>251</v>
      </c>
      <c r="F442" s="415" t="e">
        <f t="shared" si="52"/>
        <v>#VALUE!</v>
      </c>
    </row>
    <row r="443" spans="1:7" ht="22.2" hidden="1" customHeight="1">
      <c r="A443" s="403" t="s">
        <v>16521</v>
      </c>
      <c r="B443">
        <v>81000</v>
      </c>
      <c r="C443" t="s">
        <v>20930</v>
      </c>
      <c r="D443">
        <v>486</v>
      </c>
      <c r="F443" s="415" t="e">
        <f t="shared" si="52"/>
        <v>#VALUE!</v>
      </c>
    </row>
    <row r="444" spans="1:7" ht="22.2" customHeight="1">
      <c r="A444" s="403" t="s">
        <v>20931</v>
      </c>
      <c r="B444">
        <v>21600</v>
      </c>
      <c r="C444" t="s">
        <v>20932</v>
      </c>
      <c r="D444">
        <v>562</v>
      </c>
      <c r="E444" s="404">
        <v>171109553</v>
      </c>
      <c r="F444" s="415" t="str">
        <f t="shared" si="52"/>
        <v>Í1+)WÈ3nÎ</v>
      </c>
      <c r="G444" t="str">
        <f t="shared" ref="G444:G446" si="61">LEFT(C444,2)</f>
        <v>36</v>
      </c>
    </row>
    <row r="445" spans="1:7" ht="22.2" customHeight="1">
      <c r="A445" s="403" t="s">
        <v>20933</v>
      </c>
      <c r="B445">
        <v>45600</v>
      </c>
      <c r="C445" t="s">
        <v>20934</v>
      </c>
      <c r="D445">
        <v>193</v>
      </c>
      <c r="E445" s="404">
        <v>171110545</v>
      </c>
      <c r="F445" s="415" t="str">
        <f t="shared" si="52"/>
        <v>Í1+*VÈ5yÎ</v>
      </c>
      <c r="G445" t="str">
        <f t="shared" si="61"/>
        <v>06</v>
      </c>
    </row>
    <row r="446" spans="1:7" ht="22.2" customHeight="1">
      <c r="A446" s="403" t="s">
        <v>20935</v>
      </c>
      <c r="B446">
        <v>12000</v>
      </c>
      <c r="C446" t="s">
        <v>20936</v>
      </c>
      <c r="D446">
        <v>147</v>
      </c>
      <c r="E446" s="404">
        <v>171108853</v>
      </c>
      <c r="F446" s="415" t="str">
        <f t="shared" si="52"/>
        <v>Í1+(uÈ3|Î</v>
      </c>
      <c r="G446" t="str">
        <f t="shared" si="61"/>
        <v>16</v>
      </c>
    </row>
    <row r="447" spans="1:7" ht="22.2" hidden="1" customHeight="1">
      <c r="A447" s="403" t="s">
        <v>20937</v>
      </c>
      <c r="B447">
        <v>8800</v>
      </c>
      <c r="C447" t="s">
        <v>20938</v>
      </c>
      <c r="D447">
        <v>528</v>
      </c>
      <c r="F447" s="415" t="e">
        <f t="shared" si="52"/>
        <v>#VALUE!</v>
      </c>
    </row>
    <row r="448" spans="1:7" ht="22.2" hidden="1" customHeight="1">
      <c r="A448" s="403" t="s">
        <v>20939</v>
      </c>
      <c r="B448">
        <v>8800</v>
      </c>
      <c r="C448" t="s">
        <v>20940</v>
      </c>
      <c r="D448">
        <v>527</v>
      </c>
      <c r="F448" s="415" t="e">
        <f t="shared" si="52"/>
        <v>#VALUE!</v>
      </c>
    </row>
    <row r="449" spans="1:7" ht="22.2" hidden="1" customHeight="1">
      <c r="A449" s="403" t="s">
        <v>421</v>
      </c>
      <c r="B449">
        <v>116200</v>
      </c>
      <c r="C449" t="s">
        <v>20941</v>
      </c>
      <c r="D449">
        <v>271</v>
      </c>
      <c r="E449" s="404">
        <v>171117036</v>
      </c>
      <c r="F449" s="415" t="str">
        <f t="shared" si="52"/>
        <v>Í1+1#È6/Î</v>
      </c>
      <c r="G449" t="str">
        <f>LEFT(C449,2)</f>
        <v>22</v>
      </c>
    </row>
    <row r="450" spans="1:7" ht="22.2" hidden="1" customHeight="1">
      <c r="A450" s="403" t="s">
        <v>20942</v>
      </c>
      <c r="B450">
        <v>71200</v>
      </c>
      <c r="C450" t="s">
        <v>20943</v>
      </c>
      <c r="D450">
        <v>42</v>
      </c>
      <c r="F450" s="415" t="e">
        <f t="shared" si="52"/>
        <v>#VALUE!</v>
      </c>
    </row>
    <row r="451" spans="1:7" ht="22.2" customHeight="1">
      <c r="A451" s="403" t="s">
        <v>20944</v>
      </c>
      <c r="B451">
        <v>26400</v>
      </c>
      <c r="C451" t="s">
        <v>20945</v>
      </c>
      <c r="D451">
        <v>74</v>
      </c>
      <c r="E451" s="404">
        <v>171115816</v>
      </c>
      <c r="F451" s="415" t="str">
        <f t="shared" ref="F451:F498" si="62">Code128(E451)</f>
        <v>Í1+/qÈ6,Î</v>
      </c>
      <c r="G451" t="str">
        <f>LEFT(C451,2)</f>
        <v>38</v>
      </c>
    </row>
    <row r="452" spans="1:7" ht="22.2" hidden="1" customHeight="1">
      <c r="A452" s="403" t="s">
        <v>20946</v>
      </c>
      <c r="B452">
        <v>29600</v>
      </c>
      <c r="C452" t="s">
        <v>20947</v>
      </c>
      <c r="D452">
        <v>328</v>
      </c>
      <c r="F452" s="415" t="e">
        <f t="shared" si="62"/>
        <v>#VALUE!</v>
      </c>
    </row>
    <row r="453" spans="1:7" ht="22.2" customHeight="1">
      <c r="A453" s="403" t="s">
        <v>20948</v>
      </c>
      <c r="B453">
        <v>13600</v>
      </c>
      <c r="C453" t="s">
        <v>20949</v>
      </c>
      <c r="D453">
        <v>181</v>
      </c>
      <c r="E453" s="404">
        <v>171114145</v>
      </c>
      <c r="F453" s="415" t="str">
        <f t="shared" si="62"/>
        <v>Í1+..È5LÎ</v>
      </c>
      <c r="G453" t="str">
        <f t="shared" ref="G453:G457" si="63">LEFT(C453,2)</f>
        <v>32</v>
      </c>
    </row>
    <row r="454" spans="1:7" ht="22.2" hidden="1" customHeight="1">
      <c r="A454" s="403" t="s">
        <v>20950</v>
      </c>
      <c r="B454">
        <v>1367400</v>
      </c>
      <c r="C454" t="s">
        <v>20951</v>
      </c>
      <c r="D454">
        <v>75</v>
      </c>
      <c r="E454" s="404">
        <v>171116164</v>
      </c>
      <c r="F454" s="415" t="str">
        <f t="shared" si="62"/>
        <v>Í1+00È4TÎ</v>
      </c>
      <c r="G454" t="str">
        <f t="shared" si="63"/>
        <v>22</v>
      </c>
    </row>
    <row r="455" spans="1:7" ht="22.2" customHeight="1">
      <c r="A455" s="403" t="s">
        <v>20952</v>
      </c>
      <c r="B455">
        <v>37600</v>
      </c>
      <c r="C455" t="s">
        <v>20953</v>
      </c>
      <c r="D455">
        <v>189</v>
      </c>
      <c r="E455" s="404">
        <v>171111802</v>
      </c>
      <c r="F455" s="415" t="str">
        <f t="shared" si="62"/>
        <v>Í1++pÈ2kÎ</v>
      </c>
      <c r="G455" t="str">
        <f t="shared" si="63"/>
        <v>24</v>
      </c>
    </row>
    <row r="456" spans="1:7" ht="22.2" customHeight="1">
      <c r="A456" s="403" t="s">
        <v>20954</v>
      </c>
      <c r="B456">
        <v>42400</v>
      </c>
      <c r="C456" t="s">
        <v>20955</v>
      </c>
      <c r="D456">
        <v>311</v>
      </c>
      <c r="E456" s="404">
        <v>171106695</v>
      </c>
      <c r="F456" s="415" t="str">
        <f t="shared" si="62"/>
        <v>Í1+&amp;eÈ5BÎ</v>
      </c>
      <c r="G456" t="str">
        <f t="shared" si="63"/>
        <v>10</v>
      </c>
    </row>
    <row r="457" spans="1:7" ht="22.2" customHeight="1">
      <c r="A457" s="403" t="s">
        <v>20956</v>
      </c>
      <c r="B457">
        <v>130400</v>
      </c>
      <c r="C457" t="s">
        <v>20957</v>
      </c>
      <c r="D457">
        <v>141</v>
      </c>
      <c r="E457" s="404">
        <v>171112055</v>
      </c>
      <c r="F457" s="415" t="str">
        <f t="shared" si="62"/>
        <v>Í1+,%È5"Î</v>
      </c>
      <c r="G457" t="str">
        <f t="shared" si="63"/>
        <v>24</v>
      </c>
    </row>
    <row r="458" spans="1:7" ht="22.2" hidden="1" customHeight="1">
      <c r="A458" s="403" t="s">
        <v>20958</v>
      </c>
      <c r="B458">
        <v>26400</v>
      </c>
      <c r="C458" t="s">
        <v>20959</v>
      </c>
      <c r="D458">
        <v>591</v>
      </c>
      <c r="F458" s="415" t="e">
        <f t="shared" si="62"/>
        <v>#VALUE!</v>
      </c>
    </row>
    <row r="459" spans="1:7" ht="22.2" hidden="1" customHeight="1">
      <c r="A459" s="403" t="s">
        <v>20960</v>
      </c>
      <c r="B459">
        <v>58400</v>
      </c>
      <c r="C459" t="s">
        <v>20961</v>
      </c>
      <c r="D459">
        <v>115</v>
      </c>
      <c r="F459" s="415" t="e">
        <f t="shared" si="62"/>
        <v>#VALUE!</v>
      </c>
    </row>
    <row r="460" spans="1:7" ht="22.2" customHeight="1">
      <c r="A460" s="403" t="s">
        <v>20962</v>
      </c>
      <c r="B460">
        <v>21600</v>
      </c>
      <c r="C460" t="s">
        <v>20963</v>
      </c>
      <c r="D460">
        <v>566</v>
      </c>
      <c r="E460" s="404">
        <v>171109549</v>
      </c>
      <c r="F460" s="415" t="str">
        <f t="shared" si="62"/>
        <v>Í1+)VÈ9'Î</v>
      </c>
      <c r="G460" t="str">
        <f t="shared" ref="G460:G466" si="64">LEFT(C460,2)</f>
        <v>36</v>
      </c>
    </row>
    <row r="461" spans="1:7" ht="22.2" customHeight="1">
      <c r="A461" s="403" t="s">
        <v>20964</v>
      </c>
      <c r="B461">
        <v>80800</v>
      </c>
      <c r="C461" t="s">
        <v>20965</v>
      </c>
      <c r="D461">
        <v>375</v>
      </c>
      <c r="E461" s="404">
        <v>171114304</v>
      </c>
      <c r="F461" s="415" t="str">
        <f t="shared" si="62"/>
        <v>Í1+.&gt;È4ÊÎ</v>
      </c>
      <c r="G461" t="str">
        <f t="shared" si="64"/>
        <v>32</v>
      </c>
    </row>
    <row r="462" spans="1:7" ht="22.2" customHeight="1">
      <c r="A462" s="403" t="s">
        <v>20966</v>
      </c>
      <c r="B462">
        <v>40800</v>
      </c>
      <c r="C462" t="s">
        <v>20967</v>
      </c>
      <c r="D462">
        <v>289</v>
      </c>
      <c r="E462" s="404">
        <v>171111205</v>
      </c>
      <c r="F462" s="415" t="str">
        <f t="shared" si="62"/>
        <v>Í1++4È5[Î</v>
      </c>
      <c r="G462" t="str">
        <f t="shared" si="64"/>
        <v>26</v>
      </c>
    </row>
    <row r="463" spans="1:7" ht="22.2" customHeight="1">
      <c r="A463" s="403" t="s">
        <v>1431</v>
      </c>
      <c r="B463">
        <v>13600</v>
      </c>
      <c r="C463" t="s">
        <v>20968</v>
      </c>
      <c r="D463">
        <v>62</v>
      </c>
      <c r="E463" s="404">
        <v>171111773</v>
      </c>
      <c r="F463" s="415" t="str">
        <f t="shared" si="62"/>
        <v>Í1++mÈ3eÎ</v>
      </c>
      <c r="G463" t="str">
        <f t="shared" si="64"/>
        <v>24</v>
      </c>
    </row>
    <row r="464" spans="1:7" ht="22.2" customHeight="1">
      <c r="A464" s="403" t="s">
        <v>20969</v>
      </c>
      <c r="B464">
        <v>37600</v>
      </c>
      <c r="C464" t="s">
        <v>20970</v>
      </c>
      <c r="D464">
        <v>256</v>
      </c>
      <c r="E464" s="404">
        <v>171110547</v>
      </c>
      <c r="F464" s="415" t="str">
        <f t="shared" si="62"/>
        <v>Í1+*VÈ7ÉÎ</v>
      </c>
      <c r="G464" t="str">
        <f t="shared" si="64"/>
        <v>06</v>
      </c>
    </row>
    <row r="465" spans="1:7" ht="22.2" hidden="1" customHeight="1">
      <c r="A465" s="403" t="s">
        <v>20971</v>
      </c>
      <c r="B465">
        <v>2164200</v>
      </c>
      <c r="C465" t="s">
        <v>20972</v>
      </c>
      <c r="D465">
        <v>82</v>
      </c>
      <c r="E465" s="404">
        <v>171116170</v>
      </c>
      <c r="F465" s="415" t="str">
        <f t="shared" si="62"/>
        <v>Í1+01È0@Î</v>
      </c>
      <c r="G465" t="str">
        <f t="shared" si="64"/>
        <v>22</v>
      </c>
    </row>
    <row r="466" spans="1:7" ht="22.2" customHeight="1">
      <c r="A466" s="403" t="s">
        <v>14756</v>
      </c>
      <c r="B466">
        <v>56800</v>
      </c>
      <c r="C466" t="s">
        <v>20973</v>
      </c>
      <c r="D466">
        <v>430</v>
      </c>
      <c r="E466" s="404">
        <v>171110875</v>
      </c>
      <c r="F466" s="415" t="str">
        <f t="shared" si="62"/>
        <v>Í1+*wÈ5/Î</v>
      </c>
      <c r="G466" t="str">
        <f t="shared" si="64"/>
        <v>06</v>
      </c>
    </row>
    <row r="467" spans="1:7" ht="22.2" hidden="1" customHeight="1">
      <c r="A467" s="403" t="s">
        <v>20974</v>
      </c>
      <c r="B467">
        <v>31200</v>
      </c>
      <c r="C467" t="s">
        <v>20975</v>
      </c>
      <c r="D467">
        <v>490</v>
      </c>
      <c r="F467" s="415" t="e">
        <f t="shared" si="62"/>
        <v>#VALUE!</v>
      </c>
    </row>
    <row r="468" spans="1:7" ht="22.2" customHeight="1">
      <c r="A468" s="403" t="s">
        <v>20976</v>
      </c>
      <c r="B468">
        <v>60000</v>
      </c>
      <c r="C468" t="s">
        <v>20977</v>
      </c>
      <c r="D468">
        <v>340</v>
      </c>
      <c r="E468" s="404">
        <v>171110897</v>
      </c>
      <c r="F468" s="415" t="str">
        <f t="shared" si="62"/>
        <v>Í1+*yÈ7CÎ</v>
      </c>
      <c r="G468" t="str">
        <f t="shared" ref="G468:G469" si="65">LEFT(C468,2)</f>
        <v>06</v>
      </c>
    </row>
    <row r="469" spans="1:7" ht="22.2" hidden="1" customHeight="1">
      <c r="A469" s="403" t="s">
        <v>407</v>
      </c>
      <c r="B469">
        <v>73000</v>
      </c>
      <c r="C469" t="s">
        <v>20978</v>
      </c>
      <c r="D469">
        <v>257</v>
      </c>
      <c r="E469" s="404">
        <v>171117023</v>
      </c>
      <c r="F469" s="415" t="str">
        <f t="shared" si="62"/>
        <v>Í1+1"È3ÄÎ</v>
      </c>
      <c r="G469" t="str">
        <f t="shared" si="65"/>
        <v>22</v>
      </c>
    </row>
    <row r="470" spans="1:7" ht="22.2" hidden="1" customHeight="1">
      <c r="A470" s="403" t="s">
        <v>20979</v>
      </c>
      <c r="B470">
        <v>10400</v>
      </c>
      <c r="C470" t="s">
        <v>20980</v>
      </c>
      <c r="D470">
        <v>501</v>
      </c>
      <c r="F470" s="415" t="e">
        <f t="shared" si="62"/>
        <v>#VALUE!</v>
      </c>
    </row>
    <row r="471" spans="1:7" ht="22.2" hidden="1" customHeight="1">
      <c r="A471" s="403" t="s">
        <v>20981</v>
      </c>
      <c r="B471">
        <v>4700</v>
      </c>
      <c r="C471" t="s">
        <v>20982</v>
      </c>
      <c r="D471">
        <v>500</v>
      </c>
      <c r="F471" s="415" t="e">
        <f t="shared" si="62"/>
        <v>#VALUE!</v>
      </c>
    </row>
    <row r="472" spans="1:7" ht="22.2" customHeight="1">
      <c r="A472" s="403" t="s">
        <v>20983</v>
      </c>
      <c r="B472">
        <v>2100</v>
      </c>
      <c r="C472" t="s">
        <v>20984</v>
      </c>
      <c r="D472">
        <v>313</v>
      </c>
      <c r="E472" s="404">
        <v>171110663</v>
      </c>
      <c r="F472" s="415" t="str">
        <f t="shared" si="62"/>
        <v>Í1+*bÈ36Î</v>
      </c>
      <c r="G472" t="str">
        <f t="shared" ref="G472:G475" si="66">LEFT(C472,2)</f>
        <v>06</v>
      </c>
    </row>
    <row r="473" spans="1:7" ht="22.2" customHeight="1">
      <c r="A473" s="403" t="s">
        <v>20985</v>
      </c>
      <c r="B473">
        <v>39200</v>
      </c>
      <c r="C473" t="s">
        <v>20986</v>
      </c>
      <c r="D473">
        <v>365</v>
      </c>
      <c r="E473" s="404">
        <v>171110691</v>
      </c>
      <c r="F473" s="415" t="str">
        <f t="shared" si="62"/>
        <v>Í1+*eÈ16Î</v>
      </c>
      <c r="G473" t="str">
        <f t="shared" si="66"/>
        <v>06</v>
      </c>
    </row>
    <row r="474" spans="1:7" ht="22.2" customHeight="1">
      <c r="A474" s="403" t="s">
        <v>20987</v>
      </c>
      <c r="B474">
        <v>2100</v>
      </c>
      <c r="C474" t="s">
        <v>20988</v>
      </c>
      <c r="D474">
        <v>364</v>
      </c>
      <c r="E474" s="404">
        <v>171110690</v>
      </c>
      <c r="F474" s="415" t="str">
        <f t="shared" si="62"/>
        <v>Í1+*eÈ00Î</v>
      </c>
      <c r="G474" t="str">
        <f t="shared" si="66"/>
        <v>06</v>
      </c>
    </row>
    <row r="475" spans="1:7" ht="22.2" customHeight="1">
      <c r="A475" s="403" t="s">
        <v>20989</v>
      </c>
      <c r="B475">
        <v>12000</v>
      </c>
      <c r="C475" t="s">
        <v>20990</v>
      </c>
      <c r="D475">
        <v>12</v>
      </c>
      <c r="E475" s="404">
        <v>171110034</v>
      </c>
      <c r="F475" s="415" t="str">
        <f t="shared" si="62"/>
        <v>Í1+*#È4uÎ</v>
      </c>
      <c r="G475" t="str">
        <f t="shared" si="66"/>
        <v>36</v>
      </c>
    </row>
    <row r="476" spans="1:7" ht="22.2" hidden="1" customHeight="1">
      <c r="A476" s="403" t="s">
        <v>20991</v>
      </c>
      <c r="B476">
        <v>77600</v>
      </c>
      <c r="C476" t="s">
        <v>20992</v>
      </c>
      <c r="D476">
        <v>557</v>
      </c>
      <c r="F476" s="415" t="e">
        <f t="shared" si="62"/>
        <v>#VALUE!</v>
      </c>
    </row>
    <row r="477" spans="1:7" ht="22.2" customHeight="1">
      <c r="A477" s="403" t="s">
        <v>20993</v>
      </c>
      <c r="B477">
        <v>12000</v>
      </c>
      <c r="C477" t="s">
        <v>20994</v>
      </c>
      <c r="D477">
        <v>52</v>
      </c>
      <c r="E477" s="404">
        <v>171106776</v>
      </c>
      <c r="F477" s="415" t="str">
        <f t="shared" si="62"/>
        <v>Í1+&amp;mÈ6hÎ</v>
      </c>
      <c r="G477" t="str">
        <f t="shared" ref="G477:G480" si="67">LEFT(C477,2)</f>
        <v>10</v>
      </c>
    </row>
    <row r="478" spans="1:7" ht="22.2" customHeight="1">
      <c r="A478" s="403" t="s">
        <v>20995</v>
      </c>
      <c r="B478">
        <v>52000</v>
      </c>
      <c r="C478" t="s">
        <v>20996</v>
      </c>
      <c r="D478">
        <v>82</v>
      </c>
      <c r="E478" s="404">
        <v>171108885</v>
      </c>
      <c r="F478" s="415" t="str">
        <f t="shared" si="62"/>
        <v>Í1+(xÈ5-Î</v>
      </c>
      <c r="G478" t="str">
        <f t="shared" si="67"/>
        <v>16</v>
      </c>
    </row>
    <row r="479" spans="1:7" ht="22.2" customHeight="1">
      <c r="A479" s="403" t="s">
        <v>20997</v>
      </c>
      <c r="B479">
        <v>28000</v>
      </c>
      <c r="C479" t="s">
        <v>20998</v>
      </c>
      <c r="D479">
        <v>466</v>
      </c>
      <c r="E479" s="404">
        <v>171112160</v>
      </c>
      <c r="F479" s="415" t="str">
        <f t="shared" si="62"/>
        <v>Í1+,0È00Î</v>
      </c>
      <c r="G479" t="str">
        <f t="shared" si="67"/>
        <v>24</v>
      </c>
    </row>
    <row r="480" spans="1:7" ht="22.2" customHeight="1">
      <c r="A480" s="403" t="s">
        <v>20999</v>
      </c>
      <c r="B480">
        <v>15200</v>
      </c>
      <c r="C480" t="s">
        <v>21000</v>
      </c>
      <c r="D480">
        <v>17</v>
      </c>
      <c r="E480" s="404">
        <v>171114560</v>
      </c>
      <c r="F480" s="415" t="str">
        <f t="shared" si="62"/>
        <v>Í1+.XÈ0oÎ</v>
      </c>
      <c r="G480" t="str">
        <f t="shared" si="67"/>
        <v>34</v>
      </c>
    </row>
    <row r="481" spans="1:7" ht="22.2" hidden="1" customHeight="1">
      <c r="A481" s="403" t="s">
        <v>21001</v>
      </c>
      <c r="B481">
        <v>28000</v>
      </c>
      <c r="C481" t="s">
        <v>21002</v>
      </c>
      <c r="D481">
        <v>595</v>
      </c>
      <c r="F481" s="415" t="e">
        <f t="shared" si="62"/>
        <v>#VALUE!</v>
      </c>
    </row>
    <row r="482" spans="1:7" ht="22.2" customHeight="1">
      <c r="A482" s="403" t="s">
        <v>21003</v>
      </c>
      <c r="B482">
        <v>101600</v>
      </c>
      <c r="C482" t="s">
        <v>21004</v>
      </c>
      <c r="D482">
        <v>237</v>
      </c>
      <c r="E482" s="404">
        <v>171112128</v>
      </c>
      <c r="F482" s="415" t="str">
        <f t="shared" si="62"/>
        <v>Í1+,,È8PÎ</v>
      </c>
      <c r="G482" t="str">
        <f t="shared" ref="G482:G488" si="68">LEFT(C482,2)</f>
        <v>24</v>
      </c>
    </row>
    <row r="483" spans="1:7" ht="22.2" customHeight="1">
      <c r="A483" s="403" t="s">
        <v>21005</v>
      </c>
      <c r="B483">
        <v>21600</v>
      </c>
      <c r="C483" t="s">
        <v>21006</v>
      </c>
      <c r="D483">
        <v>30</v>
      </c>
      <c r="E483" s="404">
        <v>171107107</v>
      </c>
      <c r="F483" s="415" t="str">
        <f t="shared" si="62"/>
        <v>Í1+'*È73Î</v>
      </c>
      <c r="G483" t="str">
        <f t="shared" si="68"/>
        <v>04</v>
      </c>
    </row>
    <row r="484" spans="1:7" ht="22.2" customHeight="1">
      <c r="A484" s="403" t="s">
        <v>21007</v>
      </c>
      <c r="B484">
        <v>47200</v>
      </c>
      <c r="C484" t="s">
        <v>21008</v>
      </c>
      <c r="D484">
        <v>94</v>
      </c>
      <c r="E484" s="404">
        <v>171107171</v>
      </c>
      <c r="F484" s="415" t="str">
        <f t="shared" si="62"/>
        <v>Í1+'1È1+Î</v>
      </c>
      <c r="G484" t="str">
        <f t="shared" si="68"/>
        <v>04</v>
      </c>
    </row>
    <row r="485" spans="1:7" ht="22.2" customHeight="1">
      <c r="A485" s="403" t="s">
        <v>21009</v>
      </c>
      <c r="B485">
        <v>34400</v>
      </c>
      <c r="C485" t="s">
        <v>21010</v>
      </c>
      <c r="D485">
        <v>363</v>
      </c>
      <c r="E485" s="404">
        <v>171114292</v>
      </c>
      <c r="F485" s="415" t="str">
        <f t="shared" si="62"/>
        <v>Í1+.=È2vÎ</v>
      </c>
      <c r="G485" t="str">
        <f t="shared" si="68"/>
        <v>32</v>
      </c>
    </row>
    <row r="486" spans="1:7" ht="22.2" customHeight="1">
      <c r="A486" s="403" t="s">
        <v>21011</v>
      </c>
      <c r="B486">
        <v>28000</v>
      </c>
      <c r="C486" t="s">
        <v>21012</v>
      </c>
      <c r="D486">
        <v>381</v>
      </c>
      <c r="E486" s="404">
        <v>171106751</v>
      </c>
      <c r="F486" s="415" t="str">
        <f t="shared" si="62"/>
        <v>Í1+&amp;kÈ1BÎ</v>
      </c>
      <c r="G486" t="str">
        <f t="shared" si="68"/>
        <v>10</v>
      </c>
    </row>
    <row r="487" spans="1:7" ht="22.2" customHeight="1">
      <c r="A487" s="403" t="s">
        <v>21013</v>
      </c>
      <c r="B487">
        <v>36000</v>
      </c>
      <c r="C487" t="s">
        <v>21014</v>
      </c>
      <c r="D487">
        <v>102</v>
      </c>
      <c r="E487" s="404">
        <v>171107164</v>
      </c>
      <c r="F487" s="415" t="str">
        <f t="shared" si="62"/>
        <v>Í1+'0È49Î</v>
      </c>
      <c r="G487" t="str">
        <f t="shared" si="68"/>
        <v>04</v>
      </c>
    </row>
    <row r="488" spans="1:7" ht="22.2" customHeight="1">
      <c r="A488" s="403" t="s">
        <v>21015</v>
      </c>
      <c r="B488">
        <v>26400</v>
      </c>
      <c r="C488" t="s">
        <v>21016</v>
      </c>
      <c r="D488">
        <v>374</v>
      </c>
      <c r="E488" s="404">
        <v>171109029</v>
      </c>
      <c r="F488" s="415" t="str">
        <f t="shared" si="62"/>
        <v>Í1+)"È9%Î</v>
      </c>
      <c r="G488" t="str">
        <f t="shared" si="68"/>
        <v>16</v>
      </c>
    </row>
    <row r="489" spans="1:7" ht="22.2" hidden="1" customHeight="1">
      <c r="A489" s="403" t="s">
        <v>21017</v>
      </c>
      <c r="B489">
        <v>185000</v>
      </c>
      <c r="C489" t="s">
        <v>21018</v>
      </c>
      <c r="D489">
        <v>577</v>
      </c>
      <c r="F489" s="415" t="e">
        <f t="shared" si="62"/>
        <v>#VALUE!</v>
      </c>
    </row>
    <row r="490" spans="1:7" ht="22.2" hidden="1" customHeight="1">
      <c r="A490" s="403" t="s">
        <v>21019</v>
      </c>
      <c r="B490">
        <v>308200</v>
      </c>
      <c r="C490" t="s">
        <v>21020</v>
      </c>
      <c r="D490">
        <v>226</v>
      </c>
      <c r="E490" s="404">
        <v>171116994</v>
      </c>
      <c r="F490" s="415" t="str">
        <f t="shared" si="62"/>
        <v>Í1+0ÇÈ4kÎ</v>
      </c>
      <c r="G490" t="str">
        <f>LEFT(C490,2)</f>
        <v>22</v>
      </c>
    </row>
    <row r="491" spans="1:7" ht="22.2" hidden="1" customHeight="1">
      <c r="A491" s="403" t="s">
        <v>21021</v>
      </c>
      <c r="B491">
        <v>34400</v>
      </c>
      <c r="C491" t="s">
        <v>21022</v>
      </c>
      <c r="D491">
        <v>291</v>
      </c>
      <c r="F491" s="415" t="e">
        <f t="shared" si="62"/>
        <v>#VALUE!</v>
      </c>
    </row>
    <row r="492" spans="1:7" ht="22.2" customHeight="1">
      <c r="A492" s="403" t="s">
        <v>21023</v>
      </c>
      <c r="B492">
        <v>23200</v>
      </c>
      <c r="C492" t="s">
        <v>21024</v>
      </c>
      <c r="D492">
        <v>102</v>
      </c>
      <c r="E492" s="404">
        <v>171108915</v>
      </c>
      <c r="F492" s="415" t="str">
        <f t="shared" si="62"/>
        <v>Í1+({È59Î</v>
      </c>
      <c r="G492" t="str">
        <f t="shared" ref="G492:G493" si="69">LEFT(C492,2)</f>
        <v>16</v>
      </c>
    </row>
    <row r="493" spans="1:7" ht="22.2" customHeight="1">
      <c r="A493" s="403" t="s">
        <v>21025</v>
      </c>
      <c r="B493">
        <v>13600</v>
      </c>
      <c r="C493" t="s">
        <v>21026</v>
      </c>
      <c r="D493">
        <v>346</v>
      </c>
      <c r="E493" s="404">
        <v>171115976</v>
      </c>
      <c r="F493" s="415" t="str">
        <f t="shared" si="62"/>
        <v>Í1+/ÅÈ6lÎ</v>
      </c>
      <c r="G493" t="str">
        <f t="shared" si="69"/>
        <v>38</v>
      </c>
    </row>
    <row r="494" spans="1:7" ht="22.2" hidden="1" customHeight="1">
      <c r="A494" s="403" t="s">
        <v>6037</v>
      </c>
      <c r="B494">
        <v>464800</v>
      </c>
      <c r="C494" t="s">
        <v>21027</v>
      </c>
      <c r="D494">
        <v>69</v>
      </c>
      <c r="F494" s="415" t="e">
        <f t="shared" si="62"/>
        <v>#VALUE!</v>
      </c>
    </row>
    <row r="495" spans="1:7" ht="22.2" customHeight="1">
      <c r="A495" s="403" t="s">
        <v>21028</v>
      </c>
      <c r="B495">
        <v>42400</v>
      </c>
      <c r="C495" t="s">
        <v>21029</v>
      </c>
      <c r="D495">
        <v>241</v>
      </c>
      <c r="E495" s="404">
        <v>171115913</v>
      </c>
      <c r="F495" s="415" t="str">
        <f t="shared" si="62"/>
        <v>Í1+/{È3BÎ</v>
      </c>
      <c r="G495" t="str">
        <f t="shared" ref="G495:G498" si="70">LEFT(C495,2)</f>
        <v>38</v>
      </c>
    </row>
    <row r="496" spans="1:7" ht="22.2" hidden="1" customHeight="1">
      <c r="A496" s="403" t="s">
        <v>21030</v>
      </c>
      <c r="B496">
        <v>231400</v>
      </c>
      <c r="C496" t="s">
        <v>21031</v>
      </c>
      <c r="D496">
        <v>33</v>
      </c>
      <c r="E496" s="404">
        <v>171116124</v>
      </c>
      <c r="F496" s="415" t="str">
        <f t="shared" si="62"/>
        <v>Í1+0,È4DÎ</v>
      </c>
      <c r="G496" t="str">
        <f t="shared" si="70"/>
        <v>22</v>
      </c>
    </row>
    <row r="497" spans="1:7" ht="22.2" customHeight="1">
      <c r="A497" s="403" t="s">
        <v>21032</v>
      </c>
      <c r="B497">
        <v>48800</v>
      </c>
      <c r="C497" t="s">
        <v>21033</v>
      </c>
      <c r="D497">
        <v>350</v>
      </c>
      <c r="E497" s="404">
        <v>171110681</v>
      </c>
      <c r="F497" s="415" t="str">
        <f t="shared" si="62"/>
        <v>Í1+*dÈ12Î</v>
      </c>
      <c r="G497" t="str">
        <f t="shared" si="70"/>
        <v>06</v>
      </c>
    </row>
    <row r="498" spans="1:7" ht="22.2" customHeight="1">
      <c r="A498" s="403" t="s">
        <v>21034</v>
      </c>
      <c r="B498">
        <v>13600</v>
      </c>
      <c r="C498" t="s">
        <v>21035</v>
      </c>
      <c r="D498">
        <v>390</v>
      </c>
      <c r="E498" s="404">
        <v>171114892</v>
      </c>
      <c r="F498" s="415" t="str">
        <f t="shared" si="62"/>
        <v>Í1+.yÈ21Î</v>
      </c>
      <c r="G498" t="str">
        <f t="shared" si="70"/>
        <v>34</v>
      </c>
    </row>
  </sheetData>
  <autoFilter ref="A1:G498">
    <filterColumn colId="4">
      <customFilters>
        <customFilter operator="notEqual" val=" "/>
      </customFilters>
    </filterColumn>
    <filterColumn colId="6">
      <filters>
        <filter val="04"/>
        <filter val="06"/>
        <filter val="10"/>
        <filter val="16"/>
        <filter val="24"/>
        <filter val="26"/>
        <filter val="32"/>
        <filter val="34"/>
        <filter val="36"/>
        <filter val="38"/>
        <filter val="40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384"/>
  <sheetViews>
    <sheetView topLeftCell="A343" workbookViewId="0">
      <selection activeCell="F351" sqref="F351"/>
    </sheetView>
  </sheetViews>
  <sheetFormatPr defaultRowHeight="14.4"/>
  <cols>
    <col min="1" max="1" width="19.734375" customWidth="1"/>
    <col min="2" max="2" width="10.41796875" bestFit="1" customWidth="1"/>
    <col min="3" max="3" width="6.26171875" bestFit="1" customWidth="1"/>
    <col min="5" max="5" width="12.578125" style="404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0.399999999999999">
      <c r="A2" s="403" t="s">
        <v>21036</v>
      </c>
      <c r="B2">
        <v>96800</v>
      </c>
      <c r="C2" t="s">
        <v>21037</v>
      </c>
      <c r="D2">
        <v>107</v>
      </c>
      <c r="E2" s="404">
        <v>171114644</v>
      </c>
      <c r="F2" s="415" t="str">
        <f>Code128(E2)</f>
        <v>Í1+.`È4@Î</v>
      </c>
      <c r="G2" t="str">
        <f>LEFT(C2,2)</f>
        <v>34</v>
      </c>
    </row>
    <row r="3" spans="1:7" ht="20.399999999999999">
      <c r="A3" s="403" t="s">
        <v>21038</v>
      </c>
      <c r="B3">
        <v>12000</v>
      </c>
      <c r="C3" t="s">
        <v>21039</v>
      </c>
      <c r="D3">
        <v>424</v>
      </c>
      <c r="E3" s="404">
        <v>171116090</v>
      </c>
      <c r="F3" s="415" t="str">
        <f t="shared" ref="F3:F66" si="0">Code128(E3)</f>
        <v>Í1+0)È0ÂÎ</v>
      </c>
      <c r="G3" t="str">
        <f>LEFT(C3,2)</f>
        <v>38</v>
      </c>
    </row>
    <row r="4" spans="1:7" ht="20.399999999999999" hidden="1">
      <c r="A4" s="403" t="s">
        <v>21040</v>
      </c>
      <c r="B4">
        <v>16800</v>
      </c>
      <c r="C4" t="s">
        <v>21041</v>
      </c>
      <c r="D4">
        <v>509</v>
      </c>
      <c r="F4" s="415" t="e">
        <f t="shared" si="0"/>
        <v>#VALUE!</v>
      </c>
    </row>
    <row r="5" spans="1:7" ht="20.399999999999999">
      <c r="A5" s="403" t="s">
        <v>21042</v>
      </c>
      <c r="B5">
        <v>88800</v>
      </c>
      <c r="C5" t="s">
        <v>21043</v>
      </c>
      <c r="D5">
        <v>239</v>
      </c>
      <c r="E5" s="404">
        <v>171115912</v>
      </c>
      <c r="F5" s="415" t="str">
        <f t="shared" si="0"/>
        <v>Í1+/{È2&lt;Î</v>
      </c>
      <c r="G5" t="str">
        <f t="shared" ref="G5:G6" si="1">LEFT(C5,2)</f>
        <v>38</v>
      </c>
    </row>
    <row r="6" spans="1:7" ht="20.399999999999999">
      <c r="A6" s="403" t="s">
        <v>21044</v>
      </c>
      <c r="B6">
        <v>13600</v>
      </c>
      <c r="C6" t="s">
        <v>21045</v>
      </c>
      <c r="D6">
        <v>316</v>
      </c>
      <c r="E6" s="404">
        <v>171114247</v>
      </c>
      <c r="F6" s="415" t="str">
        <f t="shared" si="0"/>
        <v>Í1+.8È7ÄÎ</v>
      </c>
      <c r="G6" t="str">
        <f t="shared" si="1"/>
        <v>32</v>
      </c>
    </row>
    <row r="7" spans="1:7" ht="20.399999999999999" hidden="1">
      <c r="A7" s="403" t="s">
        <v>21046</v>
      </c>
      <c r="B7">
        <v>8800</v>
      </c>
      <c r="C7" t="s">
        <v>21047</v>
      </c>
      <c r="D7">
        <v>159</v>
      </c>
      <c r="F7" s="415" t="e">
        <f t="shared" si="0"/>
        <v>#VALUE!</v>
      </c>
    </row>
    <row r="8" spans="1:7" ht="20.399999999999999" hidden="1">
      <c r="A8" s="403" t="s">
        <v>21048</v>
      </c>
      <c r="B8">
        <v>354600</v>
      </c>
      <c r="C8" t="s">
        <v>21049</v>
      </c>
      <c r="D8">
        <v>357</v>
      </c>
      <c r="F8" s="415" t="e">
        <f t="shared" si="0"/>
        <v>#VALUE!</v>
      </c>
    </row>
    <row r="9" spans="1:7" ht="20.399999999999999">
      <c r="A9" s="403" t="s">
        <v>21050</v>
      </c>
      <c r="B9">
        <v>55200</v>
      </c>
      <c r="C9" t="s">
        <v>21051</v>
      </c>
      <c r="D9">
        <v>149</v>
      </c>
      <c r="E9" s="404">
        <v>171111828</v>
      </c>
      <c r="F9" s="415" t="str">
        <f t="shared" si="0"/>
        <v>Í1++rÈ80Î</v>
      </c>
      <c r="G9" t="str">
        <f t="shared" ref="G9:G12" si="2">LEFT(C9,2)</f>
        <v>24</v>
      </c>
    </row>
    <row r="10" spans="1:7" ht="20.399999999999999">
      <c r="A10" s="403" t="s">
        <v>21052</v>
      </c>
      <c r="B10">
        <v>8800</v>
      </c>
      <c r="C10" t="s">
        <v>21053</v>
      </c>
      <c r="D10">
        <v>65</v>
      </c>
      <c r="E10" s="404">
        <v>171109991</v>
      </c>
      <c r="F10" s="415" t="str">
        <f t="shared" si="0"/>
        <v>Í1+)ÇÈ1DÎ</v>
      </c>
      <c r="G10" t="str">
        <f t="shared" si="2"/>
        <v>36</v>
      </c>
    </row>
    <row r="11" spans="1:7" ht="20.399999999999999">
      <c r="A11" s="403" t="s">
        <v>21054</v>
      </c>
      <c r="B11">
        <v>442400</v>
      </c>
      <c r="C11" t="s">
        <v>21055</v>
      </c>
      <c r="D11">
        <v>306</v>
      </c>
      <c r="E11" s="404">
        <v>171110593</v>
      </c>
      <c r="F11" s="415" t="str">
        <f t="shared" si="0"/>
        <v>Í1+*[È3ÅÎ</v>
      </c>
      <c r="G11" t="str">
        <f t="shared" si="2"/>
        <v>06</v>
      </c>
    </row>
    <row r="12" spans="1:7" ht="20.399999999999999">
      <c r="A12" s="403" t="s">
        <v>21056</v>
      </c>
      <c r="B12">
        <v>288800</v>
      </c>
      <c r="C12" t="s">
        <v>21057</v>
      </c>
      <c r="D12">
        <v>307</v>
      </c>
      <c r="E12" s="404">
        <v>171110594</v>
      </c>
      <c r="F12" s="415" t="str">
        <f t="shared" si="0"/>
        <v>Í1+*[È4ÂÎ</v>
      </c>
      <c r="G12" t="str">
        <f t="shared" si="2"/>
        <v>06</v>
      </c>
    </row>
    <row r="13" spans="1:7" ht="20.399999999999999" hidden="1">
      <c r="A13" s="403" t="s">
        <v>21058</v>
      </c>
      <c r="B13">
        <v>16800</v>
      </c>
      <c r="C13" t="s">
        <v>21059</v>
      </c>
      <c r="D13">
        <v>142</v>
      </c>
      <c r="F13" s="415" t="e">
        <f t="shared" si="0"/>
        <v>#VALUE!</v>
      </c>
    </row>
    <row r="14" spans="1:7" ht="20.399999999999999">
      <c r="A14" s="403" t="s">
        <v>21060</v>
      </c>
      <c r="B14">
        <v>39200</v>
      </c>
      <c r="C14" t="s">
        <v>21061</v>
      </c>
      <c r="D14">
        <v>422</v>
      </c>
      <c r="E14" s="404">
        <v>171106596</v>
      </c>
      <c r="F14" s="415" t="str">
        <f t="shared" si="0"/>
        <v>Í1+&amp;[È6ÂÎ</v>
      </c>
      <c r="G14" t="str">
        <f t="shared" ref="G14:G17" si="3">LEFT(C14,2)</f>
        <v>10</v>
      </c>
    </row>
    <row r="15" spans="1:7" ht="20.399999999999999">
      <c r="A15" s="403" t="s">
        <v>21062</v>
      </c>
      <c r="B15">
        <v>24800</v>
      </c>
      <c r="C15" t="s">
        <v>21063</v>
      </c>
      <c r="D15">
        <v>412</v>
      </c>
      <c r="E15" s="404">
        <v>171110878</v>
      </c>
      <c r="F15" s="415" t="str">
        <f t="shared" si="0"/>
        <v>Í1+*wÈ8AÎ</v>
      </c>
      <c r="G15" t="str">
        <f t="shared" si="3"/>
        <v>06</v>
      </c>
    </row>
    <row r="16" spans="1:7" ht="20.399999999999999">
      <c r="A16" s="403" t="s">
        <v>21064</v>
      </c>
      <c r="B16">
        <v>24800</v>
      </c>
      <c r="C16" t="s">
        <v>21065</v>
      </c>
      <c r="D16">
        <v>264</v>
      </c>
      <c r="E16" s="404">
        <v>171106977</v>
      </c>
      <c r="F16" s="415" t="str">
        <f t="shared" si="0"/>
        <v>Í1+&amp;ÅÈ7WÎ</v>
      </c>
      <c r="G16" t="str">
        <f t="shared" si="3"/>
        <v>04</v>
      </c>
    </row>
    <row r="17" spans="1:7" ht="20.399999999999999">
      <c r="A17" s="403" t="s">
        <v>21066</v>
      </c>
      <c r="B17">
        <v>20000</v>
      </c>
      <c r="C17" t="s">
        <v>21067</v>
      </c>
      <c r="D17">
        <v>134</v>
      </c>
      <c r="E17" s="404">
        <v>171107131</v>
      </c>
      <c r="F17" s="415" t="str">
        <f t="shared" si="0"/>
        <v>Í1+'-È1ÆÎ</v>
      </c>
      <c r="G17" t="str">
        <f t="shared" si="3"/>
        <v>04</v>
      </c>
    </row>
    <row r="18" spans="1:7" ht="20.399999999999999" hidden="1">
      <c r="A18" s="403" t="s">
        <v>19328</v>
      </c>
      <c r="B18">
        <v>21800</v>
      </c>
      <c r="C18" t="s">
        <v>21068</v>
      </c>
      <c r="D18">
        <v>438</v>
      </c>
      <c r="F18" s="415" t="e">
        <f t="shared" si="0"/>
        <v>#VALUE!</v>
      </c>
    </row>
    <row r="19" spans="1:7" ht="20.399999999999999">
      <c r="A19" s="403" t="s">
        <v>15846</v>
      </c>
      <c r="B19">
        <v>159200</v>
      </c>
      <c r="C19" t="s">
        <v>21069</v>
      </c>
      <c r="D19">
        <v>42</v>
      </c>
      <c r="E19" s="404">
        <v>171111972</v>
      </c>
      <c r="F19" s="415" t="str">
        <f t="shared" si="0"/>
        <v>Í1++ÅÈ2HÎ</v>
      </c>
      <c r="G19" t="str">
        <f>LEFT(C19,2)</f>
        <v>24</v>
      </c>
    </row>
    <row r="20" spans="1:7" ht="20.399999999999999" hidden="1">
      <c r="A20" s="403" t="s">
        <v>15846</v>
      </c>
      <c r="B20">
        <v>255400</v>
      </c>
      <c r="C20" t="s">
        <v>21070</v>
      </c>
      <c r="D20">
        <v>364</v>
      </c>
      <c r="F20" s="415" t="e">
        <f t="shared" si="0"/>
        <v>#VALUE!</v>
      </c>
    </row>
    <row r="21" spans="1:7" ht="20.399999999999999">
      <c r="A21" s="403" t="s">
        <v>21071</v>
      </c>
      <c r="B21">
        <v>10400</v>
      </c>
      <c r="C21" t="s">
        <v>21072</v>
      </c>
      <c r="D21">
        <v>413</v>
      </c>
      <c r="E21" s="404">
        <v>171109687</v>
      </c>
      <c r="F21" s="415" t="str">
        <f t="shared" si="0"/>
        <v>Í1+)dÈ7SÎ</v>
      </c>
      <c r="G21" t="str">
        <f t="shared" ref="G21:G25" si="4">LEFT(C21,2)</f>
        <v>36</v>
      </c>
    </row>
    <row r="22" spans="1:7" ht="20.399999999999999">
      <c r="A22" s="403" t="s">
        <v>21073</v>
      </c>
      <c r="B22">
        <v>168800</v>
      </c>
      <c r="C22" t="s">
        <v>21074</v>
      </c>
      <c r="D22">
        <v>289</v>
      </c>
      <c r="E22" s="404">
        <v>171110573</v>
      </c>
      <c r="F22" s="415" t="str">
        <f t="shared" si="0"/>
        <v>Í1+*YÈ3yÎ</v>
      </c>
      <c r="G22" t="str">
        <f t="shared" si="4"/>
        <v>06</v>
      </c>
    </row>
    <row r="23" spans="1:7" ht="20.399999999999999">
      <c r="A23" s="403" t="s">
        <v>21075</v>
      </c>
      <c r="B23">
        <v>53600</v>
      </c>
      <c r="C23" t="s">
        <v>21076</v>
      </c>
      <c r="D23">
        <v>107</v>
      </c>
      <c r="E23" s="404">
        <v>171112080</v>
      </c>
      <c r="F23" s="415" t="str">
        <f t="shared" si="0"/>
        <v>Í1+,(È0wÎ</v>
      </c>
      <c r="G23" t="str">
        <f t="shared" si="4"/>
        <v>24</v>
      </c>
    </row>
    <row r="24" spans="1:7" ht="20.399999999999999">
      <c r="A24" s="403" t="s">
        <v>21077</v>
      </c>
      <c r="B24">
        <v>2100</v>
      </c>
      <c r="C24" t="s">
        <v>21078</v>
      </c>
      <c r="D24">
        <v>63</v>
      </c>
      <c r="E24" s="404">
        <v>171107097</v>
      </c>
      <c r="F24" s="415" t="str">
        <f t="shared" si="0"/>
        <v>Í1+')È7/Î</v>
      </c>
      <c r="G24" t="str">
        <f t="shared" si="4"/>
        <v>04</v>
      </c>
    </row>
    <row r="25" spans="1:7" ht="20.399999999999999">
      <c r="A25" s="403" t="s">
        <v>21079</v>
      </c>
      <c r="B25">
        <v>4700</v>
      </c>
      <c r="C25" t="s">
        <v>21080</v>
      </c>
      <c r="D25">
        <v>180</v>
      </c>
      <c r="E25" s="404">
        <v>171110501</v>
      </c>
      <c r="F25" s="415" t="str">
        <f t="shared" si="0"/>
        <v>Í1+*RÈ1QÎ</v>
      </c>
      <c r="G25" t="str">
        <f t="shared" si="4"/>
        <v>06</v>
      </c>
    </row>
    <row r="26" spans="1:7" ht="20.399999999999999" hidden="1">
      <c r="A26" s="403" t="s">
        <v>7768</v>
      </c>
      <c r="B26">
        <v>7200</v>
      </c>
      <c r="C26" t="s">
        <v>21081</v>
      </c>
      <c r="D26">
        <v>576</v>
      </c>
      <c r="F26" s="415" t="e">
        <f t="shared" si="0"/>
        <v>#VALUE!</v>
      </c>
    </row>
    <row r="27" spans="1:7" ht="20.399999999999999" hidden="1">
      <c r="A27" s="403" t="s">
        <v>21082</v>
      </c>
      <c r="B27">
        <v>2100</v>
      </c>
      <c r="C27" t="s">
        <v>21083</v>
      </c>
      <c r="D27">
        <v>175</v>
      </c>
      <c r="F27" s="415" t="e">
        <f t="shared" si="0"/>
        <v>#VALUE!</v>
      </c>
    </row>
    <row r="28" spans="1:7" ht="20.399999999999999">
      <c r="A28" s="403" t="s">
        <v>21084</v>
      </c>
      <c r="B28">
        <v>32800</v>
      </c>
      <c r="C28" t="s">
        <v>21085</v>
      </c>
      <c r="D28">
        <v>239</v>
      </c>
      <c r="E28" s="404">
        <v>171109834</v>
      </c>
      <c r="F28" s="415" t="str">
        <f t="shared" si="0"/>
        <v>Í1+)sÈ4}Î</v>
      </c>
      <c r="G28" t="str">
        <f t="shared" ref="G28:G31" si="5">LEFT(C28,2)</f>
        <v>36</v>
      </c>
    </row>
    <row r="29" spans="1:7" ht="20.399999999999999">
      <c r="A29" s="403" t="s">
        <v>21086</v>
      </c>
      <c r="B29">
        <v>10400</v>
      </c>
      <c r="C29" t="s">
        <v>21087</v>
      </c>
      <c r="D29">
        <v>469</v>
      </c>
      <c r="E29" s="404">
        <v>171111797</v>
      </c>
      <c r="F29" s="415" t="str">
        <f t="shared" si="0"/>
        <v>Í1++oÈ7ÉÎ</v>
      </c>
      <c r="G29" t="str">
        <f t="shared" si="5"/>
        <v>24</v>
      </c>
    </row>
    <row r="30" spans="1:7" ht="20.399999999999999">
      <c r="A30" s="403" t="s">
        <v>21088</v>
      </c>
      <c r="B30">
        <v>12000</v>
      </c>
      <c r="C30" t="s">
        <v>21089</v>
      </c>
      <c r="D30">
        <v>226</v>
      </c>
      <c r="E30" s="404">
        <v>171110607</v>
      </c>
      <c r="F30" s="415" t="str">
        <f t="shared" si="0"/>
        <v>Í1+*\È76Î</v>
      </c>
      <c r="G30" t="str">
        <f t="shared" si="5"/>
        <v>06</v>
      </c>
    </row>
    <row r="31" spans="1:7" ht="20.399999999999999">
      <c r="A31" s="403" t="s">
        <v>21090</v>
      </c>
      <c r="B31">
        <v>28000</v>
      </c>
      <c r="C31" t="s">
        <v>21091</v>
      </c>
      <c r="D31">
        <v>56</v>
      </c>
      <c r="E31" s="404">
        <v>171114597</v>
      </c>
      <c r="F31" s="415" t="str">
        <f t="shared" si="0"/>
        <v>Í1+.[È7&gt;Î</v>
      </c>
      <c r="G31" t="str">
        <f t="shared" si="5"/>
        <v>34</v>
      </c>
    </row>
    <row r="32" spans="1:7" ht="20.399999999999999" hidden="1">
      <c r="A32" s="403" t="s">
        <v>21092</v>
      </c>
      <c r="B32">
        <v>3400</v>
      </c>
      <c r="C32" t="s">
        <v>21093</v>
      </c>
      <c r="D32">
        <v>73</v>
      </c>
      <c r="F32" s="415" t="e">
        <f t="shared" si="0"/>
        <v>#VALUE!</v>
      </c>
    </row>
    <row r="33" spans="1:7" ht="20.399999999999999">
      <c r="A33" s="403" t="s">
        <v>21088</v>
      </c>
      <c r="B33">
        <v>79200</v>
      </c>
      <c r="C33" t="s">
        <v>21094</v>
      </c>
      <c r="D33">
        <v>50</v>
      </c>
      <c r="E33" s="404">
        <v>171111877</v>
      </c>
      <c r="F33" s="415" t="str">
        <f t="shared" si="0"/>
        <v>Í1++wÈ7&gt;Î</v>
      </c>
      <c r="G33" t="str">
        <f t="shared" ref="G33:G40" si="6">LEFT(C33,2)</f>
        <v>24</v>
      </c>
    </row>
    <row r="34" spans="1:7" ht="20.399999999999999">
      <c r="A34" s="403" t="s">
        <v>21095</v>
      </c>
      <c r="B34">
        <v>13600</v>
      </c>
      <c r="C34" t="s">
        <v>21096</v>
      </c>
      <c r="D34">
        <v>188</v>
      </c>
      <c r="E34" s="404">
        <v>171111837</v>
      </c>
      <c r="F34" s="415" t="str">
        <f t="shared" si="0"/>
        <v>Í1++sÈ7.Î</v>
      </c>
      <c r="G34" t="str">
        <f t="shared" si="6"/>
        <v>24</v>
      </c>
    </row>
    <row r="35" spans="1:7" ht="20.399999999999999">
      <c r="A35" s="403" t="s">
        <v>21097</v>
      </c>
      <c r="B35">
        <v>31200</v>
      </c>
      <c r="C35" t="s">
        <v>21098</v>
      </c>
      <c r="D35">
        <v>409</v>
      </c>
      <c r="E35" s="404">
        <v>171110899</v>
      </c>
      <c r="F35" s="415" t="str">
        <f t="shared" si="0"/>
        <v>Í1+*yÈ9OÎ</v>
      </c>
      <c r="G35" t="str">
        <f t="shared" si="6"/>
        <v>06</v>
      </c>
    </row>
    <row r="36" spans="1:7" ht="20.399999999999999">
      <c r="A36" s="403" t="s">
        <v>21099</v>
      </c>
      <c r="B36">
        <v>52000</v>
      </c>
      <c r="C36" t="s">
        <v>21100</v>
      </c>
      <c r="D36">
        <v>228</v>
      </c>
      <c r="E36" s="404">
        <v>171114751</v>
      </c>
      <c r="F36" s="415" t="str">
        <f t="shared" si="0"/>
        <v>Í1+.kÈ1ZÎ</v>
      </c>
      <c r="G36" t="str">
        <f t="shared" si="6"/>
        <v>34</v>
      </c>
    </row>
    <row r="37" spans="1:7" ht="20.399999999999999">
      <c r="A37" s="403" t="s">
        <v>21101</v>
      </c>
      <c r="B37">
        <v>4700</v>
      </c>
      <c r="C37" t="s">
        <v>21102</v>
      </c>
      <c r="D37">
        <v>76</v>
      </c>
      <c r="E37" s="404">
        <v>171114616</v>
      </c>
      <c r="F37" s="415" t="str">
        <f t="shared" si="0"/>
        <v>Í1+.]È6@Î</v>
      </c>
      <c r="G37" t="str">
        <f t="shared" si="6"/>
        <v>34</v>
      </c>
    </row>
    <row r="38" spans="1:7" ht="20.399999999999999">
      <c r="A38" s="403" t="s">
        <v>21103</v>
      </c>
      <c r="B38">
        <v>10400</v>
      </c>
      <c r="C38" t="s">
        <v>21104</v>
      </c>
      <c r="D38">
        <v>77</v>
      </c>
      <c r="E38" s="404">
        <v>171114617</v>
      </c>
      <c r="F38" s="415" t="str">
        <f t="shared" si="0"/>
        <v>Í1+.]È7FÎ</v>
      </c>
      <c r="G38" t="str">
        <f t="shared" si="6"/>
        <v>34</v>
      </c>
    </row>
    <row r="39" spans="1:7" ht="20.399999999999999">
      <c r="A39" s="403" t="s">
        <v>21105</v>
      </c>
      <c r="B39">
        <v>16800</v>
      </c>
      <c r="C39" t="s">
        <v>21106</v>
      </c>
      <c r="D39">
        <v>240</v>
      </c>
      <c r="E39" s="404">
        <v>171114763</v>
      </c>
      <c r="F39" s="415" t="str">
        <f t="shared" si="0"/>
        <v>Í1+.lÈ3jÎ</v>
      </c>
      <c r="G39" t="str">
        <f t="shared" si="6"/>
        <v>34</v>
      </c>
    </row>
    <row r="40" spans="1:7" ht="20.399999999999999">
      <c r="A40" s="403" t="s">
        <v>21107</v>
      </c>
      <c r="B40">
        <v>34400</v>
      </c>
      <c r="C40" t="s">
        <v>21108</v>
      </c>
      <c r="D40">
        <v>47</v>
      </c>
      <c r="E40" s="404">
        <v>171114588</v>
      </c>
      <c r="F40" s="415" t="str">
        <f t="shared" si="0"/>
        <v>Í1+.ZÈ8@Î</v>
      </c>
      <c r="G40" t="str">
        <f t="shared" si="6"/>
        <v>34</v>
      </c>
    </row>
    <row r="41" spans="1:7" ht="20.399999999999999" hidden="1">
      <c r="A41" s="403" t="s">
        <v>21109</v>
      </c>
      <c r="B41">
        <v>3400</v>
      </c>
      <c r="C41" t="s">
        <v>21110</v>
      </c>
      <c r="D41">
        <v>533</v>
      </c>
      <c r="F41" s="415" t="e">
        <f t="shared" si="0"/>
        <v>#VALUE!</v>
      </c>
    </row>
    <row r="42" spans="1:7" ht="20.399999999999999">
      <c r="A42" s="403" t="s">
        <v>21111</v>
      </c>
      <c r="B42">
        <v>32800</v>
      </c>
      <c r="C42" t="s">
        <v>21112</v>
      </c>
      <c r="D42">
        <v>390</v>
      </c>
      <c r="E42" s="404">
        <v>171107252</v>
      </c>
      <c r="F42" s="415" t="str">
        <f t="shared" si="0"/>
        <v>Í1+'9È2QÎ</v>
      </c>
      <c r="G42" t="str">
        <f>LEFT(C42,2)</f>
        <v>04</v>
      </c>
    </row>
    <row r="43" spans="1:7" ht="20.399999999999999" hidden="1">
      <c r="A43" s="403" t="s">
        <v>21113</v>
      </c>
      <c r="B43">
        <v>15200</v>
      </c>
      <c r="C43" t="s">
        <v>21114</v>
      </c>
      <c r="D43">
        <v>85</v>
      </c>
      <c r="F43" s="415" t="e">
        <f t="shared" si="0"/>
        <v>#VALUE!</v>
      </c>
    </row>
    <row r="44" spans="1:7" ht="20.399999999999999">
      <c r="A44" s="403" t="s">
        <v>21115</v>
      </c>
      <c r="B44">
        <v>52000</v>
      </c>
      <c r="C44" t="s">
        <v>21116</v>
      </c>
      <c r="D44">
        <v>295</v>
      </c>
      <c r="E44" s="404">
        <v>171109788</v>
      </c>
      <c r="F44" s="415" t="str">
        <f t="shared" si="0"/>
        <v>Í1+)nÈ8ÅÎ</v>
      </c>
      <c r="G44" t="str">
        <f t="shared" ref="G44:G46" si="7">LEFT(C44,2)</f>
        <v>36</v>
      </c>
    </row>
    <row r="45" spans="1:7" ht="20.399999999999999">
      <c r="A45" s="403" t="s">
        <v>21117</v>
      </c>
      <c r="B45">
        <v>10400</v>
      </c>
      <c r="C45" t="s">
        <v>21118</v>
      </c>
      <c r="D45">
        <v>108</v>
      </c>
      <c r="E45" s="404">
        <v>171114645</v>
      </c>
      <c r="F45" s="415" t="str">
        <f t="shared" si="0"/>
        <v>Í1+.`È5FÎ</v>
      </c>
      <c r="G45" t="str">
        <f t="shared" si="7"/>
        <v>34</v>
      </c>
    </row>
    <row r="46" spans="1:7" ht="20.399999999999999" hidden="1">
      <c r="A46" s="403" t="s">
        <v>343</v>
      </c>
      <c r="B46">
        <v>95400</v>
      </c>
      <c r="C46" t="s">
        <v>21119</v>
      </c>
      <c r="D46">
        <v>193</v>
      </c>
      <c r="E46" s="404">
        <v>171116964</v>
      </c>
      <c r="F46" s="415" t="str">
        <f t="shared" si="0"/>
        <v>Í1+0ÄÈ4_Î</v>
      </c>
      <c r="G46" t="str">
        <f t="shared" si="7"/>
        <v>22</v>
      </c>
    </row>
    <row r="47" spans="1:7" ht="20.399999999999999" hidden="1">
      <c r="A47" s="403" t="s">
        <v>3586</v>
      </c>
      <c r="B47">
        <v>103400</v>
      </c>
      <c r="C47" t="s">
        <v>21120</v>
      </c>
      <c r="D47">
        <v>528</v>
      </c>
      <c r="F47" s="415" t="e">
        <f t="shared" si="0"/>
        <v>#VALUE!</v>
      </c>
    </row>
    <row r="48" spans="1:7" ht="20.399999999999999">
      <c r="A48" s="403" t="s">
        <v>21121</v>
      </c>
      <c r="B48">
        <v>24800</v>
      </c>
      <c r="C48" t="s">
        <v>21122</v>
      </c>
      <c r="D48">
        <v>51</v>
      </c>
      <c r="E48" s="404">
        <v>171111236</v>
      </c>
      <c r="F48" s="415" t="str">
        <f t="shared" si="0"/>
        <v>Í1++7È6mÎ</v>
      </c>
      <c r="G48" t="str">
        <f t="shared" ref="G48:G52" si="8">LEFT(C48,2)</f>
        <v>26</v>
      </c>
    </row>
    <row r="49" spans="1:7" ht="20.399999999999999">
      <c r="A49" s="403" t="s">
        <v>21123</v>
      </c>
      <c r="B49">
        <v>20000</v>
      </c>
      <c r="C49" t="s">
        <v>21124</v>
      </c>
      <c r="D49">
        <v>129</v>
      </c>
      <c r="E49" s="404">
        <v>171106861</v>
      </c>
      <c r="F49" s="415" t="str">
        <f t="shared" si="0"/>
        <v>Í1+&amp;vÈ1nÎ</v>
      </c>
      <c r="G49" t="str">
        <f t="shared" si="8"/>
        <v>10</v>
      </c>
    </row>
    <row r="50" spans="1:7" ht="20.399999999999999">
      <c r="A50" s="403" t="s">
        <v>21125</v>
      </c>
      <c r="B50">
        <v>16800</v>
      </c>
      <c r="C50" t="s">
        <v>21126</v>
      </c>
      <c r="D50">
        <v>23</v>
      </c>
      <c r="E50" s="404">
        <v>171116873</v>
      </c>
      <c r="F50" s="415" t="str">
        <f t="shared" si="0"/>
        <v>Í1+0wÈ35Î</v>
      </c>
      <c r="G50" t="str">
        <f t="shared" si="8"/>
        <v>44</v>
      </c>
    </row>
    <row r="51" spans="1:7" ht="20.399999999999999">
      <c r="A51" s="403" t="s">
        <v>21127</v>
      </c>
      <c r="B51">
        <v>21600</v>
      </c>
      <c r="C51" t="s">
        <v>21128</v>
      </c>
      <c r="D51">
        <v>515</v>
      </c>
      <c r="E51" s="404">
        <v>171109597</v>
      </c>
      <c r="F51" s="415" t="str">
        <f t="shared" si="0"/>
        <v>Í1+)[È7/Î</v>
      </c>
      <c r="G51" t="str">
        <f t="shared" si="8"/>
        <v>36</v>
      </c>
    </row>
    <row r="52" spans="1:7" ht="20.399999999999999">
      <c r="A52" s="403" t="s">
        <v>21129</v>
      </c>
      <c r="B52">
        <v>10400</v>
      </c>
      <c r="C52" t="s">
        <v>21130</v>
      </c>
      <c r="D52">
        <v>517</v>
      </c>
      <c r="E52" s="404">
        <v>171109595</v>
      </c>
      <c r="F52" s="415" t="str">
        <f t="shared" si="0"/>
        <v>Í1+)[È5#Î</v>
      </c>
      <c r="G52" t="str">
        <f t="shared" si="8"/>
        <v>36</v>
      </c>
    </row>
    <row r="53" spans="1:7" ht="20.399999999999999" hidden="1">
      <c r="A53" s="403" t="s">
        <v>21131</v>
      </c>
      <c r="B53">
        <v>85600</v>
      </c>
      <c r="C53" t="s">
        <v>21132</v>
      </c>
      <c r="D53">
        <v>537</v>
      </c>
      <c r="F53" s="415" t="e">
        <f t="shared" si="0"/>
        <v>#VALUE!</v>
      </c>
    </row>
    <row r="54" spans="1:7" ht="20.399999999999999">
      <c r="A54" s="403" t="s">
        <v>21133</v>
      </c>
      <c r="B54">
        <v>31200</v>
      </c>
      <c r="C54" t="s">
        <v>21134</v>
      </c>
      <c r="D54">
        <v>115</v>
      </c>
      <c r="E54" s="404">
        <v>171109943</v>
      </c>
      <c r="F54" s="415" t="str">
        <f t="shared" si="0"/>
        <v>Í1+)~È3&lt;Î</v>
      </c>
      <c r="G54" t="str">
        <f t="shared" ref="G54:G55" si="9">LEFT(C54,2)</f>
        <v>36</v>
      </c>
    </row>
    <row r="55" spans="1:7" ht="20.399999999999999">
      <c r="A55" s="403" t="s">
        <v>21135</v>
      </c>
      <c r="B55">
        <v>80800</v>
      </c>
      <c r="C55" t="s">
        <v>21136</v>
      </c>
      <c r="D55">
        <v>114</v>
      </c>
      <c r="E55" s="404">
        <v>171109944</v>
      </c>
      <c r="F55" s="415" t="str">
        <f t="shared" si="0"/>
        <v>Í1+)~È4BÎ</v>
      </c>
      <c r="G55" t="str">
        <f t="shared" si="9"/>
        <v>36</v>
      </c>
    </row>
    <row r="56" spans="1:7" ht="20.399999999999999" hidden="1">
      <c r="A56" s="403" t="s">
        <v>21137</v>
      </c>
      <c r="B56">
        <v>15200</v>
      </c>
      <c r="C56" t="s">
        <v>21138</v>
      </c>
      <c r="D56">
        <v>466</v>
      </c>
      <c r="F56" s="415" t="e">
        <f t="shared" si="0"/>
        <v>#VALUE!</v>
      </c>
    </row>
    <row r="57" spans="1:7" ht="20.399999999999999">
      <c r="A57" s="403" t="s">
        <v>21139</v>
      </c>
      <c r="B57">
        <v>32800</v>
      </c>
      <c r="C57" t="s">
        <v>21140</v>
      </c>
      <c r="D57">
        <v>348</v>
      </c>
      <c r="E57" s="404">
        <v>171109745</v>
      </c>
      <c r="F57" s="415" t="str">
        <f t="shared" si="0"/>
        <v>Í1+)jÈ5_Î</v>
      </c>
      <c r="G57" t="str">
        <f>LEFT(C57,2)</f>
        <v>36</v>
      </c>
    </row>
    <row r="58" spans="1:7" ht="20.399999999999999" hidden="1">
      <c r="A58" s="403" t="s">
        <v>21141</v>
      </c>
      <c r="B58">
        <v>24800</v>
      </c>
      <c r="C58" t="s">
        <v>21142</v>
      </c>
      <c r="D58">
        <v>580</v>
      </c>
      <c r="F58" s="415" t="e">
        <f t="shared" si="0"/>
        <v>#VALUE!</v>
      </c>
    </row>
    <row r="59" spans="1:7" ht="20.399999999999999" hidden="1">
      <c r="A59" s="403" t="s">
        <v>21143</v>
      </c>
      <c r="B59">
        <v>16800</v>
      </c>
      <c r="C59" t="s">
        <v>21144</v>
      </c>
      <c r="D59">
        <v>581</v>
      </c>
      <c r="F59" s="415" t="e">
        <f t="shared" si="0"/>
        <v>#VALUE!</v>
      </c>
    </row>
    <row r="60" spans="1:7" ht="20.399999999999999">
      <c r="A60" s="403" t="s">
        <v>20421</v>
      </c>
      <c r="B60">
        <v>2100</v>
      </c>
      <c r="C60" t="s">
        <v>21145</v>
      </c>
      <c r="D60">
        <v>449</v>
      </c>
      <c r="E60" s="404">
        <v>171111328</v>
      </c>
      <c r="F60" s="415" t="str">
        <f t="shared" si="0"/>
        <v>Í1++@È86Î</v>
      </c>
      <c r="G60" t="str">
        <f>LEFT(C60,2)</f>
        <v>26</v>
      </c>
    </row>
    <row r="61" spans="1:7" ht="20.399999999999999" hidden="1">
      <c r="A61" s="403" t="s">
        <v>21146</v>
      </c>
      <c r="B61">
        <v>7200</v>
      </c>
      <c r="C61" t="s">
        <v>21147</v>
      </c>
      <c r="D61">
        <v>118</v>
      </c>
      <c r="F61" s="415" t="e">
        <f t="shared" si="0"/>
        <v>#VALUE!</v>
      </c>
    </row>
    <row r="62" spans="1:7" ht="20.399999999999999">
      <c r="A62" s="403" t="s">
        <v>21148</v>
      </c>
      <c r="B62">
        <v>28000</v>
      </c>
      <c r="C62" t="s">
        <v>21149</v>
      </c>
      <c r="D62">
        <v>136</v>
      </c>
      <c r="E62" s="404">
        <v>171111212</v>
      </c>
      <c r="F62" s="415" t="str">
        <f t="shared" si="0"/>
        <v>Í1++5È2MÎ</v>
      </c>
      <c r="G62" t="str">
        <f t="shared" ref="G62:G64" si="10">LEFT(C62,2)</f>
        <v>26</v>
      </c>
    </row>
    <row r="63" spans="1:7" ht="20.399999999999999">
      <c r="A63" s="403" t="s">
        <v>21150</v>
      </c>
      <c r="B63">
        <v>16800</v>
      </c>
      <c r="C63" t="s">
        <v>21151</v>
      </c>
      <c r="D63">
        <v>100</v>
      </c>
      <c r="E63" s="404">
        <v>171114028</v>
      </c>
      <c r="F63" s="415" t="str">
        <f t="shared" si="0"/>
        <v>Í1+."È8.Î</v>
      </c>
      <c r="G63" t="str">
        <f t="shared" si="10"/>
        <v>32</v>
      </c>
    </row>
    <row r="64" spans="1:7" ht="20.399999999999999">
      <c r="A64" s="403" t="s">
        <v>21152</v>
      </c>
      <c r="B64">
        <v>23200</v>
      </c>
      <c r="C64" t="s">
        <v>21153</v>
      </c>
      <c r="D64">
        <v>320</v>
      </c>
      <c r="E64" s="404">
        <v>171108665</v>
      </c>
      <c r="F64" s="415" t="str">
        <f t="shared" si="0"/>
        <v>Í1+(bÈ5&lt;Î</v>
      </c>
      <c r="G64" t="str">
        <f t="shared" si="10"/>
        <v>16</v>
      </c>
    </row>
    <row r="65" spans="1:7" ht="20.399999999999999" hidden="1">
      <c r="A65" s="403" t="s">
        <v>21154</v>
      </c>
      <c r="B65">
        <v>39200</v>
      </c>
      <c r="C65" t="s">
        <v>21155</v>
      </c>
      <c r="D65">
        <v>534</v>
      </c>
      <c r="F65" s="415" t="e">
        <f t="shared" si="0"/>
        <v>#VALUE!</v>
      </c>
    </row>
    <row r="66" spans="1:7" ht="20.399999999999999">
      <c r="A66" s="403" t="s">
        <v>21156</v>
      </c>
      <c r="B66">
        <v>31200</v>
      </c>
      <c r="C66" t="s">
        <v>21157</v>
      </c>
      <c r="D66">
        <v>28</v>
      </c>
      <c r="E66" s="404">
        <v>171112002</v>
      </c>
      <c r="F66" s="415" t="str">
        <f t="shared" si="0"/>
        <v>Í1+,ÂÈ2cÎ</v>
      </c>
      <c r="G66" t="str">
        <f t="shared" ref="G66:G68" si="11">LEFT(C66,2)</f>
        <v>24</v>
      </c>
    </row>
    <row r="67" spans="1:7" ht="20.399999999999999">
      <c r="A67" s="403" t="s">
        <v>3424</v>
      </c>
      <c r="B67">
        <v>172000</v>
      </c>
      <c r="C67" t="s">
        <v>21158</v>
      </c>
      <c r="D67">
        <v>373</v>
      </c>
      <c r="E67" s="404">
        <v>171111920</v>
      </c>
      <c r="F67" s="415" t="str">
        <f t="shared" ref="F67:F130" si="12">Code128(E67)</f>
        <v>Í1++|È0(Î</v>
      </c>
      <c r="G67" t="str">
        <f t="shared" si="11"/>
        <v>24</v>
      </c>
    </row>
    <row r="68" spans="1:7" ht="20.399999999999999">
      <c r="A68" s="403" t="s">
        <v>21159</v>
      </c>
      <c r="B68">
        <v>8800</v>
      </c>
      <c r="C68" t="s">
        <v>21160</v>
      </c>
      <c r="D68">
        <v>132</v>
      </c>
      <c r="E68" s="404">
        <v>171113977</v>
      </c>
      <c r="F68" s="415" t="str">
        <f t="shared" si="12"/>
        <v>Í1+-ÅÈ7lÎ</v>
      </c>
      <c r="G68" t="str">
        <f t="shared" si="11"/>
        <v>32</v>
      </c>
    </row>
    <row r="69" spans="1:7" ht="20.399999999999999" hidden="1">
      <c r="A69" s="403" t="s">
        <v>21161</v>
      </c>
      <c r="B69">
        <v>16800</v>
      </c>
      <c r="C69" t="s">
        <v>21162</v>
      </c>
      <c r="D69">
        <v>79</v>
      </c>
      <c r="F69" s="415" t="e">
        <f t="shared" si="12"/>
        <v>#VALUE!</v>
      </c>
    </row>
    <row r="70" spans="1:7" ht="20.399999999999999">
      <c r="A70" s="403" t="s">
        <v>21163</v>
      </c>
      <c r="B70">
        <v>37600</v>
      </c>
      <c r="C70" t="s">
        <v>21164</v>
      </c>
      <c r="D70">
        <v>326</v>
      </c>
      <c r="E70" s="404">
        <v>171115962</v>
      </c>
      <c r="F70" s="415" t="str">
        <f t="shared" si="12"/>
        <v>Í1+/ÄÈ2PÎ</v>
      </c>
      <c r="G70" t="str">
        <f t="shared" ref="G70:G90" si="13">LEFT(C70,2)</f>
        <v>38</v>
      </c>
    </row>
    <row r="71" spans="1:7" ht="20.399999999999999">
      <c r="A71" s="403" t="s">
        <v>21165</v>
      </c>
      <c r="B71">
        <v>53600</v>
      </c>
      <c r="C71" t="s">
        <v>21166</v>
      </c>
      <c r="D71">
        <v>327</v>
      </c>
      <c r="E71" s="404">
        <v>171115963</v>
      </c>
      <c r="F71" s="415" t="str">
        <f t="shared" si="12"/>
        <v>Í1+/ÄÈ3VÎ</v>
      </c>
      <c r="G71" t="str">
        <f t="shared" si="13"/>
        <v>38</v>
      </c>
    </row>
    <row r="72" spans="1:7" ht="20.399999999999999">
      <c r="A72" s="403" t="s">
        <v>1708</v>
      </c>
      <c r="B72">
        <v>10400</v>
      </c>
      <c r="C72" t="s">
        <v>21167</v>
      </c>
      <c r="D72">
        <v>131</v>
      </c>
      <c r="E72" s="404">
        <v>171112170</v>
      </c>
      <c r="F72" s="415" t="str">
        <f t="shared" si="12"/>
        <v>Í1+,1È04Î</v>
      </c>
      <c r="G72" t="str">
        <f t="shared" si="13"/>
        <v>24</v>
      </c>
    </row>
    <row r="73" spans="1:7" ht="20.399999999999999">
      <c r="A73" s="403" t="s">
        <v>21168</v>
      </c>
      <c r="B73">
        <v>3400</v>
      </c>
      <c r="C73" t="s">
        <v>21169</v>
      </c>
      <c r="D73">
        <v>11</v>
      </c>
      <c r="E73" s="404">
        <v>171115784</v>
      </c>
      <c r="F73" s="415" t="str">
        <f t="shared" si="12"/>
        <v>Í1+/nÈ4{Î</v>
      </c>
      <c r="G73" t="str">
        <f t="shared" si="13"/>
        <v>38</v>
      </c>
    </row>
    <row r="74" spans="1:7" ht="20.399999999999999">
      <c r="A74" s="403" t="s">
        <v>21170</v>
      </c>
      <c r="B74">
        <v>12000</v>
      </c>
      <c r="C74" t="s">
        <v>21171</v>
      </c>
      <c r="D74">
        <v>417</v>
      </c>
      <c r="E74" s="404">
        <v>171110864</v>
      </c>
      <c r="F74" s="415" t="str">
        <f t="shared" si="12"/>
        <v>Í1+*vÈ4%Î</v>
      </c>
      <c r="G74" t="str">
        <f t="shared" si="13"/>
        <v>06</v>
      </c>
    </row>
    <row r="75" spans="1:7" ht="20.399999999999999">
      <c r="A75" s="403" t="s">
        <v>21172</v>
      </c>
      <c r="B75">
        <v>40800</v>
      </c>
      <c r="C75" t="s">
        <v>21173</v>
      </c>
      <c r="D75">
        <v>166</v>
      </c>
      <c r="E75" s="404">
        <v>171109897</v>
      </c>
      <c r="F75" s="415" t="str">
        <f t="shared" si="12"/>
        <v>Í1+)yÈ7@Î</v>
      </c>
      <c r="G75" t="str">
        <f t="shared" si="13"/>
        <v>36</v>
      </c>
    </row>
    <row r="76" spans="1:7" ht="20.399999999999999">
      <c r="A76" s="403" t="s">
        <v>21174</v>
      </c>
      <c r="B76">
        <v>20000</v>
      </c>
      <c r="C76" t="s">
        <v>21175</v>
      </c>
      <c r="D76">
        <v>175</v>
      </c>
      <c r="E76" s="404">
        <v>171116774</v>
      </c>
      <c r="F76" s="415" t="str">
        <f t="shared" si="12"/>
        <v>Í1+0mÈ4zÎ</v>
      </c>
      <c r="G76" t="str">
        <f t="shared" si="13"/>
        <v>40</v>
      </c>
    </row>
    <row r="77" spans="1:7" ht="20.399999999999999">
      <c r="A77" s="403" t="s">
        <v>21176</v>
      </c>
      <c r="B77">
        <v>60000</v>
      </c>
      <c r="C77" t="s">
        <v>21177</v>
      </c>
      <c r="D77">
        <v>39</v>
      </c>
      <c r="E77" s="404">
        <v>171110011</v>
      </c>
      <c r="F77" s="415" t="str">
        <f t="shared" si="12"/>
        <v>Í1+*!È1[Î</v>
      </c>
      <c r="G77" t="str">
        <f t="shared" si="13"/>
        <v>36</v>
      </c>
    </row>
    <row r="78" spans="1:7" ht="20.399999999999999">
      <c r="A78" s="403" t="s">
        <v>21178</v>
      </c>
      <c r="B78">
        <v>21600</v>
      </c>
      <c r="C78" t="s">
        <v>21179</v>
      </c>
      <c r="D78">
        <v>160</v>
      </c>
      <c r="E78" s="404">
        <v>171116762</v>
      </c>
      <c r="F78" s="415" t="str">
        <f t="shared" si="12"/>
        <v>Í1+0lÈ2jÎ</v>
      </c>
      <c r="G78" t="str">
        <f t="shared" si="13"/>
        <v>40</v>
      </c>
    </row>
    <row r="79" spans="1:7" ht="20.399999999999999">
      <c r="A79" s="403" t="s">
        <v>21180</v>
      </c>
      <c r="B79">
        <v>3400</v>
      </c>
      <c r="C79" t="s">
        <v>21181</v>
      </c>
      <c r="D79">
        <v>528</v>
      </c>
      <c r="E79" s="404">
        <v>171109584</v>
      </c>
      <c r="F79" s="415" t="str">
        <f t="shared" si="12"/>
        <v>Í1+)ZÈ4ÄÎ</v>
      </c>
      <c r="G79" t="str">
        <f t="shared" si="13"/>
        <v>36</v>
      </c>
    </row>
    <row r="80" spans="1:7" ht="20.399999999999999">
      <c r="A80" s="403" t="s">
        <v>21182</v>
      </c>
      <c r="B80">
        <v>7200</v>
      </c>
      <c r="C80" t="s">
        <v>21183</v>
      </c>
      <c r="D80">
        <v>516</v>
      </c>
      <c r="E80" s="404">
        <v>171109596</v>
      </c>
      <c r="F80" s="415" t="str">
        <f t="shared" si="12"/>
        <v>Í1+)[È6)Î</v>
      </c>
      <c r="G80" t="str">
        <f t="shared" si="13"/>
        <v>36</v>
      </c>
    </row>
    <row r="81" spans="1:7" ht="20.399999999999999">
      <c r="A81" s="403" t="s">
        <v>21184</v>
      </c>
      <c r="B81">
        <v>20000</v>
      </c>
      <c r="C81" t="s">
        <v>21185</v>
      </c>
      <c r="D81">
        <v>408</v>
      </c>
      <c r="E81" s="404">
        <v>171110898</v>
      </c>
      <c r="F81" s="415" t="str">
        <f t="shared" si="12"/>
        <v>Í1+*yÈ8IÎ</v>
      </c>
      <c r="G81" t="str">
        <f t="shared" si="13"/>
        <v>06</v>
      </c>
    </row>
    <row r="82" spans="1:7" ht="20.399999999999999">
      <c r="A82" s="403" t="s">
        <v>21186</v>
      </c>
      <c r="B82">
        <v>79200</v>
      </c>
      <c r="C82" t="s">
        <v>21187</v>
      </c>
      <c r="D82">
        <v>3</v>
      </c>
      <c r="E82" s="404">
        <v>171111808</v>
      </c>
      <c r="F82" s="415" t="str">
        <f t="shared" si="12"/>
        <v>Í1++pÈ8(Î</v>
      </c>
      <c r="G82" t="str">
        <f t="shared" si="13"/>
        <v>24</v>
      </c>
    </row>
    <row r="83" spans="1:7" ht="20.399999999999999">
      <c r="A83" s="403" t="s">
        <v>21188</v>
      </c>
      <c r="B83">
        <v>29600</v>
      </c>
      <c r="C83" t="s">
        <v>21189</v>
      </c>
      <c r="D83">
        <v>384</v>
      </c>
      <c r="E83" s="404">
        <v>171109713</v>
      </c>
      <c r="F83" s="415" t="str">
        <f t="shared" si="12"/>
        <v>Í1+)gÈ3GÎ</v>
      </c>
      <c r="G83" t="str">
        <f t="shared" si="13"/>
        <v>36</v>
      </c>
    </row>
    <row r="84" spans="1:7" ht="20.399999999999999">
      <c r="A84" s="403" t="s">
        <v>21190</v>
      </c>
      <c r="B84">
        <v>13600</v>
      </c>
      <c r="C84" t="s">
        <v>21191</v>
      </c>
      <c r="D84">
        <v>66</v>
      </c>
      <c r="E84" s="404">
        <v>171109990</v>
      </c>
      <c r="F84" s="415" t="str">
        <f t="shared" si="12"/>
        <v>Í1+)ÇÈ0&gt;Î</v>
      </c>
      <c r="G84" t="str">
        <f t="shared" si="13"/>
        <v>36</v>
      </c>
    </row>
    <row r="85" spans="1:7" ht="20.399999999999999">
      <c r="A85" s="403" t="s">
        <v>21192</v>
      </c>
      <c r="B85">
        <v>15200</v>
      </c>
      <c r="C85" t="s">
        <v>21193</v>
      </c>
      <c r="D85">
        <v>55</v>
      </c>
      <c r="E85" s="404">
        <v>171115804</v>
      </c>
      <c r="F85" s="415" t="str">
        <f t="shared" si="12"/>
        <v>Í1+/pÈ4ÇÎ</v>
      </c>
      <c r="G85" t="str">
        <f t="shared" si="13"/>
        <v>38</v>
      </c>
    </row>
    <row r="86" spans="1:7" ht="20.399999999999999">
      <c r="A86" s="403" t="s">
        <v>21194</v>
      </c>
      <c r="B86">
        <v>10400</v>
      </c>
      <c r="C86" t="s">
        <v>21195</v>
      </c>
      <c r="D86">
        <v>396</v>
      </c>
      <c r="E86" s="404">
        <v>171116086</v>
      </c>
      <c r="F86" s="415" t="str">
        <f t="shared" si="12"/>
        <v>Í1+0(È6@Î</v>
      </c>
      <c r="G86" t="str">
        <f t="shared" si="13"/>
        <v>38</v>
      </c>
    </row>
    <row r="87" spans="1:7" ht="20.399999999999999">
      <c r="A87" s="403" t="s">
        <v>21196</v>
      </c>
      <c r="B87">
        <v>23200</v>
      </c>
      <c r="C87" t="s">
        <v>21197</v>
      </c>
      <c r="D87">
        <v>402</v>
      </c>
      <c r="E87" s="404">
        <v>171111856</v>
      </c>
      <c r="F87" s="415" t="str">
        <f t="shared" si="12"/>
        <v>Í1++uÈ60Î</v>
      </c>
      <c r="G87" t="str">
        <f t="shared" si="13"/>
        <v>24</v>
      </c>
    </row>
    <row r="88" spans="1:7" ht="20.399999999999999">
      <c r="A88" s="403" t="s">
        <v>21198</v>
      </c>
      <c r="B88">
        <v>8800</v>
      </c>
      <c r="C88" t="s">
        <v>21199</v>
      </c>
      <c r="D88">
        <v>136</v>
      </c>
      <c r="E88" s="404">
        <v>171110807</v>
      </c>
      <c r="F88" s="415" t="str">
        <f t="shared" si="12"/>
        <v>Í1+*pÈ7ÊÎ</v>
      </c>
      <c r="G88" t="str">
        <f t="shared" si="13"/>
        <v>06</v>
      </c>
    </row>
    <row r="89" spans="1:7" ht="20.399999999999999">
      <c r="A89" s="403" t="s">
        <v>21200</v>
      </c>
      <c r="B89">
        <v>37600</v>
      </c>
      <c r="C89" t="s">
        <v>21201</v>
      </c>
      <c r="D89">
        <v>243</v>
      </c>
      <c r="E89" s="404">
        <v>171112068</v>
      </c>
      <c r="F89" s="415" t="str">
        <f t="shared" si="12"/>
        <v>Í1+,&amp;È88Î</v>
      </c>
      <c r="G89" t="str">
        <f t="shared" si="13"/>
        <v>24</v>
      </c>
    </row>
    <row r="90" spans="1:7" ht="20.399999999999999">
      <c r="A90" s="403" t="s">
        <v>21202</v>
      </c>
      <c r="B90">
        <v>23200</v>
      </c>
      <c r="C90" t="s">
        <v>21203</v>
      </c>
      <c r="D90">
        <v>16</v>
      </c>
      <c r="E90" s="404">
        <v>171110835</v>
      </c>
      <c r="F90" s="415" t="str">
        <f t="shared" si="12"/>
        <v>Í1+*sÈ5ÊÎ</v>
      </c>
      <c r="G90" t="str">
        <f t="shared" si="13"/>
        <v>06</v>
      </c>
    </row>
    <row r="91" spans="1:7" ht="20.399999999999999" hidden="1">
      <c r="A91" s="403" t="s">
        <v>21204</v>
      </c>
      <c r="B91">
        <v>29800</v>
      </c>
      <c r="C91" t="s">
        <v>21205</v>
      </c>
      <c r="D91">
        <v>309</v>
      </c>
      <c r="F91" s="415" t="e">
        <f t="shared" si="12"/>
        <v>#VALUE!</v>
      </c>
    </row>
    <row r="92" spans="1:7" ht="20.399999999999999">
      <c r="A92" s="403" t="s">
        <v>21206</v>
      </c>
      <c r="B92">
        <v>61600</v>
      </c>
      <c r="C92" t="s">
        <v>21207</v>
      </c>
      <c r="D92">
        <v>182</v>
      </c>
      <c r="E92" s="404">
        <v>171110499</v>
      </c>
      <c r="F92" s="415" t="str">
        <f t="shared" si="12"/>
        <v>Í1+*QÈ9}Î</v>
      </c>
      <c r="G92" t="str">
        <f>LEFT(C92,2)</f>
        <v>06</v>
      </c>
    </row>
    <row r="93" spans="1:7" ht="20.399999999999999" hidden="1">
      <c r="A93" s="403" t="s">
        <v>21208</v>
      </c>
      <c r="B93">
        <v>60000</v>
      </c>
      <c r="C93" t="s">
        <v>21209</v>
      </c>
      <c r="D93">
        <v>546</v>
      </c>
      <c r="F93" s="415" t="e">
        <f t="shared" si="12"/>
        <v>#VALUE!</v>
      </c>
    </row>
    <row r="94" spans="1:7" ht="20.399999999999999">
      <c r="A94" s="403" t="s">
        <v>21210</v>
      </c>
      <c r="B94">
        <v>66400</v>
      </c>
      <c r="C94" t="s">
        <v>21211</v>
      </c>
      <c r="D94">
        <v>369</v>
      </c>
      <c r="E94" s="404">
        <v>171114874</v>
      </c>
      <c r="F94" s="415" t="str">
        <f t="shared" si="12"/>
        <v>Í1+.wÈ45Î</v>
      </c>
      <c r="G94" t="str">
        <f t="shared" ref="G94:G96" si="14">LEFT(C94,2)</f>
        <v>34</v>
      </c>
    </row>
    <row r="95" spans="1:7" ht="20.399999999999999">
      <c r="A95" s="403" t="s">
        <v>9516</v>
      </c>
      <c r="B95">
        <v>205600</v>
      </c>
      <c r="C95" t="s">
        <v>21212</v>
      </c>
      <c r="D95">
        <v>270</v>
      </c>
      <c r="E95" s="404">
        <v>171109806</v>
      </c>
      <c r="F95" s="415" t="str">
        <f t="shared" si="12"/>
        <v>Í1+)pÈ6}Î</v>
      </c>
      <c r="G95" t="str">
        <f t="shared" si="14"/>
        <v>36</v>
      </c>
    </row>
    <row r="96" spans="1:7" ht="20.399999999999999" hidden="1">
      <c r="A96" s="403" t="s">
        <v>21213</v>
      </c>
      <c r="B96">
        <v>63400</v>
      </c>
      <c r="C96" t="s">
        <v>21214</v>
      </c>
      <c r="D96">
        <v>169</v>
      </c>
      <c r="E96" s="404">
        <v>171116943</v>
      </c>
      <c r="F96" s="415" t="str">
        <f t="shared" si="12"/>
        <v>Í1+0~È3QÎ</v>
      </c>
      <c r="G96" t="str">
        <f t="shared" si="14"/>
        <v>22</v>
      </c>
    </row>
    <row r="97" spans="1:7" ht="20.399999999999999" hidden="1">
      <c r="A97" s="403" t="s">
        <v>21215</v>
      </c>
      <c r="B97">
        <v>12000</v>
      </c>
      <c r="C97" t="s">
        <v>21216</v>
      </c>
      <c r="D97">
        <v>223</v>
      </c>
      <c r="F97" s="415" t="e">
        <f t="shared" si="12"/>
        <v>#VALUE!</v>
      </c>
    </row>
    <row r="98" spans="1:7" ht="20.399999999999999">
      <c r="A98" s="403" t="s">
        <v>21217</v>
      </c>
      <c r="B98">
        <v>34400</v>
      </c>
      <c r="C98" t="s">
        <v>21218</v>
      </c>
      <c r="D98">
        <v>32</v>
      </c>
      <c r="E98" s="404">
        <v>171111988</v>
      </c>
      <c r="F98" s="415" t="str">
        <f t="shared" si="12"/>
        <v>Í1++ÆÈ8pÎ</v>
      </c>
      <c r="G98" t="str">
        <f>LEFT(C98,2)</f>
        <v>24</v>
      </c>
    </row>
    <row r="99" spans="1:7" ht="20.399999999999999" hidden="1">
      <c r="A99" s="403" t="s">
        <v>21219</v>
      </c>
      <c r="B99">
        <v>32800</v>
      </c>
      <c r="C99" t="s">
        <v>21220</v>
      </c>
      <c r="D99">
        <v>583</v>
      </c>
      <c r="F99" s="415" t="e">
        <f t="shared" si="12"/>
        <v>#VALUE!</v>
      </c>
    </row>
    <row r="100" spans="1:7" ht="20.399999999999999">
      <c r="A100" s="403" t="s">
        <v>21221</v>
      </c>
      <c r="B100">
        <v>10400</v>
      </c>
      <c r="C100" t="s">
        <v>21222</v>
      </c>
      <c r="D100">
        <v>124</v>
      </c>
      <c r="E100" s="404">
        <v>171109934</v>
      </c>
      <c r="F100" s="415" t="str">
        <f t="shared" si="12"/>
        <v>Í1+)}È4&gt;Î</v>
      </c>
      <c r="G100" t="str">
        <f>LEFT(C100,2)</f>
        <v>36</v>
      </c>
    </row>
    <row r="101" spans="1:7" ht="20.399999999999999" hidden="1">
      <c r="A101" s="403" t="s">
        <v>21223</v>
      </c>
      <c r="B101">
        <v>125800</v>
      </c>
      <c r="C101" t="s">
        <v>21224</v>
      </c>
      <c r="D101">
        <v>459</v>
      </c>
      <c r="F101" s="415" t="e">
        <f t="shared" si="12"/>
        <v>#VALUE!</v>
      </c>
    </row>
    <row r="102" spans="1:7" ht="20.399999999999999">
      <c r="A102" s="403" t="s">
        <v>21225</v>
      </c>
      <c r="B102">
        <v>74400</v>
      </c>
      <c r="C102" t="s">
        <v>21226</v>
      </c>
      <c r="D102">
        <v>322</v>
      </c>
      <c r="E102" s="404">
        <v>171111031</v>
      </c>
      <c r="F102" s="415" t="str">
        <f t="shared" si="12"/>
        <v>Í1++#È1fÎ</v>
      </c>
      <c r="G102" t="str">
        <f>LEFT(C102,2)</f>
        <v>26</v>
      </c>
    </row>
    <row r="103" spans="1:7" ht="20.399999999999999" hidden="1">
      <c r="A103" s="403" t="s">
        <v>21227</v>
      </c>
      <c r="B103">
        <v>23200</v>
      </c>
      <c r="C103" t="s">
        <v>21228</v>
      </c>
      <c r="D103">
        <v>216</v>
      </c>
      <c r="F103" s="415" t="e">
        <f t="shared" si="12"/>
        <v>#VALUE!</v>
      </c>
    </row>
    <row r="104" spans="1:7" ht="20.399999999999999" hidden="1">
      <c r="A104" s="403" t="s">
        <v>316</v>
      </c>
      <c r="B104">
        <v>314600</v>
      </c>
      <c r="C104" t="s">
        <v>21229</v>
      </c>
      <c r="D104">
        <v>166</v>
      </c>
      <c r="E104" s="404">
        <v>171116940</v>
      </c>
      <c r="F104" s="415" t="str">
        <f t="shared" si="12"/>
        <v>Í1+0~È0?Î</v>
      </c>
      <c r="G104" t="str">
        <f t="shared" ref="G104:G105" si="15">LEFT(C104,2)</f>
        <v>22</v>
      </c>
    </row>
    <row r="105" spans="1:7" ht="20.399999999999999">
      <c r="A105" s="403" t="s">
        <v>21230</v>
      </c>
      <c r="B105">
        <v>29600</v>
      </c>
      <c r="C105" t="s">
        <v>21231</v>
      </c>
      <c r="D105">
        <v>47</v>
      </c>
      <c r="E105" s="404">
        <v>171111246</v>
      </c>
      <c r="F105" s="415" t="str">
        <f t="shared" si="12"/>
        <v>Í1++8È6qÎ</v>
      </c>
      <c r="G105" t="str">
        <f t="shared" si="15"/>
        <v>26</v>
      </c>
    </row>
    <row r="106" spans="1:7" ht="20.399999999999999" hidden="1">
      <c r="A106" s="403" t="s">
        <v>1200</v>
      </c>
      <c r="B106">
        <v>50400</v>
      </c>
      <c r="C106" t="s">
        <v>21232</v>
      </c>
      <c r="D106">
        <v>65</v>
      </c>
      <c r="F106" s="415" t="e">
        <f t="shared" si="12"/>
        <v>#VALUE!</v>
      </c>
    </row>
    <row r="107" spans="1:7" ht="20.399999999999999" hidden="1">
      <c r="A107" s="403" t="s">
        <v>21233</v>
      </c>
      <c r="B107">
        <v>12000</v>
      </c>
      <c r="C107" t="s">
        <v>21234</v>
      </c>
      <c r="D107">
        <v>586</v>
      </c>
      <c r="F107" s="415" t="e">
        <f t="shared" si="12"/>
        <v>#VALUE!</v>
      </c>
    </row>
    <row r="108" spans="1:7" ht="20.399999999999999" hidden="1">
      <c r="A108" s="403" t="s">
        <v>21235</v>
      </c>
      <c r="B108">
        <v>71200</v>
      </c>
      <c r="C108" t="s">
        <v>21236</v>
      </c>
      <c r="D108">
        <v>585</v>
      </c>
      <c r="F108" s="415" t="e">
        <f t="shared" si="12"/>
        <v>#VALUE!</v>
      </c>
    </row>
    <row r="109" spans="1:7" ht="20.399999999999999">
      <c r="A109" s="403" t="s">
        <v>21237</v>
      </c>
      <c r="B109">
        <v>20000</v>
      </c>
      <c r="C109" t="s">
        <v>21238</v>
      </c>
      <c r="D109">
        <v>230</v>
      </c>
      <c r="E109" s="404">
        <v>171109839</v>
      </c>
      <c r="F109" s="415" t="str">
        <f t="shared" si="12"/>
        <v>Í1+)sÈ94Î</v>
      </c>
      <c r="G109" t="str">
        <f>LEFT(C109,2)</f>
        <v>36</v>
      </c>
    </row>
    <row r="110" spans="1:7" ht="20.399999999999999" hidden="1">
      <c r="A110" s="403" t="s">
        <v>21239</v>
      </c>
      <c r="B110">
        <v>3400</v>
      </c>
      <c r="C110" t="s">
        <v>21240</v>
      </c>
      <c r="D110">
        <v>385</v>
      </c>
      <c r="F110" s="415" t="e">
        <f t="shared" si="12"/>
        <v>#VALUE!</v>
      </c>
    </row>
    <row r="111" spans="1:7" ht="20.399999999999999" hidden="1">
      <c r="A111" s="403" t="s">
        <v>21241</v>
      </c>
      <c r="B111">
        <v>21600</v>
      </c>
      <c r="C111" t="s">
        <v>21242</v>
      </c>
      <c r="D111">
        <v>486</v>
      </c>
      <c r="F111" s="415" t="e">
        <f t="shared" si="12"/>
        <v>#VALUE!</v>
      </c>
    </row>
    <row r="112" spans="1:7" ht="20.399999999999999">
      <c r="A112" s="403" t="s">
        <v>21243</v>
      </c>
      <c r="B112">
        <v>45600</v>
      </c>
      <c r="C112" t="s">
        <v>21244</v>
      </c>
      <c r="D112">
        <v>317</v>
      </c>
      <c r="E112" s="404">
        <v>171110895</v>
      </c>
      <c r="F112" s="415" t="str">
        <f t="shared" si="12"/>
        <v>Í1+*yÈ57Î</v>
      </c>
      <c r="G112" t="str">
        <f t="shared" ref="G112:G115" si="16">LEFT(C112,2)</f>
        <v>06</v>
      </c>
    </row>
    <row r="113" spans="1:7" ht="20.399999999999999">
      <c r="A113" s="403" t="s">
        <v>21245</v>
      </c>
      <c r="B113">
        <v>12000</v>
      </c>
      <c r="C113" t="s">
        <v>21246</v>
      </c>
      <c r="D113">
        <v>1</v>
      </c>
      <c r="E113" s="404">
        <v>171110824</v>
      </c>
      <c r="F113" s="415" t="str">
        <f t="shared" si="12"/>
        <v>Í1+*rÈ4|Î</v>
      </c>
      <c r="G113" t="str">
        <f t="shared" si="16"/>
        <v>06</v>
      </c>
    </row>
    <row r="114" spans="1:7" ht="20.399999999999999">
      <c r="A114" s="403" t="s">
        <v>21247</v>
      </c>
      <c r="B114">
        <v>74400</v>
      </c>
      <c r="C114" t="s">
        <v>21248</v>
      </c>
      <c r="D114">
        <v>216</v>
      </c>
      <c r="E114" s="404">
        <v>171111897</v>
      </c>
      <c r="F114" s="415" t="str">
        <f t="shared" si="12"/>
        <v>Í1++yÈ7FÎ</v>
      </c>
      <c r="G114" t="str">
        <f t="shared" si="16"/>
        <v>24</v>
      </c>
    </row>
    <row r="115" spans="1:7" ht="20.399999999999999" hidden="1">
      <c r="A115" s="403" t="s">
        <v>418</v>
      </c>
      <c r="B115">
        <v>658600</v>
      </c>
      <c r="C115" t="s">
        <v>21249</v>
      </c>
      <c r="D115">
        <v>268</v>
      </c>
      <c r="E115" s="404">
        <v>171117033</v>
      </c>
      <c r="F115" s="415" t="str">
        <f t="shared" si="12"/>
        <v>Í1+1#È3ÈÎ</v>
      </c>
      <c r="G115" t="str">
        <f t="shared" si="16"/>
        <v>22</v>
      </c>
    </row>
    <row r="116" spans="1:7" ht="20.399999999999999" hidden="1">
      <c r="A116" s="403" t="s">
        <v>21250</v>
      </c>
      <c r="B116">
        <v>16800</v>
      </c>
      <c r="C116" t="s">
        <v>21251</v>
      </c>
      <c r="D116">
        <v>82</v>
      </c>
      <c r="F116" s="415" t="e">
        <f t="shared" si="12"/>
        <v>#VALUE!</v>
      </c>
    </row>
    <row r="117" spans="1:7" ht="20.399999999999999">
      <c r="A117" s="403" t="s">
        <v>21252</v>
      </c>
      <c r="B117">
        <v>26400</v>
      </c>
      <c r="C117" t="s">
        <v>21253</v>
      </c>
      <c r="D117">
        <v>339</v>
      </c>
      <c r="E117" s="404">
        <v>171111849</v>
      </c>
      <c r="F117" s="415" t="str">
        <f t="shared" si="12"/>
        <v>Í1++tÈ9&gt;Î</v>
      </c>
      <c r="G117" t="str">
        <f t="shared" ref="G117:G130" si="17">LEFT(C117,2)</f>
        <v>24</v>
      </c>
    </row>
    <row r="118" spans="1:7" ht="20.399999999999999">
      <c r="A118" s="403" t="s">
        <v>21254</v>
      </c>
      <c r="B118">
        <v>10400</v>
      </c>
      <c r="C118" t="s">
        <v>21255</v>
      </c>
      <c r="D118">
        <v>422</v>
      </c>
      <c r="E118" s="404">
        <v>171116014</v>
      </c>
      <c r="F118" s="415" t="str">
        <f t="shared" si="12"/>
        <v>Í1+0!È4ÃÎ</v>
      </c>
      <c r="G118" t="str">
        <f t="shared" si="17"/>
        <v>38</v>
      </c>
    </row>
    <row r="119" spans="1:7" ht="20.399999999999999">
      <c r="A119" s="403" t="s">
        <v>21256</v>
      </c>
      <c r="B119">
        <v>10400</v>
      </c>
      <c r="C119" t="s">
        <v>21257</v>
      </c>
      <c r="D119">
        <v>423</v>
      </c>
      <c r="E119" s="404">
        <v>171116089</v>
      </c>
      <c r="F119" s="415" t="str">
        <f t="shared" si="12"/>
        <v>Í1+0(È9RÎ</v>
      </c>
      <c r="G119" t="str">
        <f t="shared" si="17"/>
        <v>38</v>
      </c>
    </row>
    <row r="120" spans="1:7" ht="20.399999999999999">
      <c r="A120" s="403" t="s">
        <v>21258</v>
      </c>
      <c r="B120">
        <v>13600</v>
      </c>
      <c r="C120" t="s">
        <v>21259</v>
      </c>
      <c r="D120">
        <v>15</v>
      </c>
      <c r="E120" s="404">
        <v>171111872</v>
      </c>
      <c r="F120" s="415" t="str">
        <f t="shared" si="12"/>
        <v>Í1++wÈ2ÂÎ</v>
      </c>
      <c r="G120" t="str">
        <f t="shared" si="17"/>
        <v>24</v>
      </c>
    </row>
    <row r="121" spans="1:7" ht="20.399999999999999">
      <c r="A121" s="403" t="s">
        <v>21260</v>
      </c>
      <c r="B121">
        <v>44000</v>
      </c>
      <c r="C121" t="s">
        <v>21261</v>
      </c>
      <c r="D121">
        <v>404</v>
      </c>
      <c r="E121" s="404">
        <v>171107262</v>
      </c>
      <c r="F121" s="415" t="str">
        <f t="shared" si="12"/>
        <v>Í1+':È2UÎ</v>
      </c>
      <c r="G121" t="str">
        <f t="shared" si="17"/>
        <v>04</v>
      </c>
    </row>
    <row r="122" spans="1:7" ht="20.399999999999999">
      <c r="A122" s="403" t="s">
        <v>21262</v>
      </c>
      <c r="B122">
        <v>7200</v>
      </c>
      <c r="C122" t="s">
        <v>21263</v>
      </c>
      <c r="D122">
        <v>221</v>
      </c>
      <c r="E122" s="404">
        <v>171109848</v>
      </c>
      <c r="F122" s="415" t="str">
        <f t="shared" si="12"/>
        <v>Í1+)tÈ82Î</v>
      </c>
      <c r="G122" t="str">
        <f t="shared" si="17"/>
        <v>36</v>
      </c>
    </row>
    <row r="123" spans="1:7" ht="20.399999999999999">
      <c r="A123" s="403" t="s">
        <v>21264</v>
      </c>
      <c r="B123">
        <v>124000</v>
      </c>
      <c r="C123" t="s">
        <v>21265</v>
      </c>
      <c r="D123">
        <v>22</v>
      </c>
      <c r="E123" s="404">
        <v>171111961</v>
      </c>
      <c r="F123" s="415" t="str">
        <f t="shared" si="12"/>
        <v>Í1++ÄÈ1&gt;Î</v>
      </c>
      <c r="G123" t="str">
        <f t="shared" si="17"/>
        <v>24</v>
      </c>
    </row>
    <row r="124" spans="1:7" ht="20.399999999999999">
      <c r="A124" s="403" t="s">
        <v>21266</v>
      </c>
      <c r="B124">
        <v>31200</v>
      </c>
      <c r="C124" t="s">
        <v>21267</v>
      </c>
      <c r="D124">
        <v>49</v>
      </c>
      <c r="E124" s="404">
        <v>171107036</v>
      </c>
      <c r="F124" s="415" t="str">
        <f t="shared" si="12"/>
        <v>Í1+'#È6xÎ</v>
      </c>
      <c r="G124" t="str">
        <f t="shared" si="17"/>
        <v>04</v>
      </c>
    </row>
    <row r="125" spans="1:7" ht="20.399999999999999">
      <c r="A125" s="403" t="s">
        <v>21268</v>
      </c>
      <c r="B125">
        <v>7200</v>
      </c>
      <c r="C125" t="s">
        <v>21269</v>
      </c>
      <c r="D125">
        <v>320</v>
      </c>
      <c r="E125" s="404">
        <v>171112140</v>
      </c>
      <c r="F125" s="415" t="str">
        <f t="shared" si="12"/>
        <v>Í1+,.È0(Î</v>
      </c>
      <c r="G125" t="str">
        <f t="shared" si="17"/>
        <v>24</v>
      </c>
    </row>
    <row r="126" spans="1:7" ht="20.399999999999999">
      <c r="A126" s="403" t="s">
        <v>21270</v>
      </c>
      <c r="B126">
        <v>12000</v>
      </c>
      <c r="C126" t="s">
        <v>21271</v>
      </c>
      <c r="D126">
        <v>68</v>
      </c>
      <c r="E126" s="404">
        <v>171109988</v>
      </c>
      <c r="F126" s="415" t="str">
        <f t="shared" si="12"/>
        <v>Í1+)ÆÈ8jÎ</v>
      </c>
      <c r="G126" t="str">
        <f t="shared" si="17"/>
        <v>36</v>
      </c>
    </row>
    <row r="127" spans="1:7" ht="20.399999999999999">
      <c r="A127" s="403" t="s">
        <v>21272</v>
      </c>
      <c r="B127">
        <v>74400</v>
      </c>
      <c r="C127" t="s">
        <v>21273</v>
      </c>
      <c r="D127">
        <v>262</v>
      </c>
      <c r="E127" s="404">
        <v>171110540</v>
      </c>
      <c r="F127" s="415" t="str">
        <f t="shared" si="12"/>
        <v>Í1+*VÈ0[Î</v>
      </c>
      <c r="G127" t="str">
        <f t="shared" si="17"/>
        <v>06</v>
      </c>
    </row>
    <row r="128" spans="1:7" ht="20.399999999999999">
      <c r="A128" s="403" t="s">
        <v>21274</v>
      </c>
      <c r="B128">
        <v>45600</v>
      </c>
      <c r="C128" t="s">
        <v>21275</v>
      </c>
      <c r="D128">
        <v>251</v>
      </c>
      <c r="E128" s="404">
        <v>171106967</v>
      </c>
      <c r="F128" s="415" t="str">
        <f t="shared" si="12"/>
        <v>Í1+&amp;ÄÈ7SÎ</v>
      </c>
      <c r="G128" t="str">
        <f t="shared" si="17"/>
        <v>04</v>
      </c>
    </row>
    <row r="129" spans="1:7" ht="20.399999999999999">
      <c r="A129" s="403" t="s">
        <v>21276</v>
      </c>
      <c r="B129">
        <v>13600</v>
      </c>
      <c r="C129" t="s">
        <v>21277</v>
      </c>
      <c r="D129">
        <v>2</v>
      </c>
      <c r="E129" s="404">
        <v>171112175</v>
      </c>
      <c r="F129" s="415" t="str">
        <f t="shared" si="12"/>
        <v>Í1+,1È5RÎ</v>
      </c>
      <c r="G129" t="str">
        <f t="shared" si="17"/>
        <v>24</v>
      </c>
    </row>
    <row r="130" spans="1:7" ht="20.399999999999999">
      <c r="A130" s="403" t="s">
        <v>21278</v>
      </c>
      <c r="B130">
        <v>12000</v>
      </c>
      <c r="C130" t="s">
        <v>21279</v>
      </c>
      <c r="D130">
        <v>280</v>
      </c>
      <c r="E130" s="404">
        <v>171112173</v>
      </c>
      <c r="F130" s="415" t="str">
        <f t="shared" si="12"/>
        <v>Í1+,1È3FÎ</v>
      </c>
      <c r="G130" t="str">
        <f t="shared" si="17"/>
        <v>24</v>
      </c>
    </row>
    <row r="131" spans="1:7" ht="20.399999999999999" hidden="1">
      <c r="A131" s="403" t="s">
        <v>21280</v>
      </c>
      <c r="B131">
        <v>7200</v>
      </c>
      <c r="C131" t="s">
        <v>21281</v>
      </c>
      <c r="D131">
        <v>527</v>
      </c>
      <c r="F131" s="415" t="e">
        <f t="shared" ref="F131:F194" si="18">Code128(E131)</f>
        <v>#VALUE!</v>
      </c>
    </row>
    <row r="132" spans="1:7" ht="20.399999999999999" hidden="1">
      <c r="A132" s="403" t="s">
        <v>21282</v>
      </c>
      <c r="B132">
        <v>3400</v>
      </c>
      <c r="C132" t="s">
        <v>21283</v>
      </c>
      <c r="D132">
        <v>528</v>
      </c>
      <c r="F132" s="415" t="e">
        <f t="shared" si="18"/>
        <v>#VALUE!</v>
      </c>
    </row>
    <row r="133" spans="1:7" ht="20.399999999999999" hidden="1">
      <c r="A133" s="403" t="s">
        <v>21284</v>
      </c>
      <c r="B133">
        <v>4700</v>
      </c>
      <c r="C133" t="s">
        <v>21285</v>
      </c>
      <c r="D133">
        <v>545</v>
      </c>
      <c r="F133" s="415" t="e">
        <f t="shared" si="18"/>
        <v>#VALUE!</v>
      </c>
    </row>
    <row r="134" spans="1:7" ht="20.399999999999999">
      <c r="A134" s="403" t="s">
        <v>21286</v>
      </c>
      <c r="B134">
        <v>13600</v>
      </c>
      <c r="C134" t="s">
        <v>21287</v>
      </c>
      <c r="D134">
        <v>204</v>
      </c>
      <c r="E134" s="404">
        <v>171109863</v>
      </c>
      <c r="F134" s="415" t="str">
        <f t="shared" si="18"/>
        <v>Í1+)vÈ3ÇÎ</v>
      </c>
      <c r="G134" t="str">
        <f t="shared" ref="G134:G138" si="19">LEFT(C134,2)</f>
        <v>36</v>
      </c>
    </row>
    <row r="135" spans="1:7" ht="20.399999999999999">
      <c r="A135" s="403" t="s">
        <v>21288</v>
      </c>
      <c r="B135">
        <v>7200</v>
      </c>
      <c r="C135" t="s">
        <v>21289</v>
      </c>
      <c r="D135">
        <v>158</v>
      </c>
      <c r="E135" s="404">
        <v>171114136</v>
      </c>
      <c r="F135" s="415" t="str">
        <f t="shared" si="18"/>
        <v>Í1+.-È6NÎ</v>
      </c>
      <c r="G135" t="str">
        <f t="shared" si="19"/>
        <v>32</v>
      </c>
    </row>
    <row r="136" spans="1:7" ht="20.399999999999999">
      <c r="A136" s="403" t="s">
        <v>21290</v>
      </c>
      <c r="B136">
        <v>7200</v>
      </c>
      <c r="C136" t="s">
        <v>21291</v>
      </c>
      <c r="D136">
        <v>363</v>
      </c>
      <c r="E136" s="404">
        <v>171109056</v>
      </c>
      <c r="F136" s="415" t="str">
        <f t="shared" si="18"/>
        <v>Í1+)%È6ÊÎ</v>
      </c>
      <c r="G136" t="str">
        <f t="shared" si="19"/>
        <v>16</v>
      </c>
    </row>
    <row r="137" spans="1:7" ht="20.399999999999999">
      <c r="A137" s="403" t="s">
        <v>21292</v>
      </c>
      <c r="B137">
        <v>34400</v>
      </c>
      <c r="C137" t="s">
        <v>21293</v>
      </c>
      <c r="D137">
        <v>410</v>
      </c>
      <c r="E137" s="404">
        <v>171109690</v>
      </c>
      <c r="F137" s="415" t="str">
        <f t="shared" si="18"/>
        <v>Í1+)eÈ0-Î</v>
      </c>
      <c r="G137" t="str">
        <f t="shared" si="19"/>
        <v>36</v>
      </c>
    </row>
    <row r="138" spans="1:7" ht="20.399999999999999">
      <c r="A138" s="403" t="s">
        <v>21294</v>
      </c>
      <c r="B138">
        <v>10400</v>
      </c>
      <c r="C138" t="s">
        <v>21295</v>
      </c>
      <c r="D138">
        <v>164</v>
      </c>
      <c r="E138" s="404">
        <v>171114064</v>
      </c>
      <c r="F138" s="415" t="str">
        <f t="shared" si="18"/>
        <v>Í1+.&amp;È4&amp;Î</v>
      </c>
      <c r="G138" t="str">
        <f t="shared" si="19"/>
        <v>32</v>
      </c>
    </row>
    <row r="139" spans="1:7" ht="20.399999999999999" hidden="1">
      <c r="A139" s="403" t="s">
        <v>21296</v>
      </c>
      <c r="B139">
        <v>15200</v>
      </c>
      <c r="C139" t="s">
        <v>21297</v>
      </c>
      <c r="D139">
        <v>515</v>
      </c>
      <c r="F139" s="415" t="e">
        <f t="shared" si="18"/>
        <v>#VALUE!</v>
      </c>
    </row>
    <row r="140" spans="1:7" ht="20.399999999999999">
      <c r="A140" s="403" t="s">
        <v>21298</v>
      </c>
      <c r="B140">
        <v>10400</v>
      </c>
      <c r="C140" t="s">
        <v>21299</v>
      </c>
      <c r="D140">
        <v>91</v>
      </c>
      <c r="E140" s="404">
        <v>171106828</v>
      </c>
      <c r="F140" s="415" t="str">
        <f t="shared" si="18"/>
        <v>Í1+&amp;rÈ8!Î</v>
      </c>
      <c r="G140" t="str">
        <f t="shared" ref="G140:G141" si="20">LEFT(C140,2)</f>
        <v>10</v>
      </c>
    </row>
    <row r="141" spans="1:7" ht="20.399999999999999">
      <c r="A141" s="403" t="s">
        <v>21300</v>
      </c>
      <c r="B141">
        <v>2100</v>
      </c>
      <c r="C141" t="s">
        <v>21301</v>
      </c>
      <c r="D141">
        <v>303</v>
      </c>
      <c r="E141" s="404">
        <v>171114823</v>
      </c>
      <c r="F141" s="415" t="str">
        <f t="shared" si="18"/>
        <v>Í1+.rÈ3ÆÎ</v>
      </c>
      <c r="G141" t="str">
        <f t="shared" si="20"/>
        <v>34</v>
      </c>
    </row>
    <row r="142" spans="1:7" ht="20.399999999999999" hidden="1">
      <c r="A142" s="403" t="s">
        <v>21302</v>
      </c>
      <c r="B142">
        <v>36000</v>
      </c>
      <c r="C142" t="s">
        <v>21303</v>
      </c>
      <c r="D142">
        <v>550</v>
      </c>
      <c r="F142" s="415" t="e">
        <f t="shared" si="18"/>
        <v>#VALUE!</v>
      </c>
    </row>
    <row r="143" spans="1:7" ht="20.399999999999999">
      <c r="A143" s="403" t="s">
        <v>21304</v>
      </c>
      <c r="B143">
        <v>3400</v>
      </c>
      <c r="C143" t="s">
        <v>21305</v>
      </c>
      <c r="D143">
        <v>392</v>
      </c>
      <c r="E143" s="404">
        <v>171109707</v>
      </c>
      <c r="F143" s="415" t="str">
        <f t="shared" si="18"/>
        <v>Í1+)fÈ7[Î</v>
      </c>
      <c r="G143" t="str">
        <f>LEFT(C143,2)</f>
        <v>36</v>
      </c>
    </row>
    <row r="144" spans="1:7" ht="20.399999999999999" hidden="1">
      <c r="A144" s="403" t="s">
        <v>21306</v>
      </c>
      <c r="B144">
        <v>10600</v>
      </c>
      <c r="C144" t="s">
        <v>21307</v>
      </c>
      <c r="D144">
        <v>468</v>
      </c>
      <c r="F144" s="415" t="e">
        <f t="shared" si="18"/>
        <v>#VALUE!</v>
      </c>
    </row>
    <row r="145" spans="1:7" ht="20.399999999999999" hidden="1">
      <c r="A145" s="403" t="s">
        <v>21308</v>
      </c>
      <c r="B145">
        <v>15200</v>
      </c>
      <c r="C145" t="s">
        <v>21309</v>
      </c>
      <c r="D145">
        <v>63</v>
      </c>
      <c r="F145" s="415" t="e">
        <f t="shared" si="18"/>
        <v>#VALUE!</v>
      </c>
    </row>
    <row r="146" spans="1:7" ht="20.399999999999999" hidden="1">
      <c r="A146" s="403" t="s">
        <v>21310</v>
      </c>
      <c r="B146">
        <v>18400</v>
      </c>
      <c r="C146" t="s">
        <v>21311</v>
      </c>
      <c r="D146">
        <v>481</v>
      </c>
      <c r="F146" s="415" t="e">
        <f t="shared" si="18"/>
        <v>#VALUE!</v>
      </c>
    </row>
    <row r="147" spans="1:7" ht="20.399999999999999">
      <c r="A147" s="403" t="s">
        <v>21312</v>
      </c>
      <c r="B147">
        <v>40800</v>
      </c>
      <c r="C147" t="s">
        <v>21313</v>
      </c>
      <c r="D147">
        <v>297</v>
      </c>
      <c r="E147" s="404">
        <v>171106682</v>
      </c>
      <c r="F147" s="415" t="str">
        <f t="shared" si="18"/>
        <v>Í1+&amp;dÈ2,Î</v>
      </c>
      <c r="G147" t="str">
        <f>LEFT(C147,2)</f>
        <v>10</v>
      </c>
    </row>
    <row r="148" spans="1:7" ht="20.399999999999999" hidden="1">
      <c r="A148" s="403" t="s">
        <v>21314</v>
      </c>
      <c r="B148">
        <v>8800</v>
      </c>
      <c r="C148" t="s">
        <v>21315</v>
      </c>
      <c r="D148">
        <v>532</v>
      </c>
      <c r="F148" s="415" t="e">
        <f t="shared" si="18"/>
        <v>#VALUE!</v>
      </c>
    </row>
    <row r="149" spans="1:7" ht="20.399999999999999">
      <c r="A149" s="403" t="s">
        <v>21316</v>
      </c>
      <c r="B149">
        <v>47200</v>
      </c>
      <c r="C149" t="s">
        <v>21317</v>
      </c>
      <c r="D149">
        <v>179</v>
      </c>
      <c r="E149" s="404">
        <v>171110651</v>
      </c>
      <c r="F149" s="415" t="str">
        <f t="shared" si="18"/>
        <v>Í1+*aÈ1&amp;Î</v>
      </c>
      <c r="G149" t="str">
        <f t="shared" ref="G149:G152" si="21">LEFT(C149,2)</f>
        <v>06</v>
      </c>
    </row>
    <row r="150" spans="1:7" ht="20.399999999999999">
      <c r="A150" s="403" t="s">
        <v>21318</v>
      </c>
      <c r="B150">
        <v>13600</v>
      </c>
      <c r="C150" t="s">
        <v>21319</v>
      </c>
      <c r="D150">
        <v>104</v>
      </c>
      <c r="E150" s="404">
        <v>171116715</v>
      </c>
      <c r="F150" s="415" t="str">
        <f t="shared" si="18"/>
        <v>Í1+0gÈ5hÎ</v>
      </c>
      <c r="G150" t="str">
        <f t="shared" si="21"/>
        <v>40</v>
      </c>
    </row>
    <row r="151" spans="1:7" ht="20.399999999999999">
      <c r="A151" s="403" t="s">
        <v>21320</v>
      </c>
      <c r="B151">
        <v>7200</v>
      </c>
      <c r="C151" t="s">
        <v>21321</v>
      </c>
      <c r="D151">
        <v>199</v>
      </c>
      <c r="E151" s="404">
        <v>171114018</v>
      </c>
      <c r="F151" s="415" t="str">
        <f t="shared" si="18"/>
        <v>Í1+.!È8*Î</v>
      </c>
      <c r="G151" t="str">
        <f t="shared" si="21"/>
        <v>32</v>
      </c>
    </row>
    <row r="152" spans="1:7" ht="20.399999999999999">
      <c r="A152" s="403" t="s">
        <v>21322</v>
      </c>
      <c r="B152">
        <v>7200</v>
      </c>
      <c r="C152" t="s">
        <v>21323</v>
      </c>
      <c r="D152">
        <v>22</v>
      </c>
      <c r="E152" s="404">
        <v>171116872</v>
      </c>
      <c r="F152" s="415" t="str">
        <f t="shared" si="18"/>
        <v>Í1+0wÈ2/Î</v>
      </c>
      <c r="G152" t="str">
        <f t="shared" si="21"/>
        <v>44</v>
      </c>
    </row>
    <row r="153" spans="1:7" ht="20.399999999999999" hidden="1">
      <c r="A153" s="403" t="s">
        <v>21324</v>
      </c>
      <c r="B153">
        <v>45600</v>
      </c>
      <c r="C153" t="s">
        <v>21325</v>
      </c>
      <c r="D153">
        <v>587</v>
      </c>
      <c r="F153" s="415" t="e">
        <f t="shared" si="18"/>
        <v>#VALUE!</v>
      </c>
    </row>
    <row r="154" spans="1:7" ht="20.399999999999999">
      <c r="A154" s="403" t="s">
        <v>21326</v>
      </c>
      <c r="B154">
        <v>42400</v>
      </c>
      <c r="C154" t="s">
        <v>21327</v>
      </c>
      <c r="D154">
        <v>231</v>
      </c>
      <c r="E154" s="404">
        <v>171114754</v>
      </c>
      <c r="F154" s="415" t="str">
        <f t="shared" si="18"/>
        <v>Í1+.kÈ4lÎ</v>
      </c>
      <c r="G154" t="str">
        <f>LEFT(C154,2)</f>
        <v>34</v>
      </c>
    </row>
    <row r="155" spans="1:7" ht="20.399999999999999" hidden="1">
      <c r="A155" s="403" t="s">
        <v>21328</v>
      </c>
      <c r="B155">
        <v>34400</v>
      </c>
      <c r="C155" t="s">
        <v>21329</v>
      </c>
      <c r="D155">
        <v>192</v>
      </c>
      <c r="F155" s="415" t="e">
        <f t="shared" si="18"/>
        <v>#VALUE!</v>
      </c>
    </row>
    <row r="156" spans="1:7" ht="20.399999999999999" hidden="1">
      <c r="A156" s="403" t="s">
        <v>21330</v>
      </c>
      <c r="B156">
        <v>12000</v>
      </c>
      <c r="C156" t="s">
        <v>21331</v>
      </c>
      <c r="D156">
        <v>483</v>
      </c>
      <c r="F156" s="415" t="e">
        <f t="shared" si="18"/>
        <v>#VALUE!</v>
      </c>
    </row>
    <row r="157" spans="1:7" ht="20.399999999999999">
      <c r="A157" s="403" t="s">
        <v>21332</v>
      </c>
      <c r="B157">
        <v>16800</v>
      </c>
      <c r="C157" t="s">
        <v>21333</v>
      </c>
      <c r="D157">
        <v>427</v>
      </c>
      <c r="E157" s="404">
        <v>171109676</v>
      </c>
      <c r="F157" s="415" t="str">
        <f t="shared" si="18"/>
        <v>Í1+)cÈ6IÎ</v>
      </c>
      <c r="G157" t="str">
        <f>LEFT(C157,2)</f>
        <v>36</v>
      </c>
    </row>
    <row r="158" spans="1:7" ht="20.399999999999999" hidden="1">
      <c r="A158" s="403" t="s">
        <v>21334</v>
      </c>
      <c r="B158">
        <v>28000</v>
      </c>
      <c r="C158" t="s">
        <v>21335</v>
      </c>
      <c r="D158">
        <v>594</v>
      </c>
      <c r="F158" s="415" t="e">
        <f t="shared" si="18"/>
        <v>#VALUE!</v>
      </c>
    </row>
    <row r="159" spans="1:7" ht="20.399999999999999" hidden="1">
      <c r="A159" s="403" t="s">
        <v>21336</v>
      </c>
      <c r="B159">
        <v>76000</v>
      </c>
      <c r="C159" t="s">
        <v>21337</v>
      </c>
      <c r="D159">
        <v>596</v>
      </c>
      <c r="F159" s="415" t="e">
        <f t="shared" si="18"/>
        <v>#VALUE!</v>
      </c>
    </row>
    <row r="160" spans="1:7" ht="20.399999999999999">
      <c r="A160" s="403" t="s">
        <v>21338</v>
      </c>
      <c r="B160">
        <v>3400</v>
      </c>
      <c r="C160" t="s">
        <v>21339</v>
      </c>
      <c r="D160">
        <v>285</v>
      </c>
      <c r="E160" s="404">
        <v>171106991</v>
      </c>
      <c r="F160" s="415" t="str">
        <f t="shared" si="18"/>
        <v>Í1+&amp;ÇÈ1;Î</v>
      </c>
      <c r="G160" t="str">
        <f t="shared" ref="G160:G165" si="22">LEFT(C160,2)</f>
        <v>04</v>
      </c>
    </row>
    <row r="161" spans="1:7" ht="20.399999999999999">
      <c r="A161" s="403" t="s">
        <v>21340</v>
      </c>
      <c r="B161">
        <v>10400</v>
      </c>
      <c r="C161" t="s">
        <v>21341</v>
      </c>
      <c r="D161">
        <v>95</v>
      </c>
      <c r="E161" s="404">
        <v>171116057</v>
      </c>
      <c r="F161" s="415" t="str">
        <f t="shared" si="18"/>
        <v>Í1+0%È7:Î</v>
      </c>
      <c r="G161" t="str">
        <f t="shared" si="22"/>
        <v>38</v>
      </c>
    </row>
    <row r="162" spans="1:7" ht="20.399999999999999">
      <c r="A162" s="403" t="s">
        <v>1200</v>
      </c>
      <c r="B162">
        <v>16800</v>
      </c>
      <c r="C162" t="s">
        <v>21342</v>
      </c>
      <c r="D162">
        <v>419</v>
      </c>
      <c r="E162" s="404">
        <v>171111137</v>
      </c>
      <c r="F162" s="415" t="str">
        <f t="shared" si="18"/>
        <v>Í1++-È7KÎ</v>
      </c>
      <c r="G162" t="str">
        <f t="shared" si="22"/>
        <v>26</v>
      </c>
    </row>
    <row r="163" spans="1:7" ht="20.399999999999999">
      <c r="A163" s="403" t="s">
        <v>21343</v>
      </c>
      <c r="B163">
        <v>20000</v>
      </c>
      <c r="C163" t="s">
        <v>21344</v>
      </c>
      <c r="D163">
        <v>420</v>
      </c>
      <c r="E163" s="404">
        <v>171111138</v>
      </c>
      <c r="F163" s="415" t="str">
        <f t="shared" si="18"/>
        <v>Í1++-È8QÎ</v>
      </c>
      <c r="G163" t="str">
        <f t="shared" si="22"/>
        <v>26</v>
      </c>
    </row>
    <row r="164" spans="1:7" ht="20.399999999999999">
      <c r="A164" s="403" t="s">
        <v>21345</v>
      </c>
      <c r="B164">
        <v>31200</v>
      </c>
      <c r="C164" t="s">
        <v>21346</v>
      </c>
      <c r="D164">
        <v>156</v>
      </c>
      <c r="E164" s="404">
        <v>171111143</v>
      </c>
      <c r="F164" s="415" t="str">
        <f t="shared" si="18"/>
        <v>Í1++.È37Î</v>
      </c>
      <c r="G164" t="str">
        <f t="shared" si="22"/>
        <v>26</v>
      </c>
    </row>
    <row r="165" spans="1:7" ht="20.399999999999999">
      <c r="A165" s="403" t="s">
        <v>6442</v>
      </c>
      <c r="B165">
        <v>52000</v>
      </c>
      <c r="C165" t="s">
        <v>21347</v>
      </c>
      <c r="D165">
        <v>172</v>
      </c>
      <c r="E165" s="404">
        <v>171111141</v>
      </c>
      <c r="F165" s="415" t="str">
        <f t="shared" si="18"/>
        <v>Í1++.È1+Î</v>
      </c>
      <c r="G165" t="str">
        <f t="shared" si="22"/>
        <v>26</v>
      </c>
    </row>
    <row r="166" spans="1:7" ht="20.399999999999999" hidden="1">
      <c r="A166" s="403" t="s">
        <v>21348</v>
      </c>
      <c r="B166">
        <v>31400</v>
      </c>
      <c r="C166" t="s">
        <v>21349</v>
      </c>
      <c r="D166">
        <v>307</v>
      </c>
      <c r="F166" s="415" t="e">
        <f t="shared" si="18"/>
        <v>#VALUE!</v>
      </c>
    </row>
    <row r="167" spans="1:7" ht="20.399999999999999">
      <c r="A167" s="403" t="s">
        <v>21350</v>
      </c>
      <c r="B167">
        <v>4700</v>
      </c>
      <c r="C167" t="s">
        <v>21351</v>
      </c>
      <c r="D167">
        <v>108</v>
      </c>
      <c r="E167" s="404">
        <v>171111222</v>
      </c>
      <c r="F167" s="415" t="str">
        <f t="shared" si="18"/>
        <v>Í1++6È2QÎ</v>
      </c>
      <c r="G167" t="str">
        <f t="shared" ref="G167:G168" si="23">LEFT(C167,2)</f>
        <v>26</v>
      </c>
    </row>
    <row r="168" spans="1:7" ht="20.399999999999999">
      <c r="A168" s="403" t="s">
        <v>21352</v>
      </c>
      <c r="B168">
        <v>12000</v>
      </c>
      <c r="C168" t="s">
        <v>21353</v>
      </c>
      <c r="D168">
        <v>226</v>
      </c>
      <c r="E168" s="404">
        <v>171114167</v>
      </c>
      <c r="F168" s="415" t="str">
        <f t="shared" si="18"/>
        <v>Í1+.0È7`Î</v>
      </c>
      <c r="G168" t="str">
        <f t="shared" si="23"/>
        <v>32</v>
      </c>
    </row>
    <row r="169" spans="1:7" ht="20.399999999999999" hidden="1">
      <c r="A169" s="403" t="s">
        <v>21354</v>
      </c>
      <c r="B169">
        <v>77600</v>
      </c>
      <c r="C169" t="s">
        <v>21355</v>
      </c>
      <c r="D169">
        <v>158</v>
      </c>
      <c r="F169" s="415" t="e">
        <f t="shared" si="18"/>
        <v>#VALUE!</v>
      </c>
    </row>
    <row r="170" spans="1:7" ht="20.399999999999999" hidden="1">
      <c r="A170" s="403" t="s">
        <v>21356</v>
      </c>
      <c r="B170">
        <v>13600</v>
      </c>
      <c r="C170" t="s">
        <v>21357</v>
      </c>
      <c r="D170">
        <v>104</v>
      </c>
      <c r="F170" s="415" t="e">
        <f t="shared" si="18"/>
        <v>#VALUE!</v>
      </c>
    </row>
    <row r="171" spans="1:7" ht="20.399999999999999">
      <c r="A171" s="403" t="s">
        <v>21358</v>
      </c>
      <c r="B171">
        <v>12000</v>
      </c>
      <c r="C171" t="s">
        <v>21359</v>
      </c>
      <c r="D171">
        <v>415</v>
      </c>
      <c r="E171" s="404">
        <v>171109685</v>
      </c>
      <c r="F171" s="415" t="str">
        <f t="shared" si="18"/>
        <v>Í1+)dÈ5GÎ</v>
      </c>
      <c r="G171" t="str">
        <f t="shared" ref="G171:G173" si="24">LEFT(C171,2)</f>
        <v>36</v>
      </c>
    </row>
    <row r="172" spans="1:7" ht="20.399999999999999">
      <c r="A172" s="403" t="s">
        <v>21360</v>
      </c>
      <c r="B172">
        <v>60000</v>
      </c>
      <c r="C172" t="s">
        <v>21361</v>
      </c>
      <c r="D172">
        <v>246</v>
      </c>
      <c r="E172" s="404">
        <v>171110959</v>
      </c>
      <c r="F172" s="415" t="str">
        <f t="shared" si="18"/>
        <v>Í1+*ÃÈ9gÎ</v>
      </c>
      <c r="G172" t="str">
        <f t="shared" si="24"/>
        <v>26</v>
      </c>
    </row>
    <row r="173" spans="1:7" ht="20.399999999999999" hidden="1">
      <c r="A173" s="403" t="s">
        <v>378</v>
      </c>
      <c r="B173">
        <v>193000</v>
      </c>
      <c r="C173" t="s">
        <v>21362</v>
      </c>
      <c r="D173">
        <v>228</v>
      </c>
      <c r="E173" s="404">
        <v>171116996</v>
      </c>
      <c r="F173" s="415" t="str">
        <f t="shared" si="18"/>
        <v>Í1+0ÇÈ6wÎ</v>
      </c>
      <c r="G173" t="str">
        <f t="shared" si="24"/>
        <v>22</v>
      </c>
    </row>
    <row r="174" spans="1:7" ht="20.399999999999999" hidden="1">
      <c r="A174" s="403" t="s">
        <v>21363</v>
      </c>
      <c r="B174">
        <v>12000</v>
      </c>
      <c r="C174" t="s">
        <v>21364</v>
      </c>
      <c r="D174">
        <v>561</v>
      </c>
      <c r="F174" s="415" t="e">
        <f t="shared" si="18"/>
        <v>#VALUE!</v>
      </c>
    </row>
    <row r="175" spans="1:7" ht="20.399999999999999">
      <c r="A175" s="403" t="s">
        <v>21365</v>
      </c>
      <c r="B175">
        <v>15200</v>
      </c>
      <c r="C175" t="s">
        <v>21366</v>
      </c>
      <c r="D175">
        <v>190</v>
      </c>
      <c r="E175" s="404">
        <v>171110517</v>
      </c>
      <c r="F175" s="415" t="str">
        <f t="shared" si="18"/>
        <v>Í1+*SÈ7yÎ</v>
      </c>
      <c r="G175" t="str">
        <f t="shared" ref="G175:G176" si="25">LEFT(C175,2)</f>
        <v>06</v>
      </c>
    </row>
    <row r="176" spans="1:7" ht="20.399999999999999">
      <c r="A176" s="403" t="s">
        <v>21367</v>
      </c>
      <c r="B176">
        <v>8800</v>
      </c>
      <c r="C176" t="s">
        <v>21368</v>
      </c>
      <c r="D176">
        <v>23</v>
      </c>
      <c r="E176" s="404">
        <v>171110024</v>
      </c>
      <c r="F176" s="415" t="str">
        <f t="shared" si="18"/>
        <v>Í1+*"È4qÎ</v>
      </c>
      <c r="G176" t="str">
        <f t="shared" si="25"/>
        <v>36</v>
      </c>
    </row>
    <row r="177" spans="1:7" ht="20.399999999999999" hidden="1">
      <c r="A177" s="403" t="s">
        <v>21369</v>
      </c>
      <c r="B177">
        <v>40800</v>
      </c>
      <c r="C177" t="s">
        <v>21370</v>
      </c>
      <c r="D177">
        <v>211</v>
      </c>
      <c r="F177" s="415" t="e">
        <f t="shared" si="18"/>
        <v>#VALUE!</v>
      </c>
    </row>
    <row r="178" spans="1:7" ht="20.399999999999999" hidden="1">
      <c r="A178" s="403" t="s">
        <v>21371</v>
      </c>
      <c r="B178">
        <v>24800</v>
      </c>
      <c r="C178" t="s">
        <v>21372</v>
      </c>
      <c r="D178">
        <v>210</v>
      </c>
      <c r="F178" s="415" t="e">
        <f t="shared" si="18"/>
        <v>#VALUE!</v>
      </c>
    </row>
    <row r="179" spans="1:7" ht="20.399999999999999" hidden="1">
      <c r="A179" s="403" t="s">
        <v>21373</v>
      </c>
      <c r="B179">
        <v>24800</v>
      </c>
      <c r="C179" t="s">
        <v>21374</v>
      </c>
      <c r="D179">
        <v>209</v>
      </c>
      <c r="F179" s="415" t="e">
        <f t="shared" si="18"/>
        <v>#VALUE!</v>
      </c>
    </row>
    <row r="180" spans="1:7" ht="20.399999999999999">
      <c r="A180" s="403" t="s">
        <v>21375</v>
      </c>
      <c r="B180">
        <v>37600</v>
      </c>
      <c r="C180" t="s">
        <v>21376</v>
      </c>
      <c r="D180">
        <v>288</v>
      </c>
      <c r="E180" s="404">
        <v>171111907</v>
      </c>
      <c r="F180" s="415" t="str">
        <f t="shared" si="18"/>
        <v>Í1++zÈ7JÎ</v>
      </c>
      <c r="G180" t="str">
        <f>LEFT(C180,2)</f>
        <v>24</v>
      </c>
    </row>
    <row r="181" spans="1:7" ht="20.399999999999999" hidden="1">
      <c r="A181" s="403" t="s">
        <v>21377</v>
      </c>
      <c r="B181">
        <v>596200</v>
      </c>
      <c r="C181" t="s">
        <v>21378</v>
      </c>
      <c r="D181">
        <v>369</v>
      </c>
      <c r="F181" s="415" t="e">
        <f t="shared" si="18"/>
        <v>#VALUE!</v>
      </c>
    </row>
    <row r="182" spans="1:7" ht="20.399999999999999" hidden="1">
      <c r="A182" s="403" t="s">
        <v>21379</v>
      </c>
      <c r="B182">
        <v>13600</v>
      </c>
      <c r="C182" t="s">
        <v>21380</v>
      </c>
      <c r="D182">
        <v>512</v>
      </c>
      <c r="F182" s="415" t="e">
        <f t="shared" si="18"/>
        <v>#VALUE!</v>
      </c>
    </row>
    <row r="183" spans="1:7" ht="20.399999999999999" hidden="1">
      <c r="A183" s="403" t="s">
        <v>21381</v>
      </c>
      <c r="B183">
        <v>1274600</v>
      </c>
      <c r="C183" t="s">
        <v>21382</v>
      </c>
      <c r="D183">
        <v>70</v>
      </c>
      <c r="E183" s="404">
        <v>171116159</v>
      </c>
      <c r="F183" s="415" t="str">
        <f t="shared" si="18"/>
        <v>Í1+0/È9nÎ</v>
      </c>
      <c r="G183" t="str">
        <f t="shared" ref="G183:G189" si="26">LEFT(C183,2)</f>
        <v>22</v>
      </c>
    </row>
    <row r="184" spans="1:7" ht="20.399999999999999" hidden="1">
      <c r="A184" s="403" t="s">
        <v>21383</v>
      </c>
      <c r="B184">
        <v>3972200</v>
      </c>
      <c r="C184" t="s">
        <v>21384</v>
      </c>
      <c r="D184">
        <v>224</v>
      </c>
      <c r="E184" s="404">
        <v>171116993</v>
      </c>
      <c r="F184" s="415" t="str">
        <f t="shared" si="18"/>
        <v>Í1+0ÇÈ3eÎ</v>
      </c>
      <c r="G184" t="str">
        <f t="shared" si="26"/>
        <v>22</v>
      </c>
    </row>
    <row r="185" spans="1:7" ht="20.399999999999999" hidden="1">
      <c r="A185" s="403" t="s">
        <v>311</v>
      </c>
      <c r="B185">
        <v>183400</v>
      </c>
      <c r="C185" t="s">
        <v>21385</v>
      </c>
      <c r="D185">
        <v>161</v>
      </c>
      <c r="E185" s="404">
        <v>171116936</v>
      </c>
      <c r="F185" s="415" t="str">
        <f t="shared" si="18"/>
        <v>Í1+0}È6_Î</v>
      </c>
      <c r="G185" t="str">
        <f t="shared" si="26"/>
        <v>22</v>
      </c>
    </row>
    <row r="186" spans="1:7" ht="20.399999999999999">
      <c r="A186" s="403" t="s">
        <v>21386</v>
      </c>
      <c r="B186">
        <v>37600</v>
      </c>
      <c r="C186" t="s">
        <v>21387</v>
      </c>
      <c r="D186">
        <v>118</v>
      </c>
      <c r="E186" s="404">
        <v>171109940</v>
      </c>
      <c r="F186" s="415" t="str">
        <f t="shared" si="18"/>
        <v>Í1+)~È0*Î</v>
      </c>
      <c r="G186" t="str">
        <f t="shared" si="26"/>
        <v>36</v>
      </c>
    </row>
    <row r="187" spans="1:7" ht="20.399999999999999">
      <c r="A187" s="403" t="s">
        <v>21388</v>
      </c>
      <c r="B187">
        <v>34400</v>
      </c>
      <c r="C187" t="s">
        <v>21389</v>
      </c>
      <c r="D187">
        <v>470</v>
      </c>
      <c r="E187" s="404">
        <v>171109638</v>
      </c>
      <c r="F187" s="415" t="str">
        <f t="shared" si="18"/>
        <v>Í1+)_È8EÎ</v>
      </c>
      <c r="G187" t="str">
        <f t="shared" si="26"/>
        <v>36</v>
      </c>
    </row>
    <row r="188" spans="1:7" ht="20.399999999999999">
      <c r="A188" s="403" t="s">
        <v>18688</v>
      </c>
      <c r="B188">
        <v>3400</v>
      </c>
      <c r="C188" t="s">
        <v>21390</v>
      </c>
      <c r="D188">
        <v>392</v>
      </c>
      <c r="E188" s="404">
        <v>171111087</v>
      </c>
      <c r="F188" s="415" t="str">
        <f t="shared" si="18"/>
        <v>Í1++(È77Î</v>
      </c>
      <c r="G188" t="str">
        <f t="shared" si="26"/>
        <v>26</v>
      </c>
    </row>
    <row r="189" spans="1:7" ht="20.399999999999999">
      <c r="A189" s="403" t="s">
        <v>21391</v>
      </c>
      <c r="B189">
        <v>7200</v>
      </c>
      <c r="C189" t="s">
        <v>21392</v>
      </c>
      <c r="D189">
        <v>396</v>
      </c>
      <c r="E189" s="404">
        <v>171110712</v>
      </c>
      <c r="F189" s="415" t="str">
        <f t="shared" si="18"/>
        <v>Í1+*gÈ2DÎ</v>
      </c>
      <c r="G189" t="str">
        <f t="shared" si="26"/>
        <v>06</v>
      </c>
    </row>
    <row r="190" spans="1:7" ht="20.399999999999999" hidden="1">
      <c r="A190" s="403" t="s">
        <v>21393</v>
      </c>
      <c r="B190">
        <v>26400</v>
      </c>
      <c r="C190" t="s">
        <v>21394</v>
      </c>
      <c r="D190">
        <v>428</v>
      </c>
      <c r="F190" s="415" t="e">
        <f t="shared" si="18"/>
        <v>#VALUE!</v>
      </c>
    </row>
    <row r="191" spans="1:7" ht="20.399999999999999" hidden="1">
      <c r="A191" s="403" t="s">
        <v>21395</v>
      </c>
      <c r="B191">
        <v>13600</v>
      </c>
      <c r="C191" t="s">
        <v>21396</v>
      </c>
      <c r="D191">
        <v>430</v>
      </c>
      <c r="F191" s="415" t="e">
        <f t="shared" si="18"/>
        <v>#VALUE!</v>
      </c>
    </row>
    <row r="192" spans="1:7" ht="20.399999999999999" hidden="1">
      <c r="A192" s="403" t="s">
        <v>21397</v>
      </c>
      <c r="B192">
        <v>4700</v>
      </c>
      <c r="C192" t="s">
        <v>21398</v>
      </c>
      <c r="D192">
        <v>21</v>
      </c>
      <c r="F192" s="415" t="e">
        <f t="shared" si="18"/>
        <v>#VALUE!</v>
      </c>
    </row>
    <row r="193" spans="1:7" ht="20.399999999999999">
      <c r="A193" s="403" t="s">
        <v>21399</v>
      </c>
      <c r="B193">
        <v>8800</v>
      </c>
      <c r="C193" t="s">
        <v>21400</v>
      </c>
      <c r="D193">
        <v>132</v>
      </c>
      <c r="E193" s="404">
        <v>171109926</v>
      </c>
      <c r="F193" s="415" t="str">
        <f t="shared" si="18"/>
        <v>Í1+)|È6FÎ</v>
      </c>
      <c r="G193" t="str">
        <f t="shared" ref="G193:G199" si="27">LEFT(C193,2)</f>
        <v>36</v>
      </c>
    </row>
    <row r="194" spans="1:7" ht="20.399999999999999">
      <c r="A194" s="403" t="s">
        <v>21401</v>
      </c>
      <c r="B194">
        <v>34400</v>
      </c>
      <c r="C194" t="s">
        <v>21402</v>
      </c>
      <c r="D194">
        <v>133</v>
      </c>
      <c r="E194" s="404">
        <v>171109925</v>
      </c>
      <c r="F194" s="415" t="str">
        <f t="shared" si="18"/>
        <v>Í1+)|È5@Î</v>
      </c>
      <c r="G194" t="str">
        <f t="shared" si="27"/>
        <v>36</v>
      </c>
    </row>
    <row r="195" spans="1:7" ht="20.399999999999999">
      <c r="A195" s="403" t="s">
        <v>21403</v>
      </c>
      <c r="B195">
        <v>3400</v>
      </c>
      <c r="C195" t="s">
        <v>21404</v>
      </c>
      <c r="D195">
        <v>276</v>
      </c>
      <c r="E195" s="404">
        <v>171115935</v>
      </c>
      <c r="F195" s="415" t="str">
        <f t="shared" ref="F195:F258" si="28">Code128(E195)</f>
        <v>Í1+/}È5VÎ</v>
      </c>
      <c r="G195" t="str">
        <f t="shared" si="27"/>
        <v>38</v>
      </c>
    </row>
    <row r="196" spans="1:7" ht="20.399999999999999">
      <c r="A196" s="403" t="s">
        <v>21405</v>
      </c>
      <c r="B196">
        <v>204000</v>
      </c>
      <c r="C196" t="s">
        <v>21406</v>
      </c>
      <c r="D196">
        <v>229</v>
      </c>
      <c r="E196" s="404">
        <v>171110602</v>
      </c>
      <c r="F196" s="415" t="str">
        <f t="shared" si="28"/>
        <v>Í1+*\È2ÃÎ</v>
      </c>
      <c r="G196" t="str">
        <f t="shared" si="27"/>
        <v>06</v>
      </c>
    </row>
    <row r="197" spans="1:7" ht="20.399999999999999">
      <c r="A197" s="403" t="s">
        <v>21407</v>
      </c>
      <c r="B197">
        <v>111200</v>
      </c>
      <c r="C197" t="s">
        <v>21408</v>
      </c>
      <c r="D197">
        <v>68</v>
      </c>
      <c r="E197" s="404">
        <v>171110909</v>
      </c>
      <c r="F197" s="415" t="str">
        <f t="shared" si="28"/>
        <v>Í1+*zÈ9SÎ</v>
      </c>
      <c r="G197" t="str">
        <f t="shared" si="27"/>
        <v>06</v>
      </c>
    </row>
    <row r="198" spans="1:7" ht="20.399999999999999">
      <c r="A198" s="403" t="s">
        <v>21409</v>
      </c>
      <c r="B198">
        <v>13600</v>
      </c>
      <c r="C198" t="s">
        <v>21410</v>
      </c>
      <c r="D198">
        <v>304</v>
      </c>
      <c r="E198" s="404">
        <v>171114236</v>
      </c>
      <c r="F198" s="415" t="str">
        <f t="shared" si="28"/>
        <v>Í1+.7È6vÎ</v>
      </c>
      <c r="G198" t="str">
        <f t="shared" si="27"/>
        <v>32</v>
      </c>
    </row>
    <row r="199" spans="1:7" ht="20.399999999999999">
      <c r="A199" s="403" t="s">
        <v>21411</v>
      </c>
      <c r="B199">
        <v>21600</v>
      </c>
      <c r="C199" t="s">
        <v>21412</v>
      </c>
      <c r="D199">
        <v>461</v>
      </c>
      <c r="E199" s="404">
        <v>171114383</v>
      </c>
      <c r="F199" s="415" t="str">
        <f t="shared" si="28"/>
        <v>Í1+.FÈ39Î</v>
      </c>
      <c r="G199" t="str">
        <f t="shared" si="27"/>
        <v>32</v>
      </c>
    </row>
    <row r="200" spans="1:7" ht="20.399999999999999" hidden="1">
      <c r="A200" s="403" t="s">
        <v>21413</v>
      </c>
      <c r="B200">
        <v>12000</v>
      </c>
      <c r="C200" t="s">
        <v>21414</v>
      </c>
      <c r="D200">
        <v>501</v>
      </c>
      <c r="F200" s="415" t="e">
        <f t="shared" si="28"/>
        <v>#VALUE!</v>
      </c>
    </row>
    <row r="201" spans="1:7" ht="20.399999999999999" hidden="1">
      <c r="A201" s="403" t="s">
        <v>21415</v>
      </c>
      <c r="B201">
        <v>16800</v>
      </c>
      <c r="C201" t="s">
        <v>21416</v>
      </c>
      <c r="D201">
        <v>520</v>
      </c>
      <c r="F201" s="415" t="e">
        <f t="shared" si="28"/>
        <v>#VALUE!</v>
      </c>
    </row>
    <row r="202" spans="1:7" ht="20.399999999999999" hidden="1">
      <c r="A202" s="403" t="s">
        <v>21417</v>
      </c>
      <c r="B202">
        <v>42400</v>
      </c>
      <c r="C202" t="s">
        <v>21418</v>
      </c>
      <c r="D202">
        <v>519</v>
      </c>
      <c r="F202" s="415" t="e">
        <f t="shared" si="28"/>
        <v>#VALUE!</v>
      </c>
    </row>
    <row r="203" spans="1:7" ht="20.399999999999999" hidden="1">
      <c r="A203" s="403" t="s">
        <v>21419</v>
      </c>
      <c r="B203">
        <v>16800</v>
      </c>
      <c r="C203" t="s">
        <v>21420</v>
      </c>
      <c r="D203">
        <v>487</v>
      </c>
      <c r="F203" s="415" t="e">
        <f t="shared" si="28"/>
        <v>#VALUE!</v>
      </c>
    </row>
    <row r="204" spans="1:7" ht="20.399999999999999" hidden="1">
      <c r="A204" s="403" t="s">
        <v>21421</v>
      </c>
      <c r="B204">
        <v>132000</v>
      </c>
      <c r="C204" t="s">
        <v>21422</v>
      </c>
      <c r="D204">
        <v>545</v>
      </c>
      <c r="F204" s="415" t="e">
        <f t="shared" si="28"/>
        <v>#VALUE!</v>
      </c>
    </row>
    <row r="205" spans="1:7" ht="20.399999999999999">
      <c r="A205" s="403" t="s">
        <v>21423</v>
      </c>
      <c r="B205">
        <v>52000</v>
      </c>
      <c r="C205" t="s">
        <v>21424</v>
      </c>
      <c r="D205">
        <v>61</v>
      </c>
      <c r="E205" s="404">
        <v>171111963</v>
      </c>
      <c r="F205" s="415" t="str">
        <f t="shared" si="28"/>
        <v>Í1++ÄÈ3JÎ</v>
      </c>
      <c r="G205" t="str">
        <f t="shared" ref="G205:G206" si="29">LEFT(C205,2)</f>
        <v>24</v>
      </c>
    </row>
    <row r="206" spans="1:7" ht="20.399999999999999">
      <c r="A206" s="403" t="s">
        <v>21425</v>
      </c>
      <c r="B206">
        <v>21600</v>
      </c>
      <c r="C206" t="s">
        <v>21426</v>
      </c>
      <c r="D206">
        <v>187</v>
      </c>
      <c r="E206" s="404">
        <v>171110506</v>
      </c>
      <c r="F206" s="415" t="str">
        <f t="shared" si="28"/>
        <v>Í1+*RÈ6oÎ</v>
      </c>
      <c r="G206" t="str">
        <f t="shared" si="29"/>
        <v>06</v>
      </c>
    </row>
    <row r="207" spans="1:7" ht="20.399999999999999" hidden="1">
      <c r="A207" s="403" t="s">
        <v>21427</v>
      </c>
      <c r="B207">
        <v>8800</v>
      </c>
      <c r="C207" t="s">
        <v>21428</v>
      </c>
      <c r="D207">
        <v>561</v>
      </c>
      <c r="F207" s="415" t="e">
        <f t="shared" si="28"/>
        <v>#VALUE!</v>
      </c>
    </row>
    <row r="208" spans="1:7" ht="20.399999999999999" hidden="1">
      <c r="A208" s="403" t="s">
        <v>21429</v>
      </c>
      <c r="B208">
        <v>32800</v>
      </c>
      <c r="C208" t="s">
        <v>21430</v>
      </c>
      <c r="D208">
        <v>419</v>
      </c>
      <c r="F208" s="415" t="e">
        <f t="shared" si="28"/>
        <v>#VALUE!</v>
      </c>
    </row>
    <row r="209" spans="1:7" ht="20.399999999999999">
      <c r="A209" s="403" t="s">
        <v>21431</v>
      </c>
      <c r="B209">
        <v>40800</v>
      </c>
      <c r="C209" t="s">
        <v>21432</v>
      </c>
      <c r="D209">
        <v>454</v>
      </c>
      <c r="E209" s="404">
        <v>171109019</v>
      </c>
      <c r="F209" s="415" t="str">
        <f t="shared" si="28"/>
        <v>Í1+)!È9!Î</v>
      </c>
      <c r="G209" t="str">
        <f t="shared" ref="G209:G212" si="30">LEFT(C209,2)</f>
        <v>16</v>
      </c>
    </row>
    <row r="210" spans="1:7" ht="20.399999999999999">
      <c r="A210" s="403" t="s">
        <v>21433</v>
      </c>
      <c r="B210">
        <v>12000</v>
      </c>
      <c r="C210" t="s">
        <v>21434</v>
      </c>
      <c r="D210">
        <v>463</v>
      </c>
      <c r="E210" s="404">
        <v>171107308</v>
      </c>
      <c r="F210" s="415" t="str">
        <f t="shared" si="28"/>
        <v>Í1+'&gt;È8"Î</v>
      </c>
      <c r="G210" t="str">
        <f t="shared" si="30"/>
        <v>04</v>
      </c>
    </row>
    <row r="211" spans="1:7" ht="20.399999999999999">
      <c r="A211" s="403" t="s">
        <v>21435</v>
      </c>
      <c r="B211">
        <v>3400</v>
      </c>
      <c r="C211" t="s">
        <v>21436</v>
      </c>
      <c r="D211">
        <v>107</v>
      </c>
      <c r="E211" s="404">
        <v>171109951</v>
      </c>
      <c r="F211" s="415" t="str">
        <f t="shared" si="28"/>
        <v>Í1+)ÃÈ14Î</v>
      </c>
      <c r="G211" t="str">
        <f t="shared" si="30"/>
        <v>36</v>
      </c>
    </row>
    <row r="212" spans="1:7" ht="20.399999999999999">
      <c r="A212" s="403" t="s">
        <v>21437</v>
      </c>
      <c r="B212">
        <v>10400</v>
      </c>
      <c r="C212" t="s">
        <v>21438</v>
      </c>
      <c r="D212">
        <v>86</v>
      </c>
      <c r="E212" s="404">
        <v>171109971</v>
      </c>
      <c r="F212" s="415" t="str">
        <f t="shared" si="28"/>
        <v>Í1+)ÅÈ1&lt;Î</v>
      </c>
      <c r="G212" t="str">
        <f t="shared" si="30"/>
        <v>36</v>
      </c>
    </row>
    <row r="213" spans="1:7" ht="20.399999999999999" hidden="1">
      <c r="A213" s="403" t="s">
        <v>21439</v>
      </c>
      <c r="B213">
        <v>8800</v>
      </c>
      <c r="C213" t="s">
        <v>21440</v>
      </c>
      <c r="D213">
        <v>564</v>
      </c>
      <c r="F213" s="415" t="e">
        <f t="shared" si="28"/>
        <v>#VALUE!</v>
      </c>
    </row>
    <row r="214" spans="1:7" ht="20.399999999999999">
      <c r="A214" s="403" t="s">
        <v>21441</v>
      </c>
      <c r="B214">
        <v>12000</v>
      </c>
      <c r="C214" t="s">
        <v>21442</v>
      </c>
      <c r="D214">
        <v>277</v>
      </c>
      <c r="E214" s="404">
        <v>171110566</v>
      </c>
      <c r="F214" s="415" t="str">
        <f t="shared" si="28"/>
        <v>Í1+*XÈ6ÂÎ</v>
      </c>
      <c r="G214" t="str">
        <f>LEFT(C214,2)</f>
        <v>06</v>
      </c>
    </row>
    <row r="215" spans="1:7" ht="20.399999999999999" hidden="1">
      <c r="A215" s="403" t="s">
        <v>21443</v>
      </c>
      <c r="B215">
        <v>31200</v>
      </c>
      <c r="C215" t="s">
        <v>21444</v>
      </c>
      <c r="D215">
        <v>598</v>
      </c>
      <c r="F215" s="415" t="e">
        <f t="shared" si="28"/>
        <v>#VALUE!</v>
      </c>
    </row>
    <row r="216" spans="1:7" ht="20.399999999999999" hidden="1">
      <c r="A216" s="403" t="s">
        <v>21445</v>
      </c>
      <c r="B216">
        <v>32800</v>
      </c>
      <c r="C216" t="s">
        <v>21446</v>
      </c>
      <c r="D216">
        <v>84</v>
      </c>
      <c r="F216" s="415" t="e">
        <f t="shared" si="28"/>
        <v>#VALUE!</v>
      </c>
    </row>
    <row r="217" spans="1:7" ht="20.399999999999999" hidden="1">
      <c r="A217" s="403" t="s">
        <v>21447</v>
      </c>
      <c r="B217">
        <v>7200</v>
      </c>
      <c r="C217" t="s">
        <v>21448</v>
      </c>
      <c r="D217">
        <v>513</v>
      </c>
      <c r="F217" s="415" t="e">
        <f t="shared" si="28"/>
        <v>#VALUE!</v>
      </c>
    </row>
    <row r="218" spans="1:7" ht="20.399999999999999">
      <c r="A218" s="403" t="s">
        <v>1431</v>
      </c>
      <c r="B218">
        <v>15200</v>
      </c>
      <c r="C218" t="s">
        <v>21449</v>
      </c>
      <c r="D218">
        <v>197</v>
      </c>
      <c r="E218" s="404">
        <v>171111893</v>
      </c>
      <c r="F218" s="415" t="str">
        <f t="shared" si="28"/>
        <v>Í1++yÈ3.Î</v>
      </c>
      <c r="G218" t="str">
        <f t="shared" ref="G218:G219" si="31">LEFT(C218,2)</f>
        <v>24</v>
      </c>
    </row>
    <row r="219" spans="1:7" ht="20.399999999999999">
      <c r="A219" s="403" t="s">
        <v>21450</v>
      </c>
      <c r="B219">
        <v>7200</v>
      </c>
      <c r="C219" t="s">
        <v>21451</v>
      </c>
      <c r="D219">
        <v>398</v>
      </c>
      <c r="E219" s="404">
        <v>171107259</v>
      </c>
      <c r="F219" s="415" t="str">
        <f t="shared" si="28"/>
        <v>Í1+'9È9{Î</v>
      </c>
      <c r="G219" t="str">
        <f t="shared" si="31"/>
        <v>04</v>
      </c>
    </row>
    <row r="220" spans="1:7" ht="20.399999999999999" hidden="1">
      <c r="A220" s="403" t="s">
        <v>21452</v>
      </c>
      <c r="B220">
        <v>21600</v>
      </c>
      <c r="C220" t="s">
        <v>21453</v>
      </c>
      <c r="D220">
        <v>81</v>
      </c>
      <c r="F220" s="415" t="e">
        <f t="shared" si="28"/>
        <v>#VALUE!</v>
      </c>
    </row>
    <row r="221" spans="1:7" ht="20.399999999999999">
      <c r="A221" s="403" t="s">
        <v>21454</v>
      </c>
      <c r="B221">
        <v>15200</v>
      </c>
      <c r="C221" t="s">
        <v>21455</v>
      </c>
      <c r="D221">
        <v>366</v>
      </c>
      <c r="E221" s="404">
        <v>171114871</v>
      </c>
      <c r="F221" s="415" t="str">
        <f t="shared" si="28"/>
        <v>Í1+.wÈ1#Î</v>
      </c>
      <c r="G221" t="str">
        <f>LEFT(C221,2)</f>
        <v>34</v>
      </c>
    </row>
    <row r="222" spans="1:7" ht="20.399999999999999" hidden="1">
      <c r="A222" s="403" t="s">
        <v>21456</v>
      </c>
      <c r="B222">
        <v>21600</v>
      </c>
      <c r="C222" t="s">
        <v>21457</v>
      </c>
      <c r="D222">
        <v>307</v>
      </c>
      <c r="F222" s="415" t="e">
        <f t="shared" si="28"/>
        <v>#VALUE!</v>
      </c>
    </row>
    <row r="223" spans="1:7" ht="20.399999999999999" hidden="1">
      <c r="A223" s="403" t="s">
        <v>21458</v>
      </c>
      <c r="B223">
        <v>404200</v>
      </c>
      <c r="C223" t="s">
        <v>21459</v>
      </c>
      <c r="D223">
        <v>103</v>
      </c>
      <c r="E223" s="404">
        <v>171116189</v>
      </c>
      <c r="F223" s="415" t="str">
        <f t="shared" si="28"/>
        <v>Í1+02È9zÎ</v>
      </c>
      <c r="G223" t="str">
        <f>LEFT(C223,2)</f>
        <v>22</v>
      </c>
    </row>
    <row r="224" spans="1:7" ht="20.399999999999999" hidden="1">
      <c r="A224" s="403" t="s">
        <v>21460</v>
      </c>
      <c r="B224">
        <v>31200</v>
      </c>
      <c r="C224" t="s">
        <v>21461</v>
      </c>
      <c r="D224">
        <v>465</v>
      </c>
      <c r="F224" s="415" t="e">
        <f t="shared" si="28"/>
        <v>#VALUE!</v>
      </c>
    </row>
    <row r="225" spans="1:7" ht="20.399999999999999">
      <c r="A225" s="403" t="s">
        <v>21462</v>
      </c>
      <c r="B225">
        <v>32800</v>
      </c>
      <c r="C225" t="s">
        <v>21463</v>
      </c>
      <c r="D225">
        <v>104</v>
      </c>
      <c r="E225" s="404">
        <v>171112077</v>
      </c>
      <c r="F225" s="415" t="str">
        <f t="shared" si="28"/>
        <v>Í1+,'È76Î</v>
      </c>
      <c r="G225" t="str">
        <f t="shared" ref="G225:G226" si="32">LEFT(C225,2)</f>
        <v>24</v>
      </c>
    </row>
    <row r="226" spans="1:7" ht="20.399999999999999">
      <c r="A226" s="403" t="s">
        <v>21464</v>
      </c>
      <c r="B226">
        <v>15200</v>
      </c>
      <c r="C226" t="s">
        <v>21465</v>
      </c>
      <c r="D226">
        <v>143</v>
      </c>
      <c r="E226" s="404">
        <v>171113964</v>
      </c>
      <c r="F226" s="415" t="str">
        <f t="shared" si="28"/>
        <v>Í1+-ÄÈ4VÎ</v>
      </c>
      <c r="G226" t="str">
        <f t="shared" si="32"/>
        <v>32</v>
      </c>
    </row>
    <row r="227" spans="1:7" ht="20.399999999999999" hidden="1">
      <c r="A227" s="403" t="s">
        <v>21466</v>
      </c>
      <c r="B227">
        <v>76200</v>
      </c>
      <c r="C227" t="s">
        <v>21467</v>
      </c>
      <c r="D227">
        <v>490</v>
      </c>
      <c r="F227" s="415" t="e">
        <f t="shared" si="28"/>
        <v>#VALUE!</v>
      </c>
    </row>
    <row r="228" spans="1:7" ht="20.399999999999999">
      <c r="A228" s="403" t="s">
        <v>21468</v>
      </c>
      <c r="B228">
        <v>10400</v>
      </c>
      <c r="C228" t="s">
        <v>21469</v>
      </c>
      <c r="D228">
        <v>238</v>
      </c>
      <c r="E228" s="404">
        <v>171115911</v>
      </c>
      <c r="F228" s="415" t="str">
        <f t="shared" si="28"/>
        <v>Í1+/{È16Î</v>
      </c>
      <c r="G228" t="str">
        <f>LEFT(C228,2)</f>
        <v>38</v>
      </c>
    </row>
    <row r="229" spans="1:7" ht="20.399999999999999" hidden="1">
      <c r="A229" s="403" t="s">
        <v>21470</v>
      </c>
      <c r="B229">
        <v>4700</v>
      </c>
      <c r="C229" t="s">
        <v>21471</v>
      </c>
      <c r="D229">
        <v>545</v>
      </c>
      <c r="F229" s="415" t="e">
        <f t="shared" si="28"/>
        <v>#VALUE!</v>
      </c>
    </row>
    <row r="230" spans="1:7" ht="20.399999999999999" hidden="1">
      <c r="A230" s="403" t="s">
        <v>15251</v>
      </c>
      <c r="B230">
        <v>12000</v>
      </c>
      <c r="C230" t="s">
        <v>21472</v>
      </c>
      <c r="D230">
        <v>355</v>
      </c>
      <c r="F230" s="415" t="e">
        <f t="shared" si="28"/>
        <v>#VALUE!</v>
      </c>
    </row>
    <row r="231" spans="1:7" ht="20.399999999999999">
      <c r="A231" s="403" t="s">
        <v>21473</v>
      </c>
      <c r="B231">
        <v>20000</v>
      </c>
      <c r="C231" t="s">
        <v>21474</v>
      </c>
      <c r="D231">
        <v>69</v>
      </c>
      <c r="E231" s="404">
        <v>171109987</v>
      </c>
      <c r="F231" s="415" t="str">
        <f t="shared" si="28"/>
        <v>Í1+)ÆÈ7dÎ</v>
      </c>
      <c r="G231" t="str">
        <f>LEFT(C231,2)</f>
        <v>36</v>
      </c>
    </row>
    <row r="232" spans="1:7" ht="20.399999999999999" hidden="1">
      <c r="A232" s="403" t="s">
        <v>21475</v>
      </c>
      <c r="B232">
        <v>8800</v>
      </c>
      <c r="C232" t="s">
        <v>21476</v>
      </c>
      <c r="D232">
        <v>527</v>
      </c>
      <c r="F232" s="415" t="e">
        <f t="shared" si="28"/>
        <v>#VALUE!</v>
      </c>
    </row>
    <row r="233" spans="1:7" ht="20.399999999999999" hidden="1">
      <c r="A233" s="403" t="s">
        <v>21477</v>
      </c>
      <c r="B233">
        <v>31200</v>
      </c>
      <c r="C233" t="s">
        <v>21478</v>
      </c>
      <c r="D233">
        <v>415</v>
      </c>
      <c r="F233" s="415" t="e">
        <f t="shared" si="28"/>
        <v>#VALUE!</v>
      </c>
    </row>
    <row r="234" spans="1:7" ht="20.399999999999999">
      <c r="A234" s="403" t="s">
        <v>21479</v>
      </c>
      <c r="B234">
        <v>34400</v>
      </c>
      <c r="C234" t="s">
        <v>21480</v>
      </c>
      <c r="D234">
        <v>467</v>
      </c>
      <c r="E234" s="404">
        <v>171110912</v>
      </c>
      <c r="F234" s="415" t="str">
        <f t="shared" si="28"/>
        <v>Í1+*{È2-Î</v>
      </c>
      <c r="G234" t="str">
        <f>LEFT(C234,2)</f>
        <v>06</v>
      </c>
    </row>
    <row r="235" spans="1:7" ht="20.399999999999999" hidden="1">
      <c r="A235" s="403" t="s">
        <v>21481</v>
      </c>
      <c r="B235">
        <v>40800</v>
      </c>
      <c r="C235" t="s">
        <v>21482</v>
      </c>
      <c r="D235">
        <v>87</v>
      </c>
      <c r="F235" s="415" t="e">
        <f t="shared" si="28"/>
        <v>#VALUE!</v>
      </c>
    </row>
    <row r="236" spans="1:7" ht="20.399999999999999">
      <c r="A236" s="403" t="s">
        <v>21483</v>
      </c>
      <c r="B236">
        <v>37600</v>
      </c>
      <c r="C236" t="s">
        <v>21484</v>
      </c>
      <c r="D236">
        <v>25</v>
      </c>
      <c r="E236" s="404">
        <v>171116875</v>
      </c>
      <c r="F236" s="415" t="str">
        <f t="shared" si="28"/>
        <v>Í1+0wÈ5AÎ</v>
      </c>
      <c r="G236" t="str">
        <f t="shared" ref="G236:G243" si="33">LEFT(C236,2)</f>
        <v>44</v>
      </c>
    </row>
    <row r="237" spans="1:7" ht="20.399999999999999">
      <c r="A237" s="403" t="s">
        <v>21485</v>
      </c>
      <c r="B237">
        <v>159200</v>
      </c>
      <c r="C237" t="s">
        <v>21486</v>
      </c>
      <c r="D237">
        <v>155</v>
      </c>
      <c r="E237" s="404">
        <v>171110560</v>
      </c>
      <c r="F237" s="415" t="str">
        <f t="shared" si="28"/>
        <v>Í1+*XÈ0cÎ</v>
      </c>
      <c r="G237" t="str">
        <f t="shared" si="33"/>
        <v>06</v>
      </c>
    </row>
    <row r="238" spans="1:7" ht="20.399999999999999">
      <c r="A238" s="403" t="s">
        <v>21487</v>
      </c>
      <c r="B238">
        <v>10400</v>
      </c>
      <c r="C238" t="s">
        <v>21488</v>
      </c>
      <c r="D238">
        <v>66</v>
      </c>
      <c r="E238" s="404">
        <v>171112045</v>
      </c>
      <c r="F238" s="415" t="str">
        <f t="shared" si="28"/>
        <v>Í1+,$È5ÉÎ</v>
      </c>
      <c r="G238" t="str">
        <f t="shared" si="33"/>
        <v>24</v>
      </c>
    </row>
    <row r="239" spans="1:7" ht="20.399999999999999">
      <c r="A239" s="403" t="s">
        <v>21489</v>
      </c>
      <c r="B239">
        <v>7200</v>
      </c>
      <c r="C239" t="s">
        <v>21490</v>
      </c>
      <c r="D239">
        <v>76</v>
      </c>
      <c r="E239" s="404">
        <v>171111878</v>
      </c>
      <c r="F239" s="415" t="str">
        <f t="shared" si="28"/>
        <v>Í1++wÈ8DÎ</v>
      </c>
      <c r="G239" t="str">
        <f t="shared" si="33"/>
        <v>24</v>
      </c>
    </row>
    <row r="240" spans="1:7" ht="20.399999999999999">
      <c r="A240" s="403" t="s">
        <v>21435</v>
      </c>
      <c r="B240">
        <v>13600</v>
      </c>
      <c r="C240" t="s">
        <v>21491</v>
      </c>
      <c r="D240">
        <v>17</v>
      </c>
      <c r="E240" s="404">
        <v>171112044</v>
      </c>
      <c r="F240" s="415" t="str">
        <f t="shared" si="28"/>
        <v>Í1+,$È4ÃÎ</v>
      </c>
      <c r="G240" t="str">
        <f t="shared" si="33"/>
        <v>24</v>
      </c>
    </row>
    <row r="241" spans="1:7" ht="20.399999999999999">
      <c r="A241" s="403" t="s">
        <v>21492</v>
      </c>
      <c r="B241">
        <v>16800</v>
      </c>
      <c r="C241" t="s">
        <v>21493</v>
      </c>
      <c r="D241">
        <v>396</v>
      </c>
      <c r="E241" s="404">
        <v>171114898</v>
      </c>
      <c r="F241" s="415" t="str">
        <f t="shared" si="28"/>
        <v>Í1+.yÈ8UÎ</v>
      </c>
      <c r="G241" t="str">
        <f t="shared" si="33"/>
        <v>34</v>
      </c>
    </row>
    <row r="242" spans="1:7" ht="20.399999999999999">
      <c r="A242" s="403" t="s">
        <v>21494</v>
      </c>
      <c r="B242">
        <v>47200</v>
      </c>
      <c r="C242" t="s">
        <v>21495</v>
      </c>
      <c r="D242">
        <v>46</v>
      </c>
      <c r="E242" s="404">
        <v>171112000</v>
      </c>
      <c r="F242" s="415" t="str">
        <f t="shared" si="28"/>
        <v>Í1+,ÂÈ0WÎ</v>
      </c>
      <c r="G242" t="str">
        <f t="shared" si="33"/>
        <v>24</v>
      </c>
    </row>
    <row r="243" spans="1:7" ht="20.399999999999999">
      <c r="A243" s="403" t="s">
        <v>21496</v>
      </c>
      <c r="B243">
        <v>23200</v>
      </c>
      <c r="C243" t="s">
        <v>21497</v>
      </c>
      <c r="D243">
        <v>13</v>
      </c>
      <c r="E243" s="404">
        <v>171112154</v>
      </c>
      <c r="F243" s="415" t="str">
        <f t="shared" si="28"/>
        <v>Í1+,/È4DÎ</v>
      </c>
      <c r="G243" t="str">
        <f t="shared" si="33"/>
        <v>24</v>
      </c>
    </row>
    <row r="244" spans="1:7" ht="20.399999999999999" hidden="1">
      <c r="A244" s="403" t="s">
        <v>21498</v>
      </c>
      <c r="B244">
        <v>15200</v>
      </c>
      <c r="C244" t="s">
        <v>21499</v>
      </c>
      <c r="D244">
        <v>222</v>
      </c>
      <c r="F244" s="415" t="e">
        <f t="shared" si="28"/>
        <v>#VALUE!</v>
      </c>
    </row>
    <row r="245" spans="1:7" ht="20.399999999999999" hidden="1">
      <c r="A245" s="403" t="s">
        <v>21500</v>
      </c>
      <c r="B245">
        <v>28000</v>
      </c>
      <c r="C245" t="s">
        <v>21501</v>
      </c>
      <c r="D245">
        <v>568</v>
      </c>
      <c r="F245" s="415" t="e">
        <f t="shared" si="28"/>
        <v>#VALUE!</v>
      </c>
    </row>
    <row r="246" spans="1:7" ht="20.399999999999999" hidden="1">
      <c r="A246" s="403" t="s">
        <v>21502</v>
      </c>
      <c r="B246">
        <v>21600</v>
      </c>
      <c r="C246" t="s">
        <v>21503</v>
      </c>
      <c r="D246">
        <v>513</v>
      </c>
      <c r="F246" s="415" t="e">
        <f t="shared" si="28"/>
        <v>#VALUE!</v>
      </c>
    </row>
    <row r="247" spans="1:7" ht="20.399999999999999" hidden="1">
      <c r="A247" s="403" t="s">
        <v>21504</v>
      </c>
      <c r="B247">
        <v>7200</v>
      </c>
      <c r="C247" t="s">
        <v>21505</v>
      </c>
      <c r="D247">
        <v>552</v>
      </c>
      <c r="F247" s="415" t="e">
        <f t="shared" si="28"/>
        <v>#VALUE!</v>
      </c>
    </row>
    <row r="248" spans="1:7" ht="20.399999999999999" hidden="1">
      <c r="A248" s="403" t="s">
        <v>10128</v>
      </c>
      <c r="B248">
        <v>13600</v>
      </c>
      <c r="C248" t="s">
        <v>21506</v>
      </c>
      <c r="D248">
        <v>478</v>
      </c>
      <c r="F248" s="415" t="e">
        <f t="shared" si="28"/>
        <v>#VALUE!</v>
      </c>
    </row>
    <row r="249" spans="1:7" ht="20.399999999999999" hidden="1">
      <c r="A249" s="403" t="s">
        <v>21507</v>
      </c>
      <c r="B249">
        <v>29600</v>
      </c>
      <c r="C249" t="s">
        <v>21508</v>
      </c>
      <c r="D249">
        <v>553</v>
      </c>
      <c r="F249" s="415" t="e">
        <f t="shared" si="28"/>
        <v>#VALUE!</v>
      </c>
    </row>
    <row r="250" spans="1:7" ht="20.399999999999999">
      <c r="A250" s="403" t="s">
        <v>10070</v>
      </c>
      <c r="B250">
        <v>16800</v>
      </c>
      <c r="C250" t="s">
        <v>21509</v>
      </c>
      <c r="D250">
        <v>443</v>
      </c>
      <c r="E250" s="404">
        <v>171111933</v>
      </c>
      <c r="F250" s="415" t="str">
        <f t="shared" si="28"/>
        <v>Í1++}È3&gt;Î</v>
      </c>
      <c r="G250" t="str">
        <f t="shared" ref="G250:G252" si="34">LEFT(C250,2)</f>
        <v>24</v>
      </c>
    </row>
    <row r="251" spans="1:7" ht="20.399999999999999">
      <c r="A251" s="403" t="s">
        <v>21510</v>
      </c>
      <c r="B251">
        <v>10400</v>
      </c>
      <c r="C251" t="s">
        <v>21511</v>
      </c>
      <c r="D251">
        <v>178</v>
      </c>
      <c r="E251" s="404">
        <v>171115882</v>
      </c>
      <c r="F251" s="415" t="str">
        <f t="shared" si="28"/>
        <v>Í1+/xÈ20Î</v>
      </c>
      <c r="G251" t="str">
        <f t="shared" si="34"/>
        <v>38</v>
      </c>
    </row>
    <row r="252" spans="1:7" ht="20.399999999999999">
      <c r="A252" s="403" t="s">
        <v>21512</v>
      </c>
      <c r="B252">
        <v>10400</v>
      </c>
      <c r="C252" t="s">
        <v>21513</v>
      </c>
      <c r="D252">
        <v>188</v>
      </c>
      <c r="E252" s="404">
        <v>171114002</v>
      </c>
      <c r="F252" s="415" t="str">
        <f t="shared" si="28"/>
        <v>Í1+.ÂÈ2iÎ</v>
      </c>
      <c r="G252" t="str">
        <f t="shared" si="34"/>
        <v>32</v>
      </c>
    </row>
    <row r="253" spans="1:7" ht="20.399999999999999" hidden="1">
      <c r="A253" s="403" t="s">
        <v>21514</v>
      </c>
      <c r="B253">
        <v>2100</v>
      </c>
      <c r="C253" t="s">
        <v>21515</v>
      </c>
      <c r="D253">
        <v>539</v>
      </c>
      <c r="F253" s="415" t="e">
        <f t="shared" si="28"/>
        <v>#VALUE!</v>
      </c>
    </row>
    <row r="254" spans="1:7" ht="20.399999999999999">
      <c r="A254" s="403" t="s">
        <v>21516</v>
      </c>
      <c r="B254">
        <v>37600</v>
      </c>
      <c r="C254" t="s">
        <v>21517</v>
      </c>
      <c r="D254">
        <v>169</v>
      </c>
      <c r="E254" s="404">
        <v>171108864</v>
      </c>
      <c r="F254" s="415" t="str">
        <f t="shared" si="28"/>
        <v>Í1+(vÈ4ÊÎ</v>
      </c>
      <c r="G254" t="str">
        <f t="shared" ref="G254:G260" si="35">LEFT(C254,2)</f>
        <v>16</v>
      </c>
    </row>
    <row r="255" spans="1:7" ht="20.399999999999999">
      <c r="A255" s="403" t="s">
        <v>21518</v>
      </c>
      <c r="B255">
        <v>12000</v>
      </c>
      <c r="C255" t="s">
        <v>21519</v>
      </c>
      <c r="D255">
        <v>272</v>
      </c>
      <c r="E255" s="404">
        <v>171114793</v>
      </c>
      <c r="F255" s="415" t="str">
        <f t="shared" si="28"/>
        <v>Í1+.oÈ3vÎ</v>
      </c>
      <c r="G255" t="str">
        <f t="shared" si="35"/>
        <v>34</v>
      </c>
    </row>
    <row r="256" spans="1:7" ht="20.399999999999999">
      <c r="A256" s="403" t="s">
        <v>21520</v>
      </c>
      <c r="B256">
        <v>176800</v>
      </c>
      <c r="C256" t="s">
        <v>21521</v>
      </c>
      <c r="D256">
        <v>230</v>
      </c>
      <c r="E256" s="404">
        <v>171110603</v>
      </c>
      <c r="F256" s="415" t="str">
        <f t="shared" si="28"/>
        <v>Í1+*\È3ÉÎ</v>
      </c>
      <c r="G256" t="str">
        <f t="shared" si="35"/>
        <v>06</v>
      </c>
    </row>
    <row r="257" spans="1:7" ht="20.399999999999999" hidden="1">
      <c r="A257" s="403" t="s">
        <v>21522</v>
      </c>
      <c r="B257">
        <v>351400</v>
      </c>
      <c r="C257" t="s">
        <v>21523</v>
      </c>
      <c r="D257">
        <v>11</v>
      </c>
      <c r="E257" s="404">
        <v>171116103</v>
      </c>
      <c r="F257" s="415" t="str">
        <f t="shared" si="28"/>
        <v>Í1+0*È36Î</v>
      </c>
      <c r="G257" t="str">
        <f t="shared" si="35"/>
        <v>22</v>
      </c>
    </row>
    <row r="258" spans="1:7" ht="20.399999999999999">
      <c r="A258" s="403" t="s">
        <v>21524</v>
      </c>
      <c r="B258">
        <v>16800</v>
      </c>
      <c r="C258" t="s">
        <v>21525</v>
      </c>
      <c r="D258">
        <v>446</v>
      </c>
      <c r="E258" s="404">
        <v>171110721</v>
      </c>
      <c r="F258" s="415" t="str">
        <f t="shared" si="28"/>
        <v>Í1+*hÈ1BÎ</v>
      </c>
      <c r="G258" t="str">
        <f t="shared" si="35"/>
        <v>06</v>
      </c>
    </row>
    <row r="259" spans="1:7" ht="20.399999999999999">
      <c r="A259" s="403" t="s">
        <v>21526</v>
      </c>
      <c r="B259">
        <v>31200</v>
      </c>
      <c r="C259" t="s">
        <v>21527</v>
      </c>
      <c r="D259">
        <v>454</v>
      </c>
      <c r="E259" s="404">
        <v>171111938</v>
      </c>
      <c r="F259" s="415" t="str">
        <f t="shared" ref="F259:F322" si="36">Code128(E259)</f>
        <v>Í1++}È8\Î</v>
      </c>
      <c r="G259" t="str">
        <f t="shared" si="35"/>
        <v>24</v>
      </c>
    </row>
    <row r="260" spans="1:7" ht="20.399999999999999">
      <c r="A260" s="403" t="s">
        <v>21528</v>
      </c>
      <c r="B260">
        <v>77600</v>
      </c>
      <c r="C260" t="s">
        <v>21529</v>
      </c>
      <c r="D260">
        <v>175</v>
      </c>
      <c r="E260" s="404">
        <v>171111995</v>
      </c>
      <c r="F260" s="415" t="str">
        <f t="shared" si="36"/>
        <v>Í1++ÇÈ5bÎ</v>
      </c>
      <c r="G260" t="str">
        <f t="shared" si="35"/>
        <v>24</v>
      </c>
    </row>
    <row r="261" spans="1:7" ht="20.399999999999999" hidden="1">
      <c r="A261" s="403" t="s">
        <v>21530</v>
      </c>
      <c r="B261">
        <v>31200</v>
      </c>
      <c r="C261" t="s">
        <v>21531</v>
      </c>
      <c r="D261">
        <v>570</v>
      </c>
      <c r="F261" s="415" t="e">
        <f t="shared" si="36"/>
        <v>#VALUE!</v>
      </c>
    </row>
    <row r="262" spans="1:7" ht="20.399999999999999" hidden="1">
      <c r="A262" s="403" t="s">
        <v>21532</v>
      </c>
      <c r="B262">
        <v>8800</v>
      </c>
      <c r="C262" t="s">
        <v>21533</v>
      </c>
      <c r="D262">
        <v>530</v>
      </c>
      <c r="F262" s="415" t="e">
        <f t="shared" si="36"/>
        <v>#VALUE!</v>
      </c>
    </row>
    <row r="263" spans="1:7" ht="20.399999999999999" hidden="1">
      <c r="A263" s="403" t="s">
        <v>21534</v>
      </c>
      <c r="B263">
        <v>8800</v>
      </c>
      <c r="C263" t="s">
        <v>21535</v>
      </c>
      <c r="D263">
        <v>481</v>
      </c>
      <c r="F263" s="415" t="e">
        <f t="shared" si="36"/>
        <v>#VALUE!</v>
      </c>
    </row>
    <row r="264" spans="1:7" ht="20.399999999999999">
      <c r="A264" s="403" t="s">
        <v>21536</v>
      </c>
      <c r="B264">
        <v>20000</v>
      </c>
      <c r="C264" t="s">
        <v>21537</v>
      </c>
      <c r="D264">
        <v>151</v>
      </c>
      <c r="E264" s="404">
        <v>171114130</v>
      </c>
      <c r="F264" s="415" t="str">
        <f t="shared" si="36"/>
        <v>Í1+.-È0*Î</v>
      </c>
      <c r="G264" t="str">
        <f t="shared" ref="G264:G265" si="37">LEFT(C264,2)</f>
        <v>32</v>
      </c>
    </row>
    <row r="265" spans="1:7" ht="20.399999999999999">
      <c r="A265" s="403" t="s">
        <v>21538</v>
      </c>
      <c r="B265">
        <v>7200</v>
      </c>
      <c r="C265" t="s">
        <v>21539</v>
      </c>
      <c r="D265">
        <v>152</v>
      </c>
      <c r="E265" s="404">
        <v>171114131</v>
      </c>
      <c r="F265" s="415" t="str">
        <f t="shared" si="36"/>
        <v>Í1+.-È10Î</v>
      </c>
      <c r="G265" t="str">
        <f t="shared" si="37"/>
        <v>32</v>
      </c>
    </row>
    <row r="266" spans="1:7" ht="20.399999999999999" hidden="1">
      <c r="A266" s="403" t="s">
        <v>21540</v>
      </c>
      <c r="B266">
        <v>7200</v>
      </c>
      <c r="C266" t="s">
        <v>21541</v>
      </c>
      <c r="D266">
        <v>552</v>
      </c>
      <c r="F266" s="415" t="e">
        <f t="shared" si="36"/>
        <v>#VALUE!</v>
      </c>
    </row>
    <row r="267" spans="1:7" ht="20.399999999999999">
      <c r="A267" s="403" t="s">
        <v>21542</v>
      </c>
      <c r="B267">
        <v>4700</v>
      </c>
      <c r="C267" t="s">
        <v>21543</v>
      </c>
      <c r="D267">
        <v>381</v>
      </c>
      <c r="E267" s="404">
        <v>171115995</v>
      </c>
      <c r="F267" s="415" t="str">
        <f t="shared" si="36"/>
        <v>Í1+/ÇÈ5nÎ</v>
      </c>
      <c r="G267" t="str">
        <f t="shared" ref="G267:G270" si="38">LEFT(C267,2)</f>
        <v>38</v>
      </c>
    </row>
    <row r="268" spans="1:7" ht="20.399999999999999">
      <c r="A268" s="403" t="s">
        <v>21544</v>
      </c>
      <c r="B268">
        <v>85600</v>
      </c>
      <c r="C268" t="s">
        <v>21545</v>
      </c>
      <c r="D268">
        <v>360</v>
      </c>
      <c r="E268" s="404">
        <v>171107225</v>
      </c>
      <c r="F268" s="415" t="str">
        <f t="shared" si="36"/>
        <v>Í1+'6È5WÎ</v>
      </c>
      <c r="G268" t="str">
        <f t="shared" si="38"/>
        <v>04</v>
      </c>
    </row>
    <row r="269" spans="1:7" ht="20.399999999999999">
      <c r="A269" s="403" t="s">
        <v>21546</v>
      </c>
      <c r="B269">
        <v>7200</v>
      </c>
      <c r="C269" t="s">
        <v>21547</v>
      </c>
      <c r="D269">
        <v>123</v>
      </c>
      <c r="E269" s="404">
        <v>171114660</v>
      </c>
      <c r="F269" s="415" t="str">
        <f t="shared" si="36"/>
        <v>Í1+.bÈ00Î</v>
      </c>
      <c r="G269" t="str">
        <f t="shared" si="38"/>
        <v>34</v>
      </c>
    </row>
    <row r="270" spans="1:7" ht="20.399999999999999">
      <c r="A270" s="403" t="s">
        <v>21548</v>
      </c>
      <c r="B270">
        <v>21600</v>
      </c>
      <c r="C270" t="s">
        <v>21549</v>
      </c>
      <c r="D270">
        <v>228</v>
      </c>
      <c r="E270" s="404">
        <v>171114169</v>
      </c>
      <c r="F270" s="415" t="str">
        <f t="shared" si="36"/>
        <v>Í1+.0È9lÎ</v>
      </c>
      <c r="G270" t="str">
        <f t="shared" si="38"/>
        <v>32</v>
      </c>
    </row>
    <row r="271" spans="1:7" ht="20.399999999999999" hidden="1">
      <c r="A271" s="403" t="s">
        <v>21550</v>
      </c>
      <c r="B271">
        <v>2100</v>
      </c>
      <c r="C271" t="s">
        <v>21551</v>
      </c>
      <c r="D271">
        <v>524</v>
      </c>
      <c r="F271" s="415" t="e">
        <f t="shared" si="36"/>
        <v>#VALUE!</v>
      </c>
    </row>
    <row r="272" spans="1:7" ht="20.399999999999999" hidden="1">
      <c r="A272" s="403" t="s">
        <v>21552</v>
      </c>
      <c r="B272">
        <v>29600</v>
      </c>
      <c r="C272" t="s">
        <v>21553</v>
      </c>
      <c r="D272">
        <v>411</v>
      </c>
      <c r="F272" s="415" t="e">
        <f t="shared" si="36"/>
        <v>#VALUE!</v>
      </c>
    </row>
    <row r="273" spans="1:7" ht="20.399999999999999" hidden="1">
      <c r="A273" s="403" t="s">
        <v>21554</v>
      </c>
      <c r="B273">
        <v>13600</v>
      </c>
      <c r="C273" t="s">
        <v>21555</v>
      </c>
      <c r="D273">
        <v>540</v>
      </c>
      <c r="F273" s="415" t="e">
        <f t="shared" si="36"/>
        <v>#VALUE!</v>
      </c>
    </row>
    <row r="274" spans="1:7" ht="20.399999999999999" hidden="1">
      <c r="A274" s="403" t="s">
        <v>21556</v>
      </c>
      <c r="B274">
        <v>514600</v>
      </c>
      <c r="C274" t="s">
        <v>21557</v>
      </c>
      <c r="D274">
        <v>546</v>
      </c>
      <c r="F274" s="415" t="e">
        <f t="shared" si="36"/>
        <v>#VALUE!</v>
      </c>
    </row>
    <row r="275" spans="1:7" ht="20.399999999999999" hidden="1">
      <c r="A275" s="403" t="s">
        <v>21558</v>
      </c>
      <c r="B275">
        <v>32800</v>
      </c>
      <c r="C275" t="s">
        <v>21559</v>
      </c>
      <c r="D275">
        <v>497</v>
      </c>
      <c r="F275" s="415" t="e">
        <f t="shared" si="36"/>
        <v>#VALUE!</v>
      </c>
    </row>
    <row r="276" spans="1:7" ht="20.399999999999999" hidden="1">
      <c r="A276" s="403" t="s">
        <v>21560</v>
      </c>
      <c r="B276">
        <v>23200</v>
      </c>
      <c r="C276" t="s">
        <v>21561</v>
      </c>
      <c r="D276">
        <v>513</v>
      </c>
      <c r="F276" s="415" t="e">
        <f t="shared" si="36"/>
        <v>#VALUE!</v>
      </c>
    </row>
    <row r="277" spans="1:7" ht="20.399999999999999" hidden="1">
      <c r="A277" s="403" t="s">
        <v>21562</v>
      </c>
      <c r="B277">
        <v>138600</v>
      </c>
      <c r="C277" t="s">
        <v>21563</v>
      </c>
      <c r="D277">
        <v>287</v>
      </c>
      <c r="E277" s="404">
        <v>171117051</v>
      </c>
      <c r="F277" s="415" t="str">
        <f t="shared" si="36"/>
        <v>Í1+1%È1ÄÎ</v>
      </c>
      <c r="G277" t="str">
        <f>LEFT(C277,2)</f>
        <v>22</v>
      </c>
    </row>
    <row r="278" spans="1:7" ht="20.399999999999999" hidden="1">
      <c r="A278" s="403" t="s">
        <v>21564</v>
      </c>
      <c r="B278">
        <v>143400</v>
      </c>
      <c r="C278" t="s">
        <v>21565</v>
      </c>
      <c r="D278">
        <v>556</v>
      </c>
      <c r="F278" s="415" t="e">
        <f t="shared" si="36"/>
        <v>#VALUE!</v>
      </c>
    </row>
    <row r="279" spans="1:7" ht="20.399999999999999" hidden="1">
      <c r="A279" s="403" t="s">
        <v>21566</v>
      </c>
      <c r="B279">
        <v>64800</v>
      </c>
      <c r="C279" t="s">
        <v>21567</v>
      </c>
      <c r="D279">
        <v>509</v>
      </c>
      <c r="F279" s="415" t="e">
        <f t="shared" si="36"/>
        <v>#VALUE!</v>
      </c>
    </row>
    <row r="280" spans="1:7" ht="20.399999999999999" hidden="1">
      <c r="A280" s="403" t="s">
        <v>21568</v>
      </c>
      <c r="B280">
        <v>20000</v>
      </c>
      <c r="C280" t="s">
        <v>21569</v>
      </c>
      <c r="D280">
        <v>535</v>
      </c>
      <c r="F280" s="415" t="e">
        <f t="shared" si="36"/>
        <v>#VALUE!</v>
      </c>
    </row>
    <row r="281" spans="1:7" ht="20.399999999999999">
      <c r="A281" s="403" t="s">
        <v>21570</v>
      </c>
      <c r="B281">
        <v>40800</v>
      </c>
      <c r="C281" t="s">
        <v>21571</v>
      </c>
      <c r="D281">
        <v>476</v>
      </c>
      <c r="E281" s="404">
        <v>171106616</v>
      </c>
      <c r="F281" s="415" t="str">
        <f t="shared" si="36"/>
        <v>Í1+&amp;]È6(Î</v>
      </c>
      <c r="G281" t="str">
        <f t="shared" ref="G281:G287" si="39">LEFT(C281,2)</f>
        <v>10</v>
      </c>
    </row>
    <row r="282" spans="1:7" ht="20.399999999999999">
      <c r="A282" s="403" t="s">
        <v>21572</v>
      </c>
      <c r="B282">
        <v>20000</v>
      </c>
      <c r="C282" t="s">
        <v>21573</v>
      </c>
      <c r="D282">
        <v>128</v>
      </c>
      <c r="E282" s="404">
        <v>171106860</v>
      </c>
      <c r="F282" s="415" t="str">
        <f t="shared" si="36"/>
        <v>Í1+&amp;vÈ0hÎ</v>
      </c>
      <c r="G282" t="str">
        <f t="shared" si="39"/>
        <v>10</v>
      </c>
    </row>
    <row r="283" spans="1:7" ht="20.399999999999999">
      <c r="A283" s="403" t="s">
        <v>21574</v>
      </c>
      <c r="B283">
        <v>12000</v>
      </c>
      <c r="C283" t="s">
        <v>21575</v>
      </c>
      <c r="D283">
        <v>210</v>
      </c>
      <c r="E283" s="404">
        <v>171114151</v>
      </c>
      <c r="F283" s="415" t="str">
        <f t="shared" si="36"/>
        <v>Í1+./È18Î</v>
      </c>
      <c r="G283" t="str">
        <f t="shared" si="39"/>
        <v>32</v>
      </c>
    </row>
    <row r="284" spans="1:7" ht="20.399999999999999">
      <c r="A284" s="403" t="s">
        <v>21576</v>
      </c>
      <c r="B284">
        <v>16800</v>
      </c>
      <c r="C284" t="s">
        <v>21577</v>
      </c>
      <c r="D284">
        <v>112</v>
      </c>
      <c r="E284" s="404">
        <v>171115838</v>
      </c>
      <c r="F284" s="415" t="str">
        <f t="shared" si="36"/>
        <v>Í1+/sÈ8@Î</v>
      </c>
      <c r="G284" t="str">
        <f t="shared" si="39"/>
        <v>38</v>
      </c>
    </row>
    <row r="285" spans="1:7" ht="20.399999999999999">
      <c r="A285" s="403" t="s">
        <v>21578</v>
      </c>
      <c r="B285">
        <v>18400</v>
      </c>
      <c r="C285" t="s">
        <v>21579</v>
      </c>
      <c r="D285">
        <v>203</v>
      </c>
      <c r="E285" s="404">
        <v>171109864</v>
      </c>
      <c r="F285" s="415" t="str">
        <f t="shared" si="36"/>
        <v>Í1+)vÈ4"Î</v>
      </c>
      <c r="G285" t="str">
        <f t="shared" si="39"/>
        <v>36</v>
      </c>
    </row>
    <row r="286" spans="1:7" ht="20.399999999999999">
      <c r="A286" s="403" t="s">
        <v>21580</v>
      </c>
      <c r="B286">
        <v>8800</v>
      </c>
      <c r="C286" t="s">
        <v>21581</v>
      </c>
      <c r="D286">
        <v>28</v>
      </c>
      <c r="E286" s="404">
        <v>171106757</v>
      </c>
      <c r="F286" s="415" t="str">
        <f t="shared" si="36"/>
        <v>Í1+&amp;kÈ7fÎ</v>
      </c>
      <c r="G286" t="str">
        <f t="shared" si="39"/>
        <v>10</v>
      </c>
    </row>
    <row r="287" spans="1:7" ht="20.399999999999999" hidden="1">
      <c r="A287" s="403" t="s">
        <v>291</v>
      </c>
      <c r="B287">
        <v>396200</v>
      </c>
      <c r="C287" t="s">
        <v>21582</v>
      </c>
      <c r="D287">
        <v>141</v>
      </c>
      <c r="E287" s="404">
        <v>171116916</v>
      </c>
      <c r="F287" s="415" t="str">
        <f t="shared" si="36"/>
        <v>Í1+0{È6WÎ</v>
      </c>
      <c r="G287" t="str">
        <f t="shared" si="39"/>
        <v>22</v>
      </c>
    </row>
    <row r="288" spans="1:7" ht="20.399999999999999" hidden="1">
      <c r="A288" s="403" t="s">
        <v>21583</v>
      </c>
      <c r="B288">
        <v>546600</v>
      </c>
      <c r="C288" t="s">
        <v>21584</v>
      </c>
      <c r="D288">
        <v>367</v>
      </c>
      <c r="F288" s="415" t="e">
        <f t="shared" si="36"/>
        <v>#VALUE!</v>
      </c>
    </row>
    <row r="289" spans="1:7" ht="20.399999999999999">
      <c r="A289" s="403" t="s">
        <v>21585</v>
      </c>
      <c r="B289">
        <v>32800</v>
      </c>
      <c r="C289" t="s">
        <v>21586</v>
      </c>
      <c r="D289">
        <v>170</v>
      </c>
      <c r="E289" s="404">
        <v>171108866</v>
      </c>
      <c r="F289" s="415" t="str">
        <f t="shared" si="36"/>
        <v>Í1+(vÈ6+Î</v>
      </c>
      <c r="G289" t="str">
        <f t="shared" ref="G289:G291" si="40">LEFT(C289,2)</f>
        <v>16</v>
      </c>
    </row>
    <row r="290" spans="1:7" ht="20.399999999999999">
      <c r="A290" s="403" t="s">
        <v>21587</v>
      </c>
      <c r="B290">
        <v>76000</v>
      </c>
      <c r="C290" t="s">
        <v>21588</v>
      </c>
      <c r="D290">
        <v>466</v>
      </c>
      <c r="E290" s="404">
        <v>171110742</v>
      </c>
      <c r="F290" s="415" t="str">
        <f t="shared" si="36"/>
        <v>Í1+*jÈ2PÎ</v>
      </c>
      <c r="G290" t="str">
        <f t="shared" si="40"/>
        <v>06</v>
      </c>
    </row>
    <row r="291" spans="1:7" ht="20.399999999999999">
      <c r="A291" s="403" t="s">
        <v>21589</v>
      </c>
      <c r="B291">
        <v>10400</v>
      </c>
      <c r="C291" t="s">
        <v>21590</v>
      </c>
      <c r="D291">
        <v>136</v>
      </c>
      <c r="E291" s="404">
        <v>171114008</v>
      </c>
      <c r="F291" s="415" t="str">
        <f t="shared" si="36"/>
        <v>Í1+.ÂÈ8&amp;Î</v>
      </c>
      <c r="G291" t="str">
        <f t="shared" si="40"/>
        <v>32</v>
      </c>
    </row>
    <row r="292" spans="1:7" ht="20.399999999999999" hidden="1">
      <c r="A292" s="403" t="s">
        <v>21591</v>
      </c>
      <c r="B292">
        <v>26600</v>
      </c>
      <c r="C292" t="s">
        <v>21592</v>
      </c>
      <c r="D292">
        <v>510</v>
      </c>
      <c r="F292" s="415" t="e">
        <f t="shared" si="36"/>
        <v>#VALUE!</v>
      </c>
    </row>
    <row r="293" spans="1:7" ht="20.399999999999999">
      <c r="A293" s="403" t="s">
        <v>21593</v>
      </c>
      <c r="B293">
        <v>8800</v>
      </c>
      <c r="C293" t="s">
        <v>21594</v>
      </c>
      <c r="D293">
        <v>98</v>
      </c>
      <c r="E293" s="404">
        <v>171109960</v>
      </c>
      <c r="F293" s="415" t="str">
        <f t="shared" si="36"/>
        <v>Í1+)ÄÈ02Î</v>
      </c>
      <c r="G293" t="str">
        <f t="shared" ref="G293:G297" si="41">LEFT(C293,2)</f>
        <v>36</v>
      </c>
    </row>
    <row r="294" spans="1:7" ht="20.399999999999999">
      <c r="A294" s="403" t="s">
        <v>21595</v>
      </c>
      <c r="B294">
        <v>3400</v>
      </c>
      <c r="C294" t="s">
        <v>21596</v>
      </c>
      <c r="D294">
        <v>100</v>
      </c>
      <c r="E294" s="404">
        <v>171109958</v>
      </c>
      <c r="F294" s="415" t="str">
        <f t="shared" si="36"/>
        <v>Í1+)ÃÈ8^Î</v>
      </c>
      <c r="G294" t="str">
        <f t="shared" si="41"/>
        <v>36</v>
      </c>
    </row>
    <row r="295" spans="1:7" ht="20.399999999999999">
      <c r="A295" s="403" t="s">
        <v>21597</v>
      </c>
      <c r="B295">
        <v>3400</v>
      </c>
      <c r="C295" t="s">
        <v>21598</v>
      </c>
      <c r="D295">
        <v>466</v>
      </c>
      <c r="E295" s="404">
        <v>171109640</v>
      </c>
      <c r="F295" s="415" t="str">
        <f t="shared" si="36"/>
        <v>Í1+)`È0ÄÎ</v>
      </c>
      <c r="G295" t="str">
        <f t="shared" si="41"/>
        <v>36</v>
      </c>
    </row>
    <row r="296" spans="1:7" ht="20.399999999999999">
      <c r="A296" s="403" t="s">
        <v>21599</v>
      </c>
      <c r="B296">
        <v>4700</v>
      </c>
      <c r="C296" t="s">
        <v>21600</v>
      </c>
      <c r="D296">
        <v>102</v>
      </c>
      <c r="E296" s="404">
        <v>171109956</v>
      </c>
      <c r="F296" s="415" t="str">
        <f t="shared" si="36"/>
        <v>Í1+)ÃÈ6RÎ</v>
      </c>
      <c r="G296" t="str">
        <f t="shared" si="41"/>
        <v>36</v>
      </c>
    </row>
    <row r="297" spans="1:7" ht="20.399999999999999">
      <c r="A297" s="403" t="s">
        <v>21601</v>
      </c>
      <c r="B297">
        <v>13600</v>
      </c>
      <c r="C297" t="s">
        <v>21602</v>
      </c>
      <c r="D297">
        <v>166</v>
      </c>
      <c r="E297" s="404">
        <v>171106894</v>
      </c>
      <c r="F297" s="415" t="str">
        <f t="shared" si="36"/>
        <v>Í1+&amp;yÈ4%Î</v>
      </c>
      <c r="G297" t="str">
        <f t="shared" si="41"/>
        <v>10</v>
      </c>
    </row>
    <row r="298" spans="1:7" ht="20.399999999999999" hidden="1">
      <c r="A298" s="403" t="s">
        <v>21603</v>
      </c>
      <c r="B298">
        <v>64800</v>
      </c>
      <c r="C298" t="s">
        <v>21604</v>
      </c>
      <c r="D298">
        <v>184</v>
      </c>
      <c r="F298" s="415" t="e">
        <f t="shared" si="36"/>
        <v>#VALUE!</v>
      </c>
    </row>
    <row r="299" spans="1:7" ht="20.399999999999999">
      <c r="A299" s="403" t="s">
        <v>21605</v>
      </c>
      <c r="B299">
        <v>55200</v>
      </c>
      <c r="C299" t="s">
        <v>21606</v>
      </c>
      <c r="D299">
        <v>475</v>
      </c>
      <c r="E299" s="404">
        <v>171111852</v>
      </c>
      <c r="F299" s="415" t="str">
        <f t="shared" si="36"/>
        <v>Í1++uÈ2ÃÎ</v>
      </c>
      <c r="G299" t="str">
        <f>LEFT(C299,2)</f>
        <v>24</v>
      </c>
    </row>
    <row r="300" spans="1:7" ht="20.399999999999999" hidden="1">
      <c r="A300" s="403" t="s">
        <v>21607</v>
      </c>
      <c r="B300">
        <v>20000</v>
      </c>
      <c r="C300" t="s">
        <v>21608</v>
      </c>
      <c r="D300">
        <v>218</v>
      </c>
      <c r="F300" s="415" t="e">
        <f t="shared" si="36"/>
        <v>#VALUE!</v>
      </c>
    </row>
    <row r="301" spans="1:7" ht="20.399999999999999">
      <c r="A301" s="403" t="s">
        <v>21609</v>
      </c>
      <c r="B301">
        <v>76000</v>
      </c>
      <c r="C301" t="s">
        <v>21610</v>
      </c>
      <c r="D301">
        <v>457</v>
      </c>
      <c r="E301" s="404">
        <v>171107303</v>
      </c>
      <c r="F301" s="415" t="str">
        <f t="shared" si="36"/>
        <v>Í1+'&gt;È3kÎ</v>
      </c>
      <c r="G301" t="str">
        <f t="shared" ref="G301:G305" si="42">LEFT(C301,2)</f>
        <v>04</v>
      </c>
    </row>
    <row r="302" spans="1:7" ht="20.399999999999999">
      <c r="A302" s="403" t="s">
        <v>21611</v>
      </c>
      <c r="B302">
        <v>3400</v>
      </c>
      <c r="C302" t="s">
        <v>21612</v>
      </c>
      <c r="D302">
        <v>56</v>
      </c>
      <c r="E302" s="404">
        <v>171111991</v>
      </c>
      <c r="F302" s="415" t="str">
        <f t="shared" si="36"/>
        <v>Í1++ÇÈ1JÎ</v>
      </c>
      <c r="G302" t="str">
        <f t="shared" si="42"/>
        <v>24</v>
      </c>
    </row>
    <row r="303" spans="1:7" ht="20.399999999999999">
      <c r="A303" s="403" t="s">
        <v>21613</v>
      </c>
      <c r="B303">
        <v>24800</v>
      </c>
      <c r="C303" t="s">
        <v>21614</v>
      </c>
      <c r="D303">
        <v>134</v>
      </c>
      <c r="E303" s="404">
        <v>171110798</v>
      </c>
      <c r="F303" s="415" t="str">
        <f t="shared" si="36"/>
        <v>Í1+*oÈ8!Î</v>
      </c>
      <c r="G303" t="str">
        <f t="shared" si="42"/>
        <v>06</v>
      </c>
    </row>
    <row r="304" spans="1:7" ht="20.399999999999999">
      <c r="A304" s="403" t="s">
        <v>21615</v>
      </c>
      <c r="B304">
        <v>7200</v>
      </c>
      <c r="C304" t="s">
        <v>21616</v>
      </c>
      <c r="D304">
        <v>67</v>
      </c>
      <c r="E304" s="404">
        <v>171112041</v>
      </c>
      <c r="F304" s="415" t="str">
        <f t="shared" si="36"/>
        <v>Í1+,$È1mÎ</v>
      </c>
      <c r="G304" t="str">
        <f t="shared" si="42"/>
        <v>24</v>
      </c>
    </row>
    <row r="305" spans="1:7" ht="20.399999999999999">
      <c r="A305" s="403" t="s">
        <v>21617</v>
      </c>
      <c r="B305">
        <v>8800</v>
      </c>
      <c r="C305" t="s">
        <v>21618</v>
      </c>
      <c r="D305">
        <v>93</v>
      </c>
      <c r="E305" s="404">
        <v>171112010</v>
      </c>
      <c r="F305" s="415" t="str">
        <f t="shared" si="36"/>
        <v>Í1+,!È0[Î</v>
      </c>
      <c r="G305" t="str">
        <f t="shared" si="42"/>
        <v>24</v>
      </c>
    </row>
    <row r="306" spans="1:7" ht="20.399999999999999" hidden="1">
      <c r="A306" s="403" t="s">
        <v>21619</v>
      </c>
      <c r="B306">
        <v>109600</v>
      </c>
      <c r="C306" t="s">
        <v>21620</v>
      </c>
      <c r="D306">
        <v>30</v>
      </c>
      <c r="F306" s="415" t="e">
        <f t="shared" si="36"/>
        <v>#VALUE!</v>
      </c>
    </row>
    <row r="307" spans="1:7" ht="20.399999999999999" hidden="1">
      <c r="A307" s="403" t="s">
        <v>21621</v>
      </c>
      <c r="B307">
        <v>31200</v>
      </c>
      <c r="C307" t="s">
        <v>21622</v>
      </c>
      <c r="D307">
        <v>540</v>
      </c>
      <c r="F307" s="415" t="e">
        <f t="shared" si="36"/>
        <v>#VALUE!</v>
      </c>
    </row>
    <row r="308" spans="1:7" ht="20.399999999999999" hidden="1">
      <c r="A308" s="403" t="s">
        <v>21623</v>
      </c>
      <c r="B308">
        <v>7200</v>
      </c>
      <c r="C308" t="s">
        <v>21624</v>
      </c>
      <c r="D308">
        <v>453</v>
      </c>
      <c r="F308" s="415" t="e">
        <f t="shared" si="36"/>
        <v>#VALUE!</v>
      </c>
    </row>
    <row r="309" spans="1:7" ht="20.399999999999999">
      <c r="A309" s="403" t="s">
        <v>21625</v>
      </c>
      <c r="B309">
        <v>15200</v>
      </c>
      <c r="C309" t="s">
        <v>21626</v>
      </c>
      <c r="D309">
        <v>368</v>
      </c>
      <c r="E309" s="404">
        <v>171111776</v>
      </c>
      <c r="F309" s="415" t="str">
        <f t="shared" si="36"/>
        <v>Í1++mÈ6wÎ</v>
      </c>
      <c r="G309" t="str">
        <f t="shared" ref="G309:G312" si="43">LEFT(C309,2)</f>
        <v>24</v>
      </c>
    </row>
    <row r="310" spans="1:7" ht="20.399999999999999">
      <c r="A310" s="403" t="s">
        <v>21627</v>
      </c>
      <c r="B310">
        <v>7200</v>
      </c>
      <c r="C310" t="s">
        <v>21628</v>
      </c>
      <c r="D310">
        <v>69</v>
      </c>
      <c r="E310" s="404">
        <v>171115813</v>
      </c>
      <c r="F310" s="415" t="str">
        <f t="shared" si="36"/>
        <v>Í1+/qÈ3ÅÎ</v>
      </c>
      <c r="G310" t="str">
        <f t="shared" si="43"/>
        <v>38</v>
      </c>
    </row>
    <row r="311" spans="1:7" ht="20.399999999999999">
      <c r="A311" s="403" t="s">
        <v>21629</v>
      </c>
      <c r="B311">
        <v>18400</v>
      </c>
      <c r="C311" t="s">
        <v>21630</v>
      </c>
      <c r="D311">
        <v>447</v>
      </c>
      <c r="E311" s="404">
        <v>171111326</v>
      </c>
      <c r="F311" s="415" t="str">
        <f t="shared" si="36"/>
        <v>Í1++@È6*Î</v>
      </c>
      <c r="G311" t="str">
        <f t="shared" si="43"/>
        <v>26</v>
      </c>
    </row>
    <row r="312" spans="1:7" ht="20.399999999999999">
      <c r="A312" s="403" t="s">
        <v>21631</v>
      </c>
      <c r="B312">
        <v>16800</v>
      </c>
      <c r="C312" t="s">
        <v>21632</v>
      </c>
      <c r="D312">
        <v>48</v>
      </c>
      <c r="E312" s="404">
        <v>171106772</v>
      </c>
      <c r="F312" s="415" t="str">
        <f t="shared" si="36"/>
        <v>Í1+&amp;mÈ2PÎ</v>
      </c>
      <c r="G312" t="str">
        <f t="shared" si="43"/>
        <v>10</v>
      </c>
    </row>
    <row r="313" spans="1:7" ht="20.399999999999999" hidden="1">
      <c r="A313" s="403" t="s">
        <v>21633</v>
      </c>
      <c r="B313">
        <v>32800</v>
      </c>
      <c r="C313" t="s">
        <v>21634</v>
      </c>
      <c r="D313">
        <v>595</v>
      </c>
      <c r="F313" s="415" t="e">
        <f t="shared" si="36"/>
        <v>#VALUE!</v>
      </c>
    </row>
    <row r="314" spans="1:7" ht="20.399999999999999">
      <c r="A314" s="403" t="s">
        <v>21635</v>
      </c>
      <c r="B314">
        <v>42400</v>
      </c>
      <c r="C314" t="s">
        <v>21636</v>
      </c>
      <c r="D314">
        <v>314</v>
      </c>
      <c r="E314" s="404">
        <v>171112171</v>
      </c>
      <c r="F314" s="415" t="str">
        <f t="shared" si="36"/>
        <v>Í1+,1È1:Î</v>
      </c>
      <c r="G314" t="str">
        <f>LEFT(C314,2)</f>
        <v>24</v>
      </c>
    </row>
    <row r="315" spans="1:7" ht="20.399999999999999" hidden="1">
      <c r="A315" s="403" t="s">
        <v>21637</v>
      </c>
      <c r="B315">
        <v>10400</v>
      </c>
      <c r="C315" t="s">
        <v>21638</v>
      </c>
      <c r="D315">
        <v>583</v>
      </c>
      <c r="F315" s="415" t="e">
        <f t="shared" si="36"/>
        <v>#VALUE!</v>
      </c>
    </row>
    <row r="316" spans="1:7" ht="20.399999999999999">
      <c r="A316" s="403" t="s">
        <v>21639</v>
      </c>
      <c r="B316">
        <v>13600</v>
      </c>
      <c r="C316" t="s">
        <v>21640</v>
      </c>
      <c r="D316">
        <v>49</v>
      </c>
      <c r="E316" s="404">
        <v>171110846</v>
      </c>
      <c r="F316" s="415" t="str">
        <f t="shared" si="36"/>
        <v>Í1+*tÈ6)Î</v>
      </c>
      <c r="G316" t="str">
        <f>LEFT(C316,2)</f>
        <v>06</v>
      </c>
    </row>
    <row r="317" spans="1:7" ht="20.399999999999999" hidden="1">
      <c r="A317" s="403" t="s">
        <v>21641</v>
      </c>
      <c r="B317">
        <v>113000</v>
      </c>
      <c r="C317" t="s">
        <v>21642</v>
      </c>
      <c r="D317">
        <v>321</v>
      </c>
      <c r="F317" s="415" t="e">
        <f t="shared" si="36"/>
        <v>#VALUE!</v>
      </c>
    </row>
    <row r="318" spans="1:7" ht="20.399999999999999">
      <c r="A318" s="403" t="s">
        <v>21643</v>
      </c>
      <c r="B318">
        <v>15200</v>
      </c>
      <c r="C318" t="s">
        <v>21644</v>
      </c>
      <c r="D318">
        <v>177</v>
      </c>
      <c r="E318" s="404">
        <v>171114705</v>
      </c>
      <c r="F318" s="415" t="str">
        <f t="shared" si="36"/>
        <v>Í1+.fÈ5^Î</v>
      </c>
      <c r="G318" t="str">
        <f t="shared" ref="G318:G326" si="44">LEFT(C318,2)</f>
        <v>34</v>
      </c>
    </row>
    <row r="319" spans="1:7" ht="20.399999999999999">
      <c r="A319" s="403" t="s">
        <v>21645</v>
      </c>
      <c r="B319">
        <v>7200</v>
      </c>
      <c r="C319" t="s">
        <v>21646</v>
      </c>
      <c r="D319">
        <v>178</v>
      </c>
      <c r="E319" s="404">
        <v>171114706</v>
      </c>
      <c r="F319" s="415" t="str">
        <f t="shared" si="36"/>
        <v>Í1+.fÈ6dÎ</v>
      </c>
      <c r="G319" t="str">
        <f t="shared" si="44"/>
        <v>34</v>
      </c>
    </row>
    <row r="320" spans="1:7" ht="20.399999999999999">
      <c r="A320" s="403" t="s">
        <v>21647</v>
      </c>
      <c r="B320">
        <v>36000</v>
      </c>
      <c r="C320" t="s">
        <v>21648</v>
      </c>
      <c r="D320">
        <v>182</v>
      </c>
      <c r="E320" s="404">
        <v>171114709</v>
      </c>
      <c r="F320" s="415" t="str">
        <f t="shared" si="36"/>
        <v>Í1+.fÈ9vÎ</v>
      </c>
      <c r="G320" t="str">
        <f t="shared" si="44"/>
        <v>34</v>
      </c>
    </row>
    <row r="321" spans="1:7" ht="20.399999999999999">
      <c r="A321" s="403" t="s">
        <v>21649</v>
      </c>
      <c r="B321">
        <v>21600</v>
      </c>
      <c r="C321" t="s">
        <v>21650</v>
      </c>
      <c r="D321">
        <v>176</v>
      </c>
      <c r="E321" s="404">
        <v>171114704</v>
      </c>
      <c r="F321" s="415" t="str">
        <f t="shared" si="36"/>
        <v>Í1+.fÈ4XÎ</v>
      </c>
      <c r="G321" t="str">
        <f t="shared" si="44"/>
        <v>34</v>
      </c>
    </row>
    <row r="322" spans="1:7" ht="20.399999999999999">
      <c r="A322" s="403" t="s">
        <v>21651</v>
      </c>
      <c r="B322">
        <v>26400</v>
      </c>
      <c r="C322" t="s">
        <v>21652</v>
      </c>
      <c r="D322">
        <v>261</v>
      </c>
      <c r="E322" s="404">
        <v>171110539</v>
      </c>
      <c r="F322" s="415" t="str">
        <f t="shared" si="36"/>
        <v>Í1+*UÈ9&amp;Î</v>
      </c>
      <c r="G322" t="str">
        <f t="shared" si="44"/>
        <v>06</v>
      </c>
    </row>
    <row r="323" spans="1:7" ht="20.399999999999999">
      <c r="A323" s="403" t="s">
        <v>21653</v>
      </c>
      <c r="B323">
        <v>92000</v>
      </c>
      <c r="C323" t="s">
        <v>21654</v>
      </c>
      <c r="D323">
        <v>178</v>
      </c>
      <c r="E323" s="404">
        <v>171107026</v>
      </c>
      <c r="F323" s="415" t="str">
        <f t="shared" ref="F323:F384" si="45">Code128(E323)</f>
        <v>Í1+'"È6tÎ</v>
      </c>
      <c r="G323" t="str">
        <f t="shared" si="44"/>
        <v>04</v>
      </c>
    </row>
    <row r="324" spans="1:7" ht="20.399999999999999">
      <c r="A324" s="403" t="s">
        <v>21655</v>
      </c>
      <c r="B324">
        <v>64800</v>
      </c>
      <c r="C324" t="s">
        <v>21656</v>
      </c>
      <c r="D324">
        <v>305</v>
      </c>
      <c r="E324" s="404">
        <v>171107012</v>
      </c>
      <c r="F324" s="415" t="str">
        <f t="shared" si="45"/>
        <v>Í1+'!È2XÎ</v>
      </c>
      <c r="G324" t="str">
        <f t="shared" si="44"/>
        <v>04</v>
      </c>
    </row>
    <row r="325" spans="1:7" ht="20.399999999999999">
      <c r="A325" s="403" t="s">
        <v>21657</v>
      </c>
      <c r="B325">
        <v>135200</v>
      </c>
      <c r="C325" t="s">
        <v>21658</v>
      </c>
      <c r="D325">
        <v>177</v>
      </c>
      <c r="E325" s="404">
        <v>171107027</v>
      </c>
      <c r="F325" s="415" t="str">
        <f t="shared" si="45"/>
        <v>Í1+'"È7zÎ</v>
      </c>
      <c r="G325" t="str">
        <f t="shared" si="44"/>
        <v>04</v>
      </c>
    </row>
    <row r="326" spans="1:7" ht="20.399999999999999">
      <c r="A326" s="403" t="s">
        <v>21659</v>
      </c>
      <c r="B326">
        <v>72800</v>
      </c>
      <c r="C326" t="s">
        <v>21660</v>
      </c>
      <c r="D326">
        <v>461</v>
      </c>
      <c r="E326" s="404">
        <v>171112113</v>
      </c>
      <c r="F326" s="415" t="str">
        <f t="shared" si="45"/>
        <v>Í1+,+È3.Î</v>
      </c>
      <c r="G326" t="str">
        <f t="shared" si="44"/>
        <v>24</v>
      </c>
    </row>
    <row r="327" spans="1:7" ht="20.399999999999999" hidden="1">
      <c r="A327" s="403" t="s">
        <v>21661</v>
      </c>
      <c r="B327">
        <v>2100</v>
      </c>
      <c r="C327" t="s">
        <v>21662</v>
      </c>
      <c r="D327">
        <v>217</v>
      </c>
      <c r="F327" s="415" t="e">
        <f t="shared" si="45"/>
        <v>#VALUE!</v>
      </c>
    </row>
    <row r="328" spans="1:7" ht="20.399999999999999" hidden="1">
      <c r="A328" s="403" t="s">
        <v>21663</v>
      </c>
      <c r="B328">
        <v>76000</v>
      </c>
      <c r="C328" t="s">
        <v>21664</v>
      </c>
      <c r="D328">
        <v>597</v>
      </c>
      <c r="F328" s="415" t="e">
        <f t="shared" si="45"/>
        <v>#VALUE!</v>
      </c>
    </row>
    <row r="329" spans="1:7" ht="20.399999999999999" hidden="1">
      <c r="A329" s="403" t="s">
        <v>21665</v>
      </c>
      <c r="B329">
        <v>16800</v>
      </c>
      <c r="C329" t="s">
        <v>21666</v>
      </c>
      <c r="D329">
        <v>160</v>
      </c>
      <c r="F329" s="415" t="e">
        <f t="shared" si="45"/>
        <v>#VALUE!</v>
      </c>
    </row>
    <row r="330" spans="1:7" ht="20.399999999999999">
      <c r="A330" s="403" t="s">
        <v>21667</v>
      </c>
      <c r="B330">
        <v>44000</v>
      </c>
      <c r="C330" t="s">
        <v>21668</v>
      </c>
      <c r="D330">
        <v>232</v>
      </c>
      <c r="E330" s="404">
        <v>171108719</v>
      </c>
      <c r="F330" s="415" t="str">
        <f t="shared" si="45"/>
        <v>Í1+(gÈ9hÎ</v>
      </c>
      <c r="G330" t="str">
        <f t="shared" ref="G330:G338" si="46">LEFT(C330,2)</f>
        <v>16</v>
      </c>
    </row>
    <row r="331" spans="1:7" ht="20.399999999999999">
      <c r="A331" s="403" t="s">
        <v>21669</v>
      </c>
      <c r="B331">
        <v>12000</v>
      </c>
      <c r="C331" t="s">
        <v>21670</v>
      </c>
      <c r="D331">
        <v>118</v>
      </c>
      <c r="E331" s="404">
        <v>171114655</v>
      </c>
      <c r="F331" s="415" t="str">
        <f t="shared" si="45"/>
        <v>Í1+.aÈ5JÎ</v>
      </c>
      <c r="G331" t="str">
        <f t="shared" si="46"/>
        <v>34</v>
      </c>
    </row>
    <row r="332" spans="1:7" ht="20.399999999999999">
      <c r="A332" s="403" t="s">
        <v>21671</v>
      </c>
      <c r="B332">
        <v>34400</v>
      </c>
      <c r="C332" t="s">
        <v>21672</v>
      </c>
      <c r="D332">
        <v>111</v>
      </c>
      <c r="E332" s="404">
        <v>171111224</v>
      </c>
      <c r="F332" s="415" t="str">
        <f t="shared" si="45"/>
        <v>Í1++6È4]Î</v>
      </c>
      <c r="G332" t="str">
        <f t="shared" si="46"/>
        <v>26</v>
      </c>
    </row>
    <row r="333" spans="1:7" ht="20.399999999999999">
      <c r="A333" s="403" t="s">
        <v>21673</v>
      </c>
      <c r="B333">
        <v>34400</v>
      </c>
      <c r="C333" t="s">
        <v>21674</v>
      </c>
      <c r="D333">
        <v>35</v>
      </c>
      <c r="E333" s="404">
        <v>171112152</v>
      </c>
      <c r="F333" s="415" t="str">
        <f t="shared" si="45"/>
        <v>Í1+,/È28Î</v>
      </c>
      <c r="G333" t="str">
        <f t="shared" si="46"/>
        <v>24</v>
      </c>
    </row>
    <row r="334" spans="1:7" ht="20.399999999999999">
      <c r="A334" s="403" t="s">
        <v>21675</v>
      </c>
      <c r="B334">
        <v>3400</v>
      </c>
      <c r="C334" t="s">
        <v>21676</v>
      </c>
      <c r="D334">
        <v>368</v>
      </c>
      <c r="E334" s="404">
        <v>171109728</v>
      </c>
      <c r="F334" s="415" t="str">
        <f t="shared" si="45"/>
        <v>Í1+)hÈ8iÎ</v>
      </c>
      <c r="G334" t="str">
        <f t="shared" si="46"/>
        <v>36</v>
      </c>
    </row>
    <row r="335" spans="1:7" ht="20.399999999999999">
      <c r="A335" s="403" t="s">
        <v>21677</v>
      </c>
      <c r="B335">
        <v>13600</v>
      </c>
      <c r="C335" t="s">
        <v>21678</v>
      </c>
      <c r="D335">
        <v>370</v>
      </c>
      <c r="E335" s="404">
        <v>171109726</v>
      </c>
      <c r="F335" s="415" t="str">
        <f t="shared" si="45"/>
        <v>Í1+)hÈ6]Î</v>
      </c>
      <c r="G335" t="str">
        <f t="shared" si="46"/>
        <v>36</v>
      </c>
    </row>
    <row r="336" spans="1:7" ht="20.399999999999999">
      <c r="A336" s="403" t="s">
        <v>21679</v>
      </c>
      <c r="B336">
        <v>125600</v>
      </c>
      <c r="C336" t="s">
        <v>21680</v>
      </c>
      <c r="D336">
        <v>414</v>
      </c>
      <c r="E336" s="404">
        <v>171114916</v>
      </c>
      <c r="F336" s="415" t="str">
        <f t="shared" si="45"/>
        <v>Í1+.{È6QÎ</v>
      </c>
      <c r="G336" t="str">
        <f t="shared" si="46"/>
        <v>34</v>
      </c>
    </row>
    <row r="337" spans="1:7" ht="20.399999999999999">
      <c r="A337" s="403" t="s">
        <v>21681</v>
      </c>
      <c r="B337">
        <v>13600</v>
      </c>
      <c r="C337" t="s">
        <v>21682</v>
      </c>
      <c r="D337">
        <v>412</v>
      </c>
      <c r="E337" s="404">
        <v>171114914</v>
      </c>
      <c r="F337" s="415" t="str">
        <f t="shared" si="45"/>
        <v>Í1+.{È4EÎ</v>
      </c>
      <c r="G337" t="str">
        <f t="shared" si="46"/>
        <v>34</v>
      </c>
    </row>
    <row r="338" spans="1:7" ht="20.399999999999999">
      <c r="A338" s="403" t="s">
        <v>21683</v>
      </c>
      <c r="B338">
        <v>20000</v>
      </c>
      <c r="C338" t="s">
        <v>21684</v>
      </c>
      <c r="D338">
        <v>413</v>
      </c>
      <c r="E338" s="404">
        <v>171114915</v>
      </c>
      <c r="F338" s="415" t="str">
        <f t="shared" si="45"/>
        <v>Í1+.{È5KÎ</v>
      </c>
      <c r="G338" t="str">
        <f t="shared" si="46"/>
        <v>34</v>
      </c>
    </row>
    <row r="339" spans="1:7" ht="20.399999999999999" hidden="1">
      <c r="A339" s="403" t="s">
        <v>21685</v>
      </c>
      <c r="B339">
        <v>10400</v>
      </c>
      <c r="C339" t="s">
        <v>21686</v>
      </c>
      <c r="D339">
        <v>358</v>
      </c>
      <c r="F339" s="415" t="e">
        <f t="shared" si="45"/>
        <v>#VALUE!</v>
      </c>
    </row>
    <row r="340" spans="1:7" ht="20.399999999999999" hidden="1">
      <c r="A340" s="403" t="s">
        <v>21687</v>
      </c>
      <c r="B340">
        <v>117800</v>
      </c>
      <c r="C340" t="s">
        <v>21688</v>
      </c>
      <c r="D340">
        <v>484</v>
      </c>
      <c r="F340" s="415" t="e">
        <f t="shared" si="45"/>
        <v>#VALUE!</v>
      </c>
    </row>
    <row r="341" spans="1:7" ht="20.399999999999999" hidden="1">
      <c r="A341" s="403" t="s">
        <v>21689</v>
      </c>
      <c r="B341">
        <v>7200</v>
      </c>
      <c r="C341" t="s">
        <v>21690</v>
      </c>
      <c r="D341">
        <v>576</v>
      </c>
      <c r="F341" s="415" t="e">
        <f t="shared" si="45"/>
        <v>#VALUE!</v>
      </c>
    </row>
    <row r="342" spans="1:7" ht="20.399999999999999" hidden="1">
      <c r="A342" s="403" t="s">
        <v>21691</v>
      </c>
      <c r="B342">
        <v>7200</v>
      </c>
      <c r="C342" t="s">
        <v>21692</v>
      </c>
      <c r="D342">
        <v>318</v>
      </c>
      <c r="F342" s="415" t="e">
        <f t="shared" si="45"/>
        <v>#VALUE!</v>
      </c>
    </row>
    <row r="343" spans="1:7" ht="20.399999999999999">
      <c r="A343" s="403" t="s">
        <v>21693</v>
      </c>
      <c r="B343">
        <v>16800</v>
      </c>
      <c r="C343" t="s">
        <v>21694</v>
      </c>
      <c r="D343">
        <v>82</v>
      </c>
      <c r="E343" s="404">
        <v>171111034</v>
      </c>
      <c r="F343" s="415" t="str">
        <f t="shared" si="45"/>
        <v>Í1++#È4xÎ</v>
      </c>
      <c r="G343" t="str">
        <f t="shared" ref="G343:G345" si="47">LEFT(C343,2)</f>
        <v>26</v>
      </c>
    </row>
    <row r="344" spans="1:7" ht="20.399999999999999">
      <c r="A344" s="403" t="s">
        <v>21695</v>
      </c>
      <c r="B344">
        <v>20000</v>
      </c>
      <c r="C344" t="s">
        <v>21696</v>
      </c>
      <c r="D344">
        <v>83</v>
      </c>
      <c r="E344" s="404">
        <v>171108886</v>
      </c>
      <c r="F344" s="415" t="str">
        <f t="shared" si="45"/>
        <v>Í1+(xÈ63Î</v>
      </c>
      <c r="G344" t="str">
        <f t="shared" si="47"/>
        <v>16</v>
      </c>
    </row>
    <row r="345" spans="1:7" ht="20.399999999999999">
      <c r="A345" s="403" t="s">
        <v>17681</v>
      </c>
      <c r="B345">
        <v>15200</v>
      </c>
      <c r="C345" t="s">
        <v>21697</v>
      </c>
      <c r="D345">
        <v>160</v>
      </c>
      <c r="E345" s="404">
        <v>171109903</v>
      </c>
      <c r="F345" s="415" t="str">
        <f t="shared" si="45"/>
        <v>Í1+)zÈ3,Î</v>
      </c>
      <c r="G345" t="str">
        <f t="shared" si="47"/>
        <v>36</v>
      </c>
    </row>
    <row r="346" spans="1:7" ht="20.399999999999999" hidden="1">
      <c r="A346" s="403" t="s">
        <v>11804</v>
      </c>
      <c r="B346">
        <v>48800</v>
      </c>
      <c r="C346" t="s">
        <v>21698</v>
      </c>
      <c r="D346">
        <v>308</v>
      </c>
      <c r="F346" s="415" t="e">
        <f t="shared" si="45"/>
        <v>#VALUE!</v>
      </c>
    </row>
    <row r="347" spans="1:7" ht="20.399999999999999">
      <c r="A347" s="403" t="s">
        <v>21699</v>
      </c>
      <c r="B347">
        <v>45600</v>
      </c>
      <c r="C347" t="s">
        <v>21700</v>
      </c>
      <c r="D347">
        <v>323</v>
      </c>
      <c r="E347" s="404">
        <v>171111824</v>
      </c>
      <c r="F347" s="415" t="str">
        <f t="shared" si="45"/>
        <v>Í1++rÈ4ÃÎ</v>
      </c>
      <c r="G347" t="str">
        <f t="shared" ref="G347:G351" si="48">LEFT(C347,2)</f>
        <v>24</v>
      </c>
    </row>
    <row r="348" spans="1:7" ht="20.399999999999999">
      <c r="A348" s="403" t="s">
        <v>21701</v>
      </c>
      <c r="B348">
        <v>15200</v>
      </c>
      <c r="C348" t="s">
        <v>21702</v>
      </c>
      <c r="D348">
        <v>318</v>
      </c>
      <c r="E348" s="404">
        <v>171114249</v>
      </c>
      <c r="F348" s="415" t="str">
        <f t="shared" si="45"/>
        <v>Í1+.8È9%Î</v>
      </c>
      <c r="G348" t="str">
        <f t="shared" si="48"/>
        <v>32</v>
      </c>
    </row>
    <row r="349" spans="1:7" ht="20.399999999999999">
      <c r="A349" s="403" t="s">
        <v>21703</v>
      </c>
      <c r="B349">
        <v>4700</v>
      </c>
      <c r="C349" t="s">
        <v>21704</v>
      </c>
      <c r="D349">
        <v>319</v>
      </c>
      <c r="E349" s="404">
        <v>171114250</v>
      </c>
      <c r="F349" s="415" t="str">
        <f t="shared" si="45"/>
        <v>Í1+.9È0ZÎ</v>
      </c>
      <c r="G349" t="str">
        <f t="shared" si="48"/>
        <v>32</v>
      </c>
    </row>
    <row r="350" spans="1:7" ht="20.399999999999999">
      <c r="A350" s="403" t="s">
        <v>3046</v>
      </c>
      <c r="B350">
        <v>39200</v>
      </c>
      <c r="C350" t="s">
        <v>21705</v>
      </c>
      <c r="D350">
        <v>185</v>
      </c>
      <c r="E350" s="404">
        <v>171107052</v>
      </c>
      <c r="F350" s="415" t="str">
        <f t="shared" si="45"/>
        <v>Í1+'%È2hÎ</v>
      </c>
      <c r="G350" t="str">
        <f t="shared" si="48"/>
        <v>04</v>
      </c>
    </row>
    <row r="351" spans="1:7" ht="20.399999999999999">
      <c r="A351" s="403" t="s">
        <v>21706</v>
      </c>
      <c r="B351">
        <v>16800</v>
      </c>
      <c r="C351" t="s">
        <v>21707</v>
      </c>
      <c r="D351">
        <v>503</v>
      </c>
      <c r="E351" s="404">
        <v>171109609</v>
      </c>
      <c r="F351" s="415" t="str">
        <f t="shared" si="45"/>
        <v>Í1+)\È9?Î</v>
      </c>
      <c r="G351" t="str">
        <f t="shared" si="48"/>
        <v>36</v>
      </c>
    </row>
    <row r="352" spans="1:7" ht="20.399999999999999" hidden="1">
      <c r="A352" s="403" t="s">
        <v>21708</v>
      </c>
      <c r="B352">
        <v>7200</v>
      </c>
      <c r="C352" t="s">
        <v>21709</v>
      </c>
      <c r="D352">
        <v>548</v>
      </c>
      <c r="F352" s="415" t="e">
        <f t="shared" si="45"/>
        <v>#VALUE!</v>
      </c>
    </row>
    <row r="353" spans="1:7" ht="20.399999999999999">
      <c r="A353" s="403" t="s">
        <v>21710</v>
      </c>
      <c r="B353">
        <v>36000</v>
      </c>
      <c r="C353" t="s">
        <v>21711</v>
      </c>
      <c r="D353">
        <v>182</v>
      </c>
      <c r="E353" s="404">
        <v>171109881</v>
      </c>
      <c r="F353" s="415" t="str">
        <f t="shared" si="45"/>
        <v>Í1+)xÈ1ÃÎ</v>
      </c>
      <c r="G353" t="str">
        <f>LEFT(C353,2)</f>
        <v>36</v>
      </c>
    </row>
    <row r="354" spans="1:7" ht="20.399999999999999" hidden="1">
      <c r="A354" s="403" t="s">
        <v>21712</v>
      </c>
      <c r="B354">
        <v>20000</v>
      </c>
      <c r="C354" t="s">
        <v>21713</v>
      </c>
      <c r="D354">
        <v>255</v>
      </c>
      <c r="F354" s="415" t="e">
        <f t="shared" si="45"/>
        <v>#VALUE!</v>
      </c>
    </row>
    <row r="355" spans="1:7" ht="20.399999999999999">
      <c r="A355" s="403" t="s">
        <v>21714</v>
      </c>
      <c r="B355">
        <v>42400</v>
      </c>
      <c r="C355" t="s">
        <v>21715</v>
      </c>
      <c r="D355">
        <v>179</v>
      </c>
      <c r="E355" s="404">
        <v>171112091</v>
      </c>
      <c r="F355" s="415" t="str">
        <f t="shared" si="45"/>
        <v>Í1+,)È1ÅÎ</v>
      </c>
      <c r="G355" t="str">
        <f>LEFT(C355,2)</f>
        <v>24</v>
      </c>
    </row>
    <row r="356" spans="1:7" ht="20.399999999999999" hidden="1">
      <c r="A356" s="403" t="s">
        <v>21716</v>
      </c>
      <c r="B356">
        <v>7200</v>
      </c>
      <c r="C356" t="s">
        <v>21717</v>
      </c>
      <c r="D356">
        <v>61</v>
      </c>
      <c r="F356" s="415" t="e">
        <f t="shared" si="45"/>
        <v>#VALUE!</v>
      </c>
    </row>
    <row r="357" spans="1:7" ht="20.399999999999999">
      <c r="A357" s="403" t="s">
        <v>21718</v>
      </c>
      <c r="B357">
        <v>90400</v>
      </c>
      <c r="C357" t="s">
        <v>21719</v>
      </c>
      <c r="D357">
        <v>7</v>
      </c>
      <c r="E357" s="404">
        <v>171110039</v>
      </c>
      <c r="F357" s="415" t="str">
        <f t="shared" si="45"/>
        <v>Í1+*#È9,Î</v>
      </c>
      <c r="G357" t="str">
        <f>LEFT(C357,2)</f>
        <v>36</v>
      </c>
    </row>
    <row r="358" spans="1:7" ht="20.399999999999999" hidden="1">
      <c r="A358" s="403" t="s">
        <v>21720</v>
      </c>
      <c r="B358">
        <v>4700</v>
      </c>
      <c r="C358" t="s">
        <v>21721</v>
      </c>
      <c r="D358">
        <v>339</v>
      </c>
      <c r="F358" s="415" t="e">
        <f t="shared" si="45"/>
        <v>#VALUE!</v>
      </c>
    </row>
    <row r="359" spans="1:7" ht="20.399999999999999" hidden="1">
      <c r="A359" s="403" t="s">
        <v>21722</v>
      </c>
      <c r="B359">
        <v>10400</v>
      </c>
      <c r="C359" t="s">
        <v>21723</v>
      </c>
      <c r="D359">
        <v>340</v>
      </c>
      <c r="F359" s="415" t="e">
        <f t="shared" si="45"/>
        <v>#VALUE!</v>
      </c>
    </row>
    <row r="360" spans="1:7" ht="20.399999999999999" hidden="1">
      <c r="A360" s="403" t="s">
        <v>21724</v>
      </c>
      <c r="B360">
        <v>20000</v>
      </c>
      <c r="C360" t="s">
        <v>21725</v>
      </c>
      <c r="D360">
        <v>455</v>
      </c>
      <c r="F360" s="415" t="e">
        <f t="shared" si="45"/>
        <v>#VALUE!</v>
      </c>
    </row>
    <row r="361" spans="1:7" ht="20.399999999999999" hidden="1">
      <c r="A361" s="403" t="s">
        <v>21726</v>
      </c>
      <c r="B361">
        <v>16800</v>
      </c>
      <c r="C361" t="s">
        <v>21727</v>
      </c>
      <c r="D361">
        <v>588</v>
      </c>
      <c r="F361" s="415" t="e">
        <f t="shared" si="45"/>
        <v>#VALUE!</v>
      </c>
    </row>
    <row r="362" spans="1:7" ht="20.399999999999999">
      <c r="A362" s="403" t="s">
        <v>21728</v>
      </c>
      <c r="B362">
        <v>50400</v>
      </c>
      <c r="C362" t="s">
        <v>21729</v>
      </c>
      <c r="D362">
        <v>220</v>
      </c>
      <c r="E362" s="404">
        <v>171110614</v>
      </c>
      <c r="F362" s="415" t="str">
        <f t="shared" si="45"/>
        <v>Í1+*]È4(Î</v>
      </c>
      <c r="G362" t="str">
        <f t="shared" ref="G362:G368" si="49">LEFT(C362,2)</f>
        <v>06</v>
      </c>
    </row>
    <row r="363" spans="1:7" ht="20.399999999999999">
      <c r="A363" s="403" t="s">
        <v>10038</v>
      </c>
      <c r="B363">
        <v>7200</v>
      </c>
      <c r="C363" t="s">
        <v>21730</v>
      </c>
      <c r="D363">
        <v>38</v>
      </c>
      <c r="E363" s="404">
        <v>171110840</v>
      </c>
      <c r="F363" s="415" t="str">
        <f t="shared" si="45"/>
        <v>Í1+*tÈ0lÎ</v>
      </c>
      <c r="G363" t="str">
        <f t="shared" si="49"/>
        <v>06</v>
      </c>
    </row>
    <row r="364" spans="1:7" ht="20.399999999999999">
      <c r="A364" s="403" t="s">
        <v>21731</v>
      </c>
      <c r="B364">
        <v>34400</v>
      </c>
      <c r="C364" t="s">
        <v>21732</v>
      </c>
      <c r="D364">
        <v>218</v>
      </c>
      <c r="E364" s="404">
        <v>171110615</v>
      </c>
      <c r="F364" s="415" t="str">
        <f t="shared" si="45"/>
        <v>Í1+*]È5.Î</v>
      </c>
      <c r="G364" t="str">
        <f t="shared" si="49"/>
        <v>06</v>
      </c>
    </row>
    <row r="365" spans="1:7" ht="20.399999999999999">
      <c r="A365" s="403" t="s">
        <v>21733</v>
      </c>
      <c r="B365">
        <v>12000</v>
      </c>
      <c r="C365" t="s">
        <v>21734</v>
      </c>
      <c r="D365">
        <v>408</v>
      </c>
      <c r="E365" s="404">
        <v>171114910</v>
      </c>
      <c r="F365" s="415" t="str">
        <f t="shared" si="45"/>
        <v>Í1+.{È0-Î</v>
      </c>
      <c r="G365" t="str">
        <f t="shared" si="49"/>
        <v>34</v>
      </c>
    </row>
    <row r="366" spans="1:7" ht="20.399999999999999">
      <c r="A366" s="403" t="s">
        <v>21735</v>
      </c>
      <c r="B366">
        <v>4700</v>
      </c>
      <c r="C366" t="s">
        <v>21736</v>
      </c>
      <c r="D366">
        <v>356</v>
      </c>
      <c r="E366" s="404">
        <v>171114863</v>
      </c>
      <c r="F366" s="415" t="str">
        <f t="shared" si="45"/>
        <v>Í1+.vÈ3+Î</v>
      </c>
      <c r="G366" t="str">
        <f t="shared" si="49"/>
        <v>34</v>
      </c>
    </row>
    <row r="367" spans="1:7" ht="20.399999999999999" hidden="1">
      <c r="A367" s="403" t="s">
        <v>21737</v>
      </c>
      <c r="B367">
        <v>250600</v>
      </c>
      <c r="C367" t="s">
        <v>21738</v>
      </c>
      <c r="D367">
        <v>212</v>
      </c>
      <c r="E367" s="404">
        <v>171116981</v>
      </c>
      <c r="F367" s="415" t="str">
        <f t="shared" si="45"/>
        <v>Í1+0ÆÈ1UÎ</v>
      </c>
      <c r="G367" t="str">
        <f t="shared" si="49"/>
        <v>22</v>
      </c>
    </row>
    <row r="368" spans="1:7" ht="20.399999999999999">
      <c r="A368" s="403" t="s">
        <v>21739</v>
      </c>
      <c r="B368">
        <v>3400</v>
      </c>
      <c r="C368" t="s">
        <v>21740</v>
      </c>
      <c r="D368">
        <v>76</v>
      </c>
      <c r="E368" s="404">
        <v>171113985</v>
      </c>
      <c r="F368" s="415" t="str">
        <f t="shared" si="45"/>
        <v>Í1+-ÆÈ5dÎ</v>
      </c>
      <c r="G368" t="str">
        <f t="shared" si="49"/>
        <v>32</v>
      </c>
    </row>
    <row r="369" spans="1:7" ht="20.399999999999999" hidden="1">
      <c r="A369" s="403" t="s">
        <v>21741</v>
      </c>
      <c r="B369">
        <v>12000</v>
      </c>
      <c r="C369" t="s">
        <v>21742</v>
      </c>
      <c r="D369">
        <v>503</v>
      </c>
      <c r="F369" s="415" t="e">
        <f t="shared" si="45"/>
        <v>#VALUE!</v>
      </c>
    </row>
    <row r="370" spans="1:7" ht="20.399999999999999" hidden="1">
      <c r="A370" s="403" t="s">
        <v>21743</v>
      </c>
      <c r="B370">
        <v>40800</v>
      </c>
      <c r="C370" t="s">
        <v>21744</v>
      </c>
      <c r="D370">
        <v>504</v>
      </c>
      <c r="F370" s="415" t="e">
        <f t="shared" si="45"/>
        <v>#VALUE!</v>
      </c>
    </row>
    <row r="371" spans="1:7" ht="20.399999999999999" hidden="1">
      <c r="A371" s="403" t="s">
        <v>21745</v>
      </c>
      <c r="B371">
        <v>16800</v>
      </c>
      <c r="C371" t="s">
        <v>21746</v>
      </c>
      <c r="D371">
        <v>575</v>
      </c>
      <c r="F371" s="415" t="e">
        <f t="shared" si="45"/>
        <v>#VALUE!</v>
      </c>
    </row>
    <row r="372" spans="1:7" ht="20.399999999999999">
      <c r="A372" s="403" t="s">
        <v>21747</v>
      </c>
      <c r="B372">
        <v>3400</v>
      </c>
      <c r="C372" t="s">
        <v>21748</v>
      </c>
      <c r="D372">
        <v>193</v>
      </c>
      <c r="E372" s="404">
        <v>171115890</v>
      </c>
      <c r="F372" s="415" t="str">
        <f t="shared" si="45"/>
        <v>Í1+/yÈ0(Î</v>
      </c>
      <c r="G372" t="str">
        <f t="shared" ref="G372:G374" si="50">LEFT(C372,2)</f>
        <v>38</v>
      </c>
    </row>
    <row r="373" spans="1:7" ht="20.399999999999999">
      <c r="A373" s="403" t="s">
        <v>21749</v>
      </c>
      <c r="B373">
        <v>20000</v>
      </c>
      <c r="C373" t="s">
        <v>21750</v>
      </c>
      <c r="D373">
        <v>450</v>
      </c>
      <c r="E373" s="404">
        <v>171111329</v>
      </c>
      <c r="F373" s="415" t="str">
        <f t="shared" si="45"/>
        <v>Í1++@È9&lt;Î</v>
      </c>
      <c r="G373" t="str">
        <f t="shared" si="50"/>
        <v>26</v>
      </c>
    </row>
    <row r="374" spans="1:7" ht="20.399999999999999">
      <c r="A374" s="403" t="s">
        <v>21751</v>
      </c>
      <c r="B374">
        <v>3400</v>
      </c>
      <c r="C374" t="s">
        <v>21752</v>
      </c>
      <c r="D374">
        <v>523</v>
      </c>
      <c r="E374" s="404">
        <v>171109589</v>
      </c>
      <c r="F374" s="415" t="str">
        <f t="shared" si="45"/>
        <v>Í1+)ZÈ97Î</v>
      </c>
      <c r="G374" t="str">
        <f t="shared" si="50"/>
        <v>36</v>
      </c>
    </row>
    <row r="375" spans="1:7" ht="20.399999999999999" hidden="1">
      <c r="A375" s="403" t="s">
        <v>21753</v>
      </c>
      <c r="B375">
        <v>15200</v>
      </c>
      <c r="C375" t="s">
        <v>21754</v>
      </c>
      <c r="D375">
        <v>498</v>
      </c>
      <c r="F375" s="415" t="e">
        <f t="shared" si="45"/>
        <v>#VALUE!</v>
      </c>
    </row>
    <row r="376" spans="1:7" ht="20.399999999999999" hidden="1">
      <c r="A376" s="403" t="s">
        <v>21755</v>
      </c>
      <c r="B376">
        <v>111400</v>
      </c>
      <c r="C376" t="s">
        <v>21756</v>
      </c>
      <c r="D376">
        <v>306</v>
      </c>
      <c r="F376" s="415" t="e">
        <f t="shared" si="45"/>
        <v>#VALUE!</v>
      </c>
    </row>
    <row r="377" spans="1:7" ht="20.399999999999999" hidden="1">
      <c r="A377" s="403" t="s">
        <v>21757</v>
      </c>
      <c r="B377">
        <v>4700</v>
      </c>
      <c r="C377" t="s">
        <v>21758</v>
      </c>
      <c r="D377">
        <v>553</v>
      </c>
      <c r="F377" s="415" t="e">
        <f t="shared" si="45"/>
        <v>#VALUE!</v>
      </c>
    </row>
    <row r="378" spans="1:7" ht="20.399999999999999" hidden="1">
      <c r="A378" s="403" t="s">
        <v>21759</v>
      </c>
      <c r="B378">
        <v>2100</v>
      </c>
      <c r="C378" t="s">
        <v>21760</v>
      </c>
      <c r="D378">
        <v>114</v>
      </c>
      <c r="F378" s="415" t="e">
        <f t="shared" si="45"/>
        <v>#VALUE!</v>
      </c>
    </row>
    <row r="379" spans="1:7" ht="20.399999999999999" hidden="1">
      <c r="A379" s="403" t="s">
        <v>21761</v>
      </c>
      <c r="B379">
        <v>13600</v>
      </c>
      <c r="C379" t="s">
        <v>21762</v>
      </c>
      <c r="D379">
        <v>552</v>
      </c>
      <c r="F379" s="415" t="e">
        <f t="shared" si="45"/>
        <v>#VALUE!</v>
      </c>
    </row>
    <row r="380" spans="1:7" ht="20.399999999999999" hidden="1">
      <c r="A380" s="403" t="s">
        <v>21763</v>
      </c>
      <c r="B380">
        <v>7200</v>
      </c>
      <c r="C380" t="s">
        <v>21764</v>
      </c>
      <c r="D380">
        <v>519</v>
      </c>
      <c r="F380" s="415" t="e">
        <f t="shared" si="45"/>
        <v>#VALUE!</v>
      </c>
    </row>
    <row r="381" spans="1:7" ht="20.399999999999999" hidden="1">
      <c r="A381" s="403" t="s">
        <v>21765</v>
      </c>
      <c r="B381">
        <v>18400</v>
      </c>
      <c r="C381" t="s">
        <v>21766</v>
      </c>
      <c r="D381">
        <v>194</v>
      </c>
      <c r="F381" s="415" t="e">
        <f t="shared" si="45"/>
        <v>#VALUE!</v>
      </c>
    </row>
    <row r="382" spans="1:7" ht="20.399999999999999">
      <c r="A382" s="403" t="s">
        <v>21767</v>
      </c>
      <c r="B382">
        <v>34400</v>
      </c>
      <c r="C382" t="s">
        <v>21768</v>
      </c>
      <c r="D382">
        <v>443</v>
      </c>
      <c r="E382" s="404">
        <v>171110724</v>
      </c>
      <c r="F382" s="415" t="str">
        <f t="shared" si="45"/>
        <v>Í1+*hÈ4TÎ</v>
      </c>
      <c r="G382" t="str">
        <f>LEFT(C382,2)</f>
        <v>06</v>
      </c>
    </row>
    <row r="383" spans="1:7" ht="20.399999999999999" hidden="1">
      <c r="A383" s="403" t="s">
        <v>21769</v>
      </c>
      <c r="B383">
        <v>159400</v>
      </c>
      <c r="C383" t="s">
        <v>21770</v>
      </c>
      <c r="D383">
        <v>594</v>
      </c>
      <c r="F383" s="415" t="e">
        <f t="shared" si="45"/>
        <v>#VALUE!</v>
      </c>
    </row>
    <row r="384" spans="1:7" ht="20.399999999999999">
      <c r="A384" s="403" t="s">
        <v>17208</v>
      </c>
      <c r="B384">
        <v>44000</v>
      </c>
      <c r="C384" t="s">
        <v>21771</v>
      </c>
      <c r="D384">
        <v>454</v>
      </c>
      <c r="E384" s="404">
        <v>171111094</v>
      </c>
      <c r="F384" s="415" t="str">
        <f t="shared" si="45"/>
        <v>Í1++)È4)Î</v>
      </c>
      <c r="G384" t="str">
        <f>LEFT(C384,2)</f>
        <v>26</v>
      </c>
    </row>
  </sheetData>
  <autoFilter ref="A1:G384">
    <filterColumn colId="6">
      <filters>
        <filter val="04"/>
        <filter val="06"/>
        <filter val="10"/>
        <filter val="16"/>
        <filter val="24"/>
        <filter val="26"/>
        <filter val="32"/>
        <filter val="34"/>
        <filter val="36"/>
        <filter val="38"/>
        <filter val="40"/>
        <filter val="44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1621"/>
  <sheetViews>
    <sheetView topLeftCell="A1591" workbookViewId="0">
      <selection activeCell="F1592" sqref="F1592"/>
    </sheetView>
  </sheetViews>
  <sheetFormatPr defaultRowHeight="14.4"/>
  <cols>
    <col min="1" max="1" width="21.0507812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2.628906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21772</v>
      </c>
      <c r="B2">
        <v>7200</v>
      </c>
      <c r="C2" t="s">
        <v>21773</v>
      </c>
      <c r="D2">
        <v>288</v>
      </c>
      <c r="E2" s="404">
        <v>171109263</v>
      </c>
      <c r="F2" s="415" t="str">
        <f>Code128(E2)</f>
        <v>Í1+):È3aÎ</v>
      </c>
    </row>
    <row r="3" spans="1:6" ht="20.399999999999999" hidden="1">
      <c r="A3" s="403" t="s">
        <v>21774</v>
      </c>
      <c r="B3">
        <v>4700</v>
      </c>
      <c r="C3" t="s">
        <v>21775</v>
      </c>
      <c r="D3">
        <v>177</v>
      </c>
      <c r="F3" s="415" t="e">
        <f t="shared" ref="F3:F66" si="0">Code128(E3)</f>
        <v>#VALUE!</v>
      </c>
    </row>
    <row r="4" spans="1:6" ht="20.399999999999999">
      <c r="A4" s="403" t="s">
        <v>17778</v>
      </c>
      <c r="B4">
        <v>15200</v>
      </c>
      <c r="C4" t="s">
        <v>17779</v>
      </c>
      <c r="D4">
        <v>251</v>
      </c>
      <c r="E4" s="404">
        <v>171106001</v>
      </c>
      <c r="F4" s="415" t="str">
        <f t="shared" si="0"/>
        <v>Í1+&amp;ÂÈ1KÎ</v>
      </c>
    </row>
    <row r="5" spans="1:6" ht="20.399999999999999" hidden="1">
      <c r="A5" s="403" t="s">
        <v>17780</v>
      </c>
      <c r="B5">
        <v>117600</v>
      </c>
      <c r="C5" t="s">
        <v>17781</v>
      </c>
      <c r="D5">
        <v>501</v>
      </c>
      <c r="F5" s="415" t="e">
        <f t="shared" si="0"/>
        <v>#VALUE!</v>
      </c>
    </row>
    <row r="6" spans="1:6" ht="20.399999999999999">
      <c r="A6" s="403" t="s">
        <v>17782</v>
      </c>
      <c r="B6">
        <v>69600</v>
      </c>
      <c r="C6" t="s">
        <v>17783</v>
      </c>
      <c r="D6">
        <v>462</v>
      </c>
      <c r="E6" s="404">
        <v>171106474</v>
      </c>
      <c r="F6" s="415" t="str">
        <f t="shared" si="0"/>
        <v>Í1+&amp;OÈ4KÎ</v>
      </c>
    </row>
    <row r="7" spans="1:6" ht="20.399999999999999">
      <c r="A7" s="403" t="s">
        <v>17784</v>
      </c>
      <c r="B7">
        <v>18400</v>
      </c>
      <c r="C7" t="s">
        <v>17785</v>
      </c>
      <c r="D7">
        <v>216</v>
      </c>
      <c r="E7" s="404">
        <v>171115166</v>
      </c>
      <c r="F7" s="415" t="str">
        <f t="shared" si="0"/>
        <v>Í1+/0È6]Î</v>
      </c>
    </row>
    <row r="8" spans="1:6" ht="20.399999999999999">
      <c r="A8" s="403" t="s">
        <v>17786</v>
      </c>
      <c r="B8">
        <v>10400</v>
      </c>
      <c r="C8" t="s">
        <v>17787</v>
      </c>
      <c r="D8">
        <v>184</v>
      </c>
      <c r="E8" s="404">
        <v>171115144</v>
      </c>
      <c r="F8" s="415" t="str">
        <f t="shared" si="0"/>
        <v>Í1+/.È4IÎ</v>
      </c>
    </row>
    <row r="9" spans="1:6" ht="20.399999999999999">
      <c r="A9" s="403" t="s">
        <v>17788</v>
      </c>
      <c r="B9">
        <v>12000</v>
      </c>
      <c r="C9" t="s">
        <v>17789</v>
      </c>
      <c r="D9">
        <v>293</v>
      </c>
      <c r="E9" s="404">
        <v>171106371</v>
      </c>
      <c r="F9" s="415" t="str">
        <f t="shared" si="0"/>
        <v>Í1+&amp;EÈ1xÎ</v>
      </c>
    </row>
    <row r="10" spans="1:6" ht="20.399999999999999">
      <c r="A10" s="403" t="s">
        <v>17790</v>
      </c>
      <c r="B10">
        <v>12000</v>
      </c>
      <c r="C10" t="s">
        <v>17791</v>
      </c>
      <c r="D10">
        <v>157</v>
      </c>
      <c r="E10" s="404">
        <v>171116352</v>
      </c>
      <c r="F10" s="415" t="str">
        <f t="shared" si="0"/>
        <v>Í1+0CÈ2-Î</v>
      </c>
    </row>
    <row r="11" spans="1:6" ht="20.399999999999999">
      <c r="A11" s="403" t="s">
        <v>17792</v>
      </c>
      <c r="B11">
        <v>4700</v>
      </c>
      <c r="C11" t="s">
        <v>17793</v>
      </c>
      <c r="D11">
        <v>414</v>
      </c>
      <c r="E11" s="404">
        <v>171115315</v>
      </c>
      <c r="F11" s="415" t="str">
        <f t="shared" si="0"/>
        <v>Í1+/?È5,Î</v>
      </c>
    </row>
    <row r="12" spans="1:6" ht="20.399999999999999">
      <c r="A12" s="403" t="s">
        <v>17794</v>
      </c>
      <c r="B12">
        <v>8800</v>
      </c>
      <c r="C12" t="s">
        <v>17795</v>
      </c>
      <c r="D12">
        <v>413</v>
      </c>
      <c r="E12" s="404">
        <v>171115314</v>
      </c>
      <c r="F12" s="415" t="str">
        <f t="shared" si="0"/>
        <v>Í1+/?È4&amp;Î</v>
      </c>
    </row>
    <row r="13" spans="1:6" ht="20.399999999999999">
      <c r="A13" s="403" t="s">
        <v>17796</v>
      </c>
      <c r="B13">
        <v>31200</v>
      </c>
      <c r="C13" t="s">
        <v>17797</v>
      </c>
      <c r="D13">
        <v>334</v>
      </c>
      <c r="E13" s="404">
        <v>171105836</v>
      </c>
      <c r="F13" s="415" t="str">
        <f t="shared" si="0"/>
        <v>Í1+%sÈ6}Î</v>
      </c>
    </row>
    <row r="14" spans="1:6" ht="20.399999999999999">
      <c r="A14" s="403" t="s">
        <v>17798</v>
      </c>
      <c r="B14">
        <v>10400</v>
      </c>
      <c r="C14" t="s">
        <v>17799</v>
      </c>
      <c r="D14">
        <v>421</v>
      </c>
      <c r="E14" s="404">
        <v>171106440</v>
      </c>
      <c r="F14" s="415" t="str">
        <f t="shared" si="0"/>
        <v>Í1+&amp;LÈ0'Î</v>
      </c>
    </row>
    <row r="15" spans="1:6" ht="20.399999999999999">
      <c r="A15" s="403" t="s">
        <v>17800</v>
      </c>
      <c r="B15">
        <v>18400</v>
      </c>
      <c r="C15" t="s">
        <v>17801</v>
      </c>
      <c r="D15">
        <v>52</v>
      </c>
      <c r="E15" s="404">
        <v>171105655</v>
      </c>
      <c r="F15" s="415" t="str">
        <f t="shared" si="0"/>
        <v>Í1+%aÈ5/Î</v>
      </c>
    </row>
    <row r="16" spans="1:6" ht="20.399999999999999" hidden="1">
      <c r="A16" s="403" t="s">
        <v>17802</v>
      </c>
      <c r="B16">
        <v>42400</v>
      </c>
      <c r="C16" t="s">
        <v>17803</v>
      </c>
      <c r="D16">
        <v>560</v>
      </c>
      <c r="F16" s="415" t="e">
        <f t="shared" si="0"/>
        <v>#VALUE!</v>
      </c>
    </row>
    <row r="17" spans="1:6" ht="20.399999999999999">
      <c r="A17" s="403" t="s">
        <v>17804</v>
      </c>
      <c r="B17">
        <v>3400</v>
      </c>
      <c r="C17" t="s">
        <v>17805</v>
      </c>
      <c r="D17">
        <v>327</v>
      </c>
      <c r="E17" s="404">
        <v>171115252</v>
      </c>
      <c r="F17" s="415" t="str">
        <f t="shared" si="0"/>
        <v>Í1+/9È2iÎ</v>
      </c>
    </row>
    <row r="18" spans="1:6" ht="20.399999999999999">
      <c r="A18" s="403" t="s">
        <v>17806</v>
      </c>
      <c r="B18">
        <v>13600</v>
      </c>
      <c r="C18" t="s">
        <v>17807</v>
      </c>
      <c r="D18">
        <v>328</v>
      </c>
      <c r="E18" s="404">
        <v>171115253</v>
      </c>
      <c r="F18" s="415" t="str">
        <f t="shared" si="0"/>
        <v>Í1+/9È3oÎ</v>
      </c>
    </row>
    <row r="19" spans="1:6" ht="20.399999999999999">
      <c r="A19" s="403" t="s">
        <v>17808</v>
      </c>
      <c r="B19">
        <v>31200</v>
      </c>
      <c r="C19" t="s">
        <v>17809</v>
      </c>
      <c r="D19">
        <v>467</v>
      </c>
      <c r="E19" s="404">
        <v>171108609</v>
      </c>
      <c r="F19" s="415" t="str">
        <f t="shared" si="0"/>
        <v>Í1+(\È9&lt;Î</v>
      </c>
    </row>
    <row r="20" spans="1:6" ht="20.399999999999999">
      <c r="A20" s="403" t="s">
        <v>17810</v>
      </c>
      <c r="B20">
        <v>3400</v>
      </c>
      <c r="C20" t="s">
        <v>17811</v>
      </c>
      <c r="D20">
        <v>379</v>
      </c>
      <c r="E20" s="404">
        <v>171112561</v>
      </c>
      <c r="F20" s="415" t="str">
        <f t="shared" si="0"/>
        <v>Í1+,XÈ1oÎ</v>
      </c>
    </row>
    <row r="21" spans="1:6" ht="20.399999999999999">
      <c r="A21" s="403" t="s">
        <v>17812</v>
      </c>
      <c r="B21">
        <v>34400</v>
      </c>
      <c r="C21" t="s">
        <v>17813</v>
      </c>
      <c r="D21">
        <v>127</v>
      </c>
      <c r="E21" s="404">
        <v>171106292</v>
      </c>
      <c r="F21" s="415" t="str">
        <f t="shared" si="0"/>
        <v>Í1+&amp;=È2^Î</v>
      </c>
    </row>
    <row r="22" spans="1:6" ht="20.399999999999999" hidden="1">
      <c r="A22" s="403" t="s">
        <v>17814</v>
      </c>
      <c r="B22">
        <v>3400</v>
      </c>
      <c r="C22" t="s">
        <v>17815</v>
      </c>
      <c r="D22">
        <v>357</v>
      </c>
      <c r="F22" s="415" t="e">
        <f t="shared" si="0"/>
        <v>#VALUE!</v>
      </c>
    </row>
    <row r="23" spans="1:6" ht="20.399999999999999" hidden="1">
      <c r="A23" s="403" t="s">
        <v>17816</v>
      </c>
      <c r="B23">
        <v>10400</v>
      </c>
      <c r="C23" t="s">
        <v>17817</v>
      </c>
      <c r="D23">
        <v>585</v>
      </c>
      <c r="F23" s="415" t="e">
        <f t="shared" si="0"/>
        <v>#VALUE!</v>
      </c>
    </row>
    <row r="24" spans="1:6" ht="20.399999999999999" hidden="1">
      <c r="A24" s="403" t="s">
        <v>17818</v>
      </c>
      <c r="B24">
        <v>15200</v>
      </c>
      <c r="C24" t="s">
        <v>17819</v>
      </c>
      <c r="D24">
        <v>550</v>
      </c>
      <c r="F24" s="415" t="e">
        <f t="shared" si="0"/>
        <v>#VALUE!</v>
      </c>
    </row>
    <row r="25" spans="1:6" ht="20.399999999999999" hidden="1">
      <c r="A25" s="403" t="s">
        <v>17820</v>
      </c>
      <c r="B25">
        <v>3400</v>
      </c>
      <c r="C25" t="s">
        <v>17821</v>
      </c>
      <c r="D25">
        <v>553</v>
      </c>
      <c r="F25" s="415" t="e">
        <f t="shared" si="0"/>
        <v>#VALUE!</v>
      </c>
    </row>
    <row r="26" spans="1:6" ht="20.399999999999999" hidden="1">
      <c r="A26" s="403" t="s">
        <v>17822</v>
      </c>
      <c r="B26">
        <v>20000</v>
      </c>
      <c r="C26" t="s">
        <v>17823</v>
      </c>
      <c r="D26">
        <v>552</v>
      </c>
      <c r="F26" s="415" t="e">
        <f t="shared" si="0"/>
        <v>#VALUE!</v>
      </c>
    </row>
    <row r="27" spans="1:6" ht="20.399999999999999" hidden="1">
      <c r="A27" s="403" t="s">
        <v>17824</v>
      </c>
      <c r="B27">
        <v>13600</v>
      </c>
      <c r="C27" t="s">
        <v>17825</v>
      </c>
      <c r="D27">
        <v>551</v>
      </c>
      <c r="F27" s="415" t="e">
        <f t="shared" si="0"/>
        <v>#VALUE!</v>
      </c>
    </row>
    <row r="28" spans="1:6" ht="20.399999999999999">
      <c r="A28" s="403" t="s">
        <v>17826</v>
      </c>
      <c r="B28">
        <v>10400</v>
      </c>
      <c r="C28" t="s">
        <v>17827</v>
      </c>
      <c r="D28">
        <v>301</v>
      </c>
      <c r="E28" s="404">
        <v>171105766</v>
      </c>
      <c r="F28" s="415" t="str">
        <f t="shared" si="0"/>
        <v>Í1+%lÈ6aÎ</v>
      </c>
    </row>
    <row r="29" spans="1:6" ht="20.399999999999999">
      <c r="A29" s="403" t="s">
        <v>17828</v>
      </c>
      <c r="B29">
        <v>18400</v>
      </c>
      <c r="C29" t="s">
        <v>17829</v>
      </c>
      <c r="D29">
        <v>258</v>
      </c>
      <c r="E29" s="404">
        <v>171108423</v>
      </c>
      <c r="F29" s="415" t="str">
        <f t="shared" si="0"/>
        <v>Í1+(JÈ37Î</v>
      </c>
    </row>
    <row r="30" spans="1:6" ht="20.399999999999999" hidden="1">
      <c r="A30" s="403" t="s">
        <v>17830</v>
      </c>
      <c r="B30">
        <v>21600</v>
      </c>
      <c r="C30" t="s">
        <v>17831</v>
      </c>
      <c r="D30">
        <v>530</v>
      </c>
      <c r="F30" s="415" t="e">
        <f t="shared" si="0"/>
        <v>#VALUE!</v>
      </c>
    </row>
    <row r="31" spans="1:6" ht="20.399999999999999" hidden="1">
      <c r="A31" s="403" t="s">
        <v>17832</v>
      </c>
      <c r="B31">
        <v>18400</v>
      </c>
      <c r="C31" t="s">
        <v>17833</v>
      </c>
      <c r="D31">
        <v>524</v>
      </c>
      <c r="F31" s="415" t="e">
        <f t="shared" si="0"/>
        <v>#VALUE!</v>
      </c>
    </row>
    <row r="32" spans="1:6" ht="20.399999999999999">
      <c r="A32" s="403" t="s">
        <v>17834</v>
      </c>
      <c r="B32">
        <v>90400</v>
      </c>
      <c r="C32" t="s">
        <v>17835</v>
      </c>
      <c r="D32">
        <v>348</v>
      </c>
      <c r="E32" s="404">
        <v>171108174</v>
      </c>
      <c r="F32" s="415" t="str">
        <f t="shared" si="0"/>
        <v>Í1+(1È4@Î</v>
      </c>
    </row>
    <row r="33" spans="1:6" ht="20.399999999999999">
      <c r="A33" s="403" t="s">
        <v>17836</v>
      </c>
      <c r="B33">
        <v>24800</v>
      </c>
      <c r="C33" t="s">
        <v>17837</v>
      </c>
      <c r="D33">
        <v>160</v>
      </c>
      <c r="E33" s="404">
        <v>171105894</v>
      </c>
      <c r="F33" s="415" t="str">
        <f t="shared" si="0"/>
        <v>Í1+%yÈ4"Î</v>
      </c>
    </row>
    <row r="34" spans="1:6" ht="20.399999999999999">
      <c r="A34" s="403" t="s">
        <v>17838</v>
      </c>
      <c r="B34">
        <v>32800</v>
      </c>
      <c r="C34" t="s">
        <v>17839</v>
      </c>
      <c r="D34">
        <v>41</v>
      </c>
      <c r="E34" s="404">
        <v>171105841</v>
      </c>
      <c r="F34" s="415" t="str">
        <f t="shared" si="0"/>
        <v>Í1+%tÈ1cÎ</v>
      </c>
    </row>
    <row r="35" spans="1:6" ht="20.399999999999999">
      <c r="A35" s="403" t="s">
        <v>21776</v>
      </c>
      <c r="B35">
        <v>12000</v>
      </c>
      <c r="C35" t="s">
        <v>21777</v>
      </c>
      <c r="D35">
        <v>464</v>
      </c>
      <c r="E35" s="404">
        <v>171105661</v>
      </c>
      <c r="F35" s="415" t="str">
        <f t="shared" si="0"/>
        <v>Í1+%bÈ1ÆÎ</v>
      </c>
    </row>
    <row r="36" spans="1:6" ht="20.399999999999999">
      <c r="A36" s="403" t="s">
        <v>21778</v>
      </c>
      <c r="B36">
        <v>16800</v>
      </c>
      <c r="C36" t="s">
        <v>21779</v>
      </c>
      <c r="D36">
        <v>327</v>
      </c>
      <c r="E36" s="404">
        <v>171108151</v>
      </c>
      <c r="F36" s="415" t="str">
        <f t="shared" si="0"/>
        <v>Í1+(/È1&amp;Î</v>
      </c>
    </row>
    <row r="37" spans="1:6" ht="20.399999999999999" hidden="1">
      <c r="A37" s="403" t="s">
        <v>21780</v>
      </c>
      <c r="B37">
        <v>29600</v>
      </c>
      <c r="C37" t="s">
        <v>21781</v>
      </c>
      <c r="D37">
        <v>533</v>
      </c>
      <c r="F37" s="415" t="e">
        <f t="shared" si="0"/>
        <v>#VALUE!</v>
      </c>
    </row>
    <row r="38" spans="1:6" ht="20.399999999999999" hidden="1">
      <c r="A38" s="403" t="s">
        <v>21782</v>
      </c>
      <c r="B38">
        <v>63200</v>
      </c>
      <c r="C38" t="s">
        <v>21783</v>
      </c>
      <c r="D38">
        <v>577</v>
      </c>
      <c r="F38" s="415" t="e">
        <f t="shared" si="0"/>
        <v>#VALUE!</v>
      </c>
    </row>
    <row r="39" spans="1:6" ht="20.399999999999999">
      <c r="A39" s="403" t="s">
        <v>21784</v>
      </c>
      <c r="B39">
        <v>23200</v>
      </c>
      <c r="C39" t="s">
        <v>21785</v>
      </c>
      <c r="D39">
        <v>390</v>
      </c>
      <c r="E39" s="404">
        <v>171111627</v>
      </c>
      <c r="F39" s="415" t="str">
        <f t="shared" si="0"/>
        <v>Í1++^È7AÎ</v>
      </c>
    </row>
    <row r="40" spans="1:6" ht="20.399999999999999">
      <c r="A40" s="403" t="s">
        <v>21786</v>
      </c>
      <c r="B40">
        <v>88800</v>
      </c>
      <c r="C40" t="s">
        <v>21787</v>
      </c>
      <c r="D40">
        <v>342</v>
      </c>
      <c r="E40" s="404">
        <v>171105773</v>
      </c>
      <c r="F40" s="415" t="str">
        <f t="shared" si="0"/>
        <v>Í1+%mÈ3SÎ</v>
      </c>
    </row>
    <row r="41" spans="1:6" ht="20.399999999999999">
      <c r="A41" s="403" t="s">
        <v>21788</v>
      </c>
      <c r="B41">
        <v>28000</v>
      </c>
      <c r="C41" t="s">
        <v>21789</v>
      </c>
      <c r="D41">
        <v>442</v>
      </c>
      <c r="E41" s="404">
        <v>171112619</v>
      </c>
      <c r="F41" s="415" t="str">
        <f t="shared" si="0"/>
        <v>Í1+,]È9LÎ</v>
      </c>
    </row>
    <row r="42" spans="1:6" ht="20.399999999999999">
      <c r="A42" s="403" t="s">
        <v>21790</v>
      </c>
      <c r="B42">
        <v>24800</v>
      </c>
      <c r="C42" t="s">
        <v>21791</v>
      </c>
      <c r="D42">
        <v>164</v>
      </c>
      <c r="E42" s="404">
        <v>171110389</v>
      </c>
      <c r="F42" s="415" t="str">
        <f t="shared" si="0"/>
        <v>Í1+*FÈ9QÎ</v>
      </c>
    </row>
    <row r="43" spans="1:6" ht="20.399999999999999">
      <c r="A43" s="403" t="s">
        <v>17840</v>
      </c>
      <c r="B43">
        <v>4700</v>
      </c>
      <c r="C43" t="s">
        <v>17841</v>
      </c>
      <c r="D43">
        <v>379</v>
      </c>
      <c r="E43" s="404">
        <v>171109086</v>
      </c>
      <c r="F43" s="415" t="str">
        <f t="shared" si="0"/>
        <v>Í1+)(È6+Î</v>
      </c>
    </row>
    <row r="44" spans="1:6" ht="20.399999999999999">
      <c r="A44" s="403" t="s">
        <v>14606</v>
      </c>
      <c r="B44">
        <v>23200</v>
      </c>
      <c r="C44" t="s">
        <v>17842</v>
      </c>
      <c r="D44">
        <v>280</v>
      </c>
      <c r="E44" s="404">
        <v>171109093</v>
      </c>
      <c r="F44" s="415" t="str">
        <f t="shared" si="0"/>
        <v>Í1+))È3ÈÎ</v>
      </c>
    </row>
    <row r="45" spans="1:6" ht="20.399999999999999" hidden="1">
      <c r="A45" s="403" t="s">
        <v>17843</v>
      </c>
      <c r="B45">
        <v>196000</v>
      </c>
      <c r="C45" t="s">
        <v>17844</v>
      </c>
      <c r="D45">
        <v>566</v>
      </c>
      <c r="F45" s="415" t="e">
        <f t="shared" si="0"/>
        <v>#VALUE!</v>
      </c>
    </row>
    <row r="46" spans="1:6" ht="20.399999999999999" hidden="1">
      <c r="A46" s="403" t="s">
        <v>17845</v>
      </c>
      <c r="B46">
        <v>29600</v>
      </c>
      <c r="C46" t="s">
        <v>17846</v>
      </c>
      <c r="D46">
        <v>565</v>
      </c>
      <c r="F46" s="415" t="e">
        <f t="shared" si="0"/>
        <v>#VALUE!</v>
      </c>
    </row>
    <row r="47" spans="1:6" ht="20.399999999999999">
      <c r="A47" s="403" t="s">
        <v>17847</v>
      </c>
      <c r="B47">
        <v>8800</v>
      </c>
      <c r="C47" t="s">
        <v>17848</v>
      </c>
      <c r="D47">
        <v>77</v>
      </c>
      <c r="E47" s="404">
        <v>171109121</v>
      </c>
      <c r="F47" s="415" t="str">
        <f t="shared" si="0"/>
        <v>Í1+),È1ÈÎ</v>
      </c>
    </row>
    <row r="48" spans="1:6" ht="20.399999999999999">
      <c r="A48" s="403" t="s">
        <v>17849</v>
      </c>
      <c r="B48">
        <v>133600</v>
      </c>
      <c r="C48" t="s">
        <v>17850</v>
      </c>
      <c r="D48">
        <v>21</v>
      </c>
      <c r="E48" s="404">
        <v>171113173</v>
      </c>
      <c r="F48" s="415" t="str">
        <f t="shared" si="0"/>
        <v>Í1+-1È3IÎ</v>
      </c>
    </row>
    <row r="49" spans="1:6" ht="20.399999999999999">
      <c r="A49" s="403" t="s">
        <v>17851</v>
      </c>
      <c r="B49">
        <v>20000</v>
      </c>
      <c r="C49" t="s">
        <v>17852</v>
      </c>
      <c r="D49">
        <v>196</v>
      </c>
      <c r="E49" s="404">
        <v>171106326</v>
      </c>
      <c r="F49" s="415" t="str">
        <f t="shared" si="0"/>
        <v>Í1+&amp;@È6ÆÎ</v>
      </c>
    </row>
    <row r="50" spans="1:6" ht="20.399999999999999">
      <c r="A50" s="403" t="s">
        <v>17853</v>
      </c>
      <c r="B50">
        <v>53600</v>
      </c>
      <c r="C50" t="s">
        <v>17854</v>
      </c>
      <c r="D50">
        <v>453</v>
      </c>
      <c r="E50" s="404">
        <v>171107361</v>
      </c>
      <c r="F50" s="415" t="str">
        <f t="shared" si="0"/>
        <v>Í1+'DÈ1wÎ</v>
      </c>
    </row>
    <row r="51" spans="1:6" ht="20.399999999999999">
      <c r="A51" s="403" t="s">
        <v>17855</v>
      </c>
      <c r="B51">
        <v>23200</v>
      </c>
      <c r="C51" t="s">
        <v>17856</v>
      </c>
      <c r="D51">
        <v>155</v>
      </c>
      <c r="E51" s="404">
        <v>171105764</v>
      </c>
      <c r="F51" s="415" t="str">
        <f t="shared" si="0"/>
        <v>Í1+%lÈ4UÎ</v>
      </c>
    </row>
    <row r="52" spans="1:6" ht="20.399999999999999">
      <c r="A52" s="403" t="s">
        <v>17857</v>
      </c>
      <c r="B52">
        <v>26400</v>
      </c>
      <c r="C52" t="s">
        <v>17858</v>
      </c>
      <c r="D52">
        <v>279</v>
      </c>
      <c r="E52" s="404">
        <v>171106033</v>
      </c>
      <c r="F52" s="415" t="str">
        <f t="shared" si="0"/>
        <v>Í1+&amp;#È3cÎ</v>
      </c>
    </row>
    <row r="53" spans="1:6" ht="20.399999999999999">
      <c r="A53" s="403" t="s">
        <v>17859</v>
      </c>
      <c r="B53">
        <v>77600</v>
      </c>
      <c r="C53" t="s">
        <v>17860</v>
      </c>
      <c r="D53">
        <v>327</v>
      </c>
      <c r="E53" s="404">
        <v>171110276</v>
      </c>
      <c r="F53" s="415" t="str">
        <f t="shared" si="0"/>
        <v>Í1+*;È6zÎ</v>
      </c>
    </row>
    <row r="54" spans="1:6" ht="20.399999999999999">
      <c r="A54" s="403" t="s">
        <v>17861</v>
      </c>
      <c r="B54">
        <v>55200</v>
      </c>
      <c r="C54" t="s">
        <v>17862</v>
      </c>
      <c r="D54">
        <v>314</v>
      </c>
      <c r="E54" s="404">
        <v>171108141</v>
      </c>
      <c r="F54" s="415" t="str">
        <f t="shared" si="0"/>
        <v>Í1+(.È1"Î</v>
      </c>
    </row>
    <row r="55" spans="1:6" ht="20.399999999999999">
      <c r="A55" s="403" t="s">
        <v>17863</v>
      </c>
      <c r="B55">
        <v>53600</v>
      </c>
      <c r="C55" t="s">
        <v>17864</v>
      </c>
      <c r="D55">
        <v>42</v>
      </c>
      <c r="E55" s="404">
        <v>171108202</v>
      </c>
      <c r="F55" s="415" t="str">
        <f t="shared" si="0"/>
        <v>Í1+(4È2@Î</v>
      </c>
    </row>
    <row r="56" spans="1:6" ht="20.399999999999999">
      <c r="A56" s="403" t="s">
        <v>17865</v>
      </c>
      <c r="B56">
        <v>157600</v>
      </c>
      <c r="C56" t="s">
        <v>17866</v>
      </c>
      <c r="D56">
        <v>249</v>
      </c>
      <c r="E56" s="404">
        <v>171106351</v>
      </c>
      <c r="F56" s="415" t="str">
        <f t="shared" si="0"/>
        <v>Í1+&amp;CÈ1pÎ</v>
      </c>
    </row>
    <row r="57" spans="1:6" ht="20.399999999999999" hidden="1">
      <c r="A57" s="403" t="s">
        <v>17867</v>
      </c>
      <c r="B57">
        <v>10400</v>
      </c>
      <c r="C57" t="s">
        <v>17868</v>
      </c>
      <c r="D57">
        <v>562</v>
      </c>
      <c r="F57" s="415" t="e">
        <f t="shared" si="0"/>
        <v>#VALUE!</v>
      </c>
    </row>
    <row r="58" spans="1:6" ht="20.399999999999999">
      <c r="A58" s="403" t="s">
        <v>17869</v>
      </c>
      <c r="B58">
        <v>18400</v>
      </c>
      <c r="C58" t="s">
        <v>17870</v>
      </c>
      <c r="D58">
        <v>149</v>
      </c>
      <c r="E58" s="404">
        <v>171116344</v>
      </c>
      <c r="F58" s="415" t="str">
        <f t="shared" si="0"/>
        <v>Í1+0BÈ45Î</v>
      </c>
    </row>
    <row r="59" spans="1:6" ht="20.399999999999999">
      <c r="A59" s="403" t="s">
        <v>17871</v>
      </c>
      <c r="B59">
        <v>8800</v>
      </c>
      <c r="C59" t="s">
        <v>17872</v>
      </c>
      <c r="D59">
        <v>150</v>
      </c>
      <c r="E59" s="404">
        <v>171116345</v>
      </c>
      <c r="F59" s="415" t="str">
        <f t="shared" si="0"/>
        <v>Í1+0BÈ5;Î</v>
      </c>
    </row>
    <row r="60" spans="1:6" ht="20.399999999999999">
      <c r="A60" s="403" t="s">
        <v>17873</v>
      </c>
      <c r="B60">
        <v>3400</v>
      </c>
      <c r="C60" t="s">
        <v>17874</v>
      </c>
      <c r="D60">
        <v>443</v>
      </c>
      <c r="E60" s="404">
        <v>171113541</v>
      </c>
      <c r="F60" s="415" t="str">
        <f t="shared" si="0"/>
        <v>Í1+-VÈ1jÎ</v>
      </c>
    </row>
    <row r="61" spans="1:6" ht="20.399999999999999">
      <c r="A61" s="403" t="s">
        <v>17875</v>
      </c>
      <c r="B61">
        <v>26400</v>
      </c>
      <c r="C61" t="s">
        <v>17876</v>
      </c>
      <c r="D61">
        <v>425</v>
      </c>
      <c r="E61" s="404">
        <v>171116594</v>
      </c>
      <c r="F61" s="415" t="str">
        <f t="shared" si="0"/>
        <v>Í1+0[È42Î</v>
      </c>
    </row>
    <row r="62" spans="1:6" ht="20.399999999999999" hidden="1">
      <c r="A62" s="403" t="s">
        <v>17877</v>
      </c>
      <c r="B62">
        <v>60000</v>
      </c>
      <c r="C62" t="s">
        <v>17878</v>
      </c>
      <c r="D62">
        <v>161</v>
      </c>
      <c r="F62" s="415" t="e">
        <f t="shared" si="0"/>
        <v>#VALUE!</v>
      </c>
    </row>
    <row r="63" spans="1:6" ht="20.399999999999999">
      <c r="A63" s="403" t="s">
        <v>17879</v>
      </c>
      <c r="B63">
        <v>32800</v>
      </c>
      <c r="C63" t="s">
        <v>17880</v>
      </c>
      <c r="D63">
        <v>84</v>
      </c>
      <c r="E63" s="404">
        <v>171109318</v>
      </c>
      <c r="F63" s="415" t="str">
        <f t="shared" si="0"/>
        <v>Í1+)?È8,Î</v>
      </c>
    </row>
    <row r="64" spans="1:6" ht="20.399999999999999">
      <c r="A64" s="403" t="s">
        <v>17881</v>
      </c>
      <c r="B64">
        <v>7200</v>
      </c>
      <c r="C64" t="s">
        <v>17882</v>
      </c>
      <c r="D64">
        <v>63</v>
      </c>
      <c r="E64" s="404">
        <v>171110340</v>
      </c>
      <c r="F64" s="415" t="str">
        <f t="shared" si="0"/>
        <v>Í1+*BÈ0rÎ</v>
      </c>
    </row>
    <row r="65" spans="1:6" ht="20.399999999999999">
      <c r="A65" s="403" t="s">
        <v>17883</v>
      </c>
      <c r="B65">
        <v>26400</v>
      </c>
      <c r="C65" t="s">
        <v>17884</v>
      </c>
      <c r="D65">
        <v>136</v>
      </c>
      <c r="E65" s="404">
        <v>171105353</v>
      </c>
      <c r="F65" s="415" t="str">
        <f t="shared" si="0"/>
        <v>Í1+%CÈ3yÎ</v>
      </c>
    </row>
    <row r="66" spans="1:6" ht="20.399999999999999">
      <c r="A66" s="403" t="s">
        <v>17885</v>
      </c>
      <c r="B66">
        <v>8800</v>
      </c>
      <c r="C66" t="s">
        <v>17886</v>
      </c>
      <c r="D66">
        <v>58</v>
      </c>
      <c r="E66" s="404">
        <v>171118879</v>
      </c>
      <c r="F66" s="415" t="str">
        <f t="shared" si="0"/>
        <v>Í1+2wÈ9_Î</v>
      </c>
    </row>
    <row r="67" spans="1:6" ht="20.399999999999999">
      <c r="A67" s="403" t="s">
        <v>11588</v>
      </c>
      <c r="B67">
        <v>23200</v>
      </c>
      <c r="C67" t="s">
        <v>17887</v>
      </c>
      <c r="D67">
        <v>463</v>
      </c>
      <c r="E67" s="404">
        <v>171116628</v>
      </c>
      <c r="F67" s="415" t="str">
        <f t="shared" ref="F67:F130" si="1">Code128(E67)</f>
        <v>Í1+0^È8VÎ</v>
      </c>
    </row>
    <row r="68" spans="1:6" ht="20.399999999999999" hidden="1">
      <c r="A68" s="403" t="s">
        <v>17888</v>
      </c>
      <c r="B68">
        <v>12000</v>
      </c>
      <c r="C68" t="s">
        <v>17889</v>
      </c>
      <c r="D68">
        <v>266</v>
      </c>
      <c r="F68" s="415" t="e">
        <f t="shared" si="1"/>
        <v>#VALUE!</v>
      </c>
    </row>
    <row r="69" spans="1:6" ht="20.399999999999999">
      <c r="A69" s="403" t="s">
        <v>17890</v>
      </c>
      <c r="B69">
        <v>31200</v>
      </c>
      <c r="C69" t="s">
        <v>17891</v>
      </c>
      <c r="D69">
        <v>347</v>
      </c>
      <c r="E69" s="404">
        <v>171108173</v>
      </c>
      <c r="F69" s="415" t="str">
        <f t="shared" si="1"/>
        <v>Í1+(1È3:Î</v>
      </c>
    </row>
    <row r="70" spans="1:6" ht="20.399999999999999">
      <c r="A70" s="403" t="s">
        <v>17892</v>
      </c>
      <c r="B70">
        <v>12000</v>
      </c>
      <c r="C70" t="s">
        <v>17893</v>
      </c>
      <c r="D70">
        <v>131</v>
      </c>
      <c r="E70" s="404">
        <v>171105753</v>
      </c>
      <c r="F70" s="415" t="str">
        <f t="shared" si="1"/>
        <v>Í1+%kÈ3KÎ</v>
      </c>
    </row>
    <row r="71" spans="1:6" ht="20.399999999999999">
      <c r="A71" s="403" t="s">
        <v>17894</v>
      </c>
      <c r="B71">
        <v>29600</v>
      </c>
      <c r="C71" t="s">
        <v>17895</v>
      </c>
      <c r="D71">
        <v>256</v>
      </c>
      <c r="E71" s="404">
        <v>171106357</v>
      </c>
      <c r="F71" s="415" t="str">
        <f t="shared" si="1"/>
        <v>Í1+&amp;CÈ7-Î</v>
      </c>
    </row>
    <row r="72" spans="1:6" ht="20.399999999999999">
      <c r="A72" s="403" t="s">
        <v>17896</v>
      </c>
      <c r="B72">
        <v>13600</v>
      </c>
      <c r="C72" t="s">
        <v>17897</v>
      </c>
      <c r="D72">
        <v>234</v>
      </c>
      <c r="E72" s="404">
        <v>171111486</v>
      </c>
      <c r="F72" s="415" t="str">
        <f t="shared" si="1"/>
        <v>Í1++PÈ6jÎ</v>
      </c>
    </row>
    <row r="73" spans="1:6" ht="20.399999999999999">
      <c r="A73" s="403" t="s">
        <v>17898</v>
      </c>
      <c r="B73">
        <v>50400</v>
      </c>
      <c r="C73" t="s">
        <v>17899</v>
      </c>
      <c r="D73">
        <v>63</v>
      </c>
      <c r="E73" s="404">
        <v>171105287</v>
      </c>
      <c r="F73" s="415" t="str">
        <f t="shared" si="1"/>
        <v>Í1+%&lt;È7uÎ</v>
      </c>
    </row>
    <row r="74" spans="1:6" ht="20.399999999999999">
      <c r="A74" s="403" t="s">
        <v>17900</v>
      </c>
      <c r="B74">
        <v>21600</v>
      </c>
      <c r="C74" t="s">
        <v>17901</v>
      </c>
      <c r="D74">
        <v>409</v>
      </c>
      <c r="E74" s="404">
        <v>171106429</v>
      </c>
      <c r="F74" s="415" t="str">
        <f t="shared" si="1"/>
        <v>Í1+&amp;JÈ9UÎ</v>
      </c>
    </row>
    <row r="75" spans="1:6" ht="20.399999999999999">
      <c r="A75" s="403" t="s">
        <v>17902</v>
      </c>
      <c r="B75">
        <v>23200</v>
      </c>
      <c r="C75" t="s">
        <v>17903</v>
      </c>
      <c r="D75">
        <v>90</v>
      </c>
      <c r="E75" s="404">
        <v>171112296</v>
      </c>
      <c r="F75" s="415" t="str">
        <f t="shared" si="1"/>
        <v>Í1+,=È6!Î</v>
      </c>
    </row>
    <row r="76" spans="1:6" ht="20.399999999999999" hidden="1">
      <c r="A76" s="403" t="s">
        <v>17904</v>
      </c>
      <c r="B76">
        <v>13600</v>
      </c>
      <c r="C76" t="s">
        <v>17905</v>
      </c>
      <c r="D76">
        <v>562</v>
      </c>
      <c r="F76" s="415" t="e">
        <f t="shared" si="1"/>
        <v>#VALUE!</v>
      </c>
    </row>
    <row r="77" spans="1:6" ht="20.399999999999999">
      <c r="A77" s="403" t="s">
        <v>17906</v>
      </c>
      <c r="B77">
        <v>8800</v>
      </c>
      <c r="C77" t="s">
        <v>17907</v>
      </c>
      <c r="D77">
        <v>245</v>
      </c>
      <c r="E77" s="404">
        <v>171107849</v>
      </c>
      <c r="F77" s="415" t="str">
        <f t="shared" si="1"/>
        <v>Í1+'tÈ92Î</v>
      </c>
    </row>
    <row r="78" spans="1:6" ht="20.399999999999999">
      <c r="A78" s="403" t="s">
        <v>17908</v>
      </c>
      <c r="B78">
        <v>32800</v>
      </c>
      <c r="C78" t="s">
        <v>17909</v>
      </c>
      <c r="D78">
        <v>106</v>
      </c>
      <c r="E78" s="404">
        <v>171105724</v>
      </c>
      <c r="F78" s="415" t="str">
        <f t="shared" si="1"/>
        <v>Í1+%hÈ4EÎ</v>
      </c>
    </row>
    <row r="79" spans="1:6" ht="20.399999999999999">
      <c r="A79" s="403" t="s">
        <v>17910</v>
      </c>
      <c r="B79">
        <v>24800</v>
      </c>
      <c r="C79" t="s">
        <v>17911</v>
      </c>
      <c r="D79">
        <v>58</v>
      </c>
      <c r="E79" s="404">
        <v>171105108</v>
      </c>
      <c r="F79" s="415" t="str">
        <f t="shared" si="1"/>
        <v>Í1+%*È83Î</v>
      </c>
    </row>
    <row r="80" spans="1:6" ht="20.399999999999999" hidden="1">
      <c r="A80" s="403" t="s">
        <v>17912</v>
      </c>
      <c r="B80">
        <v>32800</v>
      </c>
      <c r="C80" t="s">
        <v>17913</v>
      </c>
      <c r="D80">
        <v>173</v>
      </c>
      <c r="F80" s="415" t="e">
        <f t="shared" si="1"/>
        <v>#VALUE!</v>
      </c>
    </row>
    <row r="81" spans="1:6" ht="20.399999999999999">
      <c r="A81" s="403" t="s">
        <v>17914</v>
      </c>
      <c r="B81">
        <v>40800</v>
      </c>
      <c r="C81" t="s">
        <v>17915</v>
      </c>
      <c r="D81">
        <v>416</v>
      </c>
      <c r="E81" s="404">
        <v>171113468</v>
      </c>
      <c r="F81" s="415" t="str">
        <f t="shared" si="1"/>
        <v>Í1+-NÈ8tÎ</v>
      </c>
    </row>
    <row r="82" spans="1:6" ht="20.399999999999999">
      <c r="A82" s="403" t="s">
        <v>17916</v>
      </c>
      <c r="B82">
        <v>10400</v>
      </c>
      <c r="C82" t="s">
        <v>17917</v>
      </c>
      <c r="D82">
        <v>377</v>
      </c>
      <c r="E82" s="404">
        <v>171116550</v>
      </c>
      <c r="F82" s="415" t="str">
        <f t="shared" si="1"/>
        <v>Í1+0WÈ0qÎ</v>
      </c>
    </row>
    <row r="83" spans="1:6" ht="20.399999999999999">
      <c r="A83" s="403" t="s">
        <v>17918</v>
      </c>
      <c r="B83">
        <v>28000</v>
      </c>
      <c r="C83" t="s">
        <v>17919</v>
      </c>
      <c r="D83">
        <v>163</v>
      </c>
      <c r="E83" s="404">
        <v>171106230</v>
      </c>
      <c r="F83" s="415" t="str">
        <f t="shared" si="1"/>
        <v>Í1+&amp;7È0:Î</v>
      </c>
    </row>
    <row r="84" spans="1:6" ht="20.399999999999999">
      <c r="A84" s="403" t="s">
        <v>17920</v>
      </c>
      <c r="B84">
        <v>88800</v>
      </c>
      <c r="C84" t="s">
        <v>17921</v>
      </c>
      <c r="D84">
        <v>123</v>
      </c>
      <c r="E84" s="404">
        <v>171106207</v>
      </c>
      <c r="F84" s="415" t="str">
        <f t="shared" si="1"/>
        <v>Í1+&amp;4È7XÎ</v>
      </c>
    </row>
    <row r="85" spans="1:6" ht="20.399999999999999">
      <c r="A85" s="403" t="s">
        <v>17922</v>
      </c>
      <c r="B85">
        <v>28000</v>
      </c>
      <c r="C85" t="s">
        <v>17923</v>
      </c>
      <c r="D85">
        <v>348</v>
      </c>
      <c r="E85" s="404">
        <v>171104846</v>
      </c>
      <c r="F85" s="415" t="str">
        <f t="shared" si="1"/>
        <v>Í1+$tÈ6~Î</v>
      </c>
    </row>
    <row r="86" spans="1:6" ht="20.399999999999999">
      <c r="A86" s="403" t="s">
        <v>12628</v>
      </c>
      <c r="B86">
        <v>7200</v>
      </c>
      <c r="C86" t="s">
        <v>17924</v>
      </c>
      <c r="D86">
        <v>91</v>
      </c>
      <c r="E86" s="404">
        <v>171112297</v>
      </c>
      <c r="F86" s="415" t="str">
        <f t="shared" si="1"/>
        <v>Í1+,=È7'Î</v>
      </c>
    </row>
    <row r="87" spans="1:6" ht="20.399999999999999">
      <c r="A87" s="403" t="s">
        <v>17925</v>
      </c>
      <c r="B87">
        <v>23200</v>
      </c>
      <c r="C87" t="s">
        <v>17926</v>
      </c>
      <c r="D87">
        <v>422</v>
      </c>
      <c r="E87" s="404">
        <v>171110146</v>
      </c>
      <c r="F87" s="415" t="str">
        <f t="shared" si="1"/>
        <v>Í1+*.È6FÎ</v>
      </c>
    </row>
    <row r="88" spans="1:6" ht="20.399999999999999" hidden="1">
      <c r="A88" s="403" t="s">
        <v>17927</v>
      </c>
      <c r="B88">
        <v>16800</v>
      </c>
      <c r="C88" t="s">
        <v>17928</v>
      </c>
      <c r="D88">
        <v>485</v>
      </c>
      <c r="F88" s="415" t="e">
        <f t="shared" si="1"/>
        <v>#VALUE!</v>
      </c>
    </row>
    <row r="89" spans="1:6" ht="20.399999999999999" hidden="1">
      <c r="A89" s="403" t="s">
        <v>17929</v>
      </c>
      <c r="B89">
        <v>12000</v>
      </c>
      <c r="C89" t="s">
        <v>17930</v>
      </c>
      <c r="D89">
        <v>118</v>
      </c>
      <c r="F89" s="415" t="e">
        <f t="shared" si="1"/>
        <v>#VALUE!</v>
      </c>
    </row>
    <row r="90" spans="1:6" ht="20.399999999999999" hidden="1">
      <c r="A90" s="403" t="s">
        <v>17931</v>
      </c>
      <c r="B90">
        <v>7200</v>
      </c>
      <c r="C90" t="s">
        <v>17932</v>
      </c>
      <c r="D90">
        <v>120</v>
      </c>
      <c r="F90" s="415" t="e">
        <f t="shared" si="1"/>
        <v>#VALUE!</v>
      </c>
    </row>
    <row r="91" spans="1:6" ht="20.399999999999999" hidden="1">
      <c r="A91" s="403" t="s">
        <v>17933</v>
      </c>
      <c r="B91">
        <v>10400</v>
      </c>
      <c r="C91" t="s">
        <v>17934</v>
      </c>
      <c r="D91">
        <v>598</v>
      </c>
      <c r="F91" s="415" t="e">
        <f t="shared" si="1"/>
        <v>#VALUE!</v>
      </c>
    </row>
    <row r="92" spans="1:6" ht="20.399999999999999">
      <c r="A92" s="403" t="s">
        <v>17935</v>
      </c>
      <c r="B92">
        <v>13600</v>
      </c>
      <c r="C92" t="s">
        <v>17936</v>
      </c>
      <c r="D92">
        <v>146</v>
      </c>
      <c r="E92" s="404">
        <v>171118947</v>
      </c>
      <c r="F92" s="415" t="str">
        <f t="shared" si="1"/>
        <v>Í1+2~È7oÎ</v>
      </c>
    </row>
    <row r="93" spans="1:6" ht="20.399999999999999">
      <c r="A93" s="403" t="s">
        <v>17937</v>
      </c>
      <c r="B93">
        <v>13600</v>
      </c>
      <c r="C93" t="s">
        <v>17938</v>
      </c>
      <c r="D93">
        <v>19</v>
      </c>
      <c r="E93" s="404">
        <v>171109284</v>
      </c>
      <c r="F93" s="415" t="str">
        <f t="shared" si="1"/>
        <v>Í1+)&lt;È4oÎ</v>
      </c>
    </row>
    <row r="94" spans="1:6" ht="20.399999999999999" hidden="1">
      <c r="A94" s="403" t="s">
        <v>17939</v>
      </c>
      <c r="B94">
        <v>143200</v>
      </c>
      <c r="C94" t="s">
        <v>17940</v>
      </c>
      <c r="D94">
        <v>56</v>
      </c>
      <c r="F94" s="415" t="e">
        <f t="shared" si="1"/>
        <v>#VALUE!</v>
      </c>
    </row>
    <row r="95" spans="1:6" ht="20.399999999999999">
      <c r="A95" s="403" t="s">
        <v>17941</v>
      </c>
      <c r="B95">
        <v>50400</v>
      </c>
      <c r="C95" t="s">
        <v>17942</v>
      </c>
      <c r="D95">
        <v>340</v>
      </c>
      <c r="E95" s="404">
        <v>171106391</v>
      </c>
      <c r="F95" s="415" t="str">
        <f t="shared" si="1"/>
        <v>Í1+&amp;GÈ1ÄÎ</v>
      </c>
    </row>
    <row r="96" spans="1:6" ht="20.399999999999999">
      <c r="A96" s="403" t="s">
        <v>17943</v>
      </c>
      <c r="B96">
        <v>26400</v>
      </c>
      <c r="C96" t="s">
        <v>17944</v>
      </c>
      <c r="D96">
        <v>101</v>
      </c>
      <c r="E96" s="404">
        <v>171113496</v>
      </c>
      <c r="F96" s="415" t="str">
        <f t="shared" si="1"/>
        <v>Í1+-QÈ6tÎ</v>
      </c>
    </row>
    <row r="97" spans="1:6" ht="20.399999999999999" hidden="1">
      <c r="A97" s="403" t="s">
        <v>17945</v>
      </c>
      <c r="B97">
        <v>10400</v>
      </c>
      <c r="C97" t="s">
        <v>17946</v>
      </c>
      <c r="D97">
        <v>569</v>
      </c>
      <c r="F97" s="415" t="e">
        <f t="shared" si="1"/>
        <v>#VALUE!</v>
      </c>
    </row>
    <row r="98" spans="1:6" ht="20.399999999999999">
      <c r="A98" s="403" t="s">
        <v>17947</v>
      </c>
      <c r="B98">
        <v>88800</v>
      </c>
      <c r="C98" t="s">
        <v>17948</v>
      </c>
      <c r="D98">
        <v>125</v>
      </c>
      <c r="E98" s="404">
        <v>171108351</v>
      </c>
      <c r="F98" s="415" t="str">
        <f t="shared" si="1"/>
        <v>Í1+(CÈ1vÎ</v>
      </c>
    </row>
    <row r="99" spans="1:6" ht="20.399999999999999" hidden="1">
      <c r="A99" s="403" t="s">
        <v>17949</v>
      </c>
      <c r="B99">
        <v>29600</v>
      </c>
      <c r="C99" t="s">
        <v>17950</v>
      </c>
      <c r="D99">
        <v>574</v>
      </c>
      <c r="F99" s="415" t="e">
        <f t="shared" si="1"/>
        <v>#VALUE!</v>
      </c>
    </row>
    <row r="100" spans="1:6" ht="20.399999999999999">
      <c r="A100" s="403" t="s">
        <v>17951</v>
      </c>
      <c r="B100">
        <v>32800</v>
      </c>
      <c r="C100" t="s">
        <v>17952</v>
      </c>
      <c r="D100">
        <v>231</v>
      </c>
      <c r="E100" s="404">
        <v>171105535</v>
      </c>
      <c r="F100" s="415" t="str">
        <f t="shared" si="1"/>
        <v>Í1+%UÈ5fÎ</v>
      </c>
    </row>
    <row r="101" spans="1:6" ht="20.399999999999999" hidden="1">
      <c r="A101" s="403" t="s">
        <v>17953</v>
      </c>
      <c r="B101">
        <v>31200</v>
      </c>
      <c r="C101" t="s">
        <v>17954</v>
      </c>
      <c r="D101">
        <v>311</v>
      </c>
      <c r="F101" s="415" t="e">
        <f t="shared" si="1"/>
        <v>#VALUE!</v>
      </c>
    </row>
    <row r="102" spans="1:6" ht="20.399999999999999">
      <c r="A102" s="403" t="s">
        <v>17955</v>
      </c>
      <c r="B102">
        <v>8800</v>
      </c>
      <c r="C102" t="s">
        <v>17956</v>
      </c>
      <c r="D102">
        <v>445</v>
      </c>
      <c r="E102" s="404">
        <v>171106460</v>
      </c>
      <c r="F102" s="415" t="str">
        <f t="shared" si="1"/>
        <v>Í1+&amp;NÈ0/Î</v>
      </c>
    </row>
    <row r="103" spans="1:6" ht="20.399999999999999">
      <c r="A103" s="403" t="s">
        <v>17957</v>
      </c>
      <c r="B103">
        <v>72800</v>
      </c>
      <c r="C103" t="s">
        <v>17958</v>
      </c>
      <c r="D103">
        <v>124</v>
      </c>
      <c r="E103" s="404">
        <v>171108350</v>
      </c>
      <c r="F103" s="415" t="str">
        <f t="shared" si="1"/>
        <v>Í1+(CÈ0pÎ</v>
      </c>
    </row>
    <row r="104" spans="1:6" ht="20.399999999999999">
      <c r="A104" s="403" t="s">
        <v>17959</v>
      </c>
      <c r="B104">
        <v>7200</v>
      </c>
      <c r="C104" t="s">
        <v>17960</v>
      </c>
      <c r="D104">
        <v>130</v>
      </c>
      <c r="E104" s="404">
        <v>171108355</v>
      </c>
      <c r="F104" s="415" t="str">
        <f t="shared" si="1"/>
        <v>Í1+(CÈ5'Î</v>
      </c>
    </row>
    <row r="105" spans="1:6" ht="20.399999999999999">
      <c r="A105" s="403" t="s">
        <v>17961</v>
      </c>
      <c r="B105">
        <v>111200</v>
      </c>
      <c r="C105" t="s">
        <v>17962</v>
      </c>
      <c r="D105">
        <v>179</v>
      </c>
      <c r="E105" s="404">
        <v>171105456</v>
      </c>
      <c r="F105" s="415" t="str">
        <f t="shared" si="1"/>
        <v>Í1+%MÈ6LÎ</v>
      </c>
    </row>
    <row r="106" spans="1:6" ht="20.399999999999999">
      <c r="A106" s="403" t="s">
        <v>17963</v>
      </c>
      <c r="B106">
        <v>61600</v>
      </c>
      <c r="C106" t="s">
        <v>17964</v>
      </c>
      <c r="D106">
        <v>178</v>
      </c>
      <c r="E106" s="404">
        <v>171105455</v>
      </c>
      <c r="F106" s="415" t="str">
        <f t="shared" si="1"/>
        <v>Í1+%MÈ5FÎ</v>
      </c>
    </row>
    <row r="107" spans="1:6" ht="20.399999999999999">
      <c r="A107" s="403" t="s">
        <v>17965</v>
      </c>
      <c r="B107">
        <v>18400</v>
      </c>
      <c r="C107" t="s">
        <v>17966</v>
      </c>
      <c r="D107">
        <v>2</v>
      </c>
      <c r="E107" s="404">
        <v>171111667</v>
      </c>
      <c r="F107" s="415" t="str">
        <f t="shared" si="1"/>
        <v>Í1++bÈ7QÎ</v>
      </c>
    </row>
    <row r="108" spans="1:6" ht="20.399999999999999" hidden="1">
      <c r="A108" s="403" t="s">
        <v>17967</v>
      </c>
      <c r="B108">
        <v>13600</v>
      </c>
      <c r="C108" t="s">
        <v>17968</v>
      </c>
      <c r="D108">
        <v>501</v>
      </c>
      <c r="F108" s="415" t="e">
        <f t="shared" si="1"/>
        <v>#VALUE!</v>
      </c>
    </row>
    <row r="109" spans="1:6" ht="20.399999999999999" hidden="1">
      <c r="A109" s="403" t="s">
        <v>17969</v>
      </c>
      <c r="B109">
        <v>20000</v>
      </c>
      <c r="C109" t="s">
        <v>17970</v>
      </c>
      <c r="D109">
        <v>512</v>
      </c>
      <c r="F109" s="415" t="e">
        <f t="shared" si="1"/>
        <v>#VALUE!</v>
      </c>
    </row>
    <row r="110" spans="1:6" ht="20.399999999999999">
      <c r="A110" s="403" t="s">
        <v>17971</v>
      </c>
      <c r="B110">
        <v>42400</v>
      </c>
      <c r="C110" t="s">
        <v>17972</v>
      </c>
      <c r="D110">
        <v>148</v>
      </c>
      <c r="E110" s="404">
        <v>171108367</v>
      </c>
      <c r="F110" s="415" t="str">
        <f t="shared" si="1"/>
        <v>Í1+(DÈ77Î</v>
      </c>
    </row>
    <row r="111" spans="1:6" ht="20.399999999999999">
      <c r="A111" s="403" t="s">
        <v>17973</v>
      </c>
      <c r="B111">
        <v>56800</v>
      </c>
      <c r="C111" t="s">
        <v>17974</v>
      </c>
      <c r="D111">
        <v>149</v>
      </c>
      <c r="E111" s="404">
        <v>171108368</v>
      </c>
      <c r="F111" s="415" t="str">
        <f t="shared" si="1"/>
        <v>Í1+(DÈ8=Î</v>
      </c>
    </row>
    <row r="112" spans="1:6" ht="20.399999999999999">
      <c r="A112" s="403" t="s">
        <v>21792</v>
      </c>
      <c r="B112">
        <v>7200</v>
      </c>
      <c r="C112" t="s">
        <v>21793</v>
      </c>
      <c r="D112">
        <v>211</v>
      </c>
      <c r="E112" s="404">
        <v>171119005</v>
      </c>
      <c r="F112" s="415" t="str">
        <f t="shared" si="1"/>
        <v>Í1+3ÂÈ5#Î</v>
      </c>
    </row>
    <row r="113" spans="1:6" ht="20.399999999999999" hidden="1">
      <c r="A113" s="403" t="s">
        <v>17975</v>
      </c>
      <c r="B113">
        <v>7200</v>
      </c>
      <c r="C113" t="s">
        <v>17976</v>
      </c>
      <c r="D113">
        <v>585</v>
      </c>
      <c r="F113" s="415" t="e">
        <f t="shared" si="1"/>
        <v>#VALUE!</v>
      </c>
    </row>
    <row r="114" spans="1:6" ht="20.399999999999999" hidden="1">
      <c r="A114" s="403" t="s">
        <v>17977</v>
      </c>
      <c r="B114">
        <v>18400</v>
      </c>
      <c r="C114" t="s">
        <v>17978</v>
      </c>
      <c r="D114">
        <v>342</v>
      </c>
      <c r="F114" s="415" t="e">
        <f t="shared" si="1"/>
        <v>#VALUE!</v>
      </c>
    </row>
    <row r="115" spans="1:6" ht="20.399999999999999">
      <c r="A115" s="403" t="s">
        <v>10448</v>
      </c>
      <c r="B115">
        <v>52000</v>
      </c>
      <c r="C115" t="s">
        <v>17979</v>
      </c>
      <c r="D115">
        <v>399</v>
      </c>
      <c r="E115" s="404">
        <v>171107532</v>
      </c>
      <c r="F115" s="415" t="str">
        <f t="shared" si="1"/>
        <v>Í1+'UÈ2ZÎ</v>
      </c>
    </row>
    <row r="116" spans="1:6" ht="20.399999999999999">
      <c r="A116" s="403" t="s">
        <v>17980</v>
      </c>
      <c r="B116">
        <v>7200</v>
      </c>
      <c r="C116" t="s">
        <v>17981</v>
      </c>
      <c r="D116">
        <v>307</v>
      </c>
      <c r="E116" s="404">
        <v>171115233</v>
      </c>
      <c r="F116" s="415" t="str">
        <f t="shared" si="1"/>
        <v>Í1+/7È3gÎ</v>
      </c>
    </row>
    <row r="117" spans="1:6" ht="20.399999999999999" hidden="1">
      <c r="A117" s="403" t="s">
        <v>17982</v>
      </c>
      <c r="B117">
        <v>32800</v>
      </c>
      <c r="C117" t="s">
        <v>17983</v>
      </c>
      <c r="D117">
        <v>308</v>
      </c>
      <c r="F117" s="415" t="e">
        <f t="shared" si="1"/>
        <v>#VALUE!</v>
      </c>
    </row>
    <row r="118" spans="1:6" ht="20.399999999999999">
      <c r="A118" s="403" t="s">
        <v>17984</v>
      </c>
      <c r="B118">
        <v>69600</v>
      </c>
      <c r="C118" t="s">
        <v>17985</v>
      </c>
      <c r="D118">
        <v>297</v>
      </c>
      <c r="E118" s="404">
        <v>171115224</v>
      </c>
      <c r="F118" s="415" t="str">
        <f t="shared" si="1"/>
        <v>Í1+/6È4iÎ</v>
      </c>
    </row>
    <row r="119" spans="1:6" ht="20.399999999999999">
      <c r="A119" s="403" t="s">
        <v>17986</v>
      </c>
      <c r="B119">
        <v>44000</v>
      </c>
      <c r="C119" t="s">
        <v>17987</v>
      </c>
      <c r="D119">
        <v>254</v>
      </c>
      <c r="E119" s="404">
        <v>171104898</v>
      </c>
      <c r="F119" s="415" t="str">
        <f t="shared" si="1"/>
        <v>Í1+$yÈ87Î</v>
      </c>
    </row>
    <row r="120" spans="1:6" ht="20.399999999999999">
      <c r="A120" s="403" t="s">
        <v>17988</v>
      </c>
      <c r="B120">
        <v>16800</v>
      </c>
      <c r="C120" t="s">
        <v>17989</v>
      </c>
      <c r="D120">
        <v>461</v>
      </c>
      <c r="E120" s="404">
        <v>171113501</v>
      </c>
      <c r="F120" s="415" t="str">
        <f t="shared" si="1"/>
        <v>Í1+-RÈ1ZÎ</v>
      </c>
    </row>
    <row r="121" spans="1:6" ht="20.399999999999999">
      <c r="A121" s="403" t="s">
        <v>17990</v>
      </c>
      <c r="B121">
        <v>26400</v>
      </c>
      <c r="C121" t="s">
        <v>17991</v>
      </c>
      <c r="D121">
        <v>462</v>
      </c>
      <c r="E121" s="404">
        <v>171111507</v>
      </c>
      <c r="F121" s="415" t="str">
        <f t="shared" si="1"/>
        <v>Í1++RÈ7xÎ</v>
      </c>
    </row>
    <row r="122" spans="1:6" ht="20.399999999999999">
      <c r="A122" s="403" t="s">
        <v>17992</v>
      </c>
      <c r="B122">
        <v>21600</v>
      </c>
      <c r="C122" t="s">
        <v>17993</v>
      </c>
      <c r="D122">
        <v>292</v>
      </c>
      <c r="E122" s="404">
        <v>171106098</v>
      </c>
      <c r="F122" s="415" t="str">
        <f t="shared" si="1"/>
        <v>Í1+&amp;)È82Î</v>
      </c>
    </row>
    <row r="123" spans="1:6" ht="20.399999999999999">
      <c r="A123" s="403" t="s">
        <v>4396</v>
      </c>
      <c r="B123">
        <v>7200</v>
      </c>
      <c r="C123" t="s">
        <v>17994</v>
      </c>
      <c r="D123">
        <v>441</v>
      </c>
      <c r="E123" s="404">
        <v>171109385</v>
      </c>
      <c r="F123" s="415" t="str">
        <f t="shared" si="1"/>
        <v>Í1+)FÈ56Î</v>
      </c>
    </row>
    <row r="124" spans="1:6" ht="20.399999999999999">
      <c r="A124" s="403" t="s">
        <v>10520</v>
      </c>
      <c r="B124">
        <v>3400</v>
      </c>
      <c r="C124" t="s">
        <v>17995</v>
      </c>
      <c r="D124">
        <v>36</v>
      </c>
      <c r="E124" s="404">
        <v>171108200</v>
      </c>
      <c r="F124" s="415" t="str">
        <f t="shared" si="1"/>
        <v>Í1+(4È04Î</v>
      </c>
    </row>
    <row r="125" spans="1:6" ht="20.399999999999999">
      <c r="A125" s="403" t="s">
        <v>17996</v>
      </c>
      <c r="B125">
        <v>36000</v>
      </c>
      <c r="C125" t="s">
        <v>17997</v>
      </c>
      <c r="D125">
        <v>29</v>
      </c>
      <c r="E125" s="404">
        <v>171108286</v>
      </c>
      <c r="F125" s="415" t="str">
        <f t="shared" si="1"/>
        <v>Í1+(&lt;È6xÎ</v>
      </c>
    </row>
    <row r="126" spans="1:6" ht="20.399999999999999">
      <c r="A126" s="403" t="s">
        <v>17998</v>
      </c>
      <c r="B126">
        <v>42400</v>
      </c>
      <c r="C126" t="s">
        <v>17999</v>
      </c>
      <c r="D126">
        <v>96</v>
      </c>
      <c r="E126" s="404">
        <v>171112302</v>
      </c>
      <c r="F126" s="415" t="str">
        <f t="shared" si="1"/>
        <v>Í1+,&gt;È2tÎ</v>
      </c>
    </row>
    <row r="127" spans="1:6" ht="20.399999999999999" hidden="1">
      <c r="A127" s="403" t="s">
        <v>18000</v>
      </c>
      <c r="B127">
        <v>10400</v>
      </c>
      <c r="C127" t="s">
        <v>18001</v>
      </c>
      <c r="D127">
        <v>540</v>
      </c>
      <c r="F127" s="415" t="e">
        <f t="shared" si="1"/>
        <v>#VALUE!</v>
      </c>
    </row>
    <row r="128" spans="1:6" ht="20.399999999999999">
      <c r="A128" s="403" t="s">
        <v>18002</v>
      </c>
      <c r="B128">
        <v>21600</v>
      </c>
      <c r="C128" t="s">
        <v>18003</v>
      </c>
      <c r="D128">
        <v>89</v>
      </c>
      <c r="E128" s="404">
        <v>171112295</v>
      </c>
      <c r="F128" s="415" t="str">
        <f t="shared" si="1"/>
        <v>Í1+,=È5ÆÎ</v>
      </c>
    </row>
    <row r="129" spans="1:6" ht="20.399999999999999">
      <c r="A129" s="403" t="s">
        <v>18004</v>
      </c>
      <c r="B129">
        <v>26400</v>
      </c>
      <c r="C129" t="s">
        <v>18005</v>
      </c>
      <c r="D129">
        <v>437</v>
      </c>
      <c r="E129" s="404">
        <v>171108137</v>
      </c>
      <c r="F129" s="415" t="str">
        <f t="shared" si="1"/>
        <v>Í1+(-È7BÎ</v>
      </c>
    </row>
    <row r="130" spans="1:6" ht="20.399999999999999">
      <c r="A130" s="403" t="s">
        <v>18006</v>
      </c>
      <c r="B130">
        <v>34400</v>
      </c>
      <c r="C130" t="s">
        <v>18007</v>
      </c>
      <c r="D130">
        <v>335</v>
      </c>
      <c r="E130" s="404">
        <v>171109194</v>
      </c>
      <c r="F130" s="415" t="str">
        <f t="shared" si="1"/>
        <v>Í1+)3È4KÎ</v>
      </c>
    </row>
    <row r="131" spans="1:6" ht="20.399999999999999">
      <c r="A131" s="403" t="s">
        <v>18008</v>
      </c>
      <c r="B131">
        <v>31200</v>
      </c>
      <c r="C131" t="s">
        <v>18009</v>
      </c>
      <c r="D131">
        <v>233</v>
      </c>
      <c r="E131" s="404">
        <v>171105533</v>
      </c>
      <c r="F131" s="415" t="str">
        <f t="shared" ref="F131:F194" si="2">Code128(E131)</f>
        <v>Í1+%UÈ3ZÎ</v>
      </c>
    </row>
    <row r="132" spans="1:6" ht="20.399999999999999">
      <c r="A132" s="403" t="s">
        <v>18010</v>
      </c>
      <c r="B132">
        <v>36000</v>
      </c>
      <c r="C132" t="s">
        <v>18011</v>
      </c>
      <c r="D132">
        <v>309</v>
      </c>
      <c r="E132" s="404">
        <v>171116489</v>
      </c>
      <c r="F132" s="415" t="str">
        <f t="shared" si="2"/>
        <v>Í1+0PÈ9$Î</v>
      </c>
    </row>
    <row r="133" spans="1:6" ht="20.399999999999999">
      <c r="A133" s="403" t="s">
        <v>18012</v>
      </c>
      <c r="B133">
        <v>28000</v>
      </c>
      <c r="C133" t="s">
        <v>18013</v>
      </c>
      <c r="D133">
        <v>252</v>
      </c>
      <c r="E133" s="404">
        <v>171116441</v>
      </c>
      <c r="F133" s="415" t="str">
        <f t="shared" si="2"/>
        <v>Í1+0LÈ1KÎ</v>
      </c>
    </row>
    <row r="134" spans="1:6" ht="20.399999999999999" hidden="1">
      <c r="A134" s="403" t="s">
        <v>18014</v>
      </c>
      <c r="B134">
        <v>20000</v>
      </c>
      <c r="C134" t="s">
        <v>18015</v>
      </c>
      <c r="D134">
        <v>550</v>
      </c>
      <c r="F134" s="415" t="e">
        <f t="shared" si="2"/>
        <v>#VALUE!</v>
      </c>
    </row>
    <row r="135" spans="1:6" ht="20.399999999999999">
      <c r="A135" s="403" t="s">
        <v>18016</v>
      </c>
      <c r="B135">
        <v>12000</v>
      </c>
      <c r="C135" t="s">
        <v>18017</v>
      </c>
      <c r="D135">
        <v>164</v>
      </c>
      <c r="E135" s="404">
        <v>171106307</v>
      </c>
      <c r="F135" s="415" t="str">
        <f t="shared" si="2"/>
        <v>Í1+&amp;&gt;È7ÄÎ</v>
      </c>
    </row>
    <row r="136" spans="1:6" ht="20.399999999999999">
      <c r="A136" s="403" t="s">
        <v>18018</v>
      </c>
      <c r="B136">
        <v>39200</v>
      </c>
      <c r="C136" t="s">
        <v>18019</v>
      </c>
      <c r="D136">
        <v>196</v>
      </c>
      <c r="E136" s="404">
        <v>171111471</v>
      </c>
      <c r="F136" s="415" t="str">
        <f t="shared" si="2"/>
        <v>Í1++OÈ1HÎ</v>
      </c>
    </row>
    <row r="137" spans="1:6" ht="20.399999999999999">
      <c r="A137" s="403" t="s">
        <v>18020</v>
      </c>
      <c r="B137">
        <v>16800</v>
      </c>
      <c r="C137" t="s">
        <v>18021</v>
      </c>
      <c r="D137">
        <v>184</v>
      </c>
      <c r="E137" s="404">
        <v>171113384</v>
      </c>
      <c r="F137" s="415" t="str">
        <f t="shared" si="2"/>
        <v>Í1+-FÈ4&lt;Î</v>
      </c>
    </row>
    <row r="138" spans="1:6" ht="20.399999999999999" hidden="1">
      <c r="A138" s="403" t="s">
        <v>18022</v>
      </c>
      <c r="B138">
        <v>4700</v>
      </c>
      <c r="C138" t="s">
        <v>18023</v>
      </c>
      <c r="D138">
        <v>127</v>
      </c>
      <c r="F138" s="415" t="e">
        <f t="shared" si="2"/>
        <v>#VALUE!</v>
      </c>
    </row>
    <row r="139" spans="1:6" ht="20.399999999999999">
      <c r="A139" s="403" t="s">
        <v>18024</v>
      </c>
      <c r="B139">
        <v>37600</v>
      </c>
      <c r="C139" t="s">
        <v>18025</v>
      </c>
      <c r="D139">
        <v>430</v>
      </c>
      <c r="E139" s="404">
        <v>171106062</v>
      </c>
      <c r="F139" s="415" t="str">
        <f t="shared" si="2"/>
        <v>Í1+&amp;&amp;È2iÎ</v>
      </c>
    </row>
    <row r="140" spans="1:6" ht="20.399999999999999">
      <c r="A140" s="403" t="s">
        <v>18026</v>
      </c>
      <c r="B140">
        <v>13600</v>
      </c>
      <c r="C140" t="s">
        <v>18027</v>
      </c>
      <c r="D140">
        <v>378</v>
      </c>
      <c r="E140" s="404">
        <v>171116551</v>
      </c>
      <c r="F140" s="415" t="str">
        <f t="shared" si="2"/>
        <v>Í1+0WÈ1wÎ</v>
      </c>
    </row>
    <row r="141" spans="1:6" ht="20.399999999999999">
      <c r="A141" s="403" t="s">
        <v>18028</v>
      </c>
      <c r="B141">
        <v>10400</v>
      </c>
      <c r="C141" t="s">
        <v>18029</v>
      </c>
      <c r="D141">
        <v>203</v>
      </c>
      <c r="E141" s="404">
        <v>171108225</v>
      </c>
      <c r="F141" s="415" t="str">
        <f t="shared" si="2"/>
        <v>Í1+(6È5ZÎ</v>
      </c>
    </row>
    <row r="142" spans="1:6" ht="20.399999999999999">
      <c r="A142" s="403" t="s">
        <v>18030</v>
      </c>
      <c r="B142">
        <v>7200</v>
      </c>
      <c r="C142" t="s">
        <v>18031</v>
      </c>
      <c r="D142">
        <v>433</v>
      </c>
      <c r="E142" s="404">
        <v>171115328</v>
      </c>
      <c r="F142" s="415" t="str">
        <f t="shared" si="2"/>
        <v>Í1+/@È8BÎ</v>
      </c>
    </row>
    <row r="143" spans="1:6" ht="20.399999999999999" hidden="1">
      <c r="A143" s="403" t="s">
        <v>18032</v>
      </c>
      <c r="B143">
        <v>3400</v>
      </c>
      <c r="C143" t="s">
        <v>18033</v>
      </c>
      <c r="D143">
        <v>453</v>
      </c>
      <c r="F143" s="415" t="e">
        <f t="shared" si="2"/>
        <v>#VALUE!</v>
      </c>
    </row>
    <row r="144" spans="1:6" ht="20.399999999999999">
      <c r="A144" s="403" t="s">
        <v>18034</v>
      </c>
      <c r="B144">
        <v>26400</v>
      </c>
      <c r="C144" t="s">
        <v>18035</v>
      </c>
      <c r="D144">
        <v>142</v>
      </c>
      <c r="E144" s="404">
        <v>171108012</v>
      </c>
      <c r="F144" s="415" t="str">
        <f t="shared" si="2"/>
        <v>Í1+(!È2[Î</v>
      </c>
    </row>
    <row r="145" spans="1:6" ht="20.399999999999999">
      <c r="A145" s="403" t="s">
        <v>18036</v>
      </c>
      <c r="B145">
        <v>3400</v>
      </c>
      <c r="C145" t="s">
        <v>18037</v>
      </c>
      <c r="D145">
        <v>335</v>
      </c>
      <c r="E145" s="404">
        <v>171108489</v>
      </c>
      <c r="F145" s="415" t="str">
        <f t="shared" si="2"/>
        <v>Í1+(PÈ9sÎ</v>
      </c>
    </row>
    <row r="146" spans="1:6" ht="20.399999999999999">
      <c r="A146" s="403" t="s">
        <v>18038</v>
      </c>
      <c r="B146">
        <v>12000</v>
      </c>
      <c r="C146" t="s">
        <v>18039</v>
      </c>
      <c r="D146">
        <v>468</v>
      </c>
      <c r="E146" s="404">
        <v>171115356</v>
      </c>
      <c r="F146" s="415" t="str">
        <f t="shared" si="2"/>
        <v>Í1+/CÈ6BÎ</v>
      </c>
    </row>
    <row r="147" spans="1:6" ht="20.399999999999999">
      <c r="A147" s="403" t="s">
        <v>14737</v>
      </c>
      <c r="B147">
        <v>7200</v>
      </c>
      <c r="C147" t="s">
        <v>18040</v>
      </c>
      <c r="D147">
        <v>376</v>
      </c>
      <c r="E147" s="404">
        <v>171105778</v>
      </c>
      <c r="F147" s="415" t="str">
        <f t="shared" si="2"/>
        <v>Í1+%mÈ8qÎ</v>
      </c>
    </row>
    <row r="148" spans="1:6" ht="20.399999999999999">
      <c r="A148" s="403" t="s">
        <v>18041</v>
      </c>
      <c r="B148">
        <v>29600</v>
      </c>
      <c r="C148" t="s">
        <v>18042</v>
      </c>
      <c r="D148">
        <v>82</v>
      </c>
      <c r="E148" s="404">
        <v>171106273</v>
      </c>
      <c r="F148" s="415" t="str">
        <f t="shared" si="2"/>
        <v>Í1+&amp;;È3\Î</v>
      </c>
    </row>
    <row r="149" spans="1:6" ht="20.399999999999999">
      <c r="A149" s="403" t="s">
        <v>18043</v>
      </c>
      <c r="B149">
        <v>29600</v>
      </c>
      <c r="C149" t="s">
        <v>18044</v>
      </c>
      <c r="D149">
        <v>126</v>
      </c>
      <c r="E149" s="404">
        <v>171115092</v>
      </c>
      <c r="F149" s="415" t="str">
        <f t="shared" si="2"/>
        <v>Í1+/)È2)Î</v>
      </c>
    </row>
    <row r="150" spans="1:6" ht="20.399999999999999" hidden="1">
      <c r="A150" s="403" t="s">
        <v>18045</v>
      </c>
      <c r="B150">
        <v>7200</v>
      </c>
      <c r="C150" t="s">
        <v>18046</v>
      </c>
      <c r="D150">
        <v>531</v>
      </c>
      <c r="F150" s="415" t="e">
        <f t="shared" si="2"/>
        <v>#VALUE!</v>
      </c>
    </row>
    <row r="151" spans="1:6" ht="20.399999999999999">
      <c r="A151" s="403" t="s">
        <v>18047</v>
      </c>
      <c r="B151">
        <v>2100</v>
      </c>
      <c r="C151" t="s">
        <v>18048</v>
      </c>
      <c r="D151">
        <v>409</v>
      </c>
      <c r="E151" s="404">
        <v>171112996</v>
      </c>
      <c r="F151" s="415" t="str">
        <f t="shared" si="2"/>
        <v>Í1+,ÇÈ6kÎ</v>
      </c>
    </row>
    <row r="152" spans="1:6" ht="20.399999999999999">
      <c r="A152" s="403" t="s">
        <v>18049</v>
      </c>
      <c r="B152">
        <v>18400</v>
      </c>
      <c r="C152" t="s">
        <v>18050</v>
      </c>
      <c r="D152">
        <v>74</v>
      </c>
      <c r="E152" s="404">
        <v>171109129</v>
      </c>
      <c r="F152" s="415" t="str">
        <f t="shared" si="2"/>
        <v>Í1+),È9MÎ</v>
      </c>
    </row>
    <row r="153" spans="1:6" ht="20.399999999999999">
      <c r="A153" s="403" t="s">
        <v>3740</v>
      </c>
      <c r="B153">
        <v>10400</v>
      </c>
      <c r="C153" t="s">
        <v>18051</v>
      </c>
      <c r="D153">
        <v>317</v>
      </c>
      <c r="E153" s="404">
        <v>171116495</v>
      </c>
      <c r="F153" s="415" t="str">
        <f t="shared" si="2"/>
        <v>Í1+0QÈ5wÎ</v>
      </c>
    </row>
    <row r="154" spans="1:6" ht="20.399999999999999" hidden="1">
      <c r="A154" s="403" t="s">
        <v>18052</v>
      </c>
      <c r="B154">
        <v>28000</v>
      </c>
      <c r="C154" t="s">
        <v>18053</v>
      </c>
      <c r="D154">
        <v>518</v>
      </c>
      <c r="F154" s="415" t="e">
        <f t="shared" si="2"/>
        <v>#VALUE!</v>
      </c>
    </row>
    <row r="155" spans="1:6" ht="20.399999999999999" hidden="1">
      <c r="A155" s="403" t="s">
        <v>18054</v>
      </c>
      <c r="B155">
        <v>18400</v>
      </c>
      <c r="C155" t="s">
        <v>18055</v>
      </c>
      <c r="D155">
        <v>316</v>
      </c>
      <c r="F155" s="415" t="e">
        <f t="shared" si="2"/>
        <v>#VALUE!</v>
      </c>
    </row>
    <row r="156" spans="1:6" ht="20.399999999999999">
      <c r="A156" s="403" t="s">
        <v>18056</v>
      </c>
      <c r="B156">
        <v>31200</v>
      </c>
      <c r="C156" t="s">
        <v>18057</v>
      </c>
      <c r="D156">
        <v>391</v>
      </c>
      <c r="E156" s="404">
        <v>171105484</v>
      </c>
      <c r="F156" s="415" t="str">
        <f t="shared" si="2"/>
        <v>Í1+%PÈ4LÎ</v>
      </c>
    </row>
    <row r="157" spans="1:6" ht="20.399999999999999">
      <c r="A157" s="403" t="s">
        <v>18058</v>
      </c>
      <c r="B157">
        <v>8800</v>
      </c>
      <c r="C157" t="s">
        <v>18059</v>
      </c>
      <c r="D157">
        <v>361</v>
      </c>
      <c r="E157" s="404">
        <v>171112955</v>
      </c>
      <c r="F157" s="415" t="str">
        <f t="shared" si="2"/>
        <v>Í1+,ÃÈ5UÎ</v>
      </c>
    </row>
    <row r="158" spans="1:6" ht="20.399999999999999">
      <c r="A158" s="403" t="s">
        <v>18060</v>
      </c>
      <c r="B158">
        <v>10400</v>
      </c>
      <c r="C158" t="s">
        <v>18061</v>
      </c>
      <c r="D158">
        <v>139</v>
      </c>
      <c r="E158" s="404">
        <v>171116334</v>
      </c>
      <c r="F158" s="415" t="str">
        <f t="shared" si="2"/>
        <v>Í1+0AÈ41Î</v>
      </c>
    </row>
    <row r="159" spans="1:6" ht="20.399999999999999" hidden="1">
      <c r="A159" s="403" t="s">
        <v>18062</v>
      </c>
      <c r="B159">
        <v>125600</v>
      </c>
      <c r="C159" t="s">
        <v>18063</v>
      </c>
      <c r="D159">
        <v>548</v>
      </c>
      <c r="F159" s="415" t="e">
        <f t="shared" si="2"/>
        <v>#VALUE!</v>
      </c>
    </row>
    <row r="160" spans="1:6" ht="20.399999999999999">
      <c r="A160" s="403" t="s">
        <v>18064</v>
      </c>
      <c r="B160">
        <v>13600</v>
      </c>
      <c r="C160" t="s">
        <v>18065</v>
      </c>
      <c r="D160">
        <v>403</v>
      </c>
      <c r="E160" s="404">
        <v>171116574</v>
      </c>
      <c r="F160" s="415" t="str">
        <f t="shared" si="2"/>
        <v>Í1+0YÈ4*Î</v>
      </c>
    </row>
    <row r="161" spans="1:6" ht="20.399999999999999">
      <c r="A161" s="403" t="s">
        <v>18066</v>
      </c>
      <c r="B161">
        <v>12000</v>
      </c>
      <c r="C161" t="s">
        <v>18067</v>
      </c>
      <c r="D161">
        <v>252</v>
      </c>
      <c r="E161" s="404">
        <v>171110114</v>
      </c>
      <c r="F161" s="415" t="str">
        <f t="shared" si="2"/>
        <v>Í1+*+È4.Î</v>
      </c>
    </row>
    <row r="162" spans="1:6" ht="20.399999999999999">
      <c r="A162" s="403" t="s">
        <v>18068</v>
      </c>
      <c r="B162">
        <v>24800</v>
      </c>
      <c r="C162" t="s">
        <v>18069</v>
      </c>
      <c r="D162">
        <v>264</v>
      </c>
      <c r="E162" s="404">
        <v>171106204</v>
      </c>
      <c r="F162" s="415" t="str">
        <f t="shared" si="2"/>
        <v>Í1+&amp;4È4FÎ</v>
      </c>
    </row>
    <row r="163" spans="1:6" ht="20.399999999999999">
      <c r="A163" s="403" t="s">
        <v>18070</v>
      </c>
      <c r="B163">
        <v>12000</v>
      </c>
      <c r="C163" t="s">
        <v>18071</v>
      </c>
      <c r="D163">
        <v>436</v>
      </c>
      <c r="E163" s="404">
        <v>171109080</v>
      </c>
      <c r="F163" s="415" t="str">
        <f t="shared" si="2"/>
        <v>Í1+)(È0nÎ</v>
      </c>
    </row>
    <row r="164" spans="1:6" ht="20.399999999999999">
      <c r="A164" s="403" t="s">
        <v>18072</v>
      </c>
      <c r="B164">
        <v>10400</v>
      </c>
      <c r="C164" t="s">
        <v>18073</v>
      </c>
      <c r="D164">
        <v>102</v>
      </c>
      <c r="E164" s="404">
        <v>171116298</v>
      </c>
      <c r="F164" s="415" t="str">
        <f t="shared" si="2"/>
        <v>Í1+0=È89Î</v>
      </c>
    </row>
    <row r="165" spans="1:6" ht="20.399999999999999" hidden="1">
      <c r="A165" s="403" t="s">
        <v>18074</v>
      </c>
      <c r="B165">
        <v>127200</v>
      </c>
      <c r="C165" t="s">
        <v>18075</v>
      </c>
      <c r="D165">
        <v>540</v>
      </c>
      <c r="F165" s="415" t="e">
        <f t="shared" si="2"/>
        <v>#VALUE!</v>
      </c>
    </row>
    <row r="166" spans="1:6" ht="20.399999999999999">
      <c r="A166" s="403" t="s">
        <v>18076</v>
      </c>
      <c r="B166">
        <v>45600</v>
      </c>
      <c r="C166" t="s">
        <v>18077</v>
      </c>
      <c r="D166">
        <v>140</v>
      </c>
      <c r="E166" s="404">
        <v>171105884</v>
      </c>
      <c r="F166" s="415" t="str">
        <f t="shared" si="2"/>
        <v>Í1+%xÈ4ÉÎ</v>
      </c>
    </row>
    <row r="167" spans="1:6" ht="20.399999999999999" hidden="1">
      <c r="A167" s="403" t="s">
        <v>18078</v>
      </c>
      <c r="B167">
        <v>8800</v>
      </c>
      <c r="C167" t="s">
        <v>18079</v>
      </c>
      <c r="D167">
        <v>328</v>
      </c>
      <c r="F167" s="415" t="e">
        <f t="shared" si="2"/>
        <v>#VALUE!</v>
      </c>
    </row>
    <row r="168" spans="1:6" ht="20.399999999999999">
      <c r="A168" s="403" t="s">
        <v>18080</v>
      </c>
      <c r="B168">
        <v>24800</v>
      </c>
      <c r="C168" t="s">
        <v>18081</v>
      </c>
      <c r="D168">
        <v>64</v>
      </c>
      <c r="E168" s="404">
        <v>171113354</v>
      </c>
      <c r="F168" s="415" t="str">
        <f t="shared" si="2"/>
        <v>Í1+-CÈ40Î</v>
      </c>
    </row>
    <row r="169" spans="1:6" ht="20.399999999999999">
      <c r="A169" s="403" t="s">
        <v>18082</v>
      </c>
      <c r="B169">
        <v>10400</v>
      </c>
      <c r="C169" t="s">
        <v>18083</v>
      </c>
      <c r="D169">
        <v>477</v>
      </c>
      <c r="E169" s="404">
        <v>171109388</v>
      </c>
      <c r="F169" s="415" t="str">
        <f t="shared" si="2"/>
        <v>Í1+)FÈ8HÎ</v>
      </c>
    </row>
    <row r="170" spans="1:6" ht="20.399999999999999">
      <c r="A170" s="403" t="s">
        <v>18084</v>
      </c>
      <c r="B170">
        <v>136800</v>
      </c>
      <c r="C170" t="s">
        <v>18085</v>
      </c>
      <c r="D170">
        <v>278</v>
      </c>
      <c r="E170" s="404">
        <v>171106365</v>
      </c>
      <c r="F170" s="415" t="str">
        <f t="shared" si="2"/>
        <v>Í1+&amp;DÈ5%Î</v>
      </c>
    </row>
    <row r="171" spans="1:6" ht="20.399999999999999">
      <c r="A171" s="403" t="s">
        <v>12531</v>
      </c>
      <c r="B171">
        <v>8800</v>
      </c>
      <c r="C171" t="s">
        <v>18086</v>
      </c>
      <c r="D171">
        <v>136</v>
      </c>
      <c r="E171" s="404">
        <v>171106203</v>
      </c>
      <c r="F171" s="415" t="str">
        <f t="shared" si="2"/>
        <v>Í1+&amp;4È3@Î</v>
      </c>
    </row>
    <row r="172" spans="1:6" ht="20.399999999999999">
      <c r="A172" s="403" t="s">
        <v>18087</v>
      </c>
      <c r="B172">
        <v>10400</v>
      </c>
      <c r="C172" t="s">
        <v>18088</v>
      </c>
      <c r="D172">
        <v>473</v>
      </c>
      <c r="E172" s="404">
        <v>171108045</v>
      </c>
      <c r="F172" s="415" t="str">
        <f t="shared" si="2"/>
        <v>Í1+($È5yÎ</v>
      </c>
    </row>
    <row r="173" spans="1:6" ht="20.399999999999999">
      <c r="A173" s="403" t="s">
        <v>18089</v>
      </c>
      <c r="B173">
        <v>21600</v>
      </c>
      <c r="C173" t="s">
        <v>18090</v>
      </c>
      <c r="D173">
        <v>279</v>
      </c>
      <c r="E173" s="404">
        <v>171106366</v>
      </c>
      <c r="F173" s="415" t="str">
        <f t="shared" si="2"/>
        <v>Í1+&amp;DÈ6+Î</v>
      </c>
    </row>
    <row r="174" spans="1:6" ht="20.399999999999999">
      <c r="A174" s="403" t="s">
        <v>18091</v>
      </c>
      <c r="B174">
        <v>10400</v>
      </c>
      <c r="C174" t="s">
        <v>18092</v>
      </c>
      <c r="D174">
        <v>258</v>
      </c>
      <c r="E174" s="404">
        <v>171106359</v>
      </c>
      <c r="F174" s="415" t="str">
        <f t="shared" si="2"/>
        <v>Í1+&amp;CÈ99Î</v>
      </c>
    </row>
    <row r="175" spans="1:6" ht="20.399999999999999">
      <c r="A175" s="403" t="s">
        <v>18093</v>
      </c>
      <c r="B175">
        <v>10400</v>
      </c>
      <c r="C175" t="s">
        <v>18094</v>
      </c>
      <c r="D175">
        <v>32</v>
      </c>
      <c r="E175" s="404">
        <v>171109440</v>
      </c>
      <c r="F175" s="415" t="str">
        <f t="shared" si="2"/>
        <v>Í1+)LÈ00Î</v>
      </c>
    </row>
    <row r="176" spans="1:6" ht="20.399999999999999">
      <c r="A176" s="403" t="s">
        <v>18095</v>
      </c>
      <c r="B176">
        <v>4700</v>
      </c>
      <c r="C176" t="s">
        <v>18096</v>
      </c>
      <c r="D176">
        <v>431</v>
      </c>
      <c r="E176" s="404">
        <v>171115326</v>
      </c>
      <c r="F176" s="415" t="str">
        <f t="shared" si="2"/>
        <v>Í1+/@È66Î</v>
      </c>
    </row>
    <row r="177" spans="1:6" ht="20.399999999999999">
      <c r="A177" s="403" t="s">
        <v>18097</v>
      </c>
      <c r="B177">
        <v>47200</v>
      </c>
      <c r="C177" t="s">
        <v>18098</v>
      </c>
      <c r="D177">
        <v>223</v>
      </c>
      <c r="E177" s="404">
        <v>171105934</v>
      </c>
      <c r="F177" s="415" t="str">
        <f t="shared" si="2"/>
        <v>Í1+%}È42Î</v>
      </c>
    </row>
    <row r="178" spans="1:6" ht="20.399999999999999">
      <c r="A178" s="403" t="s">
        <v>18099</v>
      </c>
      <c r="B178">
        <v>12000</v>
      </c>
      <c r="C178" t="s">
        <v>18100</v>
      </c>
      <c r="D178">
        <v>62</v>
      </c>
      <c r="E178" s="404">
        <v>171118883</v>
      </c>
      <c r="F178" s="415" t="str">
        <f t="shared" si="2"/>
        <v>Í1+2xÈ3?Î</v>
      </c>
    </row>
    <row r="179" spans="1:6" ht="20.399999999999999">
      <c r="A179" s="403" t="s">
        <v>18101</v>
      </c>
      <c r="B179">
        <v>3400</v>
      </c>
      <c r="C179" t="s">
        <v>18102</v>
      </c>
      <c r="D179">
        <v>61</v>
      </c>
      <c r="E179" s="404">
        <v>171118882</v>
      </c>
      <c r="F179" s="415" t="str">
        <f t="shared" si="2"/>
        <v>Í1+2xÈ29Î</v>
      </c>
    </row>
    <row r="180" spans="1:6" ht="20.399999999999999">
      <c r="A180" s="403" t="s">
        <v>18103</v>
      </c>
      <c r="B180">
        <v>8800</v>
      </c>
      <c r="C180" t="s">
        <v>18104</v>
      </c>
      <c r="D180">
        <v>307</v>
      </c>
      <c r="E180" s="404">
        <v>171106172</v>
      </c>
      <c r="F180" s="415" t="str">
        <f t="shared" si="2"/>
        <v>Í1+&amp;1È2.Î</v>
      </c>
    </row>
    <row r="181" spans="1:6" ht="20.399999999999999">
      <c r="A181" s="403" t="s">
        <v>16969</v>
      </c>
      <c r="B181">
        <v>31200</v>
      </c>
      <c r="C181" t="s">
        <v>18105</v>
      </c>
      <c r="D181">
        <v>454</v>
      </c>
      <c r="E181" s="404">
        <v>171108596</v>
      </c>
      <c r="F181" s="415" t="str">
        <f t="shared" si="2"/>
        <v>Í1+([È6&amp;Î</v>
      </c>
    </row>
    <row r="182" spans="1:6" ht="20.399999999999999">
      <c r="A182" s="403" t="s">
        <v>18106</v>
      </c>
      <c r="B182">
        <v>26400</v>
      </c>
      <c r="C182" t="s">
        <v>18107</v>
      </c>
      <c r="D182">
        <v>230</v>
      </c>
      <c r="E182" s="404">
        <v>171116421</v>
      </c>
      <c r="F182" s="415" t="str">
        <f t="shared" si="2"/>
        <v>Í1+0JÈ1CÎ</v>
      </c>
    </row>
    <row r="183" spans="1:6" ht="20.399999999999999">
      <c r="A183" s="403" t="s">
        <v>18108</v>
      </c>
      <c r="B183">
        <v>56800</v>
      </c>
      <c r="C183" t="s">
        <v>18109</v>
      </c>
      <c r="D183">
        <v>55</v>
      </c>
      <c r="E183" s="404">
        <v>171105311</v>
      </c>
      <c r="F183" s="415" t="str">
        <f t="shared" si="2"/>
        <v>Í1+%?È1]Î</v>
      </c>
    </row>
    <row r="184" spans="1:6" ht="20.399999999999999" hidden="1">
      <c r="A184" s="403" t="s">
        <v>18110</v>
      </c>
      <c r="B184">
        <v>76000</v>
      </c>
      <c r="C184" t="s">
        <v>18111</v>
      </c>
      <c r="D184">
        <v>528</v>
      </c>
      <c r="F184" s="415" t="e">
        <f t="shared" si="2"/>
        <v>#VALUE!</v>
      </c>
    </row>
    <row r="185" spans="1:6" ht="20.399999999999999">
      <c r="A185" s="403" t="s">
        <v>18112</v>
      </c>
      <c r="B185">
        <v>15200</v>
      </c>
      <c r="C185" t="s">
        <v>18113</v>
      </c>
      <c r="D185">
        <v>235</v>
      </c>
      <c r="E185" s="404">
        <v>171111487</v>
      </c>
      <c r="F185" s="415" t="str">
        <f t="shared" si="2"/>
        <v>Í1++PÈ7pÎ</v>
      </c>
    </row>
    <row r="186" spans="1:6" ht="20.399999999999999">
      <c r="A186" s="403" t="s">
        <v>18114</v>
      </c>
      <c r="B186">
        <v>18400</v>
      </c>
      <c r="C186" t="s">
        <v>18115</v>
      </c>
      <c r="D186">
        <v>381</v>
      </c>
      <c r="E186" s="404">
        <v>171112563</v>
      </c>
      <c r="F186" s="415" t="str">
        <f t="shared" si="2"/>
        <v>Í1+,XÈ3{Î</v>
      </c>
    </row>
    <row r="187" spans="1:6" ht="20.399999999999999">
      <c r="A187" s="403" t="s">
        <v>18116</v>
      </c>
      <c r="B187">
        <v>13600</v>
      </c>
      <c r="C187" t="s">
        <v>18117</v>
      </c>
      <c r="D187">
        <v>380</v>
      </c>
      <c r="E187" s="404">
        <v>171112562</v>
      </c>
      <c r="F187" s="415" t="str">
        <f t="shared" si="2"/>
        <v>Í1+,XÈ2uÎ</v>
      </c>
    </row>
    <row r="188" spans="1:6" ht="20.399999999999999">
      <c r="A188" s="403" t="s">
        <v>18118</v>
      </c>
      <c r="B188">
        <v>53600</v>
      </c>
      <c r="C188" t="s">
        <v>18119</v>
      </c>
      <c r="D188">
        <v>189</v>
      </c>
      <c r="E188" s="404">
        <v>171106322</v>
      </c>
      <c r="F188" s="415" t="str">
        <f t="shared" si="2"/>
        <v>Í1+&amp;@È2jÎ</v>
      </c>
    </row>
    <row r="189" spans="1:6" ht="20.399999999999999">
      <c r="A189" s="403" t="s">
        <v>18120</v>
      </c>
      <c r="B189">
        <v>18400</v>
      </c>
      <c r="C189" t="s">
        <v>18121</v>
      </c>
      <c r="D189">
        <v>188</v>
      </c>
      <c r="E189" s="404">
        <v>171106321</v>
      </c>
      <c r="F189" s="415" t="str">
        <f t="shared" si="2"/>
        <v>Í1+&amp;@È1dÎ</v>
      </c>
    </row>
    <row r="190" spans="1:6" ht="20.399999999999999">
      <c r="A190" s="403" t="s">
        <v>18122</v>
      </c>
      <c r="B190">
        <v>23200</v>
      </c>
      <c r="C190" t="s">
        <v>18123</v>
      </c>
      <c r="D190">
        <v>2</v>
      </c>
      <c r="E190" s="404">
        <v>171113530</v>
      </c>
      <c r="F190" s="415" t="str">
        <f t="shared" si="2"/>
        <v>Í1+-UÈ0`Î</v>
      </c>
    </row>
    <row r="191" spans="1:6" ht="20.399999999999999">
      <c r="A191" s="403" t="s">
        <v>18124</v>
      </c>
      <c r="B191">
        <v>93600</v>
      </c>
      <c r="C191" t="s">
        <v>18125</v>
      </c>
      <c r="D191">
        <v>416</v>
      </c>
      <c r="E191" s="404">
        <v>171105616</v>
      </c>
      <c r="F191" s="415" t="str">
        <f t="shared" si="2"/>
        <v>Í1+%]È6%Î</v>
      </c>
    </row>
    <row r="192" spans="1:6" ht="20.399999999999999">
      <c r="A192" s="403" t="s">
        <v>18126</v>
      </c>
      <c r="B192">
        <v>29600</v>
      </c>
      <c r="C192" t="s">
        <v>18127</v>
      </c>
      <c r="D192">
        <v>61</v>
      </c>
      <c r="E192" s="404">
        <v>171111429</v>
      </c>
      <c r="F192" s="415" t="str">
        <f t="shared" si="2"/>
        <v>Í1++JÈ9dÎ</v>
      </c>
    </row>
    <row r="193" spans="1:6" ht="20.399999999999999">
      <c r="A193" s="403" t="s">
        <v>14822</v>
      </c>
      <c r="B193">
        <v>69600</v>
      </c>
      <c r="C193" t="s">
        <v>18128</v>
      </c>
      <c r="D193">
        <v>230</v>
      </c>
      <c r="E193" s="404">
        <v>171111412</v>
      </c>
      <c r="F193" s="415" t="str">
        <f t="shared" si="2"/>
        <v>Í1++IÈ26Î</v>
      </c>
    </row>
    <row r="194" spans="1:6" ht="20.399999999999999">
      <c r="A194" s="403" t="s">
        <v>18129</v>
      </c>
      <c r="B194">
        <v>4700</v>
      </c>
      <c r="C194" t="s">
        <v>18130</v>
      </c>
      <c r="D194">
        <v>317</v>
      </c>
      <c r="E194" s="404">
        <v>171115242</v>
      </c>
      <c r="F194" s="415" t="str">
        <f t="shared" si="2"/>
        <v>Í1+/8È2eÎ</v>
      </c>
    </row>
    <row r="195" spans="1:6" ht="20.399999999999999">
      <c r="A195" s="403" t="s">
        <v>18131</v>
      </c>
      <c r="B195">
        <v>15200</v>
      </c>
      <c r="C195" t="s">
        <v>18132</v>
      </c>
      <c r="D195">
        <v>313</v>
      </c>
      <c r="E195" s="404">
        <v>171115239</v>
      </c>
      <c r="F195" s="415" t="str">
        <f t="shared" ref="F195:F258" si="3">Code128(E195)</f>
        <v>Í1+/7È9$Î</v>
      </c>
    </row>
    <row r="196" spans="1:6" ht="20.399999999999999">
      <c r="A196" s="403" t="s">
        <v>18133</v>
      </c>
      <c r="B196">
        <v>4700</v>
      </c>
      <c r="C196" t="s">
        <v>18134</v>
      </c>
      <c r="D196">
        <v>319</v>
      </c>
      <c r="E196" s="404">
        <v>171115244</v>
      </c>
      <c r="F196" s="415" t="str">
        <f t="shared" si="3"/>
        <v>Í1+/8È4qÎ</v>
      </c>
    </row>
    <row r="197" spans="1:6" ht="20.399999999999999">
      <c r="A197" s="403" t="s">
        <v>18135</v>
      </c>
      <c r="B197">
        <v>7200</v>
      </c>
      <c r="C197" t="s">
        <v>18136</v>
      </c>
      <c r="D197">
        <v>102</v>
      </c>
      <c r="E197" s="404">
        <v>171112307</v>
      </c>
      <c r="F197" s="415" t="str">
        <f t="shared" si="3"/>
        <v>Í1+,&gt;È7+Î</v>
      </c>
    </row>
    <row r="198" spans="1:6" ht="20.399999999999999">
      <c r="A198" s="403" t="s">
        <v>11505</v>
      </c>
      <c r="B198">
        <v>64800</v>
      </c>
      <c r="C198" t="s">
        <v>18137</v>
      </c>
      <c r="D198">
        <v>190</v>
      </c>
      <c r="E198" s="404">
        <v>171107652</v>
      </c>
      <c r="F198" s="415" t="str">
        <f t="shared" si="3"/>
        <v>Í1+'aÈ2#Î</v>
      </c>
    </row>
    <row r="199" spans="1:6" ht="20.399999999999999">
      <c r="A199" s="403" t="s">
        <v>18138</v>
      </c>
      <c r="B199">
        <v>36000</v>
      </c>
      <c r="C199" t="s">
        <v>18139</v>
      </c>
      <c r="D199">
        <v>11</v>
      </c>
      <c r="E199" s="404">
        <v>171118842</v>
      </c>
      <c r="F199" s="415" t="str">
        <f t="shared" si="3"/>
        <v>Í1+2tÈ2)Î</v>
      </c>
    </row>
    <row r="200" spans="1:6" ht="20.399999999999999">
      <c r="A200" s="403" t="s">
        <v>18140</v>
      </c>
      <c r="B200">
        <v>3400</v>
      </c>
      <c r="C200" t="s">
        <v>18141</v>
      </c>
      <c r="D200">
        <v>255</v>
      </c>
      <c r="E200" s="404">
        <v>171113203</v>
      </c>
      <c r="F200" s="415" t="str">
        <f t="shared" si="3"/>
        <v>Í1+-4È3UÎ</v>
      </c>
    </row>
    <row r="201" spans="1:6" ht="20.399999999999999">
      <c r="A201" s="403" t="s">
        <v>21794</v>
      </c>
      <c r="B201">
        <v>8800</v>
      </c>
      <c r="C201" t="s">
        <v>21795</v>
      </c>
      <c r="D201">
        <v>259</v>
      </c>
      <c r="E201" s="404">
        <v>171106122</v>
      </c>
      <c r="F201" s="415" t="str">
        <f t="shared" si="3"/>
        <v>Í1+&amp;,È2ÅÎ</v>
      </c>
    </row>
    <row r="202" spans="1:6" ht="20.399999999999999">
      <c r="A202" s="403" t="s">
        <v>17643</v>
      </c>
      <c r="B202">
        <v>13600</v>
      </c>
      <c r="C202" t="s">
        <v>18142</v>
      </c>
      <c r="D202">
        <v>15</v>
      </c>
      <c r="E202" s="404">
        <v>171110259</v>
      </c>
      <c r="F202" s="415" t="str">
        <f t="shared" si="3"/>
        <v>Í1+*9È9ÈÎ</v>
      </c>
    </row>
    <row r="203" spans="1:6" ht="20.399999999999999">
      <c r="A203" s="403" t="s">
        <v>18143</v>
      </c>
      <c r="B203">
        <v>3400</v>
      </c>
      <c r="C203" t="s">
        <v>18144</v>
      </c>
      <c r="D203">
        <v>245</v>
      </c>
      <c r="E203" s="404">
        <v>171113158</v>
      </c>
      <c r="F203" s="415" t="str">
        <f t="shared" si="3"/>
        <v>Í1+-/È8_Î</v>
      </c>
    </row>
    <row r="204" spans="1:6" ht="20.399999999999999">
      <c r="A204" s="403" t="s">
        <v>2837</v>
      </c>
      <c r="B204">
        <v>23200</v>
      </c>
      <c r="C204" t="s">
        <v>18145</v>
      </c>
      <c r="D204">
        <v>68</v>
      </c>
      <c r="E204" s="404">
        <v>171112251</v>
      </c>
      <c r="F204" s="415" t="str">
        <f t="shared" si="3"/>
        <v>Í1+,9È1ZÎ</v>
      </c>
    </row>
    <row r="205" spans="1:6" ht="20.399999999999999" hidden="1">
      <c r="A205" s="403" t="s">
        <v>18146</v>
      </c>
      <c r="B205">
        <v>84000</v>
      </c>
      <c r="C205" t="s">
        <v>18147</v>
      </c>
      <c r="D205">
        <v>529</v>
      </c>
      <c r="F205" s="415" t="e">
        <f t="shared" si="3"/>
        <v>#VALUE!</v>
      </c>
    </row>
    <row r="206" spans="1:6" ht="20.399999999999999" hidden="1">
      <c r="A206" s="403" t="s">
        <v>5809</v>
      </c>
      <c r="B206">
        <v>34400</v>
      </c>
      <c r="C206" t="s">
        <v>18148</v>
      </c>
      <c r="D206">
        <v>530</v>
      </c>
      <c r="F206" s="415" t="e">
        <f t="shared" si="3"/>
        <v>#VALUE!</v>
      </c>
    </row>
    <row r="207" spans="1:6" ht="20.399999999999999">
      <c r="A207" s="403" t="s">
        <v>18149</v>
      </c>
      <c r="B207">
        <v>4700</v>
      </c>
      <c r="C207" t="s">
        <v>18150</v>
      </c>
      <c r="D207">
        <v>109</v>
      </c>
      <c r="E207" s="404">
        <v>171105727</v>
      </c>
      <c r="F207" s="415" t="str">
        <f t="shared" si="3"/>
        <v>Í1+%hÈ7WÎ</v>
      </c>
    </row>
    <row r="208" spans="1:6" ht="20.399999999999999">
      <c r="A208" s="403" t="s">
        <v>18151</v>
      </c>
      <c r="B208">
        <v>10400</v>
      </c>
      <c r="C208" t="s">
        <v>18152</v>
      </c>
      <c r="D208">
        <v>242</v>
      </c>
      <c r="E208" s="404">
        <v>171111459</v>
      </c>
      <c r="F208" s="415" t="str">
        <f t="shared" si="3"/>
        <v>Í1++MÈ9pÎ</v>
      </c>
    </row>
    <row r="209" spans="1:6" ht="20.399999999999999" hidden="1">
      <c r="A209" s="403" t="s">
        <v>18153</v>
      </c>
      <c r="B209">
        <v>16800</v>
      </c>
      <c r="C209" t="s">
        <v>18154</v>
      </c>
      <c r="D209">
        <v>273</v>
      </c>
      <c r="F209" s="415" t="e">
        <f t="shared" si="3"/>
        <v>#VALUE!</v>
      </c>
    </row>
    <row r="210" spans="1:6" ht="20.399999999999999">
      <c r="A210" s="403" t="s">
        <v>18155</v>
      </c>
      <c r="B210">
        <v>15200</v>
      </c>
      <c r="C210" t="s">
        <v>18156</v>
      </c>
      <c r="D210">
        <v>387</v>
      </c>
      <c r="E210" s="404">
        <v>171109202</v>
      </c>
      <c r="F210" s="415" t="str">
        <f t="shared" si="3"/>
        <v>Í1+)4È2CÎ</v>
      </c>
    </row>
    <row r="211" spans="1:6" ht="20.399999999999999">
      <c r="A211" s="403" t="s">
        <v>18157</v>
      </c>
      <c r="B211">
        <v>64800</v>
      </c>
      <c r="C211" t="s">
        <v>18158</v>
      </c>
      <c r="D211">
        <v>228</v>
      </c>
      <c r="E211" s="404">
        <v>171109285</v>
      </c>
      <c r="F211" s="415" t="str">
        <f t="shared" si="3"/>
        <v>Í1+)&lt;È5uÎ</v>
      </c>
    </row>
    <row r="212" spans="1:6" ht="20.399999999999999" hidden="1">
      <c r="A212" s="403" t="s">
        <v>18159</v>
      </c>
      <c r="B212">
        <v>7200</v>
      </c>
      <c r="C212" t="s">
        <v>18160</v>
      </c>
      <c r="D212">
        <v>523</v>
      </c>
      <c r="F212" s="415" t="e">
        <f t="shared" si="3"/>
        <v>#VALUE!</v>
      </c>
    </row>
    <row r="213" spans="1:6" ht="20.399999999999999">
      <c r="A213" s="403" t="s">
        <v>18161</v>
      </c>
      <c r="B213">
        <v>92000</v>
      </c>
      <c r="C213" t="s">
        <v>18162</v>
      </c>
      <c r="D213">
        <v>53</v>
      </c>
      <c r="E213" s="404">
        <v>171111718</v>
      </c>
      <c r="F213" s="415" t="str">
        <f t="shared" si="3"/>
        <v>Í1++gÈ8kÎ</v>
      </c>
    </row>
    <row r="214" spans="1:6" ht="20.399999999999999">
      <c r="A214" s="403" t="s">
        <v>21796</v>
      </c>
      <c r="B214">
        <v>23200</v>
      </c>
      <c r="C214" t="s">
        <v>21797</v>
      </c>
      <c r="D214">
        <v>326</v>
      </c>
      <c r="E214" s="404">
        <v>171109433</v>
      </c>
      <c r="F214" s="415" t="str">
        <f t="shared" si="3"/>
        <v>Í1+)KÈ3&gt;Î</v>
      </c>
    </row>
    <row r="215" spans="1:6" ht="20.399999999999999">
      <c r="A215" s="403" t="s">
        <v>16376</v>
      </c>
      <c r="B215">
        <v>26400</v>
      </c>
      <c r="C215" t="s">
        <v>21798</v>
      </c>
      <c r="D215">
        <v>153</v>
      </c>
      <c r="E215" s="404">
        <v>171112357</v>
      </c>
      <c r="F215" s="415" t="str">
        <f t="shared" si="3"/>
        <v>Í1+,CÈ7?Î</v>
      </c>
    </row>
    <row r="216" spans="1:6" ht="20.399999999999999">
      <c r="A216" s="403" t="s">
        <v>21799</v>
      </c>
      <c r="B216">
        <v>103200</v>
      </c>
      <c r="C216" t="s">
        <v>21800</v>
      </c>
      <c r="D216">
        <v>34</v>
      </c>
      <c r="E216" s="404">
        <v>171105839</v>
      </c>
      <c r="F216" s="415" t="str">
        <f t="shared" si="3"/>
        <v>Í1+%sÈ9(Î</v>
      </c>
    </row>
    <row r="217" spans="1:6" ht="20.399999999999999">
      <c r="A217" s="403" t="s">
        <v>18163</v>
      </c>
      <c r="B217">
        <v>39200</v>
      </c>
      <c r="C217" t="s">
        <v>18164</v>
      </c>
      <c r="D217">
        <v>312</v>
      </c>
      <c r="E217" s="404">
        <v>171107644</v>
      </c>
      <c r="F217" s="415" t="str">
        <f t="shared" si="3"/>
        <v>Í1+'`È4+Î</v>
      </c>
    </row>
    <row r="218" spans="1:6" ht="20.399999999999999">
      <c r="A218" s="403" t="s">
        <v>18165</v>
      </c>
      <c r="B218">
        <v>21600</v>
      </c>
      <c r="C218" t="s">
        <v>18166</v>
      </c>
      <c r="D218">
        <v>471</v>
      </c>
      <c r="E218" s="404">
        <v>171108048</v>
      </c>
      <c r="F218" s="415" t="str">
        <f t="shared" si="3"/>
        <v>Í1+($È8$Î</v>
      </c>
    </row>
    <row r="219" spans="1:6" ht="20.399999999999999">
      <c r="A219" s="403" t="s">
        <v>18167</v>
      </c>
      <c r="B219">
        <v>23200</v>
      </c>
      <c r="C219" t="s">
        <v>18168</v>
      </c>
      <c r="D219">
        <v>180</v>
      </c>
      <c r="E219" s="404">
        <v>171108241</v>
      </c>
      <c r="F219" s="415" t="str">
        <f t="shared" si="3"/>
        <v>Í1+(8È1JÎ</v>
      </c>
    </row>
    <row r="220" spans="1:6" ht="20.399999999999999">
      <c r="A220" s="403" t="s">
        <v>18169</v>
      </c>
      <c r="B220">
        <v>20000</v>
      </c>
      <c r="C220" t="s">
        <v>18170</v>
      </c>
      <c r="D220">
        <v>140</v>
      </c>
      <c r="E220" s="404">
        <v>171105197</v>
      </c>
      <c r="F220" s="415" t="str">
        <f t="shared" si="3"/>
        <v>Í1+%3È7QÎ</v>
      </c>
    </row>
    <row r="221" spans="1:6" ht="20.399999999999999" hidden="1">
      <c r="A221" s="403" t="s">
        <v>18171</v>
      </c>
      <c r="B221">
        <v>39200</v>
      </c>
      <c r="C221" t="s">
        <v>18172</v>
      </c>
      <c r="D221">
        <v>402</v>
      </c>
      <c r="F221" s="415" t="e">
        <f t="shared" si="3"/>
        <v>#VALUE!</v>
      </c>
    </row>
    <row r="222" spans="1:6" ht="20.399999999999999">
      <c r="A222" s="403" t="s">
        <v>18173</v>
      </c>
      <c r="B222">
        <v>18400</v>
      </c>
      <c r="C222" t="s">
        <v>18174</v>
      </c>
      <c r="D222">
        <v>250</v>
      </c>
      <c r="E222" s="404">
        <v>171112452</v>
      </c>
      <c r="F222" s="415" t="str">
        <f t="shared" si="3"/>
        <v>Í1+,MÈ2IÎ</v>
      </c>
    </row>
    <row r="223" spans="1:6" ht="20.399999999999999">
      <c r="A223" s="403" t="s">
        <v>18175</v>
      </c>
      <c r="B223">
        <v>7200</v>
      </c>
      <c r="C223" t="s">
        <v>18176</v>
      </c>
      <c r="D223">
        <v>313</v>
      </c>
      <c r="E223" s="404">
        <v>171113189</v>
      </c>
      <c r="F223" s="415" t="str">
        <f t="shared" si="3"/>
        <v>Í1+-2È9qÎ</v>
      </c>
    </row>
    <row r="224" spans="1:6" ht="20.399999999999999">
      <c r="A224" s="403" t="s">
        <v>18177</v>
      </c>
      <c r="B224">
        <v>12000</v>
      </c>
      <c r="C224" t="s">
        <v>18178</v>
      </c>
      <c r="D224">
        <v>478</v>
      </c>
      <c r="E224" s="404">
        <v>171110133</v>
      </c>
      <c r="F224" s="415" t="str">
        <f t="shared" si="3"/>
        <v>Í1+*-È30Î</v>
      </c>
    </row>
    <row r="225" spans="1:6" ht="20.399999999999999" hidden="1">
      <c r="A225" s="403" t="s">
        <v>18179</v>
      </c>
      <c r="B225">
        <v>8800</v>
      </c>
      <c r="C225" t="s">
        <v>18180</v>
      </c>
      <c r="D225">
        <v>277</v>
      </c>
      <c r="F225" s="415" t="e">
        <f t="shared" si="3"/>
        <v>#VALUE!</v>
      </c>
    </row>
    <row r="226" spans="1:6" ht="20.399999999999999">
      <c r="A226" s="403" t="s">
        <v>18181</v>
      </c>
      <c r="B226">
        <v>31200</v>
      </c>
      <c r="C226" t="s">
        <v>18182</v>
      </c>
      <c r="D226">
        <v>225</v>
      </c>
      <c r="E226" s="404">
        <v>171108396</v>
      </c>
      <c r="F226" s="415" t="str">
        <f t="shared" si="3"/>
        <v>Í1+(GÈ6=Î</v>
      </c>
    </row>
    <row r="227" spans="1:6" ht="20.399999999999999">
      <c r="A227" s="403" t="s">
        <v>18183</v>
      </c>
      <c r="B227">
        <v>8800</v>
      </c>
      <c r="C227" t="s">
        <v>18184</v>
      </c>
      <c r="D227">
        <v>416</v>
      </c>
      <c r="E227" s="404">
        <v>171109262</v>
      </c>
      <c r="F227" s="415" t="str">
        <f t="shared" si="3"/>
        <v>Í1+):È2[Î</v>
      </c>
    </row>
    <row r="228" spans="1:6" ht="20.399999999999999">
      <c r="A228" s="403" t="s">
        <v>21801</v>
      </c>
      <c r="B228">
        <v>77600</v>
      </c>
      <c r="C228" t="s">
        <v>21802</v>
      </c>
      <c r="D228">
        <v>197</v>
      </c>
      <c r="E228" s="404">
        <v>171110380</v>
      </c>
      <c r="F228" s="415" t="str">
        <f t="shared" si="3"/>
        <v>Í1+*FÈ0ÆÎ</v>
      </c>
    </row>
    <row r="229" spans="1:6" ht="20.399999999999999">
      <c r="A229" s="403" t="s">
        <v>18185</v>
      </c>
      <c r="B229">
        <v>24800</v>
      </c>
      <c r="C229" t="s">
        <v>18186</v>
      </c>
      <c r="D229">
        <v>111</v>
      </c>
      <c r="E229" s="404">
        <v>171105729</v>
      </c>
      <c r="F229" s="415" t="str">
        <f t="shared" si="3"/>
        <v>Í1+%hÈ9cÎ</v>
      </c>
    </row>
    <row r="230" spans="1:6" ht="20.399999999999999">
      <c r="A230" s="403" t="s">
        <v>18187</v>
      </c>
      <c r="B230">
        <v>10400</v>
      </c>
      <c r="C230" t="s">
        <v>18188</v>
      </c>
      <c r="D230">
        <v>228</v>
      </c>
      <c r="E230" s="404">
        <v>171108399</v>
      </c>
      <c r="F230" s="415" t="str">
        <f t="shared" si="3"/>
        <v>Í1+(GÈ9OÎ</v>
      </c>
    </row>
    <row r="231" spans="1:6" ht="20.399999999999999">
      <c r="A231" s="403" t="s">
        <v>18189</v>
      </c>
      <c r="B231">
        <v>7200</v>
      </c>
      <c r="C231" t="s">
        <v>18190</v>
      </c>
      <c r="D231">
        <v>152</v>
      </c>
      <c r="E231" s="404">
        <v>171116347</v>
      </c>
      <c r="F231" s="415" t="str">
        <f t="shared" si="3"/>
        <v>Í1+0BÈ7GÎ</v>
      </c>
    </row>
    <row r="232" spans="1:6" ht="20.399999999999999">
      <c r="A232" s="403" t="s">
        <v>18191</v>
      </c>
      <c r="B232">
        <v>39200</v>
      </c>
      <c r="C232" t="s">
        <v>18192</v>
      </c>
      <c r="D232">
        <v>205</v>
      </c>
      <c r="E232" s="404">
        <v>171106086</v>
      </c>
      <c r="F232" s="415" t="str">
        <f t="shared" si="3"/>
        <v>Í1+&amp;(È6"Î</v>
      </c>
    </row>
    <row r="233" spans="1:6" ht="20.399999999999999">
      <c r="A233" s="403" t="s">
        <v>18193</v>
      </c>
      <c r="B233">
        <v>28000</v>
      </c>
      <c r="C233" t="s">
        <v>18194</v>
      </c>
      <c r="D233">
        <v>116</v>
      </c>
      <c r="E233" s="404">
        <v>171109456</v>
      </c>
      <c r="F233" s="415" t="str">
        <f t="shared" si="3"/>
        <v>Í1+)MÈ6XÎ</v>
      </c>
    </row>
    <row r="234" spans="1:6" ht="20.399999999999999">
      <c r="A234" s="403" t="s">
        <v>18195</v>
      </c>
      <c r="B234">
        <v>39200</v>
      </c>
      <c r="C234" t="s">
        <v>18196</v>
      </c>
      <c r="D234">
        <v>414</v>
      </c>
      <c r="E234" s="404">
        <v>171105998</v>
      </c>
      <c r="F234" s="415" t="str">
        <f t="shared" si="3"/>
        <v>Í1+%ÇÈ8bÎ</v>
      </c>
    </row>
    <row r="235" spans="1:6" ht="20.399999999999999" hidden="1">
      <c r="A235" s="403" t="s">
        <v>18197</v>
      </c>
      <c r="B235">
        <v>7200</v>
      </c>
      <c r="C235" t="s">
        <v>18198</v>
      </c>
      <c r="D235">
        <v>533</v>
      </c>
      <c r="F235" s="415" t="e">
        <f t="shared" si="3"/>
        <v>#VALUE!</v>
      </c>
    </row>
    <row r="236" spans="1:6" ht="20.399999999999999" hidden="1">
      <c r="A236" s="403" t="s">
        <v>8494</v>
      </c>
      <c r="B236">
        <v>4700</v>
      </c>
      <c r="C236" t="s">
        <v>18199</v>
      </c>
      <c r="D236">
        <v>545</v>
      </c>
      <c r="F236" s="415" t="e">
        <f t="shared" si="3"/>
        <v>#VALUE!</v>
      </c>
    </row>
    <row r="237" spans="1:6" ht="20.399999999999999" hidden="1">
      <c r="A237" s="403" t="s">
        <v>18200</v>
      </c>
      <c r="B237">
        <v>12000</v>
      </c>
      <c r="C237" t="s">
        <v>18201</v>
      </c>
      <c r="D237">
        <v>155</v>
      </c>
      <c r="F237" s="415" t="e">
        <f t="shared" si="3"/>
        <v>#VALUE!</v>
      </c>
    </row>
    <row r="238" spans="1:6" ht="20.399999999999999" hidden="1">
      <c r="A238" s="403" t="s">
        <v>14338</v>
      </c>
      <c r="B238">
        <v>8800</v>
      </c>
      <c r="C238" t="s">
        <v>18202</v>
      </c>
      <c r="D238">
        <v>541</v>
      </c>
      <c r="F238" s="415" t="e">
        <f t="shared" si="3"/>
        <v>#VALUE!</v>
      </c>
    </row>
    <row r="239" spans="1:6" ht="20.399999999999999">
      <c r="A239" s="403" t="s">
        <v>18203</v>
      </c>
      <c r="B239">
        <v>18400</v>
      </c>
      <c r="C239" t="s">
        <v>18204</v>
      </c>
      <c r="D239">
        <v>264</v>
      </c>
      <c r="E239" s="404">
        <v>171107865</v>
      </c>
      <c r="F239" s="415" t="str">
        <f t="shared" si="3"/>
        <v>Í1+'vÈ5"Î</v>
      </c>
    </row>
    <row r="240" spans="1:6" ht="20.399999999999999">
      <c r="A240" s="403" t="s">
        <v>18205</v>
      </c>
      <c r="B240">
        <v>2100</v>
      </c>
      <c r="C240" t="s">
        <v>18206</v>
      </c>
      <c r="D240">
        <v>397</v>
      </c>
      <c r="E240" s="404">
        <v>171115301</v>
      </c>
      <c r="F240" s="415" t="str">
        <f t="shared" si="3"/>
        <v>Í1+/&gt;È1wÎ</v>
      </c>
    </row>
    <row r="241" spans="1:6" ht="20.399999999999999">
      <c r="A241" s="403" t="s">
        <v>18207</v>
      </c>
      <c r="B241">
        <v>15200</v>
      </c>
      <c r="C241" t="s">
        <v>18208</v>
      </c>
      <c r="D241">
        <v>389</v>
      </c>
      <c r="E241" s="404">
        <v>171115293</v>
      </c>
      <c r="F241" s="415" t="str">
        <f t="shared" si="3"/>
        <v>Í1+/=È3ÃÎ</v>
      </c>
    </row>
    <row r="242" spans="1:6" ht="20.399999999999999">
      <c r="A242" s="403" t="s">
        <v>18209</v>
      </c>
      <c r="B242">
        <v>15200</v>
      </c>
      <c r="C242" t="s">
        <v>18210</v>
      </c>
      <c r="D242">
        <v>398</v>
      </c>
      <c r="E242" s="404">
        <v>171115302</v>
      </c>
      <c r="F242" s="415" t="str">
        <f t="shared" si="3"/>
        <v>Í1+/&gt;È2}Î</v>
      </c>
    </row>
    <row r="243" spans="1:6" ht="20.399999999999999">
      <c r="A243" s="403" t="s">
        <v>2290</v>
      </c>
      <c r="B243">
        <v>7200</v>
      </c>
      <c r="C243" t="s">
        <v>18211</v>
      </c>
      <c r="D243">
        <v>395</v>
      </c>
      <c r="E243" s="404">
        <v>171115299</v>
      </c>
      <c r="F243" s="415" t="str">
        <f t="shared" si="3"/>
        <v>Í1+/=È9&lt;Î</v>
      </c>
    </row>
    <row r="244" spans="1:6" ht="20.399999999999999">
      <c r="A244" s="403" t="s">
        <v>18212</v>
      </c>
      <c r="B244">
        <v>31200</v>
      </c>
      <c r="C244" t="s">
        <v>18213</v>
      </c>
      <c r="D244">
        <v>401</v>
      </c>
      <c r="E244" s="404">
        <v>171115305</v>
      </c>
      <c r="F244" s="415" t="str">
        <f t="shared" si="3"/>
        <v>Í1+/&gt;È5(Î</v>
      </c>
    </row>
    <row r="245" spans="1:6" ht="20.399999999999999">
      <c r="A245" s="403" t="s">
        <v>18214</v>
      </c>
      <c r="B245">
        <v>10400</v>
      </c>
      <c r="C245" t="s">
        <v>18215</v>
      </c>
      <c r="D245">
        <v>184</v>
      </c>
      <c r="E245" s="404">
        <v>171116378</v>
      </c>
      <c r="F245" s="415" t="str">
        <f t="shared" si="3"/>
        <v>Í1+0EÈ8YÎ</v>
      </c>
    </row>
    <row r="246" spans="1:6" ht="20.399999999999999">
      <c r="A246" s="403" t="s">
        <v>18216</v>
      </c>
      <c r="B246">
        <v>23200</v>
      </c>
      <c r="C246" t="s">
        <v>18217</v>
      </c>
      <c r="D246">
        <v>369</v>
      </c>
      <c r="E246" s="404">
        <v>171106402</v>
      </c>
      <c r="F246" s="415" t="str">
        <f t="shared" si="3"/>
        <v>Í1+&amp;HÈ2#Î</v>
      </c>
    </row>
    <row r="247" spans="1:6" ht="20.399999999999999">
      <c r="A247" s="403" t="s">
        <v>18218</v>
      </c>
      <c r="B247">
        <v>36000</v>
      </c>
      <c r="C247" t="s">
        <v>18219</v>
      </c>
      <c r="D247">
        <v>24</v>
      </c>
      <c r="E247" s="404">
        <v>171111394</v>
      </c>
      <c r="F247" s="415" t="str">
        <f t="shared" si="3"/>
        <v>Í1++GÈ4:Î</v>
      </c>
    </row>
    <row r="248" spans="1:6" ht="20.399999999999999">
      <c r="A248" s="403" t="s">
        <v>18220</v>
      </c>
      <c r="B248">
        <v>18400</v>
      </c>
      <c r="C248" t="s">
        <v>18221</v>
      </c>
      <c r="D248">
        <v>72</v>
      </c>
      <c r="E248" s="404">
        <v>171115040</v>
      </c>
      <c r="F248" s="415" t="str">
        <f t="shared" si="3"/>
        <v>Í1+/$È0pÎ</v>
      </c>
    </row>
    <row r="249" spans="1:6" ht="20.399999999999999">
      <c r="A249" s="403" t="s">
        <v>18222</v>
      </c>
      <c r="B249">
        <v>15200</v>
      </c>
      <c r="C249" t="s">
        <v>18223</v>
      </c>
      <c r="D249">
        <v>54</v>
      </c>
      <c r="E249" s="404">
        <v>171108281</v>
      </c>
      <c r="F249" s="415" t="str">
        <f t="shared" si="3"/>
        <v>Í1+(&lt;È1ZÎ</v>
      </c>
    </row>
    <row r="250" spans="1:6" ht="20.399999999999999">
      <c r="A250" s="403" t="s">
        <v>18224</v>
      </c>
      <c r="B250">
        <v>12000</v>
      </c>
      <c r="C250" t="s">
        <v>18225</v>
      </c>
      <c r="D250">
        <v>265</v>
      </c>
      <c r="E250" s="404">
        <v>171115203</v>
      </c>
      <c r="F250" s="415" t="str">
        <f t="shared" si="3"/>
        <v>Í1+/4È3[Î</v>
      </c>
    </row>
    <row r="251" spans="1:6" ht="20.399999999999999">
      <c r="A251" s="403" t="s">
        <v>18226</v>
      </c>
      <c r="B251">
        <v>32800</v>
      </c>
      <c r="C251" t="s">
        <v>18227</v>
      </c>
      <c r="D251">
        <v>319</v>
      </c>
      <c r="E251" s="404">
        <v>171105978</v>
      </c>
      <c r="F251" s="415" t="str">
        <f t="shared" si="3"/>
        <v>Í1+%ÅÈ8ZÎ</v>
      </c>
    </row>
    <row r="252" spans="1:6" ht="20.399999999999999">
      <c r="A252" s="403" t="s">
        <v>18228</v>
      </c>
      <c r="B252">
        <v>10400</v>
      </c>
      <c r="C252" t="s">
        <v>18229</v>
      </c>
      <c r="D252">
        <v>381</v>
      </c>
      <c r="E252" s="404">
        <v>171109089</v>
      </c>
      <c r="F252" s="415" t="str">
        <f t="shared" si="3"/>
        <v>Í1+)(È9=Î</v>
      </c>
    </row>
    <row r="253" spans="1:6" ht="20.399999999999999">
      <c r="A253" s="403" t="s">
        <v>18230</v>
      </c>
      <c r="B253">
        <v>4700</v>
      </c>
      <c r="C253" t="s">
        <v>18231</v>
      </c>
      <c r="D253">
        <v>476</v>
      </c>
      <c r="E253" s="404">
        <v>171106483</v>
      </c>
      <c r="F253" s="415" t="str">
        <f t="shared" si="3"/>
        <v>Í1+&amp;PÈ3IÎ</v>
      </c>
    </row>
    <row r="254" spans="1:6" ht="20.399999999999999">
      <c r="A254" s="403" t="s">
        <v>18232</v>
      </c>
      <c r="B254">
        <v>7200</v>
      </c>
      <c r="C254" t="s">
        <v>18233</v>
      </c>
      <c r="D254">
        <v>60</v>
      </c>
      <c r="E254" s="404">
        <v>171116261</v>
      </c>
      <c r="F254" s="415" t="str">
        <f t="shared" si="3"/>
        <v>Í1+0:È1jÎ</v>
      </c>
    </row>
    <row r="255" spans="1:6" ht="20.399999999999999">
      <c r="A255" s="403" t="s">
        <v>18234</v>
      </c>
      <c r="B255">
        <v>36000</v>
      </c>
      <c r="C255" t="s">
        <v>18235</v>
      </c>
      <c r="D255">
        <v>439</v>
      </c>
      <c r="E255" s="404">
        <v>171113180</v>
      </c>
      <c r="F255" s="415" t="str">
        <f t="shared" si="3"/>
        <v>Í1+-2È0;Î</v>
      </c>
    </row>
    <row r="256" spans="1:6" ht="20.399999999999999">
      <c r="A256" s="403" t="s">
        <v>18236</v>
      </c>
      <c r="B256">
        <v>16800</v>
      </c>
      <c r="C256" t="s">
        <v>18237</v>
      </c>
      <c r="D256">
        <v>31</v>
      </c>
      <c r="E256" s="404">
        <v>171107784</v>
      </c>
      <c r="F256" s="415" t="str">
        <f t="shared" si="3"/>
        <v>Í1+'nÈ4cÎ</v>
      </c>
    </row>
    <row r="257" spans="1:6" ht="20.399999999999999">
      <c r="A257" s="403" t="s">
        <v>18238</v>
      </c>
      <c r="B257">
        <v>32800</v>
      </c>
      <c r="C257" t="s">
        <v>18239</v>
      </c>
      <c r="D257">
        <v>250</v>
      </c>
      <c r="E257" s="404">
        <v>171116439</v>
      </c>
      <c r="F257" s="415" t="str">
        <f t="shared" si="3"/>
        <v>Í1+0KÈ9wÎ</v>
      </c>
    </row>
    <row r="258" spans="1:6" ht="20.399999999999999">
      <c r="A258" s="403" t="s">
        <v>11417</v>
      </c>
      <c r="B258">
        <v>10400</v>
      </c>
      <c r="C258" t="s">
        <v>18240</v>
      </c>
      <c r="D258">
        <v>20</v>
      </c>
      <c r="E258" s="404">
        <v>171114993</v>
      </c>
      <c r="F258" s="415" t="str">
        <f t="shared" si="3"/>
        <v>Í1+.ÇÈ3_Î</v>
      </c>
    </row>
    <row r="259" spans="1:6" ht="20.399999999999999">
      <c r="A259" s="403" t="s">
        <v>18241</v>
      </c>
      <c r="B259">
        <v>3400</v>
      </c>
      <c r="C259" t="s">
        <v>18242</v>
      </c>
      <c r="D259">
        <v>287</v>
      </c>
      <c r="E259" s="404">
        <v>171115217</v>
      </c>
      <c r="F259" s="415" t="str">
        <f t="shared" ref="F259:F322" si="4">Code128(E259)</f>
        <v>Í1+/5È7wÎ</v>
      </c>
    </row>
    <row r="260" spans="1:6" ht="20.399999999999999">
      <c r="A260" s="403" t="s">
        <v>18243</v>
      </c>
      <c r="B260">
        <v>23200</v>
      </c>
      <c r="C260" t="s">
        <v>18244</v>
      </c>
      <c r="D260">
        <v>401</v>
      </c>
      <c r="E260" s="404">
        <v>171105980</v>
      </c>
      <c r="F260" s="415" t="str">
        <f t="shared" si="4"/>
        <v>Í1+%ÆÈ0.Î</v>
      </c>
    </row>
    <row r="261" spans="1:6" ht="20.399999999999999" hidden="1">
      <c r="A261" s="403" t="s">
        <v>18245</v>
      </c>
      <c r="B261">
        <v>34400</v>
      </c>
      <c r="C261" t="s">
        <v>18246</v>
      </c>
      <c r="D261">
        <v>564</v>
      </c>
      <c r="F261" s="415" t="e">
        <f t="shared" si="4"/>
        <v>#VALUE!</v>
      </c>
    </row>
    <row r="262" spans="1:6" ht="20.399999999999999">
      <c r="A262" s="403" t="s">
        <v>18247</v>
      </c>
      <c r="B262">
        <v>39200</v>
      </c>
      <c r="C262" t="s">
        <v>18248</v>
      </c>
      <c r="D262">
        <v>196</v>
      </c>
      <c r="E262" s="404">
        <v>171108379</v>
      </c>
      <c r="F262" s="415" t="str">
        <f t="shared" si="4"/>
        <v>Í1+(EÈ9GÎ</v>
      </c>
    </row>
    <row r="263" spans="1:6" ht="20.399999999999999">
      <c r="A263" s="403" t="s">
        <v>18249</v>
      </c>
      <c r="B263">
        <v>36000</v>
      </c>
      <c r="C263" t="s">
        <v>18250</v>
      </c>
      <c r="D263">
        <v>18</v>
      </c>
      <c r="E263" s="404">
        <v>171107796</v>
      </c>
      <c r="F263" s="415" t="str">
        <f t="shared" si="4"/>
        <v>Í1+'oÈ6sÎ</v>
      </c>
    </row>
    <row r="264" spans="1:6" ht="20.399999999999999">
      <c r="A264" s="403" t="s">
        <v>14972</v>
      </c>
      <c r="B264">
        <v>26400</v>
      </c>
      <c r="C264" t="s">
        <v>18251</v>
      </c>
      <c r="D264">
        <v>280</v>
      </c>
      <c r="E264" s="404">
        <v>171107826</v>
      </c>
      <c r="F264" s="415" t="str">
        <f t="shared" si="4"/>
        <v>Í1+'rÈ6ÃÎ</v>
      </c>
    </row>
    <row r="265" spans="1:6" ht="20.399999999999999">
      <c r="A265" s="403" t="s">
        <v>18252</v>
      </c>
      <c r="B265">
        <v>13600</v>
      </c>
      <c r="C265" t="s">
        <v>18253</v>
      </c>
      <c r="D265">
        <v>103</v>
      </c>
      <c r="E265" s="404">
        <v>171113495</v>
      </c>
      <c r="F265" s="415" t="str">
        <f t="shared" si="4"/>
        <v>Í1+-QÈ5nÎ</v>
      </c>
    </row>
    <row r="266" spans="1:6" ht="20.399999999999999">
      <c r="A266" s="403" t="s">
        <v>18254</v>
      </c>
      <c r="B266">
        <v>52000</v>
      </c>
      <c r="C266" t="s">
        <v>18255</v>
      </c>
      <c r="D266">
        <v>138</v>
      </c>
      <c r="E266" s="404">
        <v>171110460</v>
      </c>
      <c r="F266" s="415" t="str">
        <f t="shared" si="4"/>
        <v>Í1+*NÈ0;Î</v>
      </c>
    </row>
    <row r="267" spans="1:6" ht="20.399999999999999">
      <c r="A267" s="403" t="s">
        <v>18256</v>
      </c>
      <c r="B267">
        <v>13600</v>
      </c>
      <c r="C267" t="s">
        <v>18257</v>
      </c>
      <c r="D267">
        <v>369</v>
      </c>
      <c r="E267" s="404">
        <v>171115279</v>
      </c>
      <c r="F267" s="415" t="str">
        <f t="shared" si="4"/>
        <v>Í1+/;È94Î</v>
      </c>
    </row>
    <row r="268" spans="1:6" ht="20.399999999999999" hidden="1">
      <c r="A268" s="403" t="s">
        <v>18258</v>
      </c>
      <c r="B268">
        <v>3400</v>
      </c>
      <c r="C268" t="s">
        <v>18259</v>
      </c>
      <c r="D268">
        <v>525</v>
      </c>
      <c r="F268" s="415" t="e">
        <f t="shared" si="4"/>
        <v>#VALUE!</v>
      </c>
    </row>
    <row r="269" spans="1:6" ht="20.399999999999999" hidden="1">
      <c r="A269" s="403" t="s">
        <v>18260</v>
      </c>
      <c r="B269">
        <v>8800</v>
      </c>
      <c r="C269" t="s">
        <v>18261</v>
      </c>
      <c r="D269">
        <v>526</v>
      </c>
      <c r="F269" s="415" t="e">
        <f t="shared" si="4"/>
        <v>#VALUE!</v>
      </c>
    </row>
    <row r="270" spans="1:6" ht="20.399999999999999">
      <c r="A270" s="403" t="s">
        <v>18262</v>
      </c>
      <c r="B270">
        <v>8800</v>
      </c>
      <c r="C270" t="s">
        <v>18263</v>
      </c>
      <c r="D270">
        <v>238</v>
      </c>
      <c r="E270" s="404">
        <v>171115185</v>
      </c>
      <c r="F270" s="415" t="str">
        <f t="shared" si="4"/>
        <v>Í1+/2È5_Î</v>
      </c>
    </row>
    <row r="271" spans="1:6" ht="20.399999999999999" hidden="1">
      <c r="A271" s="403" t="s">
        <v>18264</v>
      </c>
      <c r="B271">
        <v>20000</v>
      </c>
      <c r="C271" t="s">
        <v>18265</v>
      </c>
      <c r="D271">
        <v>487</v>
      </c>
      <c r="F271" s="415" t="e">
        <f t="shared" si="4"/>
        <v>#VALUE!</v>
      </c>
    </row>
    <row r="272" spans="1:6" ht="20.399999999999999">
      <c r="A272" s="403" t="s">
        <v>18266</v>
      </c>
      <c r="B272">
        <v>20000</v>
      </c>
      <c r="C272" t="s">
        <v>18267</v>
      </c>
      <c r="D272">
        <v>116</v>
      </c>
      <c r="E272" s="404">
        <v>171106161</v>
      </c>
      <c r="F272" s="415" t="str">
        <f t="shared" si="4"/>
        <v>Í1+&amp;0È1$Î</v>
      </c>
    </row>
    <row r="273" spans="1:6" ht="20.399999999999999">
      <c r="A273" s="403" t="s">
        <v>18268</v>
      </c>
      <c r="B273">
        <v>7200</v>
      </c>
      <c r="C273" t="s">
        <v>18269</v>
      </c>
      <c r="D273">
        <v>57</v>
      </c>
      <c r="E273" s="404">
        <v>171109117</v>
      </c>
      <c r="F273" s="415" t="str">
        <f t="shared" si="4"/>
        <v>Í1+)+È7=Î</v>
      </c>
    </row>
    <row r="274" spans="1:6" ht="20.399999999999999">
      <c r="A274" s="403" t="s">
        <v>18270</v>
      </c>
      <c r="B274">
        <v>4700</v>
      </c>
      <c r="C274" t="s">
        <v>18271</v>
      </c>
      <c r="D274">
        <v>151</v>
      </c>
      <c r="E274" s="404">
        <v>171106300</v>
      </c>
      <c r="F274" s="415" t="str">
        <f t="shared" si="4"/>
        <v>Í1+&amp;&gt;È0VÎ</v>
      </c>
    </row>
    <row r="275" spans="1:6" ht="20.399999999999999" hidden="1">
      <c r="A275" s="403" t="s">
        <v>18272</v>
      </c>
      <c r="B275">
        <v>16800</v>
      </c>
      <c r="C275" t="s">
        <v>18273</v>
      </c>
      <c r="D275">
        <v>501</v>
      </c>
      <c r="F275" s="415" t="e">
        <f t="shared" si="4"/>
        <v>#VALUE!</v>
      </c>
    </row>
    <row r="276" spans="1:6" ht="20.399999999999999" hidden="1">
      <c r="A276" s="403" t="s">
        <v>18274</v>
      </c>
      <c r="B276">
        <v>10400</v>
      </c>
      <c r="C276" t="s">
        <v>18275</v>
      </c>
      <c r="D276">
        <v>555</v>
      </c>
      <c r="F276" s="415" t="e">
        <f t="shared" si="4"/>
        <v>#VALUE!</v>
      </c>
    </row>
    <row r="277" spans="1:6" ht="20.399999999999999">
      <c r="A277" s="403" t="s">
        <v>18276</v>
      </c>
      <c r="B277">
        <v>18400</v>
      </c>
      <c r="C277" t="s">
        <v>18277</v>
      </c>
      <c r="D277">
        <v>29</v>
      </c>
      <c r="E277" s="404">
        <v>171105140</v>
      </c>
      <c r="F277" s="415" t="str">
        <f t="shared" si="4"/>
        <v>Í1+%.È0zÎ</v>
      </c>
    </row>
    <row r="278" spans="1:6" ht="20.399999999999999">
      <c r="A278" s="403" t="s">
        <v>18278</v>
      </c>
      <c r="B278">
        <v>24800</v>
      </c>
      <c r="C278" t="s">
        <v>18279</v>
      </c>
      <c r="D278">
        <v>101</v>
      </c>
      <c r="E278" s="404">
        <v>171105081</v>
      </c>
      <c r="F278" s="415" t="str">
        <f t="shared" si="4"/>
        <v>Í1+%(È1hÎ</v>
      </c>
    </row>
    <row r="279" spans="1:6" ht="20.399999999999999">
      <c r="A279" s="403" t="s">
        <v>18280</v>
      </c>
      <c r="B279">
        <v>40800</v>
      </c>
      <c r="C279" t="s">
        <v>18281</v>
      </c>
      <c r="D279">
        <v>121</v>
      </c>
      <c r="E279" s="404">
        <v>171105179</v>
      </c>
      <c r="F279" s="415" t="str">
        <f t="shared" si="4"/>
        <v>Í1+%1È9UÎ</v>
      </c>
    </row>
    <row r="280" spans="1:6" ht="20.399999999999999">
      <c r="A280" s="403" t="s">
        <v>18282</v>
      </c>
      <c r="B280">
        <v>37600</v>
      </c>
      <c r="C280" t="s">
        <v>18283</v>
      </c>
      <c r="D280">
        <v>122</v>
      </c>
      <c r="E280" s="404">
        <v>171105180</v>
      </c>
      <c r="F280" s="415" t="str">
        <f t="shared" si="4"/>
        <v>Í1+%2È0#Î</v>
      </c>
    </row>
    <row r="281" spans="1:6" ht="20.399999999999999">
      <c r="A281" s="403" t="s">
        <v>18284</v>
      </c>
      <c r="B281">
        <v>20000</v>
      </c>
      <c r="C281" t="s">
        <v>18285</v>
      </c>
      <c r="D281">
        <v>145</v>
      </c>
      <c r="E281" s="404">
        <v>171105200</v>
      </c>
      <c r="F281" s="415" t="str">
        <f t="shared" si="4"/>
        <v>Í1+%4È0+Î</v>
      </c>
    </row>
    <row r="282" spans="1:6" ht="20.399999999999999">
      <c r="A282" s="403" t="s">
        <v>18286</v>
      </c>
      <c r="B282">
        <v>7200</v>
      </c>
      <c r="C282" t="s">
        <v>18287</v>
      </c>
      <c r="D282">
        <v>129</v>
      </c>
      <c r="E282" s="404">
        <v>171105187</v>
      </c>
      <c r="F282" s="415" t="str">
        <f t="shared" si="4"/>
        <v>Í1+%2È7MÎ</v>
      </c>
    </row>
    <row r="283" spans="1:6" ht="20.399999999999999">
      <c r="A283" s="403" t="s">
        <v>18288</v>
      </c>
      <c r="B283">
        <v>16800</v>
      </c>
      <c r="C283" t="s">
        <v>18289</v>
      </c>
      <c r="D283">
        <v>130</v>
      </c>
      <c r="E283" s="404">
        <v>171105188</v>
      </c>
      <c r="F283" s="415" t="str">
        <f t="shared" si="4"/>
        <v>Í1+%2È8SÎ</v>
      </c>
    </row>
    <row r="284" spans="1:6" ht="20.399999999999999">
      <c r="A284" s="403" t="s">
        <v>18290</v>
      </c>
      <c r="B284">
        <v>20000</v>
      </c>
      <c r="C284" t="s">
        <v>18291</v>
      </c>
      <c r="D284">
        <v>179</v>
      </c>
      <c r="E284" s="404">
        <v>171104806</v>
      </c>
      <c r="F284" s="415" t="str">
        <f t="shared" si="4"/>
        <v>Í1+$pÈ6nÎ</v>
      </c>
    </row>
    <row r="285" spans="1:6" ht="20.399999999999999">
      <c r="A285" s="403" t="s">
        <v>18292</v>
      </c>
      <c r="B285">
        <v>124000</v>
      </c>
      <c r="C285" t="s">
        <v>18293</v>
      </c>
      <c r="D285">
        <v>203</v>
      </c>
      <c r="E285" s="404">
        <v>171104787</v>
      </c>
      <c r="F285" s="415" t="str">
        <f t="shared" si="4"/>
        <v>Í1+$nÈ7lÎ</v>
      </c>
    </row>
    <row r="286" spans="1:6" ht="20.399999999999999">
      <c r="A286" s="403" t="s">
        <v>18294</v>
      </c>
      <c r="B286">
        <v>88800</v>
      </c>
      <c r="C286" t="s">
        <v>18295</v>
      </c>
      <c r="D286">
        <v>202</v>
      </c>
      <c r="E286" s="404">
        <v>171104786</v>
      </c>
      <c r="F286" s="415" t="str">
        <f t="shared" si="4"/>
        <v>Í1+$nÈ6fÎ</v>
      </c>
    </row>
    <row r="287" spans="1:6" ht="20.399999999999999">
      <c r="A287" s="403" t="s">
        <v>18296</v>
      </c>
      <c r="B287">
        <v>12000</v>
      </c>
      <c r="C287" t="s">
        <v>18297</v>
      </c>
      <c r="D287">
        <v>200</v>
      </c>
      <c r="E287" s="404">
        <v>171104784</v>
      </c>
      <c r="F287" s="415" t="str">
        <f t="shared" si="4"/>
        <v>Í1+$nÈ4ZÎ</v>
      </c>
    </row>
    <row r="288" spans="1:6" ht="20.399999999999999">
      <c r="A288" s="403" t="s">
        <v>18298</v>
      </c>
      <c r="B288">
        <v>34400</v>
      </c>
      <c r="C288" t="s">
        <v>18299</v>
      </c>
      <c r="D288">
        <v>10</v>
      </c>
      <c r="E288" s="404">
        <v>171105152</v>
      </c>
      <c r="F288" s="415" t="str">
        <f t="shared" si="4"/>
        <v>Í1+%/È2#Î</v>
      </c>
    </row>
    <row r="289" spans="1:6" ht="20.399999999999999" hidden="1">
      <c r="A289" s="403" t="s">
        <v>18300</v>
      </c>
      <c r="B289">
        <v>34400</v>
      </c>
      <c r="C289" t="s">
        <v>18301</v>
      </c>
      <c r="D289">
        <v>553</v>
      </c>
      <c r="F289" s="415" t="e">
        <f t="shared" si="4"/>
        <v>#VALUE!</v>
      </c>
    </row>
    <row r="290" spans="1:6" ht="20.399999999999999">
      <c r="A290" s="403" t="s">
        <v>18302</v>
      </c>
      <c r="B290">
        <v>21600</v>
      </c>
      <c r="C290" t="s">
        <v>18303</v>
      </c>
      <c r="D290">
        <v>10</v>
      </c>
      <c r="E290" s="404">
        <v>171118841</v>
      </c>
      <c r="F290" s="415" t="str">
        <f t="shared" si="4"/>
        <v>Í1+2tÈ1#Î</v>
      </c>
    </row>
    <row r="291" spans="1:6" ht="20.399999999999999" hidden="1">
      <c r="A291" s="403" t="s">
        <v>18304</v>
      </c>
      <c r="B291">
        <v>39200</v>
      </c>
      <c r="C291" t="s">
        <v>18305</v>
      </c>
      <c r="D291">
        <v>537</v>
      </c>
      <c r="F291" s="415" t="e">
        <f t="shared" si="4"/>
        <v>#VALUE!</v>
      </c>
    </row>
    <row r="292" spans="1:6" ht="20.399999999999999">
      <c r="A292" s="403" t="s">
        <v>18306</v>
      </c>
      <c r="B292">
        <v>24800</v>
      </c>
      <c r="C292" t="s">
        <v>18307</v>
      </c>
      <c r="D292">
        <v>153</v>
      </c>
      <c r="E292" s="404">
        <v>171107500</v>
      </c>
      <c r="F292" s="415" t="str">
        <f t="shared" si="4"/>
        <v>Í1+'RÈ0BÎ</v>
      </c>
    </row>
    <row r="293" spans="1:6" ht="20.399999999999999">
      <c r="A293" s="403" t="s">
        <v>18308</v>
      </c>
      <c r="B293">
        <v>28000</v>
      </c>
      <c r="C293" t="s">
        <v>18309</v>
      </c>
      <c r="D293">
        <v>357</v>
      </c>
      <c r="E293" s="404">
        <v>171105254</v>
      </c>
      <c r="F293" s="415" t="str">
        <f t="shared" si="4"/>
        <v>Í1+%9È4WÎ</v>
      </c>
    </row>
    <row r="294" spans="1:6" ht="20.399999999999999">
      <c r="A294" s="403" t="s">
        <v>18310</v>
      </c>
      <c r="B294">
        <v>26400</v>
      </c>
      <c r="C294" t="s">
        <v>18311</v>
      </c>
      <c r="D294">
        <v>322</v>
      </c>
      <c r="E294" s="404">
        <v>171105800</v>
      </c>
      <c r="F294" s="415" t="str">
        <f t="shared" si="4"/>
        <v>Í1+%pÈ0MÎ</v>
      </c>
    </row>
    <row r="295" spans="1:6" ht="20.399999999999999">
      <c r="A295" s="403" t="s">
        <v>18312</v>
      </c>
      <c r="B295">
        <v>8800</v>
      </c>
      <c r="C295" t="s">
        <v>18313</v>
      </c>
      <c r="D295">
        <v>95</v>
      </c>
      <c r="E295" s="404">
        <v>171113322</v>
      </c>
      <c r="F295" s="415" t="str">
        <f t="shared" si="4"/>
        <v>Í1+-@È2ÃÎ</v>
      </c>
    </row>
    <row r="296" spans="1:6" ht="20.399999999999999">
      <c r="A296" s="403" t="s">
        <v>18314</v>
      </c>
      <c r="B296">
        <v>55200</v>
      </c>
      <c r="C296" t="s">
        <v>18315</v>
      </c>
      <c r="D296">
        <v>38</v>
      </c>
      <c r="E296" s="404">
        <v>171108201</v>
      </c>
      <c r="F296" s="415" t="str">
        <f t="shared" si="4"/>
        <v>Í1+(4È1:Î</v>
      </c>
    </row>
    <row r="297" spans="1:6" ht="20.399999999999999">
      <c r="A297" s="403" t="s">
        <v>18316</v>
      </c>
      <c r="B297">
        <v>24800</v>
      </c>
      <c r="C297" t="s">
        <v>18317</v>
      </c>
      <c r="D297">
        <v>409</v>
      </c>
      <c r="E297" s="404">
        <v>171104962</v>
      </c>
      <c r="F297" s="415" t="str">
        <f t="shared" si="4"/>
        <v>Í1+$ÄÈ2/Î</v>
      </c>
    </row>
    <row r="298" spans="1:6" ht="20.399999999999999">
      <c r="A298" s="403" t="s">
        <v>18318</v>
      </c>
      <c r="B298">
        <v>28000</v>
      </c>
      <c r="C298" t="s">
        <v>18319</v>
      </c>
      <c r="D298">
        <v>222</v>
      </c>
      <c r="E298" s="404">
        <v>171107879</v>
      </c>
      <c r="F298" s="415" t="str">
        <f t="shared" si="4"/>
        <v>Í1+'wÈ9&gt;Î</v>
      </c>
    </row>
    <row r="299" spans="1:6" ht="20.399999999999999" hidden="1">
      <c r="A299" s="403" t="s">
        <v>18320</v>
      </c>
      <c r="B299">
        <v>4700</v>
      </c>
      <c r="C299" t="s">
        <v>18321</v>
      </c>
      <c r="D299">
        <v>490</v>
      </c>
      <c r="F299" s="415" t="e">
        <f t="shared" si="4"/>
        <v>#VALUE!</v>
      </c>
    </row>
    <row r="300" spans="1:6" ht="20.399999999999999">
      <c r="A300" s="403" t="s">
        <v>18322</v>
      </c>
      <c r="B300">
        <v>3400</v>
      </c>
      <c r="C300" t="s">
        <v>18323</v>
      </c>
      <c r="D300">
        <v>59</v>
      </c>
      <c r="E300" s="404">
        <v>171118880</v>
      </c>
      <c r="F300" s="415" t="str">
        <f t="shared" si="4"/>
        <v>Í1+2xÈ0-Î</v>
      </c>
    </row>
    <row r="301" spans="1:6" ht="20.399999999999999">
      <c r="A301" s="403" t="s">
        <v>18324</v>
      </c>
      <c r="B301">
        <v>13600</v>
      </c>
      <c r="C301" t="s">
        <v>18325</v>
      </c>
      <c r="D301">
        <v>93</v>
      </c>
      <c r="E301" s="404">
        <v>171105712</v>
      </c>
      <c r="F301" s="415" t="str">
        <f t="shared" si="4"/>
        <v>Í1+%gÈ25Î</v>
      </c>
    </row>
    <row r="302" spans="1:6" ht="20.399999999999999">
      <c r="A302" s="403" t="s">
        <v>18326</v>
      </c>
      <c r="B302">
        <v>39200</v>
      </c>
      <c r="C302" t="s">
        <v>18327</v>
      </c>
      <c r="D302">
        <v>207</v>
      </c>
      <c r="E302" s="404">
        <v>171112821</v>
      </c>
      <c r="F302" s="415" t="str">
        <f t="shared" si="4"/>
        <v>Í1+,rÈ1pÎ</v>
      </c>
    </row>
    <row r="303" spans="1:6" ht="20.399999999999999" hidden="1">
      <c r="A303" s="403" t="s">
        <v>18328</v>
      </c>
      <c r="B303">
        <v>15200</v>
      </c>
      <c r="C303" t="s">
        <v>18329</v>
      </c>
      <c r="D303">
        <v>562</v>
      </c>
      <c r="F303" s="415" t="e">
        <f t="shared" si="4"/>
        <v>#VALUE!</v>
      </c>
    </row>
    <row r="304" spans="1:6" ht="20.399999999999999">
      <c r="A304" s="403" t="s">
        <v>18330</v>
      </c>
      <c r="B304">
        <v>8800</v>
      </c>
      <c r="C304" t="s">
        <v>18331</v>
      </c>
      <c r="D304">
        <v>75</v>
      </c>
      <c r="E304" s="404">
        <v>171111402</v>
      </c>
      <c r="F304" s="415" t="str">
        <f t="shared" si="4"/>
        <v>Í1++HÈ22Î</v>
      </c>
    </row>
    <row r="305" spans="1:6" ht="20.399999999999999" hidden="1">
      <c r="A305" s="403" t="s">
        <v>18332</v>
      </c>
      <c r="B305">
        <v>7200</v>
      </c>
      <c r="C305" t="s">
        <v>18333</v>
      </c>
      <c r="D305">
        <v>59</v>
      </c>
      <c r="F305" s="415" t="e">
        <f t="shared" si="4"/>
        <v>#VALUE!</v>
      </c>
    </row>
    <row r="306" spans="1:6" ht="20.399999999999999" hidden="1">
      <c r="A306" s="403" t="s">
        <v>18334</v>
      </c>
      <c r="B306">
        <v>4700</v>
      </c>
      <c r="C306" t="s">
        <v>18335</v>
      </c>
      <c r="D306">
        <v>477</v>
      </c>
      <c r="F306" s="415" t="e">
        <f t="shared" si="4"/>
        <v>#VALUE!</v>
      </c>
    </row>
    <row r="307" spans="1:6" ht="20.399999999999999">
      <c r="A307" s="403" t="s">
        <v>18336</v>
      </c>
      <c r="B307">
        <v>12000</v>
      </c>
      <c r="C307" t="s">
        <v>18337</v>
      </c>
      <c r="D307">
        <v>44</v>
      </c>
      <c r="E307" s="404">
        <v>171111748</v>
      </c>
      <c r="F307" s="415" t="str">
        <f t="shared" si="4"/>
        <v>Í1++jÈ8wÎ</v>
      </c>
    </row>
    <row r="308" spans="1:6" ht="20.399999999999999">
      <c r="A308" s="403" t="s">
        <v>18338</v>
      </c>
      <c r="B308">
        <v>8800</v>
      </c>
      <c r="C308" t="s">
        <v>18339</v>
      </c>
      <c r="D308">
        <v>104</v>
      </c>
      <c r="E308" s="404">
        <v>171115071</v>
      </c>
      <c r="F308" s="415" t="str">
        <f t="shared" si="4"/>
        <v>Í1+/'È1ÆÎ</v>
      </c>
    </row>
    <row r="309" spans="1:6" ht="20.399999999999999">
      <c r="A309" s="403" t="s">
        <v>18340</v>
      </c>
      <c r="B309">
        <v>4700</v>
      </c>
      <c r="C309" t="s">
        <v>18341</v>
      </c>
      <c r="D309">
        <v>139</v>
      </c>
      <c r="E309" s="404">
        <v>171115101</v>
      </c>
      <c r="F309" s="415" t="str">
        <f t="shared" si="4"/>
        <v>Í1+/*È1'Î</v>
      </c>
    </row>
    <row r="310" spans="1:6" ht="20.399999999999999" hidden="1">
      <c r="A310" s="403" t="s">
        <v>18342</v>
      </c>
      <c r="B310">
        <v>21600</v>
      </c>
      <c r="C310" t="s">
        <v>18343</v>
      </c>
      <c r="D310">
        <v>595</v>
      </c>
      <c r="F310" s="415" t="e">
        <f t="shared" si="4"/>
        <v>#VALUE!</v>
      </c>
    </row>
    <row r="311" spans="1:6" ht="20.399999999999999">
      <c r="A311" s="403" t="s">
        <v>18344</v>
      </c>
      <c r="B311">
        <v>4700</v>
      </c>
      <c r="C311" t="s">
        <v>18345</v>
      </c>
      <c r="D311">
        <v>68</v>
      </c>
      <c r="E311" s="404">
        <v>171113135</v>
      </c>
      <c r="F311" s="415" t="str">
        <f t="shared" si="4"/>
        <v>Í1+--È5EÎ</v>
      </c>
    </row>
    <row r="312" spans="1:6" ht="20.399999999999999" hidden="1">
      <c r="A312" s="403" t="s">
        <v>18346</v>
      </c>
      <c r="B312">
        <v>60000</v>
      </c>
      <c r="C312" t="s">
        <v>18347</v>
      </c>
      <c r="D312">
        <v>570</v>
      </c>
      <c r="F312" s="415" t="e">
        <f t="shared" si="4"/>
        <v>#VALUE!</v>
      </c>
    </row>
    <row r="313" spans="1:6" ht="20.399999999999999">
      <c r="A313" s="403" t="s">
        <v>18348</v>
      </c>
      <c r="B313">
        <v>15200</v>
      </c>
      <c r="C313" t="s">
        <v>18349</v>
      </c>
      <c r="D313">
        <v>158</v>
      </c>
      <c r="E313" s="404">
        <v>171115118</v>
      </c>
      <c r="F313" s="415" t="str">
        <f t="shared" si="4"/>
        <v>Í1+/+È8UÎ</v>
      </c>
    </row>
    <row r="314" spans="1:6" ht="20.399999999999999">
      <c r="A314" s="403" t="s">
        <v>18350</v>
      </c>
      <c r="B314">
        <v>10400</v>
      </c>
      <c r="C314" t="s">
        <v>18351</v>
      </c>
      <c r="D314">
        <v>76</v>
      </c>
      <c r="E314" s="404">
        <v>171111403</v>
      </c>
      <c r="F314" s="415" t="str">
        <f t="shared" si="4"/>
        <v>Í1++HÈ38Î</v>
      </c>
    </row>
    <row r="315" spans="1:6" ht="20.399999999999999">
      <c r="A315" s="403" t="s">
        <v>18352</v>
      </c>
      <c r="B315">
        <v>8800</v>
      </c>
      <c r="C315" t="s">
        <v>18353</v>
      </c>
      <c r="D315">
        <v>134</v>
      </c>
      <c r="E315" s="404">
        <v>171113372</v>
      </c>
      <c r="F315" s="415" t="str">
        <f t="shared" si="4"/>
        <v>Í1+-EÈ2,Î</v>
      </c>
    </row>
    <row r="316" spans="1:6" ht="20.399999999999999">
      <c r="A316" s="403" t="s">
        <v>18354</v>
      </c>
      <c r="B316">
        <v>7200</v>
      </c>
      <c r="C316" t="s">
        <v>18355</v>
      </c>
      <c r="D316">
        <v>142</v>
      </c>
      <c r="E316" s="404">
        <v>171115104</v>
      </c>
      <c r="F316" s="415" t="str">
        <f t="shared" si="4"/>
        <v>Í1+/*È49Î</v>
      </c>
    </row>
    <row r="317" spans="1:6" ht="20.399999999999999">
      <c r="A317" s="403" t="s">
        <v>18356</v>
      </c>
      <c r="B317">
        <v>16800</v>
      </c>
      <c r="C317" t="s">
        <v>18357</v>
      </c>
      <c r="D317">
        <v>87</v>
      </c>
      <c r="E317" s="404">
        <v>171115054</v>
      </c>
      <c r="F317" s="415" t="str">
        <f t="shared" si="4"/>
        <v>Í1+/%È4%Î</v>
      </c>
    </row>
    <row r="318" spans="1:6" ht="20.399999999999999">
      <c r="A318" s="403" t="s">
        <v>18358</v>
      </c>
      <c r="B318">
        <v>23200</v>
      </c>
      <c r="C318" t="s">
        <v>18359</v>
      </c>
      <c r="D318">
        <v>335</v>
      </c>
      <c r="E318" s="404">
        <v>171113160</v>
      </c>
      <c r="F318" s="415" t="str">
        <f t="shared" si="4"/>
        <v>Í1+-0È03Î</v>
      </c>
    </row>
    <row r="319" spans="1:6" ht="20.399999999999999">
      <c r="A319" s="403" t="s">
        <v>18360</v>
      </c>
      <c r="B319">
        <v>39200</v>
      </c>
      <c r="C319" t="s">
        <v>18361</v>
      </c>
      <c r="D319">
        <v>30</v>
      </c>
      <c r="E319" s="404">
        <v>171108287</v>
      </c>
      <c r="F319" s="415" t="str">
        <f t="shared" si="4"/>
        <v>Í1+(&lt;È7~Î</v>
      </c>
    </row>
    <row r="320" spans="1:6" ht="20.399999999999999">
      <c r="A320" s="403" t="s">
        <v>18362</v>
      </c>
      <c r="B320">
        <v>23200</v>
      </c>
      <c r="C320" t="s">
        <v>18363</v>
      </c>
      <c r="D320">
        <v>373</v>
      </c>
      <c r="E320" s="404">
        <v>171109071</v>
      </c>
      <c r="F320" s="415" t="str">
        <f t="shared" si="4"/>
        <v>Í1+)'È1pÎ</v>
      </c>
    </row>
    <row r="321" spans="1:6" ht="20.399999999999999">
      <c r="A321" s="403" t="s">
        <v>18364</v>
      </c>
      <c r="B321">
        <v>8800</v>
      </c>
      <c r="C321" t="s">
        <v>18365</v>
      </c>
      <c r="D321">
        <v>121</v>
      </c>
      <c r="E321" s="404">
        <v>171111417</v>
      </c>
      <c r="F321" s="415" t="str">
        <f t="shared" si="4"/>
        <v>Í1++IÈ7TÎ</v>
      </c>
    </row>
    <row r="322" spans="1:6" ht="20.399999999999999" hidden="1">
      <c r="A322" s="403" t="s">
        <v>18366</v>
      </c>
      <c r="B322">
        <v>4700</v>
      </c>
      <c r="C322" t="s">
        <v>18367</v>
      </c>
      <c r="D322">
        <v>530</v>
      </c>
      <c r="F322" s="415" t="e">
        <f t="shared" si="4"/>
        <v>#VALUE!</v>
      </c>
    </row>
    <row r="323" spans="1:6" ht="20.399999999999999">
      <c r="A323" s="403" t="s">
        <v>18368</v>
      </c>
      <c r="B323">
        <v>3400</v>
      </c>
      <c r="C323" t="s">
        <v>18369</v>
      </c>
      <c r="D323">
        <v>91</v>
      </c>
      <c r="E323" s="404">
        <v>171109074</v>
      </c>
      <c r="F323" s="415" t="str">
        <f t="shared" ref="F323:F386" si="5">Code128(E323)</f>
        <v>Í1+)'È4ÆÎ</v>
      </c>
    </row>
    <row r="324" spans="1:6" ht="20.399999999999999" hidden="1">
      <c r="A324" s="403" t="s">
        <v>3844</v>
      </c>
      <c r="B324">
        <v>7200</v>
      </c>
      <c r="C324" t="s">
        <v>18370</v>
      </c>
      <c r="D324">
        <v>520</v>
      </c>
      <c r="F324" s="415" t="e">
        <f t="shared" si="5"/>
        <v>#VALUE!</v>
      </c>
    </row>
    <row r="325" spans="1:6" ht="20.399999999999999">
      <c r="A325" s="403" t="s">
        <v>18371</v>
      </c>
      <c r="B325">
        <v>4700</v>
      </c>
      <c r="C325" t="s">
        <v>18372</v>
      </c>
      <c r="D325">
        <v>77</v>
      </c>
      <c r="E325" s="404">
        <v>171111404</v>
      </c>
      <c r="F325" s="415" t="str">
        <f t="shared" si="5"/>
        <v>Í1++HÈ4&gt;Î</v>
      </c>
    </row>
    <row r="326" spans="1:6" ht="20.399999999999999">
      <c r="A326" s="403" t="s">
        <v>18373</v>
      </c>
      <c r="B326">
        <v>34400</v>
      </c>
      <c r="C326" t="s">
        <v>18374</v>
      </c>
      <c r="D326">
        <v>247</v>
      </c>
      <c r="E326" s="404">
        <v>171109099</v>
      </c>
      <c r="F326" s="415" t="str">
        <f t="shared" si="5"/>
        <v>Í1+))È9AÎ</v>
      </c>
    </row>
    <row r="327" spans="1:6" ht="20.399999999999999" hidden="1">
      <c r="A327" s="403" t="s">
        <v>18375</v>
      </c>
      <c r="B327">
        <v>20000</v>
      </c>
      <c r="C327" t="s">
        <v>18376</v>
      </c>
      <c r="D327">
        <v>589</v>
      </c>
      <c r="F327" s="415" t="e">
        <f t="shared" si="5"/>
        <v>#VALUE!</v>
      </c>
    </row>
    <row r="328" spans="1:6" ht="20.399999999999999">
      <c r="A328" s="403" t="s">
        <v>18377</v>
      </c>
      <c r="B328">
        <v>159200</v>
      </c>
      <c r="C328" t="s">
        <v>18378</v>
      </c>
      <c r="D328">
        <v>221</v>
      </c>
      <c r="E328" s="404">
        <v>171106210</v>
      </c>
      <c r="F328" s="415" t="str">
        <f t="shared" si="5"/>
        <v>Í1+&amp;5È02Î</v>
      </c>
    </row>
    <row r="329" spans="1:6" ht="20.399999999999999">
      <c r="A329" s="403" t="s">
        <v>21803</v>
      </c>
      <c r="B329">
        <v>200800</v>
      </c>
      <c r="C329" t="s">
        <v>21804</v>
      </c>
      <c r="D329">
        <v>70</v>
      </c>
      <c r="E329" s="404">
        <v>171112249</v>
      </c>
      <c r="F329" s="415" t="str">
        <f t="shared" si="5"/>
        <v>Í1+,8È9ÊÎ</v>
      </c>
    </row>
    <row r="330" spans="1:6" ht="20.399999999999999">
      <c r="A330" s="403" t="s">
        <v>21803</v>
      </c>
      <c r="B330">
        <v>10400</v>
      </c>
      <c r="C330" t="s">
        <v>21805</v>
      </c>
      <c r="D330">
        <v>85</v>
      </c>
      <c r="E330" s="404">
        <v>171112253</v>
      </c>
      <c r="F330" s="415" t="str">
        <f t="shared" si="5"/>
        <v>Í1+,9È3fÎ</v>
      </c>
    </row>
    <row r="331" spans="1:6" ht="20.399999999999999">
      <c r="A331" s="403" t="s">
        <v>21803</v>
      </c>
      <c r="B331">
        <v>87200</v>
      </c>
      <c r="C331" t="s">
        <v>21806</v>
      </c>
      <c r="D331">
        <v>405</v>
      </c>
      <c r="E331" s="404">
        <v>171112585</v>
      </c>
      <c r="F331" s="415" t="str">
        <f t="shared" si="5"/>
        <v>Í1+,ZÈ5(Î</v>
      </c>
    </row>
    <row r="332" spans="1:6" ht="20.399999999999999">
      <c r="A332" s="403" t="s">
        <v>21807</v>
      </c>
      <c r="B332">
        <v>135200</v>
      </c>
      <c r="C332" t="s">
        <v>21808</v>
      </c>
      <c r="D332">
        <v>426</v>
      </c>
      <c r="E332" s="404">
        <v>171105554</v>
      </c>
      <c r="F332" s="415" t="str">
        <f t="shared" si="5"/>
        <v>Í1+%WÈ4hÎ</v>
      </c>
    </row>
    <row r="333" spans="1:6" ht="20.399999999999999" hidden="1">
      <c r="A333" s="403" t="s">
        <v>21809</v>
      </c>
      <c r="B333">
        <v>13600</v>
      </c>
      <c r="C333" t="s">
        <v>21810</v>
      </c>
      <c r="D333">
        <v>489</v>
      </c>
      <c r="F333" s="415" t="e">
        <f t="shared" si="5"/>
        <v>#VALUE!</v>
      </c>
    </row>
    <row r="334" spans="1:6" ht="20.399999999999999" hidden="1">
      <c r="A334" s="403" t="s">
        <v>21811</v>
      </c>
      <c r="B334">
        <v>15200</v>
      </c>
      <c r="C334" t="s">
        <v>21812</v>
      </c>
      <c r="D334">
        <v>499</v>
      </c>
      <c r="F334" s="415" t="e">
        <f t="shared" si="5"/>
        <v>#VALUE!</v>
      </c>
    </row>
    <row r="335" spans="1:6" ht="20.399999999999999">
      <c r="A335" s="403" t="s">
        <v>21813</v>
      </c>
      <c r="B335">
        <v>21600</v>
      </c>
      <c r="C335" t="s">
        <v>21814</v>
      </c>
      <c r="D335">
        <v>119</v>
      </c>
      <c r="E335" s="404">
        <v>171112324</v>
      </c>
      <c r="F335" s="415" t="str">
        <f t="shared" si="5"/>
        <v>Í1+,@È4!Î</v>
      </c>
    </row>
    <row r="336" spans="1:6" ht="20.399999999999999">
      <c r="A336" s="403" t="s">
        <v>21815</v>
      </c>
      <c r="B336">
        <v>90400</v>
      </c>
      <c r="C336" t="s">
        <v>21816</v>
      </c>
      <c r="D336">
        <v>24</v>
      </c>
      <c r="E336" s="404">
        <v>171112209</v>
      </c>
      <c r="F336" s="415" t="str">
        <f t="shared" si="5"/>
        <v>Í1+,4È9vÎ</v>
      </c>
    </row>
    <row r="337" spans="1:6" ht="20.399999999999999">
      <c r="A337" s="403" t="s">
        <v>21817</v>
      </c>
      <c r="B337">
        <v>10400</v>
      </c>
      <c r="C337" t="s">
        <v>21818</v>
      </c>
      <c r="D337">
        <v>337</v>
      </c>
      <c r="E337" s="404">
        <v>171116512</v>
      </c>
      <c r="F337" s="415" t="str">
        <f t="shared" si="5"/>
        <v>Í1+0SÈ2mÎ</v>
      </c>
    </row>
    <row r="338" spans="1:6" ht="20.399999999999999">
      <c r="A338" s="403" t="s">
        <v>21819</v>
      </c>
      <c r="B338">
        <v>39200</v>
      </c>
      <c r="C338" t="s">
        <v>21820</v>
      </c>
      <c r="D338">
        <v>188</v>
      </c>
      <c r="E338" s="404">
        <v>171108377</v>
      </c>
      <c r="F338" s="415" t="str">
        <f t="shared" si="5"/>
        <v>Í1+(EÈ7;Î</v>
      </c>
    </row>
    <row r="339" spans="1:6" ht="20.399999999999999">
      <c r="A339" s="403" t="s">
        <v>21821</v>
      </c>
      <c r="B339">
        <v>29600</v>
      </c>
      <c r="C339" t="s">
        <v>21822</v>
      </c>
      <c r="D339">
        <v>156</v>
      </c>
      <c r="E339" s="404">
        <v>171107503</v>
      </c>
      <c r="F339" s="415" t="str">
        <f t="shared" si="5"/>
        <v>Í1+'RÈ3TÎ</v>
      </c>
    </row>
    <row r="340" spans="1:6" ht="20.399999999999999">
      <c r="A340" s="403" t="s">
        <v>18379</v>
      </c>
      <c r="B340">
        <v>4700</v>
      </c>
      <c r="C340" t="s">
        <v>18380</v>
      </c>
      <c r="D340">
        <v>44</v>
      </c>
      <c r="E340" s="404">
        <v>171116248</v>
      </c>
      <c r="F340" s="415" t="str">
        <f t="shared" si="5"/>
        <v>Í1+08È8%Î</v>
      </c>
    </row>
    <row r="341" spans="1:6" ht="20.399999999999999">
      <c r="A341" s="403" t="s">
        <v>18381</v>
      </c>
      <c r="B341">
        <v>10400</v>
      </c>
      <c r="C341" t="s">
        <v>18382</v>
      </c>
      <c r="D341">
        <v>64</v>
      </c>
      <c r="E341" s="404">
        <v>171118885</v>
      </c>
      <c r="F341" s="415" t="str">
        <f t="shared" si="5"/>
        <v>Í1+2xÈ5KÎ</v>
      </c>
    </row>
    <row r="342" spans="1:6" ht="20.399999999999999">
      <c r="A342" s="403" t="s">
        <v>4408</v>
      </c>
      <c r="B342">
        <v>4700</v>
      </c>
      <c r="C342" t="s">
        <v>18383</v>
      </c>
      <c r="D342">
        <v>65</v>
      </c>
      <c r="E342" s="404">
        <v>171118886</v>
      </c>
      <c r="F342" s="415" t="str">
        <f t="shared" si="5"/>
        <v>Í1+2xÈ6QÎ</v>
      </c>
    </row>
    <row r="343" spans="1:6" ht="20.399999999999999" hidden="1">
      <c r="A343" s="403" t="s">
        <v>18384</v>
      </c>
      <c r="B343">
        <v>210400</v>
      </c>
      <c r="C343" t="s">
        <v>18385</v>
      </c>
      <c r="D343">
        <v>300</v>
      </c>
      <c r="F343" s="415" t="e">
        <f t="shared" si="5"/>
        <v>#VALUE!</v>
      </c>
    </row>
    <row r="344" spans="1:6" ht="20.399999999999999">
      <c r="A344" s="403" t="s">
        <v>18386</v>
      </c>
      <c r="B344">
        <v>31200</v>
      </c>
      <c r="C344" t="s">
        <v>18387</v>
      </c>
      <c r="D344">
        <v>189</v>
      </c>
      <c r="E344" s="404">
        <v>171111650</v>
      </c>
      <c r="F344" s="415" t="str">
        <f t="shared" si="5"/>
        <v>Í1++aÈ0#Î</v>
      </c>
    </row>
    <row r="345" spans="1:6" ht="20.399999999999999">
      <c r="A345" s="403" t="s">
        <v>13879</v>
      </c>
      <c r="B345">
        <v>56800</v>
      </c>
      <c r="C345" t="s">
        <v>18388</v>
      </c>
      <c r="D345">
        <v>57</v>
      </c>
      <c r="E345" s="404">
        <v>171105107</v>
      </c>
      <c r="F345" s="415" t="str">
        <f t="shared" si="5"/>
        <v>Í1+%*È7-Î</v>
      </c>
    </row>
    <row r="346" spans="1:6" ht="20.399999999999999">
      <c r="A346" s="403" t="s">
        <v>18389</v>
      </c>
      <c r="B346">
        <v>24800</v>
      </c>
      <c r="C346" t="s">
        <v>18390</v>
      </c>
      <c r="D346">
        <v>144</v>
      </c>
      <c r="E346" s="404">
        <v>171107492</v>
      </c>
      <c r="F346" s="415" t="str">
        <f t="shared" si="5"/>
        <v>Í1+'QÈ2JÎ</v>
      </c>
    </row>
    <row r="347" spans="1:6" ht="20.399999999999999">
      <c r="A347" s="403" t="s">
        <v>18391</v>
      </c>
      <c r="B347">
        <v>66400</v>
      </c>
      <c r="C347" t="s">
        <v>18392</v>
      </c>
      <c r="D347">
        <v>198</v>
      </c>
      <c r="E347" s="404">
        <v>171110423</v>
      </c>
      <c r="F347" s="415" t="str">
        <f t="shared" si="5"/>
        <v>Í1+*JÈ3=Î</v>
      </c>
    </row>
    <row r="348" spans="1:6" ht="20.399999999999999">
      <c r="A348" s="403" t="s">
        <v>18393</v>
      </c>
      <c r="B348">
        <v>24800</v>
      </c>
      <c r="C348" t="s">
        <v>18394</v>
      </c>
      <c r="D348">
        <v>114</v>
      </c>
      <c r="E348" s="404">
        <v>171107953</v>
      </c>
      <c r="F348" s="415" t="str">
        <f t="shared" si="5"/>
        <v>Í1+'ÃÈ3:Î</v>
      </c>
    </row>
    <row r="349" spans="1:6" ht="20.399999999999999">
      <c r="A349" s="403" t="s">
        <v>18395</v>
      </c>
      <c r="B349">
        <v>23200</v>
      </c>
      <c r="C349" t="s">
        <v>18396</v>
      </c>
      <c r="D349">
        <v>205</v>
      </c>
      <c r="E349" s="404">
        <v>171112408</v>
      </c>
      <c r="F349" s="415" t="str">
        <f t="shared" si="5"/>
        <v>Í1+,HÈ8YÎ</v>
      </c>
    </row>
    <row r="350" spans="1:6" ht="20.399999999999999" hidden="1">
      <c r="A350" s="403" t="s">
        <v>18397</v>
      </c>
      <c r="B350">
        <v>8800</v>
      </c>
      <c r="C350" t="s">
        <v>18398</v>
      </c>
      <c r="D350">
        <v>543</v>
      </c>
      <c r="F350" s="415" t="e">
        <f t="shared" si="5"/>
        <v>#VALUE!</v>
      </c>
    </row>
    <row r="351" spans="1:6" ht="20.399999999999999">
      <c r="A351" s="403" t="s">
        <v>18399</v>
      </c>
      <c r="B351">
        <v>56800</v>
      </c>
      <c r="C351" t="s">
        <v>18400</v>
      </c>
      <c r="D351">
        <v>339</v>
      </c>
      <c r="E351" s="404">
        <v>171106390</v>
      </c>
      <c r="F351" s="415" t="str">
        <f t="shared" si="5"/>
        <v>Í1+&amp;GÈ0zÎ</v>
      </c>
    </row>
    <row r="352" spans="1:6" ht="20.399999999999999">
      <c r="A352" s="403" t="s">
        <v>18401</v>
      </c>
      <c r="B352">
        <v>4700</v>
      </c>
      <c r="C352" t="s">
        <v>18402</v>
      </c>
      <c r="D352">
        <v>345</v>
      </c>
      <c r="E352" s="404">
        <v>171115269</v>
      </c>
      <c r="F352" s="415" t="str">
        <f t="shared" si="5"/>
        <v>Í1+/:È90Î</v>
      </c>
    </row>
    <row r="353" spans="1:6" ht="20.399999999999999">
      <c r="A353" s="403" t="s">
        <v>18403</v>
      </c>
      <c r="B353">
        <v>58400</v>
      </c>
      <c r="C353" t="s">
        <v>18404</v>
      </c>
      <c r="D353">
        <v>100</v>
      </c>
      <c r="E353" s="404">
        <v>171111475</v>
      </c>
      <c r="F353" s="415" t="str">
        <f t="shared" si="5"/>
        <v>Í1++OÈ5`Î</v>
      </c>
    </row>
    <row r="354" spans="1:6" ht="20.399999999999999">
      <c r="A354" s="403" t="s">
        <v>18405</v>
      </c>
      <c r="B354">
        <v>52000</v>
      </c>
      <c r="C354" t="s">
        <v>18406</v>
      </c>
      <c r="D354">
        <v>41</v>
      </c>
      <c r="E354" s="404">
        <v>171105225</v>
      </c>
      <c r="F354" s="415" t="str">
        <f t="shared" si="5"/>
        <v>Í1+%6È5QÎ</v>
      </c>
    </row>
    <row r="355" spans="1:6" ht="20.399999999999999" hidden="1">
      <c r="A355" s="403" t="s">
        <v>18407</v>
      </c>
      <c r="B355">
        <v>37600</v>
      </c>
      <c r="C355" t="s">
        <v>18408</v>
      </c>
      <c r="D355">
        <v>414</v>
      </c>
      <c r="F355" s="415" t="e">
        <f t="shared" si="5"/>
        <v>#VALUE!</v>
      </c>
    </row>
    <row r="356" spans="1:6" ht="20.399999999999999">
      <c r="A356" s="403" t="s">
        <v>18409</v>
      </c>
      <c r="B356">
        <v>10400</v>
      </c>
      <c r="C356" t="s">
        <v>18410</v>
      </c>
      <c r="D356">
        <v>373</v>
      </c>
      <c r="E356" s="404">
        <v>171110173</v>
      </c>
      <c r="F356" s="415" t="str">
        <f t="shared" si="5"/>
        <v>Í1+*1È3@Î</v>
      </c>
    </row>
    <row r="357" spans="1:6" ht="20.399999999999999" hidden="1">
      <c r="A357" s="403" t="s">
        <v>18411</v>
      </c>
      <c r="B357">
        <v>10400</v>
      </c>
      <c r="C357" t="s">
        <v>18412</v>
      </c>
      <c r="D357">
        <v>391</v>
      </c>
      <c r="F357" s="415" t="e">
        <f t="shared" si="5"/>
        <v>#VALUE!</v>
      </c>
    </row>
    <row r="358" spans="1:6" ht="20.399999999999999">
      <c r="A358" s="403" t="s">
        <v>18413</v>
      </c>
      <c r="B358">
        <v>21600</v>
      </c>
      <c r="C358" t="s">
        <v>18414</v>
      </c>
      <c r="D358">
        <v>321</v>
      </c>
      <c r="E358" s="404">
        <v>171107605</v>
      </c>
      <c r="F358" s="415" t="str">
        <f t="shared" si="5"/>
        <v>Í1+'\È5!Î</v>
      </c>
    </row>
    <row r="359" spans="1:6" ht="20.399999999999999">
      <c r="A359" s="403" t="s">
        <v>18415</v>
      </c>
      <c r="B359">
        <v>23200</v>
      </c>
      <c r="C359" t="s">
        <v>18416</v>
      </c>
      <c r="D359">
        <v>5</v>
      </c>
      <c r="E359" s="404">
        <v>171110250</v>
      </c>
      <c r="F359" s="415" t="str">
        <f t="shared" si="5"/>
        <v>Í1+*9È0NÎ</v>
      </c>
    </row>
    <row r="360" spans="1:6" ht="20.399999999999999">
      <c r="A360" s="403" t="s">
        <v>18417</v>
      </c>
      <c r="B360">
        <v>18400</v>
      </c>
      <c r="C360" t="s">
        <v>18418</v>
      </c>
      <c r="D360">
        <v>415</v>
      </c>
      <c r="E360" s="404">
        <v>171110271</v>
      </c>
      <c r="F360" s="415" t="str">
        <f t="shared" si="5"/>
        <v>Í1+*;È1\Î</v>
      </c>
    </row>
    <row r="361" spans="1:6" ht="20.399999999999999">
      <c r="A361" s="403" t="s">
        <v>18419</v>
      </c>
      <c r="B361">
        <v>4700</v>
      </c>
      <c r="C361" t="s">
        <v>18420</v>
      </c>
      <c r="D361">
        <v>179</v>
      </c>
      <c r="E361" s="404">
        <v>171107914</v>
      </c>
      <c r="F361" s="415" t="str">
        <f t="shared" si="5"/>
        <v>Í1+'{È40Î</v>
      </c>
    </row>
    <row r="362" spans="1:6" ht="20.399999999999999">
      <c r="A362" s="403" t="s">
        <v>18421</v>
      </c>
      <c r="B362">
        <v>26400</v>
      </c>
      <c r="C362" t="s">
        <v>18422</v>
      </c>
      <c r="D362">
        <v>200</v>
      </c>
      <c r="E362" s="404">
        <v>171105494</v>
      </c>
      <c r="F362" s="415" t="str">
        <f t="shared" si="5"/>
        <v>Í1+%QÈ4PÎ</v>
      </c>
    </row>
    <row r="363" spans="1:6" ht="20.399999999999999">
      <c r="A363" s="403" t="s">
        <v>18423</v>
      </c>
      <c r="B363">
        <v>10400</v>
      </c>
      <c r="C363" t="s">
        <v>18424</v>
      </c>
      <c r="D363">
        <v>442</v>
      </c>
      <c r="E363" s="404">
        <v>171108584</v>
      </c>
      <c r="F363" s="415" t="str">
        <f t="shared" si="5"/>
        <v>Í1+(ZÈ4}Î</v>
      </c>
    </row>
    <row r="364" spans="1:6" ht="20.399999999999999">
      <c r="A364" s="403" t="s">
        <v>18425</v>
      </c>
      <c r="B364">
        <v>10400</v>
      </c>
      <c r="C364" t="s">
        <v>18426</v>
      </c>
      <c r="D364">
        <v>155</v>
      </c>
      <c r="E364" s="404">
        <v>171105445</v>
      </c>
      <c r="F364" s="415" t="str">
        <f t="shared" si="5"/>
        <v>Í1+%LÈ5BÎ</v>
      </c>
    </row>
    <row r="365" spans="1:6" ht="20.399999999999999">
      <c r="A365" s="403" t="s">
        <v>18427</v>
      </c>
      <c r="B365">
        <v>10400</v>
      </c>
      <c r="C365" t="s">
        <v>18428</v>
      </c>
      <c r="D365">
        <v>438</v>
      </c>
      <c r="E365" s="404">
        <v>171112615</v>
      </c>
      <c r="F365" s="415" t="str">
        <f t="shared" si="5"/>
        <v>Í1+,]È54Î</v>
      </c>
    </row>
    <row r="366" spans="1:6" ht="20.399999999999999">
      <c r="A366" s="403" t="s">
        <v>18429</v>
      </c>
      <c r="B366">
        <v>32800</v>
      </c>
      <c r="C366" t="s">
        <v>18430</v>
      </c>
      <c r="D366">
        <v>421</v>
      </c>
      <c r="E366" s="404">
        <v>171108566</v>
      </c>
      <c r="F366" s="415" t="str">
        <f t="shared" si="5"/>
        <v>Í1+(XÈ6ÅÎ</v>
      </c>
    </row>
    <row r="367" spans="1:6" ht="20.399999999999999">
      <c r="A367" s="403" t="s">
        <v>18431</v>
      </c>
      <c r="B367">
        <v>23200</v>
      </c>
      <c r="C367" t="s">
        <v>18432</v>
      </c>
      <c r="D367">
        <v>87</v>
      </c>
      <c r="E367" s="404">
        <v>171105087</v>
      </c>
      <c r="F367" s="415" t="str">
        <f t="shared" si="5"/>
        <v>Í1+%(È7%Î</v>
      </c>
    </row>
    <row r="368" spans="1:6" ht="20.399999999999999">
      <c r="A368" s="403" t="s">
        <v>18433</v>
      </c>
      <c r="B368">
        <v>10400</v>
      </c>
      <c r="C368" t="s">
        <v>18434</v>
      </c>
      <c r="D368">
        <v>177</v>
      </c>
      <c r="E368" s="404">
        <v>171106113</v>
      </c>
      <c r="F368" s="415" t="str">
        <f t="shared" si="5"/>
        <v>Í1+&amp;+È3ÇÎ</v>
      </c>
    </row>
    <row r="369" spans="1:6" ht="20.399999999999999">
      <c r="A369" s="403" t="s">
        <v>18435</v>
      </c>
      <c r="B369">
        <v>16800</v>
      </c>
      <c r="C369" t="s">
        <v>18436</v>
      </c>
      <c r="D369">
        <v>276</v>
      </c>
      <c r="E369" s="404">
        <v>171106364</v>
      </c>
      <c r="F369" s="415" t="str">
        <f t="shared" si="5"/>
        <v>Í1+&amp;DÈ4ÊÎ</v>
      </c>
    </row>
    <row r="370" spans="1:6" ht="20.399999999999999">
      <c r="A370" s="403" t="s">
        <v>18437</v>
      </c>
      <c r="B370">
        <v>18400</v>
      </c>
      <c r="C370" t="s">
        <v>18438</v>
      </c>
      <c r="D370">
        <v>40</v>
      </c>
      <c r="E370" s="404">
        <v>171105859</v>
      </c>
      <c r="F370" s="415" t="str">
        <f t="shared" si="5"/>
        <v>Í1+%uÈ90Î</v>
      </c>
    </row>
    <row r="371" spans="1:6" ht="20.399999999999999" hidden="1">
      <c r="A371" s="403" t="s">
        <v>18439</v>
      </c>
      <c r="B371">
        <v>10400</v>
      </c>
      <c r="C371" t="s">
        <v>18440</v>
      </c>
      <c r="D371">
        <v>549</v>
      </c>
      <c r="F371" s="415" t="e">
        <f t="shared" si="5"/>
        <v>#VALUE!</v>
      </c>
    </row>
    <row r="372" spans="1:6" ht="20.399999999999999" hidden="1">
      <c r="A372" s="403" t="s">
        <v>18441</v>
      </c>
      <c r="B372">
        <v>20000</v>
      </c>
      <c r="C372" t="s">
        <v>18442</v>
      </c>
      <c r="D372">
        <v>496</v>
      </c>
      <c r="F372" s="415" t="e">
        <f t="shared" si="5"/>
        <v>#VALUE!</v>
      </c>
    </row>
    <row r="373" spans="1:6" ht="20.399999999999999">
      <c r="A373" s="403" t="s">
        <v>18443</v>
      </c>
      <c r="B373">
        <v>16800</v>
      </c>
      <c r="C373" t="s">
        <v>18444</v>
      </c>
      <c r="D373">
        <v>307</v>
      </c>
      <c r="E373" s="404">
        <v>171108465</v>
      </c>
      <c r="F373" s="415" t="str">
        <f t="shared" si="5"/>
        <v>Í1+(NÈ5SÎ</v>
      </c>
    </row>
    <row r="374" spans="1:6" ht="20.399999999999999" hidden="1">
      <c r="A374" s="403" t="s">
        <v>15130</v>
      </c>
      <c r="B374">
        <v>16800</v>
      </c>
      <c r="C374" t="s">
        <v>18445</v>
      </c>
      <c r="D374">
        <v>51</v>
      </c>
      <c r="F374" s="415" t="e">
        <f t="shared" si="5"/>
        <v>#VALUE!</v>
      </c>
    </row>
    <row r="375" spans="1:6" ht="20.399999999999999">
      <c r="A375" s="403" t="s">
        <v>18446</v>
      </c>
      <c r="B375">
        <v>13600</v>
      </c>
      <c r="C375" t="s">
        <v>18447</v>
      </c>
      <c r="D375">
        <v>420</v>
      </c>
      <c r="E375" s="404">
        <v>171113471</v>
      </c>
      <c r="F375" s="415" t="str">
        <f t="shared" si="5"/>
        <v>Í1+-OÈ1NÎ</v>
      </c>
    </row>
    <row r="376" spans="1:6" ht="20.399999999999999" hidden="1">
      <c r="A376" s="403" t="s">
        <v>18448</v>
      </c>
      <c r="B376">
        <v>13600</v>
      </c>
      <c r="C376" t="s">
        <v>18449</v>
      </c>
      <c r="D376">
        <v>516</v>
      </c>
      <c r="F376" s="415" t="e">
        <f t="shared" si="5"/>
        <v>#VALUE!</v>
      </c>
    </row>
    <row r="377" spans="1:6" ht="20.399999999999999">
      <c r="A377" s="403" t="s">
        <v>18450</v>
      </c>
      <c r="B377">
        <v>42400</v>
      </c>
      <c r="C377" t="s">
        <v>18451</v>
      </c>
      <c r="D377">
        <v>74</v>
      </c>
      <c r="E377" s="404">
        <v>171105673</v>
      </c>
      <c r="F377" s="415" t="str">
        <f t="shared" si="5"/>
        <v>Í1+%cÈ3+Î</v>
      </c>
    </row>
    <row r="378" spans="1:6" ht="20.399999999999999">
      <c r="A378" s="403" t="s">
        <v>18452</v>
      </c>
      <c r="B378">
        <v>7200</v>
      </c>
      <c r="C378" t="s">
        <v>18453</v>
      </c>
      <c r="D378">
        <v>215</v>
      </c>
      <c r="E378" s="404">
        <v>171111681</v>
      </c>
      <c r="F378" s="415" t="str">
        <f t="shared" si="5"/>
        <v>Í1++dÈ15Î</v>
      </c>
    </row>
    <row r="379" spans="1:6" ht="20.399999999999999">
      <c r="A379" s="403" t="s">
        <v>18454</v>
      </c>
      <c r="B379">
        <v>4700</v>
      </c>
      <c r="C379" t="s">
        <v>18455</v>
      </c>
      <c r="D379">
        <v>196</v>
      </c>
      <c r="E379" s="404">
        <v>171105911</v>
      </c>
      <c r="F379" s="415" t="str">
        <f t="shared" si="5"/>
        <v>Í1+%{È1ÃÎ</v>
      </c>
    </row>
    <row r="380" spans="1:6" ht="20.399999999999999" hidden="1">
      <c r="A380" s="403" t="s">
        <v>5487</v>
      </c>
      <c r="B380">
        <v>18400</v>
      </c>
      <c r="C380" t="s">
        <v>18456</v>
      </c>
      <c r="D380">
        <v>71</v>
      </c>
      <c r="F380" s="415" t="e">
        <f t="shared" si="5"/>
        <v>#VALUE!</v>
      </c>
    </row>
    <row r="381" spans="1:6" ht="20.399999999999999">
      <c r="A381" s="403" t="s">
        <v>11453</v>
      </c>
      <c r="B381">
        <v>18400</v>
      </c>
      <c r="C381" t="s">
        <v>18457</v>
      </c>
      <c r="D381">
        <v>153</v>
      </c>
      <c r="E381" s="404">
        <v>171116348</v>
      </c>
      <c r="F381" s="415" t="str">
        <f t="shared" si="5"/>
        <v>Í1+0BÈ8MÎ</v>
      </c>
    </row>
    <row r="382" spans="1:6" ht="20.399999999999999">
      <c r="A382" s="403" t="s">
        <v>18458</v>
      </c>
      <c r="B382">
        <v>104800</v>
      </c>
      <c r="C382" t="s">
        <v>18459</v>
      </c>
      <c r="D382">
        <v>84</v>
      </c>
      <c r="E382" s="404">
        <v>171105746</v>
      </c>
      <c r="F382" s="415" t="str">
        <f t="shared" si="5"/>
        <v>Í1+%jÈ6YÎ</v>
      </c>
    </row>
    <row r="383" spans="1:6" ht="20.399999999999999" hidden="1">
      <c r="A383" s="403" t="s">
        <v>18460</v>
      </c>
      <c r="B383">
        <v>10400</v>
      </c>
      <c r="C383" t="s">
        <v>18461</v>
      </c>
      <c r="D383">
        <v>576</v>
      </c>
      <c r="F383" s="415" t="e">
        <f t="shared" si="5"/>
        <v>#VALUE!</v>
      </c>
    </row>
    <row r="384" spans="1:6" ht="20.399999999999999">
      <c r="A384" s="403" t="s">
        <v>18462</v>
      </c>
      <c r="B384">
        <v>3400</v>
      </c>
      <c r="C384" t="s">
        <v>18463</v>
      </c>
      <c r="D384">
        <v>435</v>
      </c>
      <c r="E384" s="404">
        <v>171113475</v>
      </c>
      <c r="F384" s="415" t="str">
        <f t="shared" si="5"/>
        <v>Í1+-OÈ5fÎ</v>
      </c>
    </row>
    <row r="385" spans="1:6" ht="20.399999999999999" hidden="1">
      <c r="A385" s="403" t="s">
        <v>18464</v>
      </c>
      <c r="B385">
        <v>36000</v>
      </c>
      <c r="C385" t="s">
        <v>18465</v>
      </c>
      <c r="D385">
        <v>499</v>
      </c>
      <c r="F385" s="415" t="e">
        <f t="shared" si="5"/>
        <v>#VALUE!</v>
      </c>
    </row>
    <row r="386" spans="1:6" ht="20.399999999999999" hidden="1">
      <c r="A386" s="403" t="s">
        <v>18466</v>
      </c>
      <c r="B386">
        <v>7200</v>
      </c>
      <c r="C386" t="s">
        <v>18467</v>
      </c>
      <c r="D386">
        <v>58</v>
      </c>
      <c r="F386" s="415" t="e">
        <f t="shared" si="5"/>
        <v>#VALUE!</v>
      </c>
    </row>
    <row r="387" spans="1:6" ht="20.399999999999999">
      <c r="A387" s="403" t="s">
        <v>1180</v>
      </c>
      <c r="B387">
        <v>8800</v>
      </c>
      <c r="C387" t="s">
        <v>18468</v>
      </c>
      <c r="D387">
        <v>44</v>
      </c>
      <c r="E387" s="404">
        <v>171109302</v>
      </c>
      <c r="F387" s="415" t="str">
        <f t="shared" ref="F387:F450" si="6">Code128(E387)</f>
        <v>Í1+)&gt;È2kÎ</v>
      </c>
    </row>
    <row r="388" spans="1:6" ht="20.399999999999999" hidden="1">
      <c r="A388" s="403" t="s">
        <v>18469</v>
      </c>
      <c r="B388">
        <v>92000</v>
      </c>
      <c r="C388" t="s">
        <v>18470</v>
      </c>
      <c r="D388">
        <v>494</v>
      </c>
      <c r="F388" s="415" t="e">
        <f t="shared" si="6"/>
        <v>#VALUE!</v>
      </c>
    </row>
    <row r="389" spans="1:6" ht="20.399999999999999">
      <c r="A389" s="403" t="s">
        <v>18469</v>
      </c>
      <c r="B389">
        <v>210400</v>
      </c>
      <c r="C389" t="s">
        <v>18471</v>
      </c>
      <c r="D389">
        <v>170</v>
      </c>
      <c r="E389" s="404">
        <v>171109353</v>
      </c>
      <c r="F389" s="415" t="str">
        <f t="shared" si="6"/>
        <v>Í1+)CÈ3ÉÎ</v>
      </c>
    </row>
    <row r="390" spans="1:6" ht="20.399999999999999">
      <c r="A390" s="403" t="s">
        <v>18472</v>
      </c>
      <c r="B390">
        <v>53600</v>
      </c>
      <c r="C390" t="s">
        <v>18473</v>
      </c>
      <c r="D390">
        <v>24</v>
      </c>
      <c r="E390" s="404">
        <v>171109139</v>
      </c>
      <c r="F390" s="415" t="str">
        <f t="shared" si="6"/>
        <v>Í1+)-È9QÎ</v>
      </c>
    </row>
    <row r="391" spans="1:6" ht="20.399999999999999" hidden="1">
      <c r="A391" s="403" t="s">
        <v>18474</v>
      </c>
      <c r="B391">
        <v>36000</v>
      </c>
      <c r="C391" t="s">
        <v>18475</v>
      </c>
      <c r="D391">
        <v>522</v>
      </c>
      <c r="F391" s="415" t="e">
        <f t="shared" si="6"/>
        <v>#VALUE!</v>
      </c>
    </row>
    <row r="392" spans="1:6" ht="20.399999999999999" hidden="1">
      <c r="A392" s="403" t="s">
        <v>18476</v>
      </c>
      <c r="B392">
        <v>60000</v>
      </c>
      <c r="C392" t="s">
        <v>18477</v>
      </c>
      <c r="D392">
        <v>506</v>
      </c>
      <c r="F392" s="415" t="e">
        <f t="shared" si="6"/>
        <v>#VALUE!</v>
      </c>
    </row>
    <row r="393" spans="1:6" ht="20.399999999999999" hidden="1">
      <c r="A393" s="403" t="s">
        <v>18478</v>
      </c>
      <c r="B393">
        <v>7200</v>
      </c>
      <c r="C393" t="s">
        <v>18479</v>
      </c>
      <c r="D393">
        <v>383</v>
      </c>
      <c r="F393" s="415" t="e">
        <f t="shared" si="6"/>
        <v>#VALUE!</v>
      </c>
    </row>
    <row r="394" spans="1:6" ht="20.399999999999999">
      <c r="A394" s="403" t="s">
        <v>18480</v>
      </c>
      <c r="B394">
        <v>76000</v>
      </c>
      <c r="C394" t="s">
        <v>18481</v>
      </c>
      <c r="D394">
        <v>417</v>
      </c>
      <c r="E394" s="404">
        <v>171107394</v>
      </c>
      <c r="F394" s="415" t="str">
        <f t="shared" si="6"/>
        <v>Í1+'GÈ4.Î</v>
      </c>
    </row>
    <row r="395" spans="1:6" ht="20.399999999999999">
      <c r="A395" s="403" t="s">
        <v>18482</v>
      </c>
      <c r="B395">
        <v>26400</v>
      </c>
      <c r="C395" t="s">
        <v>18483</v>
      </c>
      <c r="D395">
        <v>99</v>
      </c>
      <c r="E395" s="404">
        <v>171106137</v>
      </c>
      <c r="F395" s="415" t="str">
        <f t="shared" si="6"/>
        <v>Í1+&amp;-È7&lt;Î</v>
      </c>
    </row>
    <row r="396" spans="1:6" ht="20.399999999999999" hidden="1">
      <c r="A396" s="403" t="s">
        <v>18484</v>
      </c>
      <c r="B396">
        <v>15200</v>
      </c>
      <c r="C396" t="s">
        <v>18485</v>
      </c>
      <c r="D396">
        <v>348</v>
      </c>
      <c r="F396" s="415" t="e">
        <f t="shared" si="6"/>
        <v>#VALUE!</v>
      </c>
    </row>
    <row r="397" spans="1:6" ht="20.399999999999999" hidden="1">
      <c r="A397" s="403" t="s">
        <v>18486</v>
      </c>
      <c r="B397">
        <v>32800</v>
      </c>
      <c r="C397" t="s">
        <v>18487</v>
      </c>
      <c r="D397">
        <v>491</v>
      </c>
      <c r="F397" s="415" t="e">
        <f t="shared" si="6"/>
        <v>#VALUE!</v>
      </c>
    </row>
    <row r="398" spans="1:6" ht="20.399999999999999" hidden="1">
      <c r="A398" s="403" t="s">
        <v>18488</v>
      </c>
      <c r="B398">
        <v>23200</v>
      </c>
      <c r="C398" t="s">
        <v>18489</v>
      </c>
      <c r="D398">
        <v>502</v>
      </c>
      <c r="F398" s="415" t="e">
        <f t="shared" si="6"/>
        <v>#VALUE!</v>
      </c>
    </row>
    <row r="399" spans="1:6" ht="20.399999999999999">
      <c r="A399" s="403" t="s">
        <v>18490</v>
      </c>
      <c r="B399">
        <v>3400</v>
      </c>
      <c r="C399" t="s">
        <v>18491</v>
      </c>
      <c r="D399">
        <v>237</v>
      </c>
      <c r="E399" s="404">
        <v>171105988</v>
      </c>
      <c r="F399" s="415" t="str">
        <f t="shared" si="6"/>
        <v>Í1+%ÆÈ8^Î</v>
      </c>
    </row>
    <row r="400" spans="1:6" ht="20.399999999999999">
      <c r="A400" s="403" t="s">
        <v>18492</v>
      </c>
      <c r="B400">
        <v>8800</v>
      </c>
      <c r="C400" t="s">
        <v>18493</v>
      </c>
      <c r="D400">
        <v>187</v>
      </c>
      <c r="E400" s="404">
        <v>171115146</v>
      </c>
      <c r="F400" s="415" t="str">
        <f t="shared" si="6"/>
        <v>Í1+/.È6UÎ</v>
      </c>
    </row>
    <row r="401" spans="1:6" ht="20.399999999999999" hidden="1">
      <c r="A401" s="403" t="s">
        <v>18494</v>
      </c>
      <c r="B401">
        <v>18400</v>
      </c>
      <c r="C401" t="s">
        <v>18495</v>
      </c>
      <c r="D401">
        <v>520</v>
      </c>
      <c r="F401" s="415" t="e">
        <f t="shared" si="6"/>
        <v>#VALUE!</v>
      </c>
    </row>
    <row r="402" spans="1:6" ht="20.399999999999999">
      <c r="A402" s="403" t="s">
        <v>18496</v>
      </c>
      <c r="B402">
        <v>15200</v>
      </c>
      <c r="C402" t="s">
        <v>18497</v>
      </c>
      <c r="D402">
        <v>118</v>
      </c>
      <c r="E402" s="404">
        <v>171106287</v>
      </c>
      <c r="F402" s="415" t="str">
        <f t="shared" si="6"/>
        <v>Í1+&amp;&lt;È7xÎ</v>
      </c>
    </row>
    <row r="403" spans="1:6" ht="20.399999999999999">
      <c r="A403" s="403" t="s">
        <v>18498</v>
      </c>
      <c r="B403">
        <v>10400</v>
      </c>
      <c r="C403" t="s">
        <v>18499</v>
      </c>
      <c r="D403">
        <v>34</v>
      </c>
      <c r="E403" s="404">
        <v>171112236</v>
      </c>
      <c r="F403" s="415" t="str">
        <f t="shared" si="6"/>
        <v>Í1+,7È6pÎ</v>
      </c>
    </row>
    <row r="404" spans="1:6" ht="20.399999999999999">
      <c r="A404" s="403" t="s">
        <v>18500</v>
      </c>
      <c r="B404">
        <v>15200</v>
      </c>
      <c r="C404" t="s">
        <v>18501</v>
      </c>
      <c r="D404">
        <v>132</v>
      </c>
      <c r="E404" s="404">
        <v>171109450</v>
      </c>
      <c r="F404" s="415" t="str">
        <f t="shared" si="6"/>
        <v>Í1+)MÈ04Î</v>
      </c>
    </row>
    <row r="405" spans="1:6" ht="20.399999999999999" hidden="1">
      <c r="A405" s="403" t="s">
        <v>18502</v>
      </c>
      <c r="B405">
        <v>32800</v>
      </c>
      <c r="C405" t="s">
        <v>18503</v>
      </c>
      <c r="D405">
        <v>9</v>
      </c>
      <c r="F405" s="415" t="e">
        <f t="shared" si="6"/>
        <v>#VALUE!</v>
      </c>
    </row>
    <row r="406" spans="1:6" ht="20.399999999999999" hidden="1">
      <c r="A406" s="403" t="s">
        <v>18504</v>
      </c>
      <c r="B406">
        <v>3400</v>
      </c>
      <c r="C406" t="s">
        <v>18505</v>
      </c>
      <c r="D406">
        <v>406</v>
      </c>
      <c r="F406" s="415" t="e">
        <f t="shared" si="6"/>
        <v>#VALUE!</v>
      </c>
    </row>
    <row r="407" spans="1:6" ht="20.399999999999999" hidden="1">
      <c r="A407" s="403" t="s">
        <v>18506</v>
      </c>
      <c r="B407">
        <v>20000</v>
      </c>
      <c r="C407" t="s">
        <v>18507</v>
      </c>
      <c r="D407">
        <v>41</v>
      </c>
      <c r="F407" s="415" t="e">
        <f t="shared" si="6"/>
        <v>#VALUE!</v>
      </c>
    </row>
    <row r="408" spans="1:6" ht="20.399999999999999" hidden="1">
      <c r="A408" s="403" t="s">
        <v>18508</v>
      </c>
      <c r="B408">
        <v>8800</v>
      </c>
      <c r="C408" t="s">
        <v>18509</v>
      </c>
      <c r="D408">
        <v>408</v>
      </c>
      <c r="F408" s="415" t="e">
        <f t="shared" si="6"/>
        <v>#VALUE!</v>
      </c>
    </row>
    <row r="409" spans="1:6" ht="20.399999999999999" hidden="1">
      <c r="A409" s="403" t="s">
        <v>18510</v>
      </c>
      <c r="B409">
        <v>55200</v>
      </c>
      <c r="C409" t="s">
        <v>18511</v>
      </c>
      <c r="D409">
        <v>591</v>
      </c>
      <c r="F409" s="415" t="e">
        <f t="shared" si="6"/>
        <v>#VALUE!</v>
      </c>
    </row>
    <row r="410" spans="1:6" ht="20.399999999999999" hidden="1">
      <c r="A410" s="403" t="s">
        <v>18512</v>
      </c>
      <c r="B410">
        <v>15200</v>
      </c>
      <c r="C410" t="s">
        <v>18513</v>
      </c>
      <c r="D410">
        <v>363</v>
      </c>
      <c r="F410" s="415" t="e">
        <f t="shared" si="6"/>
        <v>#VALUE!</v>
      </c>
    </row>
    <row r="411" spans="1:6" ht="20.399999999999999" hidden="1">
      <c r="A411" s="403" t="s">
        <v>18514</v>
      </c>
      <c r="B411">
        <v>3400</v>
      </c>
      <c r="C411" t="s">
        <v>18515</v>
      </c>
      <c r="D411">
        <v>420</v>
      </c>
      <c r="F411" s="415" t="e">
        <f t="shared" si="6"/>
        <v>#VALUE!</v>
      </c>
    </row>
    <row r="412" spans="1:6" ht="20.399999999999999" hidden="1">
      <c r="A412" s="403" t="s">
        <v>18516</v>
      </c>
      <c r="B412">
        <v>32800</v>
      </c>
      <c r="C412" t="s">
        <v>18517</v>
      </c>
      <c r="D412">
        <v>591</v>
      </c>
      <c r="F412" s="415" t="e">
        <f t="shared" si="6"/>
        <v>#VALUE!</v>
      </c>
    </row>
    <row r="413" spans="1:6" ht="20.399999999999999">
      <c r="A413" s="403" t="s">
        <v>18518</v>
      </c>
      <c r="B413">
        <v>15200</v>
      </c>
      <c r="C413" t="s">
        <v>18519</v>
      </c>
      <c r="D413">
        <v>285</v>
      </c>
      <c r="E413" s="404">
        <v>171107829</v>
      </c>
      <c r="F413" s="415" t="str">
        <f t="shared" si="6"/>
        <v>Í1+'rÈ9*Î</v>
      </c>
    </row>
    <row r="414" spans="1:6" ht="20.399999999999999">
      <c r="A414" s="403" t="s">
        <v>18520</v>
      </c>
      <c r="B414">
        <v>4700</v>
      </c>
      <c r="C414" t="s">
        <v>18521</v>
      </c>
      <c r="D414">
        <v>425</v>
      </c>
      <c r="E414" s="404">
        <v>171108196</v>
      </c>
      <c r="F414" s="415" t="str">
        <f t="shared" si="6"/>
        <v>Í1+(3È6TÎ</v>
      </c>
    </row>
    <row r="415" spans="1:6" ht="20.399999999999999" hidden="1">
      <c r="A415" s="403" t="s">
        <v>18522</v>
      </c>
      <c r="B415">
        <v>76000</v>
      </c>
      <c r="C415" t="s">
        <v>18523</v>
      </c>
      <c r="D415">
        <v>494</v>
      </c>
      <c r="F415" s="415" t="e">
        <f t="shared" si="6"/>
        <v>#VALUE!</v>
      </c>
    </row>
    <row r="416" spans="1:6" ht="20.399999999999999">
      <c r="A416" s="403" t="s">
        <v>18524</v>
      </c>
      <c r="B416">
        <v>12000</v>
      </c>
      <c r="C416" t="s">
        <v>18525</v>
      </c>
      <c r="D416">
        <v>116</v>
      </c>
      <c r="E416" s="404">
        <v>171107955</v>
      </c>
      <c r="F416" s="415" t="str">
        <f t="shared" si="6"/>
        <v>Í1+'ÃÈ5FÎ</v>
      </c>
    </row>
    <row r="417" spans="1:6" ht="20.399999999999999">
      <c r="A417" s="403" t="s">
        <v>18526</v>
      </c>
      <c r="B417">
        <v>3400</v>
      </c>
      <c r="C417" t="s">
        <v>18527</v>
      </c>
      <c r="D417">
        <v>457</v>
      </c>
      <c r="E417" s="404">
        <v>171108059</v>
      </c>
      <c r="F417" s="415" t="str">
        <f t="shared" si="6"/>
        <v>Í1+(%È9.Î</v>
      </c>
    </row>
    <row r="418" spans="1:6" ht="20.399999999999999">
      <c r="A418" s="403" t="s">
        <v>18528</v>
      </c>
      <c r="B418">
        <v>28000</v>
      </c>
      <c r="C418" t="s">
        <v>18529</v>
      </c>
      <c r="D418">
        <v>288</v>
      </c>
      <c r="E418" s="404">
        <v>171107823</v>
      </c>
      <c r="F418" s="415" t="str">
        <f t="shared" si="6"/>
        <v>Í1+'rÈ3mÎ</v>
      </c>
    </row>
    <row r="419" spans="1:6" ht="20.399999999999999">
      <c r="A419" s="403" t="s">
        <v>18530</v>
      </c>
      <c r="B419">
        <v>32800</v>
      </c>
      <c r="C419" t="s">
        <v>18531</v>
      </c>
      <c r="D419">
        <v>268</v>
      </c>
      <c r="E419" s="404">
        <v>171107817</v>
      </c>
      <c r="F419" s="415" t="str">
        <f t="shared" si="6"/>
        <v>Í1+'qÈ7ÅÎ</v>
      </c>
    </row>
    <row r="420" spans="1:6" ht="20.399999999999999">
      <c r="A420" s="403" t="s">
        <v>18532</v>
      </c>
      <c r="B420">
        <v>116000</v>
      </c>
      <c r="C420" t="s">
        <v>18533</v>
      </c>
      <c r="D420">
        <v>273</v>
      </c>
      <c r="E420" s="404">
        <v>171107824</v>
      </c>
      <c r="F420" s="415" t="str">
        <f t="shared" si="6"/>
        <v>Í1+'rÈ4sÎ</v>
      </c>
    </row>
    <row r="421" spans="1:6" ht="20.399999999999999">
      <c r="A421" s="403" t="s">
        <v>18534</v>
      </c>
      <c r="B421">
        <v>189600</v>
      </c>
      <c r="C421" t="s">
        <v>18535</v>
      </c>
      <c r="D421">
        <v>14</v>
      </c>
      <c r="E421" s="404">
        <v>171107799</v>
      </c>
      <c r="F421" s="415" t="str">
        <f t="shared" si="6"/>
        <v>Í1+'oÈ9ÉÎ</v>
      </c>
    </row>
    <row r="422" spans="1:6" ht="20.399999999999999">
      <c r="A422" s="403" t="s">
        <v>18536</v>
      </c>
      <c r="B422">
        <v>23200</v>
      </c>
      <c r="C422" t="s">
        <v>18537</v>
      </c>
      <c r="D422">
        <v>20</v>
      </c>
      <c r="E422" s="404">
        <v>171107794</v>
      </c>
      <c r="F422" s="415" t="str">
        <f t="shared" si="6"/>
        <v>Í1+'oÈ4gÎ</v>
      </c>
    </row>
    <row r="423" spans="1:6" ht="20.399999999999999">
      <c r="A423" s="403" t="s">
        <v>18538</v>
      </c>
      <c r="B423">
        <v>31200</v>
      </c>
      <c r="C423" t="s">
        <v>18539</v>
      </c>
      <c r="D423">
        <v>270</v>
      </c>
      <c r="E423" s="404">
        <v>171107820</v>
      </c>
      <c r="F423" s="415" t="str">
        <f t="shared" si="6"/>
        <v>Í1+'rÈ0[Î</v>
      </c>
    </row>
    <row r="424" spans="1:6" ht="20.399999999999999">
      <c r="A424" s="403" t="s">
        <v>18540</v>
      </c>
      <c r="B424">
        <v>36000</v>
      </c>
      <c r="C424" t="s">
        <v>18541</v>
      </c>
      <c r="D424">
        <v>232</v>
      </c>
      <c r="E424" s="404">
        <v>171107836</v>
      </c>
      <c r="F424" s="415" t="str">
        <f t="shared" si="6"/>
        <v>Í1+'sÈ6ÇÎ</v>
      </c>
    </row>
    <row r="425" spans="1:6" ht="20.399999999999999">
      <c r="A425" s="403" t="s">
        <v>18542</v>
      </c>
      <c r="B425">
        <v>12000</v>
      </c>
      <c r="C425" t="s">
        <v>18543</v>
      </c>
      <c r="D425">
        <v>279</v>
      </c>
      <c r="E425" s="404">
        <v>171107825</v>
      </c>
      <c r="F425" s="415" t="str">
        <f t="shared" si="6"/>
        <v>Í1+'rÈ5yÎ</v>
      </c>
    </row>
    <row r="426" spans="1:6" ht="20.399999999999999">
      <c r="A426" s="403" t="s">
        <v>18544</v>
      </c>
      <c r="B426">
        <v>3400</v>
      </c>
      <c r="C426" t="s">
        <v>18545</v>
      </c>
      <c r="D426">
        <v>271</v>
      </c>
      <c r="E426" s="404">
        <v>171107821</v>
      </c>
      <c r="F426" s="415" t="str">
        <f t="shared" si="6"/>
        <v>Í1+'rÈ1aÎ</v>
      </c>
    </row>
    <row r="427" spans="1:6" ht="20.399999999999999">
      <c r="A427" s="403" t="s">
        <v>18546</v>
      </c>
      <c r="B427">
        <v>12000</v>
      </c>
      <c r="C427" t="s">
        <v>18547</v>
      </c>
      <c r="D427">
        <v>275</v>
      </c>
      <c r="E427" s="404">
        <v>171107819</v>
      </c>
      <c r="F427" s="415" t="str">
        <f t="shared" si="6"/>
        <v>Í1+'qÈ9&amp;Î</v>
      </c>
    </row>
    <row r="428" spans="1:6" ht="20.399999999999999">
      <c r="A428" s="403" t="s">
        <v>9903</v>
      </c>
      <c r="B428">
        <v>66400</v>
      </c>
      <c r="C428" t="s">
        <v>18548</v>
      </c>
      <c r="D428">
        <v>456</v>
      </c>
      <c r="E428" s="404">
        <v>171108060</v>
      </c>
      <c r="F428" s="415" t="str">
        <f t="shared" si="6"/>
        <v>Í1+(&amp;È0cÎ</v>
      </c>
    </row>
    <row r="429" spans="1:6" ht="20.399999999999999" hidden="1">
      <c r="A429" s="403" t="s">
        <v>18549</v>
      </c>
      <c r="B429">
        <v>10400</v>
      </c>
      <c r="C429" t="s">
        <v>18550</v>
      </c>
      <c r="D429">
        <v>499</v>
      </c>
      <c r="F429" s="415" t="e">
        <f t="shared" si="6"/>
        <v>#VALUE!</v>
      </c>
    </row>
    <row r="430" spans="1:6" ht="20.399999999999999">
      <c r="A430" s="403" t="s">
        <v>18551</v>
      </c>
      <c r="B430">
        <v>4700</v>
      </c>
      <c r="C430" t="s">
        <v>18552</v>
      </c>
      <c r="D430">
        <v>332</v>
      </c>
      <c r="E430" s="404">
        <v>171111635</v>
      </c>
      <c r="F430" s="415" t="str">
        <f t="shared" si="6"/>
        <v>Í1++_È59Î</v>
      </c>
    </row>
    <row r="431" spans="1:6" ht="20.399999999999999">
      <c r="A431" s="403" t="s">
        <v>18553</v>
      </c>
      <c r="B431">
        <v>16800</v>
      </c>
      <c r="C431" t="s">
        <v>18554</v>
      </c>
      <c r="D431">
        <v>331</v>
      </c>
      <c r="E431" s="404">
        <v>171111634</v>
      </c>
      <c r="F431" s="415" t="str">
        <f t="shared" si="6"/>
        <v>Í1++_È43Î</v>
      </c>
    </row>
    <row r="432" spans="1:6" ht="20.399999999999999">
      <c r="A432" s="403" t="s">
        <v>18555</v>
      </c>
      <c r="B432">
        <v>24800</v>
      </c>
      <c r="C432" t="s">
        <v>18556</v>
      </c>
      <c r="D432">
        <v>214</v>
      </c>
      <c r="E432" s="404">
        <v>171107885</v>
      </c>
      <c r="F432" s="415" t="str">
        <f t="shared" si="6"/>
        <v>Í1+'xÈ5*Î</v>
      </c>
    </row>
    <row r="433" spans="1:6" ht="20.399999999999999">
      <c r="A433" s="403" t="s">
        <v>18557</v>
      </c>
      <c r="B433">
        <v>4700</v>
      </c>
      <c r="C433" t="s">
        <v>18558</v>
      </c>
      <c r="D433">
        <v>283</v>
      </c>
      <c r="E433" s="404">
        <v>171107827</v>
      </c>
      <c r="F433" s="415" t="str">
        <f t="shared" si="6"/>
        <v>Í1+'rÈ7ÉÎ</v>
      </c>
    </row>
    <row r="434" spans="1:6" ht="20.399999999999999">
      <c r="A434" s="403" t="s">
        <v>18559</v>
      </c>
      <c r="B434">
        <v>7200</v>
      </c>
      <c r="C434" t="s">
        <v>18560</v>
      </c>
      <c r="D434">
        <v>138</v>
      </c>
      <c r="E434" s="404">
        <v>171108008</v>
      </c>
      <c r="F434" s="415" t="str">
        <f t="shared" si="6"/>
        <v>Í1+(ÂÈ8{Î</v>
      </c>
    </row>
    <row r="435" spans="1:6" ht="20.399999999999999">
      <c r="A435" s="403" t="s">
        <v>18561</v>
      </c>
      <c r="B435">
        <v>34400</v>
      </c>
      <c r="C435" t="s">
        <v>18562</v>
      </c>
      <c r="D435">
        <v>228</v>
      </c>
      <c r="E435" s="404">
        <v>171107873</v>
      </c>
      <c r="F435" s="415" t="str">
        <f t="shared" si="6"/>
        <v>Í1+'wÈ3ÅÎ</v>
      </c>
    </row>
    <row r="436" spans="1:6" ht="20.399999999999999">
      <c r="A436" s="403" t="s">
        <v>2625</v>
      </c>
      <c r="B436">
        <v>3400</v>
      </c>
      <c r="C436" t="s">
        <v>18563</v>
      </c>
      <c r="D436">
        <v>228</v>
      </c>
      <c r="E436" s="404">
        <v>171105537</v>
      </c>
      <c r="F436" s="415" t="str">
        <f t="shared" si="6"/>
        <v>Í1+%UÈ7rÎ</v>
      </c>
    </row>
    <row r="437" spans="1:6" ht="20.399999999999999">
      <c r="A437" s="403" t="s">
        <v>18564</v>
      </c>
      <c r="B437">
        <v>37600</v>
      </c>
      <c r="C437" t="s">
        <v>18565</v>
      </c>
      <c r="D437">
        <v>226</v>
      </c>
      <c r="E437" s="404">
        <v>171105539</v>
      </c>
      <c r="F437" s="415" t="str">
        <f t="shared" si="6"/>
        <v>Í1+%UÈ9~Î</v>
      </c>
    </row>
    <row r="438" spans="1:6" ht="20.399999999999999">
      <c r="A438" s="403" t="s">
        <v>18566</v>
      </c>
      <c r="B438">
        <v>8800</v>
      </c>
      <c r="C438" t="s">
        <v>18567</v>
      </c>
      <c r="D438">
        <v>225</v>
      </c>
      <c r="E438" s="404">
        <v>171105540</v>
      </c>
      <c r="F438" s="415" t="str">
        <f t="shared" si="6"/>
        <v>Í1+%VÈ0LÎ</v>
      </c>
    </row>
    <row r="439" spans="1:6" ht="20.399999999999999" hidden="1">
      <c r="A439" s="403" t="s">
        <v>18568</v>
      </c>
      <c r="B439">
        <v>40800</v>
      </c>
      <c r="C439" t="s">
        <v>18569</v>
      </c>
      <c r="D439">
        <v>594</v>
      </c>
      <c r="F439" s="415" t="e">
        <f t="shared" si="6"/>
        <v>#VALUE!</v>
      </c>
    </row>
    <row r="440" spans="1:6" ht="20.399999999999999" hidden="1">
      <c r="A440" s="403" t="s">
        <v>18570</v>
      </c>
      <c r="B440">
        <v>32800</v>
      </c>
      <c r="C440" t="s">
        <v>18571</v>
      </c>
      <c r="D440">
        <v>580</v>
      </c>
      <c r="F440" s="415" t="e">
        <f t="shared" si="6"/>
        <v>#VALUE!</v>
      </c>
    </row>
    <row r="441" spans="1:6" ht="20.399999999999999" hidden="1">
      <c r="A441" s="403" t="s">
        <v>18572</v>
      </c>
      <c r="B441">
        <v>3400</v>
      </c>
      <c r="C441" t="s">
        <v>18573</v>
      </c>
      <c r="D441">
        <v>574</v>
      </c>
      <c r="F441" s="415" t="e">
        <f t="shared" si="6"/>
        <v>#VALUE!</v>
      </c>
    </row>
    <row r="442" spans="1:6" ht="20.399999999999999" hidden="1">
      <c r="A442" s="403" t="s">
        <v>18574</v>
      </c>
      <c r="B442">
        <v>143200</v>
      </c>
      <c r="C442" t="s">
        <v>18575</v>
      </c>
      <c r="D442">
        <v>514</v>
      </c>
      <c r="F442" s="415" t="e">
        <f t="shared" si="6"/>
        <v>#VALUE!</v>
      </c>
    </row>
    <row r="443" spans="1:6" ht="20.399999999999999" hidden="1">
      <c r="A443" s="403" t="s">
        <v>18576</v>
      </c>
      <c r="B443">
        <v>21600</v>
      </c>
      <c r="C443" t="s">
        <v>18577</v>
      </c>
      <c r="D443">
        <v>482</v>
      </c>
      <c r="F443" s="415" t="e">
        <f t="shared" si="6"/>
        <v>#VALUE!</v>
      </c>
    </row>
    <row r="444" spans="1:6" ht="20.399999999999999">
      <c r="A444" s="403" t="s">
        <v>18578</v>
      </c>
      <c r="B444">
        <v>39200</v>
      </c>
      <c r="C444" t="s">
        <v>18579</v>
      </c>
      <c r="D444">
        <v>470</v>
      </c>
      <c r="E444" s="404">
        <v>171107415</v>
      </c>
      <c r="F444" s="415" t="str">
        <f t="shared" si="6"/>
        <v>Í1+'IÈ5&lt;Î</v>
      </c>
    </row>
    <row r="445" spans="1:6" ht="20.399999999999999">
      <c r="A445" s="403" t="s">
        <v>18580</v>
      </c>
      <c r="B445">
        <v>2100</v>
      </c>
      <c r="C445" t="s">
        <v>18581</v>
      </c>
      <c r="D445">
        <v>398</v>
      </c>
      <c r="E445" s="404">
        <v>171107533</v>
      </c>
      <c r="F445" s="415" t="str">
        <f t="shared" si="6"/>
        <v>Í1+'UÈ3`Î</v>
      </c>
    </row>
    <row r="446" spans="1:6" ht="20.399999999999999">
      <c r="A446" s="403" t="s">
        <v>18582</v>
      </c>
      <c r="B446">
        <v>53600</v>
      </c>
      <c r="C446" t="s">
        <v>18583</v>
      </c>
      <c r="D446">
        <v>393</v>
      </c>
      <c r="E446" s="404">
        <v>171107538</v>
      </c>
      <c r="F446" s="415" t="str">
        <f t="shared" si="6"/>
        <v>Í1+'UÈ8~Î</v>
      </c>
    </row>
    <row r="447" spans="1:6" ht="20.399999999999999">
      <c r="A447" s="403" t="s">
        <v>18584</v>
      </c>
      <c r="B447">
        <v>18400</v>
      </c>
      <c r="C447" t="s">
        <v>18585</v>
      </c>
      <c r="D447">
        <v>382</v>
      </c>
      <c r="E447" s="404">
        <v>171107545</v>
      </c>
      <c r="F447" s="415" t="str">
        <f t="shared" si="6"/>
        <v>Í1+'VÈ5pÎ</v>
      </c>
    </row>
    <row r="448" spans="1:6" ht="20.399999999999999">
      <c r="A448" s="403" t="s">
        <v>18586</v>
      </c>
      <c r="B448">
        <v>16800</v>
      </c>
      <c r="C448" t="s">
        <v>18587</v>
      </c>
      <c r="D448">
        <v>379</v>
      </c>
      <c r="E448" s="404">
        <v>171107548</v>
      </c>
      <c r="F448" s="415" t="str">
        <f t="shared" si="6"/>
        <v>Í1+'VÈ8ÆÎ</v>
      </c>
    </row>
    <row r="449" spans="1:6" ht="20.399999999999999">
      <c r="A449" s="403" t="s">
        <v>18588</v>
      </c>
      <c r="B449">
        <v>2100</v>
      </c>
      <c r="C449" t="s">
        <v>18589</v>
      </c>
      <c r="D449">
        <v>378</v>
      </c>
      <c r="E449" s="404">
        <v>171107549</v>
      </c>
      <c r="F449" s="415" t="str">
        <f t="shared" si="6"/>
        <v>Í1+'VÈ9!Î</v>
      </c>
    </row>
    <row r="450" spans="1:6" ht="20.399999999999999">
      <c r="A450" s="403" t="s">
        <v>18590</v>
      </c>
      <c r="B450">
        <v>18400</v>
      </c>
      <c r="C450" t="s">
        <v>18591</v>
      </c>
      <c r="D450">
        <v>377</v>
      </c>
      <c r="E450" s="404">
        <v>171107550</v>
      </c>
      <c r="F450" s="415" t="str">
        <f t="shared" si="6"/>
        <v>Í1+'WÈ0VÎ</v>
      </c>
    </row>
    <row r="451" spans="1:6" ht="20.399999999999999">
      <c r="A451" s="403" t="s">
        <v>18592</v>
      </c>
      <c r="B451">
        <v>31200</v>
      </c>
      <c r="C451" t="s">
        <v>18593</v>
      </c>
      <c r="D451">
        <v>339</v>
      </c>
      <c r="E451" s="404">
        <v>171107575</v>
      </c>
      <c r="F451" s="415" t="str">
        <f t="shared" ref="F451:F514" si="7">Code128(E451)</f>
        <v>Í1+'YÈ5|Î</v>
      </c>
    </row>
    <row r="452" spans="1:6" ht="20.399999999999999">
      <c r="A452" s="403" t="s">
        <v>18594</v>
      </c>
      <c r="B452">
        <v>3400</v>
      </c>
      <c r="C452" t="s">
        <v>18595</v>
      </c>
      <c r="D452">
        <v>288</v>
      </c>
      <c r="E452" s="404">
        <v>171107626</v>
      </c>
      <c r="F452" s="415" t="str">
        <f t="shared" si="7"/>
        <v>Í1+'^È6/Î</v>
      </c>
    </row>
    <row r="453" spans="1:6" ht="20.399999999999999">
      <c r="A453" s="403" t="s">
        <v>18596</v>
      </c>
      <c r="B453">
        <v>21600</v>
      </c>
      <c r="C453" t="s">
        <v>18597</v>
      </c>
      <c r="D453">
        <v>287</v>
      </c>
      <c r="E453" s="404">
        <v>171107625</v>
      </c>
      <c r="F453" s="415" t="str">
        <f t="shared" si="7"/>
        <v>Í1+'^È5)Î</v>
      </c>
    </row>
    <row r="454" spans="1:6" ht="20.399999999999999">
      <c r="A454" s="403" t="s">
        <v>18598</v>
      </c>
      <c r="B454">
        <v>23200</v>
      </c>
      <c r="C454" t="s">
        <v>18599</v>
      </c>
      <c r="D454">
        <v>249</v>
      </c>
      <c r="E454" s="404">
        <v>171107705</v>
      </c>
      <c r="F454" s="415" t="str">
        <f t="shared" si="7"/>
        <v>Í1+'fÈ5IÎ</v>
      </c>
    </row>
    <row r="455" spans="1:6" ht="20.399999999999999">
      <c r="A455" s="403" t="s">
        <v>18600</v>
      </c>
      <c r="B455">
        <v>16800</v>
      </c>
      <c r="C455" t="s">
        <v>18601</v>
      </c>
      <c r="D455">
        <v>176</v>
      </c>
      <c r="E455" s="404">
        <v>171107522</v>
      </c>
      <c r="F455" s="415" t="str">
        <f t="shared" si="7"/>
        <v>Í1+'TÈ2VÎ</v>
      </c>
    </row>
    <row r="456" spans="1:6" ht="20.399999999999999">
      <c r="A456" s="403" t="s">
        <v>18602</v>
      </c>
      <c r="B456">
        <v>36000</v>
      </c>
      <c r="C456" t="s">
        <v>18603</v>
      </c>
      <c r="D456">
        <v>149</v>
      </c>
      <c r="E456" s="404">
        <v>171107497</v>
      </c>
      <c r="F456" s="415" t="str">
        <f t="shared" si="7"/>
        <v>Í1+'QÈ7hÎ</v>
      </c>
    </row>
    <row r="457" spans="1:6" ht="20.399999999999999">
      <c r="A457" s="403" t="s">
        <v>18604</v>
      </c>
      <c r="B457">
        <v>45600</v>
      </c>
      <c r="C457" t="s">
        <v>18605</v>
      </c>
      <c r="D457">
        <v>147</v>
      </c>
      <c r="E457" s="404">
        <v>171107496</v>
      </c>
      <c r="F457" s="415" t="str">
        <f t="shared" si="7"/>
        <v>Í1+'QÈ6bÎ</v>
      </c>
    </row>
    <row r="458" spans="1:6" ht="20.399999999999999">
      <c r="A458" s="403" t="s">
        <v>18606</v>
      </c>
      <c r="B458">
        <v>42400</v>
      </c>
      <c r="C458" t="s">
        <v>18607</v>
      </c>
      <c r="D458">
        <v>137</v>
      </c>
      <c r="E458" s="404">
        <v>171107485</v>
      </c>
      <c r="F458" s="415" t="str">
        <f t="shared" si="7"/>
        <v>Í1+'PÈ5XÎ</v>
      </c>
    </row>
    <row r="459" spans="1:6" ht="20.399999999999999">
      <c r="A459" s="403" t="s">
        <v>18608</v>
      </c>
      <c r="B459">
        <v>23200</v>
      </c>
      <c r="C459" t="s">
        <v>18609</v>
      </c>
      <c r="D459">
        <v>110</v>
      </c>
      <c r="E459" s="404">
        <v>171107460</v>
      </c>
      <c r="F459" s="415" t="str">
        <f t="shared" si="7"/>
        <v>Í1+'NÈ02Î</v>
      </c>
    </row>
    <row r="460" spans="1:6" ht="20.399999999999999">
      <c r="A460" s="403" t="s">
        <v>18610</v>
      </c>
      <c r="B460">
        <v>13600</v>
      </c>
      <c r="C460" t="s">
        <v>18611</v>
      </c>
      <c r="D460">
        <v>87</v>
      </c>
      <c r="E460" s="404">
        <v>171107439</v>
      </c>
      <c r="F460" s="415" t="str">
        <f t="shared" si="7"/>
        <v>Í1+'KÈ9\Î</v>
      </c>
    </row>
    <row r="461" spans="1:6" ht="20.399999999999999">
      <c r="A461" s="403" t="s">
        <v>18612</v>
      </c>
      <c r="B461">
        <v>13600</v>
      </c>
      <c r="C461" t="s">
        <v>18613</v>
      </c>
      <c r="D461">
        <v>80</v>
      </c>
      <c r="E461" s="404">
        <v>171107432</v>
      </c>
      <c r="F461" s="415" t="str">
        <f t="shared" si="7"/>
        <v>Í1+'KÈ22Î</v>
      </c>
    </row>
    <row r="462" spans="1:6" ht="20.399999999999999">
      <c r="A462" s="403" t="s">
        <v>5503</v>
      </c>
      <c r="B462">
        <v>7200</v>
      </c>
      <c r="C462" t="s">
        <v>18614</v>
      </c>
      <c r="D462">
        <v>77</v>
      </c>
      <c r="E462" s="404">
        <v>171107323</v>
      </c>
      <c r="F462" s="415" t="str">
        <f t="shared" si="7"/>
        <v>Í1+'@È3sÎ</v>
      </c>
    </row>
    <row r="463" spans="1:6" ht="20.399999999999999">
      <c r="A463" s="403" t="s">
        <v>18615</v>
      </c>
      <c r="B463">
        <v>4700</v>
      </c>
      <c r="C463" t="s">
        <v>18616</v>
      </c>
      <c r="D463">
        <v>64</v>
      </c>
      <c r="E463" s="404">
        <v>171107335</v>
      </c>
      <c r="F463" s="415" t="str">
        <f t="shared" si="7"/>
        <v>Í1+'AÈ5ÇÎ</v>
      </c>
    </row>
    <row r="464" spans="1:6" ht="20.399999999999999">
      <c r="A464" s="403" t="s">
        <v>18617</v>
      </c>
      <c r="B464">
        <v>4700</v>
      </c>
      <c r="C464" t="s">
        <v>18618</v>
      </c>
      <c r="D464">
        <v>63</v>
      </c>
      <c r="E464" s="404">
        <v>171107336</v>
      </c>
      <c r="F464" s="415" t="str">
        <f t="shared" si="7"/>
        <v>Í1+'AÈ6"Î</v>
      </c>
    </row>
    <row r="465" spans="1:6" ht="20.399999999999999">
      <c r="A465" s="403" t="s">
        <v>18619</v>
      </c>
      <c r="B465">
        <v>48800</v>
      </c>
      <c r="C465" t="s">
        <v>18620</v>
      </c>
      <c r="D465">
        <v>61</v>
      </c>
      <c r="E465" s="404">
        <v>171107338</v>
      </c>
      <c r="F465" s="415" t="str">
        <f t="shared" si="7"/>
        <v>Í1+'AÈ8.Î</v>
      </c>
    </row>
    <row r="466" spans="1:6" ht="20.399999999999999">
      <c r="A466" s="403" t="s">
        <v>18621</v>
      </c>
      <c r="B466">
        <v>63200</v>
      </c>
      <c r="C466" t="s">
        <v>18622</v>
      </c>
      <c r="D466">
        <v>59</v>
      </c>
      <c r="E466" s="404">
        <v>171107340</v>
      </c>
      <c r="F466" s="415" t="str">
        <f t="shared" si="7"/>
        <v>Í1+'BÈ0iÎ</v>
      </c>
    </row>
    <row r="467" spans="1:6" ht="20.399999999999999">
      <c r="A467" s="403" t="s">
        <v>18623</v>
      </c>
      <c r="B467">
        <v>82400</v>
      </c>
      <c r="C467" t="s">
        <v>18624</v>
      </c>
      <c r="D467">
        <v>57</v>
      </c>
      <c r="E467" s="404">
        <v>171107342</v>
      </c>
      <c r="F467" s="415" t="str">
        <f t="shared" si="7"/>
        <v>Í1+'BÈ2uÎ</v>
      </c>
    </row>
    <row r="468" spans="1:6" ht="20.399999999999999">
      <c r="A468" s="403" t="s">
        <v>18625</v>
      </c>
      <c r="B468">
        <v>36000</v>
      </c>
      <c r="C468" t="s">
        <v>18626</v>
      </c>
      <c r="D468">
        <v>47</v>
      </c>
      <c r="E468" s="404">
        <v>171107352</v>
      </c>
      <c r="F468" s="415" t="str">
        <f t="shared" si="7"/>
        <v>Í1+'CÈ2yÎ</v>
      </c>
    </row>
    <row r="469" spans="1:6" ht="20.399999999999999">
      <c r="A469" s="403" t="s">
        <v>18627</v>
      </c>
      <c r="B469">
        <v>36000</v>
      </c>
      <c r="C469" t="s">
        <v>18628</v>
      </c>
      <c r="D469">
        <v>44</v>
      </c>
      <c r="E469" s="404">
        <v>171107355</v>
      </c>
      <c r="F469" s="415" t="str">
        <f t="shared" si="7"/>
        <v>Í1+'CÈ5$Î</v>
      </c>
    </row>
    <row r="470" spans="1:6" ht="20.399999999999999">
      <c r="A470" s="403" t="s">
        <v>18629</v>
      </c>
      <c r="B470">
        <v>37600</v>
      </c>
      <c r="C470" t="s">
        <v>18630</v>
      </c>
      <c r="D470">
        <v>40</v>
      </c>
      <c r="E470" s="404">
        <v>171107358</v>
      </c>
      <c r="F470" s="415" t="str">
        <f t="shared" si="7"/>
        <v>Í1+'CÈ86Î</v>
      </c>
    </row>
    <row r="471" spans="1:6" ht="20.399999999999999">
      <c r="A471" s="403" t="s">
        <v>18631</v>
      </c>
      <c r="B471">
        <v>32800</v>
      </c>
      <c r="C471" t="s">
        <v>18632</v>
      </c>
      <c r="D471">
        <v>39</v>
      </c>
      <c r="E471" s="404">
        <v>171107359</v>
      </c>
      <c r="F471" s="415" t="str">
        <f t="shared" si="7"/>
        <v>Í1+'CÈ9&lt;Î</v>
      </c>
    </row>
    <row r="472" spans="1:6" ht="20.399999999999999">
      <c r="A472" s="403" t="s">
        <v>18633</v>
      </c>
      <c r="B472">
        <v>21600</v>
      </c>
      <c r="C472" t="s">
        <v>18634</v>
      </c>
      <c r="D472">
        <v>33</v>
      </c>
      <c r="E472" s="404">
        <v>171107759</v>
      </c>
      <c r="F472" s="415" t="str">
        <f t="shared" si="7"/>
        <v>Í1+'kÈ9uÎ</v>
      </c>
    </row>
    <row r="473" spans="1:6" ht="20.399999999999999">
      <c r="A473" s="403" t="s">
        <v>18635</v>
      </c>
      <c r="B473">
        <v>39200</v>
      </c>
      <c r="C473" t="s">
        <v>18636</v>
      </c>
      <c r="D473">
        <v>27</v>
      </c>
      <c r="E473" s="404">
        <v>171107754</v>
      </c>
      <c r="F473" s="415" t="str">
        <f t="shared" si="7"/>
        <v>Í1+'kÈ4WÎ</v>
      </c>
    </row>
    <row r="474" spans="1:6" ht="20.399999999999999">
      <c r="A474" s="403" t="s">
        <v>18621</v>
      </c>
      <c r="B474">
        <v>2100</v>
      </c>
      <c r="C474" t="s">
        <v>18637</v>
      </c>
      <c r="D474">
        <v>23</v>
      </c>
      <c r="E474" s="404">
        <v>171107749</v>
      </c>
      <c r="F474" s="415" t="str">
        <f t="shared" si="7"/>
        <v>Í1+'jÈ9qÎ</v>
      </c>
    </row>
    <row r="475" spans="1:6" ht="20.399999999999999" hidden="1">
      <c r="A475" s="403" t="s">
        <v>18638</v>
      </c>
      <c r="B475">
        <v>28000</v>
      </c>
      <c r="C475" t="s">
        <v>18639</v>
      </c>
      <c r="D475">
        <v>484</v>
      </c>
      <c r="F475" s="415" t="e">
        <f t="shared" si="7"/>
        <v>#VALUE!</v>
      </c>
    </row>
    <row r="476" spans="1:6" ht="20.399999999999999">
      <c r="A476" s="403" t="s">
        <v>18640</v>
      </c>
      <c r="B476">
        <v>40800</v>
      </c>
      <c r="C476" t="s">
        <v>18641</v>
      </c>
      <c r="D476">
        <v>153</v>
      </c>
      <c r="E476" s="404">
        <v>171110367</v>
      </c>
      <c r="F476" s="415" t="str">
        <f t="shared" si="7"/>
        <v>Í1+*DÈ7=Î</v>
      </c>
    </row>
    <row r="477" spans="1:6" ht="20.399999999999999">
      <c r="A477" s="403" t="s">
        <v>18642</v>
      </c>
      <c r="B477">
        <v>10400</v>
      </c>
      <c r="C477" t="s">
        <v>18643</v>
      </c>
      <c r="D477">
        <v>131</v>
      </c>
      <c r="E477" s="404">
        <v>171113195</v>
      </c>
      <c r="F477" s="415" t="str">
        <f t="shared" si="7"/>
        <v>Í1+-3È5]Î</v>
      </c>
    </row>
    <row r="478" spans="1:6" ht="20.399999999999999">
      <c r="A478" s="403" t="s">
        <v>3003</v>
      </c>
      <c r="B478">
        <v>10400</v>
      </c>
      <c r="C478" t="s">
        <v>18644</v>
      </c>
      <c r="D478">
        <v>476</v>
      </c>
      <c r="E478" s="404">
        <v>171111663</v>
      </c>
      <c r="F478" s="415" t="str">
        <f t="shared" si="7"/>
        <v>Í1++bÈ39Î</v>
      </c>
    </row>
    <row r="479" spans="1:6" ht="20.399999999999999">
      <c r="A479" s="403" t="s">
        <v>18645</v>
      </c>
      <c r="B479">
        <v>3400</v>
      </c>
      <c r="C479" t="s">
        <v>18646</v>
      </c>
      <c r="D479">
        <v>116</v>
      </c>
      <c r="E479" s="404">
        <v>171113366</v>
      </c>
      <c r="F479" s="415" t="str">
        <f t="shared" si="7"/>
        <v>Í1+-DÈ6@Î</v>
      </c>
    </row>
    <row r="480" spans="1:6" ht="20.399999999999999" hidden="1">
      <c r="A480" s="403" t="s">
        <v>18647</v>
      </c>
      <c r="B480">
        <v>3400</v>
      </c>
      <c r="C480" t="s">
        <v>18648</v>
      </c>
      <c r="D480">
        <v>506</v>
      </c>
      <c r="F480" s="415" t="e">
        <f t="shared" si="7"/>
        <v>#VALUE!</v>
      </c>
    </row>
    <row r="481" spans="1:6" ht="20.399999999999999">
      <c r="A481" s="403" t="s">
        <v>6888</v>
      </c>
      <c r="B481">
        <v>15200</v>
      </c>
      <c r="C481" t="s">
        <v>18649</v>
      </c>
      <c r="D481">
        <v>161</v>
      </c>
      <c r="E481" s="404">
        <v>171113380</v>
      </c>
      <c r="F481" s="415" t="str">
        <f t="shared" si="7"/>
        <v>Í1+-FÈ0$Î</v>
      </c>
    </row>
    <row r="482" spans="1:6" ht="20.399999999999999" hidden="1">
      <c r="A482" s="403" t="s">
        <v>21823</v>
      </c>
      <c r="B482">
        <v>3400</v>
      </c>
      <c r="C482" t="s">
        <v>21824</v>
      </c>
      <c r="D482">
        <v>424</v>
      </c>
      <c r="F482" s="415" t="e">
        <f t="shared" si="7"/>
        <v>#VALUE!</v>
      </c>
    </row>
    <row r="483" spans="1:6" ht="20.399999999999999">
      <c r="A483" s="403" t="s">
        <v>21825</v>
      </c>
      <c r="B483">
        <v>72800</v>
      </c>
      <c r="C483" t="s">
        <v>21826</v>
      </c>
      <c r="D483">
        <v>95</v>
      </c>
      <c r="E483" s="404">
        <v>171105714</v>
      </c>
      <c r="F483" s="415" t="str">
        <f t="shared" si="7"/>
        <v>Í1+%gÈ4AÎ</v>
      </c>
    </row>
    <row r="484" spans="1:6" ht="20.399999999999999">
      <c r="A484" s="403" t="s">
        <v>21827</v>
      </c>
      <c r="B484">
        <v>23200</v>
      </c>
      <c r="C484" t="s">
        <v>21828</v>
      </c>
      <c r="D484">
        <v>177</v>
      </c>
      <c r="E484" s="404">
        <v>171115137</v>
      </c>
      <c r="F484" s="415" t="str">
        <f t="shared" si="7"/>
        <v>Í1+/-È7WÎ</v>
      </c>
    </row>
    <row r="485" spans="1:6" ht="20.399999999999999">
      <c r="A485" s="403" t="s">
        <v>21829</v>
      </c>
      <c r="B485">
        <v>45600</v>
      </c>
      <c r="C485" t="s">
        <v>21830</v>
      </c>
      <c r="D485">
        <v>419</v>
      </c>
      <c r="E485" s="404">
        <v>171116588</v>
      </c>
      <c r="F485" s="415" t="str">
        <f t="shared" si="7"/>
        <v>Í1+0ZÈ8FÎ</v>
      </c>
    </row>
    <row r="486" spans="1:6" ht="20.399999999999999" hidden="1">
      <c r="A486" s="403" t="s">
        <v>21831</v>
      </c>
      <c r="B486">
        <v>16800</v>
      </c>
      <c r="C486" t="s">
        <v>21832</v>
      </c>
      <c r="D486">
        <v>496</v>
      </c>
      <c r="F486" s="415" t="e">
        <f t="shared" si="7"/>
        <v>#VALUE!</v>
      </c>
    </row>
    <row r="487" spans="1:6" ht="20.399999999999999">
      <c r="A487" s="403" t="s">
        <v>21833</v>
      </c>
      <c r="B487">
        <v>24800</v>
      </c>
      <c r="C487" t="s">
        <v>21834</v>
      </c>
      <c r="D487">
        <v>1</v>
      </c>
      <c r="E487" s="404">
        <v>171112645</v>
      </c>
      <c r="F487" s="415" t="str">
        <f t="shared" si="7"/>
        <v>Í1+,`È5@Î</v>
      </c>
    </row>
    <row r="488" spans="1:6" ht="20.399999999999999" hidden="1">
      <c r="A488" s="403" t="s">
        <v>21835</v>
      </c>
      <c r="B488">
        <v>74400</v>
      </c>
      <c r="C488" t="s">
        <v>21836</v>
      </c>
      <c r="D488">
        <v>503</v>
      </c>
      <c r="F488" s="415" t="e">
        <f t="shared" si="7"/>
        <v>#VALUE!</v>
      </c>
    </row>
    <row r="489" spans="1:6" ht="20.399999999999999">
      <c r="A489" s="403" t="s">
        <v>21837</v>
      </c>
      <c r="B489">
        <v>42400</v>
      </c>
      <c r="C489" t="s">
        <v>21838</v>
      </c>
      <c r="D489">
        <v>354</v>
      </c>
      <c r="E489" s="404">
        <v>171104841</v>
      </c>
      <c r="F489" s="415" t="str">
        <f t="shared" si="7"/>
        <v>Í1+$tÈ1`Î</v>
      </c>
    </row>
    <row r="490" spans="1:6" ht="20.399999999999999">
      <c r="A490" s="403" t="s">
        <v>21839</v>
      </c>
      <c r="B490">
        <v>23200</v>
      </c>
      <c r="C490" t="s">
        <v>21840</v>
      </c>
      <c r="D490">
        <v>263</v>
      </c>
      <c r="E490" s="404">
        <v>171107671</v>
      </c>
      <c r="F490" s="415" t="str">
        <f t="shared" si="7"/>
        <v>Í1+'cÈ1%Î</v>
      </c>
    </row>
    <row r="491" spans="1:6" ht="20.399999999999999" hidden="1">
      <c r="A491" s="403" t="s">
        <v>21841</v>
      </c>
      <c r="B491">
        <v>23200</v>
      </c>
      <c r="C491" t="s">
        <v>21842</v>
      </c>
      <c r="D491">
        <v>545</v>
      </c>
      <c r="F491" s="415" t="e">
        <f t="shared" si="7"/>
        <v>#VALUE!</v>
      </c>
    </row>
    <row r="492" spans="1:6" ht="20.399999999999999">
      <c r="A492" s="403" t="s">
        <v>21843</v>
      </c>
      <c r="B492">
        <v>20000</v>
      </c>
      <c r="C492" t="s">
        <v>21844</v>
      </c>
      <c r="D492">
        <v>238</v>
      </c>
      <c r="E492" s="404">
        <v>171105987</v>
      </c>
      <c r="F492" s="415" t="str">
        <f t="shared" si="7"/>
        <v>Í1+%ÆÈ7XÎ</v>
      </c>
    </row>
    <row r="493" spans="1:6" ht="20.399999999999999" hidden="1">
      <c r="A493" s="403" t="s">
        <v>21845</v>
      </c>
      <c r="B493">
        <v>4700</v>
      </c>
      <c r="C493" t="s">
        <v>21846</v>
      </c>
      <c r="D493">
        <v>554</v>
      </c>
      <c r="F493" s="415" t="e">
        <f t="shared" si="7"/>
        <v>#VALUE!</v>
      </c>
    </row>
    <row r="494" spans="1:6" ht="20.399999999999999" hidden="1">
      <c r="A494" s="403" t="s">
        <v>21847</v>
      </c>
      <c r="B494">
        <v>36000</v>
      </c>
      <c r="C494" t="s">
        <v>21848</v>
      </c>
      <c r="D494">
        <v>597</v>
      </c>
      <c r="F494" s="415" t="e">
        <f t="shared" si="7"/>
        <v>#VALUE!</v>
      </c>
    </row>
    <row r="495" spans="1:6" ht="20.399999999999999">
      <c r="A495" s="403" t="s">
        <v>21849</v>
      </c>
      <c r="B495">
        <v>7200</v>
      </c>
      <c r="C495" t="s">
        <v>21850</v>
      </c>
      <c r="D495">
        <v>14</v>
      </c>
      <c r="E495" s="404">
        <v>171110258</v>
      </c>
      <c r="F495" s="415" t="str">
        <f t="shared" si="7"/>
        <v>Í1+*9È8~Î</v>
      </c>
    </row>
    <row r="496" spans="1:6" ht="20.399999999999999">
      <c r="A496" s="403" t="s">
        <v>6645</v>
      </c>
      <c r="B496">
        <v>7200</v>
      </c>
      <c r="C496" t="s">
        <v>21851</v>
      </c>
      <c r="D496">
        <v>284</v>
      </c>
      <c r="E496" s="404">
        <v>171109363</v>
      </c>
      <c r="F496" s="415" t="str">
        <f t="shared" si="7"/>
        <v>Í1+)DÈ3"Î</v>
      </c>
    </row>
    <row r="497" spans="1:6" ht="20.399999999999999">
      <c r="A497" s="403" t="s">
        <v>21852</v>
      </c>
      <c r="B497">
        <v>37600</v>
      </c>
      <c r="C497" t="s">
        <v>21853</v>
      </c>
      <c r="D497">
        <v>189</v>
      </c>
      <c r="E497" s="404">
        <v>171112805</v>
      </c>
      <c r="F497" s="415" t="str">
        <f t="shared" si="7"/>
        <v>Í1+,pÈ5ÄÎ</v>
      </c>
    </row>
    <row r="498" spans="1:6" ht="20.399999999999999">
      <c r="A498" s="403" t="s">
        <v>21854</v>
      </c>
      <c r="B498">
        <v>13600</v>
      </c>
      <c r="C498" t="s">
        <v>21855</v>
      </c>
      <c r="D498">
        <v>399</v>
      </c>
      <c r="E498" s="404">
        <v>171106043</v>
      </c>
      <c r="F498" s="415" t="str">
        <f t="shared" si="7"/>
        <v>Í1+&amp;$È3gÎ</v>
      </c>
    </row>
    <row r="499" spans="1:6" ht="20.399999999999999" hidden="1">
      <c r="A499" s="403" t="s">
        <v>21856</v>
      </c>
      <c r="B499">
        <v>3400</v>
      </c>
      <c r="C499" t="s">
        <v>21857</v>
      </c>
      <c r="D499">
        <v>310</v>
      </c>
      <c r="F499" s="415" t="e">
        <f t="shared" si="7"/>
        <v>#VALUE!</v>
      </c>
    </row>
    <row r="500" spans="1:6" ht="20.399999999999999">
      <c r="A500" s="403" t="s">
        <v>21858</v>
      </c>
      <c r="B500">
        <v>7200</v>
      </c>
      <c r="C500" t="s">
        <v>21859</v>
      </c>
      <c r="D500">
        <v>273</v>
      </c>
      <c r="E500" s="404">
        <v>171115209</v>
      </c>
      <c r="F500" s="415" t="str">
        <f t="shared" si="7"/>
        <v>Í1+/4È9ÃÎ</v>
      </c>
    </row>
    <row r="501" spans="1:6" ht="20.399999999999999" hidden="1">
      <c r="A501" s="403" t="s">
        <v>21860</v>
      </c>
      <c r="B501">
        <v>16800</v>
      </c>
      <c r="C501" t="s">
        <v>21861</v>
      </c>
      <c r="D501">
        <v>511</v>
      </c>
      <c r="F501" s="415" t="e">
        <f t="shared" si="7"/>
        <v>#VALUE!</v>
      </c>
    </row>
    <row r="502" spans="1:6" ht="20.399999999999999">
      <c r="A502" s="403" t="s">
        <v>21862</v>
      </c>
      <c r="B502">
        <v>85600</v>
      </c>
      <c r="C502" t="s">
        <v>21863</v>
      </c>
      <c r="D502">
        <v>300</v>
      </c>
      <c r="E502" s="404">
        <v>171105840</v>
      </c>
      <c r="F502" s="415" t="str">
        <f t="shared" si="7"/>
        <v>Í1+%tÈ0]Î</v>
      </c>
    </row>
    <row r="503" spans="1:6" ht="20.399999999999999">
      <c r="A503" s="403" t="s">
        <v>21864</v>
      </c>
      <c r="B503">
        <v>3400</v>
      </c>
      <c r="C503" t="s">
        <v>21865</v>
      </c>
      <c r="D503">
        <v>25</v>
      </c>
      <c r="E503" s="404">
        <v>171105824</v>
      </c>
      <c r="F503" s="415" t="str">
        <f t="shared" si="7"/>
        <v>Í1+%rÈ4mÎ</v>
      </c>
    </row>
    <row r="504" spans="1:6" ht="20.399999999999999">
      <c r="A504" s="403" t="s">
        <v>21866</v>
      </c>
      <c r="B504">
        <v>13600</v>
      </c>
      <c r="C504" t="s">
        <v>21867</v>
      </c>
      <c r="D504">
        <v>194</v>
      </c>
      <c r="E504" s="404">
        <v>171105909</v>
      </c>
      <c r="F504" s="415" t="str">
        <f t="shared" si="7"/>
        <v>Í1+%zÈ9DÎ</v>
      </c>
    </row>
    <row r="505" spans="1:6" ht="20.399999999999999">
      <c r="A505" s="403" t="s">
        <v>21868</v>
      </c>
      <c r="B505">
        <v>26400</v>
      </c>
      <c r="C505" t="s">
        <v>21869</v>
      </c>
      <c r="D505">
        <v>288</v>
      </c>
      <c r="E505" s="404">
        <v>171112478</v>
      </c>
      <c r="F505" s="415" t="str">
        <f t="shared" si="7"/>
        <v>Í1+,OÈ8uÎ</v>
      </c>
    </row>
    <row r="506" spans="1:6" ht="20.399999999999999">
      <c r="A506" s="403" t="s">
        <v>21870</v>
      </c>
      <c r="B506">
        <v>20000</v>
      </c>
      <c r="C506" t="s">
        <v>21871</v>
      </c>
      <c r="D506">
        <v>159</v>
      </c>
      <c r="E506" s="404">
        <v>171109119</v>
      </c>
      <c r="F506" s="415" t="str">
        <f t="shared" si="7"/>
        <v>Í1+)+È9IÎ</v>
      </c>
    </row>
    <row r="507" spans="1:6" ht="20.399999999999999">
      <c r="A507" s="403" t="s">
        <v>21872</v>
      </c>
      <c r="B507">
        <v>10400</v>
      </c>
      <c r="C507" t="s">
        <v>21873</v>
      </c>
      <c r="D507">
        <v>411</v>
      </c>
      <c r="E507" s="404">
        <v>171116581</v>
      </c>
      <c r="F507" s="415" t="str">
        <f t="shared" si="7"/>
        <v>Í1+0ZÈ1ÇÎ</v>
      </c>
    </row>
    <row r="508" spans="1:6" ht="20.399999999999999">
      <c r="A508" s="403" t="s">
        <v>21874</v>
      </c>
      <c r="B508">
        <v>26400</v>
      </c>
      <c r="C508" t="s">
        <v>21875</v>
      </c>
      <c r="D508">
        <v>259</v>
      </c>
      <c r="E508" s="404">
        <v>171107680</v>
      </c>
      <c r="F508" s="415" t="str">
        <f t="shared" si="7"/>
        <v>Í1+'dÈ0#Î</v>
      </c>
    </row>
    <row r="509" spans="1:6" ht="20.399999999999999">
      <c r="A509" s="403" t="s">
        <v>21876</v>
      </c>
      <c r="B509">
        <v>7200</v>
      </c>
      <c r="C509" t="s">
        <v>21877</v>
      </c>
      <c r="D509">
        <v>130</v>
      </c>
      <c r="E509" s="404">
        <v>171116326</v>
      </c>
      <c r="F509" s="415" t="str">
        <f t="shared" si="7"/>
        <v>Í1+0@È69Î</v>
      </c>
    </row>
    <row r="510" spans="1:6" ht="20.399999999999999" hidden="1">
      <c r="A510" s="403" t="s">
        <v>21878</v>
      </c>
      <c r="B510">
        <v>4700</v>
      </c>
      <c r="C510" t="s">
        <v>21879</v>
      </c>
      <c r="D510">
        <v>519</v>
      </c>
      <c r="F510" s="415" t="e">
        <f t="shared" si="7"/>
        <v>#VALUE!</v>
      </c>
    </row>
    <row r="511" spans="1:6" ht="20.399999999999999">
      <c r="A511" s="403" t="s">
        <v>21880</v>
      </c>
      <c r="B511">
        <v>18400</v>
      </c>
      <c r="C511" t="s">
        <v>21881</v>
      </c>
      <c r="D511">
        <v>333</v>
      </c>
      <c r="E511" s="404">
        <v>171105832</v>
      </c>
      <c r="F511" s="415" t="str">
        <f t="shared" si="7"/>
        <v>Í1+%sÈ2eÎ</v>
      </c>
    </row>
    <row r="512" spans="1:6" ht="20.399999999999999">
      <c r="A512" s="403" t="s">
        <v>21882</v>
      </c>
      <c r="B512">
        <v>44000</v>
      </c>
      <c r="C512" t="s">
        <v>21883</v>
      </c>
      <c r="D512">
        <v>199</v>
      </c>
      <c r="E512" s="404">
        <v>171112402</v>
      </c>
      <c r="F512" s="415" t="str">
        <f t="shared" si="7"/>
        <v>Í1+,HÈ25Î</v>
      </c>
    </row>
    <row r="513" spans="1:6" ht="20.399999999999999">
      <c r="A513" s="403" t="s">
        <v>21884</v>
      </c>
      <c r="B513">
        <v>4700</v>
      </c>
      <c r="C513" t="s">
        <v>21885</v>
      </c>
      <c r="D513">
        <v>280</v>
      </c>
      <c r="E513" s="404">
        <v>171105405</v>
      </c>
      <c r="F513" s="415" t="str">
        <f t="shared" si="7"/>
        <v>Í1+%HÈ52Î</v>
      </c>
    </row>
    <row r="514" spans="1:6" ht="20.399999999999999">
      <c r="A514" s="403" t="s">
        <v>21886</v>
      </c>
      <c r="B514">
        <v>29600</v>
      </c>
      <c r="C514" t="s">
        <v>21887</v>
      </c>
      <c r="D514">
        <v>119</v>
      </c>
      <c r="E514" s="404">
        <v>171116315</v>
      </c>
      <c r="F514" s="415" t="str">
        <f t="shared" si="7"/>
        <v>Í1+0?È5/Î</v>
      </c>
    </row>
    <row r="515" spans="1:6" ht="20.399999999999999">
      <c r="A515" s="403" t="s">
        <v>9217</v>
      </c>
      <c r="B515">
        <v>15200</v>
      </c>
      <c r="C515" t="s">
        <v>21888</v>
      </c>
      <c r="D515">
        <v>66</v>
      </c>
      <c r="E515" s="404">
        <v>171107986</v>
      </c>
      <c r="F515" s="415" t="str">
        <f t="shared" ref="F515:F578" si="8">Code128(E515)</f>
        <v>Í1+'ÆÈ6XÎ</v>
      </c>
    </row>
    <row r="516" spans="1:6" ht="20.399999999999999">
      <c r="A516" s="403" t="s">
        <v>21889</v>
      </c>
      <c r="B516">
        <v>16800</v>
      </c>
      <c r="C516" t="s">
        <v>21890</v>
      </c>
      <c r="D516">
        <v>443</v>
      </c>
      <c r="E516" s="404">
        <v>171112620</v>
      </c>
      <c r="F516" s="415" t="str">
        <f t="shared" si="8"/>
        <v>Í1+,^È0ÅÎ</v>
      </c>
    </row>
    <row r="517" spans="1:6" ht="20.399999999999999">
      <c r="A517" s="403" t="s">
        <v>21891</v>
      </c>
      <c r="B517">
        <v>29600</v>
      </c>
      <c r="C517" t="s">
        <v>21892</v>
      </c>
      <c r="D517">
        <v>435</v>
      </c>
      <c r="E517" s="404">
        <v>171109079</v>
      </c>
      <c r="F517" s="415" t="str">
        <f t="shared" si="8"/>
        <v>Í1+)'È99Î</v>
      </c>
    </row>
    <row r="518" spans="1:6" ht="20.399999999999999">
      <c r="A518" s="403" t="s">
        <v>21893</v>
      </c>
      <c r="B518">
        <v>34400</v>
      </c>
      <c r="C518" t="s">
        <v>21894</v>
      </c>
      <c r="D518">
        <v>198</v>
      </c>
      <c r="E518" s="404">
        <v>171108380</v>
      </c>
      <c r="F518" s="415" t="str">
        <f t="shared" si="8"/>
        <v>Í1+(FÈ0|Î</v>
      </c>
    </row>
    <row r="519" spans="1:6" ht="20.399999999999999" hidden="1">
      <c r="A519" s="403" t="s">
        <v>21895</v>
      </c>
      <c r="B519">
        <v>45600</v>
      </c>
      <c r="C519" t="s">
        <v>21896</v>
      </c>
      <c r="D519">
        <v>569</v>
      </c>
      <c r="F519" s="415" t="e">
        <f t="shared" si="8"/>
        <v>#VALUE!</v>
      </c>
    </row>
    <row r="520" spans="1:6" ht="20.399999999999999" hidden="1">
      <c r="A520" s="403" t="s">
        <v>21897</v>
      </c>
      <c r="B520">
        <v>3400</v>
      </c>
      <c r="C520" t="s">
        <v>21898</v>
      </c>
      <c r="D520">
        <v>481</v>
      </c>
      <c r="F520" s="415" t="e">
        <f t="shared" si="8"/>
        <v>#VALUE!</v>
      </c>
    </row>
    <row r="521" spans="1:6" ht="20.399999999999999">
      <c r="A521" s="403" t="s">
        <v>21899</v>
      </c>
      <c r="B521">
        <v>34400</v>
      </c>
      <c r="C521" t="s">
        <v>21900</v>
      </c>
      <c r="D521">
        <v>35</v>
      </c>
      <c r="E521" s="404">
        <v>171108291</v>
      </c>
      <c r="F521" s="415" t="str">
        <f t="shared" si="8"/>
        <v>Í1+(=È1^Î</v>
      </c>
    </row>
    <row r="522" spans="1:6" ht="20.399999999999999">
      <c r="A522" s="403" t="s">
        <v>21901</v>
      </c>
      <c r="B522">
        <v>10400</v>
      </c>
      <c r="C522" t="s">
        <v>21902</v>
      </c>
      <c r="D522">
        <v>343</v>
      </c>
      <c r="E522" s="404">
        <v>171116518</v>
      </c>
      <c r="F522" s="415" t="str">
        <f t="shared" si="8"/>
        <v>Í1+0SÈ8*Î</v>
      </c>
    </row>
    <row r="523" spans="1:6" ht="20.399999999999999">
      <c r="A523" s="403" t="s">
        <v>21903</v>
      </c>
      <c r="B523">
        <v>10400</v>
      </c>
      <c r="C523" t="s">
        <v>21904</v>
      </c>
      <c r="D523">
        <v>369</v>
      </c>
      <c r="E523" s="404">
        <v>171116543</v>
      </c>
      <c r="F523" s="415" t="str">
        <f t="shared" si="8"/>
        <v>Í1+0VÈ3ÃÎ</v>
      </c>
    </row>
    <row r="524" spans="1:6" ht="20.399999999999999">
      <c r="A524" s="403" t="s">
        <v>21905</v>
      </c>
      <c r="B524">
        <v>96800</v>
      </c>
      <c r="C524" t="s">
        <v>21906</v>
      </c>
      <c r="D524">
        <v>425</v>
      </c>
      <c r="E524" s="404">
        <v>171109257</v>
      </c>
      <c r="F524" s="415" t="str">
        <f t="shared" si="8"/>
        <v>Í1+)9È7uÎ</v>
      </c>
    </row>
    <row r="525" spans="1:6" ht="20.399999999999999" hidden="1">
      <c r="A525" s="403" t="s">
        <v>21907</v>
      </c>
      <c r="B525">
        <v>10400</v>
      </c>
      <c r="C525" t="s">
        <v>21908</v>
      </c>
      <c r="D525">
        <v>491</v>
      </c>
      <c r="F525" s="415" t="e">
        <f t="shared" si="8"/>
        <v>#VALUE!</v>
      </c>
    </row>
    <row r="526" spans="1:6" ht="20.399999999999999">
      <c r="A526" s="403" t="s">
        <v>5342</v>
      </c>
      <c r="B526">
        <v>4700</v>
      </c>
      <c r="C526" t="s">
        <v>21909</v>
      </c>
      <c r="D526">
        <v>135</v>
      </c>
      <c r="E526" s="404">
        <v>171105757</v>
      </c>
      <c r="F526" s="415" t="str">
        <f t="shared" si="8"/>
        <v>Í1+%kÈ7cÎ</v>
      </c>
    </row>
    <row r="527" spans="1:6" ht="20.399999999999999">
      <c r="A527" s="403" t="s">
        <v>21910</v>
      </c>
      <c r="B527">
        <v>13600</v>
      </c>
      <c r="C527" t="s">
        <v>21911</v>
      </c>
      <c r="D527">
        <v>59</v>
      </c>
      <c r="E527" s="404">
        <v>171111431</v>
      </c>
      <c r="F527" s="415" t="str">
        <f t="shared" si="8"/>
        <v>Í1++KÈ18Î</v>
      </c>
    </row>
    <row r="528" spans="1:6" ht="20.399999999999999">
      <c r="A528" s="403" t="s">
        <v>21912</v>
      </c>
      <c r="B528">
        <v>36000</v>
      </c>
      <c r="C528" t="s">
        <v>21913</v>
      </c>
      <c r="D528">
        <v>303</v>
      </c>
      <c r="E528" s="404">
        <v>171106163</v>
      </c>
      <c r="F528" s="415" t="str">
        <f t="shared" si="8"/>
        <v>Í1+&amp;0È30Î</v>
      </c>
    </row>
    <row r="529" spans="1:6" ht="20.399999999999999">
      <c r="A529" s="403" t="s">
        <v>21914</v>
      </c>
      <c r="B529">
        <v>29600</v>
      </c>
      <c r="C529" t="s">
        <v>21915</v>
      </c>
      <c r="D529">
        <v>329</v>
      </c>
      <c r="E529" s="404">
        <v>171115650</v>
      </c>
      <c r="F529" s="415" t="str">
        <f t="shared" si="8"/>
        <v>Í1+/aÈ0/Î</v>
      </c>
    </row>
    <row r="530" spans="1:6" ht="20.399999999999999">
      <c r="A530" s="403" t="s">
        <v>21916</v>
      </c>
      <c r="B530">
        <v>3400</v>
      </c>
      <c r="C530" t="s">
        <v>21917</v>
      </c>
      <c r="D530">
        <v>354</v>
      </c>
      <c r="E530" s="404">
        <v>171115674</v>
      </c>
      <c r="F530" s="415" t="str">
        <f t="shared" si="8"/>
        <v>Í1+/cÈ4OÎ</v>
      </c>
    </row>
    <row r="531" spans="1:6" ht="20.399999999999999" hidden="1">
      <c r="A531" s="403" t="s">
        <v>21918</v>
      </c>
      <c r="B531">
        <v>8800</v>
      </c>
      <c r="C531" t="s">
        <v>21919</v>
      </c>
      <c r="D531">
        <v>570</v>
      </c>
      <c r="F531" s="415" t="e">
        <f t="shared" si="8"/>
        <v>#VALUE!</v>
      </c>
    </row>
    <row r="532" spans="1:6" ht="20.399999999999999">
      <c r="A532" s="403" t="s">
        <v>21920</v>
      </c>
      <c r="B532">
        <v>13600</v>
      </c>
      <c r="C532" t="s">
        <v>21921</v>
      </c>
      <c r="D532">
        <v>426</v>
      </c>
      <c r="E532" s="404">
        <v>171104954</v>
      </c>
      <c r="F532" s="415" t="str">
        <f t="shared" si="8"/>
        <v>Í1+$ÃÈ47Î</v>
      </c>
    </row>
    <row r="533" spans="1:6" ht="20.399999999999999">
      <c r="A533" s="403" t="s">
        <v>21922</v>
      </c>
      <c r="B533">
        <v>15200</v>
      </c>
      <c r="C533" t="s">
        <v>21923</v>
      </c>
      <c r="D533">
        <v>27</v>
      </c>
      <c r="E533" s="404">
        <v>171114999</v>
      </c>
      <c r="F533" s="415" t="str">
        <f t="shared" si="8"/>
        <v>Í1+.ÇÈ9ÇÎ</v>
      </c>
    </row>
    <row r="534" spans="1:6" ht="20.399999999999999">
      <c r="A534" s="403" t="s">
        <v>21924</v>
      </c>
      <c r="B534">
        <v>20000</v>
      </c>
      <c r="C534" t="s">
        <v>21925</v>
      </c>
      <c r="D534">
        <v>25</v>
      </c>
      <c r="E534" s="404">
        <v>171115365</v>
      </c>
      <c r="F534" s="415" t="str">
        <f t="shared" si="8"/>
        <v>Í1+/DÈ5@Î</v>
      </c>
    </row>
    <row r="535" spans="1:6" ht="20.399999999999999" hidden="1">
      <c r="A535" s="403" t="s">
        <v>21926</v>
      </c>
      <c r="B535">
        <v>50400</v>
      </c>
      <c r="C535" t="s">
        <v>21927</v>
      </c>
      <c r="D535">
        <v>485</v>
      </c>
      <c r="F535" s="415" t="e">
        <f t="shared" si="8"/>
        <v>#VALUE!</v>
      </c>
    </row>
    <row r="536" spans="1:6" ht="20.399999999999999" hidden="1">
      <c r="A536" s="403" t="s">
        <v>21928</v>
      </c>
      <c r="B536">
        <v>7200</v>
      </c>
      <c r="C536" t="s">
        <v>21929</v>
      </c>
      <c r="D536">
        <v>340</v>
      </c>
      <c r="F536" s="415" t="e">
        <f t="shared" si="8"/>
        <v>#VALUE!</v>
      </c>
    </row>
    <row r="537" spans="1:6" ht="20.399999999999999">
      <c r="A537" s="403" t="s">
        <v>21930</v>
      </c>
      <c r="B537">
        <v>8800</v>
      </c>
      <c r="C537" t="s">
        <v>21931</v>
      </c>
      <c r="D537">
        <v>107</v>
      </c>
      <c r="E537" s="404">
        <v>171108334</v>
      </c>
      <c r="F537" s="415" t="str">
        <f t="shared" si="8"/>
        <v>Í1+(AÈ4ÄÎ</v>
      </c>
    </row>
    <row r="538" spans="1:6" ht="20.399999999999999">
      <c r="A538" s="403" t="s">
        <v>21932</v>
      </c>
      <c r="B538">
        <v>16800</v>
      </c>
      <c r="C538" t="s">
        <v>21933</v>
      </c>
      <c r="D538">
        <v>300</v>
      </c>
      <c r="E538" s="404">
        <v>171112904</v>
      </c>
      <c r="F538" s="415" t="str">
        <f t="shared" si="8"/>
        <v>Í1+,zÈ4;Î</v>
      </c>
    </row>
    <row r="539" spans="1:6" ht="20.399999999999999">
      <c r="A539" s="403" t="s">
        <v>21934</v>
      </c>
      <c r="B539">
        <v>28000</v>
      </c>
      <c r="C539" t="s">
        <v>21935</v>
      </c>
      <c r="D539">
        <v>467</v>
      </c>
      <c r="E539" s="404">
        <v>171116632</v>
      </c>
      <c r="F539" s="415" t="str">
        <f t="shared" si="8"/>
        <v>Í1+0_È26Î</v>
      </c>
    </row>
    <row r="540" spans="1:6" ht="20.399999999999999" hidden="1">
      <c r="A540" s="403" t="s">
        <v>21936</v>
      </c>
      <c r="B540">
        <v>16800</v>
      </c>
      <c r="C540" t="s">
        <v>21937</v>
      </c>
      <c r="D540">
        <v>554</v>
      </c>
      <c r="F540" s="415" t="e">
        <f t="shared" si="8"/>
        <v>#VALUE!</v>
      </c>
    </row>
    <row r="541" spans="1:6" ht="20.399999999999999">
      <c r="A541" s="403" t="s">
        <v>21938</v>
      </c>
      <c r="B541">
        <v>120800</v>
      </c>
      <c r="C541" t="s">
        <v>21939</v>
      </c>
      <c r="D541">
        <v>253</v>
      </c>
      <c r="E541" s="404">
        <v>171106004</v>
      </c>
      <c r="F541" s="415" t="str">
        <f t="shared" si="8"/>
        <v>Í1+&amp;ÂÈ4]Î</v>
      </c>
    </row>
    <row r="542" spans="1:6" ht="20.399999999999999">
      <c r="A542" s="403" t="s">
        <v>21940</v>
      </c>
      <c r="B542">
        <v>23200</v>
      </c>
      <c r="C542" t="s">
        <v>21941</v>
      </c>
      <c r="D542">
        <v>328</v>
      </c>
      <c r="E542" s="404">
        <v>171111630</v>
      </c>
      <c r="F542" s="415" t="str">
        <f t="shared" si="8"/>
        <v>Í1++_È0ÆÎ</v>
      </c>
    </row>
    <row r="543" spans="1:6" ht="20.399999999999999" hidden="1">
      <c r="A543" s="403" t="s">
        <v>2707</v>
      </c>
      <c r="B543">
        <v>20000</v>
      </c>
      <c r="C543" t="s">
        <v>21942</v>
      </c>
      <c r="D543">
        <v>80</v>
      </c>
      <c r="F543" s="415" t="e">
        <f t="shared" si="8"/>
        <v>#VALUE!</v>
      </c>
    </row>
    <row r="544" spans="1:6" ht="20.399999999999999">
      <c r="A544" s="403" t="s">
        <v>21943</v>
      </c>
      <c r="B544">
        <v>4700</v>
      </c>
      <c r="C544" t="s">
        <v>21944</v>
      </c>
      <c r="D544">
        <v>349</v>
      </c>
      <c r="E544" s="404">
        <v>171108502</v>
      </c>
      <c r="F544" s="415" t="str">
        <f t="shared" si="8"/>
        <v>Í1+(RÈ2QÎ</v>
      </c>
    </row>
    <row r="545" spans="1:6" ht="20.399999999999999">
      <c r="A545" s="403" t="s">
        <v>21945</v>
      </c>
      <c r="B545">
        <v>3400</v>
      </c>
      <c r="C545" t="s">
        <v>21946</v>
      </c>
      <c r="D545">
        <v>348</v>
      </c>
      <c r="E545" s="404">
        <v>171108501</v>
      </c>
      <c r="F545" s="415" t="str">
        <f t="shared" si="8"/>
        <v>Í1+(RÈ1KÎ</v>
      </c>
    </row>
    <row r="546" spans="1:6" ht="20.399999999999999">
      <c r="A546" s="403" t="s">
        <v>21947</v>
      </c>
      <c r="B546">
        <v>111200</v>
      </c>
      <c r="C546" t="s">
        <v>21948</v>
      </c>
      <c r="D546">
        <v>119</v>
      </c>
      <c r="E546" s="404">
        <v>171105815</v>
      </c>
      <c r="F546" s="415" t="str">
        <f t="shared" si="8"/>
        <v>Í1+%qÈ5oÎ</v>
      </c>
    </row>
    <row r="547" spans="1:6" ht="20.399999999999999">
      <c r="A547" s="403" t="s">
        <v>21949</v>
      </c>
      <c r="B547">
        <v>36000</v>
      </c>
      <c r="C547" t="s">
        <v>21950</v>
      </c>
      <c r="D547">
        <v>217</v>
      </c>
      <c r="E547" s="404">
        <v>171107715</v>
      </c>
      <c r="F547" s="415" t="str">
        <f t="shared" si="8"/>
        <v>Í1+'gÈ5MÎ</v>
      </c>
    </row>
    <row r="548" spans="1:6" ht="20.399999999999999">
      <c r="A548" s="403" t="s">
        <v>21951</v>
      </c>
      <c r="B548">
        <v>24800</v>
      </c>
      <c r="C548" t="s">
        <v>21952</v>
      </c>
      <c r="D548">
        <v>9</v>
      </c>
      <c r="E548" s="404">
        <v>171105151</v>
      </c>
      <c r="F548" s="415" t="str">
        <f t="shared" si="8"/>
        <v>Í1+%/È1ÈÎ</v>
      </c>
    </row>
    <row r="549" spans="1:6" ht="20.399999999999999">
      <c r="A549" s="403" t="s">
        <v>19687</v>
      </c>
      <c r="B549">
        <v>26400</v>
      </c>
      <c r="C549" t="s">
        <v>21953</v>
      </c>
      <c r="D549">
        <v>152</v>
      </c>
      <c r="E549" s="404">
        <v>171107967</v>
      </c>
      <c r="F549" s="415" t="str">
        <f t="shared" si="8"/>
        <v>Í1+'ÄÈ7VÎ</v>
      </c>
    </row>
    <row r="550" spans="1:6" ht="20.399999999999999">
      <c r="A550" s="403" t="s">
        <v>21954</v>
      </c>
      <c r="B550">
        <v>10400</v>
      </c>
      <c r="C550" t="s">
        <v>21955</v>
      </c>
      <c r="D550">
        <v>279</v>
      </c>
      <c r="E550" s="404">
        <v>171115213</v>
      </c>
      <c r="F550" s="415" t="str">
        <f t="shared" si="8"/>
        <v>Í1+/5È3_Î</v>
      </c>
    </row>
    <row r="551" spans="1:6" ht="20.399999999999999" hidden="1">
      <c r="A551" s="403" t="s">
        <v>21956</v>
      </c>
      <c r="B551">
        <v>18400</v>
      </c>
      <c r="C551" t="s">
        <v>21957</v>
      </c>
      <c r="D551">
        <v>543</v>
      </c>
      <c r="F551" s="415" t="e">
        <f t="shared" si="8"/>
        <v>#VALUE!</v>
      </c>
    </row>
    <row r="552" spans="1:6" ht="20.399999999999999" hidden="1">
      <c r="A552" s="403" t="s">
        <v>21958</v>
      </c>
      <c r="B552">
        <v>4700</v>
      </c>
      <c r="C552" t="s">
        <v>21959</v>
      </c>
      <c r="D552">
        <v>544</v>
      </c>
      <c r="F552" s="415" t="e">
        <f t="shared" si="8"/>
        <v>#VALUE!</v>
      </c>
    </row>
    <row r="553" spans="1:6" ht="20.399999999999999" hidden="1">
      <c r="A553" s="403" t="s">
        <v>21960</v>
      </c>
      <c r="B553">
        <v>12000</v>
      </c>
      <c r="C553" t="s">
        <v>21961</v>
      </c>
      <c r="D553">
        <v>499</v>
      </c>
      <c r="F553" s="415" t="e">
        <f t="shared" si="8"/>
        <v>#VALUE!</v>
      </c>
    </row>
    <row r="554" spans="1:6" ht="20.399999999999999">
      <c r="A554" s="403" t="s">
        <v>21962</v>
      </c>
      <c r="B554">
        <v>4700</v>
      </c>
      <c r="C554" t="s">
        <v>21963</v>
      </c>
      <c r="D554">
        <v>217</v>
      </c>
      <c r="E554" s="404">
        <v>171115167</v>
      </c>
      <c r="F554" s="415" t="str">
        <f t="shared" si="8"/>
        <v>Í1+/0È7cÎ</v>
      </c>
    </row>
    <row r="555" spans="1:6" ht="20.399999999999999">
      <c r="A555" s="403" t="s">
        <v>21964</v>
      </c>
      <c r="B555">
        <v>13600</v>
      </c>
      <c r="C555" t="s">
        <v>21965</v>
      </c>
      <c r="D555">
        <v>128</v>
      </c>
      <c r="E555" s="404">
        <v>171105750</v>
      </c>
      <c r="F555" s="415" t="str">
        <f t="shared" si="8"/>
        <v>Í1+%kÈ09Î</v>
      </c>
    </row>
    <row r="556" spans="1:6" ht="20.399999999999999" hidden="1">
      <c r="A556" s="403" t="s">
        <v>21966</v>
      </c>
      <c r="B556">
        <v>13600</v>
      </c>
      <c r="C556" t="s">
        <v>21967</v>
      </c>
      <c r="D556">
        <v>552</v>
      </c>
      <c r="F556" s="415" t="e">
        <f t="shared" si="8"/>
        <v>#VALUE!</v>
      </c>
    </row>
    <row r="557" spans="1:6" ht="20.399999999999999" hidden="1">
      <c r="A557" s="403" t="s">
        <v>21968</v>
      </c>
      <c r="B557">
        <v>26400</v>
      </c>
      <c r="C557" t="s">
        <v>21969</v>
      </c>
      <c r="D557">
        <v>364</v>
      </c>
      <c r="F557" s="415" t="e">
        <f t="shared" si="8"/>
        <v>#VALUE!</v>
      </c>
    </row>
    <row r="558" spans="1:6" ht="20.399999999999999">
      <c r="A558" s="403" t="s">
        <v>21970</v>
      </c>
      <c r="B558">
        <v>24800</v>
      </c>
      <c r="C558" t="s">
        <v>21971</v>
      </c>
      <c r="D558">
        <v>72</v>
      </c>
      <c r="E558" s="404">
        <v>171111400</v>
      </c>
      <c r="F558" s="415" t="str">
        <f t="shared" si="8"/>
        <v>Í1++HÈ0&amp;Î</v>
      </c>
    </row>
    <row r="559" spans="1:6" ht="20.399999999999999">
      <c r="A559" s="403" t="s">
        <v>21972</v>
      </c>
      <c r="B559">
        <v>106400</v>
      </c>
      <c r="C559" t="s">
        <v>21973</v>
      </c>
      <c r="D559">
        <v>299</v>
      </c>
      <c r="E559" s="404">
        <v>171105052</v>
      </c>
      <c r="F559" s="415" t="str">
        <f t="shared" si="8"/>
        <v>Í1+%%È2bÎ</v>
      </c>
    </row>
    <row r="560" spans="1:6" ht="20.399999999999999">
      <c r="A560" s="403" t="s">
        <v>21974</v>
      </c>
      <c r="B560">
        <v>85600</v>
      </c>
      <c r="C560" t="s">
        <v>21975</v>
      </c>
      <c r="D560">
        <v>159</v>
      </c>
      <c r="E560" s="404">
        <v>171115119</v>
      </c>
      <c r="F560" s="415" t="str">
        <f t="shared" si="8"/>
        <v>Í1+/+È9[Î</v>
      </c>
    </row>
    <row r="561" spans="1:6" ht="20.399999999999999">
      <c r="A561" s="403" t="s">
        <v>21976</v>
      </c>
      <c r="B561">
        <v>28000</v>
      </c>
      <c r="C561" t="s">
        <v>21977</v>
      </c>
      <c r="D561">
        <v>19</v>
      </c>
      <c r="E561" s="404">
        <v>171110263</v>
      </c>
      <c r="F561" s="415" t="str">
        <f t="shared" si="8"/>
        <v>Í1+*:È3dÎ</v>
      </c>
    </row>
    <row r="562" spans="1:6" ht="20.399999999999999">
      <c r="A562" s="403" t="s">
        <v>21978</v>
      </c>
      <c r="B562">
        <v>24800</v>
      </c>
      <c r="C562" t="s">
        <v>21979</v>
      </c>
      <c r="D562">
        <v>49</v>
      </c>
      <c r="E562" s="404">
        <v>171110212</v>
      </c>
      <c r="F562" s="415" t="str">
        <f t="shared" si="8"/>
        <v>Í1+*5È2JÎ</v>
      </c>
    </row>
    <row r="563" spans="1:6" ht="20.399999999999999">
      <c r="A563" s="403" t="s">
        <v>21980</v>
      </c>
      <c r="B563">
        <v>16800</v>
      </c>
      <c r="C563" t="s">
        <v>21981</v>
      </c>
      <c r="D563">
        <v>50</v>
      </c>
      <c r="E563" s="404">
        <v>171110211</v>
      </c>
      <c r="F563" s="415" t="str">
        <f t="shared" si="8"/>
        <v>Í1+*5È1DÎ</v>
      </c>
    </row>
    <row r="564" spans="1:6" ht="20.399999999999999">
      <c r="A564" s="403" t="s">
        <v>21982</v>
      </c>
      <c r="B564">
        <v>18400</v>
      </c>
      <c r="C564" t="s">
        <v>21983</v>
      </c>
      <c r="D564">
        <v>276</v>
      </c>
      <c r="E564" s="404">
        <v>171109276</v>
      </c>
      <c r="F564" s="415" t="str">
        <f t="shared" si="8"/>
        <v>Í1+);È6wÎ</v>
      </c>
    </row>
    <row r="565" spans="1:6" ht="20.399999999999999">
      <c r="A565" s="403" t="s">
        <v>21984</v>
      </c>
      <c r="B565">
        <v>13600</v>
      </c>
      <c r="C565" t="s">
        <v>21985</v>
      </c>
      <c r="D565">
        <v>206</v>
      </c>
      <c r="E565" s="404">
        <v>171105919</v>
      </c>
      <c r="F565" s="415" t="str">
        <f t="shared" si="8"/>
        <v>Í1+%{È9HÎ</v>
      </c>
    </row>
    <row r="566" spans="1:6" ht="20.399999999999999">
      <c r="A566" s="403" t="s">
        <v>21986</v>
      </c>
      <c r="B566">
        <v>10400</v>
      </c>
      <c r="C566" t="s">
        <v>21987</v>
      </c>
      <c r="D566">
        <v>54</v>
      </c>
      <c r="E566" s="404">
        <v>171105656</v>
      </c>
      <c r="F566" s="415" t="str">
        <f t="shared" si="8"/>
        <v>Í1+%aÈ65Î</v>
      </c>
    </row>
    <row r="567" spans="1:6" ht="20.399999999999999">
      <c r="A567" s="403" t="s">
        <v>21988</v>
      </c>
      <c r="B567">
        <v>12000</v>
      </c>
      <c r="C567" t="s">
        <v>21989</v>
      </c>
      <c r="D567">
        <v>410</v>
      </c>
      <c r="E567" s="404">
        <v>171115312</v>
      </c>
      <c r="F567" s="415" t="str">
        <f t="shared" si="8"/>
        <v>Í1+/?È2ÅÎ</v>
      </c>
    </row>
    <row r="568" spans="1:6" ht="20.399999999999999" hidden="1">
      <c r="A568" s="403" t="s">
        <v>21990</v>
      </c>
      <c r="B568">
        <v>16800</v>
      </c>
      <c r="C568" t="s">
        <v>21991</v>
      </c>
      <c r="D568">
        <v>557</v>
      </c>
      <c r="F568" s="415" t="e">
        <f t="shared" si="8"/>
        <v>#VALUE!</v>
      </c>
    </row>
    <row r="569" spans="1:6" ht="20.399999999999999">
      <c r="A569" s="403" t="s">
        <v>21992</v>
      </c>
      <c r="B569">
        <v>16800</v>
      </c>
      <c r="C569" t="s">
        <v>21993</v>
      </c>
      <c r="D569">
        <v>317</v>
      </c>
      <c r="E569" s="404">
        <v>171108475</v>
      </c>
      <c r="F569" s="415" t="str">
        <f t="shared" si="8"/>
        <v>Í1+(OÈ5WÎ</v>
      </c>
    </row>
    <row r="570" spans="1:6" ht="20.399999999999999" hidden="1">
      <c r="A570" s="403" t="s">
        <v>21994</v>
      </c>
      <c r="B570">
        <v>93600</v>
      </c>
      <c r="C570" t="s">
        <v>21995</v>
      </c>
      <c r="D570">
        <v>298</v>
      </c>
      <c r="F570" s="415" t="e">
        <f t="shared" si="8"/>
        <v>#VALUE!</v>
      </c>
    </row>
    <row r="571" spans="1:6" ht="20.399999999999999">
      <c r="A571" s="403" t="s">
        <v>21996</v>
      </c>
      <c r="B571">
        <v>28000</v>
      </c>
      <c r="C571" t="s">
        <v>21997</v>
      </c>
      <c r="D571">
        <v>5</v>
      </c>
      <c r="E571" s="404">
        <v>171113346</v>
      </c>
      <c r="F571" s="415" t="str">
        <f t="shared" si="8"/>
        <v>Í1+-BÈ68Î</v>
      </c>
    </row>
    <row r="572" spans="1:6" ht="20.399999999999999">
      <c r="A572" s="403" t="s">
        <v>21998</v>
      </c>
      <c r="B572">
        <v>10400</v>
      </c>
      <c r="C572" t="s">
        <v>21999</v>
      </c>
      <c r="D572">
        <v>33</v>
      </c>
      <c r="E572" s="404">
        <v>171109454</v>
      </c>
      <c r="F572" s="415" t="str">
        <f t="shared" si="8"/>
        <v>Í1+)MÈ4LÎ</v>
      </c>
    </row>
    <row r="573" spans="1:6" ht="20.399999999999999">
      <c r="A573" s="403" t="s">
        <v>22000</v>
      </c>
      <c r="B573">
        <v>7200</v>
      </c>
      <c r="C573" t="s">
        <v>22001</v>
      </c>
      <c r="D573">
        <v>101</v>
      </c>
      <c r="E573" s="404">
        <v>171107940</v>
      </c>
      <c r="F573" s="415" t="str">
        <f t="shared" si="8"/>
        <v>Í1+'~È0$Î</v>
      </c>
    </row>
    <row r="574" spans="1:6" ht="20.399999999999999">
      <c r="A574" s="403" t="s">
        <v>22002</v>
      </c>
      <c r="B574">
        <v>21600</v>
      </c>
      <c r="C574" t="s">
        <v>22003</v>
      </c>
      <c r="D574">
        <v>218</v>
      </c>
      <c r="E574" s="404">
        <v>171119012</v>
      </c>
      <c r="F574" s="415" t="str">
        <f t="shared" si="8"/>
        <v>Í1+3!È2|Î</v>
      </c>
    </row>
    <row r="575" spans="1:6" ht="20.399999999999999">
      <c r="A575" s="403" t="s">
        <v>22004</v>
      </c>
      <c r="B575">
        <v>13600</v>
      </c>
      <c r="C575" t="s">
        <v>22005</v>
      </c>
      <c r="D575">
        <v>219</v>
      </c>
      <c r="E575" s="404">
        <v>171119013</v>
      </c>
      <c r="F575" s="415" t="str">
        <f t="shared" si="8"/>
        <v>Í1+3!È3ÆÎ</v>
      </c>
    </row>
    <row r="576" spans="1:6" ht="20.399999999999999">
      <c r="A576" s="403" t="s">
        <v>22006</v>
      </c>
      <c r="B576">
        <v>12000</v>
      </c>
      <c r="C576" t="s">
        <v>22007</v>
      </c>
      <c r="D576">
        <v>220</v>
      </c>
      <c r="E576" s="404">
        <v>171119014</v>
      </c>
      <c r="F576" s="415" t="str">
        <f t="shared" si="8"/>
        <v>Í1+3!È4!Î</v>
      </c>
    </row>
    <row r="577" spans="1:6" ht="20.399999999999999">
      <c r="A577" s="403" t="s">
        <v>22008</v>
      </c>
      <c r="B577">
        <v>10400</v>
      </c>
      <c r="C577" t="s">
        <v>22009</v>
      </c>
      <c r="D577">
        <v>217</v>
      </c>
      <c r="E577" s="404">
        <v>171119011</v>
      </c>
      <c r="F577" s="415" t="str">
        <f t="shared" si="8"/>
        <v>Í1+3!È1vÎ</v>
      </c>
    </row>
    <row r="578" spans="1:6" ht="20.399999999999999" hidden="1">
      <c r="A578" s="403" t="s">
        <v>22010</v>
      </c>
      <c r="B578">
        <v>45600</v>
      </c>
      <c r="C578" t="s">
        <v>22011</v>
      </c>
      <c r="D578">
        <v>256</v>
      </c>
      <c r="F578" s="415" t="e">
        <f t="shared" si="8"/>
        <v>#VALUE!</v>
      </c>
    </row>
    <row r="579" spans="1:6" ht="20.399999999999999" hidden="1">
      <c r="A579" s="403" t="s">
        <v>22012</v>
      </c>
      <c r="B579">
        <v>8800</v>
      </c>
      <c r="C579" t="s">
        <v>22013</v>
      </c>
      <c r="D579">
        <v>255</v>
      </c>
      <c r="F579" s="415" t="e">
        <f t="shared" ref="F579:F642" si="9">Code128(E579)</f>
        <v>#VALUE!</v>
      </c>
    </row>
    <row r="580" spans="1:6" ht="20.399999999999999">
      <c r="A580" s="403" t="s">
        <v>22014</v>
      </c>
      <c r="B580">
        <v>4700</v>
      </c>
      <c r="C580" t="s">
        <v>22015</v>
      </c>
      <c r="D580">
        <v>303</v>
      </c>
      <c r="E580" s="404">
        <v>171112492</v>
      </c>
      <c r="F580" s="415" t="str">
        <f t="shared" si="9"/>
        <v>Í1+,QÈ2YÎ</v>
      </c>
    </row>
    <row r="581" spans="1:6" ht="20.399999999999999">
      <c r="A581" s="403" t="s">
        <v>22016</v>
      </c>
      <c r="B581">
        <v>80800</v>
      </c>
      <c r="C581" t="s">
        <v>22017</v>
      </c>
      <c r="D581">
        <v>316</v>
      </c>
      <c r="E581" s="404">
        <v>171109366</v>
      </c>
      <c r="F581" s="415" t="str">
        <f t="shared" si="9"/>
        <v>Í1+)DÈ64Î</v>
      </c>
    </row>
    <row r="582" spans="1:6" ht="20.399999999999999">
      <c r="A582" s="403" t="s">
        <v>22018</v>
      </c>
      <c r="B582">
        <v>16800</v>
      </c>
      <c r="C582" t="s">
        <v>22019</v>
      </c>
      <c r="D582">
        <v>18</v>
      </c>
      <c r="E582" s="404">
        <v>171113219</v>
      </c>
      <c r="F582" s="415" t="str">
        <f t="shared" si="9"/>
        <v>Í1+-5È9}Î</v>
      </c>
    </row>
    <row r="583" spans="1:6" ht="20.399999999999999">
      <c r="A583" s="403" t="s">
        <v>22020</v>
      </c>
      <c r="B583">
        <v>12000</v>
      </c>
      <c r="C583" t="s">
        <v>22021</v>
      </c>
      <c r="D583">
        <v>241</v>
      </c>
      <c r="E583" s="404">
        <v>171116432</v>
      </c>
      <c r="F583" s="415" t="str">
        <f t="shared" si="9"/>
        <v>Í1+0KÈ2MÎ</v>
      </c>
    </row>
    <row r="584" spans="1:6" ht="20.399999999999999">
      <c r="A584" s="403" t="s">
        <v>22022</v>
      </c>
      <c r="B584">
        <v>4700</v>
      </c>
      <c r="C584" t="s">
        <v>22023</v>
      </c>
      <c r="D584">
        <v>267</v>
      </c>
      <c r="E584" s="404">
        <v>171113410</v>
      </c>
      <c r="F584" s="415" t="str">
        <f t="shared" si="9"/>
        <v>Í1+-IÈ00Î</v>
      </c>
    </row>
    <row r="585" spans="1:6" ht="20.399999999999999">
      <c r="A585" s="403" t="s">
        <v>22024</v>
      </c>
      <c r="B585">
        <v>50400</v>
      </c>
      <c r="C585" t="s">
        <v>22025</v>
      </c>
      <c r="D585">
        <v>348</v>
      </c>
      <c r="E585" s="404">
        <v>171106394</v>
      </c>
      <c r="F585" s="415" t="str">
        <f t="shared" si="9"/>
        <v>Í1+&amp;GÈ4+Î</v>
      </c>
    </row>
    <row r="586" spans="1:6" ht="20.399999999999999" hidden="1">
      <c r="A586" s="403" t="s">
        <v>22026</v>
      </c>
      <c r="B586">
        <v>24800</v>
      </c>
      <c r="C586" t="s">
        <v>22027</v>
      </c>
      <c r="D586">
        <v>566</v>
      </c>
      <c r="F586" s="415" t="e">
        <f t="shared" si="9"/>
        <v>#VALUE!</v>
      </c>
    </row>
    <row r="587" spans="1:6" ht="20.399999999999999" hidden="1">
      <c r="A587" s="403" t="s">
        <v>22028</v>
      </c>
      <c r="B587">
        <v>31200</v>
      </c>
      <c r="C587" t="s">
        <v>22029</v>
      </c>
      <c r="D587">
        <v>536</v>
      </c>
      <c r="F587" s="415" t="e">
        <f t="shared" si="9"/>
        <v>#VALUE!</v>
      </c>
    </row>
    <row r="588" spans="1:6" ht="20.399999999999999">
      <c r="A588" s="403" t="s">
        <v>22030</v>
      </c>
      <c r="B588">
        <v>23200</v>
      </c>
      <c r="C588" t="s">
        <v>22031</v>
      </c>
      <c r="D588">
        <v>234</v>
      </c>
      <c r="E588" s="404">
        <v>171113342</v>
      </c>
      <c r="F588" s="415" t="str">
        <f t="shared" si="9"/>
        <v>Í1+-BÈ2ÂÎ</v>
      </c>
    </row>
    <row r="589" spans="1:6" ht="20.399999999999999">
      <c r="A589" s="403" t="s">
        <v>22032</v>
      </c>
      <c r="B589">
        <v>12000</v>
      </c>
      <c r="C589" t="s">
        <v>22033</v>
      </c>
      <c r="D589">
        <v>389</v>
      </c>
      <c r="E589" s="404">
        <v>171111625</v>
      </c>
      <c r="F589" s="415" t="str">
        <f t="shared" si="9"/>
        <v>Í1++^È55Î</v>
      </c>
    </row>
    <row r="590" spans="1:6" ht="20.399999999999999">
      <c r="A590" s="403" t="s">
        <v>22034</v>
      </c>
      <c r="B590">
        <v>3400</v>
      </c>
      <c r="C590" t="s">
        <v>22035</v>
      </c>
      <c r="D590">
        <v>388</v>
      </c>
      <c r="E590" s="404">
        <v>171111624</v>
      </c>
      <c r="F590" s="415" t="str">
        <f t="shared" si="9"/>
        <v>Í1++^È4/Î</v>
      </c>
    </row>
    <row r="591" spans="1:6" ht="20.399999999999999">
      <c r="A591" s="403" t="s">
        <v>22036</v>
      </c>
      <c r="B591">
        <v>18400</v>
      </c>
      <c r="C591" t="s">
        <v>22037</v>
      </c>
      <c r="D591">
        <v>112</v>
      </c>
      <c r="E591" s="404">
        <v>171113297</v>
      </c>
      <c r="F591" s="415" t="str">
        <f t="shared" si="9"/>
        <v>Í1+-=È7*Î</v>
      </c>
    </row>
    <row r="592" spans="1:6" ht="20.399999999999999" hidden="1">
      <c r="A592" s="403" t="s">
        <v>10042</v>
      </c>
      <c r="B592">
        <v>16800</v>
      </c>
      <c r="C592" t="s">
        <v>22038</v>
      </c>
      <c r="D592">
        <v>500</v>
      </c>
      <c r="F592" s="415" t="e">
        <f t="shared" si="9"/>
        <v>#VALUE!</v>
      </c>
    </row>
    <row r="593" spans="1:6" ht="20.399999999999999">
      <c r="A593" s="403" t="s">
        <v>22039</v>
      </c>
      <c r="B593">
        <v>4700</v>
      </c>
      <c r="C593" t="s">
        <v>22040</v>
      </c>
      <c r="D593">
        <v>320</v>
      </c>
      <c r="E593" s="404">
        <v>171111608</v>
      </c>
      <c r="F593" s="415" t="str">
        <f t="shared" si="9"/>
        <v>Í1++\È8?Î</v>
      </c>
    </row>
    <row r="594" spans="1:6" ht="20.399999999999999" hidden="1">
      <c r="A594" s="403" t="s">
        <v>22041</v>
      </c>
      <c r="B594">
        <v>15200</v>
      </c>
      <c r="C594" t="s">
        <v>22042</v>
      </c>
      <c r="D594">
        <v>536</v>
      </c>
      <c r="F594" s="415" t="e">
        <f t="shared" si="9"/>
        <v>#VALUE!</v>
      </c>
    </row>
    <row r="595" spans="1:6" ht="20.399999999999999">
      <c r="A595" s="403" t="s">
        <v>22043</v>
      </c>
      <c r="B595">
        <v>4700</v>
      </c>
      <c r="C595" t="s">
        <v>22044</v>
      </c>
      <c r="D595">
        <v>250</v>
      </c>
      <c r="E595" s="404">
        <v>171111528</v>
      </c>
      <c r="F595" s="415" t="str">
        <f t="shared" si="9"/>
        <v>Í1++TÈ8ÊÎ</v>
      </c>
    </row>
    <row r="596" spans="1:6" ht="20.399999999999999">
      <c r="A596" s="403" t="s">
        <v>22045</v>
      </c>
      <c r="B596">
        <v>10400</v>
      </c>
      <c r="C596" t="s">
        <v>22046</v>
      </c>
      <c r="D596">
        <v>208</v>
      </c>
      <c r="E596" s="404">
        <v>171119002</v>
      </c>
      <c r="F596" s="415" t="str">
        <f t="shared" si="9"/>
        <v>Í1+3ÂÈ2xÎ</v>
      </c>
    </row>
    <row r="597" spans="1:6" ht="20.399999999999999">
      <c r="A597" s="403" t="s">
        <v>22047</v>
      </c>
      <c r="B597">
        <v>40800</v>
      </c>
      <c r="C597" t="s">
        <v>22048</v>
      </c>
      <c r="D597">
        <v>333</v>
      </c>
      <c r="E597" s="404">
        <v>171107581</v>
      </c>
      <c r="F597" s="415" t="str">
        <f t="shared" si="9"/>
        <v>Í1+'ZÈ1hÎ</v>
      </c>
    </row>
    <row r="598" spans="1:6" ht="20.399999999999999">
      <c r="A598" s="403" t="s">
        <v>22049</v>
      </c>
      <c r="B598">
        <v>7200</v>
      </c>
      <c r="C598" t="s">
        <v>22050</v>
      </c>
      <c r="D598">
        <v>171</v>
      </c>
      <c r="E598" s="404">
        <v>171109313</v>
      </c>
      <c r="F598" s="415" t="str">
        <f t="shared" si="9"/>
        <v>Í1+)?È3uÎ</v>
      </c>
    </row>
    <row r="599" spans="1:6" ht="20.399999999999999">
      <c r="A599" s="403" t="s">
        <v>22051</v>
      </c>
      <c r="B599">
        <v>68000</v>
      </c>
      <c r="C599" t="s">
        <v>22052</v>
      </c>
      <c r="D599">
        <v>201</v>
      </c>
      <c r="E599" s="404">
        <v>171110424</v>
      </c>
      <c r="F599" s="415" t="str">
        <f t="shared" si="9"/>
        <v>Í1+*JÈ4CÎ</v>
      </c>
    </row>
    <row r="600" spans="1:6" ht="20.399999999999999">
      <c r="A600" s="403" t="s">
        <v>22053</v>
      </c>
      <c r="B600">
        <v>18400</v>
      </c>
      <c r="C600" t="s">
        <v>22054</v>
      </c>
      <c r="D600">
        <v>136</v>
      </c>
      <c r="E600" s="404">
        <v>171105883</v>
      </c>
      <c r="F600" s="415" t="str">
        <f t="shared" si="9"/>
        <v>Í1+%xÈ3ÃÎ</v>
      </c>
    </row>
    <row r="601" spans="1:6" ht="20.399999999999999" hidden="1">
      <c r="A601" s="403" t="s">
        <v>22055</v>
      </c>
      <c r="B601">
        <v>3400</v>
      </c>
      <c r="C601" t="s">
        <v>22056</v>
      </c>
      <c r="D601">
        <v>162</v>
      </c>
      <c r="F601" s="415" t="e">
        <f t="shared" si="9"/>
        <v>#VALUE!</v>
      </c>
    </row>
    <row r="602" spans="1:6" ht="20.399999999999999" hidden="1">
      <c r="A602" s="403" t="s">
        <v>22057</v>
      </c>
      <c r="B602">
        <v>7200</v>
      </c>
      <c r="C602" t="s">
        <v>22058</v>
      </c>
      <c r="D602">
        <v>520</v>
      </c>
      <c r="F602" s="415" t="e">
        <f t="shared" si="9"/>
        <v>#VALUE!</v>
      </c>
    </row>
    <row r="603" spans="1:6" ht="20.399999999999999">
      <c r="A603" s="403" t="s">
        <v>22059</v>
      </c>
      <c r="B603">
        <v>88800</v>
      </c>
      <c r="C603" t="s">
        <v>22060</v>
      </c>
      <c r="D603">
        <v>366</v>
      </c>
      <c r="E603" s="404">
        <v>171110165</v>
      </c>
      <c r="F603" s="415" t="str">
        <f t="shared" si="9"/>
        <v>Í1+*0È5HÎ</v>
      </c>
    </row>
    <row r="604" spans="1:6" ht="20.399999999999999">
      <c r="A604" s="403" t="s">
        <v>22061</v>
      </c>
      <c r="B604">
        <v>13600</v>
      </c>
      <c r="C604" t="s">
        <v>22062</v>
      </c>
      <c r="D604">
        <v>443</v>
      </c>
      <c r="E604" s="404">
        <v>171116610</v>
      </c>
      <c r="F604" s="415" t="str">
        <f t="shared" si="9"/>
        <v>Í1+0]È0"Î</v>
      </c>
    </row>
    <row r="605" spans="1:6" ht="20.399999999999999" hidden="1">
      <c r="A605" s="403" t="s">
        <v>22063</v>
      </c>
      <c r="B605">
        <v>7200</v>
      </c>
      <c r="C605" t="s">
        <v>22064</v>
      </c>
      <c r="D605">
        <v>404</v>
      </c>
      <c r="F605" s="415" t="e">
        <f t="shared" si="9"/>
        <v>#VALUE!</v>
      </c>
    </row>
    <row r="606" spans="1:6" ht="20.399999999999999" hidden="1">
      <c r="A606" s="403" t="s">
        <v>22065</v>
      </c>
      <c r="B606">
        <v>18400</v>
      </c>
      <c r="C606" t="s">
        <v>22066</v>
      </c>
      <c r="D606">
        <v>403</v>
      </c>
      <c r="F606" s="415" t="e">
        <f t="shared" si="9"/>
        <v>#VALUE!</v>
      </c>
    </row>
    <row r="607" spans="1:6" ht="20.399999999999999" hidden="1">
      <c r="A607" s="403" t="s">
        <v>22067</v>
      </c>
      <c r="B607">
        <v>10400</v>
      </c>
      <c r="C607" t="s">
        <v>22068</v>
      </c>
      <c r="D607">
        <v>366</v>
      </c>
      <c r="F607" s="415" t="e">
        <f t="shared" si="9"/>
        <v>#VALUE!</v>
      </c>
    </row>
    <row r="608" spans="1:6" ht="20.399999999999999">
      <c r="A608" s="403" t="s">
        <v>22069</v>
      </c>
      <c r="B608">
        <v>18400</v>
      </c>
      <c r="C608" t="s">
        <v>22070</v>
      </c>
      <c r="D608">
        <v>159</v>
      </c>
      <c r="E608" s="404">
        <v>171106180</v>
      </c>
      <c r="F608" s="415" t="str">
        <f t="shared" si="9"/>
        <v>Í1+&amp;2È0&amp;Î</v>
      </c>
    </row>
    <row r="609" spans="1:6" ht="20.399999999999999">
      <c r="A609" s="403" t="s">
        <v>22071</v>
      </c>
      <c r="B609">
        <v>4700</v>
      </c>
      <c r="C609" t="s">
        <v>22072</v>
      </c>
      <c r="D609">
        <v>125</v>
      </c>
      <c r="E609" s="404">
        <v>171111658</v>
      </c>
      <c r="F609" s="415" t="str">
        <f t="shared" si="9"/>
        <v>Í1++aÈ8SÎ</v>
      </c>
    </row>
    <row r="610" spans="1:6" ht="20.399999999999999">
      <c r="A610" s="403" t="s">
        <v>17859</v>
      </c>
      <c r="B610">
        <v>18400</v>
      </c>
      <c r="C610" t="s">
        <v>22073</v>
      </c>
      <c r="D610">
        <v>365</v>
      </c>
      <c r="E610" s="404">
        <v>171109330</v>
      </c>
      <c r="F610" s="415" t="str">
        <f t="shared" si="9"/>
        <v>Í1+)AÈ0kÎ</v>
      </c>
    </row>
    <row r="611" spans="1:6" ht="20.399999999999999">
      <c r="A611" s="403" t="s">
        <v>22074</v>
      </c>
      <c r="B611">
        <v>13600</v>
      </c>
      <c r="C611" t="s">
        <v>22075</v>
      </c>
      <c r="D611">
        <v>98</v>
      </c>
      <c r="E611" s="404">
        <v>171107939</v>
      </c>
      <c r="F611" s="415" t="str">
        <f t="shared" si="9"/>
        <v>Í1+'}È9VÎ</v>
      </c>
    </row>
    <row r="612" spans="1:6" ht="20.399999999999999">
      <c r="A612" s="403" t="s">
        <v>22076</v>
      </c>
      <c r="B612">
        <v>31200</v>
      </c>
      <c r="C612" t="s">
        <v>22077</v>
      </c>
      <c r="D612">
        <v>103</v>
      </c>
      <c r="E612" s="404">
        <v>171107942</v>
      </c>
      <c r="F612" s="415" t="str">
        <f t="shared" si="9"/>
        <v>Í1+'~È20Î</v>
      </c>
    </row>
    <row r="613" spans="1:6" ht="20.399999999999999" hidden="1">
      <c r="A613" s="403" t="s">
        <v>22078</v>
      </c>
      <c r="B613">
        <v>13600</v>
      </c>
      <c r="C613" t="s">
        <v>22079</v>
      </c>
      <c r="D613">
        <v>577</v>
      </c>
      <c r="F613" s="415" t="e">
        <f t="shared" si="9"/>
        <v>#VALUE!</v>
      </c>
    </row>
    <row r="614" spans="1:6" ht="20.399999999999999">
      <c r="A614" s="403" t="s">
        <v>22080</v>
      </c>
      <c r="B614">
        <v>39200</v>
      </c>
      <c r="C614" t="s">
        <v>22081</v>
      </c>
      <c r="D614">
        <v>62</v>
      </c>
      <c r="E614" s="404">
        <v>171111433</v>
      </c>
      <c r="F614" s="415" t="str">
        <f t="shared" si="9"/>
        <v>Í1++KÈ3DÎ</v>
      </c>
    </row>
    <row r="615" spans="1:6" ht="20.399999999999999" hidden="1">
      <c r="A615" s="403" t="s">
        <v>22082</v>
      </c>
      <c r="B615">
        <v>21600</v>
      </c>
      <c r="C615" t="s">
        <v>22083</v>
      </c>
      <c r="D615">
        <v>131</v>
      </c>
      <c r="F615" s="415" t="e">
        <f t="shared" si="9"/>
        <v>#VALUE!</v>
      </c>
    </row>
    <row r="616" spans="1:6" ht="20.399999999999999" hidden="1">
      <c r="A616" s="403" t="s">
        <v>22084</v>
      </c>
      <c r="B616">
        <v>8800</v>
      </c>
      <c r="C616" t="s">
        <v>22085</v>
      </c>
      <c r="D616">
        <v>500</v>
      </c>
      <c r="F616" s="415" t="e">
        <f t="shared" si="9"/>
        <v>#VALUE!</v>
      </c>
    </row>
    <row r="617" spans="1:6" ht="20.399999999999999">
      <c r="A617" s="403" t="s">
        <v>2809</v>
      </c>
      <c r="B617">
        <v>3400</v>
      </c>
      <c r="C617" t="s">
        <v>22086</v>
      </c>
      <c r="D617">
        <v>180</v>
      </c>
      <c r="E617" s="404">
        <v>171109467</v>
      </c>
      <c r="F617" s="415" t="str">
        <f t="shared" si="9"/>
        <v>Í1+)NÈ7bÎ</v>
      </c>
    </row>
    <row r="618" spans="1:6" ht="20.399999999999999">
      <c r="A618" s="403" t="s">
        <v>22087</v>
      </c>
      <c r="B618">
        <v>84000</v>
      </c>
      <c r="C618" t="s">
        <v>22088</v>
      </c>
      <c r="D618">
        <v>431</v>
      </c>
      <c r="E618" s="404">
        <v>171110359</v>
      </c>
      <c r="F618" s="415" t="str">
        <f t="shared" si="9"/>
        <v>Í1+*CÈ9EÎ</v>
      </c>
    </row>
    <row r="619" spans="1:6" ht="20.399999999999999">
      <c r="A619" s="403" t="s">
        <v>22089</v>
      </c>
      <c r="B619">
        <v>20000</v>
      </c>
      <c r="C619" t="s">
        <v>22090</v>
      </c>
      <c r="D619">
        <v>146</v>
      </c>
      <c r="E619" s="404">
        <v>171109075</v>
      </c>
      <c r="F619" s="415" t="str">
        <f t="shared" si="9"/>
        <v>Í1+)'È5!Î</v>
      </c>
    </row>
    <row r="620" spans="1:6" ht="20.399999999999999">
      <c r="A620" s="403" t="s">
        <v>22091</v>
      </c>
      <c r="B620">
        <v>4700</v>
      </c>
      <c r="C620" t="s">
        <v>22092</v>
      </c>
      <c r="D620">
        <v>39</v>
      </c>
      <c r="E620" s="404">
        <v>171110220</v>
      </c>
      <c r="F620" s="415" t="str">
        <f t="shared" si="9"/>
        <v>Í1+*6È0BÎ</v>
      </c>
    </row>
    <row r="621" spans="1:6" ht="20.399999999999999">
      <c r="A621" s="403" t="s">
        <v>22093</v>
      </c>
      <c r="B621">
        <v>15200</v>
      </c>
      <c r="C621" t="s">
        <v>22094</v>
      </c>
      <c r="D621">
        <v>51</v>
      </c>
      <c r="E621" s="404">
        <v>171115022</v>
      </c>
      <c r="F621" s="415" t="str">
        <f t="shared" si="9"/>
        <v>Í1+/"È2tÎ</v>
      </c>
    </row>
    <row r="622" spans="1:6" ht="20.399999999999999">
      <c r="A622" s="403" t="s">
        <v>22095</v>
      </c>
      <c r="B622">
        <v>26400</v>
      </c>
      <c r="C622" t="s">
        <v>22096</v>
      </c>
      <c r="D622">
        <v>170</v>
      </c>
      <c r="E622" s="404">
        <v>171115130</v>
      </c>
      <c r="F622" s="415" t="str">
        <f t="shared" si="9"/>
        <v>Í1+/-È0-Î</v>
      </c>
    </row>
    <row r="623" spans="1:6" ht="20.399999999999999">
      <c r="A623" s="403" t="s">
        <v>22097</v>
      </c>
      <c r="B623">
        <v>24800</v>
      </c>
      <c r="C623" t="s">
        <v>22098</v>
      </c>
      <c r="D623">
        <v>110</v>
      </c>
      <c r="E623" s="404">
        <v>171113267</v>
      </c>
      <c r="F623" s="415" t="str">
        <f t="shared" si="9"/>
        <v>Í1+-:È7ÉÎ</v>
      </c>
    </row>
    <row r="624" spans="1:6" ht="20.399999999999999">
      <c r="A624" s="403" t="s">
        <v>22099</v>
      </c>
      <c r="B624">
        <v>32800</v>
      </c>
      <c r="C624" t="s">
        <v>22100</v>
      </c>
      <c r="D624">
        <v>283</v>
      </c>
      <c r="E624" s="404">
        <v>171109296</v>
      </c>
      <c r="F624" s="415" t="str">
        <f t="shared" si="9"/>
        <v>Í1+)=È6ÃÎ</v>
      </c>
    </row>
    <row r="625" spans="1:6" ht="20.399999999999999">
      <c r="A625" s="403" t="s">
        <v>22101</v>
      </c>
      <c r="B625">
        <v>23200</v>
      </c>
      <c r="C625" t="s">
        <v>22102</v>
      </c>
      <c r="D625">
        <v>450</v>
      </c>
      <c r="E625" s="404">
        <v>171109208</v>
      </c>
      <c r="F625" s="415" t="str">
        <f t="shared" si="9"/>
        <v>Í1+)4È8gÎ</v>
      </c>
    </row>
    <row r="626" spans="1:6" ht="20.399999999999999">
      <c r="A626" s="403" t="s">
        <v>22103</v>
      </c>
      <c r="B626">
        <v>28000</v>
      </c>
      <c r="C626" t="s">
        <v>22104</v>
      </c>
      <c r="D626">
        <v>71</v>
      </c>
      <c r="E626" s="404">
        <v>171108215</v>
      </c>
      <c r="F626" s="415" t="str">
        <f t="shared" si="9"/>
        <v>Í1+(5È5VÎ</v>
      </c>
    </row>
    <row r="627" spans="1:6" ht="20.399999999999999" hidden="1">
      <c r="A627" s="403" t="s">
        <v>22105</v>
      </c>
      <c r="B627">
        <v>4700</v>
      </c>
      <c r="C627" t="s">
        <v>22106</v>
      </c>
      <c r="D627">
        <v>552</v>
      </c>
      <c r="F627" s="415" t="e">
        <f t="shared" si="9"/>
        <v>#VALUE!</v>
      </c>
    </row>
    <row r="628" spans="1:6" ht="20.399999999999999">
      <c r="A628" s="403" t="s">
        <v>22107</v>
      </c>
      <c r="B628">
        <v>26400</v>
      </c>
      <c r="C628" t="s">
        <v>22108</v>
      </c>
      <c r="D628">
        <v>141</v>
      </c>
      <c r="E628" s="404">
        <v>171105885</v>
      </c>
      <c r="F628" s="415" t="str">
        <f t="shared" si="9"/>
        <v>Í1+%xÈ5$Î</v>
      </c>
    </row>
    <row r="629" spans="1:6" ht="20.399999999999999" hidden="1">
      <c r="A629" s="403" t="s">
        <v>22109</v>
      </c>
      <c r="B629">
        <v>12000</v>
      </c>
      <c r="C629" t="s">
        <v>22110</v>
      </c>
      <c r="D629">
        <v>508</v>
      </c>
      <c r="F629" s="415" t="e">
        <f t="shared" si="9"/>
        <v>#VALUE!</v>
      </c>
    </row>
    <row r="630" spans="1:6" ht="20.399999999999999">
      <c r="A630" s="403" t="s">
        <v>22111</v>
      </c>
      <c r="B630">
        <v>21600</v>
      </c>
      <c r="C630" t="s">
        <v>22112</v>
      </c>
      <c r="D630">
        <v>176</v>
      </c>
      <c r="E630" s="404">
        <v>171109333</v>
      </c>
      <c r="F630" s="415" t="str">
        <f t="shared" si="9"/>
        <v>Í1+)AÈ3}Î</v>
      </c>
    </row>
    <row r="631" spans="1:6" ht="20.399999999999999" hidden="1">
      <c r="A631" s="403" t="s">
        <v>22113</v>
      </c>
      <c r="B631">
        <v>29600</v>
      </c>
      <c r="C631" t="s">
        <v>22114</v>
      </c>
      <c r="D631">
        <v>86</v>
      </c>
      <c r="F631" s="415" t="e">
        <f t="shared" si="9"/>
        <v>#VALUE!</v>
      </c>
    </row>
    <row r="632" spans="1:6" ht="20.399999999999999">
      <c r="A632" s="403" t="s">
        <v>22115</v>
      </c>
      <c r="B632">
        <v>13600</v>
      </c>
      <c r="C632" t="s">
        <v>22116</v>
      </c>
      <c r="D632">
        <v>258</v>
      </c>
      <c r="E632" s="404">
        <v>171106012</v>
      </c>
      <c r="F632" s="415" t="str">
        <f t="shared" si="9"/>
        <v>Í1+&amp;!È2UÎ</v>
      </c>
    </row>
    <row r="633" spans="1:6" ht="20.399999999999999">
      <c r="A633" s="403" t="s">
        <v>22117</v>
      </c>
      <c r="B633">
        <v>47200</v>
      </c>
      <c r="C633" t="s">
        <v>22118</v>
      </c>
      <c r="D633">
        <v>95</v>
      </c>
      <c r="E633" s="404">
        <v>171105075</v>
      </c>
      <c r="F633" s="415" t="str">
        <f t="shared" si="9"/>
        <v>Í1+%'È5|Î</v>
      </c>
    </row>
    <row r="634" spans="1:6" ht="20.399999999999999" hidden="1">
      <c r="A634" s="403" t="s">
        <v>22119</v>
      </c>
      <c r="B634">
        <v>12000</v>
      </c>
      <c r="C634" t="s">
        <v>22120</v>
      </c>
      <c r="D634">
        <v>547</v>
      </c>
      <c r="F634" s="415" t="e">
        <f t="shared" si="9"/>
        <v>#VALUE!</v>
      </c>
    </row>
    <row r="635" spans="1:6" ht="20.399999999999999">
      <c r="A635" s="403" t="s">
        <v>22121</v>
      </c>
      <c r="B635">
        <v>4700</v>
      </c>
      <c r="C635" t="s">
        <v>22122</v>
      </c>
      <c r="D635">
        <v>190</v>
      </c>
      <c r="E635" s="404">
        <v>171113388</v>
      </c>
      <c r="F635" s="415" t="str">
        <f t="shared" si="9"/>
        <v>Í1+-FÈ8TÎ</v>
      </c>
    </row>
    <row r="636" spans="1:6" ht="20.399999999999999">
      <c r="A636" s="403" t="s">
        <v>22123</v>
      </c>
      <c r="B636">
        <v>8800</v>
      </c>
      <c r="C636" t="s">
        <v>22124</v>
      </c>
      <c r="D636">
        <v>276</v>
      </c>
      <c r="E636" s="404">
        <v>171111555</v>
      </c>
      <c r="F636" s="415" t="str">
        <f t="shared" si="9"/>
        <v>Í1++WÈ5ÄÎ</v>
      </c>
    </row>
    <row r="637" spans="1:6" ht="20.399999999999999">
      <c r="A637" s="403" t="s">
        <v>22125</v>
      </c>
      <c r="B637">
        <v>10400</v>
      </c>
      <c r="C637" t="s">
        <v>22126</v>
      </c>
      <c r="D637">
        <v>277</v>
      </c>
      <c r="E637" s="404">
        <v>171111556</v>
      </c>
      <c r="F637" s="415" t="str">
        <f t="shared" si="9"/>
        <v>Í1++WÈ6ÊÎ</v>
      </c>
    </row>
    <row r="638" spans="1:6" ht="20.399999999999999" hidden="1">
      <c r="A638" s="403" t="s">
        <v>22127</v>
      </c>
      <c r="B638">
        <v>66400</v>
      </c>
      <c r="C638" t="s">
        <v>22128</v>
      </c>
      <c r="D638">
        <v>555</v>
      </c>
      <c r="F638" s="415" t="e">
        <f t="shared" si="9"/>
        <v>#VALUE!</v>
      </c>
    </row>
    <row r="639" spans="1:6" ht="20.399999999999999">
      <c r="A639" s="403" t="s">
        <v>8674</v>
      </c>
      <c r="B639">
        <v>143200</v>
      </c>
      <c r="C639" t="s">
        <v>22129</v>
      </c>
      <c r="D639">
        <v>369</v>
      </c>
      <c r="E639" s="404">
        <v>171105952</v>
      </c>
      <c r="F639" s="415" t="str">
        <f t="shared" si="9"/>
        <v>Í1+%ÃÈ2.Î</v>
      </c>
    </row>
    <row r="640" spans="1:6" ht="20.399999999999999">
      <c r="A640" s="403" t="s">
        <v>22130</v>
      </c>
      <c r="B640">
        <v>18400</v>
      </c>
      <c r="C640" t="s">
        <v>22131</v>
      </c>
      <c r="D640">
        <v>252</v>
      </c>
      <c r="E640" s="404">
        <v>171112454</v>
      </c>
      <c r="F640" s="415" t="str">
        <f t="shared" si="9"/>
        <v>Í1+,MÈ4UÎ</v>
      </c>
    </row>
    <row r="641" spans="1:6" ht="20.399999999999999">
      <c r="A641" s="403" t="s">
        <v>22132</v>
      </c>
      <c r="B641">
        <v>66400</v>
      </c>
      <c r="C641" t="s">
        <v>22133</v>
      </c>
      <c r="D641">
        <v>371</v>
      </c>
      <c r="E641" s="404">
        <v>171106014</v>
      </c>
      <c r="F641" s="415" t="str">
        <f t="shared" si="9"/>
        <v>Í1+&amp;!È4aÎ</v>
      </c>
    </row>
    <row r="642" spans="1:6" ht="20.399999999999999">
      <c r="A642" s="403" t="s">
        <v>22134</v>
      </c>
      <c r="B642">
        <v>13600</v>
      </c>
      <c r="C642" t="s">
        <v>22135</v>
      </c>
      <c r="D642">
        <v>117</v>
      </c>
      <c r="E642" s="404">
        <v>171112741</v>
      </c>
      <c r="F642" s="415" t="str">
        <f t="shared" si="9"/>
        <v>Í1+,jÈ1PÎ</v>
      </c>
    </row>
    <row r="643" spans="1:6" ht="20.399999999999999">
      <c r="A643" s="403" t="s">
        <v>328</v>
      </c>
      <c r="B643">
        <v>16800</v>
      </c>
      <c r="C643" t="s">
        <v>22136</v>
      </c>
      <c r="D643">
        <v>120</v>
      </c>
      <c r="E643" s="404">
        <v>171107957</v>
      </c>
      <c r="F643" s="415" t="str">
        <f t="shared" ref="F643:F706" si="10">Code128(E643)</f>
        <v>Í1+'ÃÈ7RÎ</v>
      </c>
    </row>
    <row r="644" spans="1:6" ht="20.399999999999999">
      <c r="A644" s="403" t="s">
        <v>22137</v>
      </c>
      <c r="B644">
        <v>23200</v>
      </c>
      <c r="C644" t="s">
        <v>22138</v>
      </c>
      <c r="D644">
        <v>12</v>
      </c>
      <c r="E644" s="404">
        <v>171105811</v>
      </c>
      <c r="F644" s="415" t="str">
        <f t="shared" si="10"/>
        <v>Í1+%qÈ1WÎ</v>
      </c>
    </row>
    <row r="645" spans="1:6" ht="20.399999999999999">
      <c r="A645" s="403" t="s">
        <v>22139</v>
      </c>
      <c r="B645">
        <v>3400</v>
      </c>
      <c r="C645" t="s">
        <v>22140</v>
      </c>
      <c r="D645">
        <v>3</v>
      </c>
      <c r="E645" s="404">
        <v>171112647</v>
      </c>
      <c r="F645" s="415" t="str">
        <f t="shared" si="10"/>
        <v>Í1+,`È7LÎ</v>
      </c>
    </row>
    <row r="646" spans="1:6" ht="20.399999999999999">
      <c r="A646" s="403" t="s">
        <v>22141</v>
      </c>
      <c r="B646">
        <v>12000</v>
      </c>
      <c r="C646" t="s">
        <v>22142</v>
      </c>
      <c r="D646">
        <v>448</v>
      </c>
      <c r="E646" s="404">
        <v>171115340</v>
      </c>
      <c r="F646" s="415" t="str">
        <f t="shared" si="10"/>
        <v>Í1+/BÈ0ÅÎ</v>
      </c>
    </row>
    <row r="647" spans="1:6" ht="20.399999999999999">
      <c r="A647" s="403" t="s">
        <v>22143</v>
      </c>
      <c r="B647">
        <v>84000</v>
      </c>
      <c r="C647" t="s">
        <v>22144</v>
      </c>
      <c r="D647">
        <v>308</v>
      </c>
      <c r="E647" s="404">
        <v>171112497</v>
      </c>
      <c r="F647" s="415" t="str">
        <f t="shared" si="10"/>
        <v>Í1+,QÈ7wÎ</v>
      </c>
    </row>
    <row r="648" spans="1:6" ht="20.399999999999999">
      <c r="A648" s="403" t="s">
        <v>22145</v>
      </c>
      <c r="B648">
        <v>8800</v>
      </c>
      <c r="C648" t="s">
        <v>22146</v>
      </c>
      <c r="D648">
        <v>1</v>
      </c>
      <c r="E648" s="404">
        <v>171106129</v>
      </c>
      <c r="F648" s="415" t="str">
        <f t="shared" si="10"/>
        <v>Í1+&amp;,È9DÎ</v>
      </c>
    </row>
    <row r="649" spans="1:6" ht="20.399999999999999">
      <c r="A649" s="403" t="s">
        <v>22147</v>
      </c>
      <c r="B649">
        <v>7200</v>
      </c>
      <c r="C649" t="s">
        <v>22148</v>
      </c>
      <c r="D649">
        <v>13</v>
      </c>
      <c r="E649" s="404">
        <v>171116228</v>
      </c>
      <c r="F649" s="415" t="str">
        <f t="shared" si="10"/>
        <v>Í1+06È8ÈÎ</v>
      </c>
    </row>
    <row r="650" spans="1:6" ht="20.399999999999999">
      <c r="A650" s="403" t="s">
        <v>22149</v>
      </c>
      <c r="B650">
        <v>60000</v>
      </c>
      <c r="C650" t="s">
        <v>22150</v>
      </c>
      <c r="D650">
        <v>101</v>
      </c>
      <c r="E650" s="404">
        <v>171110321</v>
      </c>
      <c r="F650" s="415" t="str">
        <f t="shared" si="10"/>
        <v>Í1+*@È1pÎ</v>
      </c>
    </row>
    <row r="651" spans="1:6" ht="20.399999999999999">
      <c r="A651" s="403" t="s">
        <v>22151</v>
      </c>
      <c r="B651">
        <v>7200</v>
      </c>
      <c r="C651" t="s">
        <v>22152</v>
      </c>
      <c r="D651">
        <v>301</v>
      </c>
      <c r="E651" s="404">
        <v>171108030</v>
      </c>
      <c r="F651" s="415" t="str">
        <f t="shared" si="10"/>
        <v>Í1+(#È0WÎ</v>
      </c>
    </row>
    <row r="652" spans="1:6" ht="20.399999999999999">
      <c r="A652" s="403" t="s">
        <v>22153</v>
      </c>
      <c r="B652">
        <v>13600</v>
      </c>
      <c r="C652" t="s">
        <v>22154</v>
      </c>
      <c r="D652">
        <v>105</v>
      </c>
      <c r="E652" s="404">
        <v>171105723</v>
      </c>
      <c r="F652" s="415" t="str">
        <f t="shared" si="10"/>
        <v>Í1+%hÈ3?Î</v>
      </c>
    </row>
    <row r="653" spans="1:6" ht="20.399999999999999">
      <c r="A653" s="403" t="s">
        <v>17420</v>
      </c>
      <c r="B653">
        <v>3400</v>
      </c>
      <c r="C653" t="s">
        <v>22155</v>
      </c>
      <c r="D653">
        <v>478</v>
      </c>
      <c r="E653" s="404">
        <v>171115364</v>
      </c>
      <c r="F653" s="415" t="str">
        <f t="shared" si="10"/>
        <v>Í1+/DÈ4:Î</v>
      </c>
    </row>
    <row r="654" spans="1:6" ht="20.399999999999999">
      <c r="A654" s="403" t="s">
        <v>22156</v>
      </c>
      <c r="B654">
        <v>10400</v>
      </c>
      <c r="C654" t="s">
        <v>22157</v>
      </c>
      <c r="D654">
        <v>393</v>
      </c>
      <c r="E654" s="404">
        <v>171115297</v>
      </c>
      <c r="F654" s="415" t="str">
        <f t="shared" si="10"/>
        <v>Í1+/=È70Î</v>
      </c>
    </row>
    <row r="655" spans="1:6" ht="20.399999999999999">
      <c r="A655" s="403" t="s">
        <v>22158</v>
      </c>
      <c r="B655">
        <v>8800</v>
      </c>
      <c r="C655" t="s">
        <v>22159</v>
      </c>
      <c r="D655">
        <v>351</v>
      </c>
      <c r="E655" s="404">
        <v>171106143</v>
      </c>
      <c r="F655" s="415" t="str">
        <f t="shared" si="10"/>
        <v>Í1+&amp;.È3(Î</v>
      </c>
    </row>
    <row r="656" spans="1:6" ht="20.399999999999999" hidden="1">
      <c r="A656" s="403" t="s">
        <v>22160</v>
      </c>
      <c r="B656">
        <v>10400</v>
      </c>
      <c r="C656" t="s">
        <v>22161</v>
      </c>
      <c r="D656">
        <v>253</v>
      </c>
      <c r="F656" s="415" t="e">
        <f t="shared" si="10"/>
        <v>#VALUE!</v>
      </c>
    </row>
    <row r="657" spans="1:6" ht="20.399999999999999">
      <c r="A657" s="403" t="s">
        <v>22162</v>
      </c>
      <c r="B657">
        <v>7200</v>
      </c>
      <c r="C657" t="s">
        <v>22163</v>
      </c>
      <c r="D657">
        <v>432</v>
      </c>
      <c r="E657" s="404">
        <v>171112609</v>
      </c>
      <c r="F657" s="415" t="str">
        <f t="shared" si="10"/>
        <v>Í1+,\È9HÎ</v>
      </c>
    </row>
    <row r="658" spans="1:6" ht="20.399999999999999">
      <c r="A658" s="403" t="s">
        <v>22164</v>
      </c>
      <c r="B658">
        <v>16800</v>
      </c>
      <c r="C658" t="s">
        <v>22165</v>
      </c>
      <c r="D658">
        <v>44</v>
      </c>
      <c r="E658" s="404">
        <v>171112678</v>
      </c>
      <c r="F658" s="415" t="str">
        <f t="shared" si="10"/>
        <v>Í1+,cÈ8^Î</v>
      </c>
    </row>
    <row r="659" spans="1:6" ht="20.399999999999999" hidden="1">
      <c r="A659" s="403" t="s">
        <v>14515</v>
      </c>
      <c r="B659">
        <v>58400</v>
      </c>
      <c r="C659" t="s">
        <v>22166</v>
      </c>
      <c r="D659">
        <v>568</v>
      </c>
      <c r="F659" s="415" t="e">
        <f t="shared" si="10"/>
        <v>#VALUE!</v>
      </c>
    </row>
    <row r="660" spans="1:6" ht="20.399999999999999">
      <c r="A660" s="403" t="s">
        <v>22167</v>
      </c>
      <c r="B660">
        <v>42400</v>
      </c>
      <c r="C660" t="s">
        <v>22168</v>
      </c>
      <c r="D660">
        <v>148</v>
      </c>
      <c r="E660" s="404">
        <v>171112352</v>
      </c>
      <c r="F660" s="415" t="str">
        <f t="shared" si="10"/>
        <v>Í1+,CÈ2!Î</v>
      </c>
    </row>
    <row r="661" spans="1:6" ht="20.399999999999999">
      <c r="A661" s="403" t="s">
        <v>22169</v>
      </c>
      <c r="B661">
        <v>8800</v>
      </c>
      <c r="C661" t="s">
        <v>22170</v>
      </c>
      <c r="D661">
        <v>83</v>
      </c>
      <c r="E661" s="404">
        <v>171107811</v>
      </c>
      <c r="F661" s="415" t="str">
        <f t="shared" si="10"/>
        <v>Í1+'qÈ1]Î</v>
      </c>
    </row>
    <row r="662" spans="1:6" ht="20.399999999999999" hidden="1">
      <c r="A662" s="403" t="s">
        <v>22171</v>
      </c>
      <c r="B662">
        <v>3400</v>
      </c>
      <c r="C662" t="s">
        <v>22172</v>
      </c>
      <c r="D662">
        <v>150</v>
      </c>
      <c r="F662" s="415" t="e">
        <f t="shared" si="10"/>
        <v>#VALUE!</v>
      </c>
    </row>
    <row r="663" spans="1:6" ht="20.399999999999999">
      <c r="A663" s="403" t="s">
        <v>22173</v>
      </c>
      <c r="B663">
        <v>71200</v>
      </c>
      <c r="C663" t="s">
        <v>22174</v>
      </c>
      <c r="D663">
        <v>378</v>
      </c>
      <c r="E663" s="404">
        <v>171112560</v>
      </c>
      <c r="F663" s="415" t="str">
        <f t="shared" si="10"/>
        <v>Í1+,XÈ0iÎ</v>
      </c>
    </row>
    <row r="664" spans="1:6" ht="20.399999999999999">
      <c r="A664" s="403" t="s">
        <v>22175</v>
      </c>
      <c r="B664">
        <v>8800</v>
      </c>
      <c r="C664" t="s">
        <v>22176</v>
      </c>
      <c r="D664">
        <v>185</v>
      </c>
      <c r="E664" s="404">
        <v>171112389</v>
      </c>
      <c r="F664" s="415" t="str">
        <f t="shared" si="10"/>
        <v>Í1+,FÈ9WÎ</v>
      </c>
    </row>
    <row r="665" spans="1:6" ht="20.399999999999999">
      <c r="A665" s="403" t="s">
        <v>22177</v>
      </c>
      <c r="B665">
        <v>7200</v>
      </c>
      <c r="C665" t="s">
        <v>22178</v>
      </c>
      <c r="D665">
        <v>375</v>
      </c>
      <c r="E665" s="404">
        <v>171106193</v>
      </c>
      <c r="F665" s="415" t="str">
        <f t="shared" si="10"/>
        <v>Í1+&amp;3È3&lt;Î</v>
      </c>
    </row>
    <row r="666" spans="1:6" ht="20.399999999999999">
      <c r="A666" s="403" t="s">
        <v>22179</v>
      </c>
      <c r="B666">
        <v>37600</v>
      </c>
      <c r="C666" t="s">
        <v>22180</v>
      </c>
      <c r="D666">
        <v>226</v>
      </c>
      <c r="E666" s="404">
        <v>171107685</v>
      </c>
      <c r="F666" s="415" t="str">
        <f t="shared" si="10"/>
        <v>Í1+'dÈ5AÎ</v>
      </c>
    </row>
    <row r="667" spans="1:6" ht="20.399999999999999">
      <c r="A667" s="403" t="s">
        <v>22181</v>
      </c>
      <c r="B667">
        <v>15200</v>
      </c>
      <c r="C667" t="s">
        <v>22182</v>
      </c>
      <c r="D667">
        <v>237</v>
      </c>
      <c r="E667" s="404">
        <v>171116428</v>
      </c>
      <c r="F667" s="415" t="str">
        <f t="shared" si="10"/>
        <v>Í1+0JÈ8mÎ</v>
      </c>
    </row>
    <row r="668" spans="1:6" ht="20.399999999999999">
      <c r="A668" s="403" t="s">
        <v>22183</v>
      </c>
      <c r="B668">
        <v>16800</v>
      </c>
      <c r="C668" t="s">
        <v>22184</v>
      </c>
      <c r="D668">
        <v>9</v>
      </c>
      <c r="E668" s="404">
        <v>171112223</v>
      </c>
      <c r="F668" s="415" t="str">
        <f t="shared" si="10"/>
        <v>Í1+,6È3ZÎ</v>
      </c>
    </row>
    <row r="669" spans="1:6" ht="20.399999999999999">
      <c r="A669" s="403" t="s">
        <v>22185</v>
      </c>
      <c r="B669">
        <v>4700</v>
      </c>
      <c r="C669" t="s">
        <v>22186</v>
      </c>
      <c r="D669">
        <v>335</v>
      </c>
      <c r="E669" s="404">
        <v>171115260</v>
      </c>
      <c r="F669" s="415" t="str">
        <f t="shared" si="10"/>
        <v>Í1+/:È0aÎ</v>
      </c>
    </row>
    <row r="670" spans="1:6" ht="20.399999999999999">
      <c r="A670" s="403" t="s">
        <v>22187</v>
      </c>
      <c r="B670">
        <v>3400</v>
      </c>
      <c r="C670" t="s">
        <v>22188</v>
      </c>
      <c r="D670">
        <v>344</v>
      </c>
      <c r="E670" s="404">
        <v>171115268</v>
      </c>
      <c r="F670" s="415" t="str">
        <f t="shared" si="10"/>
        <v>Í1+/:È8*Î</v>
      </c>
    </row>
    <row r="671" spans="1:6" ht="20.399999999999999">
      <c r="A671" s="403" t="s">
        <v>22189</v>
      </c>
      <c r="B671">
        <v>173600</v>
      </c>
      <c r="C671" t="s">
        <v>22190</v>
      </c>
      <c r="D671">
        <v>357</v>
      </c>
      <c r="E671" s="404">
        <v>171108183</v>
      </c>
      <c r="F671" s="415" t="str">
        <f t="shared" si="10"/>
        <v>Í1+(2È3&gt;Î</v>
      </c>
    </row>
    <row r="672" spans="1:6" ht="20.399999999999999" hidden="1">
      <c r="A672" s="403" t="s">
        <v>22191</v>
      </c>
      <c r="B672">
        <v>8800</v>
      </c>
      <c r="C672" t="s">
        <v>22192</v>
      </c>
      <c r="D672">
        <v>555</v>
      </c>
      <c r="F672" s="415" t="e">
        <f t="shared" si="10"/>
        <v>#VALUE!</v>
      </c>
    </row>
    <row r="673" spans="1:6" ht="20.399999999999999">
      <c r="A673" s="403" t="s">
        <v>22193</v>
      </c>
      <c r="B673">
        <v>31200</v>
      </c>
      <c r="C673" t="s">
        <v>22194</v>
      </c>
      <c r="D673">
        <v>424</v>
      </c>
      <c r="E673" s="404">
        <v>171108195</v>
      </c>
      <c r="F673" s="415" t="str">
        <f t="shared" si="10"/>
        <v>Í1+(3È5NÎ</v>
      </c>
    </row>
    <row r="674" spans="1:6" ht="20.399999999999999">
      <c r="A674" s="403" t="s">
        <v>22195</v>
      </c>
      <c r="B674">
        <v>48800</v>
      </c>
      <c r="C674" t="s">
        <v>22196</v>
      </c>
      <c r="D674">
        <v>285</v>
      </c>
      <c r="E674" s="404">
        <v>171105378</v>
      </c>
      <c r="F674" s="415" t="str">
        <f t="shared" si="10"/>
        <v>Í1+%EÈ88Î</v>
      </c>
    </row>
    <row r="675" spans="1:6" ht="20.399999999999999">
      <c r="A675" s="403" t="s">
        <v>13905</v>
      </c>
      <c r="B675">
        <v>85600</v>
      </c>
      <c r="C675" t="s">
        <v>22197</v>
      </c>
      <c r="D675">
        <v>408</v>
      </c>
      <c r="E675" s="404">
        <v>171112995</v>
      </c>
      <c r="F675" s="415" t="str">
        <f t="shared" si="10"/>
        <v>Í1+,ÇÈ5eÎ</v>
      </c>
    </row>
    <row r="676" spans="1:6" ht="20.399999999999999" hidden="1">
      <c r="A676" s="403" t="s">
        <v>22198</v>
      </c>
      <c r="B676">
        <v>10400</v>
      </c>
      <c r="C676" t="s">
        <v>22199</v>
      </c>
      <c r="D676">
        <v>441</v>
      </c>
      <c r="F676" s="415" t="e">
        <f t="shared" si="10"/>
        <v>#VALUE!</v>
      </c>
    </row>
    <row r="677" spans="1:6" ht="20.399999999999999">
      <c r="A677" s="403" t="s">
        <v>22200</v>
      </c>
      <c r="B677">
        <v>18400</v>
      </c>
      <c r="C677" t="s">
        <v>22201</v>
      </c>
      <c r="D677">
        <v>312</v>
      </c>
      <c r="E677" s="404">
        <v>171108470</v>
      </c>
      <c r="F677" s="415" t="str">
        <f t="shared" si="10"/>
        <v>Í1+(OÈ09Î</v>
      </c>
    </row>
    <row r="678" spans="1:6" ht="20.399999999999999">
      <c r="A678" s="403" t="s">
        <v>22202</v>
      </c>
      <c r="B678">
        <v>7200</v>
      </c>
      <c r="C678" t="s">
        <v>22203</v>
      </c>
      <c r="D678">
        <v>104</v>
      </c>
      <c r="E678" s="404">
        <v>171111673</v>
      </c>
      <c r="F678" s="415" t="str">
        <f t="shared" si="10"/>
        <v>Í1++cÈ3=Î</v>
      </c>
    </row>
    <row r="679" spans="1:6" ht="20.399999999999999">
      <c r="A679" s="403" t="s">
        <v>22204</v>
      </c>
      <c r="B679">
        <v>13600</v>
      </c>
      <c r="C679" t="s">
        <v>22205</v>
      </c>
      <c r="D679">
        <v>72</v>
      </c>
      <c r="E679" s="404">
        <v>171108216</v>
      </c>
      <c r="F679" s="415" t="str">
        <f t="shared" si="10"/>
        <v>Í1+(5È6\Î</v>
      </c>
    </row>
    <row r="680" spans="1:6" ht="20.399999999999999" hidden="1">
      <c r="A680" s="403" t="s">
        <v>22206</v>
      </c>
      <c r="B680">
        <v>8800</v>
      </c>
      <c r="C680" t="s">
        <v>22207</v>
      </c>
      <c r="D680">
        <v>203</v>
      </c>
      <c r="F680" s="415" t="e">
        <f t="shared" si="10"/>
        <v>#VALUE!</v>
      </c>
    </row>
    <row r="681" spans="1:6" ht="20.399999999999999" hidden="1">
      <c r="A681" s="403" t="s">
        <v>22208</v>
      </c>
      <c r="B681">
        <v>8800</v>
      </c>
      <c r="C681" t="s">
        <v>22209</v>
      </c>
      <c r="D681">
        <v>492</v>
      </c>
      <c r="F681" s="415" t="e">
        <f t="shared" si="10"/>
        <v>#VALUE!</v>
      </c>
    </row>
    <row r="682" spans="1:6" ht="20.399999999999999">
      <c r="A682" s="403" t="s">
        <v>22210</v>
      </c>
      <c r="B682">
        <v>31200</v>
      </c>
      <c r="C682" t="s">
        <v>22211</v>
      </c>
      <c r="D682">
        <v>171</v>
      </c>
      <c r="E682" s="404">
        <v>171105965</v>
      </c>
      <c r="F682" s="415" t="str">
        <f t="shared" si="10"/>
        <v>Í1+%ÄÈ5DÎ</v>
      </c>
    </row>
    <row r="683" spans="1:6" ht="20.399999999999999">
      <c r="A683" s="403" t="s">
        <v>22212</v>
      </c>
      <c r="B683">
        <v>3400</v>
      </c>
      <c r="C683" t="s">
        <v>22213</v>
      </c>
      <c r="D683">
        <v>133</v>
      </c>
      <c r="E683" s="404">
        <v>171115097</v>
      </c>
      <c r="F683" s="415" t="str">
        <f t="shared" si="10"/>
        <v>Í1+/)È7GÎ</v>
      </c>
    </row>
    <row r="684" spans="1:6" ht="20.399999999999999" hidden="1">
      <c r="A684" s="403" t="s">
        <v>22214</v>
      </c>
      <c r="B684">
        <v>93600</v>
      </c>
      <c r="C684" t="s">
        <v>22215</v>
      </c>
      <c r="D684">
        <v>586</v>
      </c>
      <c r="F684" s="415" t="e">
        <f t="shared" si="10"/>
        <v>#VALUE!</v>
      </c>
    </row>
    <row r="685" spans="1:6" ht="20.399999999999999">
      <c r="A685" s="403" t="s">
        <v>22216</v>
      </c>
      <c r="B685">
        <v>61600</v>
      </c>
      <c r="C685" t="s">
        <v>22217</v>
      </c>
      <c r="D685">
        <v>158</v>
      </c>
      <c r="E685" s="404">
        <v>171107507</v>
      </c>
      <c r="F685" s="415" t="str">
        <f t="shared" si="10"/>
        <v>Í1+'RÈ7lÎ</v>
      </c>
    </row>
    <row r="686" spans="1:6" ht="20.399999999999999">
      <c r="A686" s="403" t="s">
        <v>22218</v>
      </c>
      <c r="B686">
        <v>52000</v>
      </c>
      <c r="C686" t="s">
        <v>22219</v>
      </c>
      <c r="D686">
        <v>441</v>
      </c>
      <c r="E686" s="404">
        <v>171108075</v>
      </c>
      <c r="F686" s="415" t="str">
        <f t="shared" si="10"/>
        <v>Í1+('È5ÉÎ</v>
      </c>
    </row>
    <row r="687" spans="1:6" ht="20.399999999999999" hidden="1">
      <c r="A687" s="403" t="s">
        <v>22220</v>
      </c>
      <c r="B687">
        <v>36000</v>
      </c>
      <c r="C687" t="s">
        <v>22221</v>
      </c>
      <c r="D687">
        <v>483</v>
      </c>
      <c r="F687" s="415" t="e">
        <f t="shared" si="10"/>
        <v>#VALUE!</v>
      </c>
    </row>
    <row r="688" spans="1:6" ht="20.399999999999999">
      <c r="A688" s="403" t="s">
        <v>22222</v>
      </c>
      <c r="B688">
        <v>8800</v>
      </c>
      <c r="C688" t="s">
        <v>22223</v>
      </c>
      <c r="D688">
        <v>364</v>
      </c>
      <c r="E688" s="404">
        <v>171112547</v>
      </c>
      <c r="F688" s="415" t="str">
        <f t="shared" si="10"/>
        <v>Í1+,VÈ7$Î</v>
      </c>
    </row>
    <row r="689" spans="1:6" ht="20.399999999999999">
      <c r="A689" s="403" t="s">
        <v>22224</v>
      </c>
      <c r="B689">
        <v>8800</v>
      </c>
      <c r="C689" t="s">
        <v>22225</v>
      </c>
      <c r="D689">
        <v>427</v>
      </c>
      <c r="E689" s="404">
        <v>171115322</v>
      </c>
      <c r="F689" s="415" t="str">
        <f t="shared" si="10"/>
        <v>Í1+/@È2ÉÎ</v>
      </c>
    </row>
    <row r="690" spans="1:6" ht="20.399999999999999" hidden="1">
      <c r="A690" s="403" t="s">
        <v>22226</v>
      </c>
      <c r="B690">
        <v>44000</v>
      </c>
      <c r="C690" t="s">
        <v>22227</v>
      </c>
      <c r="D690">
        <v>515</v>
      </c>
      <c r="F690" s="415" t="e">
        <f t="shared" si="10"/>
        <v>#VALUE!</v>
      </c>
    </row>
    <row r="691" spans="1:6" ht="20.399999999999999">
      <c r="A691" s="403" t="s">
        <v>22228</v>
      </c>
      <c r="B691">
        <v>13600</v>
      </c>
      <c r="C691" t="s">
        <v>22229</v>
      </c>
      <c r="D691">
        <v>461</v>
      </c>
      <c r="E691" s="404">
        <v>171106473</v>
      </c>
      <c r="F691" s="415" t="str">
        <f t="shared" si="10"/>
        <v>Í1+&amp;OÈ3EÎ</v>
      </c>
    </row>
    <row r="692" spans="1:6" ht="20.399999999999999" hidden="1">
      <c r="A692" s="403" t="s">
        <v>22230</v>
      </c>
      <c r="B692">
        <v>10400</v>
      </c>
      <c r="C692" t="s">
        <v>22231</v>
      </c>
      <c r="D692">
        <v>489</v>
      </c>
      <c r="F692" s="415" t="e">
        <f t="shared" si="10"/>
        <v>#VALUE!</v>
      </c>
    </row>
    <row r="693" spans="1:6" ht="20.399999999999999">
      <c r="A693" s="403" t="s">
        <v>22232</v>
      </c>
      <c r="B693">
        <v>47200</v>
      </c>
      <c r="C693" t="s">
        <v>22233</v>
      </c>
      <c r="D693">
        <v>206</v>
      </c>
      <c r="E693" s="404">
        <v>171113392</v>
      </c>
      <c r="F693" s="415" t="str">
        <f t="shared" si="10"/>
        <v>Í1+-GÈ24Î</v>
      </c>
    </row>
    <row r="694" spans="1:6" ht="20.399999999999999">
      <c r="A694" s="403" t="s">
        <v>22234</v>
      </c>
      <c r="B694">
        <v>18400</v>
      </c>
      <c r="C694" t="s">
        <v>22235</v>
      </c>
      <c r="D694">
        <v>119</v>
      </c>
      <c r="E694" s="404">
        <v>171105177</v>
      </c>
      <c r="F694" s="415" t="str">
        <f t="shared" si="10"/>
        <v>Í1+%1È7IÎ</v>
      </c>
    </row>
    <row r="695" spans="1:6" ht="20.399999999999999">
      <c r="A695" s="403" t="s">
        <v>22236</v>
      </c>
      <c r="B695">
        <v>8800</v>
      </c>
      <c r="C695" t="s">
        <v>22237</v>
      </c>
      <c r="D695">
        <v>303</v>
      </c>
      <c r="E695" s="404">
        <v>171105767</v>
      </c>
      <c r="F695" s="415" t="str">
        <f t="shared" si="10"/>
        <v>Í1+%lÈ7gÎ</v>
      </c>
    </row>
    <row r="696" spans="1:6" ht="20.399999999999999" hidden="1">
      <c r="A696" s="403" t="s">
        <v>22238</v>
      </c>
      <c r="B696">
        <v>60000</v>
      </c>
      <c r="C696" t="s">
        <v>22239</v>
      </c>
      <c r="D696">
        <v>543</v>
      </c>
      <c r="F696" s="415" t="e">
        <f t="shared" si="10"/>
        <v>#VALUE!</v>
      </c>
    </row>
    <row r="697" spans="1:6" ht="20.399999999999999">
      <c r="A697" s="403" t="s">
        <v>6830</v>
      </c>
      <c r="B697">
        <v>10400</v>
      </c>
      <c r="C697" t="s">
        <v>22240</v>
      </c>
      <c r="D697">
        <v>244</v>
      </c>
      <c r="E697" s="404">
        <v>171119035</v>
      </c>
      <c r="F697" s="415" t="str">
        <f t="shared" si="10"/>
        <v>Í1+3#È5/Î</v>
      </c>
    </row>
    <row r="698" spans="1:6" ht="20.399999999999999">
      <c r="A698" s="403" t="s">
        <v>22241</v>
      </c>
      <c r="B698">
        <v>42400</v>
      </c>
      <c r="C698" t="s">
        <v>22242</v>
      </c>
      <c r="D698">
        <v>313</v>
      </c>
      <c r="E698" s="404">
        <v>171112502</v>
      </c>
      <c r="F698" s="415" t="str">
        <f t="shared" si="10"/>
        <v>Í1+,RÈ2]Î</v>
      </c>
    </row>
    <row r="699" spans="1:6" ht="20.399999999999999">
      <c r="A699" s="403" t="s">
        <v>22243</v>
      </c>
      <c r="B699">
        <v>8800</v>
      </c>
      <c r="C699" t="s">
        <v>22244</v>
      </c>
      <c r="D699">
        <v>333</v>
      </c>
      <c r="E699" s="404">
        <v>171106177</v>
      </c>
      <c r="F699" s="415" t="str">
        <f t="shared" si="10"/>
        <v>Í1+&amp;1È7LÎ</v>
      </c>
    </row>
    <row r="700" spans="1:6" ht="20.399999999999999">
      <c r="A700" s="403" t="s">
        <v>22245</v>
      </c>
      <c r="B700">
        <v>112800</v>
      </c>
      <c r="C700" t="s">
        <v>22246</v>
      </c>
      <c r="D700">
        <v>346</v>
      </c>
      <c r="E700" s="404">
        <v>171108172</v>
      </c>
      <c r="F700" s="415" t="str">
        <f t="shared" si="10"/>
        <v>Í1+(1È24Î</v>
      </c>
    </row>
    <row r="701" spans="1:6" ht="20.399999999999999">
      <c r="A701" s="403" t="s">
        <v>22247</v>
      </c>
      <c r="B701">
        <v>117600</v>
      </c>
      <c r="C701" t="s">
        <v>22248</v>
      </c>
      <c r="D701">
        <v>352</v>
      </c>
      <c r="E701" s="404">
        <v>171108178</v>
      </c>
      <c r="F701" s="415" t="str">
        <f t="shared" si="10"/>
        <v>Í1+(1È8XÎ</v>
      </c>
    </row>
    <row r="702" spans="1:6" ht="20.399999999999999" hidden="1">
      <c r="A702" s="403" t="s">
        <v>22249</v>
      </c>
      <c r="B702">
        <v>7200</v>
      </c>
      <c r="C702" t="s">
        <v>22250</v>
      </c>
      <c r="D702">
        <v>461</v>
      </c>
      <c r="F702" s="415" t="e">
        <f t="shared" si="10"/>
        <v>#VALUE!</v>
      </c>
    </row>
    <row r="703" spans="1:6" ht="20.399999999999999">
      <c r="A703" s="403" t="s">
        <v>22251</v>
      </c>
      <c r="B703">
        <v>24800</v>
      </c>
      <c r="C703" t="s">
        <v>22252</v>
      </c>
      <c r="D703">
        <v>319</v>
      </c>
      <c r="E703" s="404">
        <v>171106381</v>
      </c>
      <c r="F703" s="415" t="str">
        <f t="shared" si="10"/>
        <v>Í1+&amp;FÈ1|Î</v>
      </c>
    </row>
    <row r="704" spans="1:6" ht="20.399999999999999" hidden="1">
      <c r="A704" s="403" t="s">
        <v>22253</v>
      </c>
      <c r="B704">
        <v>8800</v>
      </c>
      <c r="C704" t="s">
        <v>22254</v>
      </c>
      <c r="D704">
        <v>271</v>
      </c>
      <c r="F704" s="415" t="e">
        <f t="shared" si="10"/>
        <v>#VALUE!</v>
      </c>
    </row>
    <row r="705" spans="1:6" ht="20.399999999999999" hidden="1">
      <c r="A705" s="403" t="s">
        <v>13583</v>
      </c>
      <c r="B705">
        <v>28000</v>
      </c>
      <c r="C705" t="s">
        <v>22255</v>
      </c>
      <c r="D705">
        <v>270</v>
      </c>
      <c r="F705" s="415" t="e">
        <f t="shared" si="10"/>
        <v>#VALUE!</v>
      </c>
    </row>
    <row r="706" spans="1:6" ht="20.399999999999999">
      <c r="A706" s="403" t="s">
        <v>22256</v>
      </c>
      <c r="B706">
        <v>42400</v>
      </c>
      <c r="C706" t="s">
        <v>22257</v>
      </c>
      <c r="D706">
        <v>209</v>
      </c>
      <c r="E706" s="404">
        <v>171112411</v>
      </c>
      <c r="F706" s="415" t="str">
        <f t="shared" si="10"/>
        <v>Í1+,IÈ13Î</v>
      </c>
    </row>
    <row r="707" spans="1:6" ht="20.399999999999999" hidden="1">
      <c r="A707" s="403" t="s">
        <v>22258</v>
      </c>
      <c r="B707">
        <v>8800</v>
      </c>
      <c r="C707" t="s">
        <v>22259</v>
      </c>
      <c r="D707">
        <v>570</v>
      </c>
      <c r="F707" s="415" t="e">
        <f t="shared" ref="F707:F770" si="11">Code128(E707)</f>
        <v>#VALUE!</v>
      </c>
    </row>
    <row r="708" spans="1:6" ht="20.399999999999999">
      <c r="A708" s="403" t="s">
        <v>22260</v>
      </c>
      <c r="B708">
        <v>10400</v>
      </c>
      <c r="C708" t="s">
        <v>22261</v>
      </c>
      <c r="D708">
        <v>324</v>
      </c>
      <c r="E708" s="404">
        <v>171108154</v>
      </c>
      <c r="F708" s="415" t="str">
        <f t="shared" si="11"/>
        <v>Í1+(/È48Î</v>
      </c>
    </row>
    <row r="709" spans="1:6" ht="20.399999999999999">
      <c r="A709" s="403" t="s">
        <v>22262</v>
      </c>
      <c r="B709">
        <v>18400</v>
      </c>
      <c r="C709" t="s">
        <v>22263</v>
      </c>
      <c r="D709">
        <v>14</v>
      </c>
      <c r="E709" s="404">
        <v>171109487</v>
      </c>
      <c r="F709" s="415" t="str">
        <f t="shared" si="11"/>
        <v>Í1+)PÈ7jÎ</v>
      </c>
    </row>
    <row r="710" spans="1:6" ht="20.399999999999999" hidden="1">
      <c r="A710" s="403" t="s">
        <v>22264</v>
      </c>
      <c r="B710">
        <v>23200</v>
      </c>
      <c r="C710" t="s">
        <v>22265</v>
      </c>
      <c r="D710">
        <v>569</v>
      </c>
      <c r="F710" s="415" t="e">
        <f t="shared" si="11"/>
        <v>#VALUE!</v>
      </c>
    </row>
    <row r="711" spans="1:6" ht="20.399999999999999" hidden="1">
      <c r="A711" s="403" t="s">
        <v>22266</v>
      </c>
      <c r="B711">
        <v>12000</v>
      </c>
      <c r="C711" t="s">
        <v>22267</v>
      </c>
      <c r="D711">
        <v>570</v>
      </c>
      <c r="F711" s="415" t="e">
        <f t="shared" si="11"/>
        <v>#VALUE!</v>
      </c>
    </row>
    <row r="712" spans="1:6" ht="20.399999999999999">
      <c r="A712" s="403" t="s">
        <v>22268</v>
      </c>
      <c r="B712">
        <v>3400</v>
      </c>
      <c r="C712" t="s">
        <v>22269</v>
      </c>
      <c r="D712">
        <v>312</v>
      </c>
      <c r="E712" s="404">
        <v>171113434</v>
      </c>
      <c r="F712" s="415" t="str">
        <f t="shared" si="11"/>
        <v>Í1+-KÈ4PÎ</v>
      </c>
    </row>
    <row r="713" spans="1:6" ht="20.399999999999999">
      <c r="A713" s="403" t="s">
        <v>22270</v>
      </c>
      <c r="B713">
        <v>53600</v>
      </c>
      <c r="C713" t="s">
        <v>22271</v>
      </c>
      <c r="D713">
        <v>48</v>
      </c>
      <c r="E713" s="404">
        <v>171105122</v>
      </c>
      <c r="F713" s="415" t="str">
        <f t="shared" si="11"/>
        <v>Í1+%,È2~Î</v>
      </c>
    </row>
    <row r="714" spans="1:6" ht="20.399999999999999" hidden="1">
      <c r="A714" s="403" t="s">
        <v>22272</v>
      </c>
      <c r="B714">
        <v>218400</v>
      </c>
      <c r="C714" t="s">
        <v>22273</v>
      </c>
      <c r="D714">
        <v>163</v>
      </c>
      <c r="F714" s="415" t="e">
        <f t="shared" si="11"/>
        <v>#VALUE!</v>
      </c>
    </row>
    <row r="715" spans="1:6" ht="20.399999999999999">
      <c r="A715" s="403" t="s">
        <v>22274</v>
      </c>
      <c r="B715">
        <v>37600</v>
      </c>
      <c r="C715" t="s">
        <v>22275</v>
      </c>
      <c r="D715">
        <v>19</v>
      </c>
      <c r="E715" s="404">
        <v>171112213</v>
      </c>
      <c r="F715" s="415" t="str">
        <f t="shared" si="11"/>
        <v>Í1+,5È3VÎ</v>
      </c>
    </row>
    <row r="716" spans="1:6" ht="20.399999999999999">
      <c r="A716" s="403" t="s">
        <v>22276</v>
      </c>
      <c r="B716">
        <v>55200</v>
      </c>
      <c r="C716" t="s">
        <v>22277</v>
      </c>
      <c r="D716">
        <v>201</v>
      </c>
      <c r="E716" s="404">
        <v>171111692</v>
      </c>
      <c r="F716" s="415" t="str">
        <f t="shared" si="11"/>
        <v>Í1++eÈ2?Î</v>
      </c>
    </row>
    <row r="717" spans="1:6" ht="20.399999999999999">
      <c r="A717" s="403" t="s">
        <v>22278</v>
      </c>
      <c r="B717">
        <v>24800</v>
      </c>
      <c r="C717" t="s">
        <v>22279</v>
      </c>
      <c r="D717">
        <v>262</v>
      </c>
      <c r="E717" s="404">
        <v>171109236</v>
      </c>
      <c r="F717" s="415" t="str">
        <f t="shared" si="11"/>
        <v>Í1+)7È6gÎ</v>
      </c>
    </row>
    <row r="718" spans="1:6" ht="20.399999999999999">
      <c r="A718" s="403" t="s">
        <v>22280</v>
      </c>
      <c r="B718">
        <v>10400</v>
      </c>
      <c r="C718" t="s">
        <v>22281</v>
      </c>
      <c r="D718">
        <v>100</v>
      </c>
      <c r="E718" s="404">
        <v>171109237</v>
      </c>
      <c r="F718" s="415" t="str">
        <f t="shared" si="11"/>
        <v>Í1+)7È7mÎ</v>
      </c>
    </row>
    <row r="719" spans="1:6" ht="20.399999999999999">
      <c r="A719" s="403" t="s">
        <v>22282</v>
      </c>
      <c r="B719">
        <v>32800</v>
      </c>
      <c r="C719" t="s">
        <v>22283</v>
      </c>
      <c r="D719">
        <v>415</v>
      </c>
      <c r="E719" s="404">
        <v>171108560</v>
      </c>
      <c r="F719" s="415" t="str">
        <f t="shared" si="11"/>
        <v>Í1+(XÈ0]Î</v>
      </c>
    </row>
    <row r="720" spans="1:6" ht="20.399999999999999">
      <c r="A720" s="403" t="s">
        <v>17615</v>
      </c>
      <c r="B720">
        <v>188000</v>
      </c>
      <c r="C720" t="s">
        <v>22284</v>
      </c>
      <c r="D720">
        <v>456</v>
      </c>
      <c r="E720" s="404">
        <v>171111691</v>
      </c>
      <c r="F720" s="415" t="str">
        <f t="shared" si="11"/>
        <v>Í1++eÈ19Î</v>
      </c>
    </row>
    <row r="721" spans="1:6" ht="20.399999999999999">
      <c r="A721" s="403" t="s">
        <v>22285</v>
      </c>
      <c r="B721">
        <v>7200</v>
      </c>
      <c r="C721" t="s">
        <v>22286</v>
      </c>
      <c r="D721">
        <v>448</v>
      </c>
      <c r="E721" s="404">
        <v>171108590</v>
      </c>
      <c r="F721" s="415" t="str">
        <f t="shared" si="11"/>
        <v>Í1+([È0iÎ</v>
      </c>
    </row>
    <row r="722" spans="1:6" ht="20.399999999999999">
      <c r="A722" s="403" t="s">
        <v>22287</v>
      </c>
      <c r="B722">
        <v>31200</v>
      </c>
      <c r="C722" t="s">
        <v>22288</v>
      </c>
      <c r="D722">
        <v>215</v>
      </c>
      <c r="E722" s="404">
        <v>171108388</v>
      </c>
      <c r="F722" s="415" t="str">
        <f t="shared" si="11"/>
        <v>Í1+(FÈ8EÎ</v>
      </c>
    </row>
    <row r="723" spans="1:6" ht="20.399999999999999">
      <c r="A723" s="403" t="s">
        <v>22289</v>
      </c>
      <c r="B723">
        <v>4700</v>
      </c>
      <c r="C723" t="s">
        <v>22290</v>
      </c>
      <c r="D723">
        <v>29</v>
      </c>
      <c r="E723" s="404">
        <v>171105829</v>
      </c>
      <c r="F723" s="415" t="str">
        <f t="shared" si="11"/>
        <v>Í1+%rÈ9$Î</v>
      </c>
    </row>
    <row r="724" spans="1:6" ht="20.399999999999999">
      <c r="A724" s="403" t="s">
        <v>22291</v>
      </c>
      <c r="B724">
        <v>10400</v>
      </c>
      <c r="C724" t="s">
        <v>22292</v>
      </c>
      <c r="D724">
        <v>403</v>
      </c>
      <c r="E724" s="404">
        <v>171115307</v>
      </c>
      <c r="F724" s="415" t="str">
        <f t="shared" si="11"/>
        <v>Í1+/&gt;È74Î</v>
      </c>
    </row>
    <row r="725" spans="1:6" ht="20.399999999999999">
      <c r="A725" s="403" t="s">
        <v>22293</v>
      </c>
      <c r="B725">
        <v>42400</v>
      </c>
      <c r="C725" t="s">
        <v>22294</v>
      </c>
      <c r="D725">
        <v>447</v>
      </c>
      <c r="E725" s="404">
        <v>171105570</v>
      </c>
      <c r="F725" s="415" t="str">
        <f t="shared" si="11"/>
        <v>Í1+%YÈ0XÎ</v>
      </c>
    </row>
    <row r="726" spans="1:6" ht="20.399999999999999" hidden="1">
      <c r="A726" s="403" t="s">
        <v>22295</v>
      </c>
      <c r="B726">
        <v>13600</v>
      </c>
      <c r="C726" t="s">
        <v>22296</v>
      </c>
      <c r="D726">
        <v>600</v>
      </c>
      <c r="F726" s="415" t="e">
        <f t="shared" si="11"/>
        <v>#VALUE!</v>
      </c>
    </row>
    <row r="727" spans="1:6" ht="20.399999999999999">
      <c r="A727" s="403" t="s">
        <v>22297</v>
      </c>
      <c r="B727">
        <v>7200</v>
      </c>
      <c r="C727" t="s">
        <v>22298</v>
      </c>
      <c r="D727">
        <v>455</v>
      </c>
      <c r="E727" s="404">
        <v>171115347</v>
      </c>
      <c r="F727" s="415" t="str">
        <f t="shared" si="11"/>
        <v>Í1+/BÈ7DÎ</v>
      </c>
    </row>
    <row r="728" spans="1:6" ht="20.399999999999999">
      <c r="A728" s="403" t="s">
        <v>22299</v>
      </c>
      <c r="B728">
        <v>85600</v>
      </c>
      <c r="C728" t="s">
        <v>22300</v>
      </c>
      <c r="D728">
        <v>328</v>
      </c>
      <c r="E728" s="404">
        <v>171112926</v>
      </c>
      <c r="F728" s="415" t="str">
        <f t="shared" si="11"/>
        <v>Í1+,|È6OÎ</v>
      </c>
    </row>
    <row r="729" spans="1:6" ht="20.399999999999999">
      <c r="A729" s="403" t="s">
        <v>22301</v>
      </c>
      <c r="B729">
        <v>2100</v>
      </c>
      <c r="C729" t="s">
        <v>22302</v>
      </c>
      <c r="D729">
        <v>331</v>
      </c>
      <c r="E729" s="404">
        <v>171112928</v>
      </c>
      <c r="F729" s="415" t="str">
        <f t="shared" si="11"/>
        <v>Í1+,|È8[Î</v>
      </c>
    </row>
    <row r="730" spans="1:6" ht="20.399999999999999">
      <c r="A730" s="403" t="s">
        <v>22303</v>
      </c>
      <c r="B730">
        <v>31200</v>
      </c>
      <c r="C730" t="s">
        <v>22304</v>
      </c>
      <c r="D730">
        <v>55</v>
      </c>
      <c r="E730" s="404">
        <v>171106255</v>
      </c>
      <c r="F730" s="415" t="str">
        <f t="shared" si="11"/>
        <v>Í1+&amp;9È5`Î</v>
      </c>
    </row>
    <row r="731" spans="1:6" ht="20.399999999999999">
      <c r="A731" s="403" t="s">
        <v>16302</v>
      </c>
      <c r="B731">
        <v>20000</v>
      </c>
      <c r="C731" t="s">
        <v>22305</v>
      </c>
      <c r="D731">
        <v>257</v>
      </c>
      <c r="E731" s="404">
        <v>171112865</v>
      </c>
      <c r="F731" s="415" t="str">
        <f t="shared" si="11"/>
        <v>Í1+,vÈ51Î</v>
      </c>
    </row>
    <row r="732" spans="1:6" ht="20.399999999999999">
      <c r="A732" s="403" t="s">
        <v>22306</v>
      </c>
      <c r="B732">
        <v>16800</v>
      </c>
      <c r="C732" t="s">
        <v>22307</v>
      </c>
      <c r="D732">
        <v>422</v>
      </c>
      <c r="E732" s="404">
        <v>171113008</v>
      </c>
      <c r="F732" s="415" t="str">
        <f t="shared" si="11"/>
        <v>Í1+-ÂÈ8#Î</v>
      </c>
    </row>
    <row r="733" spans="1:6" ht="20.399999999999999">
      <c r="A733" s="403" t="s">
        <v>22308</v>
      </c>
      <c r="B733">
        <v>47200</v>
      </c>
      <c r="C733" t="s">
        <v>22309</v>
      </c>
      <c r="D733">
        <v>221</v>
      </c>
      <c r="E733" s="404">
        <v>171110431</v>
      </c>
      <c r="F733" s="415" t="str">
        <f t="shared" si="11"/>
        <v>Í1+*KÈ15Î</v>
      </c>
    </row>
    <row r="734" spans="1:6" ht="20.399999999999999">
      <c r="A734" s="403" t="s">
        <v>22310</v>
      </c>
      <c r="B734">
        <v>28000</v>
      </c>
      <c r="C734" t="s">
        <v>22311</v>
      </c>
      <c r="D734">
        <v>300</v>
      </c>
      <c r="E734" s="404">
        <v>171106377</v>
      </c>
      <c r="F734" s="415" t="str">
        <f t="shared" si="11"/>
        <v>Í1+&amp;EÈ75Î</v>
      </c>
    </row>
    <row r="735" spans="1:6" ht="20.399999999999999" hidden="1">
      <c r="A735" s="403" t="s">
        <v>22312</v>
      </c>
      <c r="B735">
        <v>119200</v>
      </c>
      <c r="C735" t="s">
        <v>22313</v>
      </c>
      <c r="D735">
        <v>487</v>
      </c>
      <c r="F735" s="415" t="e">
        <f t="shared" si="11"/>
        <v>#VALUE!</v>
      </c>
    </row>
    <row r="736" spans="1:6" ht="20.399999999999999" hidden="1">
      <c r="A736" s="403" t="s">
        <v>22314</v>
      </c>
      <c r="B736">
        <v>21600</v>
      </c>
      <c r="C736" t="s">
        <v>22315</v>
      </c>
      <c r="D736">
        <v>557</v>
      </c>
      <c r="F736" s="415" t="e">
        <f t="shared" si="11"/>
        <v>#VALUE!</v>
      </c>
    </row>
    <row r="737" spans="1:6" ht="20.399999999999999">
      <c r="A737" s="403" t="s">
        <v>22316</v>
      </c>
      <c r="B737">
        <v>3400</v>
      </c>
      <c r="C737" t="s">
        <v>22317</v>
      </c>
      <c r="D737">
        <v>11</v>
      </c>
      <c r="E737" s="404">
        <v>171110255</v>
      </c>
      <c r="F737" s="415" t="str">
        <f t="shared" si="11"/>
        <v>Í1+*9È5lÎ</v>
      </c>
    </row>
    <row r="738" spans="1:6" ht="20.399999999999999">
      <c r="A738" s="403" t="s">
        <v>2296</v>
      </c>
      <c r="B738">
        <v>32800</v>
      </c>
      <c r="C738" t="s">
        <v>22318</v>
      </c>
      <c r="D738">
        <v>119</v>
      </c>
      <c r="E738" s="404">
        <v>171112742</v>
      </c>
      <c r="F738" s="415" t="str">
        <f t="shared" si="11"/>
        <v>Í1+,jÈ2VÎ</v>
      </c>
    </row>
    <row r="739" spans="1:6" ht="20.399999999999999">
      <c r="A739" s="403" t="s">
        <v>22319</v>
      </c>
      <c r="B739">
        <v>20000</v>
      </c>
      <c r="C739" t="s">
        <v>22320</v>
      </c>
      <c r="D739">
        <v>225</v>
      </c>
      <c r="E739" s="404">
        <v>171107876</v>
      </c>
      <c r="F739" s="415" t="str">
        <f t="shared" si="11"/>
        <v>Í1+'wÈ6,Î</v>
      </c>
    </row>
    <row r="740" spans="1:6" ht="20.399999999999999">
      <c r="A740" s="403" t="s">
        <v>22321</v>
      </c>
      <c r="B740">
        <v>2100</v>
      </c>
      <c r="C740" t="s">
        <v>22322</v>
      </c>
      <c r="D740">
        <v>124</v>
      </c>
      <c r="E740" s="404">
        <v>171107960</v>
      </c>
      <c r="F740" s="415" t="str">
        <f t="shared" si="11"/>
        <v>Í1+'ÄÈ0,Î</v>
      </c>
    </row>
    <row r="741" spans="1:6" ht="20.399999999999999">
      <c r="A741" s="403" t="s">
        <v>22323</v>
      </c>
      <c r="B741">
        <v>55200</v>
      </c>
      <c r="C741" t="s">
        <v>22324</v>
      </c>
      <c r="D741">
        <v>249</v>
      </c>
      <c r="E741" s="404">
        <v>171107853</v>
      </c>
      <c r="F741" s="415" t="str">
        <f t="shared" si="11"/>
        <v>Í1+'uÈ3yÎ</v>
      </c>
    </row>
    <row r="742" spans="1:6" ht="20.399999999999999">
      <c r="A742" s="403" t="s">
        <v>22325</v>
      </c>
      <c r="B742">
        <v>76000</v>
      </c>
      <c r="C742" t="s">
        <v>22326</v>
      </c>
      <c r="D742">
        <v>125</v>
      </c>
      <c r="E742" s="404">
        <v>171106290</v>
      </c>
      <c r="F742" s="415" t="str">
        <f t="shared" si="11"/>
        <v>Í1+&amp;=È0RÎ</v>
      </c>
    </row>
    <row r="743" spans="1:6" ht="20.399999999999999">
      <c r="A743" s="403" t="s">
        <v>22327</v>
      </c>
      <c r="B743">
        <v>64800</v>
      </c>
      <c r="C743" t="s">
        <v>22328</v>
      </c>
      <c r="D743">
        <v>398</v>
      </c>
      <c r="E743" s="404">
        <v>171105703</v>
      </c>
      <c r="F743" s="415" t="str">
        <f t="shared" si="11"/>
        <v>Í1+%fÈ37Î</v>
      </c>
    </row>
    <row r="744" spans="1:6" ht="20.399999999999999" hidden="1">
      <c r="A744" s="403" t="s">
        <v>22329</v>
      </c>
      <c r="B744">
        <v>3400</v>
      </c>
      <c r="C744" t="s">
        <v>22330</v>
      </c>
      <c r="D744">
        <v>566</v>
      </c>
      <c r="F744" s="415" t="e">
        <f t="shared" si="11"/>
        <v>#VALUE!</v>
      </c>
    </row>
    <row r="745" spans="1:6" ht="20.399999999999999">
      <c r="A745" s="403" t="s">
        <v>17535</v>
      </c>
      <c r="B745">
        <v>4700</v>
      </c>
      <c r="C745" t="s">
        <v>22331</v>
      </c>
      <c r="D745">
        <v>197</v>
      </c>
      <c r="E745" s="404">
        <v>171118992</v>
      </c>
      <c r="F745" s="415" t="str">
        <f t="shared" si="11"/>
        <v>Í1+2ÇÈ2eÎ</v>
      </c>
    </row>
    <row r="746" spans="1:6" ht="20.399999999999999">
      <c r="A746" s="403" t="s">
        <v>22332</v>
      </c>
      <c r="B746">
        <v>3400</v>
      </c>
      <c r="C746" t="s">
        <v>22333</v>
      </c>
      <c r="D746">
        <v>346</v>
      </c>
      <c r="E746" s="404">
        <v>171113284</v>
      </c>
      <c r="F746" s="415" t="str">
        <f t="shared" si="11"/>
        <v>Í1+-&lt;È4{Î</v>
      </c>
    </row>
    <row r="747" spans="1:6" ht="20.399999999999999">
      <c r="A747" s="403" t="s">
        <v>22334</v>
      </c>
      <c r="B747">
        <v>16800</v>
      </c>
      <c r="C747" t="s">
        <v>22335</v>
      </c>
      <c r="D747">
        <v>194</v>
      </c>
      <c r="E747" s="404">
        <v>171118990</v>
      </c>
      <c r="F747" s="415" t="str">
        <f t="shared" si="11"/>
        <v>Í1+2ÇÈ0YÎ</v>
      </c>
    </row>
    <row r="748" spans="1:6" ht="20.399999999999999">
      <c r="A748" s="403" t="s">
        <v>22336</v>
      </c>
      <c r="B748">
        <v>7200</v>
      </c>
      <c r="C748" t="s">
        <v>22337</v>
      </c>
      <c r="D748">
        <v>195</v>
      </c>
      <c r="E748" s="404">
        <v>171118991</v>
      </c>
      <c r="F748" s="415" t="str">
        <f t="shared" si="11"/>
        <v>Í1+2ÇÈ1_Î</v>
      </c>
    </row>
    <row r="749" spans="1:6" ht="20.399999999999999">
      <c r="A749" s="403" t="s">
        <v>22338</v>
      </c>
      <c r="B749">
        <v>24800</v>
      </c>
      <c r="C749" t="s">
        <v>22339</v>
      </c>
      <c r="D749">
        <v>214</v>
      </c>
      <c r="E749" s="404">
        <v>171112416</v>
      </c>
      <c r="F749" s="415" t="str">
        <f t="shared" si="11"/>
        <v>Í1+,IÈ6QÎ</v>
      </c>
    </row>
    <row r="750" spans="1:6" ht="20.399999999999999" hidden="1">
      <c r="A750" s="403" t="s">
        <v>22340</v>
      </c>
      <c r="B750">
        <v>3400</v>
      </c>
      <c r="C750" t="s">
        <v>22341</v>
      </c>
      <c r="D750">
        <v>297</v>
      </c>
      <c r="F750" s="415" t="e">
        <f t="shared" si="11"/>
        <v>#VALUE!</v>
      </c>
    </row>
    <row r="751" spans="1:6" ht="20.399999999999999">
      <c r="A751" s="403" t="s">
        <v>22342</v>
      </c>
      <c r="B751">
        <v>32800</v>
      </c>
      <c r="C751" t="s">
        <v>22343</v>
      </c>
      <c r="D751">
        <v>434</v>
      </c>
      <c r="E751" s="404">
        <v>171105015</v>
      </c>
      <c r="F751" s="415" t="str">
        <f t="shared" si="11"/>
        <v>Í1+%!È5dÎ</v>
      </c>
    </row>
    <row r="752" spans="1:6" ht="20.399999999999999">
      <c r="A752" s="403" t="s">
        <v>22344</v>
      </c>
      <c r="B752">
        <v>20000</v>
      </c>
      <c r="C752" t="s">
        <v>22345</v>
      </c>
      <c r="D752">
        <v>169</v>
      </c>
      <c r="E752" s="404">
        <v>171118968</v>
      </c>
      <c r="F752" s="415" t="str">
        <f t="shared" si="11"/>
        <v>Í1+2ÄÈ8}Î</v>
      </c>
    </row>
    <row r="753" spans="1:6" ht="20.399999999999999">
      <c r="A753" s="403" t="s">
        <v>14860</v>
      </c>
      <c r="B753">
        <v>36000</v>
      </c>
      <c r="C753" t="s">
        <v>22346</v>
      </c>
      <c r="D753">
        <v>251</v>
      </c>
      <c r="E753" s="404">
        <v>171116440</v>
      </c>
      <c r="F753" s="415" t="str">
        <f t="shared" si="11"/>
        <v>Í1+0LÈ0EÎ</v>
      </c>
    </row>
    <row r="754" spans="1:6" ht="20.399999999999999">
      <c r="A754" s="403" t="s">
        <v>22347</v>
      </c>
      <c r="B754">
        <v>20000</v>
      </c>
      <c r="C754" t="s">
        <v>22348</v>
      </c>
      <c r="D754">
        <v>182</v>
      </c>
      <c r="E754" s="404">
        <v>171110411</v>
      </c>
      <c r="F754" s="415" t="str">
        <f t="shared" si="11"/>
        <v>Í1+*IÈ1-Î</v>
      </c>
    </row>
    <row r="755" spans="1:6" ht="20.399999999999999" hidden="1">
      <c r="A755" s="403" t="s">
        <v>22349</v>
      </c>
      <c r="B755">
        <v>23200</v>
      </c>
      <c r="C755" t="s">
        <v>22350</v>
      </c>
      <c r="D755">
        <v>508</v>
      </c>
      <c r="F755" s="415" t="e">
        <f t="shared" si="11"/>
        <v>#VALUE!</v>
      </c>
    </row>
    <row r="756" spans="1:6" ht="20.399999999999999">
      <c r="A756" s="403" t="s">
        <v>22351</v>
      </c>
      <c r="B756">
        <v>15200</v>
      </c>
      <c r="C756" t="s">
        <v>22352</v>
      </c>
      <c r="D756">
        <v>322</v>
      </c>
      <c r="E756" s="404">
        <v>171115247</v>
      </c>
      <c r="F756" s="415" t="str">
        <f t="shared" si="11"/>
        <v>Í1+/8È7ÇÎ</v>
      </c>
    </row>
    <row r="757" spans="1:6" ht="20.399999999999999">
      <c r="A757" s="403" t="s">
        <v>22353</v>
      </c>
      <c r="B757">
        <v>52000</v>
      </c>
      <c r="C757" t="s">
        <v>22354</v>
      </c>
      <c r="D757">
        <v>56</v>
      </c>
      <c r="E757" s="404">
        <v>171105282</v>
      </c>
      <c r="F757" s="415" t="str">
        <f t="shared" si="11"/>
        <v>Í1+%&lt;È2WÎ</v>
      </c>
    </row>
    <row r="758" spans="1:6" ht="20.399999999999999" hidden="1">
      <c r="A758" s="403" t="s">
        <v>22355</v>
      </c>
      <c r="B758">
        <v>8800</v>
      </c>
      <c r="C758" t="s">
        <v>22356</v>
      </c>
      <c r="D758">
        <v>529</v>
      </c>
      <c r="F758" s="415" t="e">
        <f t="shared" si="11"/>
        <v>#VALUE!</v>
      </c>
    </row>
    <row r="759" spans="1:6" ht="20.399999999999999">
      <c r="A759" s="403" t="s">
        <v>22357</v>
      </c>
      <c r="B759">
        <v>20000</v>
      </c>
      <c r="C759" t="s">
        <v>22358</v>
      </c>
      <c r="D759">
        <v>265</v>
      </c>
      <c r="E759" s="404">
        <v>171106235</v>
      </c>
      <c r="F759" s="415" t="str">
        <f t="shared" si="11"/>
        <v>Í1+&amp;7È5XÎ</v>
      </c>
    </row>
    <row r="760" spans="1:6" ht="20.399999999999999">
      <c r="A760" s="403" t="s">
        <v>22359</v>
      </c>
      <c r="B760">
        <v>96800</v>
      </c>
      <c r="C760" t="s">
        <v>22360</v>
      </c>
      <c r="D760">
        <v>401</v>
      </c>
      <c r="E760" s="404">
        <v>171105601</v>
      </c>
      <c r="F760" s="415" t="str">
        <f t="shared" si="11"/>
        <v>Í1+%\È1jÎ</v>
      </c>
    </row>
    <row r="761" spans="1:6" ht="20.399999999999999" hidden="1">
      <c r="A761" s="403" t="s">
        <v>22361</v>
      </c>
      <c r="B761">
        <v>4700</v>
      </c>
      <c r="C761" t="s">
        <v>22362</v>
      </c>
      <c r="D761">
        <v>582</v>
      </c>
      <c r="F761" s="415" t="e">
        <f t="shared" si="11"/>
        <v>#VALUE!</v>
      </c>
    </row>
    <row r="762" spans="1:6" ht="20.399999999999999">
      <c r="A762" s="403" t="s">
        <v>19422</v>
      </c>
      <c r="B762">
        <v>44000</v>
      </c>
      <c r="C762" t="s">
        <v>22363</v>
      </c>
      <c r="D762">
        <v>332</v>
      </c>
      <c r="E762" s="404">
        <v>171112521</v>
      </c>
      <c r="F762" s="415" t="str">
        <f t="shared" si="11"/>
        <v>Í1+,TÈ1_Î</v>
      </c>
    </row>
    <row r="763" spans="1:6" ht="20.399999999999999" hidden="1">
      <c r="A763" s="403" t="s">
        <v>22364</v>
      </c>
      <c r="B763">
        <v>47200</v>
      </c>
      <c r="C763" t="s">
        <v>22365</v>
      </c>
      <c r="D763">
        <v>471</v>
      </c>
      <c r="F763" s="415" t="e">
        <f t="shared" si="11"/>
        <v>#VALUE!</v>
      </c>
    </row>
    <row r="764" spans="1:6" ht="20.399999999999999" hidden="1">
      <c r="A764" s="403" t="s">
        <v>22366</v>
      </c>
      <c r="B764">
        <v>28000</v>
      </c>
      <c r="C764" t="s">
        <v>22367</v>
      </c>
      <c r="D764">
        <v>546</v>
      </c>
      <c r="F764" s="415" t="e">
        <f t="shared" si="11"/>
        <v>#VALUE!</v>
      </c>
    </row>
    <row r="765" spans="1:6" ht="20.399999999999999">
      <c r="A765" s="403" t="s">
        <v>22368</v>
      </c>
      <c r="B765">
        <v>18400</v>
      </c>
      <c r="C765" t="s">
        <v>22369</v>
      </c>
      <c r="D765">
        <v>71</v>
      </c>
      <c r="E765" s="404">
        <v>171112238</v>
      </c>
      <c r="F765" s="415" t="str">
        <f t="shared" si="11"/>
        <v>Í1+,7È8|Î</v>
      </c>
    </row>
    <row r="766" spans="1:6" ht="20.399999999999999">
      <c r="A766" s="403" t="s">
        <v>2605</v>
      </c>
      <c r="B766">
        <v>31200</v>
      </c>
      <c r="C766" t="s">
        <v>22370</v>
      </c>
      <c r="D766">
        <v>28</v>
      </c>
      <c r="E766" s="404">
        <v>171116237</v>
      </c>
      <c r="F766" s="415" t="str">
        <f t="shared" si="11"/>
        <v>Í1+07È7ÆÎ</v>
      </c>
    </row>
    <row r="767" spans="1:6" ht="20.399999999999999">
      <c r="A767" s="403" t="s">
        <v>22371</v>
      </c>
      <c r="B767">
        <v>4700</v>
      </c>
      <c r="C767" t="s">
        <v>22372</v>
      </c>
      <c r="D767">
        <v>350</v>
      </c>
      <c r="E767" s="404">
        <v>171110299</v>
      </c>
      <c r="F767" s="415" t="str">
        <f t="shared" si="11"/>
        <v>Í1+*=È9-Î</v>
      </c>
    </row>
    <row r="768" spans="1:6" ht="20.399999999999999" hidden="1">
      <c r="A768" s="403" t="s">
        <v>22373</v>
      </c>
      <c r="B768">
        <v>3400</v>
      </c>
      <c r="C768" t="s">
        <v>22374</v>
      </c>
      <c r="D768">
        <v>573</v>
      </c>
      <c r="F768" s="415" t="e">
        <f t="shared" si="11"/>
        <v>#VALUE!</v>
      </c>
    </row>
    <row r="769" spans="1:6" ht="20.399999999999999" hidden="1">
      <c r="A769" s="403" t="s">
        <v>22375</v>
      </c>
      <c r="B769">
        <v>37600</v>
      </c>
      <c r="C769" t="s">
        <v>22376</v>
      </c>
      <c r="D769">
        <v>585</v>
      </c>
      <c r="F769" s="415" t="e">
        <f t="shared" si="11"/>
        <v>#VALUE!</v>
      </c>
    </row>
    <row r="770" spans="1:6" ht="20.399999999999999">
      <c r="A770" s="403" t="s">
        <v>22377</v>
      </c>
      <c r="B770">
        <v>13600</v>
      </c>
      <c r="C770" t="s">
        <v>22378</v>
      </c>
      <c r="D770">
        <v>29</v>
      </c>
      <c r="E770" s="404">
        <v>171116238</v>
      </c>
      <c r="F770" s="415" t="str">
        <f t="shared" si="11"/>
        <v>Í1+07È8!Î</v>
      </c>
    </row>
    <row r="771" spans="1:6" ht="20.399999999999999">
      <c r="A771" s="403" t="s">
        <v>22379</v>
      </c>
      <c r="B771">
        <v>4700</v>
      </c>
      <c r="C771" t="s">
        <v>22380</v>
      </c>
      <c r="D771">
        <v>27</v>
      </c>
      <c r="E771" s="404">
        <v>171116236</v>
      </c>
      <c r="F771" s="415" t="str">
        <f t="shared" ref="F771:F834" si="12">Code128(E771)</f>
        <v>Í1+07È6|Î</v>
      </c>
    </row>
    <row r="772" spans="1:6" ht="20.399999999999999">
      <c r="A772" s="403" t="s">
        <v>22381</v>
      </c>
      <c r="B772">
        <v>4700</v>
      </c>
      <c r="C772" t="s">
        <v>22382</v>
      </c>
      <c r="D772">
        <v>24</v>
      </c>
      <c r="E772" s="404">
        <v>171116234</v>
      </c>
      <c r="F772" s="415" t="str">
        <f t="shared" si="12"/>
        <v>Í1+07È4pÎ</v>
      </c>
    </row>
    <row r="773" spans="1:6" ht="20.399999999999999">
      <c r="A773" s="403" t="s">
        <v>22383</v>
      </c>
      <c r="B773">
        <v>23200</v>
      </c>
      <c r="C773" t="s">
        <v>22384</v>
      </c>
      <c r="D773">
        <v>25</v>
      </c>
      <c r="E773" s="404">
        <v>171116235</v>
      </c>
      <c r="F773" s="415" t="str">
        <f t="shared" si="12"/>
        <v>Í1+07È5vÎ</v>
      </c>
    </row>
    <row r="774" spans="1:6" ht="20.399999999999999">
      <c r="A774" s="403" t="s">
        <v>22385</v>
      </c>
      <c r="B774">
        <v>10400</v>
      </c>
      <c r="C774" t="s">
        <v>22386</v>
      </c>
      <c r="D774">
        <v>31</v>
      </c>
      <c r="E774" s="404">
        <v>171116239</v>
      </c>
      <c r="F774" s="415" t="str">
        <f t="shared" si="12"/>
        <v>Í1+07È9'Î</v>
      </c>
    </row>
    <row r="775" spans="1:6" ht="20.399999999999999">
      <c r="A775" s="403" t="s">
        <v>22387</v>
      </c>
      <c r="B775">
        <v>12000</v>
      </c>
      <c r="C775" t="s">
        <v>22388</v>
      </c>
      <c r="D775">
        <v>6</v>
      </c>
      <c r="E775" s="404">
        <v>171114980</v>
      </c>
      <c r="F775" s="415" t="str">
        <f t="shared" si="12"/>
        <v>Í1+.ÆÈ0IÎ</v>
      </c>
    </row>
    <row r="776" spans="1:6" ht="20.399999999999999">
      <c r="A776" s="403" t="s">
        <v>22389</v>
      </c>
      <c r="B776">
        <v>23200</v>
      </c>
      <c r="C776" t="s">
        <v>22390</v>
      </c>
      <c r="D776">
        <v>45</v>
      </c>
      <c r="E776" s="404">
        <v>171105837</v>
      </c>
      <c r="F776" s="415" t="str">
        <f t="shared" si="12"/>
        <v>Í1+%sÈ7ÇÎ</v>
      </c>
    </row>
    <row r="777" spans="1:6" ht="20.399999999999999" hidden="1">
      <c r="A777" s="403" t="s">
        <v>22391</v>
      </c>
      <c r="B777">
        <v>15200</v>
      </c>
      <c r="C777" t="s">
        <v>22392</v>
      </c>
      <c r="D777">
        <v>8</v>
      </c>
      <c r="F777" s="415" t="e">
        <f t="shared" si="12"/>
        <v>#VALUE!</v>
      </c>
    </row>
    <row r="778" spans="1:6" ht="20.399999999999999">
      <c r="A778" s="403" t="s">
        <v>10038</v>
      </c>
      <c r="B778">
        <v>32800</v>
      </c>
      <c r="C778" t="s">
        <v>22393</v>
      </c>
      <c r="D778">
        <v>477</v>
      </c>
      <c r="E778" s="404">
        <v>171113482</v>
      </c>
      <c r="F778" s="415" t="str">
        <f t="shared" si="12"/>
        <v>Í1+-PÈ2XÎ</v>
      </c>
    </row>
    <row r="779" spans="1:6" ht="20.399999999999999">
      <c r="A779" s="403" t="s">
        <v>22394</v>
      </c>
      <c r="B779">
        <v>4700</v>
      </c>
      <c r="C779" t="s">
        <v>22395</v>
      </c>
      <c r="D779">
        <v>32</v>
      </c>
      <c r="E779" s="404">
        <v>171107758</v>
      </c>
      <c r="F779" s="415" t="str">
        <f t="shared" si="12"/>
        <v>Í1+'kÈ8oÎ</v>
      </c>
    </row>
    <row r="780" spans="1:6" ht="20.399999999999999">
      <c r="A780" s="403" t="s">
        <v>22396</v>
      </c>
      <c r="B780">
        <v>32800</v>
      </c>
      <c r="C780" t="s">
        <v>22397</v>
      </c>
      <c r="D780">
        <v>197</v>
      </c>
      <c r="E780" s="404">
        <v>171115152</v>
      </c>
      <c r="F780" s="415" t="str">
        <f t="shared" si="12"/>
        <v>Í1+//È2AÎ</v>
      </c>
    </row>
    <row r="781" spans="1:6" ht="20.399999999999999">
      <c r="A781" s="403" t="s">
        <v>22398</v>
      </c>
      <c r="B781">
        <v>7200</v>
      </c>
      <c r="C781" t="s">
        <v>22399</v>
      </c>
      <c r="D781">
        <v>419</v>
      </c>
      <c r="E781" s="404">
        <v>171113005</v>
      </c>
      <c r="F781" s="415" t="str">
        <f t="shared" si="12"/>
        <v>Í1+-ÂÈ5xÎ</v>
      </c>
    </row>
    <row r="782" spans="1:6" ht="20.399999999999999">
      <c r="A782" s="403" t="s">
        <v>22400</v>
      </c>
      <c r="B782">
        <v>116000</v>
      </c>
      <c r="C782" t="s">
        <v>22401</v>
      </c>
      <c r="D782">
        <v>63</v>
      </c>
      <c r="E782" s="404">
        <v>171112284</v>
      </c>
      <c r="F782" s="415" t="str">
        <f t="shared" si="12"/>
        <v>Í1+,&lt;È4xÎ</v>
      </c>
    </row>
    <row r="783" spans="1:6" ht="20.399999999999999">
      <c r="A783" s="403" t="s">
        <v>22402</v>
      </c>
      <c r="B783">
        <v>21600</v>
      </c>
      <c r="C783" t="s">
        <v>22403</v>
      </c>
      <c r="D783">
        <v>100</v>
      </c>
      <c r="E783" s="404">
        <v>171105318</v>
      </c>
      <c r="F783" s="415" t="str">
        <f t="shared" si="12"/>
        <v>Í1+%?È8ÂÎ</v>
      </c>
    </row>
    <row r="784" spans="1:6" ht="20.399999999999999">
      <c r="A784" s="403" t="s">
        <v>22404</v>
      </c>
      <c r="B784">
        <v>29600</v>
      </c>
      <c r="C784" t="s">
        <v>22405</v>
      </c>
      <c r="D784">
        <v>447</v>
      </c>
      <c r="E784" s="404">
        <v>171115339</v>
      </c>
      <c r="F784" s="415" t="str">
        <f t="shared" si="12"/>
        <v>Í1+/AÈ9LÎ</v>
      </c>
    </row>
    <row r="785" spans="1:6" ht="20.399999999999999" hidden="1">
      <c r="A785" s="403" t="s">
        <v>22406</v>
      </c>
      <c r="B785">
        <v>7200</v>
      </c>
      <c r="C785" t="s">
        <v>22407</v>
      </c>
      <c r="D785">
        <v>49</v>
      </c>
      <c r="F785" s="415" t="e">
        <f t="shared" si="12"/>
        <v>#VALUE!</v>
      </c>
    </row>
    <row r="786" spans="1:6" ht="20.399999999999999">
      <c r="A786" s="403" t="s">
        <v>22408</v>
      </c>
      <c r="B786">
        <v>7200</v>
      </c>
      <c r="C786" t="s">
        <v>22409</v>
      </c>
      <c r="D786">
        <v>286</v>
      </c>
      <c r="E786" s="404">
        <v>171106368</v>
      </c>
      <c r="F786" s="415" t="str">
        <f t="shared" si="12"/>
        <v>Í1+&amp;DÈ87Î</v>
      </c>
    </row>
    <row r="787" spans="1:6" ht="20.399999999999999">
      <c r="A787" s="403" t="s">
        <v>22410</v>
      </c>
      <c r="B787">
        <v>13600</v>
      </c>
      <c r="C787" t="s">
        <v>22411</v>
      </c>
      <c r="D787">
        <v>364</v>
      </c>
      <c r="E787" s="404">
        <v>171115277</v>
      </c>
      <c r="F787" s="415" t="str">
        <f t="shared" si="12"/>
        <v>Í1+/;È7(Î</v>
      </c>
    </row>
    <row r="788" spans="1:6" ht="20.399999999999999">
      <c r="A788" s="403" t="s">
        <v>1530</v>
      </c>
      <c r="B788">
        <v>119200</v>
      </c>
      <c r="C788" t="s">
        <v>22412</v>
      </c>
      <c r="D788">
        <v>243</v>
      </c>
      <c r="E788" s="404">
        <v>171107847</v>
      </c>
      <c r="F788" s="415" t="str">
        <f t="shared" si="12"/>
        <v>Í1+'tÈ7&amp;Î</v>
      </c>
    </row>
    <row r="789" spans="1:6" ht="20.399999999999999" hidden="1">
      <c r="A789" s="403" t="s">
        <v>22413</v>
      </c>
      <c r="B789">
        <v>12000</v>
      </c>
      <c r="C789" t="s">
        <v>22414</v>
      </c>
      <c r="D789">
        <v>496</v>
      </c>
      <c r="F789" s="415" t="e">
        <f t="shared" si="12"/>
        <v>#VALUE!</v>
      </c>
    </row>
    <row r="790" spans="1:6" ht="20.399999999999999">
      <c r="A790" s="403" t="s">
        <v>22415</v>
      </c>
      <c r="B790">
        <v>3400</v>
      </c>
      <c r="C790" t="s">
        <v>22416</v>
      </c>
      <c r="D790">
        <v>319</v>
      </c>
      <c r="E790" s="404">
        <v>171108477</v>
      </c>
      <c r="F790" s="415" t="str">
        <f t="shared" si="12"/>
        <v>Í1+(OÈ7cÎ</v>
      </c>
    </row>
    <row r="791" spans="1:6" ht="20.399999999999999" hidden="1">
      <c r="A791" s="403" t="s">
        <v>22417</v>
      </c>
      <c r="B791">
        <v>76000</v>
      </c>
      <c r="C791" t="s">
        <v>22418</v>
      </c>
      <c r="D791">
        <v>517</v>
      </c>
      <c r="F791" s="415" t="e">
        <f t="shared" si="12"/>
        <v>#VALUE!</v>
      </c>
    </row>
    <row r="792" spans="1:6" ht="20.399999999999999" hidden="1">
      <c r="A792" s="403" t="s">
        <v>22419</v>
      </c>
      <c r="B792">
        <v>93600</v>
      </c>
      <c r="C792" t="s">
        <v>22420</v>
      </c>
      <c r="D792">
        <v>516</v>
      </c>
      <c r="F792" s="415" t="e">
        <f t="shared" si="12"/>
        <v>#VALUE!</v>
      </c>
    </row>
    <row r="793" spans="1:6" ht="20.399999999999999">
      <c r="A793" s="403" t="s">
        <v>22421</v>
      </c>
      <c r="B793">
        <v>12000</v>
      </c>
      <c r="C793" t="s">
        <v>22422</v>
      </c>
      <c r="D793">
        <v>301</v>
      </c>
      <c r="E793" s="404">
        <v>171113427</v>
      </c>
      <c r="F793" s="415" t="str">
        <f t="shared" si="12"/>
        <v>Í1+-JÈ7^Î</v>
      </c>
    </row>
    <row r="794" spans="1:6" ht="20.399999999999999" hidden="1">
      <c r="A794" s="403" t="s">
        <v>22423</v>
      </c>
      <c r="B794">
        <v>15200</v>
      </c>
      <c r="C794" t="s">
        <v>22424</v>
      </c>
      <c r="D794">
        <v>334</v>
      </c>
      <c r="F794" s="415" t="e">
        <f t="shared" si="12"/>
        <v>#VALUE!</v>
      </c>
    </row>
    <row r="795" spans="1:6" ht="20.399999999999999" hidden="1">
      <c r="A795" s="403" t="s">
        <v>22425</v>
      </c>
      <c r="B795">
        <v>3400</v>
      </c>
      <c r="C795" t="s">
        <v>22426</v>
      </c>
      <c r="D795">
        <v>333</v>
      </c>
      <c r="F795" s="415" t="e">
        <f t="shared" si="12"/>
        <v>#VALUE!</v>
      </c>
    </row>
    <row r="796" spans="1:6" ht="20.399999999999999" hidden="1">
      <c r="A796" s="403" t="s">
        <v>22427</v>
      </c>
      <c r="B796">
        <v>3400</v>
      </c>
      <c r="C796" t="s">
        <v>22428</v>
      </c>
      <c r="D796">
        <v>571</v>
      </c>
      <c r="F796" s="415" t="e">
        <f t="shared" si="12"/>
        <v>#VALUE!</v>
      </c>
    </row>
    <row r="797" spans="1:6" ht="20.399999999999999">
      <c r="A797" s="403" t="s">
        <v>22429</v>
      </c>
      <c r="B797">
        <v>45600</v>
      </c>
      <c r="C797" t="s">
        <v>22430</v>
      </c>
      <c r="D797">
        <v>29</v>
      </c>
      <c r="E797" s="404">
        <v>171107786</v>
      </c>
      <c r="F797" s="415" t="str">
        <f t="shared" si="12"/>
        <v>Í1+'nÈ6oÎ</v>
      </c>
    </row>
    <row r="798" spans="1:6" ht="20.399999999999999">
      <c r="A798" s="403" t="s">
        <v>22431</v>
      </c>
      <c r="B798">
        <v>13600</v>
      </c>
      <c r="C798" t="s">
        <v>22432</v>
      </c>
      <c r="D798">
        <v>477</v>
      </c>
      <c r="E798" s="404">
        <v>171106484</v>
      </c>
      <c r="F798" s="415" t="str">
        <f t="shared" si="12"/>
        <v>Í1+&amp;PÈ4OÎ</v>
      </c>
    </row>
    <row r="799" spans="1:6" ht="20.399999999999999">
      <c r="A799" s="403" t="s">
        <v>22433</v>
      </c>
      <c r="B799">
        <v>4700</v>
      </c>
      <c r="C799" t="s">
        <v>22434</v>
      </c>
      <c r="D799">
        <v>37</v>
      </c>
      <c r="E799" s="404">
        <v>171105862</v>
      </c>
      <c r="F799" s="415" t="str">
        <f t="shared" si="12"/>
        <v>Í1+%vÈ2qÎ</v>
      </c>
    </row>
    <row r="800" spans="1:6" ht="20.399999999999999">
      <c r="A800" s="403" t="s">
        <v>22435</v>
      </c>
      <c r="B800">
        <v>18400</v>
      </c>
      <c r="C800" t="s">
        <v>22436</v>
      </c>
      <c r="D800">
        <v>180</v>
      </c>
      <c r="E800" s="404">
        <v>171111436</v>
      </c>
      <c r="F800" s="415" t="str">
        <f t="shared" si="12"/>
        <v>Í1++KÈ6VÎ</v>
      </c>
    </row>
    <row r="801" spans="1:6" ht="20.399999999999999" hidden="1">
      <c r="A801" s="403" t="s">
        <v>22437</v>
      </c>
      <c r="B801">
        <v>32800</v>
      </c>
      <c r="C801" t="s">
        <v>22438</v>
      </c>
      <c r="D801">
        <v>557</v>
      </c>
      <c r="F801" s="415" t="e">
        <f t="shared" si="12"/>
        <v>#VALUE!</v>
      </c>
    </row>
    <row r="802" spans="1:6" ht="20.399999999999999" hidden="1">
      <c r="A802" s="403" t="s">
        <v>22439</v>
      </c>
      <c r="B802">
        <v>12000</v>
      </c>
      <c r="C802" t="s">
        <v>22440</v>
      </c>
      <c r="D802">
        <v>565</v>
      </c>
      <c r="F802" s="415" t="e">
        <f t="shared" si="12"/>
        <v>#VALUE!</v>
      </c>
    </row>
    <row r="803" spans="1:6" ht="20.399999999999999">
      <c r="A803" s="403" t="s">
        <v>22441</v>
      </c>
      <c r="B803">
        <v>26400</v>
      </c>
      <c r="C803" t="s">
        <v>22442</v>
      </c>
      <c r="D803">
        <v>340</v>
      </c>
      <c r="E803" s="404">
        <v>171105820</v>
      </c>
      <c r="F803" s="415" t="str">
        <f t="shared" si="12"/>
        <v>Í1+%rÈ0UÎ</v>
      </c>
    </row>
    <row r="804" spans="1:6" ht="20.399999999999999">
      <c r="A804" s="403" t="s">
        <v>22443</v>
      </c>
      <c r="B804">
        <v>3400</v>
      </c>
      <c r="C804" t="s">
        <v>22444</v>
      </c>
      <c r="D804">
        <v>251</v>
      </c>
      <c r="E804" s="404">
        <v>171109076</v>
      </c>
      <c r="F804" s="415" t="str">
        <f t="shared" si="12"/>
        <v>Í1+)'È6'Î</v>
      </c>
    </row>
    <row r="805" spans="1:6" ht="20.399999999999999" hidden="1">
      <c r="A805" s="403" t="s">
        <v>22445</v>
      </c>
      <c r="B805">
        <v>23200</v>
      </c>
      <c r="C805" t="s">
        <v>22446</v>
      </c>
      <c r="D805">
        <v>572</v>
      </c>
      <c r="F805" s="415" t="e">
        <f t="shared" si="12"/>
        <v>#VALUE!</v>
      </c>
    </row>
    <row r="806" spans="1:6" ht="20.399999999999999">
      <c r="A806" s="403" t="s">
        <v>22447</v>
      </c>
      <c r="B806">
        <v>3400</v>
      </c>
      <c r="C806" t="s">
        <v>22448</v>
      </c>
      <c r="D806">
        <v>386</v>
      </c>
      <c r="E806" s="404">
        <v>171113458</v>
      </c>
      <c r="F806" s="415" t="str">
        <f t="shared" si="12"/>
        <v>Í1+-MÈ8pÎ</v>
      </c>
    </row>
    <row r="807" spans="1:6" ht="20.399999999999999">
      <c r="A807" s="403" t="s">
        <v>22449</v>
      </c>
      <c r="B807">
        <v>4700</v>
      </c>
      <c r="C807" t="s">
        <v>22450</v>
      </c>
      <c r="D807">
        <v>389</v>
      </c>
      <c r="E807" s="404">
        <v>171113461</v>
      </c>
      <c r="F807" s="415" t="str">
        <f t="shared" si="12"/>
        <v>Í1+-NÈ1JÎ</v>
      </c>
    </row>
    <row r="808" spans="1:6" ht="20.399999999999999">
      <c r="A808" s="403" t="s">
        <v>22451</v>
      </c>
      <c r="B808">
        <v>15200</v>
      </c>
      <c r="C808" t="s">
        <v>22452</v>
      </c>
      <c r="D808">
        <v>388</v>
      </c>
      <c r="E808" s="404">
        <v>171113460</v>
      </c>
      <c r="F808" s="415" t="str">
        <f t="shared" si="12"/>
        <v>Í1+-NÈ0DÎ</v>
      </c>
    </row>
    <row r="809" spans="1:6" ht="20.399999999999999">
      <c r="A809" s="403" t="s">
        <v>22453</v>
      </c>
      <c r="B809">
        <v>34400</v>
      </c>
      <c r="C809" t="s">
        <v>22454</v>
      </c>
      <c r="D809">
        <v>279</v>
      </c>
      <c r="E809" s="404">
        <v>171111562</v>
      </c>
      <c r="F809" s="415" t="str">
        <f t="shared" si="12"/>
        <v>Í1++XÈ2rÎ</v>
      </c>
    </row>
    <row r="810" spans="1:6" ht="20.399999999999999">
      <c r="A810" s="403" t="s">
        <v>22455</v>
      </c>
      <c r="B810">
        <v>116000</v>
      </c>
      <c r="C810" t="s">
        <v>22456</v>
      </c>
      <c r="D810">
        <v>120</v>
      </c>
      <c r="E810" s="404">
        <v>171105875</v>
      </c>
      <c r="F810" s="415" t="str">
        <f t="shared" si="12"/>
        <v>Í1+%wÈ5ÂÎ</v>
      </c>
    </row>
    <row r="811" spans="1:6" ht="20.399999999999999" hidden="1">
      <c r="A811" s="403" t="s">
        <v>22457</v>
      </c>
      <c r="B811">
        <v>100000</v>
      </c>
      <c r="C811" t="s">
        <v>22458</v>
      </c>
      <c r="D811">
        <v>309</v>
      </c>
      <c r="F811" s="415" t="e">
        <f t="shared" si="12"/>
        <v>#VALUE!</v>
      </c>
    </row>
    <row r="812" spans="1:6" ht="20.399999999999999">
      <c r="A812" s="403" t="s">
        <v>22459</v>
      </c>
      <c r="B812">
        <v>53600</v>
      </c>
      <c r="C812" t="s">
        <v>22460</v>
      </c>
      <c r="D812">
        <v>344</v>
      </c>
      <c r="E812" s="404">
        <v>171108497</v>
      </c>
      <c r="F812" s="415" t="str">
        <f t="shared" si="12"/>
        <v>Í1+(QÈ7kÎ</v>
      </c>
    </row>
    <row r="813" spans="1:6" ht="20.399999999999999">
      <c r="A813" s="403" t="s">
        <v>22461</v>
      </c>
      <c r="B813">
        <v>42400</v>
      </c>
      <c r="C813" t="s">
        <v>22462</v>
      </c>
      <c r="D813">
        <v>260</v>
      </c>
      <c r="E813" s="404">
        <v>171107720</v>
      </c>
      <c r="F813" s="415" t="str">
        <f t="shared" si="12"/>
        <v>Í1+'hÈ03Î</v>
      </c>
    </row>
    <row r="814" spans="1:6" ht="20.399999999999999">
      <c r="A814" s="403" t="s">
        <v>22463</v>
      </c>
      <c r="B814">
        <v>26400</v>
      </c>
      <c r="C814" t="s">
        <v>22464</v>
      </c>
      <c r="D814">
        <v>218</v>
      </c>
      <c r="E814" s="404">
        <v>171109435</v>
      </c>
      <c r="F814" s="415" t="str">
        <f t="shared" si="12"/>
        <v>Í1+)KÈ5JÎ</v>
      </c>
    </row>
    <row r="815" spans="1:6" ht="20.399999999999999">
      <c r="A815" s="403" t="s">
        <v>22465</v>
      </c>
      <c r="B815">
        <v>12000</v>
      </c>
      <c r="C815" t="s">
        <v>22466</v>
      </c>
      <c r="D815">
        <v>169</v>
      </c>
      <c r="E815" s="404">
        <v>171116364</v>
      </c>
      <c r="F815" s="415" t="str">
        <f t="shared" si="12"/>
        <v>Í1+0DÈ4=Î</v>
      </c>
    </row>
    <row r="816" spans="1:6" ht="20.399999999999999" hidden="1">
      <c r="A816" s="403" t="s">
        <v>22467</v>
      </c>
      <c r="B816">
        <v>4700</v>
      </c>
      <c r="C816" t="s">
        <v>22468</v>
      </c>
      <c r="D816">
        <v>553</v>
      </c>
      <c r="F816" s="415" t="e">
        <f t="shared" si="12"/>
        <v>#VALUE!</v>
      </c>
    </row>
    <row r="817" spans="1:6" ht="20.399999999999999">
      <c r="A817" s="403" t="s">
        <v>22469</v>
      </c>
      <c r="B817">
        <v>24800</v>
      </c>
      <c r="C817" t="s">
        <v>22470</v>
      </c>
      <c r="D817">
        <v>404</v>
      </c>
      <c r="E817" s="404">
        <v>171113317</v>
      </c>
      <c r="F817" s="415" t="str">
        <f t="shared" si="12"/>
        <v>Í1+-?È72Î</v>
      </c>
    </row>
    <row r="818" spans="1:6" ht="20.399999999999999" hidden="1">
      <c r="A818" s="403" t="s">
        <v>22471</v>
      </c>
      <c r="B818">
        <v>10400</v>
      </c>
      <c r="C818" t="s">
        <v>22472</v>
      </c>
      <c r="D818">
        <v>587</v>
      </c>
      <c r="F818" s="415" t="e">
        <f t="shared" si="12"/>
        <v>#VALUE!</v>
      </c>
    </row>
    <row r="819" spans="1:6" ht="20.399999999999999">
      <c r="A819" s="403" t="s">
        <v>22473</v>
      </c>
      <c r="B819">
        <v>37600</v>
      </c>
      <c r="C819" t="s">
        <v>22474</v>
      </c>
      <c r="D819">
        <v>325</v>
      </c>
      <c r="E819" s="404">
        <v>171115646</v>
      </c>
      <c r="F819" s="415" t="str">
        <f t="shared" si="12"/>
        <v>Í1+/`È6OÎ</v>
      </c>
    </row>
    <row r="820" spans="1:6" ht="20.399999999999999">
      <c r="A820" s="403" t="s">
        <v>22475</v>
      </c>
      <c r="B820">
        <v>20000</v>
      </c>
      <c r="C820" t="s">
        <v>22476</v>
      </c>
      <c r="D820">
        <v>281</v>
      </c>
      <c r="E820" s="404">
        <v>171106200</v>
      </c>
      <c r="F820" s="415" t="str">
        <f t="shared" si="12"/>
        <v>Í1+&amp;4È0.Î</v>
      </c>
    </row>
    <row r="821" spans="1:6" ht="20.399999999999999">
      <c r="A821" s="403" t="s">
        <v>22477</v>
      </c>
      <c r="B821">
        <v>10400</v>
      </c>
      <c r="C821" t="s">
        <v>22478</v>
      </c>
      <c r="D821">
        <v>70</v>
      </c>
      <c r="E821" s="404">
        <v>171118890</v>
      </c>
      <c r="F821" s="415" t="str">
        <f t="shared" si="12"/>
        <v>Í1+2yÈ01Î</v>
      </c>
    </row>
    <row r="822" spans="1:6" ht="20.399999999999999" hidden="1">
      <c r="A822" s="403" t="s">
        <v>11116</v>
      </c>
      <c r="B822">
        <v>15200</v>
      </c>
      <c r="C822" t="s">
        <v>22479</v>
      </c>
      <c r="D822">
        <v>553</v>
      </c>
      <c r="F822" s="415" t="e">
        <f t="shared" si="12"/>
        <v>#VALUE!</v>
      </c>
    </row>
    <row r="823" spans="1:6" ht="20.399999999999999">
      <c r="A823" s="403" t="s">
        <v>22480</v>
      </c>
      <c r="B823">
        <v>4700</v>
      </c>
      <c r="C823" t="s">
        <v>22481</v>
      </c>
      <c r="D823">
        <v>447</v>
      </c>
      <c r="E823" s="404">
        <v>171116614</v>
      </c>
      <c r="F823" s="415" t="str">
        <f t="shared" si="12"/>
        <v>Í1+0]È4:Î</v>
      </c>
    </row>
    <row r="824" spans="1:6" ht="20.399999999999999">
      <c r="A824" s="403" t="s">
        <v>22482</v>
      </c>
      <c r="B824">
        <v>4700</v>
      </c>
      <c r="C824" t="s">
        <v>22483</v>
      </c>
      <c r="D824">
        <v>340</v>
      </c>
      <c r="E824" s="404">
        <v>171108166</v>
      </c>
      <c r="F824" s="415" t="str">
        <f t="shared" si="12"/>
        <v>Í1+(0È6HÎ</v>
      </c>
    </row>
    <row r="825" spans="1:6" ht="20.399999999999999">
      <c r="A825" s="403" t="s">
        <v>22484</v>
      </c>
      <c r="B825">
        <v>36000</v>
      </c>
      <c r="C825" t="s">
        <v>22485</v>
      </c>
      <c r="D825">
        <v>352</v>
      </c>
      <c r="E825" s="404">
        <v>171110361</v>
      </c>
      <c r="F825" s="415" t="str">
        <f t="shared" si="12"/>
        <v>Í1+*DÈ1ÄÎ</v>
      </c>
    </row>
    <row r="826" spans="1:6" ht="20.399999999999999" hidden="1">
      <c r="A826" s="403" t="s">
        <v>22486</v>
      </c>
      <c r="B826">
        <v>4700</v>
      </c>
      <c r="C826" t="s">
        <v>22487</v>
      </c>
      <c r="D826">
        <v>573</v>
      </c>
      <c r="F826" s="415" t="e">
        <f t="shared" si="12"/>
        <v>#VALUE!</v>
      </c>
    </row>
    <row r="827" spans="1:6" ht="20.399999999999999" hidden="1">
      <c r="A827" s="403" t="s">
        <v>22488</v>
      </c>
      <c r="B827">
        <v>130400</v>
      </c>
      <c r="C827" t="s">
        <v>22489</v>
      </c>
      <c r="D827">
        <v>594</v>
      </c>
      <c r="F827" s="415" t="e">
        <f t="shared" si="12"/>
        <v>#VALUE!</v>
      </c>
    </row>
    <row r="828" spans="1:6" ht="20.399999999999999">
      <c r="A828" s="403" t="s">
        <v>22490</v>
      </c>
      <c r="B828">
        <v>36000</v>
      </c>
      <c r="C828" t="s">
        <v>22491</v>
      </c>
      <c r="D828">
        <v>400</v>
      </c>
      <c r="E828" s="404">
        <v>171106422</v>
      </c>
      <c r="F828" s="415" t="str">
        <f t="shared" si="12"/>
        <v>Í1+&amp;JÈ2+Î</v>
      </c>
    </row>
    <row r="829" spans="1:6" ht="20.399999999999999">
      <c r="A829" s="403" t="s">
        <v>22492</v>
      </c>
      <c r="B829">
        <v>440800</v>
      </c>
      <c r="C829" t="s">
        <v>22493</v>
      </c>
      <c r="D829">
        <v>372</v>
      </c>
      <c r="E829" s="404">
        <v>171110170</v>
      </c>
      <c r="F829" s="415" t="str">
        <f t="shared" si="12"/>
        <v>Í1+*1È0.Î</v>
      </c>
    </row>
    <row r="830" spans="1:6" ht="20.399999999999999">
      <c r="A830" s="403" t="s">
        <v>22494</v>
      </c>
      <c r="B830">
        <v>8800</v>
      </c>
      <c r="C830" t="s">
        <v>22495</v>
      </c>
      <c r="D830">
        <v>249</v>
      </c>
      <c r="E830" s="404">
        <v>171105518</v>
      </c>
      <c r="F830" s="415" t="str">
        <f t="shared" si="12"/>
        <v>Í1+%SÈ8pÎ</v>
      </c>
    </row>
    <row r="831" spans="1:6" ht="20.399999999999999">
      <c r="A831" s="403" t="s">
        <v>22496</v>
      </c>
      <c r="B831">
        <v>23200</v>
      </c>
      <c r="C831" t="s">
        <v>22497</v>
      </c>
      <c r="D831">
        <v>173</v>
      </c>
      <c r="E831" s="404">
        <v>171105474</v>
      </c>
      <c r="F831" s="415" t="str">
        <f t="shared" si="12"/>
        <v>Í1+%OÈ4HÎ</v>
      </c>
    </row>
    <row r="832" spans="1:6" ht="20.399999999999999">
      <c r="A832" s="403" t="s">
        <v>22498</v>
      </c>
      <c r="B832">
        <v>45600</v>
      </c>
      <c r="C832" t="s">
        <v>22499</v>
      </c>
      <c r="D832">
        <v>272</v>
      </c>
      <c r="E832" s="404">
        <v>171113292</v>
      </c>
      <c r="F832" s="415" t="str">
        <f t="shared" si="12"/>
        <v>Í1+-=È2sÎ</v>
      </c>
    </row>
    <row r="833" spans="1:6" ht="20.399999999999999">
      <c r="A833" s="403" t="s">
        <v>22500</v>
      </c>
      <c r="B833">
        <v>8800</v>
      </c>
      <c r="C833" t="s">
        <v>22501</v>
      </c>
      <c r="D833">
        <v>46</v>
      </c>
      <c r="E833" s="404">
        <v>171118869</v>
      </c>
      <c r="F833" s="415" t="str">
        <f t="shared" si="12"/>
        <v>Í1+2vÈ9[Î</v>
      </c>
    </row>
    <row r="834" spans="1:6" ht="20.399999999999999">
      <c r="A834" s="403" t="s">
        <v>22502</v>
      </c>
      <c r="B834">
        <v>4700</v>
      </c>
      <c r="C834" t="s">
        <v>22503</v>
      </c>
      <c r="D834">
        <v>459</v>
      </c>
      <c r="E834" s="404">
        <v>171106472</v>
      </c>
      <c r="F834" s="415" t="str">
        <f t="shared" si="12"/>
        <v>Í1+&amp;OÈ2?Î</v>
      </c>
    </row>
    <row r="835" spans="1:6" ht="20.399999999999999" hidden="1">
      <c r="A835" s="403" t="s">
        <v>22504</v>
      </c>
      <c r="B835">
        <v>15200</v>
      </c>
      <c r="C835" t="s">
        <v>22505</v>
      </c>
      <c r="D835">
        <v>339</v>
      </c>
      <c r="F835" s="415" t="e">
        <f t="shared" ref="F835:F898" si="13">Code128(E835)</f>
        <v>#VALUE!</v>
      </c>
    </row>
    <row r="836" spans="1:6" ht="20.399999999999999">
      <c r="A836" s="403" t="s">
        <v>22506</v>
      </c>
      <c r="B836">
        <v>68000</v>
      </c>
      <c r="C836" t="s">
        <v>22507</v>
      </c>
      <c r="D836">
        <v>391</v>
      </c>
      <c r="E836" s="404">
        <v>171112573</v>
      </c>
      <c r="F836" s="415" t="str">
        <f t="shared" si="13"/>
        <v>Í1+,YÈ3ÃÎ</v>
      </c>
    </row>
    <row r="837" spans="1:6" ht="20.399999999999999">
      <c r="A837" s="403" t="s">
        <v>22508</v>
      </c>
      <c r="B837">
        <v>7200</v>
      </c>
      <c r="C837" t="s">
        <v>22509</v>
      </c>
      <c r="D837">
        <v>256</v>
      </c>
      <c r="E837" s="404">
        <v>171113310</v>
      </c>
      <c r="F837" s="415" t="str">
        <f t="shared" si="13"/>
        <v>Í1+-?È0oÎ</v>
      </c>
    </row>
    <row r="838" spans="1:6" ht="20.399999999999999">
      <c r="A838" s="403" t="s">
        <v>22510</v>
      </c>
      <c r="B838">
        <v>176800</v>
      </c>
      <c r="C838" t="s">
        <v>22511</v>
      </c>
      <c r="D838">
        <v>346</v>
      </c>
      <c r="E838" s="404">
        <v>171105843</v>
      </c>
      <c r="F838" s="415" t="str">
        <f t="shared" si="13"/>
        <v>Í1+%tÈ3oÎ</v>
      </c>
    </row>
    <row r="839" spans="1:6" ht="20.399999999999999">
      <c r="A839" s="403" t="s">
        <v>22512</v>
      </c>
      <c r="B839">
        <v>34400</v>
      </c>
      <c r="C839" t="s">
        <v>22513</v>
      </c>
      <c r="D839">
        <v>52</v>
      </c>
      <c r="E839" s="404">
        <v>171108283</v>
      </c>
      <c r="F839" s="415" t="str">
        <f t="shared" si="13"/>
        <v>Í1+(&lt;È3fÎ</v>
      </c>
    </row>
    <row r="840" spans="1:6" ht="20.399999999999999" hidden="1">
      <c r="A840" s="403" t="s">
        <v>22514</v>
      </c>
      <c r="B840">
        <v>15200</v>
      </c>
      <c r="C840" t="s">
        <v>22515</v>
      </c>
      <c r="D840">
        <v>518</v>
      </c>
      <c r="F840" s="415" t="e">
        <f t="shared" si="13"/>
        <v>#VALUE!</v>
      </c>
    </row>
    <row r="841" spans="1:6" ht="20.399999999999999">
      <c r="A841" s="403" t="s">
        <v>22516</v>
      </c>
      <c r="B841">
        <v>13600</v>
      </c>
      <c r="C841" t="s">
        <v>22517</v>
      </c>
      <c r="D841">
        <v>189</v>
      </c>
      <c r="E841" s="404">
        <v>171112393</v>
      </c>
      <c r="F841" s="415" t="str">
        <f t="shared" si="13"/>
        <v>Í1+,GÈ37Î</v>
      </c>
    </row>
    <row r="842" spans="1:6" ht="20.399999999999999">
      <c r="A842" s="403" t="s">
        <v>22518</v>
      </c>
      <c r="B842">
        <v>34400</v>
      </c>
      <c r="C842" t="s">
        <v>22519</v>
      </c>
      <c r="D842">
        <v>256</v>
      </c>
      <c r="E842" s="404">
        <v>171112864</v>
      </c>
      <c r="F842" s="415" t="str">
        <f t="shared" si="13"/>
        <v>Í1+,vÈ4+Î</v>
      </c>
    </row>
    <row r="843" spans="1:6" ht="20.399999999999999">
      <c r="A843" s="403" t="s">
        <v>22520</v>
      </c>
      <c r="B843">
        <v>3400</v>
      </c>
      <c r="C843" t="s">
        <v>22521</v>
      </c>
      <c r="D843">
        <v>327</v>
      </c>
      <c r="E843" s="404">
        <v>171108483</v>
      </c>
      <c r="F843" s="415" t="str">
        <f t="shared" si="13"/>
        <v>Í1+(PÈ3OÎ</v>
      </c>
    </row>
    <row r="844" spans="1:6" ht="20.399999999999999">
      <c r="A844" s="403" t="s">
        <v>22522</v>
      </c>
      <c r="B844">
        <v>79200</v>
      </c>
      <c r="C844" t="s">
        <v>22523</v>
      </c>
      <c r="D844">
        <v>93</v>
      </c>
      <c r="E844" s="404">
        <v>171105435</v>
      </c>
      <c r="F844" s="415" t="str">
        <f t="shared" si="13"/>
        <v>Í1+%KÈ5&gt;Î</v>
      </c>
    </row>
    <row r="845" spans="1:6" ht="20.399999999999999">
      <c r="A845" s="403" t="s">
        <v>5094</v>
      </c>
      <c r="B845">
        <v>42400</v>
      </c>
      <c r="C845" t="s">
        <v>22524</v>
      </c>
      <c r="D845">
        <v>447</v>
      </c>
      <c r="E845" s="404">
        <v>171107366</v>
      </c>
      <c r="F845" s="415" t="str">
        <f t="shared" si="13"/>
        <v>Í1+'DÈ6.Î</v>
      </c>
    </row>
    <row r="846" spans="1:6" ht="20.399999999999999" hidden="1">
      <c r="A846" s="403" t="s">
        <v>22525</v>
      </c>
      <c r="B846">
        <v>2100</v>
      </c>
      <c r="C846" t="s">
        <v>22526</v>
      </c>
      <c r="D846">
        <v>567</v>
      </c>
      <c r="F846" s="415" t="e">
        <f t="shared" si="13"/>
        <v>#VALUE!</v>
      </c>
    </row>
    <row r="847" spans="1:6" ht="20.399999999999999">
      <c r="A847" s="403" t="s">
        <v>22527</v>
      </c>
      <c r="B847">
        <v>7200</v>
      </c>
      <c r="C847" t="s">
        <v>22528</v>
      </c>
      <c r="D847">
        <v>298</v>
      </c>
      <c r="E847" s="404">
        <v>171115225</v>
      </c>
      <c r="F847" s="415" t="str">
        <f t="shared" si="13"/>
        <v>Í1+/6È5oÎ</v>
      </c>
    </row>
    <row r="848" spans="1:6" ht="20.399999999999999" hidden="1">
      <c r="A848" s="403" t="s">
        <v>22529</v>
      </c>
      <c r="B848">
        <v>15200</v>
      </c>
      <c r="C848" t="s">
        <v>22530</v>
      </c>
      <c r="D848">
        <v>423</v>
      </c>
      <c r="F848" s="415" t="e">
        <f t="shared" si="13"/>
        <v>#VALUE!</v>
      </c>
    </row>
    <row r="849" spans="1:6" ht="20.399999999999999">
      <c r="A849" s="403" t="s">
        <v>22531</v>
      </c>
      <c r="B849">
        <v>31200</v>
      </c>
      <c r="C849" t="s">
        <v>22532</v>
      </c>
      <c r="D849">
        <v>200</v>
      </c>
      <c r="E849" s="404">
        <v>171111472</v>
      </c>
      <c r="F849" s="415" t="str">
        <f t="shared" si="13"/>
        <v>Í1++OÈ2NÎ</v>
      </c>
    </row>
    <row r="850" spans="1:6" ht="20.399999999999999">
      <c r="A850" s="403" t="s">
        <v>22533</v>
      </c>
      <c r="B850">
        <v>77600</v>
      </c>
      <c r="C850" t="s">
        <v>22534</v>
      </c>
      <c r="D850">
        <v>239</v>
      </c>
      <c r="E850" s="404">
        <v>171113289</v>
      </c>
      <c r="F850" s="415" t="str">
        <f t="shared" si="13"/>
        <v>Í1+-&lt;È92Î</v>
      </c>
    </row>
    <row r="851" spans="1:6" ht="20.399999999999999">
      <c r="A851" s="403" t="s">
        <v>22535</v>
      </c>
      <c r="B851">
        <v>66400</v>
      </c>
      <c r="C851" t="s">
        <v>22536</v>
      </c>
      <c r="D851">
        <v>211</v>
      </c>
      <c r="E851" s="404">
        <v>171110433</v>
      </c>
      <c r="F851" s="415" t="str">
        <f t="shared" si="13"/>
        <v>Í1+*KÈ3AÎ</v>
      </c>
    </row>
    <row r="852" spans="1:6" ht="20.399999999999999">
      <c r="A852" s="403" t="s">
        <v>22537</v>
      </c>
      <c r="B852">
        <v>8800</v>
      </c>
      <c r="C852" t="s">
        <v>22538</v>
      </c>
      <c r="D852">
        <v>437</v>
      </c>
      <c r="E852" s="404">
        <v>171115332</v>
      </c>
      <c r="F852" s="415" t="str">
        <f t="shared" si="13"/>
        <v>Í1+/AÈ2"Î</v>
      </c>
    </row>
    <row r="853" spans="1:6" ht="20.399999999999999">
      <c r="A853" s="403" t="s">
        <v>22539</v>
      </c>
      <c r="B853">
        <v>7200</v>
      </c>
      <c r="C853" t="s">
        <v>22540</v>
      </c>
      <c r="D853">
        <v>439</v>
      </c>
      <c r="E853" s="404">
        <v>171115334</v>
      </c>
      <c r="F853" s="415" t="str">
        <f t="shared" si="13"/>
        <v>Í1+/AÈ4.Î</v>
      </c>
    </row>
    <row r="854" spans="1:6" ht="20.399999999999999">
      <c r="A854" s="403" t="s">
        <v>22541</v>
      </c>
      <c r="B854">
        <v>8800</v>
      </c>
      <c r="C854" t="s">
        <v>22542</v>
      </c>
      <c r="D854">
        <v>438</v>
      </c>
      <c r="E854" s="404">
        <v>171115333</v>
      </c>
      <c r="F854" s="415" t="str">
        <f t="shared" si="13"/>
        <v>Í1+/AÈ3(Î</v>
      </c>
    </row>
    <row r="855" spans="1:6" ht="20.399999999999999">
      <c r="A855" s="403" t="s">
        <v>22543</v>
      </c>
      <c r="B855">
        <v>47200</v>
      </c>
      <c r="C855" t="s">
        <v>22544</v>
      </c>
      <c r="D855">
        <v>402</v>
      </c>
      <c r="E855" s="404">
        <v>171110181</v>
      </c>
      <c r="F855" s="415" t="str">
        <f t="shared" si="13"/>
        <v>Í1+*2È18Î</v>
      </c>
    </row>
    <row r="856" spans="1:6" ht="20.399999999999999">
      <c r="A856" s="403" t="s">
        <v>22545</v>
      </c>
      <c r="B856">
        <v>36000</v>
      </c>
      <c r="C856" t="s">
        <v>22546</v>
      </c>
      <c r="D856">
        <v>388</v>
      </c>
      <c r="E856" s="404">
        <v>171105951</v>
      </c>
      <c r="F856" s="415" t="str">
        <f t="shared" si="13"/>
        <v>Í1+%ÃÈ1(Î</v>
      </c>
    </row>
    <row r="857" spans="1:6" ht="20.399999999999999">
      <c r="A857" s="403" t="s">
        <v>22547</v>
      </c>
      <c r="B857">
        <v>42400</v>
      </c>
      <c r="C857" t="s">
        <v>22548</v>
      </c>
      <c r="D857">
        <v>239</v>
      </c>
      <c r="E857" s="404">
        <v>171105527</v>
      </c>
      <c r="F857" s="415" t="str">
        <f t="shared" si="13"/>
        <v>Í1+%TÈ7nÎ</v>
      </c>
    </row>
    <row r="858" spans="1:6" ht="20.399999999999999">
      <c r="A858" s="403" t="s">
        <v>22549</v>
      </c>
      <c r="B858">
        <v>16800</v>
      </c>
      <c r="C858" t="s">
        <v>22550</v>
      </c>
      <c r="D858">
        <v>431</v>
      </c>
      <c r="E858" s="404">
        <v>171106450</v>
      </c>
      <c r="F858" s="415" t="str">
        <f t="shared" si="13"/>
        <v>Í1+&amp;MÈ0+Î</v>
      </c>
    </row>
    <row r="859" spans="1:6" ht="20.399999999999999">
      <c r="A859" s="403" t="s">
        <v>22551</v>
      </c>
      <c r="B859">
        <v>40800</v>
      </c>
      <c r="C859" t="s">
        <v>22552</v>
      </c>
      <c r="D859">
        <v>162</v>
      </c>
      <c r="E859" s="404">
        <v>171113381</v>
      </c>
      <c r="F859" s="415" t="str">
        <f t="shared" si="13"/>
        <v>Í1+-FÈ1*Î</v>
      </c>
    </row>
    <row r="860" spans="1:6" ht="20.399999999999999">
      <c r="A860" s="403" t="s">
        <v>22553</v>
      </c>
      <c r="B860">
        <v>32800</v>
      </c>
      <c r="C860" t="s">
        <v>22554</v>
      </c>
      <c r="D860">
        <v>284</v>
      </c>
      <c r="E860" s="404">
        <v>171106028</v>
      </c>
      <c r="F860" s="415" t="str">
        <f t="shared" si="13"/>
        <v>Í1+&amp;"È8}Î</v>
      </c>
    </row>
    <row r="861" spans="1:6" ht="20.399999999999999">
      <c r="A861" s="403" t="s">
        <v>22555</v>
      </c>
      <c r="B861">
        <v>26400</v>
      </c>
      <c r="C861" t="s">
        <v>22556</v>
      </c>
      <c r="D861">
        <v>236</v>
      </c>
      <c r="E861" s="404">
        <v>171105989</v>
      </c>
      <c r="F861" s="415" t="str">
        <f t="shared" si="13"/>
        <v>Í1+%ÆÈ9dÎ</v>
      </c>
    </row>
    <row r="862" spans="1:6" ht="20.399999999999999" hidden="1">
      <c r="A862" s="403" t="s">
        <v>22557</v>
      </c>
      <c r="B862">
        <v>50400</v>
      </c>
      <c r="C862" t="s">
        <v>22558</v>
      </c>
      <c r="D862">
        <v>560</v>
      </c>
      <c r="F862" s="415" t="e">
        <f t="shared" si="13"/>
        <v>#VALUE!</v>
      </c>
    </row>
    <row r="863" spans="1:6" ht="20.399999999999999">
      <c r="A863" s="403" t="s">
        <v>22559</v>
      </c>
      <c r="B863">
        <v>12000</v>
      </c>
      <c r="C863" t="s">
        <v>22560</v>
      </c>
      <c r="D863">
        <v>160</v>
      </c>
      <c r="E863" s="404">
        <v>171109233</v>
      </c>
      <c r="F863" s="415" t="str">
        <f t="shared" si="13"/>
        <v>Í1+)7È3UÎ</v>
      </c>
    </row>
    <row r="864" spans="1:6" ht="20.399999999999999">
      <c r="A864" s="403" t="s">
        <v>22561</v>
      </c>
      <c r="B864">
        <v>120800</v>
      </c>
      <c r="C864" t="s">
        <v>22562</v>
      </c>
      <c r="D864">
        <v>435</v>
      </c>
      <c r="E864" s="404">
        <v>171105653</v>
      </c>
      <c r="F864" s="415" t="str">
        <f t="shared" si="13"/>
        <v>Í1+%aÈ3#Î</v>
      </c>
    </row>
    <row r="865" spans="1:6" ht="20.399999999999999">
      <c r="A865" s="403" t="s">
        <v>22563</v>
      </c>
      <c r="B865">
        <v>7200</v>
      </c>
      <c r="C865" t="s">
        <v>22564</v>
      </c>
      <c r="D865">
        <v>110</v>
      </c>
      <c r="E865" s="404">
        <v>171112315</v>
      </c>
      <c r="F865" s="415" t="str">
        <f t="shared" si="13"/>
        <v>Í1+,?È5#Î</v>
      </c>
    </row>
    <row r="866" spans="1:6" ht="20.399999999999999">
      <c r="A866" s="403" t="s">
        <v>22565</v>
      </c>
      <c r="B866">
        <v>3400</v>
      </c>
      <c r="C866" t="s">
        <v>22566</v>
      </c>
      <c r="D866">
        <v>108</v>
      </c>
      <c r="E866" s="404">
        <v>171112313</v>
      </c>
      <c r="F866" s="415" t="str">
        <f t="shared" si="13"/>
        <v>Í1+,?È3~Î</v>
      </c>
    </row>
    <row r="867" spans="1:6" ht="20.399999999999999">
      <c r="A867" s="403" t="s">
        <v>22567</v>
      </c>
      <c r="B867">
        <v>7200</v>
      </c>
      <c r="C867" t="s">
        <v>22568</v>
      </c>
      <c r="D867">
        <v>109</v>
      </c>
      <c r="E867" s="404">
        <v>171112314</v>
      </c>
      <c r="F867" s="415" t="str">
        <f t="shared" si="13"/>
        <v>Í1+,?È4ÈÎ</v>
      </c>
    </row>
    <row r="868" spans="1:6" ht="20.399999999999999">
      <c r="A868" s="403" t="s">
        <v>22569</v>
      </c>
      <c r="B868">
        <v>13600</v>
      </c>
      <c r="C868" t="s">
        <v>22570</v>
      </c>
      <c r="D868">
        <v>407</v>
      </c>
      <c r="E868" s="404">
        <v>171116578</v>
      </c>
      <c r="F868" s="415" t="str">
        <f t="shared" si="13"/>
        <v>Í1+0YÈ8BÎ</v>
      </c>
    </row>
    <row r="869" spans="1:6" ht="20.399999999999999" hidden="1">
      <c r="A869" s="403" t="s">
        <v>22571</v>
      </c>
      <c r="B869">
        <v>18400</v>
      </c>
      <c r="C869" t="s">
        <v>22572</v>
      </c>
      <c r="D869">
        <v>34</v>
      </c>
      <c r="F869" s="415" t="e">
        <f t="shared" si="13"/>
        <v>#VALUE!</v>
      </c>
    </row>
    <row r="870" spans="1:6" ht="20.399999999999999">
      <c r="A870" s="403" t="s">
        <v>22573</v>
      </c>
      <c r="B870">
        <v>29600</v>
      </c>
      <c r="C870" t="s">
        <v>22574</v>
      </c>
      <c r="D870">
        <v>222</v>
      </c>
      <c r="E870" s="404">
        <v>171105933</v>
      </c>
      <c r="F870" s="415" t="str">
        <f t="shared" si="13"/>
        <v>Í1+%}È3,Î</v>
      </c>
    </row>
    <row r="871" spans="1:6" ht="20.399999999999999">
      <c r="A871" s="403" t="s">
        <v>22575</v>
      </c>
      <c r="B871">
        <v>4700</v>
      </c>
      <c r="C871" t="s">
        <v>22576</v>
      </c>
      <c r="D871">
        <v>371</v>
      </c>
      <c r="E871" s="404">
        <v>171113225</v>
      </c>
      <c r="F871" s="415" t="str">
        <f t="shared" si="13"/>
        <v>Í1+-6È5iÎ</v>
      </c>
    </row>
    <row r="872" spans="1:6" ht="20.399999999999999">
      <c r="A872" s="403" t="s">
        <v>22577</v>
      </c>
      <c r="B872">
        <v>12000</v>
      </c>
      <c r="C872" t="s">
        <v>22578</v>
      </c>
      <c r="D872">
        <v>232</v>
      </c>
      <c r="E872" s="404">
        <v>171109258</v>
      </c>
      <c r="F872" s="415" t="str">
        <f t="shared" si="13"/>
        <v>Í1+)9È8{Î</v>
      </c>
    </row>
    <row r="873" spans="1:6" ht="20.399999999999999" hidden="1">
      <c r="A873" s="403" t="s">
        <v>22579</v>
      </c>
      <c r="B873">
        <v>7200</v>
      </c>
      <c r="C873" t="s">
        <v>22580</v>
      </c>
      <c r="D873">
        <v>365</v>
      </c>
      <c r="F873" s="415" t="e">
        <f t="shared" si="13"/>
        <v>#VALUE!</v>
      </c>
    </row>
    <row r="874" spans="1:6" ht="20.399999999999999" hidden="1">
      <c r="A874" s="403" t="s">
        <v>22581</v>
      </c>
      <c r="B874">
        <v>26400</v>
      </c>
      <c r="C874" t="s">
        <v>22582</v>
      </c>
      <c r="D874">
        <v>588</v>
      </c>
      <c r="F874" s="415" t="e">
        <f t="shared" si="13"/>
        <v>#VALUE!</v>
      </c>
    </row>
    <row r="875" spans="1:6" ht="20.399999999999999">
      <c r="A875" s="403" t="s">
        <v>22583</v>
      </c>
      <c r="B875">
        <v>13600</v>
      </c>
      <c r="C875" t="s">
        <v>22584</v>
      </c>
      <c r="D875">
        <v>156</v>
      </c>
      <c r="E875" s="404">
        <v>171105446</v>
      </c>
      <c r="F875" s="415" t="str">
        <f t="shared" si="13"/>
        <v>Í1+%LÈ6HÎ</v>
      </c>
    </row>
    <row r="876" spans="1:6" ht="20.399999999999999" hidden="1">
      <c r="A876" s="403" t="s">
        <v>22585</v>
      </c>
      <c r="B876">
        <v>20000</v>
      </c>
      <c r="C876" t="s">
        <v>22586</v>
      </c>
      <c r="D876">
        <v>525</v>
      </c>
      <c r="F876" s="415" t="e">
        <f t="shared" si="13"/>
        <v>#VALUE!</v>
      </c>
    </row>
    <row r="877" spans="1:6" ht="20.399999999999999" hidden="1">
      <c r="A877" s="403" t="s">
        <v>22587</v>
      </c>
      <c r="B877">
        <v>151200</v>
      </c>
      <c r="C877" t="s">
        <v>22588</v>
      </c>
      <c r="D877">
        <v>492</v>
      </c>
      <c r="F877" s="415" t="e">
        <f t="shared" si="13"/>
        <v>#VALUE!</v>
      </c>
    </row>
    <row r="878" spans="1:6" ht="20.399999999999999">
      <c r="A878" s="403" t="s">
        <v>22589</v>
      </c>
      <c r="B878">
        <v>125600</v>
      </c>
      <c r="C878" t="s">
        <v>22590</v>
      </c>
      <c r="D878">
        <v>50</v>
      </c>
      <c r="E878" s="404">
        <v>171106253</v>
      </c>
      <c r="F878" s="415" t="str">
        <f t="shared" si="13"/>
        <v>Í1+&amp;9È3TÎ</v>
      </c>
    </row>
    <row r="879" spans="1:6" ht="20.399999999999999" hidden="1">
      <c r="A879" s="403" t="s">
        <v>22591</v>
      </c>
      <c r="B879">
        <v>37600</v>
      </c>
      <c r="C879" t="s">
        <v>22592</v>
      </c>
      <c r="D879">
        <v>579</v>
      </c>
      <c r="F879" s="415" t="e">
        <f t="shared" si="13"/>
        <v>#VALUE!</v>
      </c>
    </row>
    <row r="880" spans="1:6" ht="20.399999999999999" hidden="1">
      <c r="A880" s="403" t="s">
        <v>22593</v>
      </c>
      <c r="B880">
        <v>32800</v>
      </c>
      <c r="C880" t="s">
        <v>22594</v>
      </c>
      <c r="D880">
        <v>572</v>
      </c>
      <c r="F880" s="415" t="e">
        <f t="shared" si="13"/>
        <v>#VALUE!</v>
      </c>
    </row>
    <row r="881" spans="1:6" ht="20.399999999999999" hidden="1">
      <c r="A881" s="403" t="s">
        <v>22595</v>
      </c>
      <c r="B881">
        <v>28000</v>
      </c>
      <c r="C881" t="s">
        <v>22596</v>
      </c>
      <c r="D881">
        <v>547</v>
      </c>
      <c r="F881" s="415" t="e">
        <f t="shared" si="13"/>
        <v>#VALUE!</v>
      </c>
    </row>
    <row r="882" spans="1:6" ht="20.399999999999999">
      <c r="A882" s="403" t="s">
        <v>22597</v>
      </c>
      <c r="B882">
        <v>87200</v>
      </c>
      <c r="C882" t="s">
        <v>22598</v>
      </c>
      <c r="D882">
        <v>364</v>
      </c>
      <c r="E882" s="404">
        <v>171110163</v>
      </c>
      <c r="F882" s="415" t="str">
        <f t="shared" si="13"/>
        <v>Í1+*0È3&lt;Î</v>
      </c>
    </row>
    <row r="883" spans="1:6" ht="20.399999999999999">
      <c r="A883" s="403" t="s">
        <v>22599</v>
      </c>
      <c r="B883">
        <v>7200</v>
      </c>
      <c r="C883" t="s">
        <v>22600</v>
      </c>
      <c r="D883">
        <v>230</v>
      </c>
      <c r="E883" s="404">
        <v>171115565</v>
      </c>
      <c r="F883" s="415" t="str">
        <f t="shared" si="13"/>
        <v>Í1+/XÈ5)Î</v>
      </c>
    </row>
    <row r="884" spans="1:6" ht="20.399999999999999">
      <c r="A884" s="403" t="s">
        <v>22601</v>
      </c>
      <c r="B884">
        <v>28000</v>
      </c>
      <c r="C884" t="s">
        <v>22602</v>
      </c>
      <c r="D884">
        <v>410</v>
      </c>
      <c r="E884" s="404">
        <v>171106430</v>
      </c>
      <c r="F884" s="415" t="str">
        <f t="shared" si="13"/>
        <v>Í1+&amp;KÈ0#Î</v>
      </c>
    </row>
    <row r="885" spans="1:6" ht="20.399999999999999">
      <c r="A885" s="403" t="s">
        <v>22603</v>
      </c>
      <c r="B885">
        <v>15200</v>
      </c>
      <c r="C885" t="s">
        <v>22604</v>
      </c>
      <c r="D885">
        <v>159</v>
      </c>
      <c r="E885" s="404">
        <v>171112363</v>
      </c>
      <c r="F885" s="415" t="str">
        <f t="shared" si="13"/>
        <v>Í1+,DÈ3+Î</v>
      </c>
    </row>
    <row r="886" spans="1:6" ht="20.399999999999999">
      <c r="A886" s="403" t="s">
        <v>22605</v>
      </c>
      <c r="B886">
        <v>39200</v>
      </c>
      <c r="C886" t="s">
        <v>22606</v>
      </c>
      <c r="D886">
        <v>463</v>
      </c>
      <c r="E886" s="404">
        <v>171108053</v>
      </c>
      <c r="F886" s="415" t="str">
        <f t="shared" si="13"/>
        <v>Í1+(%È3qÎ</v>
      </c>
    </row>
    <row r="887" spans="1:6" ht="20.399999999999999">
      <c r="A887" s="403" t="s">
        <v>22607</v>
      </c>
      <c r="B887">
        <v>16800</v>
      </c>
      <c r="C887" t="s">
        <v>22608</v>
      </c>
      <c r="D887">
        <v>133</v>
      </c>
      <c r="E887" s="404">
        <v>171105755</v>
      </c>
      <c r="F887" s="415" t="str">
        <f t="shared" si="13"/>
        <v>Í1+%kÈ5WÎ</v>
      </c>
    </row>
    <row r="888" spans="1:6" ht="20.399999999999999">
      <c r="A888" s="403" t="s">
        <v>22609</v>
      </c>
      <c r="B888">
        <v>98400</v>
      </c>
      <c r="C888" t="s">
        <v>22610</v>
      </c>
      <c r="D888">
        <v>47</v>
      </c>
      <c r="E888" s="404">
        <v>171110213</v>
      </c>
      <c r="F888" s="415" t="str">
        <f t="shared" si="13"/>
        <v>Í1+*5È3PÎ</v>
      </c>
    </row>
    <row r="889" spans="1:6" ht="20.399999999999999">
      <c r="A889" s="403" t="s">
        <v>22611</v>
      </c>
      <c r="B889">
        <v>29600</v>
      </c>
      <c r="C889" t="s">
        <v>22612</v>
      </c>
      <c r="D889">
        <v>269</v>
      </c>
      <c r="E889" s="404">
        <v>171112877</v>
      </c>
      <c r="F889" s="415" t="str">
        <f t="shared" si="13"/>
        <v>Í1+,wÈ7AÎ</v>
      </c>
    </row>
    <row r="890" spans="1:6" ht="20.399999999999999">
      <c r="A890" s="403" t="s">
        <v>22613</v>
      </c>
      <c r="B890">
        <v>20000</v>
      </c>
      <c r="C890" t="s">
        <v>22614</v>
      </c>
      <c r="D890">
        <v>2</v>
      </c>
      <c r="E890" s="404">
        <v>171105634</v>
      </c>
      <c r="F890" s="415" t="str">
        <f t="shared" si="13"/>
        <v>Í1+%_È4!Î</v>
      </c>
    </row>
    <row r="891" spans="1:6" ht="20.399999999999999">
      <c r="A891" s="403" t="s">
        <v>22615</v>
      </c>
      <c r="B891">
        <v>32800</v>
      </c>
      <c r="C891" t="s">
        <v>22616</v>
      </c>
      <c r="D891">
        <v>348</v>
      </c>
      <c r="E891" s="404">
        <v>171105953</v>
      </c>
      <c r="F891" s="415" t="str">
        <f t="shared" si="13"/>
        <v>Í1+%ÃÈ34Î</v>
      </c>
    </row>
    <row r="892" spans="1:6" ht="20.399999999999999" hidden="1">
      <c r="A892" s="403" t="s">
        <v>22617</v>
      </c>
      <c r="B892">
        <v>76000</v>
      </c>
      <c r="C892" t="s">
        <v>22618</v>
      </c>
      <c r="D892">
        <v>148</v>
      </c>
      <c r="F892" s="415" t="e">
        <f t="shared" si="13"/>
        <v>#VALUE!</v>
      </c>
    </row>
    <row r="893" spans="1:6" ht="20.399999999999999" hidden="1">
      <c r="A893" s="403" t="s">
        <v>22619</v>
      </c>
      <c r="B893">
        <v>63200</v>
      </c>
      <c r="C893" t="s">
        <v>22620</v>
      </c>
      <c r="D893">
        <v>576</v>
      </c>
      <c r="F893" s="415" t="e">
        <f t="shared" si="13"/>
        <v>#VALUE!</v>
      </c>
    </row>
    <row r="894" spans="1:6" ht="20.399999999999999">
      <c r="A894" s="403" t="s">
        <v>22621</v>
      </c>
      <c r="B894">
        <v>63200</v>
      </c>
      <c r="C894" t="s">
        <v>22622</v>
      </c>
      <c r="D894">
        <v>136</v>
      </c>
      <c r="E894" s="404">
        <v>171107484</v>
      </c>
      <c r="F894" s="415" t="str">
        <f t="shared" si="13"/>
        <v>Í1+'PÈ4RÎ</v>
      </c>
    </row>
    <row r="895" spans="1:6" ht="20.399999999999999" hidden="1">
      <c r="A895" s="403" t="s">
        <v>22623</v>
      </c>
      <c r="B895">
        <v>3400</v>
      </c>
      <c r="C895" t="s">
        <v>22624</v>
      </c>
      <c r="D895">
        <v>430</v>
      </c>
      <c r="F895" s="415" t="e">
        <f t="shared" si="13"/>
        <v>#VALUE!</v>
      </c>
    </row>
    <row r="896" spans="1:6" ht="20.399999999999999" hidden="1">
      <c r="A896" s="403" t="s">
        <v>22625</v>
      </c>
      <c r="B896">
        <v>3400</v>
      </c>
      <c r="C896" t="s">
        <v>22626</v>
      </c>
      <c r="D896">
        <v>288</v>
      </c>
      <c r="F896" s="415" t="e">
        <f t="shared" si="13"/>
        <v>#VALUE!</v>
      </c>
    </row>
    <row r="897" spans="1:6" ht="20.399999999999999" hidden="1">
      <c r="A897" s="403" t="s">
        <v>22627</v>
      </c>
      <c r="B897">
        <v>7200</v>
      </c>
      <c r="C897" t="s">
        <v>22628</v>
      </c>
      <c r="D897">
        <v>299</v>
      </c>
      <c r="F897" s="415" t="e">
        <f t="shared" si="13"/>
        <v>#VALUE!</v>
      </c>
    </row>
    <row r="898" spans="1:6" ht="20.399999999999999" hidden="1">
      <c r="A898" s="403" t="s">
        <v>22629</v>
      </c>
      <c r="B898">
        <v>13600</v>
      </c>
      <c r="C898" t="s">
        <v>22630</v>
      </c>
      <c r="D898">
        <v>300</v>
      </c>
      <c r="F898" s="415" t="e">
        <f t="shared" si="13"/>
        <v>#VALUE!</v>
      </c>
    </row>
    <row r="899" spans="1:6" ht="20.399999999999999">
      <c r="A899" s="403" t="s">
        <v>22631</v>
      </c>
      <c r="B899">
        <v>23200</v>
      </c>
      <c r="C899" t="s">
        <v>22632</v>
      </c>
      <c r="D899">
        <v>222</v>
      </c>
      <c r="E899" s="404">
        <v>171108393</v>
      </c>
      <c r="F899" s="415" t="str">
        <f t="shared" ref="F899:F962" si="14">Code128(E899)</f>
        <v>Í1+(GÈ3+Î</v>
      </c>
    </row>
    <row r="900" spans="1:6" ht="20.399999999999999" hidden="1">
      <c r="A900" s="403" t="s">
        <v>22633</v>
      </c>
      <c r="B900">
        <v>2100</v>
      </c>
      <c r="C900" t="s">
        <v>22634</v>
      </c>
      <c r="D900">
        <v>532</v>
      </c>
      <c r="F900" s="415" t="e">
        <f t="shared" si="14"/>
        <v>#VALUE!</v>
      </c>
    </row>
    <row r="901" spans="1:6" ht="20.399999999999999" hidden="1">
      <c r="A901" s="403" t="s">
        <v>22635</v>
      </c>
      <c r="B901">
        <v>13600</v>
      </c>
      <c r="C901" t="s">
        <v>22636</v>
      </c>
      <c r="D901">
        <v>531</v>
      </c>
      <c r="F901" s="415" t="e">
        <f t="shared" si="14"/>
        <v>#VALUE!</v>
      </c>
    </row>
    <row r="902" spans="1:6" ht="20.399999999999999">
      <c r="A902" s="403" t="s">
        <v>22637</v>
      </c>
      <c r="B902">
        <v>10400</v>
      </c>
      <c r="C902" t="s">
        <v>22638</v>
      </c>
      <c r="D902">
        <v>8</v>
      </c>
      <c r="E902" s="404">
        <v>171118839</v>
      </c>
      <c r="F902" s="415" t="str">
        <f t="shared" si="14"/>
        <v>Í1+2sÈ9OÎ</v>
      </c>
    </row>
    <row r="903" spans="1:6" ht="20.399999999999999">
      <c r="A903" s="403" t="s">
        <v>22639</v>
      </c>
      <c r="B903">
        <v>10400</v>
      </c>
      <c r="C903" t="s">
        <v>22640</v>
      </c>
      <c r="D903">
        <v>13</v>
      </c>
      <c r="E903" s="404">
        <v>171118844</v>
      </c>
      <c r="F903" s="415" t="str">
        <f t="shared" si="14"/>
        <v>Í1+2tÈ45Î</v>
      </c>
    </row>
    <row r="904" spans="1:6" ht="20.399999999999999">
      <c r="A904" s="403" t="s">
        <v>22641</v>
      </c>
      <c r="B904">
        <v>8800</v>
      </c>
      <c r="C904" t="s">
        <v>22642</v>
      </c>
      <c r="D904">
        <v>12</v>
      </c>
      <c r="E904" s="404">
        <v>171113248</v>
      </c>
      <c r="F904" s="415" t="str">
        <f t="shared" si="14"/>
        <v>Í1+-8È8ÇÎ</v>
      </c>
    </row>
    <row r="905" spans="1:6" ht="20.399999999999999" hidden="1">
      <c r="A905" s="403" t="s">
        <v>22643</v>
      </c>
      <c r="B905">
        <v>44000</v>
      </c>
      <c r="C905" t="s">
        <v>22644</v>
      </c>
      <c r="D905">
        <v>593</v>
      </c>
      <c r="F905" s="415" t="e">
        <f t="shared" si="14"/>
        <v>#VALUE!</v>
      </c>
    </row>
    <row r="906" spans="1:6" ht="20.399999999999999">
      <c r="A906" s="403" t="s">
        <v>22645</v>
      </c>
      <c r="B906">
        <v>10400</v>
      </c>
      <c r="C906" t="s">
        <v>22646</v>
      </c>
      <c r="D906">
        <v>84</v>
      </c>
      <c r="E906" s="404">
        <v>171111351</v>
      </c>
      <c r="F906" s="415" t="str">
        <f t="shared" si="14"/>
        <v>Í1++CÈ1ÃÎ</v>
      </c>
    </row>
    <row r="907" spans="1:6" ht="20.399999999999999">
      <c r="A907" s="403" t="s">
        <v>22647</v>
      </c>
      <c r="B907">
        <v>23200</v>
      </c>
      <c r="C907" t="s">
        <v>22648</v>
      </c>
      <c r="D907">
        <v>26</v>
      </c>
      <c r="E907" s="404">
        <v>171108293</v>
      </c>
      <c r="F907" s="415" t="str">
        <f t="shared" si="14"/>
        <v>Í1+(=È3jÎ</v>
      </c>
    </row>
    <row r="908" spans="1:6" ht="20.399999999999999">
      <c r="A908" s="403" t="s">
        <v>22649</v>
      </c>
      <c r="B908">
        <v>10400</v>
      </c>
      <c r="C908" t="s">
        <v>22650</v>
      </c>
      <c r="D908">
        <v>222</v>
      </c>
      <c r="E908" s="404">
        <v>171115170</v>
      </c>
      <c r="F908" s="415" t="str">
        <f t="shared" si="14"/>
        <v>Í1+/1È0=Î</v>
      </c>
    </row>
    <row r="909" spans="1:6" ht="20.399999999999999">
      <c r="A909" s="403" t="s">
        <v>22651</v>
      </c>
      <c r="B909">
        <v>7200</v>
      </c>
      <c r="C909" t="s">
        <v>22652</v>
      </c>
      <c r="D909">
        <v>140</v>
      </c>
      <c r="E909" s="404">
        <v>171113373</v>
      </c>
      <c r="F909" s="415" t="str">
        <f t="shared" si="14"/>
        <v>Í1+-EÈ32Î</v>
      </c>
    </row>
    <row r="910" spans="1:6" ht="20.399999999999999">
      <c r="A910" s="403" t="s">
        <v>22653</v>
      </c>
      <c r="B910">
        <v>10400</v>
      </c>
      <c r="C910" t="s">
        <v>22654</v>
      </c>
      <c r="D910">
        <v>67</v>
      </c>
      <c r="E910" s="404">
        <v>171108270</v>
      </c>
      <c r="F910" s="415" t="str">
        <f t="shared" si="14"/>
        <v>Í1+(;È0PÎ</v>
      </c>
    </row>
    <row r="911" spans="1:6" ht="20.399999999999999">
      <c r="A911" s="403" t="s">
        <v>22655</v>
      </c>
      <c r="B911">
        <v>20000</v>
      </c>
      <c r="C911" t="s">
        <v>22656</v>
      </c>
      <c r="D911">
        <v>197</v>
      </c>
      <c r="E911" s="404">
        <v>171112400</v>
      </c>
      <c r="F911" s="415" t="str">
        <f t="shared" si="14"/>
        <v>Í1+,HÈ0)Î</v>
      </c>
    </row>
    <row r="912" spans="1:6" ht="20.399999999999999" hidden="1">
      <c r="A912" s="403" t="s">
        <v>22657</v>
      </c>
      <c r="B912">
        <v>18400</v>
      </c>
      <c r="C912" t="s">
        <v>22658</v>
      </c>
      <c r="D912">
        <v>135</v>
      </c>
      <c r="F912" s="415" t="e">
        <f t="shared" si="14"/>
        <v>#VALUE!</v>
      </c>
    </row>
    <row r="913" spans="1:6" ht="20.399999999999999">
      <c r="A913" s="403" t="s">
        <v>22659</v>
      </c>
      <c r="B913">
        <v>20000</v>
      </c>
      <c r="C913" t="s">
        <v>22660</v>
      </c>
      <c r="D913">
        <v>169</v>
      </c>
      <c r="E913" s="404">
        <v>171105967</v>
      </c>
      <c r="F913" s="415" t="str">
        <f t="shared" si="14"/>
        <v>Í1+%ÄÈ7PÎ</v>
      </c>
    </row>
    <row r="914" spans="1:6" ht="20.399999999999999">
      <c r="A914" s="403" t="s">
        <v>22661</v>
      </c>
      <c r="B914">
        <v>4700</v>
      </c>
      <c r="C914" t="s">
        <v>22662</v>
      </c>
      <c r="D914">
        <v>379</v>
      </c>
      <c r="E914" s="404">
        <v>171106186</v>
      </c>
      <c r="F914" s="415" t="str">
        <f t="shared" si="14"/>
        <v>Í1+&amp;2È6JÎ</v>
      </c>
    </row>
    <row r="915" spans="1:6" ht="20.399999999999999">
      <c r="A915" s="403" t="s">
        <v>428</v>
      </c>
      <c r="B915">
        <v>56800</v>
      </c>
      <c r="C915" t="s">
        <v>22663</v>
      </c>
      <c r="D915">
        <v>158</v>
      </c>
      <c r="E915" s="404">
        <v>171106181</v>
      </c>
      <c r="F915" s="415" t="str">
        <f t="shared" si="14"/>
        <v>Í1+&amp;2È1,Î</v>
      </c>
    </row>
    <row r="916" spans="1:6" ht="20.399999999999999">
      <c r="A916" s="403" t="s">
        <v>8087</v>
      </c>
      <c r="B916">
        <v>36000</v>
      </c>
      <c r="C916" t="s">
        <v>22664</v>
      </c>
      <c r="D916">
        <v>205</v>
      </c>
      <c r="E916" s="404">
        <v>171110438</v>
      </c>
      <c r="F916" s="415" t="str">
        <f t="shared" si="14"/>
        <v>Í1+*KÈ8_Î</v>
      </c>
    </row>
    <row r="917" spans="1:6" ht="20.399999999999999" hidden="1">
      <c r="A917" s="403" t="s">
        <v>22665</v>
      </c>
      <c r="B917">
        <v>32800</v>
      </c>
      <c r="C917" t="s">
        <v>22666</v>
      </c>
      <c r="D917">
        <v>500</v>
      </c>
      <c r="F917" s="415" t="e">
        <f t="shared" si="14"/>
        <v>#VALUE!</v>
      </c>
    </row>
    <row r="918" spans="1:6" ht="20.399999999999999">
      <c r="A918" s="403" t="s">
        <v>22667</v>
      </c>
      <c r="B918">
        <v>18400</v>
      </c>
      <c r="C918" t="s">
        <v>22668</v>
      </c>
      <c r="D918">
        <v>148</v>
      </c>
      <c r="E918" s="404">
        <v>171106297</v>
      </c>
      <c r="F918" s="415" t="str">
        <f t="shared" si="14"/>
        <v>Í1+&amp;=È7|Î</v>
      </c>
    </row>
    <row r="919" spans="1:6" ht="20.399999999999999">
      <c r="A919" s="403" t="s">
        <v>22669</v>
      </c>
      <c r="B919">
        <v>237600</v>
      </c>
      <c r="C919" t="s">
        <v>22670</v>
      </c>
      <c r="D919">
        <v>461</v>
      </c>
      <c r="E919" s="404">
        <v>171109122</v>
      </c>
      <c r="F919" s="415" t="str">
        <f t="shared" si="14"/>
        <v>Í1+),È2#Î</v>
      </c>
    </row>
    <row r="920" spans="1:6" ht="20.399999999999999" hidden="1">
      <c r="A920" s="403" t="s">
        <v>22671</v>
      </c>
      <c r="B920">
        <v>12000</v>
      </c>
      <c r="C920" t="s">
        <v>22672</v>
      </c>
      <c r="D920">
        <v>250</v>
      </c>
      <c r="F920" s="415" t="e">
        <f t="shared" si="14"/>
        <v>#VALUE!</v>
      </c>
    </row>
    <row r="921" spans="1:6" ht="20.399999999999999">
      <c r="A921" s="403" t="s">
        <v>22673</v>
      </c>
      <c r="B921">
        <v>4700</v>
      </c>
      <c r="C921" t="s">
        <v>22674</v>
      </c>
      <c r="D921">
        <v>308</v>
      </c>
      <c r="E921" s="404">
        <v>171108023</v>
      </c>
      <c r="F921" s="415" t="str">
        <f t="shared" si="14"/>
        <v>Í1+("È3eÎ</v>
      </c>
    </row>
    <row r="922" spans="1:6" ht="20.399999999999999">
      <c r="A922" s="403" t="s">
        <v>22675</v>
      </c>
      <c r="B922">
        <v>20000</v>
      </c>
      <c r="C922" t="s">
        <v>22676</v>
      </c>
      <c r="D922">
        <v>347</v>
      </c>
      <c r="E922" s="404">
        <v>171112942</v>
      </c>
      <c r="F922" s="415" t="str">
        <f t="shared" si="14"/>
        <v>Í1+,~È2?Î</v>
      </c>
    </row>
    <row r="923" spans="1:6" ht="20.399999999999999">
      <c r="A923" s="403" t="s">
        <v>22677</v>
      </c>
      <c r="B923">
        <v>21600</v>
      </c>
      <c r="C923" t="s">
        <v>22678</v>
      </c>
      <c r="D923">
        <v>164</v>
      </c>
      <c r="E923" s="404">
        <v>171112368</v>
      </c>
      <c r="F923" s="415" t="str">
        <f t="shared" si="14"/>
        <v>Í1+,DÈ8IÎ</v>
      </c>
    </row>
    <row r="924" spans="1:6" ht="20.399999999999999">
      <c r="A924" s="403" t="s">
        <v>22679</v>
      </c>
      <c r="B924">
        <v>72800</v>
      </c>
      <c r="C924" t="s">
        <v>22680</v>
      </c>
      <c r="D924">
        <v>473</v>
      </c>
      <c r="E924" s="404">
        <v>171111532</v>
      </c>
      <c r="F924" s="415" t="str">
        <f t="shared" si="14"/>
        <v>Í1++UÈ2fÎ</v>
      </c>
    </row>
    <row r="925" spans="1:6" ht="20.399999999999999" hidden="1">
      <c r="A925" s="403" t="s">
        <v>22681</v>
      </c>
      <c r="B925">
        <v>18400</v>
      </c>
      <c r="C925" t="s">
        <v>22682</v>
      </c>
      <c r="D925">
        <v>534</v>
      </c>
      <c r="F925" s="415" t="e">
        <f t="shared" si="14"/>
        <v>#VALUE!</v>
      </c>
    </row>
    <row r="926" spans="1:6" ht="20.399999999999999">
      <c r="A926" s="403" t="s">
        <v>22683</v>
      </c>
      <c r="B926">
        <v>3400</v>
      </c>
      <c r="C926" t="s">
        <v>22684</v>
      </c>
      <c r="D926">
        <v>390</v>
      </c>
      <c r="E926" s="404">
        <v>171113462</v>
      </c>
      <c r="F926" s="415" t="str">
        <f t="shared" si="14"/>
        <v>Í1+-NÈ2PÎ</v>
      </c>
    </row>
    <row r="927" spans="1:6" ht="20.399999999999999" hidden="1">
      <c r="A927" s="403" t="s">
        <v>22685</v>
      </c>
      <c r="B927">
        <v>23200</v>
      </c>
      <c r="C927" t="s">
        <v>22686</v>
      </c>
      <c r="D927">
        <v>530</v>
      </c>
      <c r="F927" s="415" t="e">
        <f t="shared" si="14"/>
        <v>#VALUE!</v>
      </c>
    </row>
    <row r="928" spans="1:6" ht="20.399999999999999">
      <c r="A928" s="403" t="s">
        <v>22687</v>
      </c>
      <c r="B928">
        <v>3400</v>
      </c>
      <c r="C928" t="s">
        <v>22688</v>
      </c>
      <c r="D928">
        <v>449</v>
      </c>
      <c r="E928" s="404">
        <v>171113547</v>
      </c>
      <c r="F928" s="415" t="str">
        <f t="shared" si="14"/>
        <v>Í1+-VÈ7'Î</v>
      </c>
    </row>
    <row r="929" spans="1:6" ht="20.399999999999999">
      <c r="A929" s="403" t="s">
        <v>22689</v>
      </c>
      <c r="B929">
        <v>8800</v>
      </c>
      <c r="C929" t="s">
        <v>22690</v>
      </c>
      <c r="D929">
        <v>194</v>
      </c>
      <c r="E929" s="404">
        <v>171109191</v>
      </c>
      <c r="F929" s="415" t="str">
        <f t="shared" si="14"/>
        <v>Í1+)3È19Î</v>
      </c>
    </row>
    <row r="930" spans="1:6" ht="20.399999999999999">
      <c r="A930" s="403" t="s">
        <v>22691</v>
      </c>
      <c r="B930">
        <v>44000</v>
      </c>
      <c r="C930" t="s">
        <v>22692</v>
      </c>
      <c r="D930">
        <v>458</v>
      </c>
      <c r="E930" s="404">
        <v>171105870</v>
      </c>
      <c r="F930" s="415" t="str">
        <f t="shared" si="14"/>
        <v>Í1+%wÈ0iÎ</v>
      </c>
    </row>
    <row r="931" spans="1:6" ht="20.399999999999999" hidden="1">
      <c r="A931" s="403" t="s">
        <v>22693</v>
      </c>
      <c r="B931">
        <v>15200</v>
      </c>
      <c r="C931" t="s">
        <v>22694</v>
      </c>
      <c r="D931">
        <v>591</v>
      </c>
      <c r="F931" s="415" t="e">
        <f t="shared" si="14"/>
        <v>#VALUE!</v>
      </c>
    </row>
    <row r="932" spans="1:6" ht="20.399999999999999" hidden="1">
      <c r="A932" s="403" t="s">
        <v>22695</v>
      </c>
      <c r="B932">
        <v>24800</v>
      </c>
      <c r="C932" t="s">
        <v>22696</v>
      </c>
      <c r="D932">
        <v>590</v>
      </c>
      <c r="F932" s="415" t="e">
        <f t="shared" si="14"/>
        <v>#VALUE!</v>
      </c>
    </row>
    <row r="933" spans="1:6" ht="20.399999999999999" hidden="1">
      <c r="A933" s="403" t="s">
        <v>22697</v>
      </c>
      <c r="B933">
        <v>20000</v>
      </c>
      <c r="C933" t="s">
        <v>22698</v>
      </c>
      <c r="D933">
        <v>527</v>
      </c>
      <c r="F933" s="415" t="e">
        <f t="shared" si="14"/>
        <v>#VALUE!</v>
      </c>
    </row>
    <row r="934" spans="1:6" ht="20.399999999999999">
      <c r="A934" s="403" t="s">
        <v>22699</v>
      </c>
      <c r="B934">
        <v>36000</v>
      </c>
      <c r="C934" t="s">
        <v>22700</v>
      </c>
      <c r="D934">
        <v>123</v>
      </c>
      <c r="E934" s="404">
        <v>171109241</v>
      </c>
      <c r="F934" s="415" t="str">
        <f t="shared" si="14"/>
        <v>Í1+)8È1MÎ</v>
      </c>
    </row>
    <row r="935" spans="1:6" ht="20.399999999999999">
      <c r="A935" s="403" t="s">
        <v>22701</v>
      </c>
      <c r="B935">
        <v>18400</v>
      </c>
      <c r="C935" t="s">
        <v>22702</v>
      </c>
      <c r="D935">
        <v>99</v>
      </c>
      <c r="E935" s="404">
        <v>171109235</v>
      </c>
      <c r="F935" s="415" t="str">
        <f t="shared" si="14"/>
        <v>Í1+)7È5aÎ</v>
      </c>
    </row>
    <row r="936" spans="1:6" ht="20.399999999999999">
      <c r="A936" s="403" t="s">
        <v>22703</v>
      </c>
      <c r="B936">
        <v>3400</v>
      </c>
      <c r="C936" t="s">
        <v>22704</v>
      </c>
      <c r="D936">
        <v>231</v>
      </c>
      <c r="E936" s="404">
        <v>171109234</v>
      </c>
      <c r="F936" s="415" t="str">
        <f t="shared" si="14"/>
        <v>Í1+)7È4[Î</v>
      </c>
    </row>
    <row r="937" spans="1:6" ht="20.399999999999999">
      <c r="A937" s="403" t="s">
        <v>22705</v>
      </c>
      <c r="B937">
        <v>20000</v>
      </c>
      <c r="C937" t="s">
        <v>22706</v>
      </c>
      <c r="D937">
        <v>409</v>
      </c>
      <c r="E937" s="404">
        <v>171110476</v>
      </c>
      <c r="F937" s="415" t="str">
        <f t="shared" si="14"/>
        <v>Í1+*OÈ6cÎ</v>
      </c>
    </row>
    <row r="938" spans="1:6" ht="20.399999999999999">
      <c r="A938" s="403" t="s">
        <v>22707</v>
      </c>
      <c r="B938">
        <v>39200</v>
      </c>
      <c r="C938" t="s">
        <v>22708</v>
      </c>
      <c r="D938">
        <v>40</v>
      </c>
      <c r="E938" s="404">
        <v>171105129</v>
      </c>
      <c r="F938" s="415" t="str">
        <f t="shared" si="14"/>
        <v>Í1+%,È9AÎ</v>
      </c>
    </row>
    <row r="939" spans="1:6" ht="20.399999999999999">
      <c r="A939" s="403" t="s">
        <v>22709</v>
      </c>
      <c r="B939">
        <v>8800</v>
      </c>
      <c r="C939" t="s">
        <v>22710</v>
      </c>
      <c r="D939">
        <v>168</v>
      </c>
      <c r="E939" s="404">
        <v>171110388</v>
      </c>
      <c r="F939" s="415" t="str">
        <f t="shared" si="14"/>
        <v>Í1+*FÈ8KÎ</v>
      </c>
    </row>
    <row r="940" spans="1:6" ht="20.399999999999999">
      <c r="A940" s="403" t="s">
        <v>22711</v>
      </c>
      <c r="B940">
        <v>40800</v>
      </c>
      <c r="C940" t="s">
        <v>22712</v>
      </c>
      <c r="D940">
        <v>167</v>
      </c>
      <c r="E940" s="404">
        <v>171110387</v>
      </c>
      <c r="F940" s="415" t="str">
        <f t="shared" si="14"/>
        <v>Í1+*FÈ7EÎ</v>
      </c>
    </row>
    <row r="941" spans="1:6" ht="20.399999999999999">
      <c r="A941" s="403" t="s">
        <v>22713</v>
      </c>
      <c r="B941">
        <v>39200</v>
      </c>
      <c r="C941" t="s">
        <v>22714</v>
      </c>
      <c r="D941">
        <v>344</v>
      </c>
      <c r="E941" s="404">
        <v>171105823</v>
      </c>
      <c r="F941" s="415" t="str">
        <f t="shared" si="14"/>
        <v>Í1+%rÈ3gÎ</v>
      </c>
    </row>
    <row r="942" spans="1:6" ht="20.399999999999999">
      <c r="A942" s="403" t="s">
        <v>22715</v>
      </c>
      <c r="B942">
        <v>74400</v>
      </c>
      <c r="C942" t="s">
        <v>22716</v>
      </c>
      <c r="D942">
        <v>38</v>
      </c>
      <c r="E942" s="404">
        <v>171105863</v>
      </c>
      <c r="F942" s="415" t="str">
        <f t="shared" si="14"/>
        <v>Í1+%vÈ3wÎ</v>
      </c>
    </row>
    <row r="943" spans="1:6" ht="20.399999999999999">
      <c r="A943" s="403" t="s">
        <v>22717</v>
      </c>
      <c r="B943">
        <v>20000</v>
      </c>
      <c r="C943" t="s">
        <v>22718</v>
      </c>
      <c r="D943">
        <v>170</v>
      </c>
      <c r="E943" s="404">
        <v>171111480</v>
      </c>
      <c r="F943" s="415" t="str">
        <f t="shared" si="14"/>
        <v>Í1++PÈ0FÎ</v>
      </c>
    </row>
    <row r="944" spans="1:6" ht="20.399999999999999">
      <c r="A944" s="403" t="s">
        <v>9681</v>
      </c>
      <c r="B944">
        <v>7200</v>
      </c>
      <c r="C944" t="s">
        <v>22719</v>
      </c>
      <c r="D944">
        <v>67</v>
      </c>
      <c r="E944" s="404">
        <v>171111479</v>
      </c>
      <c r="F944" s="415" t="str">
        <f t="shared" si="14"/>
        <v>Í1++OÈ9xÎ</v>
      </c>
    </row>
    <row r="945" spans="1:6" ht="20.399999999999999">
      <c r="A945" s="403" t="s">
        <v>22720</v>
      </c>
      <c r="B945">
        <v>8800</v>
      </c>
      <c r="C945" t="s">
        <v>22721</v>
      </c>
      <c r="D945">
        <v>33</v>
      </c>
      <c r="E945" s="404">
        <v>171106249</v>
      </c>
      <c r="F945" s="415" t="str">
        <f t="shared" si="14"/>
        <v>Í1+&amp;8È9tÎ</v>
      </c>
    </row>
    <row r="946" spans="1:6" ht="20.399999999999999">
      <c r="A946" s="403" t="s">
        <v>22722</v>
      </c>
      <c r="B946">
        <v>10400</v>
      </c>
      <c r="C946" t="s">
        <v>22723</v>
      </c>
      <c r="D946">
        <v>107</v>
      </c>
      <c r="E946" s="404">
        <v>171116303</v>
      </c>
      <c r="F946" s="415" t="str">
        <f t="shared" si="14"/>
        <v>Í1+0&gt;È3ÊÎ</v>
      </c>
    </row>
    <row r="947" spans="1:6" ht="20.399999999999999">
      <c r="A947" s="403" t="s">
        <v>22724</v>
      </c>
      <c r="B947">
        <v>7200</v>
      </c>
      <c r="C947" t="s">
        <v>22725</v>
      </c>
      <c r="D947">
        <v>106</v>
      </c>
      <c r="E947" s="404">
        <v>171116302</v>
      </c>
      <c r="F947" s="415" t="str">
        <f t="shared" si="14"/>
        <v>Í1+0&gt;È2ÄÎ</v>
      </c>
    </row>
    <row r="948" spans="1:6" ht="20.399999999999999">
      <c r="A948" s="403" t="s">
        <v>22726</v>
      </c>
      <c r="B948">
        <v>24800</v>
      </c>
      <c r="C948" t="s">
        <v>22727</v>
      </c>
      <c r="D948">
        <v>198</v>
      </c>
      <c r="E948" s="404">
        <v>171106081</v>
      </c>
      <c r="F948" s="415" t="str">
        <f t="shared" si="14"/>
        <v>Í1+&amp;(È1kÎ</v>
      </c>
    </row>
    <row r="949" spans="1:6" ht="20.399999999999999">
      <c r="A949" s="403" t="s">
        <v>22728</v>
      </c>
      <c r="B949">
        <v>15200</v>
      </c>
      <c r="C949" t="s">
        <v>22729</v>
      </c>
      <c r="D949">
        <v>154</v>
      </c>
      <c r="E949" s="404">
        <v>171108373</v>
      </c>
      <c r="F949" s="415" t="str">
        <f t="shared" si="14"/>
        <v>Í1+(EÈ3#Î</v>
      </c>
    </row>
    <row r="950" spans="1:6" ht="20.399999999999999">
      <c r="A950" s="403" t="s">
        <v>16284</v>
      </c>
      <c r="B950">
        <v>16800</v>
      </c>
      <c r="C950" t="s">
        <v>22730</v>
      </c>
      <c r="D950">
        <v>96</v>
      </c>
      <c r="E950" s="404">
        <v>171107448</v>
      </c>
      <c r="F950" s="415" t="str">
        <f t="shared" si="14"/>
        <v>Í1+'LÈ8ZÎ</v>
      </c>
    </row>
    <row r="951" spans="1:6" ht="20.399999999999999">
      <c r="A951" s="403" t="s">
        <v>22731</v>
      </c>
      <c r="B951">
        <v>72800</v>
      </c>
      <c r="C951" t="s">
        <v>22732</v>
      </c>
      <c r="D951">
        <v>361</v>
      </c>
      <c r="E951" s="404">
        <v>171109323</v>
      </c>
      <c r="F951" s="415" t="str">
        <f t="shared" si="14"/>
        <v>Í1+)@È3yÎ</v>
      </c>
    </row>
    <row r="952" spans="1:6" ht="20.399999999999999">
      <c r="A952" s="403" t="s">
        <v>22731</v>
      </c>
      <c r="B952">
        <v>44000</v>
      </c>
      <c r="C952" t="s">
        <v>22733</v>
      </c>
      <c r="D952">
        <v>463</v>
      </c>
      <c r="E952" s="404">
        <v>171104996</v>
      </c>
      <c r="F952" s="415" t="str">
        <f t="shared" si="14"/>
        <v>Í1+$ÇÈ6SÎ</v>
      </c>
    </row>
    <row r="953" spans="1:6" ht="20.399999999999999">
      <c r="A953" s="403" t="s">
        <v>22734</v>
      </c>
      <c r="B953">
        <v>10400</v>
      </c>
      <c r="C953" t="s">
        <v>22735</v>
      </c>
      <c r="D953">
        <v>147</v>
      </c>
      <c r="E953" s="404">
        <v>171113256</v>
      </c>
      <c r="F953" s="415" t="str">
        <f t="shared" si="14"/>
        <v>Í1+-9È6{Î</v>
      </c>
    </row>
    <row r="954" spans="1:6" ht="20.399999999999999">
      <c r="A954" s="403" t="s">
        <v>22736</v>
      </c>
      <c r="B954">
        <v>90400</v>
      </c>
      <c r="C954" t="s">
        <v>22737</v>
      </c>
      <c r="D954">
        <v>71</v>
      </c>
      <c r="E954" s="404">
        <v>171109480</v>
      </c>
      <c r="F954" s="415" t="str">
        <f t="shared" si="14"/>
        <v>Í1+)PÈ0@Î</v>
      </c>
    </row>
    <row r="955" spans="1:6" ht="20.399999999999999">
      <c r="A955" s="403" t="s">
        <v>22738</v>
      </c>
      <c r="B955">
        <v>40800</v>
      </c>
      <c r="C955" t="s">
        <v>22739</v>
      </c>
      <c r="D955">
        <v>42</v>
      </c>
      <c r="E955" s="404">
        <v>171105127</v>
      </c>
      <c r="F955" s="415" t="str">
        <f t="shared" si="14"/>
        <v>Í1+%,È75Î</v>
      </c>
    </row>
    <row r="956" spans="1:6" ht="20.399999999999999">
      <c r="A956" s="403" t="s">
        <v>22740</v>
      </c>
      <c r="B956">
        <v>127200</v>
      </c>
      <c r="C956" t="s">
        <v>22741</v>
      </c>
      <c r="D956">
        <v>298</v>
      </c>
      <c r="E956" s="404">
        <v>171108033</v>
      </c>
      <c r="F956" s="415" t="str">
        <f t="shared" si="14"/>
        <v>Í1+(#È3iÎ</v>
      </c>
    </row>
    <row r="957" spans="1:6" ht="20.399999999999999" hidden="1">
      <c r="A957" s="403" t="s">
        <v>22742</v>
      </c>
      <c r="B957">
        <v>24800</v>
      </c>
      <c r="C957" t="s">
        <v>22743</v>
      </c>
      <c r="D957">
        <v>294</v>
      </c>
      <c r="F957" s="415" t="e">
        <f t="shared" si="14"/>
        <v>#VALUE!</v>
      </c>
    </row>
    <row r="958" spans="1:6" ht="20.399999999999999">
      <c r="A958" s="403" t="s">
        <v>22744</v>
      </c>
      <c r="B958">
        <v>28000</v>
      </c>
      <c r="C958" t="s">
        <v>22745</v>
      </c>
      <c r="D958">
        <v>165</v>
      </c>
      <c r="E958" s="404">
        <v>171113321</v>
      </c>
      <c r="F958" s="415" t="str">
        <f t="shared" si="14"/>
        <v>Í1+-@È1yÎ</v>
      </c>
    </row>
    <row r="959" spans="1:6" ht="20.399999999999999">
      <c r="A959" s="403" t="s">
        <v>22746</v>
      </c>
      <c r="B959">
        <v>15200</v>
      </c>
      <c r="C959" t="s">
        <v>22747</v>
      </c>
      <c r="D959">
        <v>77</v>
      </c>
      <c r="E959" s="404">
        <v>171107996</v>
      </c>
      <c r="F959" s="415" t="str">
        <f t="shared" si="14"/>
        <v>Í1+'ÇÈ6\Î</v>
      </c>
    </row>
    <row r="960" spans="1:6" ht="20.399999999999999">
      <c r="A960" s="403" t="s">
        <v>22748</v>
      </c>
      <c r="B960">
        <v>12000</v>
      </c>
      <c r="C960" t="s">
        <v>22749</v>
      </c>
      <c r="D960">
        <v>118</v>
      </c>
      <c r="E960" s="404">
        <v>171112642</v>
      </c>
      <c r="F960" s="415" t="str">
        <f t="shared" si="14"/>
        <v>Í1+,`È2.Î</v>
      </c>
    </row>
    <row r="961" spans="1:6" ht="20.399999999999999">
      <c r="A961" s="403" t="s">
        <v>22750</v>
      </c>
      <c r="B961">
        <v>8800</v>
      </c>
      <c r="C961" t="s">
        <v>22751</v>
      </c>
      <c r="D961">
        <v>113</v>
      </c>
      <c r="E961" s="404">
        <v>171112318</v>
      </c>
      <c r="F961" s="415" t="str">
        <f t="shared" si="14"/>
        <v>Í1+,?È85Î</v>
      </c>
    </row>
    <row r="962" spans="1:6" ht="20.399999999999999">
      <c r="A962" s="403" t="s">
        <v>22752</v>
      </c>
      <c r="B962">
        <v>44000</v>
      </c>
      <c r="C962" t="s">
        <v>22753</v>
      </c>
      <c r="D962">
        <v>106</v>
      </c>
      <c r="E962" s="404">
        <v>171111427</v>
      </c>
      <c r="F962" s="415" t="str">
        <f t="shared" si="14"/>
        <v>Í1++JÈ7XÎ</v>
      </c>
    </row>
    <row r="963" spans="1:6" ht="20.399999999999999" hidden="1">
      <c r="A963" s="403" t="s">
        <v>22754</v>
      </c>
      <c r="B963">
        <v>77600</v>
      </c>
      <c r="C963" t="s">
        <v>22755</v>
      </c>
      <c r="D963">
        <v>564</v>
      </c>
      <c r="F963" s="415" t="e">
        <f t="shared" ref="F963:F1026" si="15">Code128(E963)</f>
        <v>#VALUE!</v>
      </c>
    </row>
    <row r="964" spans="1:6" ht="20.399999999999999">
      <c r="A964" s="403" t="s">
        <v>22756</v>
      </c>
      <c r="B964">
        <v>32800</v>
      </c>
      <c r="C964" t="s">
        <v>22757</v>
      </c>
      <c r="D964">
        <v>215</v>
      </c>
      <c r="E964" s="404">
        <v>171106334</v>
      </c>
      <c r="F964" s="415" t="str">
        <f t="shared" si="15"/>
        <v>Í1+&amp;AÈ4zÎ</v>
      </c>
    </row>
    <row r="965" spans="1:6" ht="20.399999999999999">
      <c r="A965" s="403" t="s">
        <v>22758</v>
      </c>
      <c r="B965">
        <v>95200</v>
      </c>
      <c r="C965" t="s">
        <v>22759</v>
      </c>
      <c r="D965">
        <v>44</v>
      </c>
      <c r="E965" s="404">
        <v>171115015</v>
      </c>
      <c r="F965" s="415" t="str">
        <f t="shared" si="15"/>
        <v>Í1+/!È5ÆÎ</v>
      </c>
    </row>
    <row r="966" spans="1:6" ht="20.399999999999999">
      <c r="A966" s="403" t="s">
        <v>22760</v>
      </c>
      <c r="B966">
        <v>8800</v>
      </c>
      <c r="C966" t="s">
        <v>22761</v>
      </c>
      <c r="D966">
        <v>471</v>
      </c>
      <c r="E966" s="404">
        <v>171105594</v>
      </c>
      <c r="F966" s="415" t="str">
        <f t="shared" si="15"/>
        <v>Í1+%[È4xÎ</v>
      </c>
    </row>
    <row r="967" spans="1:6" ht="20.399999999999999">
      <c r="A967" s="403" t="s">
        <v>4642</v>
      </c>
      <c r="B967">
        <v>29600</v>
      </c>
      <c r="C967" t="s">
        <v>22762</v>
      </c>
      <c r="D967">
        <v>349</v>
      </c>
      <c r="E967" s="404">
        <v>171110298</v>
      </c>
      <c r="F967" s="415" t="str">
        <f t="shared" si="15"/>
        <v>Í1+*=È8'Î</v>
      </c>
    </row>
    <row r="968" spans="1:6" ht="20.399999999999999">
      <c r="A968" s="403" t="s">
        <v>22763</v>
      </c>
      <c r="B968">
        <v>32800</v>
      </c>
      <c r="C968" t="s">
        <v>22764</v>
      </c>
      <c r="D968">
        <v>436</v>
      </c>
      <c r="E968" s="404">
        <v>171113476</v>
      </c>
      <c r="F968" s="415" t="str">
        <f t="shared" si="15"/>
        <v>Í1+-OÈ6lÎ</v>
      </c>
    </row>
    <row r="969" spans="1:6" ht="20.399999999999999">
      <c r="A969" s="403" t="s">
        <v>22765</v>
      </c>
      <c r="B969">
        <v>12000</v>
      </c>
      <c r="C969" t="s">
        <v>22766</v>
      </c>
      <c r="D969">
        <v>459</v>
      </c>
      <c r="E969" s="404">
        <v>171111631</v>
      </c>
      <c r="F969" s="415" t="str">
        <f t="shared" si="15"/>
        <v>Í1++_È1!Î</v>
      </c>
    </row>
    <row r="970" spans="1:6" ht="20.399999999999999" hidden="1">
      <c r="A970" s="403" t="s">
        <v>22767</v>
      </c>
      <c r="B970">
        <v>84000</v>
      </c>
      <c r="C970" t="s">
        <v>22768</v>
      </c>
      <c r="D970">
        <v>541</v>
      </c>
      <c r="F970" s="415" t="e">
        <f t="shared" si="15"/>
        <v>#VALUE!</v>
      </c>
    </row>
    <row r="971" spans="1:6" ht="20.399999999999999">
      <c r="A971" s="403" t="s">
        <v>22769</v>
      </c>
      <c r="B971">
        <v>32800</v>
      </c>
      <c r="C971" t="s">
        <v>22770</v>
      </c>
      <c r="D971">
        <v>316</v>
      </c>
      <c r="E971" s="404">
        <v>171112918</v>
      </c>
      <c r="F971" s="415" t="str">
        <f t="shared" si="15"/>
        <v>Í1+,{È8WÎ</v>
      </c>
    </row>
    <row r="972" spans="1:6" ht="20.399999999999999">
      <c r="A972" s="403" t="s">
        <v>22771</v>
      </c>
      <c r="B972">
        <v>34400</v>
      </c>
      <c r="C972" t="s">
        <v>22772</v>
      </c>
      <c r="D972">
        <v>372</v>
      </c>
      <c r="E972" s="404">
        <v>171106056</v>
      </c>
      <c r="F972" s="415" t="str">
        <f t="shared" si="15"/>
        <v>Í1+&amp;%È6}Î</v>
      </c>
    </row>
    <row r="973" spans="1:6" ht="20.399999999999999">
      <c r="A973" s="403" t="s">
        <v>22773</v>
      </c>
      <c r="B973">
        <v>20000</v>
      </c>
      <c r="C973" t="s">
        <v>22774</v>
      </c>
      <c r="D973">
        <v>354</v>
      </c>
      <c r="E973" s="404">
        <v>171109143</v>
      </c>
      <c r="F973" s="415" t="str">
        <f t="shared" si="15"/>
        <v>Í1+).È31Î</v>
      </c>
    </row>
    <row r="974" spans="1:6" ht="20.399999999999999">
      <c r="A974" s="403" t="s">
        <v>22775</v>
      </c>
      <c r="B974">
        <v>15200</v>
      </c>
      <c r="C974" t="s">
        <v>22776</v>
      </c>
      <c r="D974">
        <v>177</v>
      </c>
      <c r="E974" s="404">
        <v>171116371</v>
      </c>
      <c r="F974" s="415" t="str">
        <f t="shared" si="15"/>
        <v>Í1+0EÈ1/Î</v>
      </c>
    </row>
    <row r="975" spans="1:6" ht="20.399999999999999">
      <c r="A975" s="403" t="s">
        <v>22777</v>
      </c>
      <c r="B975">
        <v>7200</v>
      </c>
      <c r="C975" t="s">
        <v>22778</v>
      </c>
      <c r="D975">
        <v>406</v>
      </c>
      <c r="E975" s="404">
        <v>171112993</v>
      </c>
      <c r="F975" s="415" t="str">
        <f t="shared" si="15"/>
        <v>Í1+,ÇÈ3YÎ</v>
      </c>
    </row>
    <row r="976" spans="1:6" ht="20.399999999999999">
      <c r="A976" s="403" t="s">
        <v>22779</v>
      </c>
      <c r="B976">
        <v>8800</v>
      </c>
      <c r="C976" t="s">
        <v>22780</v>
      </c>
      <c r="D976">
        <v>45</v>
      </c>
      <c r="E976" s="404">
        <v>171115016</v>
      </c>
      <c r="F976" s="415" t="str">
        <f t="shared" si="15"/>
        <v>Í1+/!È6!Î</v>
      </c>
    </row>
    <row r="977" spans="1:6" ht="20.399999999999999">
      <c r="A977" s="403" t="s">
        <v>22781</v>
      </c>
      <c r="B977">
        <v>28000</v>
      </c>
      <c r="C977" t="s">
        <v>22782</v>
      </c>
      <c r="D977">
        <v>383</v>
      </c>
      <c r="E977" s="404">
        <v>171116555</v>
      </c>
      <c r="F977" s="415" t="str">
        <f t="shared" si="15"/>
        <v>Í1+0WÈ5(Î</v>
      </c>
    </row>
    <row r="978" spans="1:6" ht="20.399999999999999" hidden="1">
      <c r="A978" s="403" t="s">
        <v>22783</v>
      </c>
      <c r="B978">
        <v>15200</v>
      </c>
      <c r="C978" t="s">
        <v>22784</v>
      </c>
      <c r="D978">
        <v>530</v>
      </c>
      <c r="F978" s="415" t="e">
        <f t="shared" si="15"/>
        <v>#VALUE!</v>
      </c>
    </row>
    <row r="979" spans="1:6" ht="20.399999999999999">
      <c r="A979" s="403" t="s">
        <v>22785</v>
      </c>
      <c r="B979">
        <v>42400</v>
      </c>
      <c r="C979" t="s">
        <v>22786</v>
      </c>
      <c r="D979">
        <v>428</v>
      </c>
      <c r="E979" s="404">
        <v>171104971</v>
      </c>
      <c r="F979" s="415" t="str">
        <f t="shared" si="15"/>
        <v>Í1+$ÅÈ1-Î</v>
      </c>
    </row>
    <row r="980" spans="1:6" ht="20.399999999999999">
      <c r="A980" s="403" t="s">
        <v>22787</v>
      </c>
      <c r="B980">
        <v>23200</v>
      </c>
      <c r="C980" t="s">
        <v>22788</v>
      </c>
      <c r="D980">
        <v>112</v>
      </c>
      <c r="E980" s="404">
        <v>171110313</v>
      </c>
      <c r="F980" s="415" t="str">
        <f t="shared" si="15"/>
        <v>Í1+*?È3xÎ</v>
      </c>
    </row>
    <row r="981" spans="1:6" ht="20.399999999999999">
      <c r="A981" s="403" t="s">
        <v>22789</v>
      </c>
      <c r="B981">
        <v>45600</v>
      </c>
      <c r="C981" t="s">
        <v>22790</v>
      </c>
      <c r="D981">
        <v>134</v>
      </c>
      <c r="E981" s="404">
        <v>171110457</v>
      </c>
      <c r="F981" s="415" t="str">
        <f t="shared" si="15"/>
        <v>Í1+*MÈ7aÎ</v>
      </c>
    </row>
    <row r="982" spans="1:6" ht="20.399999999999999">
      <c r="A982" s="403" t="s">
        <v>22791</v>
      </c>
      <c r="B982">
        <v>40800</v>
      </c>
      <c r="C982" t="s">
        <v>22792</v>
      </c>
      <c r="D982">
        <v>413</v>
      </c>
      <c r="E982" s="404">
        <v>171108098</v>
      </c>
      <c r="F982" s="415" t="str">
        <f t="shared" si="15"/>
        <v>Í1+()È88Î</v>
      </c>
    </row>
    <row r="983" spans="1:6" ht="20.399999999999999">
      <c r="A983" s="403" t="s">
        <v>22793</v>
      </c>
      <c r="B983">
        <v>47200</v>
      </c>
      <c r="C983" t="s">
        <v>22794</v>
      </c>
      <c r="D983">
        <v>172</v>
      </c>
      <c r="E983" s="404">
        <v>171111500</v>
      </c>
      <c r="F983" s="415" t="str">
        <f t="shared" si="15"/>
        <v>Í1++RÈ0NÎ</v>
      </c>
    </row>
    <row r="984" spans="1:6" ht="20.399999999999999">
      <c r="A984" s="403" t="s">
        <v>339</v>
      </c>
      <c r="B984">
        <v>23200</v>
      </c>
      <c r="C984" t="s">
        <v>22795</v>
      </c>
      <c r="D984">
        <v>40</v>
      </c>
      <c r="E984" s="404">
        <v>171115011</v>
      </c>
      <c r="F984" s="415" t="str">
        <f t="shared" si="15"/>
        <v>Í1+/!È1jÎ</v>
      </c>
    </row>
    <row r="985" spans="1:6" ht="20.399999999999999">
      <c r="A985" s="403" t="s">
        <v>22796</v>
      </c>
      <c r="B985">
        <v>61600</v>
      </c>
      <c r="C985" t="s">
        <v>22797</v>
      </c>
      <c r="D985">
        <v>373</v>
      </c>
      <c r="E985" s="404">
        <v>171108105</v>
      </c>
      <c r="F985" s="415" t="str">
        <f t="shared" si="15"/>
        <v>Í1+(*È5*Î</v>
      </c>
    </row>
    <row r="986" spans="1:6" ht="20.399999999999999">
      <c r="A986" s="403" t="s">
        <v>22798</v>
      </c>
      <c r="B986">
        <v>37600</v>
      </c>
      <c r="C986" t="s">
        <v>22799</v>
      </c>
      <c r="D986">
        <v>93</v>
      </c>
      <c r="E986" s="404">
        <v>171105090</v>
      </c>
      <c r="F986" s="415" t="str">
        <f t="shared" si="15"/>
        <v>Í1+%)È0fÎ</v>
      </c>
    </row>
    <row r="987" spans="1:6" ht="20.399999999999999" hidden="1">
      <c r="A987" s="403" t="s">
        <v>22800</v>
      </c>
      <c r="B987">
        <v>16800</v>
      </c>
      <c r="C987" t="s">
        <v>22801</v>
      </c>
      <c r="D987">
        <v>526</v>
      </c>
      <c r="F987" s="415" t="e">
        <f t="shared" si="15"/>
        <v>#VALUE!</v>
      </c>
    </row>
    <row r="988" spans="1:6" ht="20.399999999999999" hidden="1">
      <c r="A988" s="403" t="s">
        <v>22802</v>
      </c>
      <c r="B988">
        <v>18400</v>
      </c>
      <c r="C988" t="s">
        <v>22803</v>
      </c>
      <c r="D988">
        <v>505</v>
      </c>
      <c r="F988" s="415" t="e">
        <f t="shared" si="15"/>
        <v>#VALUE!</v>
      </c>
    </row>
    <row r="989" spans="1:6" ht="20.399999999999999">
      <c r="A989" s="403" t="s">
        <v>22804</v>
      </c>
      <c r="B989">
        <v>133600</v>
      </c>
      <c r="C989" t="s">
        <v>22805</v>
      </c>
      <c r="D989">
        <v>365</v>
      </c>
      <c r="E989" s="404">
        <v>171113179</v>
      </c>
      <c r="F989" s="415" t="str">
        <f t="shared" si="15"/>
        <v>Í1+-1È9mÎ</v>
      </c>
    </row>
    <row r="990" spans="1:6" ht="20.399999999999999" hidden="1">
      <c r="A990" s="403" t="s">
        <v>22806</v>
      </c>
      <c r="B990">
        <v>26400</v>
      </c>
      <c r="C990" t="s">
        <v>22807</v>
      </c>
      <c r="D990">
        <v>502</v>
      </c>
      <c r="F990" s="415" t="e">
        <f t="shared" si="15"/>
        <v>#VALUE!</v>
      </c>
    </row>
    <row r="991" spans="1:6" ht="20.399999999999999">
      <c r="A991" s="403" t="s">
        <v>22808</v>
      </c>
      <c r="B991">
        <v>23200</v>
      </c>
      <c r="C991" t="s">
        <v>22809</v>
      </c>
      <c r="D991">
        <v>433</v>
      </c>
      <c r="E991" s="404">
        <v>171112610</v>
      </c>
      <c r="F991" s="415" t="str">
        <f t="shared" si="15"/>
        <v>Í1+,]È0}Î</v>
      </c>
    </row>
    <row r="992" spans="1:6" ht="20.399999999999999">
      <c r="A992" s="403" t="s">
        <v>22810</v>
      </c>
      <c r="B992">
        <v>4700</v>
      </c>
      <c r="C992" t="s">
        <v>22811</v>
      </c>
      <c r="D992">
        <v>234</v>
      </c>
      <c r="E992" s="404">
        <v>171112436</v>
      </c>
      <c r="F992" s="415" t="str">
        <f t="shared" si="15"/>
        <v>Í1+,KÈ6YÎ</v>
      </c>
    </row>
    <row r="993" spans="1:6" ht="20.399999999999999" hidden="1">
      <c r="A993" s="403" t="s">
        <v>22812</v>
      </c>
      <c r="B993">
        <v>7200</v>
      </c>
      <c r="C993" t="s">
        <v>22813</v>
      </c>
      <c r="D993">
        <v>498</v>
      </c>
      <c r="F993" s="415" t="e">
        <f t="shared" si="15"/>
        <v>#VALUE!</v>
      </c>
    </row>
    <row r="994" spans="1:6" ht="20.399999999999999">
      <c r="A994" s="403" t="s">
        <v>22814</v>
      </c>
      <c r="B994">
        <v>55200</v>
      </c>
      <c r="C994" t="s">
        <v>22815</v>
      </c>
      <c r="D994">
        <v>304</v>
      </c>
      <c r="E994" s="404">
        <v>171106170</v>
      </c>
      <c r="F994" s="415" t="str">
        <f t="shared" si="15"/>
        <v>Í1+&amp;1È0"Î</v>
      </c>
    </row>
    <row r="995" spans="1:6" ht="20.399999999999999">
      <c r="A995" s="403" t="s">
        <v>22816</v>
      </c>
      <c r="B995">
        <v>44000</v>
      </c>
      <c r="C995" t="s">
        <v>22817</v>
      </c>
      <c r="D995">
        <v>193</v>
      </c>
      <c r="E995" s="404">
        <v>171106140</v>
      </c>
      <c r="F995" s="415" t="str">
        <f t="shared" si="15"/>
        <v>Í1+&amp;.È0}Î</v>
      </c>
    </row>
    <row r="996" spans="1:6" ht="20.399999999999999" hidden="1">
      <c r="A996" s="403" t="s">
        <v>22818</v>
      </c>
      <c r="B996">
        <v>24800</v>
      </c>
      <c r="C996" t="s">
        <v>22819</v>
      </c>
      <c r="D996">
        <v>535</v>
      </c>
      <c r="F996" s="415" t="e">
        <f t="shared" si="15"/>
        <v>#VALUE!</v>
      </c>
    </row>
    <row r="997" spans="1:6" ht="20.399999999999999">
      <c r="A997" s="403" t="s">
        <v>14203</v>
      </c>
      <c r="B997">
        <v>10400</v>
      </c>
      <c r="C997" t="s">
        <v>22820</v>
      </c>
      <c r="D997">
        <v>308</v>
      </c>
      <c r="E997" s="404">
        <v>171115234</v>
      </c>
      <c r="F997" s="415" t="str">
        <f t="shared" si="15"/>
        <v>Í1+/7È4mÎ</v>
      </c>
    </row>
    <row r="998" spans="1:6" ht="20.399999999999999" hidden="1">
      <c r="A998" s="403" t="s">
        <v>22821</v>
      </c>
      <c r="B998">
        <v>159200</v>
      </c>
      <c r="C998" t="s">
        <v>22822</v>
      </c>
      <c r="D998">
        <v>600</v>
      </c>
      <c r="F998" s="415" t="e">
        <f t="shared" si="15"/>
        <v>#VALUE!</v>
      </c>
    </row>
    <row r="999" spans="1:6" ht="20.399999999999999">
      <c r="A999" s="403" t="s">
        <v>22823</v>
      </c>
      <c r="B999">
        <v>13600</v>
      </c>
      <c r="C999" t="s">
        <v>22824</v>
      </c>
      <c r="D999">
        <v>15</v>
      </c>
      <c r="E999" s="404">
        <v>171106151</v>
      </c>
      <c r="F999" s="415" t="str">
        <f t="shared" si="15"/>
        <v>Í1+&amp;/È1ÂÎ</v>
      </c>
    </row>
    <row r="1000" spans="1:6" ht="20.399999999999999">
      <c r="A1000" s="403" t="s">
        <v>22825</v>
      </c>
      <c r="B1000">
        <v>61600</v>
      </c>
      <c r="C1000" t="s">
        <v>22826</v>
      </c>
      <c r="D1000">
        <v>291</v>
      </c>
      <c r="E1000" s="404">
        <v>171109364</v>
      </c>
      <c r="F1000" s="415" t="str">
        <f t="shared" si="15"/>
        <v>Í1+)DÈ4(Î</v>
      </c>
    </row>
    <row r="1001" spans="1:6" ht="20.399999999999999" hidden="1">
      <c r="A1001" s="403" t="s">
        <v>22827</v>
      </c>
      <c r="B1001">
        <v>47200</v>
      </c>
      <c r="C1001" t="s">
        <v>22828</v>
      </c>
      <c r="D1001">
        <v>557</v>
      </c>
      <c r="F1001" s="415" t="e">
        <f t="shared" si="15"/>
        <v>#VALUE!</v>
      </c>
    </row>
    <row r="1002" spans="1:6" ht="20.399999999999999" hidden="1">
      <c r="A1002" s="403" t="s">
        <v>22829</v>
      </c>
      <c r="B1002">
        <v>80800</v>
      </c>
      <c r="C1002" t="s">
        <v>22830</v>
      </c>
      <c r="D1002">
        <v>505</v>
      </c>
      <c r="F1002" s="415" t="e">
        <f t="shared" si="15"/>
        <v>#VALUE!</v>
      </c>
    </row>
    <row r="1003" spans="1:6" ht="20.399999999999999">
      <c r="A1003" s="403" t="s">
        <v>22831</v>
      </c>
      <c r="B1003">
        <v>18400</v>
      </c>
      <c r="C1003" t="s">
        <v>22832</v>
      </c>
      <c r="D1003">
        <v>138</v>
      </c>
      <c r="E1003" s="404">
        <v>171106197</v>
      </c>
      <c r="F1003" s="415" t="str">
        <f t="shared" si="15"/>
        <v>Í1+&amp;3È7TÎ</v>
      </c>
    </row>
    <row r="1004" spans="1:6" ht="20.399999999999999">
      <c r="A1004" s="403" t="s">
        <v>22833</v>
      </c>
      <c r="B1004">
        <v>31200</v>
      </c>
      <c r="C1004" t="s">
        <v>22834</v>
      </c>
      <c r="D1004">
        <v>65</v>
      </c>
      <c r="E1004" s="404">
        <v>171107985</v>
      </c>
      <c r="F1004" s="415" t="str">
        <f t="shared" si="15"/>
        <v>Í1+'ÆÈ5RÎ</v>
      </c>
    </row>
    <row r="1005" spans="1:6" ht="20.399999999999999">
      <c r="A1005" s="403" t="s">
        <v>16208</v>
      </c>
      <c r="B1005">
        <v>12000</v>
      </c>
      <c r="C1005" t="s">
        <v>22835</v>
      </c>
      <c r="D1005">
        <v>23</v>
      </c>
      <c r="E1005" s="404">
        <v>171107791</v>
      </c>
      <c r="F1005" s="415" t="str">
        <f t="shared" si="15"/>
        <v>Í1+'oÈ1UÎ</v>
      </c>
    </row>
    <row r="1006" spans="1:6" ht="20.399999999999999">
      <c r="A1006" s="403" t="s">
        <v>22836</v>
      </c>
      <c r="B1006">
        <v>20000</v>
      </c>
      <c r="C1006" t="s">
        <v>22837</v>
      </c>
      <c r="D1006">
        <v>322</v>
      </c>
      <c r="E1006" s="404">
        <v>171115643</v>
      </c>
      <c r="F1006" s="415" t="str">
        <f t="shared" si="15"/>
        <v>Í1+/`È3=Î</v>
      </c>
    </row>
    <row r="1007" spans="1:6" ht="20.399999999999999">
      <c r="A1007" s="403" t="s">
        <v>22838</v>
      </c>
      <c r="B1007">
        <v>120800</v>
      </c>
      <c r="C1007" t="s">
        <v>22839</v>
      </c>
      <c r="D1007">
        <v>216</v>
      </c>
      <c r="E1007" s="404">
        <v>171104772</v>
      </c>
      <c r="F1007" s="415" t="str">
        <f t="shared" si="15"/>
        <v>Í1+$mÈ2JÎ</v>
      </c>
    </row>
    <row r="1008" spans="1:6" ht="20.399999999999999" hidden="1">
      <c r="A1008" s="403" t="s">
        <v>22840</v>
      </c>
      <c r="B1008">
        <v>80800</v>
      </c>
      <c r="C1008" t="s">
        <v>22841</v>
      </c>
      <c r="D1008">
        <v>523</v>
      </c>
      <c r="F1008" s="415" t="e">
        <f t="shared" si="15"/>
        <v>#VALUE!</v>
      </c>
    </row>
    <row r="1009" spans="1:6" ht="20.399999999999999">
      <c r="A1009" s="403" t="s">
        <v>22842</v>
      </c>
      <c r="B1009">
        <v>8800</v>
      </c>
      <c r="C1009" t="s">
        <v>22843</v>
      </c>
      <c r="D1009">
        <v>236</v>
      </c>
      <c r="E1009" s="404">
        <v>171113344</v>
      </c>
      <c r="F1009" s="415" t="str">
        <f t="shared" si="15"/>
        <v>Í1+-BÈ4,Î</v>
      </c>
    </row>
    <row r="1010" spans="1:6" ht="20.399999999999999">
      <c r="A1010" s="403" t="s">
        <v>22844</v>
      </c>
      <c r="B1010">
        <v>23200</v>
      </c>
      <c r="C1010" t="s">
        <v>22845</v>
      </c>
      <c r="D1010">
        <v>387</v>
      </c>
      <c r="E1010" s="404">
        <v>171115702</v>
      </c>
      <c r="F1010" s="415" t="str">
        <f t="shared" si="15"/>
        <v>Í1+/fÈ2OÎ</v>
      </c>
    </row>
    <row r="1011" spans="1:6" ht="20.399999999999999" hidden="1">
      <c r="A1011" s="403" t="s">
        <v>22846</v>
      </c>
      <c r="B1011">
        <v>112800</v>
      </c>
      <c r="C1011" t="s">
        <v>22847</v>
      </c>
      <c r="D1011">
        <v>542</v>
      </c>
      <c r="F1011" s="415" t="e">
        <f t="shared" si="15"/>
        <v>#VALUE!</v>
      </c>
    </row>
    <row r="1012" spans="1:6" ht="20.399999999999999">
      <c r="A1012" s="403" t="s">
        <v>22848</v>
      </c>
      <c r="B1012">
        <v>24800</v>
      </c>
      <c r="C1012" t="s">
        <v>22849</v>
      </c>
      <c r="D1012">
        <v>312</v>
      </c>
      <c r="E1012" s="404">
        <v>171106379</v>
      </c>
      <c r="F1012" s="415" t="str">
        <f t="shared" si="15"/>
        <v>Í1+&amp;EÈ9AÎ</v>
      </c>
    </row>
    <row r="1013" spans="1:6" ht="20.399999999999999">
      <c r="A1013" s="403" t="s">
        <v>22850</v>
      </c>
      <c r="B1013">
        <v>47200</v>
      </c>
      <c r="C1013" t="s">
        <v>22851</v>
      </c>
      <c r="D1013">
        <v>25</v>
      </c>
      <c r="E1013" s="404">
        <v>171107790</v>
      </c>
      <c r="F1013" s="415" t="str">
        <f t="shared" si="15"/>
        <v>Í1+'oÈ0OÎ</v>
      </c>
    </row>
    <row r="1014" spans="1:6" ht="20.399999999999999">
      <c r="A1014" s="403" t="s">
        <v>22852</v>
      </c>
      <c r="B1014">
        <v>61600</v>
      </c>
      <c r="C1014" t="s">
        <v>22853</v>
      </c>
      <c r="D1014">
        <v>88</v>
      </c>
      <c r="E1014" s="404">
        <v>171105691</v>
      </c>
      <c r="F1014" s="415" t="str">
        <f t="shared" si="15"/>
        <v>Í1+%eÈ1'Î</v>
      </c>
    </row>
    <row r="1015" spans="1:6" ht="20.399999999999999" hidden="1">
      <c r="A1015" s="403" t="s">
        <v>22854</v>
      </c>
      <c r="B1015">
        <v>21600</v>
      </c>
      <c r="C1015" t="s">
        <v>22855</v>
      </c>
      <c r="D1015">
        <v>597</v>
      </c>
      <c r="F1015" s="415" t="e">
        <f t="shared" si="15"/>
        <v>#VALUE!</v>
      </c>
    </row>
    <row r="1016" spans="1:6" ht="20.399999999999999">
      <c r="A1016" s="403" t="s">
        <v>22856</v>
      </c>
      <c r="B1016">
        <v>37600</v>
      </c>
      <c r="C1016" t="s">
        <v>22857</v>
      </c>
      <c r="D1016">
        <v>229</v>
      </c>
      <c r="E1016" s="404">
        <v>171108400</v>
      </c>
      <c r="F1016" s="415" t="str">
        <f t="shared" si="15"/>
        <v>Í1+(HÈ0ÈÎ</v>
      </c>
    </row>
    <row r="1017" spans="1:6" ht="20.399999999999999" hidden="1">
      <c r="A1017" s="403" t="s">
        <v>22858</v>
      </c>
      <c r="B1017">
        <v>18400</v>
      </c>
      <c r="C1017" t="s">
        <v>22859</v>
      </c>
      <c r="D1017">
        <v>559</v>
      </c>
      <c r="F1017" s="415" t="e">
        <f t="shared" si="15"/>
        <v>#VALUE!</v>
      </c>
    </row>
    <row r="1018" spans="1:6" ht="20.399999999999999" hidden="1">
      <c r="A1018" s="403" t="s">
        <v>22860</v>
      </c>
      <c r="B1018">
        <v>367200</v>
      </c>
      <c r="C1018" t="s">
        <v>22861</v>
      </c>
      <c r="D1018">
        <v>588</v>
      </c>
      <c r="F1018" s="415" t="e">
        <f t="shared" si="15"/>
        <v>#VALUE!</v>
      </c>
    </row>
    <row r="1019" spans="1:6" ht="20.399999999999999" hidden="1">
      <c r="A1019" s="403" t="s">
        <v>22862</v>
      </c>
      <c r="B1019">
        <v>16800</v>
      </c>
      <c r="C1019" t="s">
        <v>22863</v>
      </c>
      <c r="D1019">
        <v>317</v>
      </c>
      <c r="F1019" s="415" t="e">
        <f t="shared" si="15"/>
        <v>#VALUE!</v>
      </c>
    </row>
    <row r="1020" spans="1:6" ht="20.399999999999999" hidden="1">
      <c r="A1020" s="403" t="s">
        <v>22864</v>
      </c>
      <c r="B1020">
        <v>48800</v>
      </c>
      <c r="C1020" t="s">
        <v>22865</v>
      </c>
      <c r="D1020">
        <v>570</v>
      </c>
      <c r="F1020" s="415" t="e">
        <f t="shared" si="15"/>
        <v>#VALUE!</v>
      </c>
    </row>
    <row r="1021" spans="1:6" ht="20.399999999999999" hidden="1">
      <c r="A1021" s="403" t="s">
        <v>22866</v>
      </c>
      <c r="B1021">
        <v>64800</v>
      </c>
      <c r="C1021" t="s">
        <v>22867</v>
      </c>
      <c r="D1021">
        <v>571</v>
      </c>
      <c r="F1021" s="415" t="e">
        <f t="shared" si="15"/>
        <v>#VALUE!</v>
      </c>
    </row>
    <row r="1022" spans="1:6" ht="20.399999999999999">
      <c r="A1022" s="403" t="s">
        <v>22868</v>
      </c>
      <c r="B1022">
        <v>58400</v>
      </c>
      <c r="C1022" t="s">
        <v>22869</v>
      </c>
      <c r="D1022">
        <v>343</v>
      </c>
      <c r="E1022" s="404">
        <v>171110292</v>
      </c>
      <c r="F1022" s="415" t="str">
        <f t="shared" si="15"/>
        <v>Í1+*=È2jÎ</v>
      </c>
    </row>
    <row r="1023" spans="1:6" ht="20.399999999999999">
      <c r="A1023" s="403" t="s">
        <v>22870</v>
      </c>
      <c r="B1023">
        <v>3400</v>
      </c>
      <c r="C1023" t="s">
        <v>22871</v>
      </c>
      <c r="D1023">
        <v>159</v>
      </c>
      <c r="E1023" s="404">
        <v>171105893</v>
      </c>
      <c r="F1023" s="415" t="str">
        <f t="shared" si="15"/>
        <v>Í1+%yÈ3ÇÎ</v>
      </c>
    </row>
    <row r="1024" spans="1:6" ht="20.399999999999999" hidden="1">
      <c r="A1024" s="403" t="s">
        <v>17906</v>
      </c>
      <c r="B1024">
        <v>4700</v>
      </c>
      <c r="C1024" t="s">
        <v>22872</v>
      </c>
      <c r="D1024">
        <v>26</v>
      </c>
      <c r="F1024" s="415" t="e">
        <f t="shared" si="15"/>
        <v>#VALUE!</v>
      </c>
    </row>
    <row r="1025" spans="1:6" ht="20.399999999999999">
      <c r="A1025" s="403" t="s">
        <v>22873</v>
      </c>
      <c r="B1025">
        <v>365600</v>
      </c>
      <c r="C1025" t="s">
        <v>22874</v>
      </c>
      <c r="D1025">
        <v>196</v>
      </c>
      <c r="E1025" s="404">
        <v>171109113</v>
      </c>
      <c r="F1025" s="415" t="str">
        <f t="shared" si="15"/>
        <v>Í1+)+È3%Î</v>
      </c>
    </row>
    <row r="1026" spans="1:6" ht="20.399999999999999" hidden="1">
      <c r="A1026" s="403" t="s">
        <v>22875</v>
      </c>
      <c r="B1026">
        <v>7200</v>
      </c>
      <c r="C1026" t="s">
        <v>22876</v>
      </c>
      <c r="D1026">
        <v>115</v>
      </c>
      <c r="F1026" s="415" t="e">
        <f t="shared" si="15"/>
        <v>#VALUE!</v>
      </c>
    </row>
    <row r="1027" spans="1:6" ht="20.399999999999999" hidden="1">
      <c r="A1027" s="403" t="s">
        <v>22877</v>
      </c>
      <c r="B1027">
        <v>24800</v>
      </c>
      <c r="C1027" t="s">
        <v>22878</v>
      </c>
      <c r="D1027">
        <v>114</v>
      </c>
      <c r="F1027" s="415" t="e">
        <f t="shared" ref="F1027:F1090" si="16">Code128(E1027)</f>
        <v>#VALUE!</v>
      </c>
    </row>
    <row r="1028" spans="1:6" ht="20.399999999999999">
      <c r="A1028" s="403" t="s">
        <v>22879</v>
      </c>
      <c r="B1028">
        <v>104800</v>
      </c>
      <c r="C1028" t="s">
        <v>22880</v>
      </c>
      <c r="D1028">
        <v>146</v>
      </c>
      <c r="E1028" s="404">
        <v>171105201</v>
      </c>
      <c r="F1028" s="415" t="str">
        <f t="shared" si="16"/>
        <v>Í1+%4È11Î</v>
      </c>
    </row>
    <row r="1029" spans="1:6" ht="20.399999999999999">
      <c r="A1029" s="403" t="s">
        <v>22881</v>
      </c>
      <c r="B1029">
        <v>13600</v>
      </c>
      <c r="C1029" t="s">
        <v>22882</v>
      </c>
      <c r="D1029">
        <v>16</v>
      </c>
      <c r="E1029" s="404">
        <v>171118845</v>
      </c>
      <c r="F1029" s="415" t="str">
        <f t="shared" si="16"/>
        <v>Í1+2tÈ5;Î</v>
      </c>
    </row>
    <row r="1030" spans="1:6" ht="20.399999999999999" hidden="1">
      <c r="A1030" s="403" t="s">
        <v>22883</v>
      </c>
      <c r="B1030">
        <v>3400</v>
      </c>
      <c r="C1030" t="s">
        <v>22884</v>
      </c>
      <c r="D1030">
        <v>338</v>
      </c>
      <c r="F1030" s="415" t="e">
        <f t="shared" si="16"/>
        <v>#VALUE!</v>
      </c>
    </row>
    <row r="1031" spans="1:6" ht="20.399999999999999">
      <c r="A1031" s="403" t="s">
        <v>318</v>
      </c>
      <c r="B1031">
        <v>213600</v>
      </c>
      <c r="C1031" t="s">
        <v>22885</v>
      </c>
      <c r="D1031">
        <v>393</v>
      </c>
      <c r="E1031" s="404">
        <v>171110192</v>
      </c>
      <c r="F1031" s="415" t="str">
        <f t="shared" si="16"/>
        <v>Í1+*3È2BÎ</v>
      </c>
    </row>
    <row r="1032" spans="1:6" ht="20.399999999999999">
      <c r="A1032" s="403" t="s">
        <v>22886</v>
      </c>
      <c r="B1032">
        <v>31200</v>
      </c>
      <c r="C1032" t="s">
        <v>22887</v>
      </c>
      <c r="D1032">
        <v>92</v>
      </c>
      <c r="E1032" s="404">
        <v>171113271</v>
      </c>
      <c r="F1032" s="415" t="str">
        <f t="shared" si="16"/>
        <v>Í1+-;È1eÎ</v>
      </c>
    </row>
    <row r="1033" spans="1:6" ht="20.399999999999999">
      <c r="A1033" s="403" t="s">
        <v>22888</v>
      </c>
      <c r="B1033">
        <v>10400</v>
      </c>
      <c r="C1033" t="s">
        <v>22889</v>
      </c>
      <c r="D1033">
        <v>105</v>
      </c>
      <c r="E1033" s="404">
        <v>171115072</v>
      </c>
      <c r="F1033" s="415" t="str">
        <f t="shared" si="16"/>
        <v>Í1+/'È2!Î</v>
      </c>
    </row>
    <row r="1034" spans="1:6" ht="20.399999999999999">
      <c r="A1034" s="403" t="s">
        <v>22890</v>
      </c>
      <c r="B1034">
        <v>4700</v>
      </c>
      <c r="C1034" t="s">
        <v>22891</v>
      </c>
      <c r="D1034">
        <v>151</v>
      </c>
      <c r="E1034" s="404">
        <v>171115113</v>
      </c>
      <c r="F1034" s="415" t="str">
        <f t="shared" si="16"/>
        <v>Í1+/+È37Î</v>
      </c>
    </row>
    <row r="1035" spans="1:6" ht="20.399999999999999">
      <c r="A1035" s="403" t="s">
        <v>22892</v>
      </c>
      <c r="B1035">
        <v>7200</v>
      </c>
      <c r="C1035" t="s">
        <v>22893</v>
      </c>
      <c r="D1035">
        <v>224</v>
      </c>
      <c r="E1035" s="404">
        <v>171113215</v>
      </c>
      <c r="F1035" s="415" t="str">
        <f t="shared" si="16"/>
        <v>Í1+-5È5eÎ</v>
      </c>
    </row>
    <row r="1036" spans="1:6" ht="20.399999999999999" hidden="1">
      <c r="A1036" s="403" t="s">
        <v>22894</v>
      </c>
      <c r="B1036">
        <v>8800</v>
      </c>
      <c r="C1036" t="s">
        <v>22895</v>
      </c>
      <c r="D1036">
        <v>584</v>
      </c>
      <c r="F1036" s="415" t="e">
        <f t="shared" si="16"/>
        <v>#VALUE!</v>
      </c>
    </row>
    <row r="1037" spans="1:6" ht="20.399999999999999" hidden="1">
      <c r="A1037" s="403" t="s">
        <v>22896</v>
      </c>
      <c r="B1037">
        <v>23200</v>
      </c>
      <c r="C1037" t="s">
        <v>22897</v>
      </c>
      <c r="D1037">
        <v>513</v>
      </c>
      <c r="F1037" s="415" t="e">
        <f t="shared" si="16"/>
        <v>#VALUE!</v>
      </c>
    </row>
    <row r="1038" spans="1:6" ht="20.399999999999999" hidden="1">
      <c r="A1038" s="403" t="s">
        <v>22898</v>
      </c>
      <c r="B1038">
        <v>15200</v>
      </c>
      <c r="C1038" t="s">
        <v>22899</v>
      </c>
      <c r="D1038">
        <v>87</v>
      </c>
      <c r="F1038" s="415" t="e">
        <f t="shared" si="16"/>
        <v>#VALUE!</v>
      </c>
    </row>
    <row r="1039" spans="1:6" ht="20.399999999999999">
      <c r="A1039" s="403" t="s">
        <v>22900</v>
      </c>
      <c r="B1039">
        <v>13600</v>
      </c>
      <c r="C1039" t="s">
        <v>22901</v>
      </c>
      <c r="D1039">
        <v>325</v>
      </c>
      <c r="E1039" s="404">
        <v>171111626</v>
      </c>
      <c r="F1039" s="415" t="str">
        <f t="shared" si="16"/>
        <v>Í1++^È6;Î</v>
      </c>
    </row>
    <row r="1040" spans="1:6" ht="20.399999999999999">
      <c r="A1040" s="403" t="s">
        <v>22902</v>
      </c>
      <c r="B1040">
        <v>15200</v>
      </c>
      <c r="C1040" t="s">
        <v>22903</v>
      </c>
      <c r="D1040">
        <v>12</v>
      </c>
      <c r="E1040" s="404">
        <v>171116227</v>
      </c>
      <c r="F1040" s="415" t="str">
        <f t="shared" si="16"/>
        <v>Í1+06È7~Î</v>
      </c>
    </row>
    <row r="1041" spans="1:6" ht="20.399999999999999">
      <c r="A1041" s="403" t="s">
        <v>22904</v>
      </c>
      <c r="B1041">
        <v>7200</v>
      </c>
      <c r="C1041" t="s">
        <v>22905</v>
      </c>
      <c r="D1041">
        <v>406</v>
      </c>
      <c r="E1041" s="404">
        <v>171111754</v>
      </c>
      <c r="F1041" s="415" t="str">
        <f t="shared" si="16"/>
        <v>Í1++kÈ4cÎ</v>
      </c>
    </row>
    <row r="1042" spans="1:6" ht="20.399999999999999">
      <c r="A1042" s="403" t="s">
        <v>22906</v>
      </c>
      <c r="B1042">
        <v>37600</v>
      </c>
      <c r="C1042" t="s">
        <v>22907</v>
      </c>
      <c r="D1042">
        <v>112</v>
      </c>
      <c r="E1042" s="404">
        <v>171105730</v>
      </c>
      <c r="F1042" s="415" t="str">
        <f t="shared" si="16"/>
        <v>Í1+%iÈ01Î</v>
      </c>
    </row>
    <row r="1043" spans="1:6" ht="20.399999999999999">
      <c r="A1043" s="403" t="s">
        <v>22908</v>
      </c>
      <c r="B1043">
        <v>10400</v>
      </c>
      <c r="C1043" t="s">
        <v>22909</v>
      </c>
      <c r="D1043">
        <v>207</v>
      </c>
      <c r="E1043" s="404">
        <v>171115543</v>
      </c>
      <c r="F1043" s="415" t="str">
        <f t="shared" si="16"/>
        <v>Í1+/VÈ3|Î</v>
      </c>
    </row>
    <row r="1044" spans="1:6" ht="20.399999999999999" hidden="1">
      <c r="A1044" s="403" t="s">
        <v>22910</v>
      </c>
      <c r="B1044">
        <v>34400</v>
      </c>
      <c r="C1044" t="s">
        <v>22911</v>
      </c>
      <c r="D1044">
        <v>593</v>
      </c>
      <c r="F1044" s="415" t="e">
        <f t="shared" si="16"/>
        <v>#VALUE!</v>
      </c>
    </row>
    <row r="1045" spans="1:6" ht="20.399999999999999">
      <c r="A1045" s="403" t="s">
        <v>14304</v>
      </c>
      <c r="B1045">
        <v>68000</v>
      </c>
      <c r="C1045" t="s">
        <v>22912</v>
      </c>
      <c r="D1045">
        <v>131</v>
      </c>
      <c r="E1045" s="404">
        <v>171110341</v>
      </c>
      <c r="F1045" s="415" t="str">
        <f t="shared" si="16"/>
        <v>Í1+*BÈ1xÎ</v>
      </c>
    </row>
    <row r="1046" spans="1:6" ht="20.399999999999999">
      <c r="A1046" s="403" t="s">
        <v>22913</v>
      </c>
      <c r="B1046">
        <v>101600</v>
      </c>
      <c r="C1046" t="s">
        <v>22914</v>
      </c>
      <c r="D1046">
        <v>378</v>
      </c>
      <c r="E1046" s="404">
        <v>171108110</v>
      </c>
      <c r="F1046" s="415" t="str">
        <f t="shared" si="16"/>
        <v>Í1+(+È0wÎ</v>
      </c>
    </row>
    <row r="1047" spans="1:6" ht="20.399999999999999" hidden="1">
      <c r="A1047" s="403" t="s">
        <v>22915</v>
      </c>
      <c r="B1047">
        <v>13600</v>
      </c>
      <c r="C1047" t="s">
        <v>22916</v>
      </c>
      <c r="D1047">
        <v>17</v>
      </c>
      <c r="F1047" s="415" t="e">
        <f t="shared" si="16"/>
        <v>#VALUE!</v>
      </c>
    </row>
    <row r="1048" spans="1:6" ht="20.399999999999999">
      <c r="A1048" s="403" t="s">
        <v>22917</v>
      </c>
      <c r="B1048">
        <v>12000</v>
      </c>
      <c r="C1048" t="s">
        <v>22918</v>
      </c>
      <c r="D1048">
        <v>121</v>
      </c>
      <c r="E1048" s="404">
        <v>171108347</v>
      </c>
      <c r="F1048" s="415" t="str">
        <f t="shared" si="16"/>
        <v>Í1+(BÈ7/Î</v>
      </c>
    </row>
    <row r="1049" spans="1:6" ht="20.399999999999999" hidden="1">
      <c r="A1049" s="403" t="s">
        <v>22919</v>
      </c>
      <c r="B1049">
        <v>13600</v>
      </c>
      <c r="C1049" t="s">
        <v>22920</v>
      </c>
      <c r="D1049">
        <v>19</v>
      </c>
      <c r="F1049" s="415" t="e">
        <f t="shared" si="16"/>
        <v>#VALUE!</v>
      </c>
    </row>
    <row r="1050" spans="1:6" ht="20.399999999999999" hidden="1">
      <c r="A1050" s="403" t="s">
        <v>22921</v>
      </c>
      <c r="B1050">
        <v>7200</v>
      </c>
      <c r="C1050" t="s">
        <v>22922</v>
      </c>
      <c r="D1050">
        <v>18</v>
      </c>
      <c r="F1050" s="415" t="e">
        <f t="shared" si="16"/>
        <v>#VALUE!</v>
      </c>
    </row>
    <row r="1051" spans="1:6" ht="20.399999999999999">
      <c r="A1051" s="403" t="s">
        <v>22923</v>
      </c>
      <c r="B1051">
        <v>10400</v>
      </c>
      <c r="C1051" t="s">
        <v>22924</v>
      </c>
      <c r="D1051">
        <v>421</v>
      </c>
      <c r="E1051" s="404">
        <v>171115319</v>
      </c>
      <c r="F1051" s="415" t="str">
        <f t="shared" si="16"/>
        <v>Í1+/?È9DÎ</v>
      </c>
    </row>
    <row r="1052" spans="1:6" ht="20.399999999999999">
      <c r="A1052" s="403" t="s">
        <v>22925</v>
      </c>
      <c r="B1052">
        <v>37600</v>
      </c>
      <c r="C1052" t="s">
        <v>22926</v>
      </c>
      <c r="D1052">
        <v>154</v>
      </c>
      <c r="E1052" s="404">
        <v>171106303</v>
      </c>
      <c r="F1052" s="415" t="str">
        <f t="shared" si="16"/>
        <v>Í1+&amp;&gt;È3hÎ</v>
      </c>
    </row>
    <row r="1053" spans="1:6" ht="20.399999999999999">
      <c r="A1053" s="403" t="s">
        <v>22927</v>
      </c>
      <c r="B1053">
        <v>55200</v>
      </c>
      <c r="C1053" t="s">
        <v>22928</v>
      </c>
      <c r="D1053">
        <v>50</v>
      </c>
      <c r="E1053" s="404">
        <v>171109471</v>
      </c>
      <c r="F1053" s="415" t="str">
        <f t="shared" si="16"/>
        <v>Í1+)OÈ1BÎ</v>
      </c>
    </row>
    <row r="1054" spans="1:6" ht="20.399999999999999" hidden="1">
      <c r="A1054" s="403" t="s">
        <v>22929</v>
      </c>
      <c r="B1054">
        <v>39200</v>
      </c>
      <c r="C1054" t="s">
        <v>22930</v>
      </c>
      <c r="D1054">
        <v>510</v>
      </c>
      <c r="F1054" s="415" t="e">
        <f t="shared" si="16"/>
        <v>#VALUE!</v>
      </c>
    </row>
    <row r="1055" spans="1:6" ht="20.399999999999999">
      <c r="A1055" s="403" t="s">
        <v>22931</v>
      </c>
      <c r="B1055">
        <v>12000</v>
      </c>
      <c r="C1055" t="s">
        <v>22932</v>
      </c>
      <c r="D1055">
        <v>2</v>
      </c>
      <c r="E1055" s="404">
        <v>171118833</v>
      </c>
      <c r="F1055" s="415" t="str">
        <f t="shared" si="16"/>
        <v>Í1+2sÈ3+Î</v>
      </c>
    </row>
    <row r="1056" spans="1:6" ht="20.399999999999999">
      <c r="A1056" s="403" t="s">
        <v>22933</v>
      </c>
      <c r="B1056">
        <v>47200</v>
      </c>
      <c r="C1056" t="s">
        <v>22934</v>
      </c>
      <c r="D1056">
        <v>54</v>
      </c>
      <c r="E1056" s="404">
        <v>171106093</v>
      </c>
      <c r="F1056" s="415" t="str">
        <f t="shared" si="16"/>
        <v>Í1+&amp;)È3{Î</v>
      </c>
    </row>
    <row r="1057" spans="1:6" ht="20.399999999999999" hidden="1">
      <c r="A1057" s="403" t="s">
        <v>22935</v>
      </c>
      <c r="B1057">
        <v>21600</v>
      </c>
      <c r="C1057" t="s">
        <v>22936</v>
      </c>
      <c r="D1057">
        <v>515</v>
      </c>
      <c r="F1057" s="415" t="e">
        <f t="shared" si="16"/>
        <v>#VALUE!</v>
      </c>
    </row>
    <row r="1058" spans="1:6" ht="20.399999999999999" hidden="1">
      <c r="A1058" s="403" t="s">
        <v>22937</v>
      </c>
      <c r="B1058">
        <v>32800</v>
      </c>
      <c r="C1058" t="s">
        <v>22938</v>
      </c>
      <c r="D1058">
        <v>581</v>
      </c>
      <c r="F1058" s="415" t="e">
        <f t="shared" si="16"/>
        <v>#VALUE!</v>
      </c>
    </row>
    <row r="1059" spans="1:6" ht="20.399999999999999">
      <c r="A1059" s="403" t="s">
        <v>22939</v>
      </c>
      <c r="B1059">
        <v>28000</v>
      </c>
      <c r="C1059" t="s">
        <v>22940</v>
      </c>
      <c r="D1059">
        <v>434</v>
      </c>
      <c r="E1059" s="404">
        <v>171112611</v>
      </c>
      <c r="F1059" s="415" t="str">
        <f t="shared" si="16"/>
        <v>Í1+,]È1ÇÎ</v>
      </c>
    </row>
    <row r="1060" spans="1:6" ht="20.399999999999999">
      <c r="A1060" s="403" t="s">
        <v>22941</v>
      </c>
      <c r="B1060">
        <v>4700</v>
      </c>
      <c r="C1060" t="s">
        <v>22942</v>
      </c>
      <c r="D1060">
        <v>457</v>
      </c>
      <c r="E1060" s="404">
        <v>171105881</v>
      </c>
      <c r="F1060" s="415" t="str">
        <f t="shared" si="16"/>
        <v>Í1+%xÈ1sÎ</v>
      </c>
    </row>
    <row r="1061" spans="1:6" ht="20.399999999999999">
      <c r="A1061" s="403" t="s">
        <v>22943</v>
      </c>
      <c r="B1061">
        <v>64800</v>
      </c>
      <c r="C1061" t="s">
        <v>22944</v>
      </c>
      <c r="D1061">
        <v>429</v>
      </c>
      <c r="E1061" s="404">
        <v>171108133</v>
      </c>
      <c r="F1061" s="415" t="str">
        <f t="shared" si="16"/>
        <v>Í1+(-È3*Î</v>
      </c>
    </row>
    <row r="1062" spans="1:6" ht="20.399999999999999">
      <c r="A1062" s="403" t="s">
        <v>22945</v>
      </c>
      <c r="B1062">
        <v>26400</v>
      </c>
      <c r="C1062" t="s">
        <v>22946</v>
      </c>
      <c r="D1062">
        <v>104</v>
      </c>
      <c r="E1062" s="404">
        <v>171106281</v>
      </c>
      <c r="F1062" s="415" t="str">
        <f t="shared" si="16"/>
        <v>Í1+&amp;&lt;È1TÎ</v>
      </c>
    </row>
    <row r="1063" spans="1:6" ht="20.399999999999999" hidden="1">
      <c r="A1063" s="403" t="s">
        <v>22947</v>
      </c>
      <c r="B1063">
        <v>32800</v>
      </c>
      <c r="C1063" t="s">
        <v>22948</v>
      </c>
      <c r="D1063">
        <v>512</v>
      </c>
      <c r="F1063" s="415" t="e">
        <f t="shared" si="16"/>
        <v>#VALUE!</v>
      </c>
    </row>
    <row r="1064" spans="1:6" ht="20.399999999999999">
      <c r="A1064" s="403" t="s">
        <v>22949</v>
      </c>
      <c r="B1064">
        <v>284000</v>
      </c>
      <c r="C1064" t="s">
        <v>22950</v>
      </c>
      <c r="D1064">
        <v>329</v>
      </c>
      <c r="E1064" s="404">
        <v>171105374</v>
      </c>
      <c r="F1064" s="415" t="str">
        <f t="shared" si="16"/>
        <v>Í1+%EÈ4ÂÎ</v>
      </c>
    </row>
    <row r="1065" spans="1:6" ht="20.399999999999999" hidden="1">
      <c r="A1065" s="403" t="s">
        <v>22951</v>
      </c>
      <c r="B1065">
        <v>10400</v>
      </c>
      <c r="C1065" t="s">
        <v>22952</v>
      </c>
      <c r="D1065">
        <v>185</v>
      </c>
      <c r="F1065" s="415" t="e">
        <f t="shared" si="16"/>
        <v>#VALUE!</v>
      </c>
    </row>
    <row r="1066" spans="1:6" ht="20.399999999999999">
      <c r="A1066" s="403" t="s">
        <v>22953</v>
      </c>
      <c r="B1066">
        <v>3400</v>
      </c>
      <c r="C1066" t="s">
        <v>22954</v>
      </c>
      <c r="D1066">
        <v>416</v>
      </c>
      <c r="E1066" s="404">
        <v>171107395</v>
      </c>
      <c r="F1066" s="415" t="str">
        <f t="shared" si="16"/>
        <v>Í1+'GÈ54Î</v>
      </c>
    </row>
    <row r="1067" spans="1:6" ht="20.399999999999999">
      <c r="A1067" s="403" t="s">
        <v>19864</v>
      </c>
      <c r="B1067">
        <v>15200</v>
      </c>
      <c r="C1067" t="s">
        <v>22955</v>
      </c>
      <c r="D1067">
        <v>455</v>
      </c>
      <c r="E1067" s="404">
        <v>171105808</v>
      </c>
      <c r="F1067" s="415" t="str">
        <f t="shared" si="16"/>
        <v>Í1+%pÈ8}Î</v>
      </c>
    </row>
    <row r="1068" spans="1:6" ht="20.399999999999999" hidden="1">
      <c r="A1068" s="403" t="s">
        <v>22956</v>
      </c>
      <c r="B1068">
        <v>53600</v>
      </c>
      <c r="C1068" t="s">
        <v>22957</v>
      </c>
      <c r="D1068">
        <v>540</v>
      </c>
      <c r="F1068" s="415" t="e">
        <f t="shared" si="16"/>
        <v>#VALUE!</v>
      </c>
    </row>
    <row r="1069" spans="1:6" ht="20.399999999999999">
      <c r="A1069" s="403" t="s">
        <v>22958</v>
      </c>
      <c r="B1069">
        <v>26400</v>
      </c>
      <c r="C1069" t="s">
        <v>22959</v>
      </c>
      <c r="D1069">
        <v>266</v>
      </c>
      <c r="E1069" s="404">
        <v>171107867</v>
      </c>
      <c r="F1069" s="415" t="str">
        <f t="shared" si="16"/>
        <v>Í1+'vÈ7.Î</v>
      </c>
    </row>
    <row r="1070" spans="1:6" ht="20.399999999999999">
      <c r="A1070" s="403" t="s">
        <v>14061</v>
      </c>
      <c r="B1070">
        <v>7200</v>
      </c>
      <c r="C1070" t="s">
        <v>22960</v>
      </c>
      <c r="D1070">
        <v>474</v>
      </c>
      <c r="E1070" s="404">
        <v>171106482</v>
      </c>
      <c r="F1070" s="415" t="str">
        <f t="shared" si="16"/>
        <v>Í1+&amp;PÈ2CÎ</v>
      </c>
    </row>
    <row r="1071" spans="1:6" ht="20.399999999999999" hidden="1">
      <c r="A1071" s="403" t="s">
        <v>22961</v>
      </c>
      <c r="B1071">
        <v>20000</v>
      </c>
      <c r="C1071" t="s">
        <v>22962</v>
      </c>
      <c r="D1071">
        <v>534</v>
      </c>
      <c r="F1071" s="415" t="e">
        <f t="shared" si="16"/>
        <v>#VALUE!</v>
      </c>
    </row>
    <row r="1072" spans="1:6" ht="20.399999999999999">
      <c r="A1072" s="403" t="s">
        <v>22963</v>
      </c>
      <c r="B1072">
        <v>18400</v>
      </c>
      <c r="C1072" t="s">
        <v>22964</v>
      </c>
      <c r="D1072">
        <v>97</v>
      </c>
      <c r="E1072" s="404">
        <v>171109072</v>
      </c>
      <c r="F1072" s="415" t="str">
        <f t="shared" si="16"/>
        <v>Í1+)'È2vÎ</v>
      </c>
    </row>
    <row r="1073" spans="1:6" ht="20.399999999999999">
      <c r="A1073" s="403" t="s">
        <v>22965</v>
      </c>
      <c r="B1073">
        <v>4700</v>
      </c>
      <c r="C1073" t="s">
        <v>22966</v>
      </c>
      <c r="D1073">
        <v>120</v>
      </c>
      <c r="E1073" s="404">
        <v>171112325</v>
      </c>
      <c r="F1073" s="415" t="str">
        <f t="shared" si="16"/>
        <v>Í1+,@È5'Î</v>
      </c>
    </row>
    <row r="1074" spans="1:6" ht="20.399999999999999">
      <c r="A1074" s="403" t="s">
        <v>22967</v>
      </c>
      <c r="B1074">
        <v>29600</v>
      </c>
      <c r="C1074" t="s">
        <v>22968</v>
      </c>
      <c r="D1074">
        <v>57</v>
      </c>
      <c r="E1074" s="404">
        <v>171105284</v>
      </c>
      <c r="F1074" s="415" t="str">
        <f t="shared" si="16"/>
        <v>Í1+%&lt;È4cÎ</v>
      </c>
    </row>
    <row r="1075" spans="1:6" ht="20.399999999999999" hidden="1">
      <c r="A1075" s="403" t="s">
        <v>22969</v>
      </c>
      <c r="B1075">
        <v>58400</v>
      </c>
      <c r="C1075" t="s">
        <v>22970</v>
      </c>
      <c r="D1075">
        <v>562</v>
      </c>
      <c r="F1075" s="415" t="e">
        <f t="shared" si="16"/>
        <v>#VALUE!</v>
      </c>
    </row>
    <row r="1076" spans="1:6" ht="20.399999999999999">
      <c r="A1076" s="403" t="s">
        <v>20024</v>
      </c>
      <c r="B1076">
        <v>39200</v>
      </c>
      <c r="C1076" t="s">
        <v>22971</v>
      </c>
      <c r="D1076">
        <v>169</v>
      </c>
      <c r="E1076" s="404">
        <v>171110407</v>
      </c>
      <c r="F1076" s="415" t="str">
        <f t="shared" si="16"/>
        <v>Í1+*HÈ7MÎ</v>
      </c>
    </row>
    <row r="1077" spans="1:6" ht="20.399999999999999">
      <c r="A1077" s="403" t="s">
        <v>22972</v>
      </c>
      <c r="B1077">
        <v>20000</v>
      </c>
      <c r="C1077" t="s">
        <v>22973</v>
      </c>
      <c r="D1077">
        <v>413</v>
      </c>
      <c r="E1077" s="404">
        <v>171106042</v>
      </c>
      <c r="F1077" s="415" t="str">
        <f t="shared" si="16"/>
        <v>Í1+&amp;$È2aÎ</v>
      </c>
    </row>
    <row r="1078" spans="1:6" ht="20.399999999999999">
      <c r="A1078" s="403" t="s">
        <v>22974</v>
      </c>
      <c r="B1078">
        <v>7200</v>
      </c>
      <c r="C1078" t="s">
        <v>22975</v>
      </c>
      <c r="D1078">
        <v>190</v>
      </c>
      <c r="E1078" s="404">
        <v>171107905</v>
      </c>
      <c r="F1078" s="415" t="str">
        <f t="shared" si="16"/>
        <v>Í1+'zÈ52Î</v>
      </c>
    </row>
    <row r="1079" spans="1:6" ht="20.399999999999999">
      <c r="A1079" s="403" t="s">
        <v>22976</v>
      </c>
      <c r="B1079">
        <v>45600</v>
      </c>
      <c r="C1079" t="s">
        <v>22977</v>
      </c>
      <c r="D1079">
        <v>265</v>
      </c>
      <c r="E1079" s="404">
        <v>171107866</v>
      </c>
      <c r="F1079" s="415" t="str">
        <f t="shared" si="16"/>
        <v>Í1+'vÈ6(Î</v>
      </c>
    </row>
    <row r="1080" spans="1:6" ht="20.399999999999999">
      <c r="A1080" s="403" t="s">
        <v>22978</v>
      </c>
      <c r="B1080">
        <v>29600</v>
      </c>
      <c r="C1080" t="s">
        <v>22979</v>
      </c>
      <c r="D1080">
        <v>22</v>
      </c>
      <c r="E1080" s="404">
        <v>171107792</v>
      </c>
      <c r="F1080" s="415" t="str">
        <f t="shared" si="16"/>
        <v>Í1+'oÈ2[Î</v>
      </c>
    </row>
    <row r="1081" spans="1:6" ht="20.399999999999999">
      <c r="A1081" s="403" t="s">
        <v>22980</v>
      </c>
      <c r="B1081">
        <v>18400</v>
      </c>
      <c r="C1081" t="s">
        <v>22981</v>
      </c>
      <c r="D1081">
        <v>17</v>
      </c>
      <c r="E1081" s="404">
        <v>171107797</v>
      </c>
      <c r="F1081" s="415" t="str">
        <f t="shared" si="16"/>
        <v>Í1+'oÈ7yÎ</v>
      </c>
    </row>
    <row r="1082" spans="1:6" ht="20.399999999999999">
      <c r="A1082" s="403" t="s">
        <v>22982</v>
      </c>
      <c r="B1082">
        <v>45600</v>
      </c>
      <c r="C1082" t="s">
        <v>22983</v>
      </c>
      <c r="D1082">
        <v>2</v>
      </c>
      <c r="E1082" s="404">
        <v>171110247</v>
      </c>
      <c r="F1082" s="415" t="str">
        <f t="shared" si="16"/>
        <v>Í1+*8È7tÎ</v>
      </c>
    </row>
    <row r="1083" spans="1:6" ht="20.399999999999999" hidden="1">
      <c r="A1083" s="403" t="s">
        <v>22984</v>
      </c>
      <c r="B1083">
        <v>18400</v>
      </c>
      <c r="C1083" t="s">
        <v>22985</v>
      </c>
      <c r="D1083">
        <v>513</v>
      </c>
      <c r="F1083" s="415" t="e">
        <f t="shared" si="16"/>
        <v>#VALUE!</v>
      </c>
    </row>
    <row r="1084" spans="1:6" ht="20.399999999999999">
      <c r="A1084" s="403" t="s">
        <v>22986</v>
      </c>
      <c r="B1084">
        <v>7200</v>
      </c>
      <c r="C1084" t="s">
        <v>22987</v>
      </c>
      <c r="D1084">
        <v>148</v>
      </c>
      <c r="E1084" s="404">
        <v>171108018</v>
      </c>
      <c r="F1084" s="415" t="str">
        <f t="shared" si="16"/>
        <v>Í1+(!È8ÃÎ</v>
      </c>
    </row>
    <row r="1085" spans="1:6" ht="20.399999999999999">
      <c r="A1085" s="403" t="s">
        <v>22988</v>
      </c>
      <c r="B1085">
        <v>16800</v>
      </c>
      <c r="C1085" t="s">
        <v>22989</v>
      </c>
      <c r="D1085">
        <v>342</v>
      </c>
      <c r="E1085" s="404">
        <v>171109141</v>
      </c>
      <c r="F1085" s="415" t="str">
        <f t="shared" si="16"/>
        <v>Í1+).È1%Î</v>
      </c>
    </row>
    <row r="1086" spans="1:6" ht="20.399999999999999" hidden="1">
      <c r="A1086" s="403" t="s">
        <v>22990</v>
      </c>
      <c r="B1086">
        <v>24800</v>
      </c>
      <c r="C1086" t="s">
        <v>22991</v>
      </c>
      <c r="D1086">
        <v>507</v>
      </c>
      <c r="F1086" s="415" t="e">
        <f t="shared" si="16"/>
        <v>#VALUE!</v>
      </c>
    </row>
    <row r="1087" spans="1:6" ht="20.399999999999999" hidden="1">
      <c r="A1087" s="403" t="s">
        <v>2379</v>
      </c>
      <c r="B1087">
        <v>2100</v>
      </c>
      <c r="C1087" t="s">
        <v>22992</v>
      </c>
      <c r="D1087">
        <v>493</v>
      </c>
      <c r="F1087" s="415" t="e">
        <f t="shared" si="16"/>
        <v>#VALUE!</v>
      </c>
    </row>
    <row r="1088" spans="1:6" ht="20.399999999999999">
      <c r="A1088" s="403" t="s">
        <v>22993</v>
      </c>
      <c r="B1088">
        <v>44000</v>
      </c>
      <c r="C1088" t="s">
        <v>22994</v>
      </c>
      <c r="D1088">
        <v>8</v>
      </c>
      <c r="E1088" s="404">
        <v>171109493</v>
      </c>
      <c r="F1088" s="415" t="str">
        <f t="shared" si="16"/>
        <v>Í1+)QÈ3VÎ</v>
      </c>
    </row>
    <row r="1089" spans="1:6" ht="20.399999999999999">
      <c r="A1089" s="403" t="s">
        <v>22995</v>
      </c>
      <c r="B1089">
        <v>40800</v>
      </c>
      <c r="C1089" t="s">
        <v>22996</v>
      </c>
      <c r="D1089">
        <v>64</v>
      </c>
      <c r="E1089" s="404">
        <v>171108275</v>
      </c>
      <c r="F1089" s="415" t="str">
        <f t="shared" si="16"/>
        <v>Í1+(;È5nÎ</v>
      </c>
    </row>
    <row r="1090" spans="1:6" ht="20.399999999999999">
      <c r="A1090" s="403" t="s">
        <v>22997</v>
      </c>
      <c r="B1090">
        <v>15200</v>
      </c>
      <c r="C1090" t="s">
        <v>22998</v>
      </c>
      <c r="D1090">
        <v>217</v>
      </c>
      <c r="E1090" s="404">
        <v>171108227</v>
      </c>
      <c r="F1090" s="415" t="str">
        <f t="shared" si="16"/>
        <v>Í1+(6È7fÎ</v>
      </c>
    </row>
    <row r="1091" spans="1:6" ht="20.399999999999999">
      <c r="A1091" s="403" t="s">
        <v>22999</v>
      </c>
      <c r="B1091">
        <v>3400</v>
      </c>
      <c r="C1091" t="s">
        <v>23000</v>
      </c>
      <c r="D1091">
        <v>191</v>
      </c>
      <c r="E1091" s="404">
        <v>171108228</v>
      </c>
      <c r="F1091" s="415" t="str">
        <f t="shared" ref="F1091:F1154" si="17">Code128(E1091)</f>
        <v>Í1+(6È8lÎ</v>
      </c>
    </row>
    <row r="1092" spans="1:6" ht="20.399999999999999" hidden="1">
      <c r="A1092" s="403" t="s">
        <v>23001</v>
      </c>
      <c r="B1092">
        <v>20000</v>
      </c>
      <c r="C1092" t="s">
        <v>23002</v>
      </c>
      <c r="D1092">
        <v>558</v>
      </c>
      <c r="F1092" s="415" t="e">
        <f t="shared" si="17"/>
        <v>#VALUE!</v>
      </c>
    </row>
    <row r="1093" spans="1:6" ht="20.399999999999999" hidden="1">
      <c r="A1093" s="403" t="s">
        <v>23003</v>
      </c>
      <c r="B1093">
        <v>13600</v>
      </c>
      <c r="C1093" t="s">
        <v>23004</v>
      </c>
      <c r="D1093">
        <v>560</v>
      </c>
      <c r="F1093" s="415" t="e">
        <f t="shared" si="17"/>
        <v>#VALUE!</v>
      </c>
    </row>
    <row r="1094" spans="1:6" ht="20.399999999999999" hidden="1">
      <c r="A1094" s="403" t="s">
        <v>23005</v>
      </c>
      <c r="B1094">
        <v>24800</v>
      </c>
      <c r="C1094" t="s">
        <v>23006</v>
      </c>
      <c r="D1094">
        <v>559</v>
      </c>
      <c r="F1094" s="415" t="e">
        <f t="shared" si="17"/>
        <v>#VALUE!</v>
      </c>
    </row>
    <row r="1095" spans="1:6" ht="20.399999999999999">
      <c r="A1095" s="403" t="s">
        <v>23007</v>
      </c>
      <c r="B1095">
        <v>12000</v>
      </c>
      <c r="C1095" t="s">
        <v>23008</v>
      </c>
      <c r="D1095">
        <v>55</v>
      </c>
      <c r="E1095" s="404">
        <v>171113341</v>
      </c>
      <c r="F1095" s="415" t="str">
        <f t="shared" si="17"/>
        <v>Í1+-BÈ1ÅÎ</v>
      </c>
    </row>
    <row r="1096" spans="1:6" ht="20.399999999999999">
      <c r="A1096" s="403" t="s">
        <v>23009</v>
      </c>
      <c r="B1096">
        <v>4700</v>
      </c>
      <c r="C1096" t="s">
        <v>23010</v>
      </c>
      <c r="D1096">
        <v>72</v>
      </c>
      <c r="E1096" s="404">
        <v>171105296</v>
      </c>
      <c r="F1096" s="415" t="str">
        <f t="shared" si="17"/>
        <v>Í1+%=È6sÎ</v>
      </c>
    </row>
    <row r="1097" spans="1:6" ht="20.399999999999999">
      <c r="A1097" s="403" t="s">
        <v>23011</v>
      </c>
      <c r="B1097">
        <v>16800</v>
      </c>
      <c r="C1097" t="s">
        <v>23012</v>
      </c>
      <c r="D1097">
        <v>77</v>
      </c>
      <c r="E1097" s="404">
        <v>171105301</v>
      </c>
      <c r="F1097" s="415" t="str">
        <f t="shared" si="17"/>
        <v>Í1+%&gt;È1YÎ</v>
      </c>
    </row>
    <row r="1098" spans="1:6" ht="20.399999999999999" hidden="1">
      <c r="A1098" s="403" t="s">
        <v>23013</v>
      </c>
      <c r="B1098">
        <v>12000</v>
      </c>
      <c r="C1098" t="s">
        <v>23014</v>
      </c>
      <c r="D1098">
        <v>500</v>
      </c>
      <c r="F1098" s="415" t="e">
        <f t="shared" si="17"/>
        <v>#VALUE!</v>
      </c>
    </row>
    <row r="1099" spans="1:6" ht="20.399999999999999">
      <c r="A1099" s="403" t="s">
        <v>23015</v>
      </c>
      <c r="B1099">
        <v>61600</v>
      </c>
      <c r="C1099" t="s">
        <v>23016</v>
      </c>
      <c r="D1099">
        <v>427</v>
      </c>
      <c r="E1099" s="404">
        <v>171109293</v>
      </c>
      <c r="F1099" s="415" t="str">
        <f t="shared" si="17"/>
        <v>Í1+)=È3mÎ</v>
      </c>
    </row>
    <row r="1100" spans="1:6" ht="20.399999999999999">
      <c r="A1100" s="403" t="s">
        <v>5811</v>
      </c>
      <c r="B1100">
        <v>60000</v>
      </c>
      <c r="C1100" t="s">
        <v>23017</v>
      </c>
      <c r="D1100">
        <v>92</v>
      </c>
      <c r="E1100" s="404">
        <v>171105711</v>
      </c>
      <c r="F1100" s="415" t="str">
        <f t="shared" si="17"/>
        <v>Í1+%gÈ1/Î</v>
      </c>
    </row>
    <row r="1101" spans="1:6" ht="20.399999999999999">
      <c r="A1101" s="403" t="s">
        <v>23018</v>
      </c>
      <c r="B1101">
        <v>68000</v>
      </c>
      <c r="C1101" t="s">
        <v>23019</v>
      </c>
      <c r="D1101">
        <v>279</v>
      </c>
      <c r="E1101" s="404">
        <v>171112886</v>
      </c>
      <c r="F1101" s="415" t="str">
        <f t="shared" si="17"/>
        <v>Í1+,xÈ6?Î</v>
      </c>
    </row>
    <row r="1102" spans="1:6" ht="20.399999999999999" hidden="1">
      <c r="A1102" s="403" t="s">
        <v>23020</v>
      </c>
      <c r="B1102">
        <v>18400</v>
      </c>
      <c r="C1102" t="s">
        <v>23021</v>
      </c>
      <c r="D1102">
        <v>502</v>
      </c>
      <c r="F1102" s="415" t="e">
        <f t="shared" si="17"/>
        <v>#VALUE!</v>
      </c>
    </row>
    <row r="1103" spans="1:6" ht="20.399999999999999">
      <c r="A1103" s="403" t="s">
        <v>23022</v>
      </c>
      <c r="B1103">
        <v>48800</v>
      </c>
      <c r="C1103" t="s">
        <v>23023</v>
      </c>
      <c r="D1103">
        <v>442</v>
      </c>
      <c r="E1103" s="404">
        <v>171106457</v>
      </c>
      <c r="F1103" s="415" t="str">
        <f t="shared" si="17"/>
        <v>Í1+&amp;MÈ7UÎ</v>
      </c>
    </row>
    <row r="1104" spans="1:6" ht="20.399999999999999" hidden="1">
      <c r="A1104" s="403" t="s">
        <v>23024</v>
      </c>
      <c r="B1104">
        <v>21600</v>
      </c>
      <c r="C1104" t="s">
        <v>23025</v>
      </c>
      <c r="D1104">
        <v>501</v>
      </c>
      <c r="F1104" s="415" t="e">
        <f t="shared" si="17"/>
        <v>#VALUE!</v>
      </c>
    </row>
    <row r="1105" spans="1:6" ht="20.399999999999999">
      <c r="A1105" s="403" t="s">
        <v>23026</v>
      </c>
      <c r="B1105">
        <v>13600</v>
      </c>
      <c r="C1105" t="s">
        <v>23027</v>
      </c>
      <c r="D1105">
        <v>405</v>
      </c>
      <c r="E1105" s="404">
        <v>171108551</v>
      </c>
      <c r="F1105" s="415" t="str">
        <f t="shared" si="17"/>
        <v>Í1+(WÈ1_Î</v>
      </c>
    </row>
    <row r="1106" spans="1:6" ht="20.399999999999999">
      <c r="A1106" s="403" t="s">
        <v>23028</v>
      </c>
      <c r="B1106">
        <v>12000</v>
      </c>
      <c r="C1106" t="s">
        <v>23029</v>
      </c>
      <c r="D1106">
        <v>406</v>
      </c>
      <c r="E1106" s="404">
        <v>171108552</v>
      </c>
      <c r="F1106" s="415" t="str">
        <f t="shared" si="17"/>
        <v>Í1+(WÈ2eÎ</v>
      </c>
    </row>
    <row r="1107" spans="1:6" ht="20.399999999999999">
      <c r="A1107" s="403" t="s">
        <v>23030</v>
      </c>
      <c r="B1107">
        <v>50400</v>
      </c>
      <c r="C1107" t="s">
        <v>23031</v>
      </c>
      <c r="D1107">
        <v>224</v>
      </c>
      <c r="E1107" s="404">
        <v>171106216</v>
      </c>
      <c r="F1107" s="415" t="str">
        <f t="shared" si="17"/>
        <v>Í1+&amp;5È6VÎ</v>
      </c>
    </row>
    <row r="1108" spans="1:6" ht="20.399999999999999">
      <c r="A1108" s="403" t="s">
        <v>23032</v>
      </c>
      <c r="B1108">
        <v>15200</v>
      </c>
      <c r="C1108" t="s">
        <v>23033</v>
      </c>
      <c r="D1108">
        <v>123</v>
      </c>
      <c r="E1108" s="404">
        <v>171105878</v>
      </c>
      <c r="F1108" s="415" t="str">
        <f t="shared" si="17"/>
        <v>Í1+%wÈ82Î</v>
      </c>
    </row>
    <row r="1109" spans="1:6" ht="20.399999999999999" hidden="1">
      <c r="A1109" s="403" t="s">
        <v>23034</v>
      </c>
      <c r="B1109">
        <v>8800</v>
      </c>
      <c r="C1109" t="s">
        <v>23035</v>
      </c>
      <c r="D1109">
        <v>549</v>
      </c>
      <c r="F1109" s="415" t="e">
        <f t="shared" si="17"/>
        <v>#VALUE!</v>
      </c>
    </row>
    <row r="1110" spans="1:6" ht="20.399999999999999">
      <c r="A1110" s="403" t="s">
        <v>23036</v>
      </c>
      <c r="B1110">
        <v>23200</v>
      </c>
      <c r="C1110" t="s">
        <v>23037</v>
      </c>
      <c r="D1110">
        <v>31</v>
      </c>
      <c r="E1110" s="404">
        <v>171111364</v>
      </c>
      <c r="F1110" s="415" t="str">
        <f t="shared" si="17"/>
        <v>Í1++DÈ4.Î</v>
      </c>
    </row>
    <row r="1111" spans="1:6" ht="20.399999999999999" hidden="1">
      <c r="A1111" s="403" t="s">
        <v>23038</v>
      </c>
      <c r="B1111">
        <v>23200</v>
      </c>
      <c r="C1111" t="s">
        <v>23039</v>
      </c>
      <c r="D1111">
        <v>484</v>
      </c>
      <c r="F1111" s="415" t="e">
        <f t="shared" si="17"/>
        <v>#VALUE!</v>
      </c>
    </row>
    <row r="1112" spans="1:6" ht="20.399999999999999" hidden="1">
      <c r="A1112" s="403" t="s">
        <v>23040</v>
      </c>
      <c r="B1112">
        <v>15200</v>
      </c>
      <c r="C1112" t="s">
        <v>23041</v>
      </c>
      <c r="D1112">
        <v>501</v>
      </c>
      <c r="F1112" s="415" t="e">
        <f t="shared" si="17"/>
        <v>#VALUE!</v>
      </c>
    </row>
    <row r="1113" spans="1:6" ht="20.399999999999999">
      <c r="A1113" s="403" t="s">
        <v>23042</v>
      </c>
      <c r="B1113">
        <v>44000</v>
      </c>
      <c r="C1113" t="s">
        <v>23043</v>
      </c>
      <c r="D1113">
        <v>379</v>
      </c>
      <c r="E1113" s="404">
        <v>171104879</v>
      </c>
      <c r="F1113" s="415" t="str">
        <f t="shared" si="17"/>
        <v>Í1+$wÈ95Î</v>
      </c>
    </row>
    <row r="1114" spans="1:6" ht="20.399999999999999">
      <c r="A1114" s="403" t="s">
        <v>23044</v>
      </c>
      <c r="B1114">
        <v>7200</v>
      </c>
      <c r="C1114" t="s">
        <v>23045</v>
      </c>
      <c r="D1114">
        <v>378</v>
      </c>
      <c r="E1114" s="404">
        <v>171104878</v>
      </c>
      <c r="F1114" s="415" t="str">
        <f t="shared" si="17"/>
        <v>Í1+$wÈ8/Î</v>
      </c>
    </row>
    <row r="1115" spans="1:6" ht="20.399999999999999" hidden="1">
      <c r="A1115" s="403" t="s">
        <v>23046</v>
      </c>
      <c r="B1115">
        <v>28000</v>
      </c>
      <c r="C1115" t="s">
        <v>23047</v>
      </c>
      <c r="D1115">
        <v>600</v>
      </c>
      <c r="F1115" s="415" t="e">
        <f t="shared" si="17"/>
        <v>#VALUE!</v>
      </c>
    </row>
    <row r="1116" spans="1:6" ht="20.399999999999999">
      <c r="A1116" s="403" t="s">
        <v>23048</v>
      </c>
      <c r="B1116">
        <v>36000</v>
      </c>
      <c r="C1116" t="s">
        <v>23049</v>
      </c>
      <c r="D1116">
        <v>296</v>
      </c>
      <c r="E1116" s="404">
        <v>171105844</v>
      </c>
      <c r="F1116" s="415" t="str">
        <f t="shared" si="17"/>
        <v>Í1+%tÈ4uÎ</v>
      </c>
    </row>
    <row r="1117" spans="1:6" ht="20.399999999999999">
      <c r="A1117" s="403" t="s">
        <v>23050</v>
      </c>
      <c r="B1117">
        <v>112800</v>
      </c>
      <c r="C1117" t="s">
        <v>23051</v>
      </c>
      <c r="D1117">
        <v>64</v>
      </c>
      <c r="E1117" s="404">
        <v>171105739</v>
      </c>
      <c r="F1117" s="415" t="str">
        <f t="shared" si="17"/>
        <v>Í1+%iÈ9gÎ</v>
      </c>
    </row>
    <row r="1118" spans="1:6" ht="20.399999999999999">
      <c r="A1118" s="403" t="s">
        <v>23052</v>
      </c>
      <c r="B1118">
        <v>42400</v>
      </c>
      <c r="C1118" t="s">
        <v>23053</v>
      </c>
      <c r="D1118">
        <v>226</v>
      </c>
      <c r="E1118" s="404">
        <v>171106224</v>
      </c>
      <c r="F1118" s="415" t="str">
        <f t="shared" si="17"/>
        <v>Í1+&amp;6È4NÎ</v>
      </c>
    </row>
    <row r="1119" spans="1:6" ht="20.399999999999999">
      <c r="A1119" s="403" t="s">
        <v>19778</v>
      </c>
      <c r="B1119">
        <v>39200</v>
      </c>
      <c r="C1119" t="s">
        <v>23054</v>
      </c>
      <c r="D1119">
        <v>358</v>
      </c>
      <c r="E1119" s="404">
        <v>171110157</v>
      </c>
      <c r="F1119" s="415" t="str">
        <f t="shared" si="17"/>
        <v>Í1+*/È7PÎ</v>
      </c>
    </row>
    <row r="1120" spans="1:6" ht="20.399999999999999">
      <c r="A1120" s="403" t="s">
        <v>23055</v>
      </c>
      <c r="B1120">
        <v>13600</v>
      </c>
      <c r="C1120" t="s">
        <v>23056</v>
      </c>
      <c r="D1120">
        <v>360</v>
      </c>
      <c r="E1120" s="404">
        <v>171110159</v>
      </c>
      <c r="F1120" s="415" t="str">
        <f t="shared" si="17"/>
        <v>Í1+*/È9\Î</v>
      </c>
    </row>
    <row r="1121" spans="1:6" ht="20.399999999999999">
      <c r="A1121" s="403" t="s">
        <v>23057</v>
      </c>
      <c r="B1121">
        <v>23200</v>
      </c>
      <c r="C1121" t="s">
        <v>23058</v>
      </c>
      <c r="D1121">
        <v>359</v>
      </c>
      <c r="E1121" s="404">
        <v>171110158</v>
      </c>
      <c r="F1121" s="415" t="str">
        <f t="shared" si="17"/>
        <v>Í1+*/È8VÎ</v>
      </c>
    </row>
    <row r="1122" spans="1:6" ht="20.399999999999999">
      <c r="A1122" s="403" t="s">
        <v>23059</v>
      </c>
      <c r="B1122">
        <v>13600</v>
      </c>
      <c r="C1122" t="s">
        <v>23060</v>
      </c>
      <c r="D1122">
        <v>72</v>
      </c>
      <c r="E1122" s="404">
        <v>171118891</v>
      </c>
      <c r="F1122" s="415" t="str">
        <f t="shared" si="17"/>
        <v>Í1+2yÈ17Î</v>
      </c>
    </row>
    <row r="1123" spans="1:6" ht="20.399999999999999">
      <c r="A1123" s="403" t="s">
        <v>23061</v>
      </c>
      <c r="B1123">
        <v>16800</v>
      </c>
      <c r="C1123" t="s">
        <v>23062</v>
      </c>
      <c r="D1123">
        <v>440</v>
      </c>
      <c r="E1123" s="404">
        <v>171108081</v>
      </c>
      <c r="F1123" s="415" t="str">
        <f t="shared" si="17"/>
        <v>Í1+((È1qÎ</v>
      </c>
    </row>
    <row r="1124" spans="1:6" ht="20.399999999999999" hidden="1">
      <c r="A1124" s="403" t="s">
        <v>23063</v>
      </c>
      <c r="B1124">
        <v>31200</v>
      </c>
      <c r="C1124" t="s">
        <v>23064</v>
      </c>
      <c r="D1124">
        <v>568</v>
      </c>
      <c r="F1124" s="415" t="e">
        <f t="shared" si="17"/>
        <v>#VALUE!</v>
      </c>
    </row>
    <row r="1125" spans="1:6" ht="20.399999999999999">
      <c r="A1125" s="403" t="s">
        <v>23065</v>
      </c>
      <c r="B1125">
        <v>32800</v>
      </c>
      <c r="C1125" t="s">
        <v>23066</v>
      </c>
      <c r="D1125">
        <v>439</v>
      </c>
      <c r="E1125" s="404">
        <v>171108138</v>
      </c>
      <c r="F1125" s="415" t="str">
        <f t="shared" si="17"/>
        <v>Í1+(-È8HÎ</v>
      </c>
    </row>
    <row r="1126" spans="1:6" ht="20.399999999999999" hidden="1">
      <c r="A1126" s="403" t="s">
        <v>23067</v>
      </c>
      <c r="B1126">
        <v>7200</v>
      </c>
      <c r="C1126" t="s">
        <v>23068</v>
      </c>
      <c r="D1126">
        <v>240</v>
      </c>
      <c r="F1126" s="415" t="e">
        <f t="shared" si="17"/>
        <v>#VALUE!</v>
      </c>
    </row>
    <row r="1127" spans="1:6" ht="20.399999999999999">
      <c r="A1127" s="403" t="s">
        <v>23069</v>
      </c>
      <c r="B1127">
        <v>135200</v>
      </c>
      <c r="C1127" t="s">
        <v>23070</v>
      </c>
      <c r="D1127">
        <v>220</v>
      </c>
      <c r="E1127" s="404">
        <v>171106211</v>
      </c>
      <c r="F1127" s="415" t="str">
        <f t="shared" si="17"/>
        <v>Í1+&amp;5È18Î</v>
      </c>
    </row>
    <row r="1128" spans="1:6" ht="20.399999999999999">
      <c r="A1128" s="403" t="s">
        <v>23071</v>
      </c>
      <c r="B1128">
        <v>96800</v>
      </c>
      <c r="C1128" t="s">
        <v>23072</v>
      </c>
      <c r="D1128">
        <v>238</v>
      </c>
      <c r="E1128" s="404">
        <v>171106341</v>
      </c>
      <c r="F1128" s="415" t="str">
        <f t="shared" si="17"/>
        <v>Í1+&amp;BÈ1lÎ</v>
      </c>
    </row>
    <row r="1129" spans="1:6" ht="20.399999999999999" hidden="1">
      <c r="A1129" s="403" t="s">
        <v>23073</v>
      </c>
      <c r="B1129">
        <v>136800</v>
      </c>
      <c r="C1129" t="s">
        <v>23074</v>
      </c>
      <c r="D1129">
        <v>237</v>
      </c>
      <c r="F1129" s="415" t="e">
        <f t="shared" si="17"/>
        <v>#VALUE!</v>
      </c>
    </row>
    <row r="1130" spans="1:6" ht="20.399999999999999" hidden="1">
      <c r="A1130" s="403" t="s">
        <v>23075</v>
      </c>
      <c r="B1130">
        <v>76000</v>
      </c>
      <c r="C1130" t="s">
        <v>23076</v>
      </c>
      <c r="D1130">
        <v>435</v>
      </c>
      <c r="F1130" s="415" t="e">
        <f t="shared" si="17"/>
        <v>#VALUE!</v>
      </c>
    </row>
    <row r="1131" spans="1:6" ht="20.399999999999999">
      <c r="A1131" s="403" t="s">
        <v>23077</v>
      </c>
      <c r="B1131">
        <v>66400</v>
      </c>
      <c r="C1131" t="s">
        <v>23078</v>
      </c>
      <c r="D1131">
        <v>49</v>
      </c>
      <c r="E1131" s="404">
        <v>171112270</v>
      </c>
      <c r="F1131" s="415" t="str">
        <f t="shared" si="17"/>
        <v>Í1+,;È0\Î</v>
      </c>
    </row>
    <row r="1132" spans="1:6" ht="20.399999999999999">
      <c r="A1132" s="403" t="s">
        <v>23079</v>
      </c>
      <c r="B1132">
        <v>3400</v>
      </c>
      <c r="C1132" t="s">
        <v>23080</v>
      </c>
      <c r="D1132">
        <v>453</v>
      </c>
      <c r="E1132" s="404">
        <v>171115345</v>
      </c>
      <c r="F1132" s="415" t="str">
        <f t="shared" si="17"/>
        <v>Í1+/BÈ58Î</v>
      </c>
    </row>
    <row r="1133" spans="1:6" ht="20.399999999999999">
      <c r="A1133" s="403" t="s">
        <v>23081</v>
      </c>
      <c r="B1133">
        <v>3400</v>
      </c>
      <c r="C1133" t="s">
        <v>23082</v>
      </c>
      <c r="D1133">
        <v>432</v>
      </c>
      <c r="E1133" s="404">
        <v>171115327</v>
      </c>
      <c r="F1133" s="415" t="str">
        <f t="shared" si="17"/>
        <v>Í1+/@È7&lt;Î</v>
      </c>
    </row>
    <row r="1134" spans="1:6" ht="20.399999999999999">
      <c r="A1134" s="403" t="s">
        <v>23083</v>
      </c>
      <c r="B1134">
        <v>4700</v>
      </c>
      <c r="C1134" t="s">
        <v>23084</v>
      </c>
      <c r="D1134">
        <v>452</v>
      </c>
      <c r="E1134" s="404">
        <v>171115344</v>
      </c>
      <c r="F1134" s="415" t="str">
        <f t="shared" si="17"/>
        <v>Í1+/BÈ42Î</v>
      </c>
    </row>
    <row r="1135" spans="1:6" ht="20.399999999999999">
      <c r="A1135" s="403" t="s">
        <v>23085</v>
      </c>
      <c r="B1135">
        <v>3400</v>
      </c>
      <c r="C1135" t="s">
        <v>23086</v>
      </c>
      <c r="D1135">
        <v>451</v>
      </c>
      <c r="E1135" s="404">
        <v>171115343</v>
      </c>
      <c r="F1135" s="415" t="str">
        <f t="shared" si="17"/>
        <v>Í1+/BÈ3,Î</v>
      </c>
    </row>
    <row r="1136" spans="1:6" ht="20.399999999999999">
      <c r="A1136" s="403" t="s">
        <v>23087</v>
      </c>
      <c r="B1136">
        <v>90400</v>
      </c>
      <c r="C1136" t="s">
        <v>23088</v>
      </c>
      <c r="D1136">
        <v>114</v>
      </c>
      <c r="E1136" s="404">
        <v>171105801</v>
      </c>
      <c r="F1136" s="415" t="str">
        <f t="shared" si="17"/>
        <v>Í1+%pÈ1SÎ</v>
      </c>
    </row>
    <row r="1137" spans="1:6" ht="20.399999999999999">
      <c r="A1137" s="403" t="s">
        <v>23089</v>
      </c>
      <c r="B1137">
        <v>3400</v>
      </c>
      <c r="C1137" t="s">
        <v>23090</v>
      </c>
      <c r="D1137">
        <v>475</v>
      </c>
      <c r="E1137" s="404">
        <v>171105008</v>
      </c>
      <c r="F1137" s="415" t="str">
        <f t="shared" si="17"/>
        <v>Í1+%ÂÈ8rÎ</v>
      </c>
    </row>
    <row r="1138" spans="1:6" ht="20.399999999999999" hidden="1">
      <c r="A1138" s="403" t="s">
        <v>23091</v>
      </c>
      <c r="B1138">
        <v>26400</v>
      </c>
      <c r="C1138" t="s">
        <v>23092</v>
      </c>
      <c r="D1138">
        <v>579</v>
      </c>
      <c r="F1138" s="415" t="e">
        <f t="shared" si="17"/>
        <v>#VALUE!</v>
      </c>
    </row>
    <row r="1139" spans="1:6" ht="20.399999999999999" hidden="1">
      <c r="A1139" s="403" t="s">
        <v>23093</v>
      </c>
      <c r="B1139">
        <v>7200</v>
      </c>
      <c r="C1139" t="s">
        <v>23094</v>
      </c>
      <c r="D1139">
        <v>580</v>
      </c>
      <c r="F1139" s="415" t="e">
        <f t="shared" si="17"/>
        <v>#VALUE!</v>
      </c>
    </row>
    <row r="1140" spans="1:6" ht="20.399999999999999" hidden="1">
      <c r="A1140" s="403" t="s">
        <v>23095</v>
      </c>
      <c r="B1140">
        <v>7200</v>
      </c>
      <c r="C1140" t="s">
        <v>23096</v>
      </c>
      <c r="D1140">
        <v>598</v>
      </c>
      <c r="F1140" s="415" t="e">
        <f t="shared" si="17"/>
        <v>#VALUE!</v>
      </c>
    </row>
    <row r="1141" spans="1:6" ht="20.399999999999999" hidden="1">
      <c r="A1141" s="403" t="s">
        <v>23097</v>
      </c>
      <c r="B1141">
        <v>4700</v>
      </c>
      <c r="C1141" t="s">
        <v>23098</v>
      </c>
      <c r="D1141">
        <v>597</v>
      </c>
      <c r="F1141" s="415" t="e">
        <f t="shared" si="17"/>
        <v>#VALUE!</v>
      </c>
    </row>
    <row r="1142" spans="1:6" ht="20.399999999999999">
      <c r="A1142" s="403" t="s">
        <v>23099</v>
      </c>
      <c r="B1142">
        <v>28000</v>
      </c>
      <c r="C1142" t="s">
        <v>23100</v>
      </c>
      <c r="D1142">
        <v>477</v>
      </c>
      <c r="E1142" s="404">
        <v>171105798</v>
      </c>
      <c r="F1142" s="415" t="str">
        <f t="shared" si="17"/>
        <v>Í1+%oÈ8yÎ</v>
      </c>
    </row>
    <row r="1143" spans="1:6" ht="20.399999999999999">
      <c r="A1143" s="403" t="s">
        <v>23101</v>
      </c>
      <c r="B1143">
        <v>92000</v>
      </c>
      <c r="C1143" t="s">
        <v>23102</v>
      </c>
      <c r="D1143">
        <v>476</v>
      </c>
      <c r="E1143" s="404">
        <v>171105797</v>
      </c>
      <c r="F1143" s="415" t="str">
        <f t="shared" si="17"/>
        <v>Í1+%oÈ7sÎ</v>
      </c>
    </row>
    <row r="1144" spans="1:6" ht="20.399999999999999">
      <c r="A1144" s="403" t="s">
        <v>23103</v>
      </c>
      <c r="B1144">
        <v>28000</v>
      </c>
      <c r="C1144" t="s">
        <v>23104</v>
      </c>
      <c r="D1144">
        <v>155</v>
      </c>
      <c r="E1144" s="404">
        <v>171106304</v>
      </c>
      <c r="F1144" s="415" t="str">
        <f t="shared" si="17"/>
        <v>Í1+&amp;&gt;È4nÎ</v>
      </c>
    </row>
    <row r="1145" spans="1:6" ht="20.399999999999999">
      <c r="A1145" s="403" t="s">
        <v>23105</v>
      </c>
      <c r="B1145">
        <v>7200</v>
      </c>
      <c r="C1145" t="s">
        <v>23106</v>
      </c>
      <c r="D1145">
        <v>253</v>
      </c>
      <c r="E1145" s="404">
        <v>171107718</v>
      </c>
      <c r="F1145" s="415" t="str">
        <f t="shared" si="17"/>
        <v>Í1+'gÈ8_Î</v>
      </c>
    </row>
    <row r="1146" spans="1:6" ht="20.399999999999999">
      <c r="A1146" s="403" t="s">
        <v>23107</v>
      </c>
      <c r="B1146">
        <v>125600</v>
      </c>
      <c r="C1146" t="s">
        <v>23108</v>
      </c>
      <c r="D1146">
        <v>388</v>
      </c>
      <c r="E1146" s="404">
        <v>171107541</v>
      </c>
      <c r="F1146" s="415" t="str">
        <f t="shared" si="17"/>
        <v>Í1+'VÈ1XÎ</v>
      </c>
    </row>
    <row r="1147" spans="1:6" ht="20.399999999999999">
      <c r="A1147" s="403" t="s">
        <v>23109</v>
      </c>
      <c r="B1147">
        <v>15200</v>
      </c>
      <c r="C1147" t="s">
        <v>23110</v>
      </c>
      <c r="D1147">
        <v>385</v>
      </c>
      <c r="E1147" s="404">
        <v>171107542</v>
      </c>
      <c r="F1147" s="415" t="str">
        <f t="shared" si="17"/>
        <v>Í1+'VÈ2^Î</v>
      </c>
    </row>
    <row r="1148" spans="1:6" ht="20.399999999999999">
      <c r="A1148" s="403" t="s">
        <v>23111</v>
      </c>
      <c r="B1148">
        <v>7200</v>
      </c>
      <c r="C1148" t="s">
        <v>23112</v>
      </c>
      <c r="D1148">
        <v>424</v>
      </c>
      <c r="E1148" s="404">
        <v>171116593</v>
      </c>
      <c r="F1148" s="415" t="str">
        <f t="shared" si="17"/>
        <v>Í1+0[È3,Î</v>
      </c>
    </row>
    <row r="1149" spans="1:6" ht="20.399999999999999">
      <c r="A1149" s="403" t="s">
        <v>23111</v>
      </c>
      <c r="B1149">
        <v>3400</v>
      </c>
      <c r="C1149" t="s">
        <v>23113</v>
      </c>
      <c r="D1149">
        <v>7</v>
      </c>
      <c r="E1149" s="404">
        <v>171116225</v>
      </c>
      <c r="F1149" s="415" t="str">
        <f t="shared" si="17"/>
        <v>Í1+06È5rÎ</v>
      </c>
    </row>
    <row r="1150" spans="1:6" ht="20.399999999999999" hidden="1">
      <c r="A1150" s="403" t="s">
        <v>23114</v>
      </c>
      <c r="B1150">
        <v>28000</v>
      </c>
      <c r="C1150" t="s">
        <v>23115</v>
      </c>
      <c r="D1150">
        <v>554</v>
      </c>
      <c r="F1150" s="415" t="e">
        <f t="shared" si="17"/>
        <v>#VALUE!</v>
      </c>
    </row>
    <row r="1151" spans="1:6" ht="20.399999999999999" hidden="1">
      <c r="A1151" s="403" t="s">
        <v>23116</v>
      </c>
      <c r="B1151">
        <v>12000</v>
      </c>
      <c r="C1151" t="s">
        <v>23117</v>
      </c>
      <c r="D1151">
        <v>556</v>
      </c>
      <c r="F1151" s="415" t="e">
        <f t="shared" si="17"/>
        <v>#VALUE!</v>
      </c>
    </row>
    <row r="1152" spans="1:6" ht="20.399999999999999">
      <c r="A1152" s="403" t="s">
        <v>23118</v>
      </c>
      <c r="B1152">
        <v>58400</v>
      </c>
      <c r="C1152" t="s">
        <v>23119</v>
      </c>
      <c r="D1152">
        <v>402</v>
      </c>
      <c r="E1152" s="404">
        <v>171105602</v>
      </c>
      <c r="F1152" s="415" t="str">
        <f t="shared" si="17"/>
        <v>Í1+%\È2pÎ</v>
      </c>
    </row>
    <row r="1153" spans="1:6" ht="20.399999999999999">
      <c r="A1153" s="403" t="s">
        <v>23120</v>
      </c>
      <c r="B1153">
        <v>28000</v>
      </c>
      <c r="C1153" t="s">
        <v>23121</v>
      </c>
      <c r="D1153">
        <v>150</v>
      </c>
      <c r="E1153" s="404">
        <v>171109427</v>
      </c>
      <c r="F1153" s="415" t="str">
        <f t="shared" si="17"/>
        <v>Í1+)JÈ7RÎ</v>
      </c>
    </row>
    <row r="1154" spans="1:6" ht="20.399999999999999">
      <c r="A1154" s="403" t="s">
        <v>23122</v>
      </c>
      <c r="B1154">
        <v>12000</v>
      </c>
      <c r="C1154" t="s">
        <v>23123</v>
      </c>
      <c r="D1154">
        <v>33</v>
      </c>
      <c r="E1154" s="404">
        <v>171112205</v>
      </c>
      <c r="F1154" s="415" t="str">
        <f t="shared" si="17"/>
        <v>Í1+,4È5^Î</v>
      </c>
    </row>
    <row r="1155" spans="1:6" ht="20.399999999999999">
      <c r="A1155" s="403" t="s">
        <v>23124</v>
      </c>
      <c r="B1155">
        <v>37600</v>
      </c>
      <c r="C1155" t="s">
        <v>23125</v>
      </c>
      <c r="D1155">
        <v>126</v>
      </c>
      <c r="E1155" s="404">
        <v>171110345</v>
      </c>
      <c r="F1155" s="415" t="str">
        <f t="shared" ref="F1155:F1218" si="18">Code128(E1155)</f>
        <v>Í1+*BÈ5)Î</v>
      </c>
    </row>
    <row r="1156" spans="1:6" ht="20.399999999999999">
      <c r="A1156" s="403" t="s">
        <v>23126</v>
      </c>
      <c r="B1156">
        <v>20000</v>
      </c>
      <c r="C1156" t="s">
        <v>23127</v>
      </c>
      <c r="D1156">
        <v>241</v>
      </c>
      <c r="E1156" s="404">
        <v>171106344</v>
      </c>
      <c r="F1156" s="415" t="str">
        <f t="shared" si="18"/>
        <v>Í1+&amp;BÈ4~Î</v>
      </c>
    </row>
    <row r="1157" spans="1:6" ht="20.399999999999999" hidden="1">
      <c r="A1157" s="403" t="s">
        <v>23128</v>
      </c>
      <c r="B1157">
        <v>32800</v>
      </c>
      <c r="C1157" t="s">
        <v>23129</v>
      </c>
      <c r="D1157">
        <v>596</v>
      </c>
      <c r="F1157" s="415" t="e">
        <f t="shared" si="18"/>
        <v>#VALUE!</v>
      </c>
    </row>
    <row r="1158" spans="1:6" ht="20.399999999999999">
      <c r="A1158" s="403" t="s">
        <v>23130</v>
      </c>
      <c r="B1158">
        <v>64800</v>
      </c>
      <c r="C1158" t="s">
        <v>23131</v>
      </c>
      <c r="D1158">
        <v>172</v>
      </c>
      <c r="E1158" s="404">
        <v>171107921</v>
      </c>
      <c r="F1158" s="415" t="str">
        <f t="shared" si="18"/>
        <v>Í1+'|È1"Î</v>
      </c>
    </row>
    <row r="1159" spans="1:6" ht="20.399999999999999" hidden="1">
      <c r="A1159" s="403" t="s">
        <v>20481</v>
      </c>
      <c r="B1159">
        <v>3400</v>
      </c>
      <c r="C1159" t="s">
        <v>23132</v>
      </c>
      <c r="D1159">
        <v>463</v>
      </c>
      <c r="F1159" s="415" t="e">
        <f t="shared" si="18"/>
        <v>#VALUE!</v>
      </c>
    </row>
    <row r="1160" spans="1:6" ht="20.399999999999999">
      <c r="A1160" s="403" t="s">
        <v>23133</v>
      </c>
      <c r="B1160">
        <v>8800</v>
      </c>
      <c r="C1160" t="s">
        <v>23134</v>
      </c>
      <c r="D1160">
        <v>108</v>
      </c>
      <c r="E1160" s="404">
        <v>171115458</v>
      </c>
      <c r="F1160" s="415" t="str">
        <f t="shared" si="18"/>
        <v>Í1+/MÈ8vÎ</v>
      </c>
    </row>
    <row r="1161" spans="1:6" ht="20.399999999999999">
      <c r="A1161" s="403" t="s">
        <v>23135</v>
      </c>
      <c r="B1161">
        <v>4700</v>
      </c>
      <c r="C1161" t="s">
        <v>23136</v>
      </c>
      <c r="D1161">
        <v>144</v>
      </c>
      <c r="E1161" s="404">
        <v>171109278</v>
      </c>
      <c r="F1161" s="415" t="str">
        <f t="shared" si="18"/>
        <v>Í1+);È8ÇÎ</v>
      </c>
    </row>
    <row r="1162" spans="1:6" ht="20.399999999999999">
      <c r="A1162" s="403" t="s">
        <v>23137</v>
      </c>
      <c r="B1162">
        <v>20000</v>
      </c>
      <c r="C1162" t="s">
        <v>23138</v>
      </c>
      <c r="D1162">
        <v>6</v>
      </c>
      <c r="E1162" s="404">
        <v>171108310</v>
      </c>
      <c r="F1162" s="415" t="str">
        <f t="shared" si="18"/>
        <v>Í1+(?È0`Î</v>
      </c>
    </row>
    <row r="1163" spans="1:6" ht="20.399999999999999" hidden="1">
      <c r="A1163" s="403" t="s">
        <v>23139</v>
      </c>
      <c r="B1163">
        <v>31200</v>
      </c>
      <c r="C1163" t="s">
        <v>23140</v>
      </c>
      <c r="D1163">
        <v>584</v>
      </c>
      <c r="F1163" s="415" t="e">
        <f t="shared" si="18"/>
        <v>#VALUE!</v>
      </c>
    </row>
    <row r="1164" spans="1:6" ht="20.399999999999999">
      <c r="A1164" s="403" t="s">
        <v>23141</v>
      </c>
      <c r="B1164">
        <v>26400</v>
      </c>
      <c r="C1164" t="s">
        <v>23142</v>
      </c>
      <c r="D1164">
        <v>388</v>
      </c>
      <c r="E1164" s="404">
        <v>171108535</v>
      </c>
      <c r="F1164" s="415" t="str">
        <f t="shared" si="18"/>
        <v>Í1+(UÈ5oÎ</v>
      </c>
    </row>
    <row r="1165" spans="1:6" ht="20.399999999999999">
      <c r="A1165" s="403" t="s">
        <v>23143</v>
      </c>
      <c r="B1165">
        <v>37600</v>
      </c>
      <c r="C1165" t="s">
        <v>23144</v>
      </c>
      <c r="D1165">
        <v>385</v>
      </c>
      <c r="E1165" s="404">
        <v>171108532</v>
      </c>
      <c r="F1165" s="415" t="str">
        <f t="shared" si="18"/>
        <v>Í1+(UÈ2]Î</v>
      </c>
    </row>
    <row r="1166" spans="1:6" ht="20.399999999999999" hidden="1">
      <c r="A1166" s="403" t="s">
        <v>23145</v>
      </c>
      <c r="B1166">
        <v>34400</v>
      </c>
      <c r="C1166" t="s">
        <v>23146</v>
      </c>
      <c r="D1166">
        <v>589</v>
      </c>
      <c r="F1166" s="415" t="e">
        <f t="shared" si="18"/>
        <v>#VALUE!</v>
      </c>
    </row>
    <row r="1167" spans="1:6" ht="20.399999999999999" hidden="1">
      <c r="A1167" s="403" t="s">
        <v>23147</v>
      </c>
      <c r="B1167">
        <v>12000</v>
      </c>
      <c r="C1167" t="s">
        <v>23148</v>
      </c>
      <c r="D1167">
        <v>538</v>
      </c>
      <c r="F1167" s="415" t="e">
        <f t="shared" si="18"/>
        <v>#VALUE!</v>
      </c>
    </row>
    <row r="1168" spans="1:6" ht="20.399999999999999" hidden="1">
      <c r="A1168" s="403" t="s">
        <v>23149</v>
      </c>
      <c r="B1168">
        <v>55200</v>
      </c>
      <c r="C1168" t="s">
        <v>23150</v>
      </c>
      <c r="D1168">
        <v>544</v>
      </c>
      <c r="F1168" s="415" t="e">
        <f t="shared" si="18"/>
        <v>#VALUE!</v>
      </c>
    </row>
    <row r="1169" spans="1:6" ht="20.399999999999999">
      <c r="A1169" s="403" t="s">
        <v>23151</v>
      </c>
      <c r="B1169">
        <v>4700</v>
      </c>
      <c r="C1169" t="s">
        <v>23152</v>
      </c>
      <c r="D1169">
        <v>353</v>
      </c>
      <c r="E1169" s="404">
        <v>171115273</v>
      </c>
      <c r="F1169" s="415" t="str">
        <f t="shared" si="18"/>
        <v>Í1+/;È3wÎ</v>
      </c>
    </row>
    <row r="1170" spans="1:6" ht="20.399999999999999">
      <c r="A1170" s="403" t="s">
        <v>23153</v>
      </c>
      <c r="B1170">
        <v>16800</v>
      </c>
      <c r="C1170" t="s">
        <v>23154</v>
      </c>
      <c r="D1170">
        <v>17</v>
      </c>
      <c r="E1170" s="404">
        <v>171110261</v>
      </c>
      <c r="F1170" s="415" t="str">
        <f t="shared" si="18"/>
        <v>Í1+*:È1XÎ</v>
      </c>
    </row>
    <row r="1171" spans="1:6" ht="20.399999999999999">
      <c r="A1171" s="403" t="s">
        <v>23155</v>
      </c>
      <c r="B1171">
        <v>7200</v>
      </c>
      <c r="C1171" t="s">
        <v>23156</v>
      </c>
      <c r="D1171">
        <v>250</v>
      </c>
      <c r="E1171" s="404">
        <v>171108418</v>
      </c>
      <c r="F1171" s="415" t="str">
        <f t="shared" si="18"/>
        <v>Í1+(IÈ8QÎ</v>
      </c>
    </row>
    <row r="1172" spans="1:6" ht="20.399999999999999">
      <c r="A1172" s="403" t="s">
        <v>23157</v>
      </c>
      <c r="B1172">
        <v>10400</v>
      </c>
      <c r="C1172" t="s">
        <v>23158</v>
      </c>
      <c r="D1172">
        <v>285</v>
      </c>
      <c r="E1172" s="404">
        <v>171108445</v>
      </c>
      <c r="F1172" s="415" t="str">
        <f t="shared" si="18"/>
        <v>Í1+(LÈ5KÎ</v>
      </c>
    </row>
    <row r="1173" spans="1:6" ht="20.399999999999999">
      <c r="A1173" s="403" t="s">
        <v>23159</v>
      </c>
      <c r="B1173">
        <v>3400</v>
      </c>
      <c r="C1173" t="s">
        <v>23160</v>
      </c>
      <c r="D1173">
        <v>286</v>
      </c>
      <c r="E1173" s="404">
        <v>171108446</v>
      </c>
      <c r="F1173" s="415" t="str">
        <f t="shared" si="18"/>
        <v>Í1+(LÈ6QÎ</v>
      </c>
    </row>
    <row r="1174" spans="1:6" ht="20.399999999999999">
      <c r="A1174" s="403" t="s">
        <v>23161</v>
      </c>
      <c r="B1174">
        <v>3400</v>
      </c>
      <c r="C1174" t="s">
        <v>23162</v>
      </c>
      <c r="D1174">
        <v>287</v>
      </c>
      <c r="E1174" s="404">
        <v>171108447</v>
      </c>
      <c r="F1174" s="415" t="str">
        <f t="shared" si="18"/>
        <v>Í1+(LÈ7WÎ</v>
      </c>
    </row>
    <row r="1175" spans="1:6" ht="20.399999999999999">
      <c r="A1175" s="403" t="s">
        <v>23163</v>
      </c>
      <c r="B1175">
        <v>7200</v>
      </c>
      <c r="C1175" t="s">
        <v>23164</v>
      </c>
      <c r="D1175">
        <v>288</v>
      </c>
      <c r="E1175" s="404">
        <v>171108448</v>
      </c>
      <c r="F1175" s="415" t="str">
        <f t="shared" si="18"/>
        <v>Í1+(LÈ8]Î</v>
      </c>
    </row>
    <row r="1176" spans="1:6" ht="20.399999999999999">
      <c r="A1176" s="403" t="s">
        <v>23165</v>
      </c>
      <c r="B1176">
        <v>4700</v>
      </c>
      <c r="C1176" t="s">
        <v>23166</v>
      </c>
      <c r="D1176">
        <v>289</v>
      </c>
      <c r="E1176" s="404">
        <v>171108449</v>
      </c>
      <c r="F1176" s="415" t="str">
        <f t="shared" si="18"/>
        <v>Í1+(LÈ9cÎ</v>
      </c>
    </row>
    <row r="1177" spans="1:6" ht="20.399999999999999">
      <c r="A1177" s="403" t="s">
        <v>23167</v>
      </c>
      <c r="B1177">
        <v>141600</v>
      </c>
      <c r="C1177" t="s">
        <v>23168</v>
      </c>
      <c r="D1177">
        <v>1</v>
      </c>
      <c r="E1177" s="404">
        <v>171114976</v>
      </c>
      <c r="F1177" s="415" t="str">
        <f t="shared" si="18"/>
        <v>Í1+.ÅÈ6iÎ</v>
      </c>
    </row>
    <row r="1178" spans="1:6" ht="20.399999999999999" hidden="1">
      <c r="A1178" s="403" t="s">
        <v>23169</v>
      </c>
      <c r="B1178">
        <v>10400</v>
      </c>
      <c r="C1178" t="s">
        <v>23170</v>
      </c>
      <c r="D1178">
        <v>591</v>
      </c>
      <c r="F1178" s="415" t="e">
        <f t="shared" si="18"/>
        <v>#VALUE!</v>
      </c>
    </row>
    <row r="1179" spans="1:6" ht="20.399999999999999">
      <c r="A1179" s="403" t="s">
        <v>23171</v>
      </c>
      <c r="B1179">
        <v>16800</v>
      </c>
      <c r="C1179" t="s">
        <v>23172</v>
      </c>
      <c r="D1179">
        <v>282</v>
      </c>
      <c r="E1179" s="404">
        <v>171110085</v>
      </c>
      <c r="F1179" s="415" t="str">
        <f t="shared" si="18"/>
        <v>Í1+*(È5(Î</v>
      </c>
    </row>
    <row r="1180" spans="1:6" ht="20.399999999999999">
      <c r="A1180" s="403" t="s">
        <v>23173</v>
      </c>
      <c r="B1180">
        <v>21600</v>
      </c>
      <c r="C1180" t="s">
        <v>23174</v>
      </c>
      <c r="D1180">
        <v>448</v>
      </c>
      <c r="E1180" s="404">
        <v>171115750</v>
      </c>
      <c r="F1180" s="415" t="str">
        <f t="shared" si="18"/>
        <v>Í1+/kÈ0WÎ</v>
      </c>
    </row>
    <row r="1181" spans="1:6" ht="20.399999999999999">
      <c r="A1181" s="403" t="s">
        <v>23175</v>
      </c>
      <c r="B1181">
        <v>10400</v>
      </c>
      <c r="C1181" t="s">
        <v>23176</v>
      </c>
      <c r="D1181">
        <v>97</v>
      </c>
      <c r="E1181" s="404">
        <v>171105716</v>
      </c>
      <c r="F1181" s="415" t="str">
        <f t="shared" si="18"/>
        <v>Í1+%gÈ6MÎ</v>
      </c>
    </row>
    <row r="1182" spans="1:6" ht="20.399999999999999">
      <c r="A1182" s="403" t="s">
        <v>23177</v>
      </c>
      <c r="B1182">
        <v>18400</v>
      </c>
      <c r="C1182" t="s">
        <v>23178</v>
      </c>
      <c r="D1182">
        <v>247</v>
      </c>
      <c r="E1182" s="404">
        <v>171112449</v>
      </c>
      <c r="F1182" s="415" t="str">
        <f t="shared" si="18"/>
        <v>Í1+,LÈ9oÎ</v>
      </c>
    </row>
    <row r="1183" spans="1:6" ht="20.399999999999999" hidden="1">
      <c r="A1183" s="403" t="s">
        <v>23179</v>
      </c>
      <c r="B1183">
        <v>3400</v>
      </c>
      <c r="C1183" t="s">
        <v>23180</v>
      </c>
      <c r="D1183">
        <v>332</v>
      </c>
      <c r="F1183" s="415" t="e">
        <f t="shared" si="18"/>
        <v>#VALUE!</v>
      </c>
    </row>
    <row r="1184" spans="1:6" ht="20.399999999999999" hidden="1">
      <c r="A1184" s="403" t="s">
        <v>15105</v>
      </c>
      <c r="B1184">
        <v>24800</v>
      </c>
      <c r="C1184" t="s">
        <v>23181</v>
      </c>
      <c r="D1184">
        <v>522</v>
      </c>
      <c r="F1184" s="415" t="e">
        <f t="shared" si="18"/>
        <v>#VALUE!</v>
      </c>
    </row>
    <row r="1185" spans="1:6" ht="20.399999999999999">
      <c r="A1185" s="403" t="s">
        <v>13565</v>
      </c>
      <c r="B1185">
        <v>47200</v>
      </c>
      <c r="C1185" t="s">
        <v>23182</v>
      </c>
      <c r="D1185">
        <v>384</v>
      </c>
      <c r="E1185" s="404">
        <v>171110200</v>
      </c>
      <c r="F1185" s="415" t="str">
        <f t="shared" si="18"/>
        <v>Í1+*4È0:Î</v>
      </c>
    </row>
    <row r="1186" spans="1:6" ht="20.399999999999999" hidden="1">
      <c r="A1186" s="403" t="s">
        <v>18710</v>
      </c>
      <c r="B1186">
        <v>15200</v>
      </c>
      <c r="C1186" t="s">
        <v>23183</v>
      </c>
      <c r="D1186">
        <v>577</v>
      </c>
      <c r="F1186" s="415" t="e">
        <f t="shared" si="18"/>
        <v>#VALUE!</v>
      </c>
    </row>
    <row r="1187" spans="1:6" ht="20.399999999999999" hidden="1">
      <c r="A1187" s="403" t="s">
        <v>23184</v>
      </c>
      <c r="B1187">
        <v>37600</v>
      </c>
      <c r="C1187" t="s">
        <v>23185</v>
      </c>
      <c r="D1187">
        <v>599</v>
      </c>
      <c r="F1187" s="415" t="e">
        <f t="shared" si="18"/>
        <v>#VALUE!</v>
      </c>
    </row>
    <row r="1188" spans="1:6" ht="20.399999999999999">
      <c r="A1188" s="403" t="s">
        <v>3524</v>
      </c>
      <c r="B1188">
        <v>112800</v>
      </c>
      <c r="C1188" t="s">
        <v>23186</v>
      </c>
      <c r="D1188">
        <v>180</v>
      </c>
      <c r="E1188" s="404">
        <v>171105979</v>
      </c>
      <c r="F1188" s="415" t="str">
        <f t="shared" si="18"/>
        <v>Í1+%ÅÈ9`Î</v>
      </c>
    </row>
    <row r="1189" spans="1:6" ht="20.399999999999999">
      <c r="A1189" s="403" t="s">
        <v>23187</v>
      </c>
      <c r="B1189">
        <v>18400</v>
      </c>
      <c r="C1189" t="s">
        <v>23188</v>
      </c>
      <c r="D1189">
        <v>453</v>
      </c>
      <c r="E1189" s="404">
        <v>171113537</v>
      </c>
      <c r="F1189" s="415" t="str">
        <f t="shared" si="18"/>
        <v>Í1+-UÈ7#Î</v>
      </c>
    </row>
    <row r="1190" spans="1:6" ht="20.399999999999999" hidden="1">
      <c r="A1190" s="403" t="s">
        <v>23189</v>
      </c>
      <c r="B1190">
        <v>28000</v>
      </c>
      <c r="C1190" t="s">
        <v>23190</v>
      </c>
      <c r="D1190">
        <v>540</v>
      </c>
      <c r="F1190" s="415" t="e">
        <f t="shared" si="18"/>
        <v>#VALUE!</v>
      </c>
    </row>
    <row r="1191" spans="1:6" ht="20.399999999999999" hidden="1">
      <c r="A1191" s="403" t="s">
        <v>23191</v>
      </c>
      <c r="B1191">
        <v>21600</v>
      </c>
      <c r="C1191" t="s">
        <v>23192</v>
      </c>
      <c r="D1191">
        <v>505</v>
      </c>
      <c r="F1191" s="415" t="e">
        <f t="shared" si="18"/>
        <v>#VALUE!</v>
      </c>
    </row>
    <row r="1192" spans="1:6" ht="20.399999999999999">
      <c r="A1192" s="403" t="s">
        <v>23193</v>
      </c>
      <c r="B1192">
        <v>18400</v>
      </c>
      <c r="C1192" t="s">
        <v>23194</v>
      </c>
      <c r="D1192">
        <v>423</v>
      </c>
      <c r="E1192" s="404">
        <v>171109245</v>
      </c>
      <c r="F1192" s="415" t="str">
        <f t="shared" si="18"/>
        <v>Í1+)8È5eÎ</v>
      </c>
    </row>
    <row r="1193" spans="1:6" ht="20.399999999999999" hidden="1">
      <c r="A1193" s="403" t="s">
        <v>23195</v>
      </c>
      <c r="B1193">
        <v>2100</v>
      </c>
      <c r="C1193" t="s">
        <v>23196</v>
      </c>
      <c r="D1193">
        <v>582</v>
      </c>
      <c r="F1193" s="415" t="e">
        <f t="shared" si="18"/>
        <v>#VALUE!</v>
      </c>
    </row>
    <row r="1194" spans="1:6" ht="20.399999999999999" hidden="1">
      <c r="A1194" s="403" t="s">
        <v>23197</v>
      </c>
      <c r="B1194">
        <v>3400</v>
      </c>
      <c r="C1194" t="s">
        <v>23198</v>
      </c>
      <c r="D1194">
        <v>581</v>
      </c>
      <c r="F1194" s="415" t="e">
        <f t="shared" si="18"/>
        <v>#VALUE!</v>
      </c>
    </row>
    <row r="1195" spans="1:6" ht="20.399999999999999">
      <c r="A1195" s="403" t="s">
        <v>23124</v>
      </c>
      <c r="B1195">
        <v>2100</v>
      </c>
      <c r="C1195" t="s">
        <v>23199</v>
      </c>
      <c r="D1195">
        <v>128</v>
      </c>
      <c r="E1195" s="404">
        <v>171110344</v>
      </c>
      <c r="F1195" s="415" t="str">
        <f t="shared" si="18"/>
        <v>Í1+*BÈ4#Î</v>
      </c>
    </row>
    <row r="1196" spans="1:6" ht="20.399999999999999" hidden="1">
      <c r="A1196" s="403" t="s">
        <v>23200</v>
      </c>
      <c r="B1196">
        <v>7200</v>
      </c>
      <c r="C1196" t="s">
        <v>23201</v>
      </c>
      <c r="D1196">
        <v>252</v>
      </c>
      <c r="F1196" s="415" t="e">
        <f t="shared" si="18"/>
        <v>#VALUE!</v>
      </c>
    </row>
    <row r="1197" spans="1:6" ht="20.399999999999999" hidden="1">
      <c r="A1197" s="403" t="s">
        <v>18294</v>
      </c>
      <c r="B1197">
        <v>8800</v>
      </c>
      <c r="C1197" t="s">
        <v>23202</v>
      </c>
      <c r="D1197">
        <v>498</v>
      </c>
      <c r="F1197" s="415" t="e">
        <f t="shared" si="18"/>
        <v>#VALUE!</v>
      </c>
    </row>
    <row r="1198" spans="1:6" ht="20.399999999999999">
      <c r="A1198" s="403" t="s">
        <v>23203</v>
      </c>
      <c r="B1198">
        <v>26400</v>
      </c>
      <c r="C1198" t="s">
        <v>23204</v>
      </c>
      <c r="D1198">
        <v>342</v>
      </c>
      <c r="E1198" s="404">
        <v>171108495</v>
      </c>
      <c r="F1198" s="415" t="str">
        <f t="shared" si="18"/>
        <v>Í1+(QÈ5_Î</v>
      </c>
    </row>
    <row r="1199" spans="1:6" ht="20.399999999999999">
      <c r="A1199" s="403" t="s">
        <v>23205</v>
      </c>
      <c r="B1199">
        <v>8800</v>
      </c>
      <c r="C1199" t="s">
        <v>23206</v>
      </c>
      <c r="D1199">
        <v>275</v>
      </c>
      <c r="E1199" s="404">
        <v>171115210</v>
      </c>
      <c r="F1199" s="415" t="str">
        <f t="shared" si="18"/>
        <v>Í1+/5È0MÎ</v>
      </c>
    </row>
    <row r="1200" spans="1:6" ht="20.399999999999999">
      <c r="A1200" s="403" t="s">
        <v>23207</v>
      </c>
      <c r="B1200">
        <v>24800</v>
      </c>
      <c r="C1200" t="s">
        <v>23208</v>
      </c>
      <c r="D1200">
        <v>171</v>
      </c>
      <c r="E1200" s="404">
        <v>171107922</v>
      </c>
      <c r="F1200" s="415" t="str">
        <f t="shared" si="18"/>
        <v>Í1+'|È2(Î</v>
      </c>
    </row>
    <row r="1201" spans="1:6" ht="20.399999999999999">
      <c r="A1201" s="403" t="s">
        <v>23209</v>
      </c>
      <c r="B1201">
        <v>20000</v>
      </c>
      <c r="C1201" t="s">
        <v>23210</v>
      </c>
      <c r="D1201">
        <v>446</v>
      </c>
      <c r="E1201" s="404">
        <v>171108588</v>
      </c>
      <c r="F1201" s="415" t="str">
        <f t="shared" si="18"/>
        <v>Í1+(ZÈ8.Î</v>
      </c>
    </row>
    <row r="1202" spans="1:6" ht="20.399999999999999">
      <c r="A1202" s="403" t="s">
        <v>23211</v>
      </c>
      <c r="B1202">
        <v>10400</v>
      </c>
      <c r="C1202" t="s">
        <v>23212</v>
      </c>
      <c r="D1202">
        <v>36</v>
      </c>
      <c r="E1202" s="404">
        <v>171113249</v>
      </c>
      <c r="F1202" s="415" t="str">
        <f t="shared" si="18"/>
        <v>Í1+-8È9"Î</v>
      </c>
    </row>
    <row r="1203" spans="1:6" ht="20.399999999999999">
      <c r="A1203" s="403" t="s">
        <v>23213</v>
      </c>
      <c r="B1203">
        <v>8800</v>
      </c>
      <c r="C1203" t="s">
        <v>23214</v>
      </c>
      <c r="D1203">
        <v>265</v>
      </c>
      <c r="E1203" s="404">
        <v>171113285</v>
      </c>
      <c r="F1203" s="415" t="str">
        <f t="shared" si="18"/>
        <v>Í1+-&lt;È5ÅÎ</v>
      </c>
    </row>
    <row r="1204" spans="1:6" ht="20.399999999999999" hidden="1">
      <c r="A1204" s="403" t="s">
        <v>23215</v>
      </c>
      <c r="B1204">
        <v>8800</v>
      </c>
      <c r="C1204" t="s">
        <v>23216</v>
      </c>
      <c r="D1204">
        <v>552</v>
      </c>
      <c r="F1204" s="415" t="e">
        <f t="shared" si="18"/>
        <v>#VALUE!</v>
      </c>
    </row>
    <row r="1205" spans="1:6" ht="20.399999999999999">
      <c r="A1205" s="403" t="s">
        <v>23217</v>
      </c>
      <c r="B1205">
        <v>23200</v>
      </c>
      <c r="C1205" t="s">
        <v>23218</v>
      </c>
      <c r="D1205">
        <v>281</v>
      </c>
      <c r="E1205" s="404">
        <v>171109097</v>
      </c>
      <c r="F1205" s="415" t="str">
        <f t="shared" si="18"/>
        <v>Í1+))È75Î</v>
      </c>
    </row>
    <row r="1206" spans="1:6" ht="20.399999999999999">
      <c r="A1206" s="403" t="s">
        <v>23219</v>
      </c>
      <c r="B1206">
        <v>32800</v>
      </c>
      <c r="C1206" t="s">
        <v>23220</v>
      </c>
      <c r="D1206">
        <v>354</v>
      </c>
      <c r="E1206" s="404">
        <v>171105775</v>
      </c>
      <c r="F1206" s="415" t="str">
        <f t="shared" si="18"/>
        <v>Í1+%mÈ5_Î</v>
      </c>
    </row>
    <row r="1207" spans="1:6" ht="20.399999999999999">
      <c r="A1207" s="403" t="s">
        <v>23221</v>
      </c>
      <c r="B1207">
        <v>13600</v>
      </c>
      <c r="C1207" t="s">
        <v>23222</v>
      </c>
      <c r="D1207">
        <v>240</v>
      </c>
      <c r="E1207" s="404">
        <v>171107844</v>
      </c>
      <c r="F1207" s="415" t="str">
        <f t="shared" si="18"/>
        <v>Í1+'tÈ4{Î</v>
      </c>
    </row>
    <row r="1208" spans="1:6" ht="20.399999999999999">
      <c r="A1208" s="403" t="s">
        <v>23223</v>
      </c>
      <c r="B1208">
        <v>23200</v>
      </c>
      <c r="C1208" t="s">
        <v>23224</v>
      </c>
      <c r="D1208">
        <v>163</v>
      </c>
      <c r="E1208" s="404">
        <v>171118963</v>
      </c>
      <c r="F1208" s="415" t="str">
        <f t="shared" si="18"/>
        <v>Í1+2ÄÈ3_Î</v>
      </c>
    </row>
    <row r="1209" spans="1:6" ht="20.399999999999999">
      <c r="A1209" s="403" t="s">
        <v>23225</v>
      </c>
      <c r="B1209">
        <v>4700</v>
      </c>
      <c r="C1209" t="s">
        <v>23226</v>
      </c>
      <c r="D1209">
        <v>314</v>
      </c>
      <c r="E1209" s="404">
        <v>171113534</v>
      </c>
      <c r="F1209" s="415" t="str">
        <f t="shared" si="18"/>
        <v>Í1+-UÈ4xÎ</v>
      </c>
    </row>
    <row r="1210" spans="1:6" ht="20.399999999999999" hidden="1">
      <c r="A1210" s="403" t="s">
        <v>23227</v>
      </c>
      <c r="B1210">
        <v>4700</v>
      </c>
      <c r="C1210" t="s">
        <v>23228</v>
      </c>
      <c r="D1210">
        <v>564</v>
      </c>
      <c r="F1210" s="415" t="e">
        <f t="shared" si="18"/>
        <v>#VALUE!</v>
      </c>
    </row>
    <row r="1211" spans="1:6" ht="20.399999999999999" hidden="1">
      <c r="A1211" s="403" t="s">
        <v>23229</v>
      </c>
      <c r="B1211">
        <v>45600</v>
      </c>
      <c r="C1211" t="s">
        <v>23230</v>
      </c>
      <c r="D1211">
        <v>577</v>
      </c>
      <c r="F1211" s="415" t="e">
        <f t="shared" si="18"/>
        <v>#VALUE!</v>
      </c>
    </row>
    <row r="1212" spans="1:6" ht="20.399999999999999">
      <c r="A1212" s="403" t="s">
        <v>23231</v>
      </c>
      <c r="B1212">
        <v>18400</v>
      </c>
      <c r="C1212" t="s">
        <v>23232</v>
      </c>
      <c r="D1212">
        <v>49</v>
      </c>
      <c r="E1212" s="404">
        <v>171116253</v>
      </c>
      <c r="F1212" s="415" t="str">
        <f t="shared" si="18"/>
        <v>Í1+09È3rÎ</v>
      </c>
    </row>
    <row r="1213" spans="1:6" ht="20.399999999999999">
      <c r="A1213" s="403" t="s">
        <v>23233</v>
      </c>
      <c r="B1213">
        <v>18400</v>
      </c>
      <c r="C1213" t="s">
        <v>23234</v>
      </c>
      <c r="D1213">
        <v>296</v>
      </c>
      <c r="E1213" s="404">
        <v>171108035</v>
      </c>
      <c r="F1213" s="415" t="str">
        <f t="shared" si="18"/>
        <v>Í1+(#È5uÎ</v>
      </c>
    </row>
    <row r="1214" spans="1:6" ht="20.399999999999999">
      <c r="A1214" s="403" t="s">
        <v>23235</v>
      </c>
      <c r="B1214">
        <v>36000</v>
      </c>
      <c r="C1214" t="s">
        <v>23236</v>
      </c>
      <c r="D1214">
        <v>365</v>
      </c>
      <c r="E1214" s="404">
        <v>171110164</v>
      </c>
      <c r="F1214" s="415" t="str">
        <f t="shared" si="18"/>
        <v>Í1+*0È4BÎ</v>
      </c>
    </row>
    <row r="1215" spans="1:6" ht="20.399999999999999">
      <c r="A1215" s="403" t="s">
        <v>2227</v>
      </c>
      <c r="B1215">
        <v>13600</v>
      </c>
      <c r="C1215" t="s">
        <v>23237</v>
      </c>
      <c r="D1215">
        <v>129</v>
      </c>
      <c r="E1215" s="404">
        <v>171113182</v>
      </c>
      <c r="F1215" s="415" t="str">
        <f t="shared" si="18"/>
        <v>Í1+-2È2GÎ</v>
      </c>
    </row>
    <row r="1216" spans="1:6" ht="20.399999999999999">
      <c r="A1216" s="403" t="s">
        <v>23238</v>
      </c>
      <c r="B1216">
        <v>20000</v>
      </c>
      <c r="C1216" t="s">
        <v>23239</v>
      </c>
      <c r="D1216">
        <v>257</v>
      </c>
      <c r="E1216" s="404">
        <v>171107859</v>
      </c>
      <c r="F1216" s="415" t="str">
        <f t="shared" si="18"/>
        <v>Í1+'uÈ96Î</v>
      </c>
    </row>
    <row r="1217" spans="1:6" ht="20.399999999999999">
      <c r="A1217" s="403" t="s">
        <v>23240</v>
      </c>
      <c r="B1217">
        <v>32800</v>
      </c>
      <c r="C1217" t="s">
        <v>23241</v>
      </c>
      <c r="D1217">
        <v>254</v>
      </c>
      <c r="E1217" s="404">
        <v>171107857</v>
      </c>
      <c r="F1217" s="415" t="str">
        <f t="shared" si="18"/>
        <v>Í1+'uÈ7*Î</v>
      </c>
    </row>
    <row r="1218" spans="1:6" ht="20.399999999999999">
      <c r="A1218" s="403" t="s">
        <v>9711</v>
      </c>
      <c r="B1218">
        <v>3400</v>
      </c>
      <c r="C1218" t="s">
        <v>23242</v>
      </c>
      <c r="D1218">
        <v>289</v>
      </c>
      <c r="E1218" s="404">
        <v>171107831</v>
      </c>
      <c r="F1218" s="415" t="str">
        <f t="shared" si="18"/>
        <v>Í1+'sÈ1eÎ</v>
      </c>
    </row>
    <row r="1219" spans="1:6" ht="20.399999999999999" hidden="1">
      <c r="A1219" s="403" t="s">
        <v>23243</v>
      </c>
      <c r="B1219">
        <v>3400</v>
      </c>
      <c r="C1219" t="s">
        <v>23244</v>
      </c>
      <c r="D1219">
        <v>82</v>
      </c>
      <c r="F1219" s="415" t="e">
        <f t="shared" ref="F1219:F1282" si="19">Code128(E1219)</f>
        <v>#VALUE!</v>
      </c>
    </row>
    <row r="1220" spans="1:6" ht="20.399999999999999">
      <c r="A1220" s="403" t="s">
        <v>23245</v>
      </c>
      <c r="B1220">
        <v>55200</v>
      </c>
      <c r="C1220" t="s">
        <v>23246</v>
      </c>
      <c r="D1220">
        <v>454</v>
      </c>
      <c r="E1220" s="404">
        <v>171110208</v>
      </c>
      <c r="F1220" s="415" t="str">
        <f t="shared" si="19"/>
        <v>Í1+*4È8jÎ</v>
      </c>
    </row>
    <row r="1221" spans="1:6" ht="20.399999999999999">
      <c r="A1221" s="403" t="s">
        <v>23247</v>
      </c>
      <c r="B1221">
        <v>87200</v>
      </c>
      <c r="C1221" t="s">
        <v>23248</v>
      </c>
      <c r="D1221">
        <v>167</v>
      </c>
      <c r="E1221" s="404">
        <v>171112371</v>
      </c>
      <c r="F1221" s="415" t="str">
        <f t="shared" si="19"/>
        <v>Í1+,EÈ1#Î</v>
      </c>
    </row>
    <row r="1222" spans="1:6" ht="20.399999999999999">
      <c r="A1222" s="403" t="s">
        <v>23249</v>
      </c>
      <c r="B1222">
        <v>93600</v>
      </c>
      <c r="C1222" t="s">
        <v>23250</v>
      </c>
      <c r="D1222">
        <v>130</v>
      </c>
      <c r="E1222" s="404">
        <v>171111414</v>
      </c>
      <c r="F1222" s="415" t="str">
        <f t="shared" si="19"/>
        <v>Í1++IÈ4BÎ</v>
      </c>
    </row>
    <row r="1223" spans="1:6" ht="20.399999999999999">
      <c r="A1223" s="403" t="s">
        <v>23251</v>
      </c>
      <c r="B1223">
        <v>79200</v>
      </c>
      <c r="C1223" t="s">
        <v>23252</v>
      </c>
      <c r="D1223">
        <v>405</v>
      </c>
      <c r="E1223" s="404">
        <v>171105783</v>
      </c>
      <c r="F1223" s="415" t="str">
        <f t="shared" si="19"/>
        <v>Í1+%nÈ3WÎ</v>
      </c>
    </row>
    <row r="1224" spans="1:6" ht="20.399999999999999">
      <c r="A1224" s="403" t="s">
        <v>23253</v>
      </c>
      <c r="B1224">
        <v>13600</v>
      </c>
      <c r="C1224" t="s">
        <v>23254</v>
      </c>
      <c r="D1224">
        <v>236</v>
      </c>
      <c r="E1224" s="404">
        <v>171116427</v>
      </c>
      <c r="F1224" s="415" t="str">
        <f t="shared" si="19"/>
        <v>Í1+0JÈ7gÎ</v>
      </c>
    </row>
    <row r="1225" spans="1:6" ht="20.399999999999999">
      <c r="A1225" s="403" t="s">
        <v>23255</v>
      </c>
      <c r="B1225">
        <v>15200</v>
      </c>
      <c r="C1225" t="s">
        <v>23256</v>
      </c>
      <c r="D1225">
        <v>278</v>
      </c>
      <c r="E1225" s="404">
        <v>171112885</v>
      </c>
      <c r="F1225" s="415" t="str">
        <f t="shared" si="19"/>
        <v>Í1+,xÈ59Î</v>
      </c>
    </row>
    <row r="1226" spans="1:6" ht="20.399999999999999">
      <c r="A1226" s="403" t="s">
        <v>23257</v>
      </c>
      <c r="B1226">
        <v>18400</v>
      </c>
      <c r="C1226" t="s">
        <v>23258</v>
      </c>
      <c r="D1226">
        <v>252</v>
      </c>
      <c r="E1226" s="404">
        <v>171112861</v>
      </c>
      <c r="F1226" s="415" t="str">
        <f t="shared" si="19"/>
        <v>Í1+,vÈ1ÄÎ</v>
      </c>
    </row>
    <row r="1227" spans="1:6" ht="20.399999999999999">
      <c r="A1227" s="403" t="s">
        <v>23259</v>
      </c>
      <c r="B1227">
        <v>20000</v>
      </c>
      <c r="C1227" t="s">
        <v>23260</v>
      </c>
      <c r="D1227">
        <v>351</v>
      </c>
      <c r="E1227" s="404">
        <v>171110300</v>
      </c>
      <c r="F1227" s="415" t="str">
        <f t="shared" si="19"/>
        <v>Í1+*&gt;È0bÎ</v>
      </c>
    </row>
    <row r="1228" spans="1:6" ht="20.399999999999999" hidden="1">
      <c r="A1228" s="403" t="s">
        <v>23261</v>
      </c>
      <c r="B1228">
        <v>21600</v>
      </c>
      <c r="C1228" t="s">
        <v>23262</v>
      </c>
      <c r="D1228">
        <v>158</v>
      </c>
      <c r="F1228" s="415" t="e">
        <f t="shared" si="19"/>
        <v>#VALUE!</v>
      </c>
    </row>
    <row r="1229" spans="1:6" ht="20.399999999999999" hidden="1">
      <c r="A1229" s="403" t="s">
        <v>23263</v>
      </c>
      <c r="B1229">
        <v>135200</v>
      </c>
      <c r="C1229" t="s">
        <v>23264</v>
      </c>
      <c r="D1229">
        <v>522</v>
      </c>
      <c r="F1229" s="415" t="e">
        <f t="shared" si="19"/>
        <v>#VALUE!</v>
      </c>
    </row>
    <row r="1230" spans="1:6" ht="20.399999999999999">
      <c r="A1230" s="403" t="s">
        <v>23265</v>
      </c>
      <c r="B1230">
        <v>32800</v>
      </c>
      <c r="C1230" t="s">
        <v>23266</v>
      </c>
      <c r="D1230">
        <v>346</v>
      </c>
      <c r="E1230" s="404">
        <v>171108499</v>
      </c>
      <c r="F1230" s="415" t="str">
        <f t="shared" si="19"/>
        <v>Í1+(QÈ9wÎ</v>
      </c>
    </row>
    <row r="1231" spans="1:6" ht="20.399999999999999" hidden="1">
      <c r="A1231" s="403" t="s">
        <v>23267</v>
      </c>
      <c r="B1231">
        <v>15200</v>
      </c>
      <c r="C1231" t="s">
        <v>23268</v>
      </c>
      <c r="D1231">
        <v>554</v>
      </c>
      <c r="F1231" s="415" t="e">
        <f t="shared" si="19"/>
        <v>#VALUE!</v>
      </c>
    </row>
    <row r="1232" spans="1:6" ht="20.399999999999999">
      <c r="A1232" s="403" t="s">
        <v>23269</v>
      </c>
      <c r="B1232">
        <v>20000</v>
      </c>
      <c r="C1232" t="s">
        <v>23270</v>
      </c>
      <c r="D1232">
        <v>299</v>
      </c>
      <c r="E1232" s="404">
        <v>171108032</v>
      </c>
      <c r="F1232" s="415" t="str">
        <f t="shared" si="19"/>
        <v>Í1+(#È2cÎ</v>
      </c>
    </row>
    <row r="1233" spans="1:6" ht="20.399999999999999">
      <c r="A1233" s="403" t="s">
        <v>23271</v>
      </c>
      <c r="B1233">
        <v>21600</v>
      </c>
      <c r="C1233" t="s">
        <v>23272</v>
      </c>
      <c r="D1233">
        <v>54</v>
      </c>
      <c r="E1233" s="404">
        <v>171113329</v>
      </c>
      <c r="F1233" s="415" t="str">
        <f t="shared" si="19"/>
        <v>Í1+-@È9BÎ</v>
      </c>
    </row>
    <row r="1234" spans="1:6" ht="20.399999999999999" hidden="1">
      <c r="A1234" s="403" t="s">
        <v>23273</v>
      </c>
      <c r="B1234">
        <v>24800</v>
      </c>
      <c r="C1234" t="s">
        <v>23274</v>
      </c>
      <c r="D1234">
        <v>529</v>
      </c>
      <c r="F1234" s="415" t="e">
        <f t="shared" si="19"/>
        <v>#VALUE!</v>
      </c>
    </row>
    <row r="1235" spans="1:6" ht="20.399999999999999">
      <c r="A1235" s="403" t="s">
        <v>23275</v>
      </c>
      <c r="B1235">
        <v>24800</v>
      </c>
      <c r="C1235" t="s">
        <v>23276</v>
      </c>
      <c r="D1235">
        <v>394</v>
      </c>
      <c r="E1235" s="404">
        <v>171112576</v>
      </c>
      <c r="F1235" s="415" t="str">
        <f t="shared" si="19"/>
        <v>Í1+,YÈ6*Î</v>
      </c>
    </row>
    <row r="1236" spans="1:6" ht="20.399999999999999">
      <c r="A1236" s="403" t="s">
        <v>23277</v>
      </c>
      <c r="B1236">
        <v>7200</v>
      </c>
      <c r="C1236" t="s">
        <v>23278</v>
      </c>
      <c r="D1236">
        <v>127</v>
      </c>
      <c r="E1236" s="404">
        <v>171105749</v>
      </c>
      <c r="F1236" s="415" t="str">
        <f t="shared" si="19"/>
        <v>Í1+%jÈ9kÎ</v>
      </c>
    </row>
    <row r="1237" spans="1:6" ht="20.399999999999999">
      <c r="A1237" s="403" t="s">
        <v>23279</v>
      </c>
      <c r="B1237">
        <v>4700</v>
      </c>
      <c r="C1237" t="s">
        <v>23280</v>
      </c>
      <c r="D1237">
        <v>210</v>
      </c>
      <c r="E1237" s="404">
        <v>171113532</v>
      </c>
      <c r="F1237" s="415" t="str">
        <f t="shared" si="19"/>
        <v>Í1+-UÈ2lÎ</v>
      </c>
    </row>
    <row r="1238" spans="1:6" ht="20.399999999999999">
      <c r="A1238" s="403" t="s">
        <v>23281</v>
      </c>
      <c r="B1238">
        <v>20000</v>
      </c>
      <c r="C1238" t="s">
        <v>23282</v>
      </c>
      <c r="D1238">
        <v>235</v>
      </c>
      <c r="E1238" s="404">
        <v>171115182</v>
      </c>
      <c r="F1238" s="415" t="str">
        <f t="shared" si="19"/>
        <v>Í1+/2È2MÎ</v>
      </c>
    </row>
    <row r="1239" spans="1:6" ht="20.399999999999999">
      <c r="A1239" s="403" t="s">
        <v>23283</v>
      </c>
      <c r="B1239">
        <v>3400</v>
      </c>
      <c r="C1239" t="s">
        <v>23284</v>
      </c>
      <c r="D1239">
        <v>233</v>
      </c>
      <c r="E1239" s="404">
        <v>171115180</v>
      </c>
      <c r="F1239" s="415" t="str">
        <f t="shared" si="19"/>
        <v>Í1+/2È0AÎ</v>
      </c>
    </row>
    <row r="1240" spans="1:6" ht="20.399999999999999">
      <c r="A1240" s="403" t="s">
        <v>23285</v>
      </c>
      <c r="B1240">
        <v>3400</v>
      </c>
      <c r="C1240" t="s">
        <v>23286</v>
      </c>
      <c r="D1240">
        <v>237</v>
      </c>
      <c r="E1240" s="404">
        <v>171115184</v>
      </c>
      <c r="F1240" s="415" t="str">
        <f t="shared" si="19"/>
        <v>Í1+/2È4YÎ</v>
      </c>
    </row>
    <row r="1241" spans="1:6" ht="20.399999999999999">
      <c r="A1241" s="403" t="s">
        <v>23287</v>
      </c>
      <c r="B1241">
        <v>7200</v>
      </c>
      <c r="C1241" t="s">
        <v>23288</v>
      </c>
      <c r="D1241">
        <v>236</v>
      </c>
      <c r="E1241" s="404">
        <v>171115183</v>
      </c>
      <c r="F1241" s="415" t="str">
        <f t="shared" si="19"/>
        <v>Í1+/2È3SÎ</v>
      </c>
    </row>
    <row r="1242" spans="1:6" ht="20.399999999999999">
      <c r="A1242" s="403" t="s">
        <v>23289</v>
      </c>
      <c r="B1242">
        <v>28000</v>
      </c>
      <c r="C1242" t="s">
        <v>23290</v>
      </c>
      <c r="D1242">
        <v>271</v>
      </c>
      <c r="E1242" s="404">
        <v>171106039</v>
      </c>
      <c r="F1242" s="415" t="str">
        <f t="shared" si="19"/>
        <v>Í1+&amp;#È9ÂÎ</v>
      </c>
    </row>
    <row r="1243" spans="1:6" ht="20.399999999999999" hidden="1">
      <c r="A1243" s="403" t="s">
        <v>23291</v>
      </c>
      <c r="B1243">
        <v>7200</v>
      </c>
      <c r="C1243" t="s">
        <v>23292</v>
      </c>
      <c r="D1243">
        <v>170</v>
      </c>
      <c r="F1243" s="415" t="e">
        <f t="shared" si="19"/>
        <v>#VALUE!</v>
      </c>
    </row>
    <row r="1244" spans="1:6" ht="20.399999999999999">
      <c r="A1244" s="403" t="s">
        <v>23293</v>
      </c>
      <c r="B1244">
        <v>13600</v>
      </c>
      <c r="C1244" t="s">
        <v>23294</v>
      </c>
      <c r="D1244">
        <v>105</v>
      </c>
      <c r="E1244" s="404">
        <v>171108332</v>
      </c>
      <c r="F1244" s="415" t="str">
        <f t="shared" si="19"/>
        <v>Í1+(AÈ2tÎ</v>
      </c>
    </row>
    <row r="1245" spans="1:6" ht="20.399999999999999">
      <c r="A1245" s="403" t="s">
        <v>23295</v>
      </c>
      <c r="B1245">
        <v>18400</v>
      </c>
      <c r="C1245" t="s">
        <v>23296</v>
      </c>
      <c r="D1245">
        <v>126</v>
      </c>
      <c r="E1245" s="404">
        <v>171112749</v>
      </c>
      <c r="F1245" s="415" t="str">
        <f t="shared" si="19"/>
        <v>Í1+,jÈ9ÄÎ</v>
      </c>
    </row>
    <row r="1246" spans="1:6" ht="20.399999999999999">
      <c r="A1246" s="403" t="s">
        <v>23297</v>
      </c>
      <c r="B1246">
        <v>64800</v>
      </c>
      <c r="C1246" t="s">
        <v>23298</v>
      </c>
      <c r="D1246">
        <v>193</v>
      </c>
      <c r="E1246" s="404">
        <v>171107902</v>
      </c>
      <c r="F1246" s="415" t="str">
        <f t="shared" si="19"/>
        <v>Í1+'zÈ2ÂÎ</v>
      </c>
    </row>
    <row r="1247" spans="1:6" ht="20.399999999999999">
      <c r="A1247" s="403" t="s">
        <v>23299</v>
      </c>
      <c r="B1247">
        <v>21600</v>
      </c>
      <c r="C1247" t="s">
        <v>23300</v>
      </c>
      <c r="D1247">
        <v>184</v>
      </c>
      <c r="E1247" s="404">
        <v>171107529</v>
      </c>
      <c r="F1247" s="415" t="str">
        <f t="shared" si="19"/>
        <v>Í1+'TÈ9ÄÎ</v>
      </c>
    </row>
    <row r="1248" spans="1:6" ht="20.399999999999999">
      <c r="A1248" s="403" t="s">
        <v>23301</v>
      </c>
      <c r="B1248">
        <v>56800</v>
      </c>
      <c r="C1248" t="s">
        <v>23302</v>
      </c>
      <c r="D1248">
        <v>133</v>
      </c>
      <c r="E1248" s="404">
        <v>171109327</v>
      </c>
      <c r="F1248" s="415" t="str">
        <f t="shared" si="19"/>
        <v>Í1+)@È7*Î</v>
      </c>
    </row>
    <row r="1249" spans="1:6" ht="20.399999999999999" hidden="1">
      <c r="A1249" s="403" t="s">
        <v>23303</v>
      </c>
      <c r="B1249">
        <v>18400</v>
      </c>
      <c r="C1249" t="s">
        <v>23304</v>
      </c>
      <c r="D1249">
        <v>583</v>
      </c>
      <c r="F1249" s="415" t="e">
        <f t="shared" si="19"/>
        <v>#VALUE!</v>
      </c>
    </row>
    <row r="1250" spans="1:6" ht="20.399999999999999">
      <c r="A1250" s="403" t="s">
        <v>2855</v>
      </c>
      <c r="B1250">
        <v>13600</v>
      </c>
      <c r="C1250" t="s">
        <v>23305</v>
      </c>
      <c r="D1250">
        <v>219</v>
      </c>
      <c r="E1250" s="404">
        <v>171116410</v>
      </c>
      <c r="F1250" s="415" t="str">
        <f t="shared" si="19"/>
        <v>Í1+0IÈ09Î</v>
      </c>
    </row>
    <row r="1251" spans="1:6" ht="20.399999999999999">
      <c r="A1251" s="403" t="s">
        <v>23306</v>
      </c>
      <c r="B1251">
        <v>3400</v>
      </c>
      <c r="C1251" t="s">
        <v>23307</v>
      </c>
      <c r="D1251">
        <v>477</v>
      </c>
      <c r="E1251" s="404">
        <v>171115363</v>
      </c>
      <c r="F1251" s="415" t="str">
        <f t="shared" si="19"/>
        <v>Í1+/DÈ34Î</v>
      </c>
    </row>
    <row r="1252" spans="1:6" ht="20.399999999999999">
      <c r="A1252" s="403" t="s">
        <v>23308</v>
      </c>
      <c r="B1252">
        <v>47200</v>
      </c>
      <c r="C1252" t="s">
        <v>23309</v>
      </c>
      <c r="D1252">
        <v>129</v>
      </c>
      <c r="E1252" s="404">
        <v>171107962</v>
      </c>
      <c r="F1252" s="415" t="str">
        <f t="shared" si="19"/>
        <v>Í1+'ÄÈ28Î</v>
      </c>
    </row>
    <row r="1253" spans="1:6" ht="20.399999999999999">
      <c r="A1253" s="403" t="s">
        <v>11720</v>
      </c>
      <c r="B1253">
        <v>13600</v>
      </c>
      <c r="C1253" t="s">
        <v>23310</v>
      </c>
      <c r="D1253">
        <v>337</v>
      </c>
      <c r="E1253" s="404">
        <v>171109316</v>
      </c>
      <c r="F1253" s="415" t="str">
        <f t="shared" si="19"/>
        <v>Í1+)?È6ÂÎ</v>
      </c>
    </row>
    <row r="1254" spans="1:6" ht="20.399999999999999">
      <c r="A1254" s="403" t="s">
        <v>23311</v>
      </c>
      <c r="B1254">
        <v>10400</v>
      </c>
      <c r="C1254" t="s">
        <v>23312</v>
      </c>
      <c r="D1254">
        <v>391</v>
      </c>
      <c r="E1254" s="404">
        <v>171106414</v>
      </c>
      <c r="F1254" s="415" t="str">
        <f t="shared" si="19"/>
        <v>Í1+&amp;IÈ43Î</v>
      </c>
    </row>
    <row r="1255" spans="1:6" ht="20.399999999999999">
      <c r="A1255" s="403" t="s">
        <v>15794</v>
      </c>
      <c r="B1255">
        <v>50400</v>
      </c>
      <c r="C1255" t="s">
        <v>23313</v>
      </c>
      <c r="D1255">
        <v>250</v>
      </c>
      <c r="E1255" s="404">
        <v>171107854</v>
      </c>
      <c r="F1255" s="415" t="str">
        <f t="shared" si="19"/>
        <v>Í1+'uÈ4ÃÎ</v>
      </c>
    </row>
    <row r="1256" spans="1:6" ht="20.399999999999999">
      <c r="A1256" s="403" t="s">
        <v>23314</v>
      </c>
      <c r="B1256">
        <v>52000</v>
      </c>
      <c r="C1256" t="s">
        <v>23315</v>
      </c>
      <c r="D1256">
        <v>474</v>
      </c>
      <c r="E1256" s="404">
        <v>171108044</v>
      </c>
      <c r="F1256" s="415" t="str">
        <f t="shared" si="19"/>
        <v>Í1+($È4sÎ</v>
      </c>
    </row>
    <row r="1257" spans="1:6" ht="20.399999999999999">
      <c r="A1257" s="403" t="s">
        <v>550</v>
      </c>
      <c r="B1257">
        <v>24800</v>
      </c>
      <c r="C1257" t="s">
        <v>23316</v>
      </c>
      <c r="D1257">
        <v>417</v>
      </c>
      <c r="E1257" s="404">
        <v>171110154</v>
      </c>
      <c r="F1257" s="415" t="str">
        <f t="shared" si="19"/>
        <v>Í1+*/È4&gt;Î</v>
      </c>
    </row>
    <row r="1258" spans="1:6" ht="20.399999999999999" hidden="1">
      <c r="A1258" s="403" t="s">
        <v>23317</v>
      </c>
      <c r="B1258">
        <v>34400</v>
      </c>
      <c r="C1258" t="s">
        <v>23318</v>
      </c>
      <c r="D1258">
        <v>592</v>
      </c>
      <c r="F1258" s="415" t="e">
        <f t="shared" si="19"/>
        <v>#VALUE!</v>
      </c>
    </row>
    <row r="1259" spans="1:6" ht="20.399999999999999" hidden="1">
      <c r="A1259" s="403" t="s">
        <v>23319</v>
      </c>
      <c r="B1259">
        <v>3400</v>
      </c>
      <c r="C1259" t="s">
        <v>23320</v>
      </c>
      <c r="D1259">
        <v>284</v>
      </c>
      <c r="F1259" s="415" t="e">
        <f t="shared" si="19"/>
        <v>#VALUE!</v>
      </c>
    </row>
    <row r="1260" spans="1:6" ht="20.399999999999999" hidden="1">
      <c r="A1260" s="403" t="s">
        <v>23321</v>
      </c>
      <c r="B1260">
        <v>3400</v>
      </c>
      <c r="C1260" t="s">
        <v>23322</v>
      </c>
      <c r="D1260">
        <v>283</v>
      </c>
      <c r="F1260" s="415" t="e">
        <f t="shared" si="19"/>
        <v>#VALUE!</v>
      </c>
    </row>
    <row r="1261" spans="1:6" ht="20.399999999999999">
      <c r="A1261" s="403" t="s">
        <v>23323</v>
      </c>
      <c r="B1261">
        <v>15200</v>
      </c>
      <c r="C1261" t="s">
        <v>23324</v>
      </c>
      <c r="D1261">
        <v>154</v>
      </c>
      <c r="E1261" s="404">
        <v>171116349</v>
      </c>
      <c r="F1261" s="415" t="str">
        <f t="shared" si="19"/>
        <v>Í1+0BÈ9SÎ</v>
      </c>
    </row>
    <row r="1262" spans="1:6" ht="20.399999999999999" hidden="1">
      <c r="A1262" s="403" t="s">
        <v>23325</v>
      </c>
      <c r="B1262">
        <v>16800</v>
      </c>
      <c r="C1262" t="s">
        <v>23326</v>
      </c>
      <c r="D1262">
        <v>282</v>
      </c>
      <c r="F1262" s="415" t="e">
        <f t="shared" si="19"/>
        <v>#VALUE!</v>
      </c>
    </row>
    <row r="1263" spans="1:6" ht="20.399999999999999">
      <c r="A1263" s="403" t="s">
        <v>23327</v>
      </c>
      <c r="B1263">
        <v>12000</v>
      </c>
      <c r="C1263" t="s">
        <v>23328</v>
      </c>
      <c r="D1263">
        <v>123</v>
      </c>
      <c r="E1263" s="404">
        <v>171116319</v>
      </c>
      <c r="F1263" s="415" t="str">
        <f t="shared" si="19"/>
        <v>Í1+0?È9GÎ</v>
      </c>
    </row>
    <row r="1264" spans="1:6" ht="20.399999999999999">
      <c r="A1264" s="403" t="s">
        <v>23329</v>
      </c>
      <c r="B1264">
        <v>4700</v>
      </c>
      <c r="C1264" t="s">
        <v>23330</v>
      </c>
      <c r="D1264">
        <v>232</v>
      </c>
      <c r="E1264" s="404">
        <v>171110446</v>
      </c>
      <c r="F1264" s="415" t="str">
        <f t="shared" si="19"/>
        <v>Í1+*LÈ6WÎ</v>
      </c>
    </row>
    <row r="1265" spans="1:6" ht="20.399999999999999">
      <c r="A1265" s="403" t="s">
        <v>23331</v>
      </c>
      <c r="B1265">
        <v>4700</v>
      </c>
      <c r="C1265" t="s">
        <v>23332</v>
      </c>
      <c r="D1265">
        <v>30</v>
      </c>
      <c r="E1265" s="404">
        <v>171110230</v>
      </c>
      <c r="F1265" s="415" t="str">
        <f t="shared" si="19"/>
        <v>Í1+*7È0FÎ</v>
      </c>
    </row>
    <row r="1266" spans="1:6" ht="20.399999999999999">
      <c r="A1266" s="403" t="s">
        <v>23333</v>
      </c>
      <c r="B1266">
        <v>10400</v>
      </c>
      <c r="C1266" t="s">
        <v>23334</v>
      </c>
      <c r="D1266">
        <v>103</v>
      </c>
      <c r="E1266" s="404">
        <v>171110319</v>
      </c>
      <c r="F1266" s="415" t="str">
        <f t="shared" si="19"/>
        <v>Í1+*?È95Î</v>
      </c>
    </row>
    <row r="1267" spans="1:6" ht="20.399999999999999">
      <c r="A1267" s="403" t="s">
        <v>23335</v>
      </c>
      <c r="B1267">
        <v>2100</v>
      </c>
      <c r="C1267" t="s">
        <v>23336</v>
      </c>
      <c r="D1267">
        <v>303</v>
      </c>
      <c r="E1267" s="404">
        <v>171110060</v>
      </c>
      <c r="F1267" s="415" t="str">
        <f t="shared" si="19"/>
        <v>Í1+*&amp;È0iÎ</v>
      </c>
    </row>
    <row r="1268" spans="1:6" ht="20.399999999999999">
      <c r="A1268" s="403" t="s">
        <v>23337</v>
      </c>
      <c r="B1268">
        <v>3400</v>
      </c>
      <c r="C1268" t="s">
        <v>23338</v>
      </c>
      <c r="D1268">
        <v>357</v>
      </c>
      <c r="E1268" s="404">
        <v>171110082</v>
      </c>
      <c r="F1268" s="415" t="str">
        <f t="shared" si="19"/>
        <v>Í1+*(È2}Î</v>
      </c>
    </row>
    <row r="1269" spans="1:6" ht="20.399999999999999">
      <c r="A1269" s="403" t="s">
        <v>23339</v>
      </c>
      <c r="B1269">
        <v>12000</v>
      </c>
      <c r="C1269" t="s">
        <v>23340</v>
      </c>
      <c r="D1269">
        <v>167</v>
      </c>
      <c r="E1269" s="404">
        <v>171106167</v>
      </c>
      <c r="F1269" s="415" t="str">
        <f t="shared" si="19"/>
        <v>Í1+&amp;0È7HÎ</v>
      </c>
    </row>
    <row r="1270" spans="1:6" ht="20.399999999999999" hidden="1">
      <c r="A1270" s="403" t="s">
        <v>696</v>
      </c>
      <c r="B1270">
        <v>28000</v>
      </c>
      <c r="C1270" t="s">
        <v>23341</v>
      </c>
      <c r="D1270">
        <v>532</v>
      </c>
      <c r="F1270" s="415" t="e">
        <f t="shared" si="19"/>
        <v>#VALUE!</v>
      </c>
    </row>
    <row r="1271" spans="1:6" ht="20.399999999999999">
      <c r="A1271" s="403" t="s">
        <v>23342</v>
      </c>
      <c r="B1271">
        <v>32800</v>
      </c>
      <c r="C1271" t="s">
        <v>23343</v>
      </c>
      <c r="D1271">
        <v>408</v>
      </c>
      <c r="E1271" s="404">
        <v>171109378</v>
      </c>
      <c r="F1271" s="415" t="str">
        <f t="shared" si="19"/>
        <v>Í1+)EÈ8DÎ</v>
      </c>
    </row>
    <row r="1272" spans="1:6" ht="20.399999999999999">
      <c r="A1272" s="403" t="s">
        <v>23344</v>
      </c>
      <c r="B1272">
        <v>40800</v>
      </c>
      <c r="C1272" t="s">
        <v>23345</v>
      </c>
      <c r="D1272">
        <v>177</v>
      </c>
      <c r="E1272" s="404">
        <v>171105948</v>
      </c>
      <c r="F1272" s="415" t="str">
        <f t="shared" si="19"/>
        <v>Í1+%~È8NÎ</v>
      </c>
    </row>
    <row r="1273" spans="1:6" ht="20.399999999999999" hidden="1">
      <c r="A1273" s="403" t="s">
        <v>18118</v>
      </c>
      <c r="B1273">
        <v>40800</v>
      </c>
      <c r="C1273" t="s">
        <v>23346</v>
      </c>
      <c r="D1273">
        <v>488</v>
      </c>
      <c r="F1273" s="415" t="e">
        <f t="shared" si="19"/>
        <v>#VALUE!</v>
      </c>
    </row>
    <row r="1274" spans="1:6" ht="20.399999999999999">
      <c r="A1274" s="403" t="s">
        <v>23347</v>
      </c>
      <c r="B1274">
        <v>18400</v>
      </c>
      <c r="C1274" t="s">
        <v>23348</v>
      </c>
      <c r="D1274">
        <v>284</v>
      </c>
      <c r="E1274" s="404">
        <v>171107828</v>
      </c>
      <c r="F1274" s="415" t="str">
        <f t="shared" si="19"/>
        <v>Í1+'rÈ8$Î</v>
      </c>
    </row>
    <row r="1275" spans="1:6" ht="20.399999999999999" hidden="1">
      <c r="A1275" s="403" t="s">
        <v>23349</v>
      </c>
      <c r="B1275">
        <v>36000</v>
      </c>
      <c r="C1275" t="s">
        <v>23350</v>
      </c>
      <c r="D1275">
        <v>437</v>
      </c>
      <c r="F1275" s="415" t="e">
        <f t="shared" si="19"/>
        <v>#VALUE!</v>
      </c>
    </row>
    <row r="1276" spans="1:6" ht="20.399999999999999">
      <c r="A1276" s="403" t="s">
        <v>23351</v>
      </c>
      <c r="B1276">
        <v>21600</v>
      </c>
      <c r="C1276" t="s">
        <v>23352</v>
      </c>
      <c r="D1276">
        <v>352</v>
      </c>
      <c r="E1276" s="404">
        <v>171112536</v>
      </c>
      <c r="F1276" s="415" t="str">
        <f t="shared" si="19"/>
        <v>Í1+,UÈ6ÅÎ</v>
      </c>
    </row>
    <row r="1277" spans="1:6" ht="20.399999999999999">
      <c r="A1277" s="403" t="s">
        <v>23353</v>
      </c>
      <c r="B1277">
        <v>8800</v>
      </c>
      <c r="C1277" t="s">
        <v>23354</v>
      </c>
      <c r="D1277">
        <v>211</v>
      </c>
      <c r="E1277" s="404">
        <v>171106331</v>
      </c>
      <c r="F1277" s="415" t="str">
        <f t="shared" si="19"/>
        <v>Í1+&amp;AÈ1hÎ</v>
      </c>
    </row>
    <row r="1278" spans="1:6" ht="20.399999999999999">
      <c r="A1278" s="403" t="s">
        <v>23355</v>
      </c>
      <c r="B1278">
        <v>58400</v>
      </c>
      <c r="C1278" t="s">
        <v>23356</v>
      </c>
      <c r="D1278">
        <v>29</v>
      </c>
      <c r="E1278" s="404">
        <v>171110231</v>
      </c>
      <c r="F1278" s="415" t="str">
        <f t="shared" si="19"/>
        <v>Í1+*7È1LÎ</v>
      </c>
    </row>
    <row r="1279" spans="1:6" ht="20.399999999999999" hidden="1">
      <c r="A1279" s="403" t="s">
        <v>23357</v>
      </c>
      <c r="B1279">
        <v>13600</v>
      </c>
      <c r="C1279" t="s">
        <v>23358</v>
      </c>
      <c r="D1279">
        <v>581</v>
      </c>
      <c r="F1279" s="415" t="e">
        <f t="shared" si="19"/>
        <v>#VALUE!</v>
      </c>
    </row>
    <row r="1280" spans="1:6" ht="20.399999999999999" hidden="1">
      <c r="A1280" s="403" t="s">
        <v>23359</v>
      </c>
      <c r="B1280">
        <v>79200</v>
      </c>
      <c r="C1280" t="s">
        <v>23360</v>
      </c>
      <c r="D1280">
        <v>183</v>
      </c>
      <c r="F1280" s="415" t="e">
        <f t="shared" si="19"/>
        <v>#VALUE!</v>
      </c>
    </row>
    <row r="1281" spans="1:6" ht="20.399999999999999">
      <c r="A1281" s="403" t="s">
        <v>23361</v>
      </c>
      <c r="B1281">
        <v>172000</v>
      </c>
      <c r="C1281" t="s">
        <v>23362</v>
      </c>
      <c r="D1281">
        <v>149</v>
      </c>
      <c r="E1281" s="404">
        <v>171106298</v>
      </c>
      <c r="F1281" s="415" t="str">
        <f t="shared" si="19"/>
        <v>Í1+&amp;=È8ÆÎ</v>
      </c>
    </row>
    <row r="1282" spans="1:6" ht="20.399999999999999">
      <c r="A1282" s="403" t="s">
        <v>23363</v>
      </c>
      <c r="B1282">
        <v>28000</v>
      </c>
      <c r="C1282" t="s">
        <v>23364</v>
      </c>
      <c r="D1282">
        <v>320</v>
      </c>
      <c r="E1282" s="404">
        <v>171115641</v>
      </c>
      <c r="F1282" s="415" t="str">
        <f t="shared" si="19"/>
        <v>Í1+/`È11Î</v>
      </c>
    </row>
    <row r="1283" spans="1:6" ht="20.399999999999999">
      <c r="A1283" s="403" t="s">
        <v>23365</v>
      </c>
      <c r="B1283">
        <v>12000</v>
      </c>
      <c r="C1283" t="s">
        <v>23366</v>
      </c>
      <c r="D1283">
        <v>47</v>
      </c>
      <c r="E1283" s="404">
        <v>171109342</v>
      </c>
      <c r="F1283" s="415" t="str">
        <f t="shared" ref="F1283:F1346" si="20">Code128(E1283)</f>
        <v>Í1+)BÈ2{Î</v>
      </c>
    </row>
    <row r="1284" spans="1:6" ht="20.399999999999999" hidden="1">
      <c r="A1284" s="403" t="s">
        <v>23367</v>
      </c>
      <c r="B1284">
        <v>10400</v>
      </c>
      <c r="C1284" t="s">
        <v>23368</v>
      </c>
      <c r="D1284">
        <v>510</v>
      </c>
      <c r="F1284" s="415" t="e">
        <f t="shared" si="20"/>
        <v>#VALUE!</v>
      </c>
    </row>
    <row r="1285" spans="1:6" ht="20.399999999999999" hidden="1">
      <c r="A1285" s="403" t="s">
        <v>23369</v>
      </c>
      <c r="B1285">
        <v>15200</v>
      </c>
      <c r="C1285" t="s">
        <v>23370</v>
      </c>
      <c r="D1285">
        <v>509</v>
      </c>
      <c r="F1285" s="415" t="e">
        <f t="shared" si="20"/>
        <v>#VALUE!</v>
      </c>
    </row>
    <row r="1286" spans="1:6" ht="20.399999999999999">
      <c r="A1286" s="403" t="s">
        <v>23371</v>
      </c>
      <c r="B1286">
        <v>24800</v>
      </c>
      <c r="C1286" t="s">
        <v>23372</v>
      </c>
      <c r="D1286">
        <v>48</v>
      </c>
      <c r="E1286" s="404">
        <v>171111670</v>
      </c>
      <c r="F1286" s="415" t="str">
        <f t="shared" si="20"/>
        <v>Í1++cÈ0+Î</v>
      </c>
    </row>
    <row r="1287" spans="1:6" ht="20.399999999999999">
      <c r="A1287" s="403" t="s">
        <v>23373</v>
      </c>
      <c r="B1287">
        <v>13600</v>
      </c>
      <c r="C1287" t="s">
        <v>23374</v>
      </c>
      <c r="D1287">
        <v>280</v>
      </c>
      <c r="E1287" s="404">
        <v>171112470</v>
      </c>
      <c r="F1287" s="415" t="str">
        <f t="shared" si="20"/>
        <v>Í1+,OÈ0EÎ</v>
      </c>
    </row>
    <row r="1288" spans="1:6" ht="20.399999999999999">
      <c r="A1288" s="403" t="s">
        <v>23375</v>
      </c>
      <c r="B1288">
        <v>12000</v>
      </c>
      <c r="C1288" t="s">
        <v>23376</v>
      </c>
      <c r="D1288">
        <v>316</v>
      </c>
      <c r="E1288" s="404">
        <v>171115241</v>
      </c>
      <c r="F1288" s="415" t="str">
        <f t="shared" si="20"/>
        <v>Í1+/8È1_Î</v>
      </c>
    </row>
    <row r="1289" spans="1:6" ht="20.399999999999999">
      <c r="A1289" s="403" t="s">
        <v>23377</v>
      </c>
      <c r="B1289">
        <v>12000</v>
      </c>
      <c r="C1289" t="s">
        <v>23378</v>
      </c>
      <c r="D1289">
        <v>142</v>
      </c>
      <c r="E1289" s="404">
        <v>171118944</v>
      </c>
      <c r="F1289" s="415" t="str">
        <f t="shared" si="20"/>
        <v>Í1+2~È4]Î</v>
      </c>
    </row>
    <row r="1290" spans="1:6" ht="20.399999999999999">
      <c r="A1290" s="403" t="s">
        <v>23379</v>
      </c>
      <c r="B1290">
        <v>68000</v>
      </c>
      <c r="C1290" t="s">
        <v>23380</v>
      </c>
      <c r="D1290">
        <v>7</v>
      </c>
      <c r="E1290" s="404">
        <v>171114981</v>
      </c>
      <c r="F1290" s="415" t="str">
        <f t="shared" si="20"/>
        <v>Í1+.ÆÈ1OÎ</v>
      </c>
    </row>
    <row r="1291" spans="1:6" ht="20.399999999999999" hidden="1">
      <c r="A1291" s="403" t="s">
        <v>23381</v>
      </c>
      <c r="B1291">
        <v>40800</v>
      </c>
      <c r="C1291" t="s">
        <v>23382</v>
      </c>
      <c r="D1291">
        <v>567</v>
      </c>
      <c r="F1291" s="415" t="e">
        <f t="shared" si="20"/>
        <v>#VALUE!</v>
      </c>
    </row>
    <row r="1292" spans="1:6" ht="20.399999999999999">
      <c r="A1292" s="403" t="s">
        <v>23383</v>
      </c>
      <c r="B1292">
        <v>13600</v>
      </c>
      <c r="C1292" t="s">
        <v>23384</v>
      </c>
      <c r="D1292">
        <v>461</v>
      </c>
      <c r="E1292" s="404">
        <v>171108603</v>
      </c>
      <c r="F1292" s="415" t="str">
        <f t="shared" si="20"/>
        <v>Í1+(\È3ÃÎ</v>
      </c>
    </row>
    <row r="1293" spans="1:6" ht="20.399999999999999">
      <c r="A1293" s="403" t="s">
        <v>23385</v>
      </c>
      <c r="B1293">
        <v>8800</v>
      </c>
      <c r="C1293" t="s">
        <v>23386</v>
      </c>
      <c r="D1293">
        <v>460</v>
      </c>
      <c r="E1293" s="404">
        <v>171108602</v>
      </c>
      <c r="F1293" s="415" t="str">
        <f t="shared" si="20"/>
        <v>Í1+(\È2yÎ</v>
      </c>
    </row>
    <row r="1294" spans="1:6" ht="20.399999999999999" hidden="1">
      <c r="A1294" s="403" t="s">
        <v>23387</v>
      </c>
      <c r="B1294">
        <v>24800</v>
      </c>
      <c r="C1294" t="s">
        <v>23388</v>
      </c>
      <c r="D1294">
        <v>548</v>
      </c>
      <c r="F1294" s="415" t="e">
        <f t="shared" si="20"/>
        <v>#VALUE!</v>
      </c>
    </row>
    <row r="1295" spans="1:6" ht="20.399999999999999" hidden="1">
      <c r="A1295" s="403" t="s">
        <v>23389</v>
      </c>
      <c r="B1295">
        <v>18400</v>
      </c>
      <c r="C1295" t="s">
        <v>23390</v>
      </c>
      <c r="D1295">
        <v>509</v>
      </c>
      <c r="F1295" s="415" t="e">
        <f t="shared" si="20"/>
        <v>#VALUE!</v>
      </c>
    </row>
    <row r="1296" spans="1:6" ht="20.399999999999999">
      <c r="A1296" s="403" t="s">
        <v>23391</v>
      </c>
      <c r="B1296">
        <v>2100</v>
      </c>
      <c r="C1296" t="s">
        <v>23392</v>
      </c>
      <c r="D1296">
        <v>340</v>
      </c>
      <c r="E1296" s="404">
        <v>171112527</v>
      </c>
      <c r="F1296" s="415" t="str">
        <f t="shared" si="20"/>
        <v>Í1+,TÈ7ÇÎ</v>
      </c>
    </row>
    <row r="1297" spans="1:6" ht="20.399999999999999">
      <c r="A1297" s="403" t="s">
        <v>4998</v>
      </c>
      <c r="B1297">
        <v>58400</v>
      </c>
      <c r="C1297" t="s">
        <v>23393</v>
      </c>
      <c r="D1297">
        <v>339</v>
      </c>
      <c r="E1297" s="404">
        <v>171112526</v>
      </c>
      <c r="F1297" s="415" t="str">
        <f t="shared" si="20"/>
        <v>Í1+,TÈ6}Î</v>
      </c>
    </row>
    <row r="1298" spans="1:6" ht="20.399999999999999">
      <c r="A1298" s="403" t="s">
        <v>23394</v>
      </c>
      <c r="B1298">
        <v>7200</v>
      </c>
      <c r="C1298" t="s">
        <v>23395</v>
      </c>
      <c r="D1298">
        <v>257</v>
      </c>
      <c r="E1298" s="404">
        <v>171108422</v>
      </c>
      <c r="F1298" s="415" t="str">
        <f t="shared" si="20"/>
        <v>Í1+(JÈ21Î</v>
      </c>
    </row>
    <row r="1299" spans="1:6" ht="20.399999999999999" hidden="1">
      <c r="A1299" s="403" t="s">
        <v>23396</v>
      </c>
      <c r="B1299">
        <v>47200</v>
      </c>
      <c r="C1299" t="s">
        <v>23397</v>
      </c>
      <c r="D1299">
        <v>176</v>
      </c>
      <c r="F1299" s="415" t="e">
        <f t="shared" si="20"/>
        <v>#VALUE!</v>
      </c>
    </row>
    <row r="1300" spans="1:6" ht="20.399999999999999">
      <c r="A1300" s="403" t="s">
        <v>23398</v>
      </c>
      <c r="B1300">
        <v>44000</v>
      </c>
      <c r="C1300" t="s">
        <v>23399</v>
      </c>
      <c r="D1300">
        <v>58</v>
      </c>
      <c r="E1300" s="404">
        <v>171106258</v>
      </c>
      <c r="F1300" s="415" t="str">
        <f t="shared" si="20"/>
        <v>Í1+&amp;9È8rÎ</v>
      </c>
    </row>
    <row r="1301" spans="1:6" ht="20.399999999999999">
      <c r="A1301" s="403" t="s">
        <v>23400</v>
      </c>
      <c r="B1301">
        <v>200800</v>
      </c>
      <c r="C1301" t="s">
        <v>23401</v>
      </c>
      <c r="D1301">
        <v>462</v>
      </c>
      <c r="E1301" s="404">
        <v>171112639</v>
      </c>
      <c r="F1301" s="415" t="str">
        <f t="shared" si="20"/>
        <v>Í1+,_È9TÎ</v>
      </c>
    </row>
    <row r="1302" spans="1:6" ht="20.399999999999999" hidden="1">
      <c r="A1302" s="403" t="s">
        <v>23402</v>
      </c>
      <c r="B1302">
        <v>31200</v>
      </c>
      <c r="C1302" t="s">
        <v>23403</v>
      </c>
      <c r="D1302">
        <v>497</v>
      </c>
      <c r="F1302" s="415" t="e">
        <f t="shared" si="20"/>
        <v>#VALUE!</v>
      </c>
    </row>
    <row r="1303" spans="1:6" ht="20.399999999999999">
      <c r="A1303" s="403" t="s">
        <v>23404</v>
      </c>
      <c r="B1303">
        <v>40800</v>
      </c>
      <c r="C1303" t="s">
        <v>23405</v>
      </c>
      <c r="D1303">
        <v>443</v>
      </c>
      <c r="E1303" s="404">
        <v>171111456</v>
      </c>
      <c r="F1303" s="415" t="str">
        <f t="shared" si="20"/>
        <v>Í1++MÈ6^Î</v>
      </c>
    </row>
    <row r="1304" spans="1:6" ht="20.399999999999999">
      <c r="A1304" s="403" t="s">
        <v>23406</v>
      </c>
      <c r="B1304">
        <v>64800</v>
      </c>
      <c r="C1304" t="s">
        <v>23407</v>
      </c>
      <c r="D1304">
        <v>231</v>
      </c>
      <c r="E1304" s="404">
        <v>171112433</v>
      </c>
      <c r="F1304" s="415" t="str">
        <f t="shared" si="20"/>
        <v>Í1+,KÈ3GÎ</v>
      </c>
    </row>
    <row r="1305" spans="1:6" ht="20.399999999999999">
      <c r="A1305" s="403" t="s">
        <v>23408</v>
      </c>
      <c r="B1305">
        <v>8800</v>
      </c>
      <c r="C1305" t="s">
        <v>23409</v>
      </c>
      <c r="D1305">
        <v>176</v>
      </c>
      <c r="E1305" s="404">
        <v>171108242</v>
      </c>
      <c r="F1305" s="415" t="str">
        <f t="shared" si="20"/>
        <v>Í1+(8È2PÎ</v>
      </c>
    </row>
    <row r="1306" spans="1:6" ht="20.399999999999999" hidden="1">
      <c r="A1306" s="403" t="s">
        <v>23410</v>
      </c>
      <c r="B1306">
        <v>23200</v>
      </c>
      <c r="C1306" t="s">
        <v>23411</v>
      </c>
      <c r="D1306">
        <v>493</v>
      </c>
      <c r="F1306" s="415" t="e">
        <f t="shared" si="20"/>
        <v>#VALUE!</v>
      </c>
    </row>
    <row r="1307" spans="1:6" ht="20.399999999999999">
      <c r="A1307" s="403" t="s">
        <v>23412</v>
      </c>
      <c r="B1307">
        <v>12000</v>
      </c>
      <c r="C1307" t="s">
        <v>23413</v>
      </c>
      <c r="D1307">
        <v>117</v>
      </c>
      <c r="E1307" s="404">
        <v>171112322</v>
      </c>
      <c r="F1307" s="415" t="str">
        <f t="shared" si="20"/>
        <v>Í1+,@È2|Î</v>
      </c>
    </row>
    <row r="1308" spans="1:6" ht="20.399999999999999">
      <c r="A1308" s="403" t="s">
        <v>23414</v>
      </c>
      <c r="B1308">
        <v>20000</v>
      </c>
      <c r="C1308" t="s">
        <v>23415</v>
      </c>
      <c r="D1308">
        <v>188</v>
      </c>
      <c r="E1308" s="404">
        <v>171112804</v>
      </c>
      <c r="F1308" s="415" t="str">
        <f t="shared" si="20"/>
        <v>Í1+,pÈ4zÎ</v>
      </c>
    </row>
    <row r="1309" spans="1:6" ht="20.399999999999999">
      <c r="A1309" s="403" t="s">
        <v>23416</v>
      </c>
      <c r="B1309">
        <v>3400</v>
      </c>
      <c r="C1309" t="s">
        <v>23417</v>
      </c>
      <c r="D1309">
        <v>227</v>
      </c>
      <c r="E1309" s="404">
        <v>171116418</v>
      </c>
      <c r="F1309" s="415" t="str">
        <f t="shared" si="20"/>
        <v>Í1+0IÈ8iÎ</v>
      </c>
    </row>
    <row r="1310" spans="1:6" ht="20.399999999999999">
      <c r="A1310" s="403" t="s">
        <v>23418</v>
      </c>
      <c r="B1310">
        <v>40800</v>
      </c>
      <c r="C1310" t="s">
        <v>23419</v>
      </c>
      <c r="D1310">
        <v>287</v>
      </c>
      <c r="E1310" s="404">
        <v>171110063</v>
      </c>
      <c r="F1310" s="415" t="str">
        <f t="shared" si="20"/>
        <v>Í1+*&amp;È3{Î</v>
      </c>
    </row>
    <row r="1311" spans="1:6" ht="20.399999999999999">
      <c r="A1311" s="403" t="s">
        <v>23420</v>
      </c>
      <c r="B1311">
        <v>15200</v>
      </c>
      <c r="C1311" t="s">
        <v>23421</v>
      </c>
      <c r="D1311">
        <v>412</v>
      </c>
      <c r="E1311" s="404">
        <v>171108097</v>
      </c>
      <c r="F1311" s="415" t="str">
        <f t="shared" si="20"/>
        <v>Í1+()È72Î</v>
      </c>
    </row>
    <row r="1312" spans="1:6" ht="20.399999999999999">
      <c r="A1312" s="403" t="s">
        <v>23422</v>
      </c>
      <c r="B1312">
        <v>7200</v>
      </c>
      <c r="C1312" t="s">
        <v>23423</v>
      </c>
      <c r="D1312">
        <v>150</v>
      </c>
      <c r="E1312" s="404">
        <v>171108369</v>
      </c>
      <c r="F1312" s="415" t="str">
        <f t="shared" si="20"/>
        <v>Í1+(DÈ9CÎ</v>
      </c>
    </row>
    <row r="1313" spans="1:6" ht="20.399999999999999">
      <c r="A1313" s="403" t="s">
        <v>23424</v>
      </c>
      <c r="B1313">
        <v>12000</v>
      </c>
      <c r="C1313" t="s">
        <v>23425</v>
      </c>
      <c r="D1313">
        <v>319</v>
      </c>
      <c r="E1313" s="404">
        <v>171110067</v>
      </c>
      <c r="F1313" s="415" t="str">
        <f t="shared" si="20"/>
        <v>Í1+*&amp;È7,Î</v>
      </c>
    </row>
    <row r="1314" spans="1:6" ht="20.399999999999999">
      <c r="A1314" s="403" t="s">
        <v>23426</v>
      </c>
      <c r="B1314">
        <v>18400</v>
      </c>
      <c r="C1314" t="s">
        <v>23427</v>
      </c>
      <c r="D1314">
        <v>158</v>
      </c>
      <c r="E1314" s="404">
        <v>171109214</v>
      </c>
      <c r="F1314" s="415" t="str">
        <f t="shared" si="20"/>
        <v>Í1+)5È4SÎ</v>
      </c>
    </row>
    <row r="1315" spans="1:6" ht="20.399999999999999">
      <c r="A1315" s="403" t="s">
        <v>23428</v>
      </c>
      <c r="B1315">
        <v>63200</v>
      </c>
      <c r="C1315" t="s">
        <v>23429</v>
      </c>
      <c r="D1315">
        <v>173</v>
      </c>
      <c r="E1315" s="404">
        <v>171107519</v>
      </c>
      <c r="F1315" s="415" t="str">
        <f t="shared" si="20"/>
        <v>Í1+'SÈ9|Î</v>
      </c>
    </row>
    <row r="1316" spans="1:6" ht="20.399999999999999">
      <c r="A1316" s="403" t="s">
        <v>23430</v>
      </c>
      <c r="B1316">
        <v>12000</v>
      </c>
      <c r="C1316" t="s">
        <v>23431</v>
      </c>
      <c r="D1316">
        <v>100</v>
      </c>
      <c r="E1316" s="404">
        <v>171106162</v>
      </c>
      <c r="F1316" s="415" t="str">
        <f t="shared" si="20"/>
        <v>Í1+&amp;0È2*Î</v>
      </c>
    </row>
    <row r="1317" spans="1:6" ht="20.399999999999999">
      <c r="A1317" s="403" t="s">
        <v>23432</v>
      </c>
      <c r="B1317">
        <v>12000</v>
      </c>
      <c r="C1317" t="s">
        <v>23433</v>
      </c>
      <c r="D1317">
        <v>313</v>
      </c>
      <c r="E1317" s="404">
        <v>171108471</v>
      </c>
      <c r="F1317" s="415" t="str">
        <f t="shared" si="20"/>
        <v>Í1+(OÈ1?Î</v>
      </c>
    </row>
    <row r="1318" spans="1:6" ht="20.399999999999999" hidden="1">
      <c r="A1318" s="403" t="s">
        <v>23434</v>
      </c>
      <c r="B1318">
        <v>16800</v>
      </c>
      <c r="C1318" t="s">
        <v>23435</v>
      </c>
      <c r="D1318">
        <v>79</v>
      </c>
      <c r="F1318" s="415" t="e">
        <f t="shared" si="20"/>
        <v>#VALUE!</v>
      </c>
    </row>
    <row r="1319" spans="1:6" ht="20.399999999999999">
      <c r="A1319" s="403" t="s">
        <v>23436</v>
      </c>
      <c r="B1319">
        <v>34400</v>
      </c>
      <c r="C1319" t="s">
        <v>23437</v>
      </c>
      <c r="D1319">
        <v>110</v>
      </c>
      <c r="E1319" s="404">
        <v>171115460</v>
      </c>
      <c r="F1319" s="415" t="str">
        <f t="shared" si="20"/>
        <v>Í1+/NÈ0JÎ</v>
      </c>
    </row>
    <row r="1320" spans="1:6" ht="20.399999999999999">
      <c r="A1320" s="403" t="s">
        <v>23438</v>
      </c>
      <c r="B1320">
        <v>7200</v>
      </c>
      <c r="C1320" t="s">
        <v>23439</v>
      </c>
      <c r="D1320">
        <v>315</v>
      </c>
      <c r="E1320" s="404">
        <v>171115240</v>
      </c>
      <c r="F1320" s="415" t="str">
        <f t="shared" si="20"/>
        <v>Í1+/8È0YÎ</v>
      </c>
    </row>
    <row r="1321" spans="1:6" ht="20.399999999999999">
      <c r="A1321" s="403" t="s">
        <v>23440</v>
      </c>
      <c r="B1321">
        <v>13600</v>
      </c>
      <c r="C1321" t="s">
        <v>23441</v>
      </c>
      <c r="D1321">
        <v>229</v>
      </c>
      <c r="E1321" s="404">
        <v>171115564</v>
      </c>
      <c r="F1321" s="415" t="str">
        <f t="shared" si="20"/>
        <v>Í1+/XÈ4#Î</v>
      </c>
    </row>
    <row r="1322" spans="1:6" ht="20.399999999999999">
      <c r="A1322" s="403" t="s">
        <v>23442</v>
      </c>
      <c r="B1322">
        <v>36000</v>
      </c>
      <c r="C1322" t="s">
        <v>23443</v>
      </c>
      <c r="D1322">
        <v>383</v>
      </c>
      <c r="E1322" s="404">
        <v>171108531</v>
      </c>
      <c r="F1322" s="415" t="str">
        <f t="shared" si="20"/>
        <v>Í1+(UÈ1WÎ</v>
      </c>
    </row>
    <row r="1323" spans="1:6" ht="20.399999999999999">
      <c r="A1323" s="403" t="s">
        <v>23444</v>
      </c>
      <c r="B1323">
        <v>3400</v>
      </c>
      <c r="C1323" t="s">
        <v>23445</v>
      </c>
      <c r="D1323">
        <v>424</v>
      </c>
      <c r="E1323" s="404">
        <v>171113231</v>
      </c>
      <c r="F1323" s="415" t="str">
        <f t="shared" si="20"/>
        <v>Í1+-7È1UÎ</v>
      </c>
    </row>
    <row r="1324" spans="1:6" ht="20.399999999999999">
      <c r="A1324" s="403" t="s">
        <v>23446</v>
      </c>
      <c r="B1324">
        <v>3400</v>
      </c>
      <c r="C1324" t="s">
        <v>23447</v>
      </c>
      <c r="D1324">
        <v>60</v>
      </c>
      <c r="E1324" s="404">
        <v>171118881</v>
      </c>
      <c r="F1324" s="415" t="str">
        <f t="shared" si="20"/>
        <v>Í1+2xÈ13Î</v>
      </c>
    </row>
    <row r="1325" spans="1:6" ht="20.399999999999999">
      <c r="A1325" s="403" t="s">
        <v>23448</v>
      </c>
      <c r="B1325">
        <v>212000</v>
      </c>
      <c r="C1325" t="s">
        <v>23449</v>
      </c>
      <c r="D1325">
        <v>311</v>
      </c>
      <c r="E1325" s="404">
        <v>171108021</v>
      </c>
      <c r="F1325" s="415" t="str">
        <f t="shared" si="20"/>
        <v>Í1+("È1YÎ</v>
      </c>
    </row>
    <row r="1326" spans="1:6" ht="20.399999999999999">
      <c r="A1326" s="403" t="s">
        <v>23450</v>
      </c>
      <c r="B1326">
        <v>32800</v>
      </c>
      <c r="C1326" t="s">
        <v>23451</v>
      </c>
      <c r="D1326">
        <v>328</v>
      </c>
      <c r="E1326" s="404">
        <v>171109442</v>
      </c>
      <c r="F1326" s="415" t="str">
        <f t="shared" si="20"/>
        <v>Í1+)LÈ2&lt;Î</v>
      </c>
    </row>
    <row r="1327" spans="1:6" ht="20.399999999999999">
      <c r="A1327" s="403" t="s">
        <v>3844</v>
      </c>
      <c r="B1327">
        <v>24800</v>
      </c>
      <c r="C1327" t="s">
        <v>23452</v>
      </c>
      <c r="D1327">
        <v>151</v>
      </c>
      <c r="E1327" s="404">
        <v>171109436</v>
      </c>
      <c r="F1327" s="415" t="str">
        <f t="shared" si="20"/>
        <v>Í1+)KÈ6PÎ</v>
      </c>
    </row>
    <row r="1328" spans="1:6" ht="20.399999999999999" hidden="1">
      <c r="A1328" s="403" t="s">
        <v>23453</v>
      </c>
      <c r="B1328">
        <v>12000</v>
      </c>
      <c r="C1328" t="s">
        <v>23454</v>
      </c>
      <c r="D1328">
        <v>531</v>
      </c>
      <c r="F1328" s="415" t="e">
        <f t="shared" si="20"/>
        <v>#VALUE!</v>
      </c>
    </row>
    <row r="1329" spans="1:6" ht="20.399999999999999">
      <c r="A1329" s="403" t="s">
        <v>23455</v>
      </c>
      <c r="B1329">
        <v>88800</v>
      </c>
      <c r="C1329" t="s">
        <v>23456</v>
      </c>
      <c r="D1329">
        <v>474</v>
      </c>
      <c r="E1329" s="404">
        <v>171109431</v>
      </c>
      <c r="F1329" s="415" t="str">
        <f t="shared" si="20"/>
        <v>Í1+)KÈ12Î</v>
      </c>
    </row>
    <row r="1330" spans="1:6" ht="20.399999999999999" hidden="1">
      <c r="A1330" s="403" t="s">
        <v>23457</v>
      </c>
      <c r="B1330">
        <v>12000</v>
      </c>
      <c r="C1330" t="s">
        <v>23458</v>
      </c>
      <c r="D1330">
        <v>532</v>
      </c>
      <c r="F1330" s="415" t="e">
        <f t="shared" si="20"/>
        <v>#VALUE!</v>
      </c>
    </row>
    <row r="1331" spans="1:6" ht="20.399999999999999">
      <c r="A1331" s="403" t="s">
        <v>23459</v>
      </c>
      <c r="B1331">
        <v>7200</v>
      </c>
      <c r="C1331" t="s">
        <v>23460</v>
      </c>
      <c r="D1331">
        <v>369</v>
      </c>
      <c r="E1331" s="404">
        <v>171109476</v>
      </c>
      <c r="F1331" s="415" t="str">
        <f t="shared" si="20"/>
        <v>Í1+)OÈ6`Î</v>
      </c>
    </row>
    <row r="1332" spans="1:6" ht="20.399999999999999">
      <c r="A1332" s="403" t="s">
        <v>23461</v>
      </c>
      <c r="B1332">
        <v>23200</v>
      </c>
      <c r="C1332" t="s">
        <v>23462</v>
      </c>
      <c r="D1332">
        <v>225</v>
      </c>
      <c r="E1332" s="404">
        <v>171115560</v>
      </c>
      <c r="F1332" s="415" t="str">
        <f t="shared" si="20"/>
        <v>Í1+/XÈ0rÎ</v>
      </c>
    </row>
    <row r="1333" spans="1:6" ht="20.399999999999999" hidden="1">
      <c r="A1333" s="403" t="s">
        <v>23463</v>
      </c>
      <c r="B1333">
        <v>4700</v>
      </c>
      <c r="C1333" t="s">
        <v>23464</v>
      </c>
      <c r="D1333">
        <v>572</v>
      </c>
      <c r="F1333" s="415" t="e">
        <f t="shared" si="20"/>
        <v>#VALUE!</v>
      </c>
    </row>
    <row r="1334" spans="1:6" ht="20.399999999999999">
      <c r="A1334" s="403" t="s">
        <v>23465</v>
      </c>
      <c r="B1334">
        <v>12000</v>
      </c>
      <c r="C1334" t="s">
        <v>23466</v>
      </c>
      <c r="D1334">
        <v>72</v>
      </c>
      <c r="E1334" s="404">
        <v>171106267</v>
      </c>
      <c r="F1334" s="415" t="str">
        <f t="shared" si="20"/>
        <v>Í1+&amp;:È7pÎ</v>
      </c>
    </row>
    <row r="1335" spans="1:6" ht="20.399999999999999" hidden="1">
      <c r="A1335" s="403" t="s">
        <v>23467</v>
      </c>
      <c r="B1335">
        <v>45600</v>
      </c>
      <c r="C1335" t="s">
        <v>23468</v>
      </c>
      <c r="D1335">
        <v>539</v>
      </c>
      <c r="F1335" s="415" t="e">
        <f t="shared" si="20"/>
        <v>#VALUE!</v>
      </c>
    </row>
    <row r="1336" spans="1:6" ht="20.399999999999999">
      <c r="A1336" s="403" t="s">
        <v>23469</v>
      </c>
      <c r="B1336">
        <v>36000</v>
      </c>
      <c r="C1336" t="s">
        <v>23470</v>
      </c>
      <c r="D1336">
        <v>179</v>
      </c>
      <c r="E1336" s="404">
        <v>171107525</v>
      </c>
      <c r="F1336" s="415" t="str">
        <f t="shared" si="20"/>
        <v>Í1+'TÈ5hÎ</v>
      </c>
    </row>
    <row r="1337" spans="1:6" ht="20.399999999999999">
      <c r="A1337" s="403" t="s">
        <v>23471</v>
      </c>
      <c r="B1337">
        <v>34400</v>
      </c>
      <c r="C1337" t="s">
        <v>23472</v>
      </c>
      <c r="D1337">
        <v>115</v>
      </c>
      <c r="E1337" s="404">
        <v>171111405</v>
      </c>
      <c r="F1337" s="415" t="str">
        <f t="shared" si="20"/>
        <v>Í1++HÈ5DÎ</v>
      </c>
    </row>
    <row r="1338" spans="1:6" ht="20.399999999999999">
      <c r="A1338" s="403" t="s">
        <v>23473</v>
      </c>
      <c r="B1338">
        <v>15200</v>
      </c>
      <c r="C1338" t="s">
        <v>23474</v>
      </c>
      <c r="D1338">
        <v>112</v>
      </c>
      <c r="E1338" s="404">
        <v>171109301</v>
      </c>
      <c r="F1338" s="415" t="str">
        <f t="shared" si="20"/>
        <v>Í1+)&gt;È1eÎ</v>
      </c>
    </row>
    <row r="1339" spans="1:6" ht="20.399999999999999">
      <c r="A1339" s="403" t="s">
        <v>23475</v>
      </c>
      <c r="B1339">
        <v>10400</v>
      </c>
      <c r="C1339" t="s">
        <v>23476</v>
      </c>
      <c r="D1339">
        <v>47</v>
      </c>
      <c r="E1339" s="404">
        <v>171107769</v>
      </c>
      <c r="F1339" s="415" t="str">
        <f t="shared" si="20"/>
        <v>Í1+'lÈ9yÎ</v>
      </c>
    </row>
    <row r="1340" spans="1:6" ht="20.399999999999999" hidden="1">
      <c r="A1340" s="403" t="s">
        <v>23477</v>
      </c>
      <c r="B1340">
        <v>45600</v>
      </c>
      <c r="C1340" t="s">
        <v>23478</v>
      </c>
      <c r="D1340">
        <v>518</v>
      </c>
      <c r="F1340" s="415" t="e">
        <f t="shared" si="20"/>
        <v>#VALUE!</v>
      </c>
    </row>
    <row r="1341" spans="1:6" ht="20.399999999999999" hidden="1">
      <c r="A1341" s="403" t="s">
        <v>23479</v>
      </c>
      <c r="B1341">
        <v>77600</v>
      </c>
      <c r="C1341" t="s">
        <v>23480</v>
      </c>
      <c r="D1341">
        <v>487</v>
      </c>
      <c r="F1341" s="415" t="e">
        <f t="shared" si="20"/>
        <v>#VALUE!</v>
      </c>
    </row>
    <row r="1342" spans="1:6" ht="20.399999999999999" hidden="1">
      <c r="A1342" s="403" t="s">
        <v>23481</v>
      </c>
      <c r="B1342">
        <v>13600</v>
      </c>
      <c r="C1342" t="s">
        <v>23482</v>
      </c>
      <c r="D1342">
        <v>560</v>
      </c>
      <c r="F1342" s="415" t="e">
        <f t="shared" si="20"/>
        <v>#VALUE!</v>
      </c>
    </row>
    <row r="1343" spans="1:6" ht="20.399999999999999">
      <c r="A1343" s="403" t="s">
        <v>23483</v>
      </c>
      <c r="B1343">
        <v>26400</v>
      </c>
      <c r="C1343" t="s">
        <v>23484</v>
      </c>
      <c r="D1343">
        <v>140</v>
      </c>
      <c r="E1343" s="404">
        <v>171108010</v>
      </c>
      <c r="F1343" s="415" t="str">
        <f t="shared" si="20"/>
        <v>Í1+(!È0OÎ</v>
      </c>
    </row>
    <row r="1344" spans="1:6" ht="20.399999999999999">
      <c r="A1344" s="403" t="s">
        <v>23485</v>
      </c>
      <c r="B1344">
        <v>4700</v>
      </c>
      <c r="C1344" t="s">
        <v>23486</v>
      </c>
      <c r="D1344">
        <v>479</v>
      </c>
      <c r="E1344" s="404">
        <v>171111757</v>
      </c>
      <c r="F1344" s="415" t="str">
        <f t="shared" si="20"/>
        <v>Í1++kÈ7uÎ</v>
      </c>
    </row>
    <row r="1345" spans="1:6" ht="20.399999999999999" hidden="1">
      <c r="A1345" s="403" t="s">
        <v>23487</v>
      </c>
      <c r="B1345">
        <v>23200</v>
      </c>
      <c r="C1345" t="s">
        <v>23488</v>
      </c>
      <c r="D1345">
        <v>494</v>
      </c>
      <c r="F1345" s="415" t="e">
        <f t="shared" si="20"/>
        <v>#VALUE!</v>
      </c>
    </row>
    <row r="1346" spans="1:6" ht="20.399999999999999">
      <c r="A1346" s="403" t="s">
        <v>23489</v>
      </c>
      <c r="B1346">
        <v>10400</v>
      </c>
      <c r="C1346" t="s">
        <v>23490</v>
      </c>
      <c r="D1346">
        <v>216</v>
      </c>
      <c r="E1346" s="404">
        <v>171107883</v>
      </c>
      <c r="F1346" s="415" t="str">
        <f t="shared" si="20"/>
        <v>Í1+'xÈ3ÉÎ</v>
      </c>
    </row>
    <row r="1347" spans="1:6" ht="20.399999999999999" hidden="1">
      <c r="A1347" s="403" t="s">
        <v>23491</v>
      </c>
      <c r="B1347">
        <v>2100</v>
      </c>
      <c r="C1347" t="s">
        <v>23492</v>
      </c>
      <c r="D1347">
        <v>491</v>
      </c>
      <c r="F1347" s="415" t="e">
        <f t="shared" ref="F1347:F1410" si="21">Code128(E1347)</f>
        <v>#VALUE!</v>
      </c>
    </row>
    <row r="1348" spans="1:6" ht="20.399999999999999" hidden="1">
      <c r="A1348" s="403" t="s">
        <v>15401</v>
      </c>
      <c r="B1348">
        <v>3400</v>
      </c>
      <c r="C1348" t="s">
        <v>23493</v>
      </c>
      <c r="D1348">
        <v>492</v>
      </c>
      <c r="F1348" s="415" t="e">
        <f t="shared" si="21"/>
        <v>#VALUE!</v>
      </c>
    </row>
    <row r="1349" spans="1:6" ht="20.399999999999999">
      <c r="A1349" s="403" t="s">
        <v>23494</v>
      </c>
      <c r="B1349">
        <v>40800</v>
      </c>
      <c r="C1349" t="s">
        <v>23495</v>
      </c>
      <c r="D1349">
        <v>106</v>
      </c>
      <c r="E1349" s="404">
        <v>171113517</v>
      </c>
      <c r="F1349" s="415" t="str">
        <f t="shared" si="21"/>
        <v>Í1+-SÈ7ÆÎ</v>
      </c>
    </row>
    <row r="1350" spans="1:6" ht="20.399999999999999">
      <c r="A1350" s="403" t="s">
        <v>23496</v>
      </c>
      <c r="B1350">
        <v>8800</v>
      </c>
      <c r="C1350" t="s">
        <v>23497</v>
      </c>
      <c r="D1350">
        <v>421</v>
      </c>
      <c r="E1350" s="404">
        <v>171115730</v>
      </c>
      <c r="F1350" s="415" t="str">
        <f t="shared" si="21"/>
        <v>Í1+/iÈ0OÎ</v>
      </c>
    </row>
    <row r="1351" spans="1:6" ht="20.399999999999999">
      <c r="A1351" s="403" t="s">
        <v>23498</v>
      </c>
      <c r="B1351">
        <v>66400</v>
      </c>
      <c r="C1351" t="s">
        <v>23499</v>
      </c>
      <c r="D1351">
        <v>400</v>
      </c>
      <c r="E1351" s="404">
        <v>171112988</v>
      </c>
      <c r="F1351" s="415" t="str">
        <f t="shared" si="21"/>
        <v>Í1+,ÆÈ8sÎ</v>
      </c>
    </row>
    <row r="1352" spans="1:6" ht="20.399999999999999">
      <c r="A1352" s="403" t="s">
        <v>23500</v>
      </c>
      <c r="B1352">
        <v>3400</v>
      </c>
      <c r="C1352" t="s">
        <v>23501</v>
      </c>
      <c r="D1352">
        <v>221</v>
      </c>
      <c r="E1352" s="404">
        <v>171119015</v>
      </c>
      <c r="F1352" s="415" t="str">
        <f t="shared" si="21"/>
        <v>Í1+3!È5'Î</v>
      </c>
    </row>
    <row r="1353" spans="1:6" ht="20.399999999999999">
      <c r="A1353" s="403" t="s">
        <v>23502</v>
      </c>
      <c r="B1353">
        <v>76000</v>
      </c>
      <c r="C1353" t="s">
        <v>23503</v>
      </c>
      <c r="D1353">
        <v>320</v>
      </c>
      <c r="E1353" s="404">
        <v>171108147</v>
      </c>
      <c r="F1353" s="415" t="str">
        <f t="shared" si="21"/>
        <v>Í1+(.È7FÎ</v>
      </c>
    </row>
    <row r="1354" spans="1:6" ht="20.399999999999999">
      <c r="A1354" s="403" t="s">
        <v>23504</v>
      </c>
      <c r="B1354">
        <v>31200</v>
      </c>
      <c r="C1354" t="s">
        <v>23505</v>
      </c>
      <c r="D1354">
        <v>106</v>
      </c>
      <c r="E1354" s="404">
        <v>171107945</v>
      </c>
      <c r="F1354" s="415" t="str">
        <f t="shared" si="21"/>
        <v>Í1+'~È5BÎ</v>
      </c>
    </row>
    <row r="1355" spans="1:6" ht="20.399999999999999">
      <c r="A1355" s="403" t="s">
        <v>23506</v>
      </c>
      <c r="B1355">
        <v>77600</v>
      </c>
      <c r="C1355" t="s">
        <v>23507</v>
      </c>
      <c r="D1355">
        <v>54</v>
      </c>
      <c r="E1355" s="404">
        <v>171107976</v>
      </c>
      <c r="F1355" s="415" t="str">
        <f t="shared" si="21"/>
        <v>Í1+'ÅÈ6TÎ</v>
      </c>
    </row>
    <row r="1356" spans="1:6" ht="20.399999999999999">
      <c r="A1356" s="403" t="s">
        <v>23508</v>
      </c>
      <c r="B1356">
        <v>29600</v>
      </c>
      <c r="C1356" t="s">
        <v>23509</v>
      </c>
      <c r="D1356">
        <v>123</v>
      </c>
      <c r="E1356" s="404">
        <v>171107959</v>
      </c>
      <c r="F1356" s="415" t="str">
        <f t="shared" si="21"/>
        <v>Í1+'ÃÈ9^Î</v>
      </c>
    </row>
    <row r="1357" spans="1:6" ht="20.399999999999999">
      <c r="A1357" s="403" t="s">
        <v>23510</v>
      </c>
      <c r="B1357">
        <v>4700</v>
      </c>
      <c r="C1357" t="s">
        <v>23511</v>
      </c>
      <c r="D1357">
        <v>249</v>
      </c>
      <c r="E1357" s="404">
        <v>171109101</v>
      </c>
      <c r="F1357" s="415" t="str">
        <f t="shared" si="21"/>
        <v>Í1+)*È1|Î</v>
      </c>
    </row>
    <row r="1358" spans="1:6" ht="20.399999999999999">
      <c r="A1358" s="403" t="s">
        <v>22353</v>
      </c>
      <c r="B1358">
        <v>3400</v>
      </c>
      <c r="C1358" t="s">
        <v>23512</v>
      </c>
      <c r="D1358">
        <v>227</v>
      </c>
      <c r="E1358" s="404">
        <v>171107687</v>
      </c>
      <c r="F1358" s="415" t="str">
        <f t="shared" si="21"/>
        <v>Í1+'dÈ7MÎ</v>
      </c>
    </row>
    <row r="1359" spans="1:6" ht="20.399999999999999" hidden="1">
      <c r="A1359" s="403" t="s">
        <v>23513</v>
      </c>
      <c r="B1359">
        <v>7200</v>
      </c>
      <c r="C1359" t="s">
        <v>23514</v>
      </c>
      <c r="D1359">
        <v>564</v>
      </c>
      <c r="F1359" s="415" t="e">
        <f t="shared" si="21"/>
        <v>#VALUE!</v>
      </c>
    </row>
    <row r="1360" spans="1:6" ht="20.399999999999999">
      <c r="A1360" s="403" t="s">
        <v>23515</v>
      </c>
      <c r="B1360">
        <v>23200</v>
      </c>
      <c r="C1360" t="s">
        <v>23516</v>
      </c>
      <c r="D1360">
        <v>98</v>
      </c>
      <c r="E1360" s="404">
        <v>171115065</v>
      </c>
      <c r="F1360" s="415" t="str">
        <f t="shared" si="21"/>
        <v>Í1+/&amp;È5/Î</v>
      </c>
    </row>
    <row r="1361" spans="1:6" ht="20.399999999999999">
      <c r="A1361" s="403" t="s">
        <v>23517</v>
      </c>
      <c r="B1361">
        <v>36000</v>
      </c>
      <c r="C1361" t="s">
        <v>23518</v>
      </c>
      <c r="D1361">
        <v>207</v>
      </c>
      <c r="E1361" s="404">
        <v>171106088</v>
      </c>
      <c r="F1361" s="415" t="str">
        <f t="shared" si="21"/>
        <v>Í1+&amp;(È8.Î</v>
      </c>
    </row>
    <row r="1362" spans="1:6" ht="20.399999999999999">
      <c r="A1362" s="403" t="s">
        <v>23519</v>
      </c>
      <c r="B1362">
        <v>44000</v>
      </c>
      <c r="C1362" t="s">
        <v>23520</v>
      </c>
      <c r="D1362">
        <v>70</v>
      </c>
      <c r="E1362" s="404">
        <v>171107329</v>
      </c>
      <c r="F1362" s="415" t="str">
        <f t="shared" si="21"/>
        <v>Í1+'@È90Î</v>
      </c>
    </row>
    <row r="1363" spans="1:6" ht="20.399999999999999">
      <c r="A1363" s="403" t="s">
        <v>23521</v>
      </c>
      <c r="B1363">
        <v>34400</v>
      </c>
      <c r="C1363" t="s">
        <v>23522</v>
      </c>
      <c r="D1363">
        <v>1</v>
      </c>
      <c r="E1363" s="404">
        <v>171118832</v>
      </c>
      <c r="F1363" s="415" t="str">
        <f t="shared" si="21"/>
        <v>Í1+2sÈ2%Î</v>
      </c>
    </row>
    <row r="1364" spans="1:6" ht="20.399999999999999">
      <c r="A1364" s="403" t="s">
        <v>23523</v>
      </c>
      <c r="B1364">
        <v>160800</v>
      </c>
      <c r="C1364" t="s">
        <v>23524</v>
      </c>
      <c r="D1364">
        <v>326</v>
      </c>
      <c r="E1364" s="404">
        <v>171108152</v>
      </c>
      <c r="F1364" s="415" t="str">
        <f t="shared" si="21"/>
        <v>Í1+(/È2,Î</v>
      </c>
    </row>
    <row r="1365" spans="1:6" ht="20.399999999999999">
      <c r="A1365" s="403" t="s">
        <v>23525</v>
      </c>
      <c r="B1365">
        <v>63200</v>
      </c>
      <c r="C1365" t="s">
        <v>23526</v>
      </c>
      <c r="D1365">
        <v>15</v>
      </c>
      <c r="E1365" s="404">
        <v>171112217</v>
      </c>
      <c r="F1365" s="415" t="str">
        <f t="shared" si="21"/>
        <v>Í1+,5È7nÎ</v>
      </c>
    </row>
    <row r="1366" spans="1:6" ht="20.399999999999999" hidden="1">
      <c r="A1366" s="403" t="s">
        <v>23527</v>
      </c>
      <c r="B1366">
        <v>23200</v>
      </c>
      <c r="C1366" t="s">
        <v>23528</v>
      </c>
      <c r="D1366">
        <v>138</v>
      </c>
      <c r="F1366" s="415" t="e">
        <f t="shared" si="21"/>
        <v>#VALUE!</v>
      </c>
    </row>
    <row r="1367" spans="1:6" ht="20.399999999999999" hidden="1">
      <c r="A1367" s="403" t="s">
        <v>23529</v>
      </c>
      <c r="B1367">
        <v>15200</v>
      </c>
      <c r="C1367" t="s">
        <v>23530</v>
      </c>
      <c r="D1367">
        <v>521</v>
      </c>
      <c r="F1367" s="415" t="e">
        <f t="shared" si="21"/>
        <v>#VALUE!</v>
      </c>
    </row>
    <row r="1368" spans="1:6" ht="20.399999999999999" hidden="1">
      <c r="A1368" s="403" t="s">
        <v>23531</v>
      </c>
      <c r="B1368">
        <v>68000</v>
      </c>
      <c r="C1368" t="s">
        <v>23532</v>
      </c>
      <c r="D1368">
        <v>498</v>
      </c>
      <c r="F1368" s="415" t="e">
        <f t="shared" si="21"/>
        <v>#VALUE!</v>
      </c>
    </row>
    <row r="1369" spans="1:6" ht="20.399999999999999">
      <c r="A1369" s="403" t="s">
        <v>23533</v>
      </c>
      <c r="B1369">
        <v>4700</v>
      </c>
      <c r="C1369" t="s">
        <v>23534</v>
      </c>
      <c r="D1369">
        <v>123</v>
      </c>
      <c r="E1369" s="404">
        <v>171118928</v>
      </c>
      <c r="F1369" s="415" t="str">
        <f t="shared" si="21"/>
        <v>Í1+2|È8mÎ</v>
      </c>
    </row>
    <row r="1370" spans="1:6" ht="20.399999999999999">
      <c r="A1370" s="403" t="s">
        <v>23535</v>
      </c>
      <c r="B1370">
        <v>39200</v>
      </c>
      <c r="C1370" t="s">
        <v>23536</v>
      </c>
      <c r="D1370">
        <v>302</v>
      </c>
      <c r="E1370" s="404">
        <v>171105992</v>
      </c>
      <c r="F1370" s="415" t="str">
        <f t="shared" si="21"/>
        <v>Í1+%ÇÈ2&gt;Î</v>
      </c>
    </row>
    <row r="1371" spans="1:6" ht="20.399999999999999">
      <c r="A1371" s="403" t="s">
        <v>23537</v>
      </c>
      <c r="B1371">
        <v>12000</v>
      </c>
      <c r="C1371" t="s">
        <v>23538</v>
      </c>
      <c r="D1371">
        <v>390</v>
      </c>
      <c r="E1371" s="404">
        <v>171112982</v>
      </c>
      <c r="F1371" s="415" t="str">
        <f t="shared" si="21"/>
        <v>Í1+,ÆÈ2OÎ</v>
      </c>
    </row>
    <row r="1372" spans="1:6" ht="20.399999999999999">
      <c r="A1372" s="403" t="s">
        <v>23539</v>
      </c>
      <c r="B1372">
        <v>15200</v>
      </c>
      <c r="C1372" t="s">
        <v>23540</v>
      </c>
      <c r="D1372">
        <v>211</v>
      </c>
      <c r="E1372" s="404">
        <v>171115547</v>
      </c>
      <c r="F1372" s="415" t="str">
        <f t="shared" si="21"/>
        <v>Í1+/VÈ7-Î</v>
      </c>
    </row>
    <row r="1373" spans="1:6" ht="20.399999999999999">
      <c r="A1373" s="403" t="s">
        <v>23541</v>
      </c>
      <c r="B1373">
        <v>44000</v>
      </c>
      <c r="C1373" t="s">
        <v>23542</v>
      </c>
      <c r="D1373">
        <v>114</v>
      </c>
      <c r="E1373" s="404">
        <v>171113299</v>
      </c>
      <c r="F1373" s="415" t="str">
        <f t="shared" si="21"/>
        <v>Í1+-=È96Î</v>
      </c>
    </row>
    <row r="1374" spans="1:6" ht="20.399999999999999">
      <c r="A1374" s="403" t="s">
        <v>23543</v>
      </c>
      <c r="B1374">
        <v>28000</v>
      </c>
      <c r="C1374" t="s">
        <v>23544</v>
      </c>
      <c r="D1374">
        <v>404</v>
      </c>
      <c r="E1374" s="404">
        <v>171108550</v>
      </c>
      <c r="F1374" s="415" t="str">
        <f t="shared" si="21"/>
        <v>Í1+(WÈ0YÎ</v>
      </c>
    </row>
    <row r="1375" spans="1:6" ht="20.399999999999999">
      <c r="A1375" s="403" t="s">
        <v>23545</v>
      </c>
      <c r="B1375">
        <v>402400</v>
      </c>
      <c r="C1375" t="s">
        <v>23546</v>
      </c>
      <c r="D1375">
        <v>242</v>
      </c>
      <c r="E1375" s="404">
        <v>171105981</v>
      </c>
      <c r="F1375" s="415" t="str">
        <f t="shared" si="21"/>
        <v>Í1+%ÆÈ14Î</v>
      </c>
    </row>
    <row r="1376" spans="1:6" ht="20.399999999999999">
      <c r="A1376" s="403" t="s">
        <v>23547</v>
      </c>
      <c r="B1376">
        <v>48800</v>
      </c>
      <c r="C1376" t="s">
        <v>23548</v>
      </c>
      <c r="D1376">
        <v>423</v>
      </c>
      <c r="E1376" s="404">
        <v>171107388</v>
      </c>
      <c r="F1376" s="415" t="str">
        <f t="shared" si="21"/>
        <v>Í1+'FÈ8BÎ</v>
      </c>
    </row>
    <row r="1377" spans="1:6" ht="20.399999999999999">
      <c r="A1377" s="403" t="s">
        <v>23549</v>
      </c>
      <c r="B1377">
        <v>23200</v>
      </c>
      <c r="C1377" t="s">
        <v>23550</v>
      </c>
      <c r="D1377">
        <v>424</v>
      </c>
      <c r="E1377" s="404">
        <v>171107387</v>
      </c>
      <c r="F1377" s="415" t="str">
        <f t="shared" si="21"/>
        <v>Í1+'FÈ7&lt;Î</v>
      </c>
    </row>
    <row r="1378" spans="1:6" ht="20.399999999999999">
      <c r="A1378" s="403" t="s">
        <v>23551</v>
      </c>
      <c r="B1378">
        <v>13600</v>
      </c>
      <c r="C1378" t="s">
        <v>23552</v>
      </c>
      <c r="D1378">
        <v>425</v>
      </c>
      <c r="E1378" s="404">
        <v>171107386</v>
      </c>
      <c r="F1378" s="415" t="str">
        <f t="shared" si="21"/>
        <v>Í1+'FÈ66Î</v>
      </c>
    </row>
    <row r="1379" spans="1:6" ht="20.399999999999999">
      <c r="A1379" s="403" t="s">
        <v>23553</v>
      </c>
      <c r="B1379">
        <v>56800</v>
      </c>
      <c r="C1379" t="s">
        <v>23554</v>
      </c>
      <c r="D1379">
        <v>461</v>
      </c>
      <c r="E1379" s="404">
        <v>171107424</v>
      </c>
      <c r="F1379" s="415" t="str">
        <f t="shared" si="21"/>
        <v>Í1+'JÈ4:Î</v>
      </c>
    </row>
    <row r="1380" spans="1:6" ht="20.399999999999999">
      <c r="A1380" s="403" t="s">
        <v>23555</v>
      </c>
      <c r="B1380">
        <v>18400</v>
      </c>
      <c r="C1380" t="s">
        <v>23556</v>
      </c>
      <c r="D1380">
        <v>298</v>
      </c>
      <c r="E1380" s="404">
        <v>171112487</v>
      </c>
      <c r="F1380" s="415" t="str">
        <f t="shared" si="21"/>
        <v>Í1+,PÈ7sÎ</v>
      </c>
    </row>
    <row r="1381" spans="1:6" ht="20.399999999999999">
      <c r="A1381" s="403" t="s">
        <v>23557</v>
      </c>
      <c r="B1381">
        <v>13600</v>
      </c>
      <c r="C1381" t="s">
        <v>23558</v>
      </c>
      <c r="D1381">
        <v>297</v>
      </c>
      <c r="E1381" s="404">
        <v>171112486</v>
      </c>
      <c r="F1381" s="415" t="str">
        <f t="shared" si="21"/>
        <v>Í1+,PÈ6mÎ</v>
      </c>
    </row>
    <row r="1382" spans="1:6" ht="20.399999999999999">
      <c r="A1382" s="403" t="s">
        <v>23559</v>
      </c>
      <c r="B1382">
        <v>10400</v>
      </c>
      <c r="C1382" t="s">
        <v>23560</v>
      </c>
      <c r="D1382">
        <v>249</v>
      </c>
      <c r="E1382" s="404">
        <v>171112451</v>
      </c>
      <c r="F1382" s="415" t="str">
        <f t="shared" si="21"/>
        <v>Í1+,MÈ1CÎ</v>
      </c>
    </row>
    <row r="1383" spans="1:6" ht="20.399999999999999">
      <c r="A1383" s="403" t="s">
        <v>23561</v>
      </c>
      <c r="B1383">
        <v>15200</v>
      </c>
      <c r="C1383" t="s">
        <v>23562</v>
      </c>
      <c r="D1383">
        <v>99</v>
      </c>
      <c r="E1383" s="404">
        <v>171105718</v>
      </c>
      <c r="F1383" s="415" t="str">
        <f t="shared" si="21"/>
        <v>Í1+%gÈ8YÎ</v>
      </c>
    </row>
    <row r="1384" spans="1:6" ht="20.399999999999999" hidden="1">
      <c r="A1384" s="403" t="s">
        <v>23563</v>
      </c>
      <c r="B1384">
        <v>3400</v>
      </c>
      <c r="C1384" t="s">
        <v>23564</v>
      </c>
      <c r="D1384">
        <v>578</v>
      </c>
      <c r="F1384" s="415" t="e">
        <f t="shared" si="21"/>
        <v>#VALUE!</v>
      </c>
    </row>
    <row r="1385" spans="1:6" ht="20.399999999999999">
      <c r="A1385" s="403" t="s">
        <v>23565</v>
      </c>
      <c r="B1385">
        <v>18400</v>
      </c>
      <c r="C1385" t="s">
        <v>23566</v>
      </c>
      <c r="D1385">
        <v>219</v>
      </c>
      <c r="E1385" s="404">
        <v>171108391</v>
      </c>
      <c r="F1385" s="415" t="str">
        <f t="shared" si="21"/>
        <v>Í1+(GÈ1ÊÎ</v>
      </c>
    </row>
    <row r="1386" spans="1:6" ht="20.399999999999999">
      <c r="A1386" s="403" t="s">
        <v>23567</v>
      </c>
      <c r="B1386">
        <v>18400</v>
      </c>
      <c r="C1386" t="s">
        <v>23568</v>
      </c>
      <c r="D1386">
        <v>413</v>
      </c>
      <c r="E1386" s="404">
        <v>171107396</v>
      </c>
      <c r="F1386" s="415" t="str">
        <f t="shared" si="21"/>
        <v>Í1+'GÈ6:Î</v>
      </c>
    </row>
    <row r="1387" spans="1:6" ht="20.399999999999999">
      <c r="A1387" s="403" t="s">
        <v>23569</v>
      </c>
      <c r="B1387">
        <v>37600</v>
      </c>
      <c r="C1387" t="s">
        <v>23570</v>
      </c>
      <c r="D1387">
        <v>34</v>
      </c>
      <c r="E1387" s="404">
        <v>171107781</v>
      </c>
      <c r="F1387" s="415" t="str">
        <f t="shared" si="21"/>
        <v>Í1+'nÈ1QÎ</v>
      </c>
    </row>
    <row r="1388" spans="1:6" ht="20.399999999999999">
      <c r="A1388" s="403" t="s">
        <v>23571</v>
      </c>
      <c r="B1388">
        <v>2100</v>
      </c>
      <c r="C1388" t="s">
        <v>23572</v>
      </c>
      <c r="D1388">
        <v>68</v>
      </c>
      <c r="E1388" s="404">
        <v>171107988</v>
      </c>
      <c r="F1388" s="415" t="str">
        <f t="shared" si="21"/>
        <v>Í1+'ÆÈ8dÎ</v>
      </c>
    </row>
    <row r="1389" spans="1:6" ht="20.399999999999999">
      <c r="A1389" s="403" t="s">
        <v>23573</v>
      </c>
      <c r="B1389">
        <v>466400</v>
      </c>
      <c r="C1389" t="s">
        <v>23574</v>
      </c>
      <c r="D1389">
        <v>183</v>
      </c>
      <c r="E1389" s="404">
        <v>171109447</v>
      </c>
      <c r="F1389" s="415" t="str">
        <f t="shared" si="21"/>
        <v>Í1+)LÈ7ZÎ</v>
      </c>
    </row>
    <row r="1390" spans="1:6" ht="20.399999999999999">
      <c r="A1390" s="403" t="s">
        <v>15401</v>
      </c>
      <c r="B1390">
        <v>7200</v>
      </c>
      <c r="C1390" t="s">
        <v>23575</v>
      </c>
      <c r="D1390">
        <v>209</v>
      </c>
      <c r="E1390" s="404">
        <v>171112822</v>
      </c>
      <c r="F1390" s="415" t="str">
        <f t="shared" si="21"/>
        <v>Í1+,rÈ2vÎ</v>
      </c>
    </row>
    <row r="1391" spans="1:6" ht="20.399999999999999">
      <c r="A1391" s="403" t="s">
        <v>23576</v>
      </c>
      <c r="B1391">
        <v>60000</v>
      </c>
      <c r="C1391" t="s">
        <v>23577</v>
      </c>
      <c r="D1391">
        <v>358</v>
      </c>
      <c r="E1391" s="404">
        <v>171113450</v>
      </c>
      <c r="F1391" s="415" t="str">
        <f t="shared" si="21"/>
        <v>Í1+-MÈ0@Î</v>
      </c>
    </row>
    <row r="1392" spans="1:6" ht="20.399999999999999">
      <c r="A1392" s="403" t="s">
        <v>23578</v>
      </c>
      <c r="B1392">
        <v>13600</v>
      </c>
      <c r="C1392" t="s">
        <v>23579</v>
      </c>
      <c r="D1392">
        <v>183</v>
      </c>
      <c r="E1392" s="404">
        <v>171107910</v>
      </c>
      <c r="F1392" s="415" t="str">
        <f t="shared" si="21"/>
        <v>Í1+'{È0ÃÎ</v>
      </c>
    </row>
    <row r="1393" spans="1:6" ht="20.399999999999999">
      <c r="A1393" s="403" t="s">
        <v>23580</v>
      </c>
      <c r="B1393">
        <v>15200</v>
      </c>
      <c r="C1393" t="s">
        <v>23581</v>
      </c>
      <c r="D1393">
        <v>414</v>
      </c>
      <c r="E1393" s="404">
        <v>171106434</v>
      </c>
      <c r="F1393" s="415" t="str">
        <f t="shared" si="21"/>
        <v>Í1+&amp;KÈ4;Î</v>
      </c>
    </row>
    <row r="1394" spans="1:6" ht="20.399999999999999">
      <c r="A1394" s="403" t="s">
        <v>23582</v>
      </c>
      <c r="B1394">
        <v>44000</v>
      </c>
      <c r="C1394" t="s">
        <v>23583</v>
      </c>
      <c r="D1394">
        <v>402</v>
      </c>
      <c r="E1394" s="404">
        <v>171105845</v>
      </c>
      <c r="F1394" s="415" t="str">
        <f t="shared" si="21"/>
        <v>Í1+%tÈ5{Î</v>
      </c>
    </row>
    <row r="1395" spans="1:6" ht="20.399999999999999">
      <c r="A1395" s="403" t="s">
        <v>23584</v>
      </c>
      <c r="B1395">
        <v>32800</v>
      </c>
      <c r="C1395" t="s">
        <v>23585</v>
      </c>
      <c r="D1395">
        <v>66</v>
      </c>
      <c r="E1395" s="404">
        <v>171106263</v>
      </c>
      <c r="F1395" s="415" t="str">
        <f t="shared" si="21"/>
        <v>Í1+&amp;:È3XÎ</v>
      </c>
    </row>
    <row r="1396" spans="1:6" ht="20.399999999999999">
      <c r="A1396" s="403" t="s">
        <v>23586</v>
      </c>
      <c r="B1396">
        <v>15200</v>
      </c>
      <c r="C1396" t="s">
        <v>23587</v>
      </c>
      <c r="D1396">
        <v>378</v>
      </c>
      <c r="E1396" s="404">
        <v>171113209</v>
      </c>
      <c r="F1396" s="415" t="str">
        <f t="shared" si="21"/>
        <v>Í1+-4È9yÎ</v>
      </c>
    </row>
    <row r="1397" spans="1:6" ht="20.399999999999999">
      <c r="A1397" s="403" t="s">
        <v>19659</v>
      </c>
      <c r="B1397">
        <v>7200</v>
      </c>
      <c r="C1397" t="s">
        <v>23588</v>
      </c>
      <c r="D1397">
        <v>107</v>
      </c>
      <c r="E1397" s="404">
        <v>171107946</v>
      </c>
      <c r="F1397" s="415" t="str">
        <f t="shared" si="21"/>
        <v>Í1+'~È6HÎ</v>
      </c>
    </row>
    <row r="1398" spans="1:6" ht="20.399999999999999">
      <c r="A1398" s="403" t="s">
        <v>9246</v>
      </c>
      <c r="B1398">
        <v>21600</v>
      </c>
      <c r="C1398" t="s">
        <v>23589</v>
      </c>
      <c r="D1398">
        <v>91</v>
      </c>
      <c r="E1398" s="404">
        <v>171107933</v>
      </c>
      <c r="F1398" s="415" t="str">
        <f t="shared" si="21"/>
        <v>Í1+'}È32Î</v>
      </c>
    </row>
    <row r="1399" spans="1:6" ht="20.399999999999999">
      <c r="A1399" s="403" t="s">
        <v>23590</v>
      </c>
      <c r="B1399">
        <v>8800</v>
      </c>
      <c r="C1399" t="s">
        <v>23591</v>
      </c>
      <c r="D1399">
        <v>446</v>
      </c>
      <c r="E1399" s="404">
        <v>171115338</v>
      </c>
      <c r="F1399" s="415" t="str">
        <f t="shared" si="21"/>
        <v>Í1+/AÈ8FÎ</v>
      </c>
    </row>
    <row r="1400" spans="1:6" ht="20.399999999999999">
      <c r="A1400" s="403" t="s">
        <v>23592</v>
      </c>
      <c r="B1400">
        <v>10400</v>
      </c>
      <c r="C1400" t="s">
        <v>23593</v>
      </c>
      <c r="D1400">
        <v>443</v>
      </c>
      <c r="E1400" s="404">
        <v>171115336</v>
      </c>
      <c r="F1400" s="415" t="str">
        <f t="shared" si="21"/>
        <v>Í1+/AÈ6:Î</v>
      </c>
    </row>
    <row r="1401" spans="1:6" ht="20.399999999999999">
      <c r="A1401" s="403" t="s">
        <v>23594</v>
      </c>
      <c r="B1401">
        <v>24800</v>
      </c>
      <c r="C1401" t="s">
        <v>23595</v>
      </c>
      <c r="D1401">
        <v>12</v>
      </c>
      <c r="E1401" s="404">
        <v>171110256</v>
      </c>
      <c r="F1401" s="415" t="str">
        <f t="shared" si="21"/>
        <v>Í1+*9È6rÎ</v>
      </c>
    </row>
    <row r="1402" spans="1:6" ht="20.399999999999999">
      <c r="A1402" s="403" t="s">
        <v>23596</v>
      </c>
      <c r="B1402">
        <v>34400</v>
      </c>
      <c r="C1402" t="s">
        <v>23597</v>
      </c>
      <c r="D1402">
        <v>233</v>
      </c>
      <c r="E1402" s="404">
        <v>171116424</v>
      </c>
      <c r="F1402" s="415" t="str">
        <f t="shared" si="21"/>
        <v>Í1+0JÈ4UÎ</v>
      </c>
    </row>
    <row r="1403" spans="1:6" ht="20.399999999999999">
      <c r="A1403" s="403" t="s">
        <v>23598</v>
      </c>
      <c r="B1403">
        <v>24800</v>
      </c>
      <c r="C1403" t="s">
        <v>23599</v>
      </c>
      <c r="D1403">
        <v>216</v>
      </c>
      <c r="E1403" s="404">
        <v>171113395</v>
      </c>
      <c r="F1403" s="415" t="str">
        <f t="shared" si="21"/>
        <v>Í1+-GÈ5FÎ</v>
      </c>
    </row>
    <row r="1404" spans="1:6" ht="20.399999999999999">
      <c r="A1404" s="403" t="s">
        <v>23600</v>
      </c>
      <c r="B1404">
        <v>24800</v>
      </c>
      <c r="C1404" t="s">
        <v>23601</v>
      </c>
      <c r="D1404">
        <v>475</v>
      </c>
      <c r="E1404" s="404">
        <v>171108615</v>
      </c>
      <c r="F1404" s="415" t="str">
        <f t="shared" si="21"/>
        <v>Í1+(]È5(Î</v>
      </c>
    </row>
    <row r="1405" spans="1:6" ht="20.399999999999999">
      <c r="A1405" s="403" t="s">
        <v>23602</v>
      </c>
      <c r="B1405">
        <v>12000</v>
      </c>
      <c r="C1405" t="s">
        <v>23603</v>
      </c>
      <c r="D1405">
        <v>476</v>
      </c>
      <c r="E1405" s="404">
        <v>171108616</v>
      </c>
      <c r="F1405" s="415" t="str">
        <f t="shared" si="21"/>
        <v>Í1+(]È6.Î</v>
      </c>
    </row>
    <row r="1406" spans="1:6" ht="20.399999999999999">
      <c r="A1406" s="403" t="s">
        <v>23604</v>
      </c>
      <c r="B1406">
        <v>8800</v>
      </c>
      <c r="C1406" t="s">
        <v>23605</v>
      </c>
      <c r="D1406">
        <v>406</v>
      </c>
      <c r="E1406" s="404">
        <v>171113269</v>
      </c>
      <c r="F1406" s="415" t="str">
        <f t="shared" si="21"/>
        <v>Í1+-:È9*Î</v>
      </c>
    </row>
    <row r="1407" spans="1:6" ht="20.399999999999999" hidden="1">
      <c r="A1407" s="403" t="s">
        <v>23606</v>
      </c>
      <c r="B1407">
        <v>7200</v>
      </c>
      <c r="C1407" t="s">
        <v>23607</v>
      </c>
      <c r="D1407">
        <v>552</v>
      </c>
      <c r="F1407" s="415" t="e">
        <f t="shared" si="21"/>
        <v>#VALUE!</v>
      </c>
    </row>
    <row r="1408" spans="1:6" ht="20.399999999999999">
      <c r="A1408" s="403" t="s">
        <v>23608</v>
      </c>
      <c r="B1408">
        <v>45600</v>
      </c>
      <c r="C1408" t="s">
        <v>23609</v>
      </c>
      <c r="D1408">
        <v>196</v>
      </c>
      <c r="E1408" s="404">
        <v>171107900</v>
      </c>
      <c r="F1408" s="415" t="str">
        <f t="shared" si="21"/>
        <v>Í1+'zÈ0{Î</v>
      </c>
    </row>
    <row r="1409" spans="1:6" ht="20.399999999999999" hidden="1">
      <c r="A1409" s="403" t="s">
        <v>23610</v>
      </c>
      <c r="B1409">
        <v>7200</v>
      </c>
      <c r="C1409" t="s">
        <v>23611</v>
      </c>
      <c r="D1409">
        <v>93</v>
      </c>
      <c r="F1409" s="415" t="e">
        <f t="shared" si="21"/>
        <v>#VALUE!</v>
      </c>
    </row>
    <row r="1410" spans="1:6" ht="20.399999999999999">
      <c r="A1410" s="403" t="s">
        <v>23612</v>
      </c>
      <c r="B1410">
        <v>34400</v>
      </c>
      <c r="C1410" t="s">
        <v>23613</v>
      </c>
      <c r="D1410">
        <v>223</v>
      </c>
      <c r="E1410" s="404">
        <v>171109166</v>
      </c>
      <c r="F1410" s="415" t="str">
        <f t="shared" si="21"/>
        <v>Í1+)0È6KÎ</v>
      </c>
    </row>
    <row r="1411" spans="1:6" ht="20.399999999999999" hidden="1">
      <c r="A1411" s="403" t="s">
        <v>23614</v>
      </c>
      <c r="B1411">
        <v>48800</v>
      </c>
      <c r="C1411" t="s">
        <v>23615</v>
      </c>
      <c r="D1411">
        <v>511</v>
      </c>
      <c r="F1411" s="415" t="e">
        <f t="shared" ref="F1411:F1474" si="22">Code128(E1411)</f>
        <v>#VALUE!</v>
      </c>
    </row>
    <row r="1412" spans="1:6" ht="20.399999999999999">
      <c r="A1412" s="403" t="s">
        <v>23616</v>
      </c>
      <c r="B1412">
        <v>103200</v>
      </c>
      <c r="C1412" t="s">
        <v>23617</v>
      </c>
      <c r="D1412">
        <v>406</v>
      </c>
      <c r="E1412" s="404">
        <v>171105784</v>
      </c>
      <c r="F1412" s="415" t="str">
        <f t="shared" si="22"/>
        <v>Í1+%nÈ4]Î</v>
      </c>
    </row>
    <row r="1413" spans="1:6" ht="20.399999999999999">
      <c r="A1413" s="403" t="s">
        <v>23618</v>
      </c>
      <c r="B1413">
        <v>10400</v>
      </c>
      <c r="C1413" t="s">
        <v>23619</v>
      </c>
      <c r="D1413">
        <v>209</v>
      </c>
      <c r="E1413" s="404">
        <v>171115161</v>
      </c>
      <c r="F1413" s="415" t="str">
        <f t="shared" si="22"/>
        <v>Í1+/0È1?Î</v>
      </c>
    </row>
    <row r="1414" spans="1:6" ht="20.399999999999999">
      <c r="A1414" s="403" t="s">
        <v>23620</v>
      </c>
      <c r="B1414">
        <v>23200</v>
      </c>
      <c r="C1414" t="s">
        <v>23621</v>
      </c>
      <c r="D1414">
        <v>227</v>
      </c>
      <c r="E1414" s="404">
        <v>171115175</v>
      </c>
      <c r="F1414" s="415" t="str">
        <f t="shared" si="22"/>
        <v>Í1+/1È5[Î</v>
      </c>
    </row>
    <row r="1415" spans="1:6" ht="20.399999999999999">
      <c r="A1415" s="403" t="s">
        <v>23622</v>
      </c>
      <c r="B1415">
        <v>26400</v>
      </c>
      <c r="C1415" t="s">
        <v>23623</v>
      </c>
      <c r="D1415">
        <v>231</v>
      </c>
      <c r="E1415" s="404">
        <v>171115179</v>
      </c>
      <c r="F1415" s="415" t="str">
        <f t="shared" si="22"/>
        <v>Í1+/1È9sÎ</v>
      </c>
    </row>
    <row r="1416" spans="1:6" ht="20.399999999999999">
      <c r="A1416" s="403" t="s">
        <v>13617</v>
      </c>
      <c r="B1416">
        <v>32800</v>
      </c>
      <c r="C1416" t="s">
        <v>23624</v>
      </c>
      <c r="D1416">
        <v>96</v>
      </c>
      <c r="E1416" s="404">
        <v>171116292</v>
      </c>
      <c r="F1416" s="415" t="str">
        <f t="shared" si="22"/>
        <v>Í1+0=È2|Î</v>
      </c>
    </row>
    <row r="1417" spans="1:6" ht="20.399999999999999">
      <c r="A1417" s="403" t="s">
        <v>23625</v>
      </c>
      <c r="B1417">
        <v>8800</v>
      </c>
      <c r="C1417" t="s">
        <v>23626</v>
      </c>
      <c r="D1417">
        <v>138</v>
      </c>
      <c r="E1417" s="404">
        <v>171115100</v>
      </c>
      <c r="F1417" s="415" t="str">
        <f t="shared" si="22"/>
        <v>Í1+/*È0!Î</v>
      </c>
    </row>
    <row r="1418" spans="1:6" ht="20.399999999999999">
      <c r="A1418" s="403" t="s">
        <v>23627</v>
      </c>
      <c r="B1418">
        <v>34400</v>
      </c>
      <c r="C1418" t="s">
        <v>23628</v>
      </c>
      <c r="D1418">
        <v>76</v>
      </c>
      <c r="E1418" s="404">
        <v>171108315</v>
      </c>
      <c r="F1418" s="415" t="str">
        <f t="shared" si="22"/>
        <v>Í1+(?È5~Î</v>
      </c>
    </row>
    <row r="1419" spans="1:6" ht="20.399999999999999">
      <c r="A1419" s="403" t="s">
        <v>23629</v>
      </c>
      <c r="B1419">
        <v>4700</v>
      </c>
      <c r="C1419" t="s">
        <v>23630</v>
      </c>
      <c r="D1419">
        <v>206</v>
      </c>
      <c r="E1419" s="404">
        <v>171108231</v>
      </c>
      <c r="F1419" s="415" t="str">
        <f t="shared" si="22"/>
        <v>Í1+(7È1FÎ</v>
      </c>
    </row>
    <row r="1420" spans="1:6" ht="20.399999999999999">
      <c r="A1420" s="403" t="s">
        <v>23631</v>
      </c>
      <c r="B1420">
        <v>4700</v>
      </c>
      <c r="C1420" t="s">
        <v>23632</v>
      </c>
      <c r="D1420">
        <v>378</v>
      </c>
      <c r="E1420" s="404">
        <v>171115285</v>
      </c>
      <c r="F1420" s="415" t="str">
        <f t="shared" si="22"/>
        <v>Í1+/&lt;È5ÂÎ</v>
      </c>
    </row>
    <row r="1421" spans="1:6" ht="20.399999999999999">
      <c r="A1421" s="403" t="s">
        <v>23633</v>
      </c>
      <c r="B1421">
        <v>15200</v>
      </c>
      <c r="C1421" t="s">
        <v>23634</v>
      </c>
      <c r="D1421">
        <v>381</v>
      </c>
      <c r="E1421" s="404">
        <v>171115286</v>
      </c>
      <c r="F1421" s="415" t="str">
        <f t="shared" si="22"/>
        <v>Í1+/&lt;È6&amp;Î</v>
      </c>
    </row>
    <row r="1422" spans="1:6" ht="20.399999999999999">
      <c r="A1422" s="403" t="s">
        <v>23635</v>
      </c>
      <c r="B1422">
        <v>3400</v>
      </c>
      <c r="C1422" t="s">
        <v>23636</v>
      </c>
      <c r="D1422">
        <v>377</v>
      </c>
      <c r="E1422" s="404">
        <v>171115284</v>
      </c>
      <c r="F1422" s="415" t="str">
        <f t="shared" si="22"/>
        <v>Í1+/&lt;È4ÅÎ</v>
      </c>
    </row>
    <row r="1423" spans="1:6" ht="20.399999999999999">
      <c r="A1423" s="403" t="s">
        <v>23637</v>
      </c>
      <c r="B1423">
        <v>16800</v>
      </c>
      <c r="C1423" t="s">
        <v>23638</v>
      </c>
      <c r="D1423">
        <v>396</v>
      </c>
      <c r="E1423" s="404">
        <v>171108088</v>
      </c>
      <c r="F1423" s="415" t="str">
        <f t="shared" si="22"/>
        <v>Í1+((È84Î</v>
      </c>
    </row>
    <row r="1424" spans="1:6" ht="20.399999999999999">
      <c r="A1424" s="403" t="s">
        <v>23639</v>
      </c>
      <c r="B1424">
        <v>10400</v>
      </c>
      <c r="C1424" t="s">
        <v>23640</v>
      </c>
      <c r="D1424">
        <v>406</v>
      </c>
      <c r="E1424" s="404">
        <v>171108087</v>
      </c>
      <c r="F1424" s="415" t="str">
        <f t="shared" si="22"/>
        <v>Í1+((È7.Î</v>
      </c>
    </row>
    <row r="1425" spans="1:6" ht="20.399999999999999">
      <c r="A1425" s="403" t="s">
        <v>23641</v>
      </c>
      <c r="B1425">
        <v>72800</v>
      </c>
      <c r="C1425" t="s">
        <v>23642</v>
      </c>
      <c r="D1425">
        <v>436</v>
      </c>
      <c r="E1425" s="404">
        <v>171108198</v>
      </c>
      <c r="F1425" s="415" t="str">
        <f t="shared" si="22"/>
        <v>Í1+(3È8`Î</v>
      </c>
    </row>
    <row r="1426" spans="1:6" ht="20.399999999999999" hidden="1">
      <c r="A1426" s="403" t="s">
        <v>23643</v>
      </c>
      <c r="B1426">
        <v>44000</v>
      </c>
      <c r="C1426" t="s">
        <v>23644</v>
      </c>
      <c r="D1426">
        <v>483</v>
      </c>
      <c r="F1426" s="415" t="e">
        <f t="shared" si="22"/>
        <v>#VALUE!</v>
      </c>
    </row>
    <row r="1427" spans="1:6" ht="20.399999999999999">
      <c r="A1427" s="403" t="s">
        <v>23645</v>
      </c>
      <c r="B1427">
        <v>42400</v>
      </c>
      <c r="C1427" t="s">
        <v>23646</v>
      </c>
      <c r="D1427">
        <v>376</v>
      </c>
      <c r="E1427" s="404">
        <v>171108108</v>
      </c>
      <c r="F1427" s="415" t="str">
        <f t="shared" si="22"/>
        <v>Í1+(*È8&lt;Î</v>
      </c>
    </row>
    <row r="1428" spans="1:6" ht="20.399999999999999">
      <c r="A1428" s="403" t="s">
        <v>4787</v>
      </c>
      <c r="B1428">
        <v>42400</v>
      </c>
      <c r="C1428" t="s">
        <v>23647</v>
      </c>
      <c r="D1428">
        <v>375</v>
      </c>
      <c r="E1428" s="404">
        <v>171108109</v>
      </c>
      <c r="F1428" s="415" t="str">
        <f t="shared" si="22"/>
        <v>Í1+(*È9BÎ</v>
      </c>
    </row>
    <row r="1429" spans="1:6" ht="20.399999999999999">
      <c r="A1429" s="403" t="s">
        <v>23648</v>
      </c>
      <c r="B1429">
        <v>18400</v>
      </c>
      <c r="C1429" t="s">
        <v>23649</v>
      </c>
      <c r="D1429">
        <v>18</v>
      </c>
      <c r="E1429" s="404">
        <v>171108299</v>
      </c>
      <c r="F1429" s="415" t="str">
        <f t="shared" si="22"/>
        <v>Í1+(=È9'Î</v>
      </c>
    </row>
    <row r="1430" spans="1:6" ht="20.399999999999999">
      <c r="A1430" s="403" t="s">
        <v>23650</v>
      </c>
      <c r="B1430">
        <v>272800</v>
      </c>
      <c r="C1430" t="s">
        <v>23651</v>
      </c>
      <c r="D1430">
        <v>17</v>
      </c>
      <c r="E1430" s="404">
        <v>171108300</v>
      </c>
      <c r="F1430" s="415" t="str">
        <f t="shared" si="22"/>
        <v>Í1+(&gt;È0\Î</v>
      </c>
    </row>
    <row r="1431" spans="1:6" ht="20.399999999999999">
      <c r="A1431" s="403" t="s">
        <v>23652</v>
      </c>
      <c r="B1431">
        <v>15200</v>
      </c>
      <c r="C1431" t="s">
        <v>23653</v>
      </c>
      <c r="D1431">
        <v>20</v>
      </c>
      <c r="E1431" s="404">
        <v>171108297</v>
      </c>
      <c r="F1431" s="415" t="str">
        <f t="shared" si="22"/>
        <v>Í1+(=È7ÆÎ</v>
      </c>
    </row>
    <row r="1432" spans="1:6" ht="20.399999999999999">
      <c r="A1432" s="403" t="s">
        <v>23654</v>
      </c>
      <c r="B1432">
        <v>32800</v>
      </c>
      <c r="C1432" t="s">
        <v>23655</v>
      </c>
      <c r="D1432">
        <v>19</v>
      </c>
      <c r="E1432" s="404">
        <v>171108298</v>
      </c>
      <c r="F1432" s="415" t="str">
        <f t="shared" si="22"/>
        <v>Í1+(=È8!Î</v>
      </c>
    </row>
    <row r="1433" spans="1:6" ht="20.399999999999999" hidden="1">
      <c r="A1433" s="403" t="s">
        <v>23656</v>
      </c>
      <c r="B1433">
        <v>20000</v>
      </c>
      <c r="C1433" t="s">
        <v>23657</v>
      </c>
      <c r="D1433">
        <v>501</v>
      </c>
      <c r="F1433" s="415" t="e">
        <f t="shared" si="22"/>
        <v>#VALUE!</v>
      </c>
    </row>
    <row r="1434" spans="1:6" ht="20.399999999999999" hidden="1">
      <c r="A1434" s="403" t="s">
        <v>23658</v>
      </c>
      <c r="B1434">
        <v>24800</v>
      </c>
      <c r="C1434" t="s">
        <v>23659</v>
      </c>
      <c r="D1434">
        <v>566</v>
      </c>
      <c r="F1434" s="415" t="e">
        <f t="shared" si="22"/>
        <v>#VALUE!</v>
      </c>
    </row>
    <row r="1435" spans="1:6" ht="20.399999999999999">
      <c r="A1435" s="403" t="s">
        <v>23660</v>
      </c>
      <c r="B1435">
        <v>3400</v>
      </c>
      <c r="C1435" t="s">
        <v>23661</v>
      </c>
      <c r="D1435">
        <v>350</v>
      </c>
      <c r="E1435" s="404">
        <v>171111753</v>
      </c>
      <c r="F1435" s="415" t="str">
        <f t="shared" si="22"/>
        <v>Í1++kÈ3]Î</v>
      </c>
    </row>
    <row r="1436" spans="1:6" ht="20.399999999999999" hidden="1">
      <c r="A1436" s="403" t="s">
        <v>23662</v>
      </c>
      <c r="B1436">
        <v>40800</v>
      </c>
      <c r="C1436" t="s">
        <v>23663</v>
      </c>
      <c r="D1436">
        <v>505</v>
      </c>
      <c r="F1436" s="415" t="e">
        <f t="shared" si="22"/>
        <v>#VALUE!</v>
      </c>
    </row>
    <row r="1437" spans="1:6" ht="20.399999999999999">
      <c r="A1437" s="403" t="s">
        <v>23664</v>
      </c>
      <c r="B1437">
        <v>28000</v>
      </c>
      <c r="C1437" t="s">
        <v>23665</v>
      </c>
      <c r="D1437">
        <v>192</v>
      </c>
      <c r="E1437" s="404">
        <v>171108235</v>
      </c>
      <c r="F1437" s="415" t="str">
        <f t="shared" si="22"/>
        <v>Í1+(7È5^Î</v>
      </c>
    </row>
    <row r="1438" spans="1:6" ht="20.399999999999999">
      <c r="A1438" s="403" t="s">
        <v>23666</v>
      </c>
      <c r="B1438">
        <v>13600</v>
      </c>
      <c r="C1438" t="s">
        <v>23667</v>
      </c>
      <c r="D1438">
        <v>212</v>
      </c>
      <c r="E1438" s="404">
        <v>171108385</v>
      </c>
      <c r="F1438" s="415" t="str">
        <f t="shared" si="22"/>
        <v>Í1+(FÈ53Î</v>
      </c>
    </row>
    <row r="1439" spans="1:6" ht="20.399999999999999">
      <c r="A1439" s="403" t="s">
        <v>23668</v>
      </c>
      <c r="B1439">
        <v>4700</v>
      </c>
      <c r="C1439" t="s">
        <v>23669</v>
      </c>
      <c r="D1439">
        <v>77</v>
      </c>
      <c r="E1439" s="404">
        <v>171113556</v>
      </c>
      <c r="F1439" s="415" t="str">
        <f t="shared" si="22"/>
        <v>Í1+-WÈ6%Î</v>
      </c>
    </row>
    <row r="1440" spans="1:6" ht="20.399999999999999">
      <c r="A1440" s="403" t="s">
        <v>23670</v>
      </c>
      <c r="B1440">
        <v>13600</v>
      </c>
      <c r="C1440" t="s">
        <v>23671</v>
      </c>
      <c r="D1440">
        <v>220</v>
      </c>
      <c r="E1440" s="404">
        <v>171108392</v>
      </c>
      <c r="F1440" s="415" t="str">
        <f t="shared" si="22"/>
        <v>Í1+(GÈ2%Î</v>
      </c>
    </row>
    <row r="1441" spans="1:6" ht="20.399999999999999">
      <c r="A1441" s="403" t="s">
        <v>23672</v>
      </c>
      <c r="B1441">
        <v>13600</v>
      </c>
      <c r="C1441" t="s">
        <v>23673</v>
      </c>
      <c r="D1441">
        <v>189</v>
      </c>
      <c r="E1441" s="404">
        <v>171108236</v>
      </c>
      <c r="F1441" s="415" t="str">
        <f t="shared" si="22"/>
        <v>Í1+(7È6dÎ</v>
      </c>
    </row>
    <row r="1442" spans="1:6" ht="20.399999999999999" hidden="1">
      <c r="A1442" s="403" t="s">
        <v>23674</v>
      </c>
      <c r="B1442">
        <v>8800</v>
      </c>
      <c r="C1442" t="s">
        <v>23675</v>
      </c>
      <c r="D1442">
        <v>514</v>
      </c>
      <c r="F1442" s="415" t="e">
        <f t="shared" si="22"/>
        <v>#VALUE!</v>
      </c>
    </row>
    <row r="1443" spans="1:6" ht="20.399999999999999">
      <c r="A1443" s="403" t="s">
        <v>23676</v>
      </c>
      <c r="B1443">
        <v>64800</v>
      </c>
      <c r="C1443" t="s">
        <v>23677</v>
      </c>
      <c r="D1443">
        <v>211</v>
      </c>
      <c r="E1443" s="404">
        <v>171108384</v>
      </c>
      <c r="F1443" s="415" t="str">
        <f t="shared" si="22"/>
        <v>Í1+(FÈ4-Î</v>
      </c>
    </row>
    <row r="1444" spans="1:6" ht="20.399999999999999">
      <c r="A1444" s="403" t="s">
        <v>23678</v>
      </c>
      <c r="B1444">
        <v>4700</v>
      </c>
      <c r="C1444" t="s">
        <v>23679</v>
      </c>
      <c r="D1444">
        <v>207</v>
      </c>
      <c r="E1444" s="404">
        <v>171108229</v>
      </c>
      <c r="F1444" s="415" t="str">
        <f t="shared" si="22"/>
        <v>Í1+(6È9rÎ</v>
      </c>
    </row>
    <row r="1445" spans="1:6" ht="20.399999999999999" hidden="1">
      <c r="A1445" s="403" t="s">
        <v>23680</v>
      </c>
      <c r="B1445">
        <v>4700</v>
      </c>
      <c r="C1445" t="s">
        <v>23681</v>
      </c>
      <c r="D1445">
        <v>11</v>
      </c>
      <c r="F1445" s="415" t="e">
        <f t="shared" si="22"/>
        <v>#VALUE!</v>
      </c>
    </row>
    <row r="1446" spans="1:6" ht="20.399999999999999" hidden="1">
      <c r="A1446" s="403" t="s">
        <v>23682</v>
      </c>
      <c r="B1446">
        <v>69600</v>
      </c>
      <c r="C1446" t="s">
        <v>23683</v>
      </c>
      <c r="D1446">
        <v>493</v>
      </c>
      <c r="F1446" s="415" t="e">
        <f t="shared" si="22"/>
        <v>#VALUE!</v>
      </c>
    </row>
    <row r="1447" spans="1:6" ht="20.399999999999999" hidden="1">
      <c r="A1447" s="403" t="s">
        <v>23684</v>
      </c>
      <c r="B1447">
        <v>309600</v>
      </c>
      <c r="C1447" t="s">
        <v>23685</v>
      </c>
      <c r="D1447">
        <v>481</v>
      </c>
      <c r="F1447" s="415" t="e">
        <f t="shared" si="22"/>
        <v>#VALUE!</v>
      </c>
    </row>
    <row r="1448" spans="1:6" ht="20.399999999999999">
      <c r="A1448" s="403" t="s">
        <v>23686</v>
      </c>
      <c r="B1448">
        <v>64800</v>
      </c>
      <c r="C1448" t="s">
        <v>23687</v>
      </c>
      <c r="D1448">
        <v>206</v>
      </c>
      <c r="E1448" s="404">
        <v>171115158</v>
      </c>
      <c r="F1448" s="415" t="str">
        <f t="shared" si="22"/>
        <v>Í1+//È8eÎ</v>
      </c>
    </row>
    <row r="1449" spans="1:6" ht="20.399999999999999">
      <c r="A1449" s="403" t="s">
        <v>23688</v>
      </c>
      <c r="B1449">
        <v>93600</v>
      </c>
      <c r="C1449" t="s">
        <v>23689</v>
      </c>
      <c r="D1449">
        <v>383</v>
      </c>
      <c r="E1449" s="404">
        <v>171109103</v>
      </c>
      <c r="F1449" s="415" t="str">
        <f t="shared" si="22"/>
        <v>Í1+)*È3!Î</v>
      </c>
    </row>
    <row r="1450" spans="1:6" ht="20.399999999999999">
      <c r="A1450" s="403" t="s">
        <v>23690</v>
      </c>
      <c r="B1450">
        <v>26400</v>
      </c>
      <c r="C1450" t="s">
        <v>23691</v>
      </c>
      <c r="D1450">
        <v>98</v>
      </c>
      <c r="E1450" s="404">
        <v>171109346</v>
      </c>
      <c r="F1450" s="415" t="str">
        <f t="shared" si="22"/>
        <v>Í1+)BÈ6,Î</v>
      </c>
    </row>
    <row r="1451" spans="1:6" ht="20.399999999999999" hidden="1">
      <c r="A1451" s="403" t="s">
        <v>23692</v>
      </c>
      <c r="B1451">
        <v>111200</v>
      </c>
      <c r="C1451" t="s">
        <v>23693</v>
      </c>
      <c r="D1451">
        <v>581</v>
      </c>
      <c r="F1451" s="415" t="e">
        <f t="shared" si="22"/>
        <v>#VALUE!</v>
      </c>
    </row>
    <row r="1452" spans="1:6" ht="20.399999999999999">
      <c r="A1452" s="403" t="s">
        <v>23694</v>
      </c>
      <c r="B1452">
        <v>191200</v>
      </c>
      <c r="C1452" t="s">
        <v>23695</v>
      </c>
      <c r="D1452">
        <v>125</v>
      </c>
      <c r="E1452" s="404">
        <v>171109094</v>
      </c>
      <c r="F1452" s="415" t="str">
        <f t="shared" si="22"/>
        <v>Í1+))È4#Î</v>
      </c>
    </row>
    <row r="1453" spans="1:6" ht="20.399999999999999" hidden="1">
      <c r="A1453" s="403" t="s">
        <v>23696</v>
      </c>
      <c r="B1453">
        <v>253600</v>
      </c>
      <c r="C1453" t="s">
        <v>23697</v>
      </c>
      <c r="D1453">
        <v>495</v>
      </c>
      <c r="F1453" s="415" t="e">
        <f t="shared" si="22"/>
        <v>#VALUE!</v>
      </c>
    </row>
    <row r="1454" spans="1:6" ht="20.399999999999999">
      <c r="A1454" s="403" t="s">
        <v>23698</v>
      </c>
      <c r="B1454">
        <v>3400</v>
      </c>
      <c r="C1454" t="s">
        <v>23699</v>
      </c>
      <c r="D1454">
        <v>349</v>
      </c>
      <c r="E1454" s="404">
        <v>171109340</v>
      </c>
      <c r="F1454" s="415" t="str">
        <f t="shared" si="22"/>
        <v>Í1+)BÈ0oÎ</v>
      </c>
    </row>
    <row r="1455" spans="1:6" ht="20.399999999999999">
      <c r="A1455" s="403" t="s">
        <v>23700</v>
      </c>
      <c r="B1455">
        <v>124000</v>
      </c>
      <c r="C1455" t="s">
        <v>23701</v>
      </c>
      <c r="D1455">
        <v>432</v>
      </c>
      <c r="E1455" s="404">
        <v>171109380</v>
      </c>
      <c r="F1455" s="415" t="str">
        <f t="shared" si="22"/>
        <v>Í1+)FÈ0ÃÎ</v>
      </c>
    </row>
    <row r="1456" spans="1:6" ht="20.399999999999999" hidden="1">
      <c r="A1456" s="403" t="s">
        <v>23702</v>
      </c>
      <c r="B1456">
        <v>18400</v>
      </c>
      <c r="C1456" t="s">
        <v>23703</v>
      </c>
      <c r="D1456">
        <v>575</v>
      </c>
      <c r="F1456" s="415" t="e">
        <f t="shared" si="22"/>
        <v>#VALUE!</v>
      </c>
    </row>
    <row r="1457" spans="1:6" ht="20.399999999999999">
      <c r="A1457" s="403" t="s">
        <v>23704</v>
      </c>
      <c r="B1457">
        <v>48800</v>
      </c>
      <c r="C1457" t="s">
        <v>23705</v>
      </c>
      <c r="D1457">
        <v>57</v>
      </c>
      <c r="E1457" s="404">
        <v>171108211</v>
      </c>
      <c r="F1457" s="415" t="str">
        <f t="shared" si="22"/>
        <v>Í1+(5È1&gt;Î</v>
      </c>
    </row>
    <row r="1458" spans="1:6" ht="20.399999999999999">
      <c r="A1458" s="403" t="s">
        <v>23706</v>
      </c>
      <c r="B1458">
        <v>3400</v>
      </c>
      <c r="C1458" t="s">
        <v>23707</v>
      </c>
      <c r="D1458">
        <v>56</v>
      </c>
      <c r="E1458" s="404">
        <v>171108210</v>
      </c>
      <c r="F1458" s="415" t="str">
        <f t="shared" si="22"/>
        <v>Í1+(5È08Î</v>
      </c>
    </row>
    <row r="1459" spans="1:6" ht="20.399999999999999" hidden="1">
      <c r="A1459" s="403" t="s">
        <v>23708</v>
      </c>
      <c r="B1459">
        <v>24800</v>
      </c>
      <c r="C1459" t="s">
        <v>23709</v>
      </c>
      <c r="D1459">
        <v>492</v>
      </c>
      <c r="F1459" s="415" t="e">
        <f t="shared" si="22"/>
        <v>#VALUE!</v>
      </c>
    </row>
    <row r="1460" spans="1:6" ht="20.399999999999999" hidden="1">
      <c r="A1460" s="403" t="s">
        <v>23710</v>
      </c>
      <c r="B1460">
        <v>15200</v>
      </c>
      <c r="C1460" t="s">
        <v>23711</v>
      </c>
      <c r="D1460">
        <v>508</v>
      </c>
      <c r="F1460" s="415" t="e">
        <f t="shared" si="22"/>
        <v>#VALUE!</v>
      </c>
    </row>
    <row r="1461" spans="1:6" ht="20.399999999999999" hidden="1">
      <c r="A1461" s="403" t="s">
        <v>23712</v>
      </c>
      <c r="B1461">
        <v>15200</v>
      </c>
      <c r="C1461" t="s">
        <v>23713</v>
      </c>
      <c r="D1461">
        <v>548</v>
      </c>
      <c r="F1461" s="415" t="e">
        <f t="shared" si="22"/>
        <v>#VALUE!</v>
      </c>
    </row>
    <row r="1462" spans="1:6" ht="20.399999999999999">
      <c r="A1462" s="403" t="s">
        <v>23714</v>
      </c>
      <c r="B1462">
        <v>29600</v>
      </c>
      <c r="C1462" t="s">
        <v>23715</v>
      </c>
      <c r="D1462">
        <v>60</v>
      </c>
      <c r="E1462" s="404">
        <v>171111430</v>
      </c>
      <c r="F1462" s="415" t="str">
        <f t="shared" si="22"/>
        <v>Í1++KÈ02Î</v>
      </c>
    </row>
    <row r="1463" spans="1:6" ht="20.399999999999999">
      <c r="A1463" s="403" t="s">
        <v>23716</v>
      </c>
      <c r="B1463">
        <v>10400</v>
      </c>
      <c r="C1463" t="s">
        <v>23717</v>
      </c>
      <c r="D1463">
        <v>342</v>
      </c>
      <c r="E1463" s="404">
        <v>171112529</v>
      </c>
      <c r="F1463" s="415" t="str">
        <f t="shared" si="22"/>
        <v>Í1+,TÈ9(Î</v>
      </c>
    </row>
    <row r="1464" spans="1:6" ht="20.399999999999999" hidden="1">
      <c r="A1464" s="403" t="s">
        <v>23718</v>
      </c>
      <c r="B1464">
        <v>8800</v>
      </c>
      <c r="C1464" t="s">
        <v>23719</v>
      </c>
      <c r="D1464">
        <v>219</v>
      </c>
      <c r="F1464" s="415" t="e">
        <f t="shared" si="22"/>
        <v>#VALUE!</v>
      </c>
    </row>
    <row r="1465" spans="1:6" ht="20.399999999999999">
      <c r="A1465" s="403" t="s">
        <v>23720</v>
      </c>
      <c r="B1465">
        <v>68000</v>
      </c>
      <c r="C1465" t="s">
        <v>23721</v>
      </c>
      <c r="D1465">
        <v>172</v>
      </c>
      <c r="E1465" s="404">
        <v>171116367</v>
      </c>
      <c r="F1465" s="415" t="str">
        <f t="shared" si="22"/>
        <v>Í1+0DÈ7OÎ</v>
      </c>
    </row>
    <row r="1466" spans="1:6" ht="20.399999999999999">
      <c r="A1466" s="403" t="s">
        <v>23722</v>
      </c>
      <c r="B1466">
        <v>24800</v>
      </c>
      <c r="C1466" t="s">
        <v>23723</v>
      </c>
      <c r="D1466">
        <v>275</v>
      </c>
      <c r="E1466" s="404">
        <v>171109109</v>
      </c>
      <c r="F1466" s="415" t="str">
        <f t="shared" si="22"/>
        <v>Í1+)*È9EÎ</v>
      </c>
    </row>
    <row r="1467" spans="1:6" ht="20.399999999999999">
      <c r="A1467" s="403" t="s">
        <v>23724</v>
      </c>
      <c r="B1467">
        <v>31200</v>
      </c>
      <c r="C1467" t="s">
        <v>23725</v>
      </c>
      <c r="D1467">
        <v>315</v>
      </c>
      <c r="E1467" s="404">
        <v>171110078</v>
      </c>
      <c r="F1467" s="415" t="str">
        <f t="shared" si="22"/>
        <v>Í1+*'È86Î</v>
      </c>
    </row>
    <row r="1468" spans="1:6" ht="20.399999999999999" hidden="1">
      <c r="A1468" s="403" t="s">
        <v>23726</v>
      </c>
      <c r="B1468">
        <v>8800</v>
      </c>
      <c r="C1468" t="s">
        <v>23727</v>
      </c>
      <c r="D1468">
        <v>464</v>
      </c>
      <c r="F1468" s="415" t="e">
        <f t="shared" si="22"/>
        <v>#VALUE!</v>
      </c>
    </row>
    <row r="1469" spans="1:6" ht="20.399999999999999">
      <c r="A1469" s="403" t="s">
        <v>23728</v>
      </c>
      <c r="B1469">
        <v>136800</v>
      </c>
      <c r="C1469" t="s">
        <v>23729</v>
      </c>
      <c r="D1469">
        <v>185</v>
      </c>
      <c r="E1469" s="404">
        <v>171109290</v>
      </c>
      <c r="F1469" s="415" t="str">
        <f t="shared" si="22"/>
        <v>Í1+)=È0[Î</v>
      </c>
    </row>
    <row r="1470" spans="1:6" ht="20.399999999999999">
      <c r="A1470" s="403" t="s">
        <v>23730</v>
      </c>
      <c r="B1470">
        <v>3400</v>
      </c>
      <c r="C1470" t="s">
        <v>23731</v>
      </c>
      <c r="D1470">
        <v>20</v>
      </c>
      <c r="E1470" s="404">
        <v>171118848</v>
      </c>
      <c r="F1470" s="415" t="str">
        <f t="shared" si="22"/>
        <v>Í1+2tÈ8MÎ</v>
      </c>
    </row>
    <row r="1471" spans="1:6" ht="20.399999999999999" hidden="1">
      <c r="A1471" s="403" t="s">
        <v>23732</v>
      </c>
      <c r="B1471">
        <v>13600</v>
      </c>
      <c r="C1471" t="s">
        <v>23733</v>
      </c>
      <c r="D1471">
        <v>541</v>
      </c>
      <c r="F1471" s="415" t="e">
        <f t="shared" si="22"/>
        <v>#VALUE!</v>
      </c>
    </row>
    <row r="1472" spans="1:6" ht="20.399999999999999" hidden="1">
      <c r="A1472" s="403" t="s">
        <v>23734</v>
      </c>
      <c r="B1472">
        <v>13600</v>
      </c>
      <c r="C1472" t="s">
        <v>23735</v>
      </c>
      <c r="D1472">
        <v>485</v>
      </c>
      <c r="F1472" s="415" t="e">
        <f t="shared" si="22"/>
        <v>#VALUE!</v>
      </c>
    </row>
    <row r="1473" spans="1:6" ht="20.399999999999999">
      <c r="A1473" s="403" t="s">
        <v>23736</v>
      </c>
      <c r="B1473">
        <v>24800</v>
      </c>
      <c r="C1473" t="s">
        <v>23737</v>
      </c>
      <c r="D1473">
        <v>401</v>
      </c>
      <c r="E1473" s="404">
        <v>171112582</v>
      </c>
      <c r="F1473" s="415" t="str">
        <f t="shared" si="22"/>
        <v>Í1+,ZÈ2}Î</v>
      </c>
    </row>
    <row r="1474" spans="1:6" ht="20.399999999999999">
      <c r="A1474" s="403" t="s">
        <v>23738</v>
      </c>
      <c r="B1474">
        <v>40800</v>
      </c>
      <c r="C1474" t="s">
        <v>23739</v>
      </c>
      <c r="D1474">
        <v>304</v>
      </c>
      <c r="E1474" s="404">
        <v>171109407</v>
      </c>
      <c r="F1474" s="415" t="str">
        <f t="shared" si="22"/>
        <v>Í1+)HÈ7JÎ</v>
      </c>
    </row>
    <row r="1475" spans="1:6" ht="20.399999999999999">
      <c r="A1475" s="403" t="s">
        <v>23740</v>
      </c>
      <c r="B1475">
        <v>84000</v>
      </c>
      <c r="C1475" t="s">
        <v>23741</v>
      </c>
      <c r="D1475">
        <v>383</v>
      </c>
      <c r="E1475" s="404">
        <v>171105780</v>
      </c>
      <c r="F1475" s="415" t="str">
        <f t="shared" ref="F1475:F1538" si="23">Code128(E1475)</f>
        <v>Í1+%nÈ0EÎ</v>
      </c>
    </row>
    <row r="1476" spans="1:6" ht="20.399999999999999">
      <c r="A1476" s="403" t="s">
        <v>23742</v>
      </c>
      <c r="B1476">
        <v>7200</v>
      </c>
      <c r="C1476" t="s">
        <v>23743</v>
      </c>
      <c r="D1476">
        <v>193</v>
      </c>
      <c r="E1476" s="404">
        <v>171111750</v>
      </c>
      <c r="F1476" s="415" t="str">
        <f t="shared" si="23"/>
        <v>Í1++kÈ0KÎ</v>
      </c>
    </row>
    <row r="1477" spans="1:6" ht="20.399999999999999">
      <c r="A1477" s="403" t="s">
        <v>23744</v>
      </c>
      <c r="B1477">
        <v>42400</v>
      </c>
      <c r="C1477" t="s">
        <v>23745</v>
      </c>
      <c r="D1477">
        <v>414</v>
      </c>
      <c r="E1477" s="404">
        <v>171108559</v>
      </c>
      <c r="F1477" s="415" t="str">
        <f t="shared" si="23"/>
        <v>Í1+(WÈ9(Î</v>
      </c>
    </row>
    <row r="1478" spans="1:6" ht="20.399999999999999">
      <c r="A1478" s="403" t="s">
        <v>23746</v>
      </c>
      <c r="B1478">
        <v>3400</v>
      </c>
      <c r="C1478" t="s">
        <v>23747</v>
      </c>
      <c r="D1478">
        <v>96</v>
      </c>
      <c r="E1478" s="404">
        <v>171113360</v>
      </c>
      <c r="F1478" s="415" t="str">
        <f t="shared" si="23"/>
        <v>Í1+-DÈ0ÇÎ</v>
      </c>
    </row>
    <row r="1479" spans="1:6" ht="20.399999999999999">
      <c r="A1479" s="403" t="s">
        <v>23748</v>
      </c>
      <c r="B1479">
        <v>29600</v>
      </c>
      <c r="C1479" t="s">
        <v>23749</v>
      </c>
      <c r="D1479">
        <v>32</v>
      </c>
      <c r="E1479" s="404">
        <v>171115396</v>
      </c>
      <c r="F1479" s="415" t="str">
        <f t="shared" si="23"/>
        <v>Í1+/GÈ6RÎ</v>
      </c>
    </row>
    <row r="1480" spans="1:6" ht="20.399999999999999">
      <c r="A1480" s="403" t="s">
        <v>23750</v>
      </c>
      <c r="B1480">
        <v>16800</v>
      </c>
      <c r="C1480" t="s">
        <v>23751</v>
      </c>
      <c r="D1480">
        <v>21</v>
      </c>
      <c r="E1480" s="404">
        <v>171107793</v>
      </c>
      <c r="F1480" s="415" t="str">
        <f t="shared" si="23"/>
        <v>Í1+'oÈ3aÎ</v>
      </c>
    </row>
    <row r="1481" spans="1:6" ht="20.399999999999999" hidden="1">
      <c r="A1481" s="403" t="s">
        <v>23752</v>
      </c>
      <c r="B1481">
        <v>24800</v>
      </c>
      <c r="C1481" t="s">
        <v>23753</v>
      </c>
      <c r="D1481">
        <v>500</v>
      </c>
      <c r="F1481" s="415" t="e">
        <f t="shared" si="23"/>
        <v>#VALUE!</v>
      </c>
    </row>
    <row r="1482" spans="1:6" ht="20.399999999999999">
      <c r="A1482" s="403" t="s">
        <v>23754</v>
      </c>
      <c r="B1482">
        <v>28000</v>
      </c>
      <c r="C1482" t="s">
        <v>23755</v>
      </c>
      <c r="D1482">
        <v>32</v>
      </c>
      <c r="E1482" s="404">
        <v>171106248</v>
      </c>
      <c r="F1482" s="415" t="str">
        <f t="shared" si="23"/>
        <v>Í1+&amp;8È8nÎ</v>
      </c>
    </row>
    <row r="1483" spans="1:6" ht="20.399999999999999" hidden="1">
      <c r="A1483" s="403" t="s">
        <v>23756</v>
      </c>
      <c r="B1483">
        <v>28000</v>
      </c>
      <c r="C1483" t="s">
        <v>23757</v>
      </c>
      <c r="D1483">
        <v>587</v>
      </c>
      <c r="F1483" s="415" t="e">
        <f t="shared" si="23"/>
        <v>#VALUE!</v>
      </c>
    </row>
    <row r="1484" spans="1:6" ht="20.399999999999999">
      <c r="A1484" s="403" t="s">
        <v>23758</v>
      </c>
      <c r="B1484">
        <v>4700</v>
      </c>
      <c r="C1484" t="s">
        <v>23759</v>
      </c>
      <c r="D1484">
        <v>97</v>
      </c>
      <c r="E1484" s="404">
        <v>171115447</v>
      </c>
      <c r="F1484" s="415" t="str">
        <f t="shared" si="23"/>
        <v>Í1+/LÈ7lÎ</v>
      </c>
    </row>
    <row r="1485" spans="1:6" ht="20.399999999999999">
      <c r="A1485" s="403" t="s">
        <v>23760</v>
      </c>
      <c r="B1485">
        <v>10400</v>
      </c>
      <c r="C1485" t="s">
        <v>23761</v>
      </c>
      <c r="D1485">
        <v>390</v>
      </c>
      <c r="E1485" s="404">
        <v>171108082</v>
      </c>
      <c r="F1485" s="415" t="str">
        <f t="shared" si="23"/>
        <v>Í1+((È2wÎ</v>
      </c>
    </row>
    <row r="1486" spans="1:6" ht="20.399999999999999">
      <c r="A1486" s="403" t="s">
        <v>23762</v>
      </c>
      <c r="B1486">
        <v>3400</v>
      </c>
      <c r="C1486" t="s">
        <v>23763</v>
      </c>
      <c r="D1486">
        <v>30</v>
      </c>
      <c r="E1486" s="404">
        <v>171111363</v>
      </c>
      <c r="F1486" s="415" t="str">
        <f t="shared" si="23"/>
        <v>Í1++DÈ3(Î</v>
      </c>
    </row>
    <row r="1487" spans="1:6" ht="20.399999999999999">
      <c r="A1487" s="403" t="s">
        <v>23764</v>
      </c>
      <c r="B1487">
        <v>4700</v>
      </c>
      <c r="C1487" t="s">
        <v>23765</v>
      </c>
      <c r="D1487">
        <v>175</v>
      </c>
      <c r="E1487" s="404">
        <v>171108243</v>
      </c>
      <c r="F1487" s="415" t="str">
        <f t="shared" si="23"/>
        <v>Í1+(8È3VÎ</v>
      </c>
    </row>
    <row r="1488" spans="1:6" ht="20.399999999999999" hidden="1">
      <c r="A1488" s="403" t="s">
        <v>23766</v>
      </c>
      <c r="B1488">
        <v>20000</v>
      </c>
      <c r="C1488" t="s">
        <v>23767</v>
      </c>
      <c r="D1488">
        <v>307</v>
      </c>
      <c r="F1488" s="415" t="e">
        <f t="shared" si="23"/>
        <v>#VALUE!</v>
      </c>
    </row>
    <row r="1489" spans="1:6" ht="20.399999999999999" hidden="1">
      <c r="A1489" s="403" t="s">
        <v>23768</v>
      </c>
      <c r="B1489">
        <v>37600</v>
      </c>
      <c r="C1489" t="s">
        <v>23769</v>
      </c>
      <c r="D1489">
        <v>490</v>
      </c>
      <c r="F1489" s="415" t="e">
        <f t="shared" si="23"/>
        <v>#VALUE!</v>
      </c>
    </row>
    <row r="1490" spans="1:6" ht="20.399999999999999">
      <c r="A1490" s="403" t="s">
        <v>23770</v>
      </c>
      <c r="B1490">
        <v>47200</v>
      </c>
      <c r="C1490" t="s">
        <v>23771</v>
      </c>
      <c r="D1490">
        <v>244</v>
      </c>
      <c r="E1490" s="404">
        <v>171116434</v>
      </c>
      <c r="F1490" s="415" t="str">
        <f t="shared" si="23"/>
        <v>Í1+0KÈ4YÎ</v>
      </c>
    </row>
    <row r="1491" spans="1:6" ht="20.399999999999999">
      <c r="A1491" s="403" t="s">
        <v>23772</v>
      </c>
      <c r="B1491">
        <v>28000</v>
      </c>
      <c r="C1491" t="s">
        <v>23773</v>
      </c>
      <c r="D1491">
        <v>394</v>
      </c>
      <c r="E1491" s="404">
        <v>171106417</v>
      </c>
      <c r="F1491" s="415" t="str">
        <f t="shared" si="23"/>
        <v>Í1+&amp;IÈ7EÎ</v>
      </c>
    </row>
    <row r="1492" spans="1:6" ht="20.399999999999999">
      <c r="A1492" s="403" t="s">
        <v>23774</v>
      </c>
      <c r="B1492">
        <v>42400</v>
      </c>
      <c r="C1492" t="s">
        <v>23775</v>
      </c>
      <c r="D1492">
        <v>365</v>
      </c>
      <c r="E1492" s="404">
        <v>171112548</v>
      </c>
      <c r="F1492" s="415" t="str">
        <f t="shared" si="23"/>
        <v>Í1+,VÈ8*Î</v>
      </c>
    </row>
    <row r="1493" spans="1:6" ht="20.399999999999999">
      <c r="A1493" s="403" t="s">
        <v>23776</v>
      </c>
      <c r="B1493">
        <v>26400</v>
      </c>
      <c r="C1493" t="s">
        <v>23777</v>
      </c>
      <c r="D1493">
        <v>370</v>
      </c>
      <c r="E1493" s="404">
        <v>171108520</v>
      </c>
      <c r="F1493" s="415" t="str">
        <f t="shared" si="23"/>
        <v>Í1+(TÈ0MÎ</v>
      </c>
    </row>
    <row r="1494" spans="1:6" ht="20.399999999999999">
      <c r="A1494" s="403" t="s">
        <v>23778</v>
      </c>
      <c r="B1494">
        <v>3400</v>
      </c>
      <c r="C1494" t="s">
        <v>23779</v>
      </c>
      <c r="D1494">
        <v>375</v>
      </c>
      <c r="E1494" s="404">
        <v>171115282</v>
      </c>
      <c r="F1494" s="415" t="str">
        <f t="shared" si="23"/>
        <v>Í1+/&lt;È2uÎ</v>
      </c>
    </row>
    <row r="1495" spans="1:6" ht="20.399999999999999">
      <c r="A1495" s="403" t="s">
        <v>23780</v>
      </c>
      <c r="B1495">
        <v>8800</v>
      </c>
      <c r="C1495" t="s">
        <v>23781</v>
      </c>
      <c r="D1495">
        <v>374</v>
      </c>
      <c r="E1495" s="404">
        <v>171115281</v>
      </c>
      <c r="F1495" s="415" t="str">
        <f t="shared" si="23"/>
        <v>Í1+/&lt;È1oÎ</v>
      </c>
    </row>
    <row r="1496" spans="1:6" ht="20.399999999999999">
      <c r="A1496" s="403" t="s">
        <v>23782</v>
      </c>
      <c r="B1496">
        <v>13600</v>
      </c>
      <c r="C1496" t="s">
        <v>23783</v>
      </c>
      <c r="D1496">
        <v>356</v>
      </c>
      <c r="E1496" s="404">
        <v>171115274</v>
      </c>
      <c r="F1496" s="415" t="str">
        <f t="shared" si="23"/>
        <v>Í1+/;È4}Î</v>
      </c>
    </row>
    <row r="1497" spans="1:6" ht="20.399999999999999">
      <c r="A1497" s="403" t="s">
        <v>23784</v>
      </c>
      <c r="B1497">
        <v>116000</v>
      </c>
      <c r="C1497" t="s">
        <v>23785</v>
      </c>
      <c r="D1497">
        <v>229</v>
      </c>
      <c r="E1497" s="404">
        <v>171107688</v>
      </c>
      <c r="F1497" s="415" t="str">
        <f t="shared" si="23"/>
        <v>Í1+'dÈ8SÎ</v>
      </c>
    </row>
    <row r="1498" spans="1:6" ht="20.399999999999999">
      <c r="A1498" s="403" t="s">
        <v>23786</v>
      </c>
      <c r="B1498">
        <v>21600</v>
      </c>
      <c r="C1498" t="s">
        <v>23787</v>
      </c>
      <c r="D1498">
        <v>267</v>
      </c>
      <c r="E1498" s="404">
        <v>171105975</v>
      </c>
      <c r="F1498" s="415" t="str">
        <f t="shared" si="23"/>
        <v>Í1+%ÅÈ5HÎ</v>
      </c>
    </row>
    <row r="1499" spans="1:6" ht="20.399999999999999">
      <c r="A1499" s="403" t="s">
        <v>23788</v>
      </c>
      <c r="B1499">
        <v>47200</v>
      </c>
      <c r="C1499" t="s">
        <v>23789</v>
      </c>
      <c r="D1499">
        <v>48</v>
      </c>
      <c r="E1499" s="404">
        <v>171107351</v>
      </c>
      <c r="F1499" s="415" t="str">
        <f t="shared" si="23"/>
        <v>Í1+'CÈ1sÎ</v>
      </c>
    </row>
    <row r="1500" spans="1:6" ht="20.399999999999999">
      <c r="A1500" s="403" t="s">
        <v>23790</v>
      </c>
      <c r="B1500">
        <v>52000</v>
      </c>
      <c r="C1500" t="s">
        <v>23791</v>
      </c>
      <c r="D1500">
        <v>297</v>
      </c>
      <c r="E1500" s="404">
        <v>171108034</v>
      </c>
      <c r="F1500" s="415" t="str">
        <f t="shared" si="23"/>
        <v>Í1+(#È4oÎ</v>
      </c>
    </row>
    <row r="1501" spans="1:6" ht="20.399999999999999">
      <c r="A1501" s="403" t="s">
        <v>23792</v>
      </c>
      <c r="B1501">
        <v>7200</v>
      </c>
      <c r="C1501" t="s">
        <v>23793</v>
      </c>
      <c r="D1501">
        <v>8</v>
      </c>
      <c r="E1501" s="404">
        <v>171116226</v>
      </c>
      <c r="F1501" s="415" t="str">
        <f t="shared" si="23"/>
        <v>Í1+06È6xÎ</v>
      </c>
    </row>
    <row r="1502" spans="1:6" ht="20.399999999999999" hidden="1">
      <c r="A1502" s="403" t="s">
        <v>23794</v>
      </c>
      <c r="B1502">
        <v>8800</v>
      </c>
      <c r="C1502" t="s">
        <v>23795</v>
      </c>
      <c r="D1502">
        <v>372</v>
      </c>
      <c r="F1502" s="415" t="e">
        <f t="shared" si="23"/>
        <v>#VALUE!</v>
      </c>
    </row>
    <row r="1503" spans="1:6" ht="20.399999999999999" hidden="1">
      <c r="A1503" s="403" t="s">
        <v>23796</v>
      </c>
      <c r="B1503">
        <v>4700</v>
      </c>
      <c r="C1503" t="s">
        <v>23797</v>
      </c>
      <c r="D1503">
        <v>580</v>
      </c>
      <c r="F1503" s="415" t="e">
        <f t="shared" si="23"/>
        <v>#VALUE!</v>
      </c>
    </row>
    <row r="1504" spans="1:6" ht="20.399999999999999" hidden="1">
      <c r="A1504" s="403" t="s">
        <v>23798</v>
      </c>
      <c r="B1504">
        <v>23200</v>
      </c>
      <c r="C1504" t="s">
        <v>23799</v>
      </c>
      <c r="D1504">
        <v>508</v>
      </c>
      <c r="F1504" s="415" t="e">
        <f t="shared" si="23"/>
        <v>#VALUE!</v>
      </c>
    </row>
    <row r="1505" spans="1:6" ht="20.399999999999999">
      <c r="A1505" s="403" t="s">
        <v>23800</v>
      </c>
      <c r="B1505">
        <v>10400</v>
      </c>
      <c r="C1505" t="s">
        <v>23801</v>
      </c>
      <c r="D1505">
        <v>363</v>
      </c>
      <c r="E1505" s="404">
        <v>171108061</v>
      </c>
      <c r="F1505" s="415" t="str">
        <f t="shared" si="23"/>
        <v>Í1+(&amp;È1iÎ</v>
      </c>
    </row>
    <row r="1506" spans="1:6" ht="20.399999999999999" hidden="1">
      <c r="A1506" s="403" t="s">
        <v>23802</v>
      </c>
      <c r="B1506">
        <v>23200</v>
      </c>
      <c r="C1506" t="s">
        <v>23803</v>
      </c>
      <c r="D1506">
        <v>515</v>
      </c>
      <c r="F1506" s="415" t="e">
        <f t="shared" si="23"/>
        <v>#VALUE!</v>
      </c>
    </row>
    <row r="1507" spans="1:6" ht="20.399999999999999" hidden="1">
      <c r="A1507" s="403" t="s">
        <v>23804</v>
      </c>
      <c r="B1507">
        <v>26400</v>
      </c>
      <c r="C1507" t="s">
        <v>23805</v>
      </c>
      <c r="D1507">
        <v>587</v>
      </c>
      <c r="F1507" s="415" t="e">
        <f t="shared" si="23"/>
        <v>#VALUE!</v>
      </c>
    </row>
    <row r="1508" spans="1:6" ht="20.399999999999999">
      <c r="A1508" s="403" t="s">
        <v>23806</v>
      </c>
      <c r="B1508">
        <v>44000</v>
      </c>
      <c r="C1508" t="s">
        <v>23807</v>
      </c>
      <c r="D1508">
        <v>117</v>
      </c>
      <c r="E1508" s="404">
        <v>171106286</v>
      </c>
      <c r="F1508" s="415" t="str">
        <f t="shared" si="23"/>
        <v>Í1+&amp;&lt;È6rÎ</v>
      </c>
    </row>
    <row r="1509" spans="1:6" ht="20.399999999999999">
      <c r="A1509" s="403" t="s">
        <v>23808</v>
      </c>
      <c r="B1509">
        <v>16800</v>
      </c>
      <c r="C1509" t="s">
        <v>23809</v>
      </c>
      <c r="D1509">
        <v>468</v>
      </c>
      <c r="E1509" s="404">
        <v>171109201</v>
      </c>
      <c r="F1509" s="415" t="str">
        <f t="shared" si="23"/>
        <v>Í1+)4È1=Î</v>
      </c>
    </row>
    <row r="1510" spans="1:6" ht="20.399999999999999" hidden="1">
      <c r="A1510" s="403" t="s">
        <v>23810</v>
      </c>
      <c r="B1510">
        <v>34400</v>
      </c>
      <c r="C1510" t="s">
        <v>23811</v>
      </c>
      <c r="D1510">
        <v>298</v>
      </c>
      <c r="F1510" s="415" t="e">
        <f t="shared" si="23"/>
        <v>#VALUE!</v>
      </c>
    </row>
    <row r="1511" spans="1:6" ht="20.399999999999999">
      <c r="A1511" s="403" t="s">
        <v>23812</v>
      </c>
      <c r="B1511">
        <v>4700</v>
      </c>
      <c r="C1511" t="s">
        <v>23813</v>
      </c>
      <c r="D1511">
        <v>311</v>
      </c>
      <c r="E1511" s="404">
        <v>171106176</v>
      </c>
      <c r="F1511" s="415" t="str">
        <f t="shared" si="23"/>
        <v>Í1+&amp;1È6FÎ</v>
      </c>
    </row>
    <row r="1512" spans="1:6" ht="20.399999999999999">
      <c r="A1512" s="403" t="s">
        <v>23814</v>
      </c>
      <c r="B1512">
        <v>8800</v>
      </c>
      <c r="C1512" t="s">
        <v>23815</v>
      </c>
      <c r="D1512">
        <v>309</v>
      </c>
      <c r="E1512" s="404">
        <v>171106002</v>
      </c>
      <c r="F1512" s="415" t="str">
        <f t="shared" si="23"/>
        <v>Í1+&amp;ÂÈ2QÎ</v>
      </c>
    </row>
    <row r="1513" spans="1:6" ht="20.399999999999999">
      <c r="A1513" s="403" t="s">
        <v>23816</v>
      </c>
      <c r="B1513">
        <v>56800</v>
      </c>
      <c r="C1513" t="s">
        <v>23817</v>
      </c>
      <c r="D1513">
        <v>218</v>
      </c>
      <c r="E1513" s="404">
        <v>171106335</v>
      </c>
      <c r="F1513" s="415" t="str">
        <f t="shared" si="23"/>
        <v>Í1+&amp;AÈ5ÄÎ</v>
      </c>
    </row>
    <row r="1514" spans="1:6" ht="20.399999999999999">
      <c r="A1514" s="403" t="s">
        <v>23818</v>
      </c>
      <c r="B1514">
        <v>15200</v>
      </c>
      <c r="C1514" t="s">
        <v>23819</v>
      </c>
      <c r="D1514">
        <v>326</v>
      </c>
      <c r="E1514" s="404">
        <v>171111628</v>
      </c>
      <c r="F1514" s="415" t="str">
        <f t="shared" si="23"/>
        <v>Í1++^È8GÎ</v>
      </c>
    </row>
    <row r="1515" spans="1:6" ht="20.399999999999999" hidden="1">
      <c r="A1515" s="403" t="s">
        <v>23820</v>
      </c>
      <c r="B1515">
        <v>16800</v>
      </c>
      <c r="C1515" t="s">
        <v>23821</v>
      </c>
      <c r="D1515">
        <v>561</v>
      </c>
      <c r="F1515" s="415" t="e">
        <f t="shared" si="23"/>
        <v>#VALUE!</v>
      </c>
    </row>
    <row r="1516" spans="1:6" ht="20.399999999999999" hidden="1">
      <c r="A1516" s="403" t="s">
        <v>23822</v>
      </c>
      <c r="B1516">
        <v>32800</v>
      </c>
      <c r="C1516" t="s">
        <v>23823</v>
      </c>
      <c r="D1516">
        <v>389</v>
      </c>
      <c r="F1516" s="415" t="e">
        <f t="shared" si="23"/>
        <v>#VALUE!</v>
      </c>
    </row>
    <row r="1517" spans="1:6" ht="20.399999999999999">
      <c r="A1517" s="403" t="s">
        <v>23824</v>
      </c>
      <c r="B1517">
        <v>90400</v>
      </c>
      <c r="C1517" t="s">
        <v>23825</v>
      </c>
      <c r="D1517">
        <v>346</v>
      </c>
      <c r="E1517" s="404">
        <v>171111700</v>
      </c>
      <c r="F1517" s="415" t="str">
        <f t="shared" si="23"/>
        <v>Í1++fÈ07Î</v>
      </c>
    </row>
    <row r="1518" spans="1:6" ht="20.399999999999999">
      <c r="A1518" s="403" t="s">
        <v>23826</v>
      </c>
      <c r="B1518">
        <v>26400</v>
      </c>
      <c r="C1518" t="s">
        <v>23827</v>
      </c>
      <c r="D1518">
        <v>101</v>
      </c>
      <c r="E1518" s="404">
        <v>171109240</v>
      </c>
      <c r="F1518" s="415" t="str">
        <f t="shared" si="23"/>
        <v>Í1+)8È0GÎ</v>
      </c>
    </row>
    <row r="1519" spans="1:6" ht="20.399999999999999" hidden="1">
      <c r="A1519" s="403" t="s">
        <v>23828</v>
      </c>
      <c r="B1519">
        <v>3400</v>
      </c>
      <c r="C1519" t="s">
        <v>23829</v>
      </c>
      <c r="D1519">
        <v>459</v>
      </c>
      <c r="F1519" s="415" t="e">
        <f t="shared" si="23"/>
        <v>#VALUE!</v>
      </c>
    </row>
    <row r="1520" spans="1:6" ht="20.399999999999999">
      <c r="A1520" s="403" t="s">
        <v>23830</v>
      </c>
      <c r="B1520">
        <v>18400</v>
      </c>
      <c r="C1520" t="s">
        <v>23831</v>
      </c>
      <c r="D1520">
        <v>118</v>
      </c>
      <c r="E1520" s="404">
        <v>171116314</v>
      </c>
      <c r="F1520" s="415" t="str">
        <f t="shared" si="23"/>
        <v>Í1+0?È4)Î</v>
      </c>
    </row>
    <row r="1521" spans="1:6" ht="20.399999999999999" hidden="1">
      <c r="A1521" s="403" t="s">
        <v>23832</v>
      </c>
      <c r="B1521">
        <v>56800</v>
      </c>
      <c r="C1521" t="s">
        <v>23833</v>
      </c>
      <c r="D1521">
        <v>521</v>
      </c>
      <c r="F1521" s="415" t="e">
        <f t="shared" si="23"/>
        <v>#VALUE!</v>
      </c>
    </row>
    <row r="1522" spans="1:6" ht="20.399999999999999" hidden="1">
      <c r="A1522" s="403" t="s">
        <v>23834</v>
      </c>
      <c r="B1522">
        <v>2100</v>
      </c>
      <c r="C1522" t="s">
        <v>23835</v>
      </c>
      <c r="D1522">
        <v>537</v>
      </c>
      <c r="F1522" s="415" t="e">
        <f t="shared" si="23"/>
        <v>#VALUE!</v>
      </c>
    </row>
    <row r="1523" spans="1:6" ht="20.399999999999999">
      <c r="A1523" s="403" t="s">
        <v>23836</v>
      </c>
      <c r="B1523">
        <v>8800</v>
      </c>
      <c r="C1523" t="s">
        <v>23837</v>
      </c>
      <c r="D1523">
        <v>394</v>
      </c>
      <c r="E1523" s="404">
        <v>171108541</v>
      </c>
      <c r="F1523" s="415" t="str">
        <f t="shared" si="23"/>
        <v>Í1+(VÈ1[Î</v>
      </c>
    </row>
    <row r="1524" spans="1:6" ht="20.399999999999999">
      <c r="A1524" s="403" t="s">
        <v>23838</v>
      </c>
      <c r="B1524">
        <v>12000</v>
      </c>
      <c r="C1524" t="s">
        <v>23839</v>
      </c>
      <c r="D1524">
        <v>183</v>
      </c>
      <c r="E1524" s="404">
        <v>171106317</v>
      </c>
      <c r="F1524" s="415" t="str">
        <f t="shared" si="23"/>
        <v>Í1+&amp;?È7ÈÎ</v>
      </c>
    </row>
    <row r="1525" spans="1:6" ht="20.399999999999999">
      <c r="A1525" s="403" t="s">
        <v>23840</v>
      </c>
      <c r="B1525">
        <v>10400</v>
      </c>
      <c r="C1525" t="s">
        <v>23841</v>
      </c>
      <c r="D1525">
        <v>439</v>
      </c>
      <c r="E1525" s="404">
        <v>171109383</v>
      </c>
      <c r="F1525" s="415" t="str">
        <f t="shared" si="23"/>
        <v>Í1+)FÈ3*Î</v>
      </c>
    </row>
    <row r="1526" spans="1:6" ht="20.399999999999999">
      <c r="A1526" s="403" t="s">
        <v>23842</v>
      </c>
      <c r="B1526">
        <v>28000</v>
      </c>
      <c r="C1526" t="s">
        <v>23843</v>
      </c>
      <c r="D1526">
        <v>11</v>
      </c>
      <c r="E1526" s="404">
        <v>171108306</v>
      </c>
      <c r="F1526" s="415" t="str">
        <f t="shared" si="23"/>
        <v>Í1+(&gt;È6ÄÎ</v>
      </c>
    </row>
    <row r="1527" spans="1:6" ht="20.399999999999999">
      <c r="A1527" s="403" t="s">
        <v>23844</v>
      </c>
      <c r="B1527">
        <v>23200</v>
      </c>
      <c r="C1527" t="s">
        <v>23845</v>
      </c>
      <c r="D1527">
        <v>87</v>
      </c>
      <c r="E1527" s="404">
        <v>171105692</v>
      </c>
      <c r="F1527" s="415" t="str">
        <f t="shared" si="23"/>
        <v>Í1+%eÈ2-Î</v>
      </c>
    </row>
    <row r="1528" spans="1:6" ht="20.399999999999999">
      <c r="A1528" s="403" t="s">
        <v>23846</v>
      </c>
      <c r="B1528">
        <v>4700</v>
      </c>
      <c r="C1528" t="s">
        <v>23847</v>
      </c>
      <c r="D1528">
        <v>480</v>
      </c>
      <c r="E1528" s="404">
        <v>171109504</v>
      </c>
      <c r="F1528" s="415" t="str">
        <f t="shared" si="23"/>
        <v>Í1+)RÈ4`Î</v>
      </c>
    </row>
    <row r="1529" spans="1:6" ht="20.399999999999999" hidden="1">
      <c r="A1529" s="403" t="s">
        <v>23848</v>
      </c>
      <c r="B1529">
        <v>7200</v>
      </c>
      <c r="C1529" t="s">
        <v>23849</v>
      </c>
      <c r="D1529">
        <v>523</v>
      </c>
      <c r="F1529" s="415" t="e">
        <f t="shared" si="23"/>
        <v>#VALUE!</v>
      </c>
    </row>
    <row r="1530" spans="1:6" ht="20.399999999999999" hidden="1">
      <c r="A1530" s="403" t="s">
        <v>23850</v>
      </c>
      <c r="B1530">
        <v>15200</v>
      </c>
      <c r="C1530" t="s">
        <v>23851</v>
      </c>
      <c r="D1530">
        <v>500</v>
      </c>
      <c r="F1530" s="415" t="e">
        <f t="shared" si="23"/>
        <v>#VALUE!</v>
      </c>
    </row>
    <row r="1531" spans="1:6" ht="20.399999999999999">
      <c r="A1531" s="403" t="s">
        <v>23852</v>
      </c>
      <c r="B1531">
        <v>16800</v>
      </c>
      <c r="C1531" t="s">
        <v>23853</v>
      </c>
      <c r="D1531">
        <v>289</v>
      </c>
      <c r="E1531" s="404">
        <v>171115219</v>
      </c>
      <c r="F1531" s="415" t="str">
        <f t="shared" si="23"/>
        <v>Í1+/5È9ÇÎ</v>
      </c>
    </row>
    <row r="1532" spans="1:6" ht="20.399999999999999">
      <c r="A1532" s="403" t="s">
        <v>23854</v>
      </c>
      <c r="B1532">
        <v>98400</v>
      </c>
      <c r="C1532" t="s">
        <v>23855</v>
      </c>
      <c r="D1532">
        <v>358</v>
      </c>
      <c r="E1532" s="404">
        <v>171115275</v>
      </c>
      <c r="F1532" s="415" t="str">
        <f t="shared" si="23"/>
        <v>Í1+/;È5ÇÎ</v>
      </c>
    </row>
    <row r="1533" spans="1:6" ht="20.399999999999999">
      <c r="A1533" s="403" t="s">
        <v>23856</v>
      </c>
      <c r="B1533">
        <v>16800</v>
      </c>
      <c r="C1533" t="s">
        <v>23857</v>
      </c>
      <c r="D1533">
        <v>376</v>
      </c>
      <c r="E1533" s="404">
        <v>171115283</v>
      </c>
      <c r="F1533" s="415" t="str">
        <f t="shared" si="23"/>
        <v>Í1+/&lt;È3{Î</v>
      </c>
    </row>
    <row r="1534" spans="1:6" ht="20.399999999999999" hidden="1">
      <c r="A1534" s="403" t="s">
        <v>23858</v>
      </c>
      <c r="B1534">
        <v>28000</v>
      </c>
      <c r="C1534" t="s">
        <v>23859</v>
      </c>
      <c r="D1534">
        <v>569</v>
      </c>
      <c r="F1534" s="415" t="e">
        <f t="shared" si="23"/>
        <v>#VALUE!</v>
      </c>
    </row>
    <row r="1535" spans="1:6" ht="20.399999999999999">
      <c r="A1535" s="403" t="s">
        <v>23860</v>
      </c>
      <c r="B1535">
        <v>3400</v>
      </c>
      <c r="C1535" t="s">
        <v>23861</v>
      </c>
      <c r="D1535">
        <v>61</v>
      </c>
      <c r="E1535" s="404">
        <v>171116262</v>
      </c>
      <c r="F1535" s="415" t="str">
        <f t="shared" si="23"/>
        <v>Í1+0:È2pÎ</v>
      </c>
    </row>
    <row r="1536" spans="1:6" ht="20.399999999999999">
      <c r="A1536" s="403" t="s">
        <v>23862</v>
      </c>
      <c r="B1536">
        <v>29600</v>
      </c>
      <c r="C1536" t="s">
        <v>23863</v>
      </c>
      <c r="D1536">
        <v>161</v>
      </c>
      <c r="E1536" s="404">
        <v>171109238</v>
      </c>
      <c r="F1536" s="415" t="str">
        <f t="shared" si="23"/>
        <v>Í1+)7È8sÎ</v>
      </c>
    </row>
    <row r="1537" spans="1:6" ht="20.399999999999999">
      <c r="A1537" s="403" t="s">
        <v>23864</v>
      </c>
      <c r="B1537">
        <v>20000</v>
      </c>
      <c r="C1537" t="s">
        <v>23865</v>
      </c>
      <c r="D1537">
        <v>27</v>
      </c>
      <c r="E1537" s="404">
        <v>171115391</v>
      </c>
      <c r="F1537" s="415" t="str">
        <f t="shared" si="23"/>
        <v>Í1+/GÈ14Î</v>
      </c>
    </row>
    <row r="1538" spans="1:6" ht="20.399999999999999" hidden="1">
      <c r="A1538" s="403" t="s">
        <v>23866</v>
      </c>
      <c r="B1538">
        <v>3400</v>
      </c>
      <c r="C1538" t="s">
        <v>23867</v>
      </c>
      <c r="D1538">
        <v>593</v>
      </c>
      <c r="F1538" s="415" t="e">
        <f t="shared" si="23"/>
        <v>#VALUE!</v>
      </c>
    </row>
    <row r="1539" spans="1:6" ht="20.399999999999999">
      <c r="A1539" s="403" t="s">
        <v>23868</v>
      </c>
      <c r="B1539">
        <v>18400</v>
      </c>
      <c r="C1539" t="s">
        <v>23869</v>
      </c>
      <c r="D1539">
        <v>136</v>
      </c>
      <c r="E1539" s="404">
        <v>171113258</v>
      </c>
      <c r="F1539" s="415" t="str">
        <f t="shared" ref="F1539:F1602" si="24">Code128(E1539)</f>
        <v>Í1+-9È8ÂÎ</v>
      </c>
    </row>
    <row r="1540" spans="1:6" ht="20.399999999999999" hidden="1">
      <c r="A1540" s="403" t="s">
        <v>23870</v>
      </c>
      <c r="B1540">
        <v>144800</v>
      </c>
      <c r="C1540" t="s">
        <v>23871</v>
      </c>
      <c r="D1540">
        <v>492</v>
      </c>
      <c r="F1540" s="415" t="e">
        <f t="shared" si="24"/>
        <v>#VALUE!</v>
      </c>
    </row>
    <row r="1541" spans="1:6" ht="20.399999999999999" hidden="1">
      <c r="A1541" s="403" t="s">
        <v>23872</v>
      </c>
      <c r="B1541">
        <v>4700</v>
      </c>
      <c r="C1541" t="s">
        <v>23873</v>
      </c>
      <c r="D1541">
        <v>481</v>
      </c>
      <c r="F1541" s="415" t="e">
        <f t="shared" si="24"/>
        <v>#VALUE!</v>
      </c>
    </row>
    <row r="1542" spans="1:6" ht="20.399999999999999">
      <c r="A1542" s="403" t="s">
        <v>23874</v>
      </c>
      <c r="B1542">
        <v>3400</v>
      </c>
      <c r="C1542" t="s">
        <v>23875</v>
      </c>
      <c r="D1542">
        <v>2</v>
      </c>
      <c r="E1542" s="404">
        <v>171108314</v>
      </c>
      <c r="F1542" s="415" t="str">
        <f t="shared" si="24"/>
        <v>Í1+(?È4xÎ</v>
      </c>
    </row>
    <row r="1543" spans="1:6" ht="20.399999999999999">
      <c r="A1543" s="403" t="s">
        <v>23876</v>
      </c>
      <c r="B1543">
        <v>8800</v>
      </c>
      <c r="C1543" t="s">
        <v>23877</v>
      </c>
      <c r="D1543">
        <v>447</v>
      </c>
      <c r="E1543" s="404">
        <v>171112624</v>
      </c>
      <c r="F1543" s="415" t="str">
        <f t="shared" si="24"/>
        <v>Í1+,^È42Î</v>
      </c>
    </row>
    <row r="1544" spans="1:6" ht="20.399999999999999">
      <c r="A1544" s="403" t="s">
        <v>23878</v>
      </c>
      <c r="B1544">
        <v>4700</v>
      </c>
      <c r="C1544" t="s">
        <v>23879</v>
      </c>
      <c r="D1544">
        <v>309</v>
      </c>
      <c r="E1544" s="404">
        <v>171112498</v>
      </c>
      <c r="F1544" s="415" t="str">
        <f t="shared" si="24"/>
        <v>Í1+,QÈ8}Î</v>
      </c>
    </row>
    <row r="1545" spans="1:6" ht="20.399999999999999">
      <c r="A1545" s="403" t="s">
        <v>23880</v>
      </c>
      <c r="B1545">
        <v>20000</v>
      </c>
      <c r="C1545" t="s">
        <v>23881</v>
      </c>
      <c r="D1545">
        <v>440</v>
      </c>
      <c r="E1545" s="404">
        <v>171109384</v>
      </c>
      <c r="F1545" s="415" t="str">
        <f t="shared" si="24"/>
        <v>Í1+)FÈ40Î</v>
      </c>
    </row>
    <row r="1546" spans="1:6" ht="20.399999999999999">
      <c r="A1546" s="403" t="s">
        <v>23882</v>
      </c>
      <c r="B1546">
        <v>10400</v>
      </c>
      <c r="C1546" t="s">
        <v>23883</v>
      </c>
      <c r="D1546">
        <v>182</v>
      </c>
      <c r="E1546" s="404">
        <v>171106316</v>
      </c>
      <c r="F1546" s="415" t="str">
        <f t="shared" si="24"/>
        <v>Í1+&amp;?È6~Î</v>
      </c>
    </row>
    <row r="1547" spans="1:6" ht="20.399999999999999">
      <c r="A1547" s="403" t="s">
        <v>23884</v>
      </c>
      <c r="B1547">
        <v>23200</v>
      </c>
      <c r="C1547" t="s">
        <v>23885</v>
      </c>
      <c r="D1547">
        <v>333</v>
      </c>
      <c r="E1547" s="404">
        <v>171109181</v>
      </c>
      <c r="F1547" s="415" t="str">
        <f t="shared" si="24"/>
        <v>Í1+)2È15Î</v>
      </c>
    </row>
    <row r="1548" spans="1:6" ht="20.399999999999999">
      <c r="A1548" s="403" t="s">
        <v>23886</v>
      </c>
      <c r="B1548">
        <v>28000</v>
      </c>
      <c r="C1548" t="s">
        <v>23887</v>
      </c>
      <c r="D1548">
        <v>452</v>
      </c>
      <c r="E1548" s="404">
        <v>171110363</v>
      </c>
      <c r="F1548" s="415" t="str">
        <f t="shared" si="24"/>
        <v>Í1+*DÈ3%Î</v>
      </c>
    </row>
    <row r="1549" spans="1:6" ht="20.399999999999999">
      <c r="A1549" s="403" t="s">
        <v>23888</v>
      </c>
      <c r="B1549">
        <v>90400</v>
      </c>
      <c r="C1549" t="s">
        <v>23889</v>
      </c>
      <c r="D1549">
        <v>157</v>
      </c>
      <c r="E1549" s="404">
        <v>171107504</v>
      </c>
      <c r="F1549" s="415" t="str">
        <f t="shared" si="24"/>
        <v>Í1+'RÈ4ZÎ</v>
      </c>
    </row>
    <row r="1550" spans="1:6" ht="20.399999999999999">
      <c r="A1550" s="403" t="s">
        <v>23890</v>
      </c>
      <c r="B1550">
        <v>3400</v>
      </c>
      <c r="C1550" t="s">
        <v>23891</v>
      </c>
      <c r="D1550">
        <v>157</v>
      </c>
      <c r="E1550" s="404">
        <v>171112361</v>
      </c>
      <c r="F1550" s="415" t="str">
        <f t="shared" si="24"/>
        <v>Í1+,DÈ1ÊÎ</v>
      </c>
    </row>
    <row r="1551" spans="1:6" ht="20.399999999999999" hidden="1">
      <c r="A1551" s="403" t="s">
        <v>23892</v>
      </c>
      <c r="B1551">
        <v>48800</v>
      </c>
      <c r="C1551" t="s">
        <v>23893</v>
      </c>
      <c r="D1551">
        <v>569</v>
      </c>
      <c r="F1551" s="415" t="e">
        <f t="shared" si="24"/>
        <v>#VALUE!</v>
      </c>
    </row>
    <row r="1552" spans="1:6" ht="20.399999999999999" hidden="1">
      <c r="A1552" s="403" t="s">
        <v>23894</v>
      </c>
      <c r="B1552">
        <v>7200</v>
      </c>
      <c r="C1552" t="s">
        <v>23895</v>
      </c>
      <c r="D1552">
        <v>568</v>
      </c>
      <c r="F1552" s="415" t="e">
        <f t="shared" si="24"/>
        <v>#VALUE!</v>
      </c>
    </row>
    <row r="1553" spans="1:6" ht="20.399999999999999" hidden="1">
      <c r="A1553" s="403" t="s">
        <v>23896</v>
      </c>
      <c r="B1553">
        <v>212000</v>
      </c>
      <c r="C1553" t="s">
        <v>23897</v>
      </c>
      <c r="D1553">
        <v>503</v>
      </c>
      <c r="F1553" s="415" t="e">
        <f t="shared" si="24"/>
        <v>#VALUE!</v>
      </c>
    </row>
    <row r="1554" spans="1:6" ht="20.399999999999999">
      <c r="A1554" s="403" t="s">
        <v>23898</v>
      </c>
      <c r="B1554">
        <v>15200</v>
      </c>
      <c r="C1554" t="s">
        <v>23899</v>
      </c>
      <c r="D1554">
        <v>296</v>
      </c>
      <c r="E1554" s="404">
        <v>171112485</v>
      </c>
      <c r="F1554" s="415" t="str">
        <f t="shared" si="24"/>
        <v>Í1+,PÈ5gÎ</v>
      </c>
    </row>
    <row r="1555" spans="1:6" ht="20.399999999999999">
      <c r="A1555" s="403" t="s">
        <v>23900</v>
      </c>
      <c r="B1555">
        <v>260000</v>
      </c>
      <c r="C1555" t="s">
        <v>23901</v>
      </c>
      <c r="D1555">
        <v>356</v>
      </c>
      <c r="E1555" s="404">
        <v>171108182</v>
      </c>
      <c r="F1555" s="415" t="str">
        <f t="shared" si="24"/>
        <v>Í1+(2È28Î</v>
      </c>
    </row>
    <row r="1556" spans="1:6" ht="20.399999999999999">
      <c r="A1556" s="403" t="s">
        <v>23902</v>
      </c>
      <c r="B1556">
        <v>8800</v>
      </c>
      <c r="C1556" t="s">
        <v>23903</v>
      </c>
      <c r="D1556">
        <v>255</v>
      </c>
      <c r="E1556" s="404">
        <v>171107647</v>
      </c>
      <c r="F1556" s="415" t="str">
        <f t="shared" si="24"/>
        <v>Í1+'`È7=Î</v>
      </c>
    </row>
    <row r="1557" spans="1:6" ht="20.399999999999999">
      <c r="A1557" s="403" t="s">
        <v>23904</v>
      </c>
      <c r="B1557">
        <v>7200</v>
      </c>
      <c r="C1557" t="s">
        <v>23905</v>
      </c>
      <c r="D1557">
        <v>193</v>
      </c>
      <c r="E1557" s="404">
        <v>171118989</v>
      </c>
      <c r="F1557" s="415" t="str">
        <f t="shared" si="24"/>
        <v>Í1+2ÆÈ9$Î</v>
      </c>
    </row>
    <row r="1558" spans="1:6" ht="20.399999999999999">
      <c r="A1558" s="403" t="s">
        <v>23906</v>
      </c>
      <c r="B1558">
        <v>15200</v>
      </c>
      <c r="C1558" t="s">
        <v>23907</v>
      </c>
      <c r="D1558">
        <v>189</v>
      </c>
      <c r="E1558" s="404">
        <v>171118985</v>
      </c>
      <c r="F1558" s="415" t="str">
        <f t="shared" si="24"/>
        <v>Í1+2ÆÈ5sÎ</v>
      </c>
    </row>
    <row r="1559" spans="1:6" ht="20.399999999999999" hidden="1">
      <c r="A1559" s="403" t="s">
        <v>23908</v>
      </c>
      <c r="B1559">
        <v>23200</v>
      </c>
      <c r="C1559" t="s">
        <v>23909</v>
      </c>
      <c r="D1559">
        <v>556</v>
      </c>
      <c r="F1559" s="415" t="e">
        <f t="shared" si="24"/>
        <v>#VALUE!</v>
      </c>
    </row>
    <row r="1560" spans="1:6" ht="20.399999999999999">
      <c r="A1560" s="403" t="s">
        <v>23910</v>
      </c>
      <c r="B1560">
        <v>69600</v>
      </c>
      <c r="C1560" t="s">
        <v>23911</v>
      </c>
      <c r="D1560">
        <v>170</v>
      </c>
      <c r="E1560" s="404">
        <v>171108255</v>
      </c>
      <c r="F1560" s="415" t="str">
        <f t="shared" si="24"/>
        <v>Í1+(9È5fÎ</v>
      </c>
    </row>
    <row r="1561" spans="1:6" ht="20.399999999999999" hidden="1">
      <c r="A1561" s="403" t="s">
        <v>23912</v>
      </c>
      <c r="B1561">
        <v>10400</v>
      </c>
      <c r="C1561" t="s">
        <v>23913</v>
      </c>
      <c r="D1561">
        <v>45</v>
      </c>
      <c r="F1561" s="415" t="e">
        <f t="shared" si="24"/>
        <v>#VALUE!</v>
      </c>
    </row>
    <row r="1562" spans="1:6" ht="20.399999999999999">
      <c r="A1562" s="403" t="s">
        <v>23914</v>
      </c>
      <c r="B1562">
        <v>24800</v>
      </c>
      <c r="C1562" t="s">
        <v>23915</v>
      </c>
      <c r="D1562">
        <v>402</v>
      </c>
      <c r="E1562" s="404">
        <v>171109230</v>
      </c>
      <c r="F1562" s="415" t="str">
        <f t="shared" si="24"/>
        <v>Í1+)7È0CÎ</v>
      </c>
    </row>
    <row r="1563" spans="1:6" ht="20.399999999999999">
      <c r="A1563" s="403" t="s">
        <v>23916</v>
      </c>
      <c r="B1563">
        <v>16800</v>
      </c>
      <c r="C1563" t="s">
        <v>23917</v>
      </c>
      <c r="D1563">
        <v>30</v>
      </c>
      <c r="E1563" s="404">
        <v>171115394</v>
      </c>
      <c r="F1563" s="415" t="str">
        <f t="shared" si="24"/>
        <v>Í1+/GÈ4FÎ</v>
      </c>
    </row>
    <row r="1564" spans="1:6" ht="20.399999999999999">
      <c r="A1564" s="403" t="s">
        <v>23918</v>
      </c>
      <c r="B1564">
        <v>24800</v>
      </c>
      <c r="C1564" t="s">
        <v>23919</v>
      </c>
      <c r="D1564">
        <v>44</v>
      </c>
      <c r="E1564" s="404">
        <v>171113194</v>
      </c>
      <c r="F1564" s="415" t="str">
        <f t="shared" si="24"/>
        <v>Í1+-3È4WÎ</v>
      </c>
    </row>
    <row r="1565" spans="1:6" ht="20.399999999999999">
      <c r="A1565" s="403" t="s">
        <v>23920</v>
      </c>
      <c r="B1565">
        <v>16800</v>
      </c>
      <c r="C1565" t="s">
        <v>23921</v>
      </c>
      <c r="D1565">
        <v>413</v>
      </c>
      <c r="E1565" s="404">
        <v>171116583</v>
      </c>
      <c r="F1565" s="415" t="str">
        <f t="shared" si="24"/>
        <v>Í1+0ZÈ3(Î</v>
      </c>
    </row>
    <row r="1566" spans="1:6" ht="20.399999999999999">
      <c r="A1566" s="403" t="s">
        <v>23922</v>
      </c>
      <c r="B1566">
        <v>8800</v>
      </c>
      <c r="C1566" t="s">
        <v>23923</v>
      </c>
      <c r="D1566">
        <v>412</v>
      </c>
      <c r="E1566" s="404">
        <v>171116582</v>
      </c>
      <c r="F1566" s="415" t="str">
        <f t="shared" si="24"/>
        <v>Í1+0ZÈ2"Î</v>
      </c>
    </row>
    <row r="1567" spans="1:6" ht="20.399999999999999">
      <c r="A1567" s="403" t="s">
        <v>23924</v>
      </c>
      <c r="B1567">
        <v>8800</v>
      </c>
      <c r="C1567" t="s">
        <v>23925</v>
      </c>
      <c r="D1567">
        <v>293</v>
      </c>
      <c r="E1567" s="404">
        <v>171116475</v>
      </c>
      <c r="F1567" s="415" t="str">
        <f t="shared" si="24"/>
        <v>Í1+0OÈ5oÎ</v>
      </c>
    </row>
    <row r="1568" spans="1:6" ht="20.399999999999999">
      <c r="A1568" s="403" t="s">
        <v>23926</v>
      </c>
      <c r="B1568">
        <v>3400</v>
      </c>
      <c r="C1568" t="s">
        <v>23927</v>
      </c>
      <c r="D1568">
        <v>295</v>
      </c>
      <c r="E1568" s="404">
        <v>171116477</v>
      </c>
      <c r="F1568" s="415" t="str">
        <f t="shared" si="24"/>
        <v>Í1+0OÈ7{Î</v>
      </c>
    </row>
    <row r="1569" spans="1:6" ht="20.399999999999999">
      <c r="A1569" s="403" t="s">
        <v>23928</v>
      </c>
      <c r="B1569">
        <v>8800</v>
      </c>
      <c r="C1569" t="s">
        <v>23929</v>
      </c>
      <c r="D1569">
        <v>296</v>
      </c>
      <c r="E1569" s="404">
        <v>171116478</v>
      </c>
      <c r="F1569" s="415" t="str">
        <f t="shared" si="24"/>
        <v>Í1+0OÈ8ÅÎ</v>
      </c>
    </row>
    <row r="1570" spans="1:6" ht="20.399999999999999">
      <c r="A1570" s="403" t="s">
        <v>23930</v>
      </c>
      <c r="B1570">
        <v>7200</v>
      </c>
      <c r="C1570" t="s">
        <v>23931</v>
      </c>
      <c r="D1570">
        <v>409</v>
      </c>
      <c r="E1570" s="404">
        <v>171116579</v>
      </c>
      <c r="F1570" s="415" t="str">
        <f t="shared" si="24"/>
        <v>Í1+0YÈ9HÎ</v>
      </c>
    </row>
    <row r="1571" spans="1:6" ht="20.399999999999999">
      <c r="A1571" s="403" t="s">
        <v>23932</v>
      </c>
      <c r="B1571">
        <v>26400</v>
      </c>
      <c r="C1571" t="s">
        <v>23933</v>
      </c>
      <c r="D1571">
        <v>294</v>
      </c>
      <c r="E1571" s="404">
        <v>171116476</v>
      </c>
      <c r="F1571" s="415" t="str">
        <f t="shared" si="24"/>
        <v>Í1+0OÈ6uÎ</v>
      </c>
    </row>
    <row r="1572" spans="1:6" ht="20.399999999999999">
      <c r="A1572" s="403" t="s">
        <v>23934</v>
      </c>
      <c r="B1572">
        <v>3400</v>
      </c>
      <c r="C1572" t="s">
        <v>23935</v>
      </c>
      <c r="D1572">
        <v>410</v>
      </c>
      <c r="E1572" s="404">
        <v>171116580</v>
      </c>
      <c r="F1572" s="415" t="str">
        <f t="shared" si="24"/>
        <v>Í1+0ZÈ0}Î</v>
      </c>
    </row>
    <row r="1573" spans="1:6" ht="20.399999999999999">
      <c r="A1573" s="403" t="s">
        <v>23936</v>
      </c>
      <c r="B1573">
        <v>15200</v>
      </c>
      <c r="C1573" t="s">
        <v>23937</v>
      </c>
      <c r="D1573">
        <v>292</v>
      </c>
      <c r="E1573" s="404">
        <v>171116474</v>
      </c>
      <c r="F1573" s="415" t="str">
        <f t="shared" si="24"/>
        <v>Í1+0OÈ4iÎ</v>
      </c>
    </row>
    <row r="1574" spans="1:6" ht="20.399999999999999" hidden="1">
      <c r="A1574" s="403" t="s">
        <v>23938</v>
      </c>
      <c r="B1574">
        <v>37600</v>
      </c>
      <c r="C1574" t="s">
        <v>23939</v>
      </c>
      <c r="D1574">
        <v>491</v>
      </c>
      <c r="F1574" s="415" t="e">
        <f t="shared" si="24"/>
        <v>#VALUE!</v>
      </c>
    </row>
    <row r="1575" spans="1:6" ht="20.399999999999999">
      <c r="A1575" s="403" t="s">
        <v>23940</v>
      </c>
      <c r="B1575">
        <v>26400</v>
      </c>
      <c r="C1575" t="s">
        <v>23941</v>
      </c>
      <c r="D1575">
        <v>249</v>
      </c>
      <c r="E1575" s="404">
        <v>171115581</v>
      </c>
      <c r="F1575" s="415" t="str">
        <f t="shared" si="24"/>
        <v>Í1+/ZÈ1ÄÎ</v>
      </c>
    </row>
    <row r="1576" spans="1:6" ht="20.399999999999999" hidden="1">
      <c r="A1576" s="403" t="s">
        <v>23942</v>
      </c>
      <c r="B1576">
        <v>90400</v>
      </c>
      <c r="C1576" t="s">
        <v>23943</v>
      </c>
      <c r="D1576">
        <v>497</v>
      </c>
      <c r="F1576" s="415" t="e">
        <f t="shared" si="24"/>
        <v>#VALUE!</v>
      </c>
    </row>
    <row r="1577" spans="1:6" ht="20.399999999999999">
      <c r="A1577" s="403" t="s">
        <v>23944</v>
      </c>
      <c r="B1577">
        <v>7200</v>
      </c>
      <c r="C1577" t="s">
        <v>23945</v>
      </c>
      <c r="D1577">
        <v>182</v>
      </c>
      <c r="E1577" s="404">
        <v>171107911</v>
      </c>
      <c r="F1577" s="415" t="str">
        <f t="shared" si="24"/>
        <v>Í1+'{È1ÉÎ</v>
      </c>
    </row>
    <row r="1578" spans="1:6" ht="20.399999999999999">
      <c r="A1578" s="403" t="s">
        <v>23946</v>
      </c>
      <c r="B1578">
        <v>21600</v>
      </c>
      <c r="C1578" t="s">
        <v>23947</v>
      </c>
      <c r="D1578">
        <v>181</v>
      </c>
      <c r="E1578" s="404">
        <v>171107912</v>
      </c>
      <c r="F1578" s="415" t="str">
        <f t="shared" si="24"/>
        <v>Í1+'{È2$Î</v>
      </c>
    </row>
    <row r="1579" spans="1:6" ht="20.399999999999999">
      <c r="A1579" s="403" t="s">
        <v>23948</v>
      </c>
      <c r="B1579">
        <v>21600</v>
      </c>
      <c r="C1579" t="s">
        <v>23949</v>
      </c>
      <c r="D1579">
        <v>85</v>
      </c>
      <c r="E1579" s="404">
        <v>171106194</v>
      </c>
      <c r="F1579" s="415" t="str">
        <f t="shared" si="24"/>
        <v>Í1+&amp;3È4BÎ</v>
      </c>
    </row>
    <row r="1580" spans="1:6" ht="20.399999999999999" hidden="1">
      <c r="A1580" s="403" t="s">
        <v>23950</v>
      </c>
      <c r="B1580">
        <v>13600</v>
      </c>
      <c r="C1580" t="s">
        <v>23951</v>
      </c>
      <c r="D1580">
        <v>311</v>
      </c>
      <c r="F1580" s="415" t="e">
        <f t="shared" si="24"/>
        <v>#VALUE!</v>
      </c>
    </row>
    <row r="1581" spans="1:6" ht="20.399999999999999">
      <c r="A1581" s="403" t="s">
        <v>23952</v>
      </c>
      <c r="B1581">
        <v>37600</v>
      </c>
      <c r="C1581" t="s">
        <v>23953</v>
      </c>
      <c r="D1581">
        <v>262</v>
      </c>
      <c r="E1581" s="404">
        <v>171108425</v>
      </c>
      <c r="F1581" s="415" t="str">
        <f t="shared" si="24"/>
        <v>Í1+(JÈ5CÎ</v>
      </c>
    </row>
    <row r="1582" spans="1:6" ht="20.399999999999999">
      <c r="A1582" s="403" t="s">
        <v>23954</v>
      </c>
      <c r="B1582">
        <v>42400</v>
      </c>
      <c r="C1582" t="s">
        <v>23955</v>
      </c>
      <c r="D1582">
        <v>59</v>
      </c>
      <c r="E1582" s="404">
        <v>171108278</v>
      </c>
      <c r="F1582" s="415" t="str">
        <f t="shared" si="24"/>
        <v>Í1+(;È8ÄÎ</v>
      </c>
    </row>
    <row r="1583" spans="1:6" ht="20.399999999999999">
      <c r="A1583" s="403" t="s">
        <v>23956</v>
      </c>
      <c r="B1583">
        <v>20000</v>
      </c>
      <c r="C1583" t="s">
        <v>23957</v>
      </c>
      <c r="D1583">
        <v>407</v>
      </c>
      <c r="E1583" s="404">
        <v>171108093</v>
      </c>
      <c r="F1583" s="415" t="str">
        <f t="shared" si="24"/>
        <v>Í1+()È3ÅÎ</v>
      </c>
    </row>
    <row r="1584" spans="1:6" ht="20.399999999999999">
      <c r="A1584" s="403" t="s">
        <v>23958</v>
      </c>
      <c r="B1584">
        <v>16800</v>
      </c>
      <c r="C1584" t="s">
        <v>23959</v>
      </c>
      <c r="D1584">
        <v>32</v>
      </c>
      <c r="E1584" s="404">
        <v>171107783</v>
      </c>
      <c r="F1584" s="415" t="str">
        <f t="shared" si="24"/>
        <v>Í1+'nÈ3]Î</v>
      </c>
    </row>
    <row r="1585" spans="1:6" ht="20.399999999999999">
      <c r="A1585" s="403" t="s">
        <v>23960</v>
      </c>
      <c r="B1585">
        <v>2100</v>
      </c>
      <c r="C1585" t="s">
        <v>23961</v>
      </c>
      <c r="D1585">
        <v>80</v>
      </c>
      <c r="E1585" s="404">
        <v>171112246</v>
      </c>
      <c r="F1585" s="415" t="str">
        <f t="shared" si="24"/>
        <v>Í1+,8È6tÎ</v>
      </c>
    </row>
    <row r="1586" spans="1:6" ht="20.399999999999999">
      <c r="A1586" s="403" t="s">
        <v>23962</v>
      </c>
      <c r="B1586">
        <v>40800</v>
      </c>
      <c r="C1586" t="s">
        <v>23963</v>
      </c>
      <c r="D1586">
        <v>183</v>
      </c>
      <c r="E1586" s="404">
        <v>171115143</v>
      </c>
      <c r="F1586" s="415" t="str">
        <f t="shared" si="24"/>
        <v>Í1+/.È3CÎ</v>
      </c>
    </row>
    <row r="1587" spans="1:6" ht="20.399999999999999" hidden="1">
      <c r="A1587" s="403" t="s">
        <v>23964</v>
      </c>
      <c r="B1587">
        <v>68000</v>
      </c>
      <c r="C1587" t="s">
        <v>23965</v>
      </c>
      <c r="D1587">
        <v>558</v>
      </c>
      <c r="F1587" s="415" t="e">
        <f t="shared" si="24"/>
        <v>#VALUE!</v>
      </c>
    </row>
    <row r="1588" spans="1:6" ht="20.399999999999999">
      <c r="A1588" s="403" t="s">
        <v>23966</v>
      </c>
      <c r="B1588">
        <v>18400</v>
      </c>
      <c r="C1588" t="s">
        <v>23967</v>
      </c>
      <c r="D1588">
        <v>25</v>
      </c>
      <c r="E1588" s="404">
        <v>171111425</v>
      </c>
      <c r="F1588" s="415" t="str">
        <f t="shared" si="24"/>
        <v>Í1++JÈ5LÎ</v>
      </c>
    </row>
    <row r="1589" spans="1:6" ht="20.399999999999999">
      <c r="A1589" s="403" t="s">
        <v>23968</v>
      </c>
      <c r="B1589">
        <v>23200</v>
      </c>
      <c r="C1589" t="s">
        <v>23969</v>
      </c>
      <c r="D1589">
        <v>34</v>
      </c>
      <c r="E1589" s="404">
        <v>171107760</v>
      </c>
      <c r="F1589" s="415" t="str">
        <f t="shared" si="24"/>
        <v>Í1+'lÈ0CÎ</v>
      </c>
    </row>
    <row r="1590" spans="1:6" ht="20.399999999999999">
      <c r="A1590" s="403" t="s">
        <v>11515</v>
      </c>
      <c r="B1590">
        <v>21600</v>
      </c>
      <c r="C1590" t="s">
        <v>23970</v>
      </c>
      <c r="D1590">
        <v>414</v>
      </c>
      <c r="E1590" s="404">
        <v>171109265</v>
      </c>
      <c r="F1590" s="415" t="str">
        <f t="shared" si="24"/>
        <v>Í1+):È5mÎ</v>
      </c>
    </row>
    <row r="1591" spans="1:6" ht="20.399999999999999">
      <c r="A1591" s="403" t="s">
        <v>23971</v>
      </c>
      <c r="B1591">
        <v>39200</v>
      </c>
      <c r="C1591" t="s">
        <v>23972</v>
      </c>
      <c r="D1591">
        <v>290</v>
      </c>
      <c r="E1591" s="404">
        <v>171107832</v>
      </c>
      <c r="F1591" s="415" t="str">
        <f t="shared" si="24"/>
        <v>Í1+'sÈ2kÎ</v>
      </c>
    </row>
    <row r="1592" spans="1:6" ht="20.399999999999999">
      <c r="A1592" s="403" t="s">
        <v>23973</v>
      </c>
      <c r="B1592">
        <v>16800</v>
      </c>
      <c r="C1592" t="s">
        <v>23974</v>
      </c>
      <c r="D1592">
        <v>257</v>
      </c>
      <c r="E1592" s="404">
        <v>171106010</v>
      </c>
      <c r="F1592" s="415" t="str">
        <f t="shared" si="24"/>
        <v>Í1+&amp;!È0IÎ</v>
      </c>
    </row>
    <row r="1593" spans="1:6" ht="20.399999999999999" hidden="1">
      <c r="A1593" s="403" t="s">
        <v>23975</v>
      </c>
      <c r="B1593">
        <v>4700</v>
      </c>
      <c r="C1593" t="s">
        <v>23976</v>
      </c>
      <c r="D1593">
        <v>580</v>
      </c>
      <c r="F1593" s="415" t="e">
        <f t="shared" si="24"/>
        <v>#VALUE!</v>
      </c>
    </row>
    <row r="1594" spans="1:6" ht="20.399999999999999">
      <c r="A1594" s="403" t="s">
        <v>23977</v>
      </c>
      <c r="B1594">
        <v>45600</v>
      </c>
      <c r="C1594" t="s">
        <v>23978</v>
      </c>
      <c r="D1594">
        <v>363</v>
      </c>
      <c r="E1594" s="404">
        <v>171110162</v>
      </c>
      <c r="F1594" s="415" t="str">
        <f t="shared" si="24"/>
        <v>Í1+*0È26Î</v>
      </c>
    </row>
    <row r="1595" spans="1:6" ht="20.399999999999999" hidden="1">
      <c r="A1595" s="403" t="s">
        <v>23979</v>
      </c>
      <c r="B1595">
        <v>13600</v>
      </c>
      <c r="C1595" t="s">
        <v>23980</v>
      </c>
      <c r="D1595">
        <v>398</v>
      </c>
      <c r="F1595" s="415" t="e">
        <f t="shared" si="24"/>
        <v>#VALUE!</v>
      </c>
    </row>
    <row r="1596" spans="1:6" ht="20.399999999999999">
      <c r="A1596" s="403" t="s">
        <v>23981</v>
      </c>
      <c r="B1596">
        <v>120800</v>
      </c>
      <c r="C1596" t="s">
        <v>23982</v>
      </c>
      <c r="D1596">
        <v>1</v>
      </c>
      <c r="E1596" s="404">
        <v>171111666</v>
      </c>
      <c r="F1596" s="415" t="str">
        <f t="shared" si="24"/>
        <v>Í1++bÈ6KÎ</v>
      </c>
    </row>
    <row r="1597" spans="1:6" ht="20.399999999999999">
      <c r="A1597" s="403" t="s">
        <v>23983</v>
      </c>
      <c r="B1597">
        <v>64800</v>
      </c>
      <c r="C1597" t="s">
        <v>23984</v>
      </c>
      <c r="D1597">
        <v>99</v>
      </c>
      <c r="E1597" s="404">
        <v>171108328</v>
      </c>
      <c r="F1597" s="415" t="str">
        <f t="shared" si="24"/>
        <v>Í1+(@È8-Î</v>
      </c>
    </row>
    <row r="1598" spans="1:6" ht="20.399999999999999">
      <c r="A1598" s="403" t="s">
        <v>23985</v>
      </c>
      <c r="B1598">
        <v>7200</v>
      </c>
      <c r="C1598" t="s">
        <v>23986</v>
      </c>
      <c r="D1598">
        <v>202</v>
      </c>
      <c r="E1598" s="404">
        <v>171113264</v>
      </c>
      <c r="F1598" s="415" t="str">
        <f t="shared" si="24"/>
        <v>Í1+-:È4sÎ</v>
      </c>
    </row>
    <row r="1599" spans="1:6" ht="20.399999999999999">
      <c r="A1599" s="403" t="s">
        <v>23987</v>
      </c>
      <c r="B1599">
        <v>8800</v>
      </c>
      <c r="C1599" t="s">
        <v>23988</v>
      </c>
      <c r="D1599">
        <v>369</v>
      </c>
      <c r="E1599" s="404">
        <v>171108519</v>
      </c>
      <c r="F1599" s="415" t="str">
        <f t="shared" si="24"/>
        <v>Í1+(SÈ9ÃÎ</v>
      </c>
    </row>
    <row r="1600" spans="1:6" ht="20.399999999999999">
      <c r="A1600" s="403" t="s">
        <v>23989</v>
      </c>
      <c r="B1600">
        <v>8800</v>
      </c>
      <c r="C1600" t="s">
        <v>23990</v>
      </c>
      <c r="D1600">
        <v>286</v>
      </c>
      <c r="E1600" s="404">
        <v>171109465</v>
      </c>
      <c r="F1600" s="415" t="str">
        <f t="shared" si="24"/>
        <v>Í1+)NÈ5VÎ</v>
      </c>
    </row>
    <row r="1601" spans="1:6" ht="20.399999999999999">
      <c r="A1601" s="403" t="s">
        <v>23991</v>
      </c>
      <c r="B1601">
        <v>7200</v>
      </c>
      <c r="C1601" t="s">
        <v>23992</v>
      </c>
      <c r="D1601">
        <v>400</v>
      </c>
      <c r="E1601" s="404">
        <v>171116572</v>
      </c>
      <c r="F1601" s="415" t="str">
        <f t="shared" si="24"/>
        <v>Í1+0YÈ2ÉÎ</v>
      </c>
    </row>
    <row r="1602" spans="1:6" ht="20.399999999999999" hidden="1">
      <c r="A1602" s="403" t="s">
        <v>23993</v>
      </c>
      <c r="B1602">
        <v>40800</v>
      </c>
      <c r="C1602" t="s">
        <v>23994</v>
      </c>
      <c r="D1602">
        <v>179</v>
      </c>
      <c r="F1602" s="415" t="e">
        <f t="shared" si="24"/>
        <v>#VALUE!</v>
      </c>
    </row>
    <row r="1603" spans="1:6" ht="20.399999999999999">
      <c r="A1603" s="403" t="s">
        <v>23995</v>
      </c>
      <c r="B1603">
        <v>29600</v>
      </c>
      <c r="C1603" t="s">
        <v>23996</v>
      </c>
      <c r="D1603">
        <v>84</v>
      </c>
      <c r="E1603" s="404">
        <v>171118898</v>
      </c>
      <c r="F1603" s="415" t="str">
        <f t="shared" ref="F1603:F1621" si="25">Code128(E1603)</f>
        <v>Í1+2yÈ8aÎ</v>
      </c>
    </row>
    <row r="1604" spans="1:6" ht="20.399999999999999">
      <c r="A1604" s="403" t="s">
        <v>23997</v>
      </c>
      <c r="B1604">
        <v>15200</v>
      </c>
      <c r="C1604" t="s">
        <v>23998</v>
      </c>
      <c r="D1604">
        <v>291</v>
      </c>
      <c r="E1604" s="404">
        <v>171113211</v>
      </c>
      <c r="F1604" s="415" t="str">
        <f t="shared" si="25"/>
        <v>Í1+-5È1MÎ</v>
      </c>
    </row>
    <row r="1605" spans="1:6" ht="20.399999999999999">
      <c r="A1605" s="403" t="s">
        <v>23999</v>
      </c>
      <c r="B1605">
        <v>12000</v>
      </c>
      <c r="C1605" t="s">
        <v>24000</v>
      </c>
      <c r="D1605">
        <v>234</v>
      </c>
      <c r="E1605" s="404">
        <v>171116425</v>
      </c>
      <c r="F1605" s="415" t="str">
        <f t="shared" si="25"/>
        <v>Í1+0JÈ5[Î</v>
      </c>
    </row>
    <row r="1606" spans="1:6" ht="20.399999999999999">
      <c r="A1606" s="403" t="s">
        <v>24001</v>
      </c>
      <c r="B1606">
        <v>8800</v>
      </c>
      <c r="C1606" t="s">
        <v>24002</v>
      </c>
      <c r="D1606">
        <v>15</v>
      </c>
      <c r="E1606" s="404">
        <v>171109488</v>
      </c>
      <c r="F1606" s="415" t="str">
        <f t="shared" si="25"/>
        <v>Í1+)PÈ8pÎ</v>
      </c>
    </row>
    <row r="1607" spans="1:6" ht="20.399999999999999" hidden="1">
      <c r="A1607" s="403" t="s">
        <v>24003</v>
      </c>
      <c r="B1607">
        <v>3400</v>
      </c>
      <c r="C1607" t="s">
        <v>24004</v>
      </c>
      <c r="D1607">
        <v>409</v>
      </c>
      <c r="F1607" s="415" t="e">
        <f t="shared" si="25"/>
        <v>#VALUE!</v>
      </c>
    </row>
    <row r="1608" spans="1:6" ht="20.399999999999999" hidden="1">
      <c r="A1608" s="403" t="s">
        <v>24005</v>
      </c>
      <c r="B1608">
        <v>7200</v>
      </c>
      <c r="C1608" t="s">
        <v>24006</v>
      </c>
      <c r="D1608">
        <v>410</v>
      </c>
      <c r="F1608" s="415" t="e">
        <f t="shared" si="25"/>
        <v>#VALUE!</v>
      </c>
    </row>
    <row r="1609" spans="1:6" ht="20.399999999999999">
      <c r="A1609" s="403" t="s">
        <v>24007</v>
      </c>
      <c r="B1609">
        <v>7200</v>
      </c>
      <c r="C1609" t="s">
        <v>24008</v>
      </c>
      <c r="D1609">
        <v>7</v>
      </c>
      <c r="E1609" s="404">
        <v>171109482</v>
      </c>
      <c r="F1609" s="415" t="str">
        <f t="shared" si="25"/>
        <v>Í1+)PÈ2LÎ</v>
      </c>
    </row>
    <row r="1610" spans="1:6" ht="20.399999999999999">
      <c r="A1610" s="403" t="s">
        <v>24009</v>
      </c>
      <c r="B1610">
        <v>36000</v>
      </c>
      <c r="C1610" t="s">
        <v>24010</v>
      </c>
      <c r="D1610">
        <v>17</v>
      </c>
      <c r="E1610" s="404">
        <v>171115382</v>
      </c>
      <c r="F1610" s="415" t="str">
        <f t="shared" si="25"/>
        <v>Í1+/FÈ26Î</v>
      </c>
    </row>
    <row r="1611" spans="1:6" ht="20.399999999999999">
      <c r="A1611" s="403" t="s">
        <v>24011</v>
      </c>
      <c r="B1611">
        <v>42400</v>
      </c>
      <c r="C1611" t="s">
        <v>24012</v>
      </c>
      <c r="D1611">
        <v>240</v>
      </c>
      <c r="E1611" s="404">
        <v>171113334</v>
      </c>
      <c r="F1611" s="415" t="str">
        <f t="shared" si="25"/>
        <v>Í1+-AÈ4(Î</v>
      </c>
    </row>
    <row r="1612" spans="1:6" ht="20.399999999999999">
      <c r="A1612" s="403" t="s">
        <v>24013</v>
      </c>
      <c r="B1612">
        <v>8800</v>
      </c>
      <c r="C1612" t="s">
        <v>24014</v>
      </c>
      <c r="D1612">
        <v>402</v>
      </c>
      <c r="E1612" s="404">
        <v>171112990</v>
      </c>
      <c r="F1612" s="415" t="str">
        <f t="shared" si="25"/>
        <v>Í1+,ÇÈ0GÎ</v>
      </c>
    </row>
    <row r="1613" spans="1:6" ht="20.399999999999999" hidden="1">
      <c r="A1613" s="403" t="s">
        <v>24015</v>
      </c>
      <c r="B1613">
        <v>3400</v>
      </c>
      <c r="C1613" t="s">
        <v>24016</v>
      </c>
      <c r="D1613">
        <v>151</v>
      </c>
      <c r="F1613" s="415" t="e">
        <f t="shared" si="25"/>
        <v>#VALUE!</v>
      </c>
    </row>
    <row r="1614" spans="1:6" ht="20.399999999999999" hidden="1">
      <c r="A1614" s="403" t="s">
        <v>24017</v>
      </c>
      <c r="B1614">
        <v>23200</v>
      </c>
      <c r="C1614" t="s">
        <v>24018</v>
      </c>
      <c r="D1614">
        <v>521</v>
      </c>
      <c r="F1614" s="415" t="e">
        <f t="shared" si="25"/>
        <v>#VALUE!</v>
      </c>
    </row>
    <row r="1615" spans="1:6" ht="20.399999999999999">
      <c r="A1615" s="403" t="s">
        <v>24019</v>
      </c>
      <c r="B1615">
        <v>12000</v>
      </c>
      <c r="C1615" t="s">
        <v>24020</v>
      </c>
      <c r="D1615">
        <v>375</v>
      </c>
      <c r="E1615" s="404">
        <v>171109084</v>
      </c>
      <c r="F1615" s="415" t="str">
        <f t="shared" si="25"/>
        <v>Í1+)(È4ÊÎ</v>
      </c>
    </row>
    <row r="1616" spans="1:6" ht="20.399999999999999">
      <c r="A1616" s="403" t="s">
        <v>24021</v>
      </c>
      <c r="B1616">
        <v>117600</v>
      </c>
      <c r="C1616" t="s">
        <v>24022</v>
      </c>
      <c r="D1616">
        <v>341</v>
      </c>
      <c r="E1616" s="404">
        <v>171108167</v>
      </c>
      <c r="F1616" s="415" t="str">
        <f t="shared" si="25"/>
        <v>Í1+(0È7NÎ</v>
      </c>
    </row>
    <row r="1617" spans="1:6" ht="20.399999999999999" hidden="1">
      <c r="A1617" s="403" t="s">
        <v>24023</v>
      </c>
      <c r="B1617">
        <v>15200</v>
      </c>
      <c r="C1617" t="s">
        <v>24024</v>
      </c>
      <c r="D1617">
        <v>512</v>
      </c>
      <c r="F1617" s="415" t="e">
        <f t="shared" si="25"/>
        <v>#VALUE!</v>
      </c>
    </row>
    <row r="1618" spans="1:6" ht="20.399999999999999">
      <c r="A1618" s="403" t="s">
        <v>24025</v>
      </c>
      <c r="B1618">
        <v>3400</v>
      </c>
      <c r="C1618" t="s">
        <v>24026</v>
      </c>
      <c r="D1618">
        <v>143</v>
      </c>
      <c r="E1618" s="404">
        <v>171118945</v>
      </c>
      <c r="F1618" s="415" t="str">
        <f t="shared" si="25"/>
        <v>Í1+2~È5cÎ</v>
      </c>
    </row>
    <row r="1619" spans="1:6" ht="20.399999999999999">
      <c r="A1619" s="403" t="s">
        <v>24027</v>
      </c>
      <c r="B1619">
        <v>8800</v>
      </c>
      <c r="C1619" t="s">
        <v>24028</v>
      </c>
      <c r="D1619">
        <v>239</v>
      </c>
      <c r="E1619" s="404">
        <v>171116430</v>
      </c>
      <c r="F1619" s="415" t="str">
        <f t="shared" si="25"/>
        <v>Í1+0KÈ0AÎ</v>
      </c>
    </row>
    <row r="1620" spans="1:6" ht="20.399999999999999" hidden="1">
      <c r="A1620" s="403" t="s">
        <v>24029</v>
      </c>
      <c r="B1620">
        <v>3400</v>
      </c>
      <c r="C1620" t="s">
        <v>24030</v>
      </c>
      <c r="D1620">
        <v>412</v>
      </c>
      <c r="F1620" s="415" t="e">
        <f t="shared" si="25"/>
        <v>#VALUE!</v>
      </c>
    </row>
    <row r="1621" spans="1:6" ht="20.399999999999999">
      <c r="A1621" s="403" t="s">
        <v>24031</v>
      </c>
      <c r="B1621">
        <v>3400</v>
      </c>
      <c r="C1621" t="s">
        <v>24032</v>
      </c>
      <c r="D1621">
        <v>283</v>
      </c>
      <c r="E1621" s="404">
        <v>171116466</v>
      </c>
      <c r="F1621" s="415" t="str">
        <f t="shared" si="25"/>
        <v>Í1+0NÈ6qÎ</v>
      </c>
    </row>
  </sheetData>
  <autoFilter ref="A1:G1621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461"/>
  <sheetViews>
    <sheetView topLeftCell="A416" zoomScale="98" zoomScaleNormal="98" workbookViewId="0">
      <selection activeCell="H442" sqref="H442"/>
    </sheetView>
  </sheetViews>
  <sheetFormatPr defaultRowHeight="14.4"/>
  <cols>
    <col min="1" max="2" width="20.20703125" customWidth="1"/>
    <col min="3" max="3" width="6.26171875" bestFit="1" customWidth="1"/>
    <col min="4" max="4" width="7.578125" bestFit="1" customWidth="1"/>
    <col min="5" max="5" width="11.734375" style="404" customWidth="1"/>
    <col min="6" max="6" width="19.628906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24033</v>
      </c>
      <c r="B2">
        <v>12000</v>
      </c>
      <c r="C2" t="s">
        <v>24034</v>
      </c>
      <c r="D2">
        <v>107</v>
      </c>
      <c r="E2" s="404">
        <v>171110315</v>
      </c>
      <c r="F2" s="415" t="str">
        <f>Code128(E2)</f>
        <v>Í1+*?È5ÈÎ</v>
      </c>
    </row>
    <row r="3" spans="1:6" ht="20.399999999999999">
      <c r="A3" s="403" t="s">
        <v>24035</v>
      </c>
      <c r="B3">
        <v>13600</v>
      </c>
      <c r="C3" t="s">
        <v>24036</v>
      </c>
      <c r="D3">
        <v>106</v>
      </c>
      <c r="E3" s="404">
        <v>171110316</v>
      </c>
      <c r="F3" s="415" t="str">
        <f t="shared" ref="F3:F66" si="0">Code128(E3)</f>
        <v>Í1+*?È6#Î</v>
      </c>
    </row>
    <row r="4" spans="1:6" ht="20.399999999999999">
      <c r="A4" s="403" t="s">
        <v>24037</v>
      </c>
      <c r="B4">
        <v>60000</v>
      </c>
      <c r="C4" t="s">
        <v>24038</v>
      </c>
      <c r="D4">
        <v>105</v>
      </c>
      <c r="E4" s="404">
        <v>171110317</v>
      </c>
      <c r="F4" s="415" t="str">
        <f t="shared" si="0"/>
        <v>Í1+*?È7)Î</v>
      </c>
    </row>
    <row r="5" spans="1:6" ht="20.399999999999999">
      <c r="A5" s="403" t="s">
        <v>24039</v>
      </c>
      <c r="B5">
        <v>76000</v>
      </c>
      <c r="C5" t="s">
        <v>24040</v>
      </c>
      <c r="D5">
        <v>104</v>
      </c>
      <c r="E5" s="404">
        <v>171110318</v>
      </c>
      <c r="F5" s="415" t="str">
        <f t="shared" si="0"/>
        <v>Í1+*?È8/Î</v>
      </c>
    </row>
    <row r="6" spans="1:6" ht="20.399999999999999">
      <c r="A6" s="403" t="s">
        <v>24041</v>
      </c>
      <c r="B6">
        <v>168800</v>
      </c>
      <c r="C6" t="s">
        <v>24042</v>
      </c>
      <c r="D6">
        <v>241</v>
      </c>
      <c r="E6" s="404">
        <v>171109393</v>
      </c>
      <c r="F6" s="415" t="str">
        <f t="shared" si="0"/>
        <v>Í1+)GÈ3.Î</v>
      </c>
    </row>
    <row r="7" spans="1:6" ht="20.399999999999999">
      <c r="A7" s="403" t="s">
        <v>24043</v>
      </c>
      <c r="B7">
        <v>221600</v>
      </c>
      <c r="C7" t="s">
        <v>24044</v>
      </c>
      <c r="D7">
        <v>322</v>
      </c>
      <c r="E7" s="404">
        <v>171109406</v>
      </c>
      <c r="F7" s="415" t="str">
        <f t="shared" si="0"/>
        <v>Í1+)HÈ6DÎ</v>
      </c>
    </row>
    <row r="8" spans="1:6" ht="20.399999999999999" hidden="1">
      <c r="A8" s="403" t="s">
        <v>24045</v>
      </c>
      <c r="B8">
        <v>18400</v>
      </c>
      <c r="C8" t="s">
        <v>24046</v>
      </c>
      <c r="D8">
        <v>580</v>
      </c>
      <c r="F8" s="415" t="e">
        <f t="shared" si="0"/>
        <v>#VALUE!</v>
      </c>
    </row>
    <row r="9" spans="1:6" ht="20.399999999999999">
      <c r="A9" s="403" t="s">
        <v>319</v>
      </c>
      <c r="B9">
        <v>47200</v>
      </c>
      <c r="C9" t="s">
        <v>24047</v>
      </c>
      <c r="D9">
        <v>457</v>
      </c>
      <c r="E9" s="404">
        <v>171113485</v>
      </c>
      <c r="F9" s="415" t="str">
        <f t="shared" si="0"/>
        <v>Í1+-PÈ5jÎ</v>
      </c>
    </row>
    <row r="10" spans="1:6" ht="20.399999999999999" hidden="1">
      <c r="A10" s="403" t="s">
        <v>24048</v>
      </c>
      <c r="B10">
        <v>3400</v>
      </c>
      <c r="C10" t="s">
        <v>24049</v>
      </c>
      <c r="D10">
        <v>314</v>
      </c>
      <c r="F10" s="415" t="e">
        <f t="shared" si="0"/>
        <v>#VALUE!</v>
      </c>
    </row>
    <row r="11" spans="1:6" ht="20.399999999999999">
      <c r="A11" s="403" t="s">
        <v>23696</v>
      </c>
      <c r="B11">
        <v>45600</v>
      </c>
      <c r="C11" t="s">
        <v>24050</v>
      </c>
      <c r="D11">
        <v>126</v>
      </c>
      <c r="E11" s="404">
        <v>171113369</v>
      </c>
      <c r="F11" s="415" t="str">
        <f t="shared" si="0"/>
        <v>Í1+-DÈ9RÎ</v>
      </c>
    </row>
    <row r="12" spans="1:6" ht="20.399999999999999" hidden="1">
      <c r="A12" s="403" t="s">
        <v>24051</v>
      </c>
      <c r="B12">
        <v>4700</v>
      </c>
      <c r="C12" t="s">
        <v>24052</v>
      </c>
      <c r="D12">
        <v>442</v>
      </c>
      <c r="F12" s="415" t="e">
        <f t="shared" si="0"/>
        <v>#VALUE!</v>
      </c>
    </row>
    <row r="13" spans="1:6" ht="20.399999999999999">
      <c r="A13" s="403" t="s">
        <v>24053</v>
      </c>
      <c r="B13">
        <v>16800</v>
      </c>
      <c r="C13" t="s">
        <v>24054</v>
      </c>
      <c r="D13">
        <v>200</v>
      </c>
      <c r="E13" s="404">
        <v>171106327</v>
      </c>
      <c r="F13" s="415" t="str">
        <f t="shared" si="0"/>
        <v>Í1+&amp;@È7!Î</v>
      </c>
    </row>
    <row r="14" spans="1:6" ht="20.399999999999999">
      <c r="A14" s="403" t="s">
        <v>24055</v>
      </c>
      <c r="B14">
        <v>10400</v>
      </c>
      <c r="C14" t="s">
        <v>24056</v>
      </c>
      <c r="D14">
        <v>480</v>
      </c>
      <c r="E14" s="404">
        <v>171109508</v>
      </c>
      <c r="F14" s="415" t="str">
        <f t="shared" si="0"/>
        <v>Í1+)RÈ8xÎ</v>
      </c>
    </row>
    <row r="15" spans="1:6" ht="20.399999999999999">
      <c r="A15" s="403" t="s">
        <v>24057</v>
      </c>
      <c r="B15">
        <v>8800</v>
      </c>
      <c r="C15" t="s">
        <v>24058</v>
      </c>
      <c r="D15">
        <v>324</v>
      </c>
      <c r="E15" s="404">
        <v>171113438</v>
      </c>
      <c r="F15" s="415" t="str">
        <f t="shared" si="0"/>
        <v>Í1+-KÈ8hÎ</v>
      </c>
    </row>
    <row r="16" spans="1:6" ht="20.399999999999999">
      <c r="A16" s="403" t="s">
        <v>24059</v>
      </c>
      <c r="B16">
        <v>7200</v>
      </c>
      <c r="C16" t="s">
        <v>24060</v>
      </c>
      <c r="D16">
        <v>284</v>
      </c>
      <c r="E16" s="404">
        <v>171116467</v>
      </c>
      <c r="F16" s="415" t="str">
        <f t="shared" si="0"/>
        <v>Í1+0NÈ7wÎ</v>
      </c>
    </row>
    <row r="17" spans="1:6" ht="20.399999999999999">
      <c r="A17" s="403" t="s">
        <v>24061</v>
      </c>
      <c r="B17">
        <v>84000</v>
      </c>
      <c r="C17" t="s">
        <v>24062</v>
      </c>
      <c r="D17">
        <v>56</v>
      </c>
      <c r="E17" s="404">
        <v>171111728</v>
      </c>
      <c r="F17" s="415" t="str">
        <f t="shared" si="0"/>
        <v>Í1++hÈ8oÎ</v>
      </c>
    </row>
    <row r="18" spans="1:6" ht="20.399999999999999">
      <c r="A18" s="403" t="s">
        <v>24063</v>
      </c>
      <c r="B18">
        <v>34400</v>
      </c>
      <c r="C18" t="s">
        <v>24064</v>
      </c>
      <c r="D18">
        <v>57</v>
      </c>
      <c r="E18" s="404">
        <v>171111727</v>
      </c>
      <c r="F18" s="415" t="str">
        <f t="shared" si="0"/>
        <v>Í1++hÈ7iÎ</v>
      </c>
    </row>
    <row r="19" spans="1:6" ht="20.399999999999999" hidden="1">
      <c r="A19" s="403" t="s">
        <v>24065</v>
      </c>
      <c r="B19">
        <v>3400</v>
      </c>
      <c r="C19" t="s">
        <v>24066</v>
      </c>
      <c r="D19">
        <v>517</v>
      </c>
      <c r="F19" s="415" t="e">
        <f t="shared" si="0"/>
        <v>#VALUE!</v>
      </c>
    </row>
    <row r="20" spans="1:6" ht="20.399999999999999" hidden="1">
      <c r="A20" s="403" t="s">
        <v>24067</v>
      </c>
      <c r="B20">
        <v>10400</v>
      </c>
      <c r="C20" t="s">
        <v>24068</v>
      </c>
      <c r="D20">
        <v>592</v>
      </c>
      <c r="F20" s="415" t="e">
        <f t="shared" si="0"/>
        <v>#VALUE!</v>
      </c>
    </row>
    <row r="21" spans="1:6" ht="20.399999999999999">
      <c r="A21" s="403" t="s">
        <v>24069</v>
      </c>
      <c r="B21">
        <v>47200</v>
      </c>
      <c r="C21" t="s">
        <v>24070</v>
      </c>
      <c r="D21">
        <v>330</v>
      </c>
      <c r="E21" s="404">
        <v>171108157</v>
      </c>
      <c r="F21" s="415" t="str">
        <f t="shared" si="0"/>
        <v>Í1+(/È7JÎ</v>
      </c>
    </row>
    <row r="22" spans="1:6" ht="20.399999999999999">
      <c r="A22" s="403" t="s">
        <v>24071</v>
      </c>
      <c r="B22">
        <v>103200</v>
      </c>
      <c r="C22" t="s">
        <v>24072</v>
      </c>
      <c r="D22">
        <v>329</v>
      </c>
      <c r="E22" s="404">
        <v>171108156</v>
      </c>
      <c r="F22" s="415" t="str">
        <f t="shared" si="0"/>
        <v>Í1+(/È6DÎ</v>
      </c>
    </row>
    <row r="23" spans="1:6" ht="20.399999999999999">
      <c r="A23" s="403" t="s">
        <v>848</v>
      </c>
      <c r="B23">
        <v>3400</v>
      </c>
      <c r="C23" t="s">
        <v>24073</v>
      </c>
      <c r="D23">
        <v>61</v>
      </c>
      <c r="E23" s="404">
        <v>171110302</v>
      </c>
      <c r="F23" s="415" t="str">
        <f t="shared" si="0"/>
        <v>Í1+*&gt;È2nÎ</v>
      </c>
    </row>
    <row r="24" spans="1:6" ht="20.399999999999999" hidden="1">
      <c r="A24" s="403" t="s">
        <v>24074</v>
      </c>
      <c r="B24">
        <v>15200</v>
      </c>
      <c r="C24" t="s">
        <v>24075</v>
      </c>
      <c r="D24">
        <v>509</v>
      </c>
      <c r="F24" s="415" t="e">
        <f t="shared" si="0"/>
        <v>#VALUE!</v>
      </c>
    </row>
    <row r="25" spans="1:6" ht="20.399999999999999" hidden="1">
      <c r="A25" s="403" t="s">
        <v>24076</v>
      </c>
      <c r="B25">
        <v>29600</v>
      </c>
      <c r="C25" t="s">
        <v>24077</v>
      </c>
      <c r="D25">
        <v>510</v>
      </c>
      <c r="F25" s="415" t="e">
        <f t="shared" si="0"/>
        <v>#VALUE!</v>
      </c>
    </row>
    <row r="26" spans="1:6" ht="20.399999999999999">
      <c r="A26" s="403" t="s">
        <v>24078</v>
      </c>
      <c r="B26">
        <v>37600</v>
      </c>
      <c r="C26" t="s">
        <v>24079</v>
      </c>
      <c r="D26">
        <v>336</v>
      </c>
      <c r="E26" s="404">
        <v>171108490</v>
      </c>
      <c r="F26" s="415" t="str">
        <f t="shared" si="0"/>
        <v>Í1+(QÈ0AÎ</v>
      </c>
    </row>
    <row r="27" spans="1:6" ht="20.399999999999999">
      <c r="A27" s="403" t="s">
        <v>24080</v>
      </c>
      <c r="B27">
        <v>3400</v>
      </c>
      <c r="C27" t="s">
        <v>24081</v>
      </c>
      <c r="D27">
        <v>337</v>
      </c>
      <c r="E27" s="404">
        <v>171108491</v>
      </c>
      <c r="F27" s="415" t="str">
        <f t="shared" si="0"/>
        <v>Í1+(QÈ1GÎ</v>
      </c>
    </row>
    <row r="28" spans="1:6" ht="20.399999999999999">
      <c r="A28" s="403" t="s">
        <v>24082</v>
      </c>
      <c r="B28">
        <v>15200</v>
      </c>
      <c r="C28" t="s">
        <v>24083</v>
      </c>
      <c r="D28">
        <v>72</v>
      </c>
      <c r="E28" s="404">
        <v>171107992</v>
      </c>
      <c r="F28" s="415" t="str">
        <f t="shared" si="0"/>
        <v>Í1+'ÇÈ2DÎ</v>
      </c>
    </row>
    <row r="29" spans="1:6" ht="20.399999999999999">
      <c r="A29" s="403" t="s">
        <v>24084</v>
      </c>
      <c r="B29">
        <v>16800</v>
      </c>
      <c r="C29" t="s">
        <v>24085</v>
      </c>
      <c r="D29">
        <v>74</v>
      </c>
      <c r="E29" s="404">
        <v>171107994</v>
      </c>
      <c r="F29" s="415" t="str">
        <f t="shared" si="0"/>
        <v>Í1+'ÇÈ4PÎ</v>
      </c>
    </row>
    <row r="30" spans="1:6" ht="20.399999999999999">
      <c r="A30" s="403" t="s">
        <v>6777</v>
      </c>
      <c r="B30">
        <v>44000</v>
      </c>
      <c r="C30" t="s">
        <v>24086</v>
      </c>
      <c r="D30">
        <v>42</v>
      </c>
      <c r="E30" s="404">
        <v>171107774</v>
      </c>
      <c r="F30" s="415" t="str">
        <f t="shared" si="0"/>
        <v>Í1+'mÈ4_Î</v>
      </c>
    </row>
    <row r="31" spans="1:6" ht="20.399999999999999">
      <c r="A31" s="403" t="s">
        <v>24087</v>
      </c>
      <c r="B31">
        <v>48800</v>
      </c>
      <c r="C31" t="s">
        <v>24088</v>
      </c>
      <c r="D31">
        <v>391</v>
      </c>
      <c r="E31" s="404">
        <v>171106050</v>
      </c>
      <c r="F31" s="415" t="str">
        <f t="shared" si="0"/>
        <v>Í1+&amp;%È0YÎ</v>
      </c>
    </row>
    <row r="32" spans="1:6" ht="20.399999999999999">
      <c r="A32" s="403" t="s">
        <v>24089</v>
      </c>
      <c r="B32">
        <v>16800</v>
      </c>
      <c r="C32" t="s">
        <v>24090</v>
      </c>
      <c r="D32">
        <v>101</v>
      </c>
      <c r="E32" s="404">
        <v>171115451</v>
      </c>
      <c r="F32" s="415" t="str">
        <f t="shared" si="0"/>
        <v>Í1+/MÈ1LÎ</v>
      </c>
    </row>
    <row r="33" spans="1:6" ht="20.399999999999999" hidden="1">
      <c r="A33" s="403" t="s">
        <v>24091</v>
      </c>
      <c r="B33">
        <v>68000</v>
      </c>
      <c r="C33" t="s">
        <v>24092</v>
      </c>
      <c r="D33">
        <v>515</v>
      </c>
      <c r="F33" s="415" t="e">
        <f t="shared" si="0"/>
        <v>#VALUE!</v>
      </c>
    </row>
    <row r="34" spans="1:6" ht="20.399999999999999">
      <c r="A34" s="403" t="s">
        <v>24093</v>
      </c>
      <c r="B34">
        <v>47200</v>
      </c>
      <c r="C34" t="s">
        <v>24094</v>
      </c>
      <c r="D34">
        <v>92</v>
      </c>
      <c r="E34" s="404">
        <v>171115443</v>
      </c>
      <c r="F34" s="415" t="str">
        <f t="shared" si="0"/>
        <v>Í1+/LÈ3TÎ</v>
      </c>
    </row>
    <row r="35" spans="1:6" ht="20.399999999999999">
      <c r="A35" s="403" t="s">
        <v>24095</v>
      </c>
      <c r="B35">
        <v>8800</v>
      </c>
      <c r="C35" t="s">
        <v>24096</v>
      </c>
      <c r="D35">
        <v>91</v>
      </c>
      <c r="E35" s="404">
        <v>171115442</v>
      </c>
      <c r="F35" s="415" t="str">
        <f t="shared" si="0"/>
        <v>Í1+/LÈ2NÎ</v>
      </c>
    </row>
    <row r="36" spans="1:6" ht="20.399999999999999" hidden="1">
      <c r="A36" s="403" t="s">
        <v>24097</v>
      </c>
      <c r="B36">
        <v>20000</v>
      </c>
      <c r="C36" t="s">
        <v>24098</v>
      </c>
      <c r="D36">
        <v>567</v>
      </c>
      <c r="F36" s="415" t="e">
        <f t="shared" si="0"/>
        <v>#VALUE!</v>
      </c>
    </row>
    <row r="37" spans="1:6" ht="20.399999999999999">
      <c r="A37" s="403" t="s">
        <v>24099</v>
      </c>
      <c r="B37">
        <v>8800</v>
      </c>
      <c r="C37" t="s">
        <v>24100</v>
      </c>
      <c r="D37">
        <v>12</v>
      </c>
      <c r="E37" s="404">
        <v>171115377</v>
      </c>
      <c r="F37" s="415" t="str">
        <f t="shared" si="0"/>
        <v>Í1+/EÈ7PÎ</v>
      </c>
    </row>
    <row r="38" spans="1:6" ht="20.399999999999999">
      <c r="A38" s="403" t="s">
        <v>24101</v>
      </c>
      <c r="B38">
        <v>3400</v>
      </c>
      <c r="C38" t="s">
        <v>24102</v>
      </c>
      <c r="D38">
        <v>96</v>
      </c>
      <c r="E38" s="404">
        <v>171115446</v>
      </c>
      <c r="F38" s="415" t="str">
        <f t="shared" si="0"/>
        <v>Í1+/LÈ6fÎ</v>
      </c>
    </row>
    <row r="39" spans="1:6" ht="20.399999999999999">
      <c r="A39" s="403" t="s">
        <v>24103</v>
      </c>
      <c r="B39">
        <v>13600</v>
      </c>
      <c r="C39" t="s">
        <v>24104</v>
      </c>
      <c r="D39">
        <v>95</v>
      </c>
      <c r="E39" s="404">
        <v>171115445</v>
      </c>
      <c r="F39" s="415" t="str">
        <f t="shared" si="0"/>
        <v>Í1+/LÈ5`Î</v>
      </c>
    </row>
    <row r="40" spans="1:6" ht="20.399999999999999">
      <c r="A40" s="403" t="s">
        <v>24105</v>
      </c>
      <c r="B40">
        <v>10400</v>
      </c>
      <c r="C40" t="s">
        <v>24106</v>
      </c>
      <c r="D40">
        <v>93</v>
      </c>
      <c r="E40" s="404">
        <v>171115444</v>
      </c>
      <c r="F40" s="415" t="str">
        <f t="shared" si="0"/>
        <v>Í1+/LÈ4ZÎ</v>
      </c>
    </row>
    <row r="41" spans="1:6" ht="20.399999999999999">
      <c r="A41" s="403" t="s">
        <v>24107</v>
      </c>
      <c r="B41">
        <v>4700</v>
      </c>
      <c r="C41" t="s">
        <v>24108</v>
      </c>
      <c r="D41">
        <v>220</v>
      </c>
      <c r="E41" s="404">
        <v>171112422</v>
      </c>
      <c r="F41" s="415" t="str">
        <f t="shared" si="0"/>
        <v>Í1+,JÈ2=Î</v>
      </c>
    </row>
    <row r="42" spans="1:6" ht="20.399999999999999">
      <c r="A42" s="403" t="s">
        <v>24109</v>
      </c>
      <c r="B42">
        <v>20000</v>
      </c>
      <c r="C42" t="s">
        <v>24110</v>
      </c>
      <c r="D42">
        <v>221</v>
      </c>
      <c r="E42" s="404">
        <v>171112423</v>
      </c>
      <c r="F42" s="415" t="str">
        <f t="shared" si="0"/>
        <v>Í1+,JÈ3CÎ</v>
      </c>
    </row>
    <row r="43" spans="1:6" ht="20.399999999999999" hidden="1">
      <c r="A43" s="403" t="s">
        <v>24111</v>
      </c>
      <c r="B43">
        <v>24800</v>
      </c>
      <c r="C43" t="s">
        <v>24112</v>
      </c>
      <c r="D43">
        <v>565</v>
      </c>
      <c r="F43" s="415" t="e">
        <f t="shared" si="0"/>
        <v>#VALUE!</v>
      </c>
    </row>
    <row r="44" spans="1:6" ht="20.399999999999999" hidden="1">
      <c r="A44" s="403" t="s">
        <v>24113</v>
      </c>
      <c r="B44">
        <v>24800</v>
      </c>
      <c r="C44" t="s">
        <v>24114</v>
      </c>
      <c r="D44">
        <v>564</v>
      </c>
      <c r="F44" s="415" t="e">
        <f t="shared" si="0"/>
        <v>#VALUE!</v>
      </c>
    </row>
    <row r="45" spans="1:6" ht="20.399999999999999">
      <c r="A45" s="403" t="s">
        <v>24115</v>
      </c>
      <c r="B45">
        <v>10400</v>
      </c>
      <c r="C45" t="s">
        <v>24116</v>
      </c>
      <c r="D45">
        <v>232</v>
      </c>
      <c r="E45" s="404">
        <v>171107690</v>
      </c>
      <c r="F45" s="415" t="str">
        <f t="shared" si="0"/>
        <v>Í1+'eÈ0'Î</v>
      </c>
    </row>
    <row r="46" spans="1:6" ht="20.399999999999999">
      <c r="A46" s="403" t="s">
        <v>24117</v>
      </c>
      <c r="B46">
        <v>28000</v>
      </c>
      <c r="C46" t="s">
        <v>24118</v>
      </c>
      <c r="D46">
        <v>234</v>
      </c>
      <c r="E46" s="404">
        <v>171107692</v>
      </c>
      <c r="F46" s="415" t="str">
        <f t="shared" si="0"/>
        <v>Í1+'eÈ23Î</v>
      </c>
    </row>
    <row r="47" spans="1:6" ht="20.399999999999999">
      <c r="A47" s="403" t="s">
        <v>24119</v>
      </c>
      <c r="B47">
        <v>47200</v>
      </c>
      <c r="C47" t="s">
        <v>24120</v>
      </c>
      <c r="D47">
        <v>311</v>
      </c>
      <c r="E47" s="404">
        <v>171107645</v>
      </c>
      <c r="F47" s="415" t="str">
        <f t="shared" si="0"/>
        <v>Í1+'`È51Î</v>
      </c>
    </row>
    <row r="48" spans="1:6" ht="20.399999999999999">
      <c r="A48" s="403" t="s">
        <v>24121</v>
      </c>
      <c r="B48">
        <v>28000</v>
      </c>
      <c r="C48" t="s">
        <v>24122</v>
      </c>
      <c r="D48">
        <v>21</v>
      </c>
      <c r="E48" s="404">
        <v>171112211</v>
      </c>
      <c r="F48" s="415" t="str">
        <f t="shared" si="0"/>
        <v>Í1+,5È1JÎ</v>
      </c>
    </row>
    <row r="49" spans="1:6" ht="20.399999999999999">
      <c r="A49" s="403" t="s">
        <v>24123</v>
      </c>
      <c r="B49">
        <v>8800</v>
      </c>
      <c r="C49" t="s">
        <v>24124</v>
      </c>
      <c r="D49">
        <v>150</v>
      </c>
      <c r="E49" s="404">
        <v>171112354</v>
      </c>
      <c r="F49" s="415" t="str">
        <f t="shared" si="0"/>
        <v>Í1+,CÈ4-Î</v>
      </c>
    </row>
    <row r="50" spans="1:6" ht="20.399999999999999">
      <c r="A50" s="403" t="s">
        <v>24125</v>
      </c>
      <c r="B50">
        <v>15200</v>
      </c>
      <c r="C50" t="s">
        <v>24126</v>
      </c>
      <c r="D50">
        <v>149</v>
      </c>
      <c r="E50" s="404">
        <v>171112353</v>
      </c>
      <c r="F50" s="415" t="str">
        <f t="shared" si="0"/>
        <v>Í1+,CÈ3'Î</v>
      </c>
    </row>
    <row r="51" spans="1:6" ht="20.399999999999999">
      <c r="A51" s="403" t="s">
        <v>24127</v>
      </c>
      <c r="B51">
        <v>13600</v>
      </c>
      <c r="C51" t="s">
        <v>24128</v>
      </c>
      <c r="D51">
        <v>151</v>
      </c>
      <c r="E51" s="404">
        <v>171112355</v>
      </c>
      <c r="F51" s="415" t="str">
        <f t="shared" si="0"/>
        <v>Í1+,CÈ53Î</v>
      </c>
    </row>
    <row r="52" spans="1:6" ht="20.399999999999999" hidden="1">
      <c r="A52" s="403" t="s">
        <v>24129</v>
      </c>
      <c r="B52">
        <v>32800</v>
      </c>
      <c r="C52" t="s">
        <v>24130</v>
      </c>
      <c r="D52">
        <v>501</v>
      </c>
      <c r="F52" s="415" t="e">
        <f t="shared" si="0"/>
        <v>#VALUE!</v>
      </c>
    </row>
    <row r="53" spans="1:6" ht="20.399999999999999" hidden="1">
      <c r="A53" s="403" t="s">
        <v>24131</v>
      </c>
      <c r="B53">
        <v>32800</v>
      </c>
      <c r="C53" t="s">
        <v>24132</v>
      </c>
      <c r="D53">
        <v>500</v>
      </c>
      <c r="F53" s="415" t="e">
        <f t="shared" si="0"/>
        <v>#VALUE!</v>
      </c>
    </row>
    <row r="54" spans="1:6" ht="20.399999999999999">
      <c r="A54" s="403" t="s">
        <v>24133</v>
      </c>
      <c r="B54">
        <v>18400</v>
      </c>
      <c r="C54" t="s">
        <v>24134</v>
      </c>
      <c r="D54">
        <v>115</v>
      </c>
      <c r="E54" s="404">
        <v>171112739</v>
      </c>
      <c r="F54" s="415" t="str">
        <f t="shared" si="0"/>
        <v>Í1+,iÈ9|Î</v>
      </c>
    </row>
    <row r="55" spans="1:6" ht="20.399999999999999">
      <c r="A55" s="403" t="s">
        <v>24135</v>
      </c>
      <c r="B55">
        <v>45600</v>
      </c>
      <c r="C55" t="s">
        <v>24136</v>
      </c>
      <c r="D55">
        <v>339</v>
      </c>
      <c r="E55" s="404">
        <v>171110289</v>
      </c>
      <c r="F55" s="415" t="str">
        <f t="shared" si="0"/>
        <v>Í1+*&lt;È9)Î</v>
      </c>
    </row>
    <row r="56" spans="1:6" ht="20.399999999999999">
      <c r="A56" s="403" t="s">
        <v>24137</v>
      </c>
      <c r="B56">
        <v>8800</v>
      </c>
      <c r="C56" t="s">
        <v>24138</v>
      </c>
      <c r="D56">
        <v>358</v>
      </c>
      <c r="E56" s="404">
        <v>171108511</v>
      </c>
      <c r="F56" s="415" t="str">
        <f t="shared" si="0"/>
        <v>Í1+(SÈ1OÎ</v>
      </c>
    </row>
    <row r="57" spans="1:6" ht="20.399999999999999" hidden="1">
      <c r="A57" s="403" t="s">
        <v>24139</v>
      </c>
      <c r="B57">
        <v>18400</v>
      </c>
      <c r="C57" t="s">
        <v>24140</v>
      </c>
      <c r="D57">
        <v>545</v>
      </c>
      <c r="F57" s="415" t="e">
        <f t="shared" si="0"/>
        <v>#VALUE!</v>
      </c>
    </row>
    <row r="58" spans="1:6" ht="20.399999999999999" hidden="1">
      <c r="A58" s="403" t="s">
        <v>24141</v>
      </c>
      <c r="B58">
        <v>15200</v>
      </c>
      <c r="C58" t="s">
        <v>24142</v>
      </c>
      <c r="D58">
        <v>514</v>
      </c>
      <c r="F58" s="415" t="e">
        <f t="shared" si="0"/>
        <v>#VALUE!</v>
      </c>
    </row>
    <row r="59" spans="1:6" ht="20.399999999999999">
      <c r="A59" s="403" t="s">
        <v>24143</v>
      </c>
      <c r="B59">
        <v>103200</v>
      </c>
      <c r="C59" t="s">
        <v>24144</v>
      </c>
      <c r="D59">
        <v>268</v>
      </c>
      <c r="E59" s="404">
        <v>171109408</v>
      </c>
      <c r="F59" s="415" t="str">
        <f t="shared" si="0"/>
        <v>Í1+)HÈ8PÎ</v>
      </c>
    </row>
    <row r="60" spans="1:6" ht="20.399999999999999">
      <c r="A60" s="403" t="s">
        <v>24145</v>
      </c>
      <c r="B60">
        <v>223200</v>
      </c>
      <c r="C60" t="s">
        <v>24146</v>
      </c>
      <c r="D60">
        <v>249</v>
      </c>
      <c r="E60" s="404">
        <v>171113493</v>
      </c>
      <c r="F60" s="415" t="str">
        <f t="shared" si="0"/>
        <v>Í1+-QÈ3bÎ</v>
      </c>
    </row>
    <row r="61" spans="1:6" ht="20.399999999999999">
      <c r="A61" s="403" t="s">
        <v>24147</v>
      </c>
      <c r="B61">
        <v>42400</v>
      </c>
      <c r="C61" t="s">
        <v>24148</v>
      </c>
      <c r="D61">
        <v>250</v>
      </c>
      <c r="E61" s="404">
        <v>171119039</v>
      </c>
      <c r="F61" s="415" t="str">
        <f t="shared" si="0"/>
        <v>Í1+3#È9GÎ</v>
      </c>
    </row>
    <row r="62" spans="1:6" ht="20.399999999999999">
      <c r="A62" s="403" t="s">
        <v>24149</v>
      </c>
      <c r="B62">
        <v>3400</v>
      </c>
      <c r="C62" t="s">
        <v>24150</v>
      </c>
      <c r="D62">
        <v>460</v>
      </c>
      <c r="E62" s="404">
        <v>171115762</v>
      </c>
      <c r="F62" s="415" t="str">
        <f t="shared" si="0"/>
        <v>Í1+/lÈ2gÎ</v>
      </c>
    </row>
    <row r="63" spans="1:6" ht="20.399999999999999">
      <c r="A63" s="403" t="s">
        <v>24151</v>
      </c>
      <c r="B63">
        <v>84000</v>
      </c>
      <c r="C63" t="s">
        <v>24152</v>
      </c>
      <c r="D63">
        <v>45</v>
      </c>
      <c r="E63" s="404">
        <v>171118868</v>
      </c>
      <c r="F63" s="415" t="str">
        <f t="shared" si="0"/>
        <v>Í1+2vÈ8UÎ</v>
      </c>
    </row>
    <row r="64" spans="1:6" ht="20.399999999999999" hidden="1">
      <c r="A64" s="403" t="s">
        <v>24153</v>
      </c>
      <c r="B64">
        <v>8800</v>
      </c>
      <c r="C64" t="s">
        <v>24154</v>
      </c>
      <c r="D64">
        <v>528</v>
      </c>
      <c r="F64" s="415" t="e">
        <f t="shared" si="0"/>
        <v>#VALUE!</v>
      </c>
    </row>
    <row r="65" spans="1:6" ht="20.399999999999999">
      <c r="A65" s="403" t="s">
        <v>24155</v>
      </c>
      <c r="B65">
        <v>23200</v>
      </c>
      <c r="C65" t="s">
        <v>24156</v>
      </c>
      <c r="D65">
        <v>91</v>
      </c>
      <c r="E65" s="404">
        <v>171106277</v>
      </c>
      <c r="F65" s="415" t="str">
        <f t="shared" si="0"/>
        <v>Í1+&amp;;È7tÎ</v>
      </c>
    </row>
    <row r="66" spans="1:6" ht="20.399999999999999" hidden="1">
      <c r="A66" s="403" t="s">
        <v>24157</v>
      </c>
      <c r="B66">
        <v>18400</v>
      </c>
      <c r="C66" t="s">
        <v>24158</v>
      </c>
      <c r="D66">
        <v>527</v>
      </c>
      <c r="F66" s="415" t="e">
        <f t="shared" si="0"/>
        <v>#VALUE!</v>
      </c>
    </row>
    <row r="67" spans="1:6" ht="20.399999999999999">
      <c r="A67" s="403" t="s">
        <v>24159</v>
      </c>
      <c r="B67">
        <v>10400</v>
      </c>
      <c r="C67" t="s">
        <v>24160</v>
      </c>
      <c r="D67">
        <v>42</v>
      </c>
      <c r="E67" s="404">
        <v>171105842</v>
      </c>
      <c r="F67" s="415" t="str">
        <f t="shared" ref="F67:F130" si="1">Code128(E67)</f>
        <v>Í1+%tÈ2iÎ</v>
      </c>
    </row>
    <row r="68" spans="1:6" ht="20.399999999999999">
      <c r="A68" s="403" t="s">
        <v>24161</v>
      </c>
      <c r="B68">
        <v>39200</v>
      </c>
      <c r="C68" t="s">
        <v>24162</v>
      </c>
      <c r="D68">
        <v>301</v>
      </c>
      <c r="E68" s="404">
        <v>171112490</v>
      </c>
      <c r="F68" s="415" t="str">
        <f t="shared" si="1"/>
        <v>Í1+,QÈ0MÎ</v>
      </c>
    </row>
    <row r="69" spans="1:6" ht="20.399999999999999">
      <c r="A69" s="403" t="s">
        <v>24163</v>
      </c>
      <c r="B69">
        <v>13600</v>
      </c>
      <c r="C69" t="s">
        <v>24164</v>
      </c>
      <c r="D69">
        <v>51</v>
      </c>
      <c r="E69" s="404">
        <v>171107973</v>
      </c>
      <c r="F69" s="415" t="str">
        <f t="shared" si="1"/>
        <v>Í1+'ÅÈ3BÎ</v>
      </c>
    </row>
    <row r="70" spans="1:6" ht="20.399999999999999">
      <c r="A70" s="403" t="s">
        <v>19404</v>
      </c>
      <c r="B70">
        <v>20000</v>
      </c>
      <c r="C70" t="s">
        <v>24165</v>
      </c>
      <c r="D70">
        <v>167</v>
      </c>
      <c r="E70" s="404">
        <v>171109352</v>
      </c>
      <c r="F70" s="415" t="str">
        <f t="shared" si="1"/>
        <v>Í1+)CÈ2ÃÎ</v>
      </c>
    </row>
    <row r="71" spans="1:6" ht="20.399999999999999">
      <c r="A71" s="403" t="s">
        <v>24166</v>
      </c>
      <c r="B71">
        <v>32800</v>
      </c>
      <c r="C71" t="s">
        <v>24167</v>
      </c>
      <c r="D71">
        <v>33</v>
      </c>
      <c r="E71" s="404">
        <v>171115397</v>
      </c>
      <c r="F71" s="415" t="str">
        <f t="shared" si="1"/>
        <v>Í1+/GÈ7XÎ</v>
      </c>
    </row>
    <row r="72" spans="1:6" ht="20.399999999999999" hidden="1">
      <c r="A72" s="403" t="s">
        <v>24168</v>
      </c>
      <c r="B72">
        <v>20000</v>
      </c>
      <c r="C72" t="s">
        <v>24169</v>
      </c>
      <c r="D72">
        <v>542</v>
      </c>
      <c r="F72" s="415" t="e">
        <f t="shared" si="1"/>
        <v>#VALUE!</v>
      </c>
    </row>
    <row r="73" spans="1:6" ht="20.399999999999999">
      <c r="A73" s="403" t="s">
        <v>24170</v>
      </c>
      <c r="B73">
        <v>18400</v>
      </c>
      <c r="C73" t="s">
        <v>24171</v>
      </c>
      <c r="D73">
        <v>366</v>
      </c>
      <c r="E73" s="404">
        <v>171108517</v>
      </c>
      <c r="F73" s="415" t="str">
        <f t="shared" si="1"/>
        <v>Í1+(SÈ7sÎ</v>
      </c>
    </row>
    <row r="74" spans="1:6" ht="20.399999999999999">
      <c r="A74" s="403" t="s">
        <v>9413</v>
      </c>
      <c r="B74">
        <v>16800</v>
      </c>
      <c r="C74" t="s">
        <v>24172</v>
      </c>
      <c r="D74">
        <v>471</v>
      </c>
      <c r="E74" s="404">
        <v>171112196</v>
      </c>
      <c r="F74" s="415" t="str">
        <f t="shared" si="1"/>
        <v>Í1+,3È6`Î</v>
      </c>
    </row>
    <row r="75" spans="1:6" ht="20.399999999999999">
      <c r="A75" s="403" t="s">
        <v>24173</v>
      </c>
      <c r="B75">
        <v>154400</v>
      </c>
      <c r="C75" t="s">
        <v>24174</v>
      </c>
      <c r="D75">
        <v>474</v>
      </c>
      <c r="E75" s="404">
        <v>171105879</v>
      </c>
      <c r="F75" s="415" t="str">
        <f t="shared" si="1"/>
        <v>Í1+%wÈ98Î</v>
      </c>
    </row>
    <row r="76" spans="1:6" ht="20.399999999999999" hidden="1">
      <c r="A76" s="403" t="s">
        <v>5342</v>
      </c>
      <c r="B76">
        <v>12000</v>
      </c>
      <c r="C76" t="s">
        <v>24175</v>
      </c>
      <c r="D76">
        <v>252</v>
      </c>
      <c r="F76" s="415" t="e">
        <f t="shared" si="1"/>
        <v>#VALUE!</v>
      </c>
    </row>
    <row r="77" spans="1:6" ht="20.399999999999999" hidden="1">
      <c r="A77" s="403" t="s">
        <v>24176</v>
      </c>
      <c r="B77">
        <v>29600</v>
      </c>
      <c r="C77" t="s">
        <v>24177</v>
      </c>
      <c r="D77">
        <v>566</v>
      </c>
      <c r="F77" s="415" t="e">
        <f t="shared" si="1"/>
        <v>#VALUE!</v>
      </c>
    </row>
    <row r="78" spans="1:6" ht="20.399999999999999">
      <c r="A78" s="403" t="s">
        <v>24178</v>
      </c>
      <c r="B78">
        <v>15200</v>
      </c>
      <c r="C78" t="s">
        <v>24179</v>
      </c>
      <c r="D78">
        <v>113</v>
      </c>
      <c r="E78" s="404">
        <v>171115461</v>
      </c>
      <c r="F78" s="415" t="str">
        <f t="shared" si="1"/>
        <v>Í1+/NÈ1PÎ</v>
      </c>
    </row>
    <row r="79" spans="1:6" ht="20.399999999999999" hidden="1">
      <c r="A79" s="403" t="s">
        <v>24180</v>
      </c>
      <c r="B79">
        <v>103200</v>
      </c>
      <c r="C79" t="s">
        <v>24181</v>
      </c>
      <c r="D79">
        <v>559</v>
      </c>
      <c r="F79" s="415" t="e">
        <f t="shared" si="1"/>
        <v>#VALUE!</v>
      </c>
    </row>
    <row r="80" spans="1:6" ht="20.399999999999999">
      <c r="A80" s="403" t="s">
        <v>24182</v>
      </c>
      <c r="B80">
        <v>32800</v>
      </c>
      <c r="C80" t="s">
        <v>24183</v>
      </c>
      <c r="D80">
        <v>120</v>
      </c>
      <c r="E80" s="404">
        <v>171118925</v>
      </c>
      <c r="F80" s="415" t="str">
        <f t="shared" si="1"/>
        <v>Í1+2|È5[Î</v>
      </c>
    </row>
    <row r="81" spans="1:6" ht="20.399999999999999">
      <c r="A81" s="403" t="s">
        <v>1526</v>
      </c>
      <c r="B81">
        <v>39200</v>
      </c>
      <c r="C81" t="s">
        <v>24184</v>
      </c>
      <c r="D81">
        <v>418</v>
      </c>
      <c r="E81" s="404">
        <v>171108563</v>
      </c>
      <c r="F81" s="415" t="str">
        <f t="shared" si="1"/>
        <v>Í1+(XÈ3oÎ</v>
      </c>
    </row>
    <row r="82" spans="1:6" ht="20.399999999999999">
      <c r="A82" s="403" t="s">
        <v>24185</v>
      </c>
      <c r="B82">
        <v>12000</v>
      </c>
      <c r="C82" t="s">
        <v>24186</v>
      </c>
      <c r="D82">
        <v>383</v>
      </c>
      <c r="E82" s="404">
        <v>171107544</v>
      </c>
      <c r="F82" s="415" t="str">
        <f t="shared" si="1"/>
        <v>Í1+'VÈ4jÎ</v>
      </c>
    </row>
    <row r="83" spans="1:6" ht="20.399999999999999" hidden="1">
      <c r="A83" s="403" t="s">
        <v>24187</v>
      </c>
      <c r="B83">
        <v>12000</v>
      </c>
      <c r="C83" t="s">
        <v>24188</v>
      </c>
      <c r="D83">
        <v>331</v>
      </c>
      <c r="F83" s="415" t="e">
        <f t="shared" si="1"/>
        <v>#VALUE!</v>
      </c>
    </row>
    <row r="84" spans="1:6" ht="20.399999999999999" hidden="1">
      <c r="A84" s="403" t="s">
        <v>24189</v>
      </c>
      <c r="B84">
        <v>15200</v>
      </c>
      <c r="C84" t="s">
        <v>24190</v>
      </c>
      <c r="D84">
        <v>581</v>
      </c>
      <c r="F84" s="415" t="e">
        <f t="shared" si="1"/>
        <v>#VALUE!</v>
      </c>
    </row>
    <row r="85" spans="1:6" ht="20.399999999999999">
      <c r="A85" s="403" t="s">
        <v>24191</v>
      </c>
      <c r="B85">
        <v>112800</v>
      </c>
      <c r="C85" t="s">
        <v>24192</v>
      </c>
      <c r="D85">
        <v>22</v>
      </c>
      <c r="E85" s="404">
        <v>171106178</v>
      </c>
      <c r="F85" s="415" t="str">
        <f t="shared" si="1"/>
        <v>Í1+&amp;1È8RÎ</v>
      </c>
    </row>
    <row r="86" spans="1:6" ht="20.399999999999999">
      <c r="A86" s="403" t="s">
        <v>24193</v>
      </c>
      <c r="B86">
        <v>7200</v>
      </c>
      <c r="C86" t="s">
        <v>24194</v>
      </c>
      <c r="D86">
        <v>132</v>
      </c>
      <c r="E86" s="404">
        <v>171118935</v>
      </c>
      <c r="F86" s="415" t="str">
        <f t="shared" si="1"/>
        <v>Í1+2}È5_Î</v>
      </c>
    </row>
    <row r="87" spans="1:6" ht="20.399999999999999">
      <c r="A87" s="403" t="s">
        <v>24195</v>
      </c>
      <c r="B87">
        <v>10400</v>
      </c>
      <c r="C87" t="s">
        <v>24196</v>
      </c>
      <c r="D87">
        <v>169</v>
      </c>
      <c r="E87" s="404">
        <v>171108251</v>
      </c>
      <c r="F87" s="415" t="str">
        <f t="shared" si="1"/>
        <v>Í1+(9È1NÎ</v>
      </c>
    </row>
    <row r="88" spans="1:6" ht="20.399999999999999">
      <c r="A88" s="403" t="s">
        <v>24197</v>
      </c>
      <c r="B88">
        <v>10400</v>
      </c>
      <c r="C88" t="s">
        <v>24198</v>
      </c>
      <c r="D88">
        <v>371</v>
      </c>
      <c r="E88" s="404">
        <v>171107588</v>
      </c>
      <c r="F88" s="415" t="str">
        <f t="shared" si="1"/>
        <v>Í1+'ZÈ8+Î</v>
      </c>
    </row>
    <row r="89" spans="1:6" ht="20.399999999999999" hidden="1">
      <c r="A89" s="403" t="s">
        <v>24199</v>
      </c>
      <c r="B89">
        <v>20000</v>
      </c>
      <c r="C89" t="s">
        <v>24200</v>
      </c>
      <c r="D89">
        <v>503</v>
      </c>
      <c r="F89" s="415" t="e">
        <f t="shared" si="1"/>
        <v>#VALUE!</v>
      </c>
    </row>
    <row r="90" spans="1:6" ht="20.399999999999999" hidden="1">
      <c r="A90" s="403" t="s">
        <v>24201</v>
      </c>
      <c r="B90">
        <v>23200</v>
      </c>
      <c r="C90" t="s">
        <v>24202</v>
      </c>
      <c r="D90">
        <v>288</v>
      </c>
      <c r="F90" s="415" t="e">
        <f t="shared" si="1"/>
        <v>#VALUE!</v>
      </c>
    </row>
    <row r="91" spans="1:6" ht="20.399999999999999" hidden="1">
      <c r="A91" s="403" t="s">
        <v>24203</v>
      </c>
      <c r="B91">
        <v>7200</v>
      </c>
      <c r="C91" t="s">
        <v>24204</v>
      </c>
      <c r="D91">
        <v>513</v>
      </c>
      <c r="F91" s="415" t="e">
        <f t="shared" si="1"/>
        <v>#VALUE!</v>
      </c>
    </row>
    <row r="92" spans="1:6" ht="20.399999999999999">
      <c r="A92" s="403" t="s">
        <v>24205</v>
      </c>
      <c r="B92">
        <v>28000</v>
      </c>
      <c r="C92" t="s">
        <v>24206</v>
      </c>
      <c r="D92">
        <v>44</v>
      </c>
      <c r="E92" s="404">
        <v>171118867</v>
      </c>
      <c r="F92" s="415" t="str">
        <f t="shared" si="1"/>
        <v>Í1+2vÈ7OÎ</v>
      </c>
    </row>
    <row r="93" spans="1:6" ht="20.399999999999999">
      <c r="A93" s="403" t="s">
        <v>24207</v>
      </c>
      <c r="B93">
        <v>8800</v>
      </c>
      <c r="C93" t="s">
        <v>24208</v>
      </c>
      <c r="D93">
        <v>341</v>
      </c>
      <c r="E93" s="404">
        <v>171108494</v>
      </c>
      <c r="F93" s="415" t="str">
        <f t="shared" si="1"/>
        <v>Í1+(QÈ4YÎ</v>
      </c>
    </row>
    <row r="94" spans="1:6" ht="20.399999999999999" hidden="1">
      <c r="A94" s="403" t="s">
        <v>24209</v>
      </c>
      <c r="B94">
        <v>18400</v>
      </c>
      <c r="C94" t="s">
        <v>24210</v>
      </c>
      <c r="D94">
        <v>527</v>
      </c>
      <c r="F94" s="415" t="e">
        <f t="shared" si="1"/>
        <v>#VALUE!</v>
      </c>
    </row>
    <row r="95" spans="1:6" ht="20.399999999999999">
      <c r="A95" s="403" t="s">
        <v>24211</v>
      </c>
      <c r="B95">
        <v>12000</v>
      </c>
      <c r="C95" t="s">
        <v>24212</v>
      </c>
      <c r="D95">
        <v>349</v>
      </c>
      <c r="E95" s="404">
        <v>171111662</v>
      </c>
      <c r="F95" s="415" t="str">
        <f t="shared" si="1"/>
        <v>Í1++bÈ23Î</v>
      </c>
    </row>
    <row r="96" spans="1:6" ht="20.399999999999999">
      <c r="A96" s="403" t="s">
        <v>24213</v>
      </c>
      <c r="B96">
        <v>10400</v>
      </c>
      <c r="C96" t="s">
        <v>24214</v>
      </c>
      <c r="D96">
        <v>151</v>
      </c>
      <c r="E96" s="404">
        <v>171118952</v>
      </c>
      <c r="F96" s="415" t="str">
        <f t="shared" si="1"/>
        <v>Í1+2ÃÈ2UÎ</v>
      </c>
    </row>
    <row r="97" spans="1:6" ht="20.399999999999999" hidden="1">
      <c r="A97" s="403" t="s">
        <v>24215</v>
      </c>
      <c r="B97">
        <v>26400</v>
      </c>
      <c r="C97" t="s">
        <v>24216</v>
      </c>
      <c r="D97">
        <v>546</v>
      </c>
      <c r="F97" s="415" t="e">
        <f t="shared" si="1"/>
        <v>#VALUE!</v>
      </c>
    </row>
    <row r="98" spans="1:6" ht="20.399999999999999">
      <c r="A98" s="403" t="s">
        <v>24217</v>
      </c>
      <c r="B98">
        <v>104800</v>
      </c>
      <c r="C98" t="s">
        <v>24218</v>
      </c>
      <c r="D98">
        <v>437</v>
      </c>
      <c r="E98" s="404">
        <v>171110397</v>
      </c>
      <c r="F98" s="415" t="str">
        <f t="shared" si="1"/>
        <v>Í1+*GÈ7IÎ</v>
      </c>
    </row>
    <row r="99" spans="1:6" ht="20.399999999999999">
      <c r="A99" s="403" t="s">
        <v>13775</v>
      </c>
      <c r="B99">
        <v>34400</v>
      </c>
      <c r="C99" t="s">
        <v>24219</v>
      </c>
      <c r="D99">
        <v>28</v>
      </c>
      <c r="E99" s="404">
        <v>171108292</v>
      </c>
      <c r="F99" s="415" t="str">
        <f t="shared" si="1"/>
        <v>Í1+(=È2dÎ</v>
      </c>
    </row>
    <row r="100" spans="1:6" ht="20.399999999999999">
      <c r="A100" s="403" t="s">
        <v>24220</v>
      </c>
      <c r="B100">
        <v>3400</v>
      </c>
      <c r="C100" t="s">
        <v>24221</v>
      </c>
      <c r="D100">
        <v>98</v>
      </c>
      <c r="E100" s="404">
        <v>171116294</v>
      </c>
      <c r="F100" s="415" t="str">
        <f t="shared" si="1"/>
        <v>Í1+0=È4!Î</v>
      </c>
    </row>
    <row r="101" spans="1:6" ht="20.399999999999999" hidden="1">
      <c r="A101" s="403" t="s">
        <v>24222</v>
      </c>
      <c r="B101">
        <v>7200</v>
      </c>
      <c r="C101" t="s">
        <v>24223</v>
      </c>
      <c r="D101">
        <v>360</v>
      </c>
      <c r="F101" s="415" t="e">
        <f t="shared" si="1"/>
        <v>#VALUE!</v>
      </c>
    </row>
    <row r="102" spans="1:6" ht="20.399999999999999" hidden="1">
      <c r="A102" s="403" t="s">
        <v>24224</v>
      </c>
      <c r="B102">
        <v>13600</v>
      </c>
      <c r="C102" t="s">
        <v>24225</v>
      </c>
      <c r="D102">
        <v>535</v>
      </c>
      <c r="F102" s="415" t="e">
        <f t="shared" si="1"/>
        <v>#VALUE!</v>
      </c>
    </row>
    <row r="103" spans="1:6" ht="20.399999999999999">
      <c r="A103" s="403" t="s">
        <v>24226</v>
      </c>
      <c r="B103">
        <v>16800</v>
      </c>
      <c r="C103" t="s">
        <v>24227</v>
      </c>
      <c r="D103">
        <v>410</v>
      </c>
      <c r="E103" s="404">
        <v>171115719</v>
      </c>
      <c r="F103" s="415" t="str">
        <f t="shared" si="1"/>
        <v>Í1+/gÈ9}Î</v>
      </c>
    </row>
    <row r="104" spans="1:6" ht="20.399999999999999">
      <c r="A104" s="403" t="s">
        <v>24228</v>
      </c>
      <c r="B104">
        <v>31200</v>
      </c>
      <c r="C104" t="s">
        <v>24229</v>
      </c>
      <c r="D104">
        <v>308</v>
      </c>
      <c r="E104" s="404">
        <v>171109108</v>
      </c>
      <c r="F104" s="415" t="str">
        <f t="shared" si="1"/>
        <v>Í1+)*È8?Î</v>
      </c>
    </row>
    <row r="105" spans="1:6" ht="20.399999999999999" hidden="1">
      <c r="A105" s="403" t="s">
        <v>24230</v>
      </c>
      <c r="B105">
        <v>13600</v>
      </c>
      <c r="C105" t="s">
        <v>24231</v>
      </c>
      <c r="D105">
        <v>482</v>
      </c>
      <c r="F105" s="415" t="e">
        <f t="shared" si="1"/>
        <v>#VALUE!</v>
      </c>
    </row>
    <row r="106" spans="1:6" ht="20.399999999999999" hidden="1">
      <c r="A106" s="403" t="s">
        <v>24232</v>
      </c>
      <c r="B106">
        <v>3400</v>
      </c>
      <c r="C106" t="s">
        <v>24233</v>
      </c>
      <c r="D106">
        <v>540</v>
      </c>
      <c r="F106" s="415" t="e">
        <f t="shared" si="1"/>
        <v>#VALUE!</v>
      </c>
    </row>
    <row r="107" spans="1:6" ht="20.399999999999999">
      <c r="A107" s="403" t="s">
        <v>24234</v>
      </c>
      <c r="B107">
        <v>96800</v>
      </c>
      <c r="C107" t="s">
        <v>24235</v>
      </c>
      <c r="D107">
        <v>429</v>
      </c>
      <c r="E107" s="404">
        <v>171106016</v>
      </c>
      <c r="F107" s="415" t="str">
        <f t="shared" si="1"/>
        <v>Í1+&amp;!È6mÎ</v>
      </c>
    </row>
    <row r="108" spans="1:6" ht="20.399999999999999">
      <c r="A108" s="403" t="s">
        <v>24236</v>
      </c>
      <c r="B108">
        <v>13600</v>
      </c>
      <c r="C108" t="s">
        <v>24237</v>
      </c>
      <c r="D108">
        <v>248</v>
      </c>
      <c r="E108" s="404">
        <v>171111749</v>
      </c>
      <c r="F108" s="415" t="str">
        <f t="shared" si="1"/>
        <v>Í1++jÈ9}Î</v>
      </c>
    </row>
    <row r="109" spans="1:6" ht="20.399999999999999">
      <c r="A109" s="403" t="s">
        <v>24238</v>
      </c>
      <c r="B109">
        <v>16800</v>
      </c>
      <c r="C109" t="s">
        <v>24239</v>
      </c>
      <c r="D109">
        <v>245</v>
      </c>
      <c r="E109" s="404">
        <v>171109105</v>
      </c>
      <c r="F109" s="415" t="str">
        <f t="shared" si="1"/>
        <v>Í1+)*È5-Î</v>
      </c>
    </row>
    <row r="110" spans="1:6" ht="20.399999999999999">
      <c r="A110" s="403" t="s">
        <v>24240</v>
      </c>
      <c r="B110">
        <v>61600</v>
      </c>
      <c r="C110" t="s">
        <v>24241</v>
      </c>
      <c r="D110">
        <v>27</v>
      </c>
      <c r="E110" s="404">
        <v>171106246</v>
      </c>
      <c r="F110" s="415" t="str">
        <f t="shared" si="1"/>
        <v>Í1+&amp;8È6bÎ</v>
      </c>
    </row>
    <row r="111" spans="1:6" ht="20.399999999999999">
      <c r="A111" s="403" t="s">
        <v>24242</v>
      </c>
      <c r="B111">
        <v>16800</v>
      </c>
      <c r="C111" t="s">
        <v>24243</v>
      </c>
      <c r="D111">
        <v>117</v>
      </c>
      <c r="E111" s="404">
        <v>171111383</v>
      </c>
      <c r="F111" s="415" t="str">
        <f t="shared" si="1"/>
        <v>Í1++FÈ30Î</v>
      </c>
    </row>
    <row r="112" spans="1:6" ht="20.399999999999999">
      <c r="A112" s="403" t="s">
        <v>19430</v>
      </c>
      <c r="B112">
        <v>63200</v>
      </c>
      <c r="C112" t="s">
        <v>24244</v>
      </c>
      <c r="D112">
        <v>386</v>
      </c>
      <c r="E112" s="404">
        <v>171110176</v>
      </c>
      <c r="F112" s="415" t="str">
        <f t="shared" si="1"/>
        <v>Í1+*1È6RÎ</v>
      </c>
    </row>
    <row r="113" spans="1:6" ht="20.399999999999999">
      <c r="A113" s="403" t="s">
        <v>24245</v>
      </c>
      <c r="B113">
        <v>42400</v>
      </c>
      <c r="C113" t="s">
        <v>24246</v>
      </c>
      <c r="D113">
        <v>323</v>
      </c>
      <c r="E113" s="404">
        <v>171108480</v>
      </c>
      <c r="F113" s="415" t="str">
        <f t="shared" si="1"/>
        <v>Í1+(PÈ0=Î</v>
      </c>
    </row>
    <row r="114" spans="1:6" ht="20.399999999999999" hidden="1">
      <c r="A114" s="403" t="s">
        <v>24247</v>
      </c>
      <c r="B114">
        <v>32800</v>
      </c>
      <c r="C114" t="s">
        <v>24248</v>
      </c>
      <c r="D114">
        <v>367</v>
      </c>
      <c r="F114" s="415" t="e">
        <f t="shared" si="1"/>
        <v>#VALUE!</v>
      </c>
    </row>
    <row r="115" spans="1:6" ht="20.399999999999999" hidden="1">
      <c r="A115" s="403" t="s">
        <v>24249</v>
      </c>
      <c r="B115">
        <v>8800</v>
      </c>
      <c r="C115" t="s">
        <v>24250</v>
      </c>
      <c r="D115">
        <v>388</v>
      </c>
      <c r="F115" s="415" t="e">
        <f t="shared" si="1"/>
        <v>#VALUE!</v>
      </c>
    </row>
    <row r="116" spans="1:6" ht="20.399999999999999">
      <c r="A116" s="403" t="s">
        <v>24251</v>
      </c>
      <c r="B116">
        <v>15200</v>
      </c>
      <c r="C116" t="s">
        <v>24252</v>
      </c>
      <c r="D116">
        <v>4</v>
      </c>
      <c r="E116" s="404">
        <v>171113191</v>
      </c>
      <c r="F116" s="415" t="str">
        <f t="shared" si="1"/>
        <v>Í1+-3È1EÎ</v>
      </c>
    </row>
    <row r="117" spans="1:6" ht="20.399999999999999">
      <c r="A117" s="403" t="s">
        <v>24253</v>
      </c>
      <c r="B117">
        <v>3400</v>
      </c>
      <c r="C117" t="s">
        <v>24254</v>
      </c>
      <c r="D117">
        <v>473</v>
      </c>
      <c r="E117" s="404">
        <v>171115360</v>
      </c>
      <c r="F117" s="415" t="str">
        <f t="shared" si="1"/>
        <v>Í1+/DÈ0"Î</v>
      </c>
    </row>
    <row r="118" spans="1:6" ht="20.399999999999999">
      <c r="A118" s="403" t="s">
        <v>24255</v>
      </c>
      <c r="B118">
        <v>3400</v>
      </c>
      <c r="C118" t="s">
        <v>24256</v>
      </c>
      <c r="D118">
        <v>471</v>
      </c>
      <c r="E118" s="404">
        <v>171115358</v>
      </c>
      <c r="F118" s="415" t="str">
        <f t="shared" si="1"/>
        <v>Í1+/CÈ8NÎ</v>
      </c>
    </row>
    <row r="119" spans="1:6" ht="20.399999999999999" hidden="1">
      <c r="A119" s="403" t="s">
        <v>24257</v>
      </c>
      <c r="B119">
        <v>29600</v>
      </c>
      <c r="C119" t="s">
        <v>24258</v>
      </c>
      <c r="D119">
        <v>590</v>
      </c>
      <c r="F119" s="415" t="e">
        <f t="shared" si="1"/>
        <v>#VALUE!</v>
      </c>
    </row>
    <row r="120" spans="1:6" ht="20.399999999999999">
      <c r="A120" s="403" t="s">
        <v>24259</v>
      </c>
      <c r="B120">
        <v>7200</v>
      </c>
      <c r="C120" t="s">
        <v>24260</v>
      </c>
      <c r="D120">
        <v>48</v>
      </c>
      <c r="E120" s="404">
        <v>171116252</v>
      </c>
      <c r="F120" s="415" t="str">
        <f t="shared" si="1"/>
        <v>Í1+09È2lÎ</v>
      </c>
    </row>
    <row r="121" spans="1:6" ht="20.399999999999999" hidden="1">
      <c r="A121" s="403" t="s">
        <v>24261</v>
      </c>
      <c r="B121">
        <v>29600</v>
      </c>
      <c r="C121" t="s">
        <v>24262</v>
      </c>
      <c r="D121">
        <v>31</v>
      </c>
      <c r="F121" s="415" t="e">
        <f t="shared" si="1"/>
        <v>#VALUE!</v>
      </c>
    </row>
    <row r="122" spans="1:6" ht="20.399999999999999">
      <c r="A122" s="403" t="s">
        <v>24263</v>
      </c>
      <c r="B122">
        <v>52000</v>
      </c>
      <c r="C122" t="s">
        <v>24264</v>
      </c>
      <c r="D122">
        <v>108</v>
      </c>
      <c r="E122" s="404">
        <v>171110314</v>
      </c>
      <c r="F122" s="415" t="str">
        <f t="shared" si="1"/>
        <v>Í1+*?È4~Î</v>
      </c>
    </row>
    <row r="123" spans="1:6" ht="20.399999999999999">
      <c r="A123" s="403" t="s">
        <v>24265</v>
      </c>
      <c r="B123">
        <v>8800</v>
      </c>
      <c r="C123" t="s">
        <v>24266</v>
      </c>
      <c r="D123">
        <v>71</v>
      </c>
      <c r="E123" s="404">
        <v>171115039</v>
      </c>
      <c r="F123" s="415" t="str">
        <f t="shared" si="1"/>
        <v>Í1+/#È9;Î</v>
      </c>
    </row>
    <row r="124" spans="1:6" ht="20.399999999999999">
      <c r="A124" s="403" t="s">
        <v>24267</v>
      </c>
      <c r="B124">
        <v>21600</v>
      </c>
      <c r="C124" t="s">
        <v>24268</v>
      </c>
      <c r="D124">
        <v>426</v>
      </c>
      <c r="E124" s="404">
        <v>171111688</v>
      </c>
      <c r="F124" s="415" t="str">
        <f t="shared" si="1"/>
        <v>Í1++dÈ8_Î</v>
      </c>
    </row>
    <row r="125" spans="1:6" ht="20.399999999999999" hidden="1">
      <c r="A125" s="403" t="s">
        <v>24269</v>
      </c>
      <c r="B125">
        <v>21600</v>
      </c>
      <c r="C125" t="s">
        <v>24270</v>
      </c>
      <c r="D125">
        <v>560</v>
      </c>
      <c r="F125" s="415" t="e">
        <f t="shared" si="1"/>
        <v>#VALUE!</v>
      </c>
    </row>
    <row r="126" spans="1:6" ht="20.399999999999999">
      <c r="A126" s="403" t="s">
        <v>24271</v>
      </c>
      <c r="B126">
        <v>26400</v>
      </c>
      <c r="C126" t="s">
        <v>24272</v>
      </c>
      <c r="D126">
        <v>12</v>
      </c>
      <c r="E126" s="404">
        <v>171111723</v>
      </c>
      <c r="F126" s="415" t="str">
        <f t="shared" si="1"/>
        <v>Í1++hÈ3QÎ</v>
      </c>
    </row>
    <row r="127" spans="1:6" ht="20.399999999999999">
      <c r="A127" s="403" t="s">
        <v>24273</v>
      </c>
      <c r="B127">
        <v>20000</v>
      </c>
      <c r="C127" t="s">
        <v>24274</v>
      </c>
      <c r="D127">
        <v>128</v>
      </c>
      <c r="E127" s="404">
        <v>171118931</v>
      </c>
      <c r="F127" s="415" t="str">
        <f t="shared" si="1"/>
        <v>Í1+2}È1GÎ</v>
      </c>
    </row>
    <row r="128" spans="1:6" ht="20.399999999999999">
      <c r="A128" s="403" t="s">
        <v>24275</v>
      </c>
      <c r="B128">
        <v>42400</v>
      </c>
      <c r="C128" t="s">
        <v>24276</v>
      </c>
      <c r="D128">
        <v>351</v>
      </c>
      <c r="E128" s="404">
        <v>171108177</v>
      </c>
      <c r="F128" s="415" t="str">
        <f t="shared" si="1"/>
        <v>Í1+(1È7RÎ</v>
      </c>
    </row>
    <row r="129" spans="1:6" ht="20.399999999999999">
      <c r="A129" s="403" t="s">
        <v>24277</v>
      </c>
      <c r="B129">
        <v>40800</v>
      </c>
      <c r="C129" t="s">
        <v>24278</v>
      </c>
      <c r="D129">
        <v>349</v>
      </c>
      <c r="E129" s="404">
        <v>171106395</v>
      </c>
      <c r="F129" s="415" t="str">
        <f t="shared" si="1"/>
        <v>Í1+&amp;GÈ51Î</v>
      </c>
    </row>
    <row r="130" spans="1:6" ht="20.399999999999999">
      <c r="A130" s="403" t="s">
        <v>24279</v>
      </c>
      <c r="B130">
        <v>88800</v>
      </c>
      <c r="C130" t="s">
        <v>24280</v>
      </c>
      <c r="D130">
        <v>176</v>
      </c>
      <c r="E130" s="404">
        <v>171116370</v>
      </c>
      <c r="F130" s="415" t="str">
        <f t="shared" si="1"/>
        <v>Í1+0EÈ0)Î</v>
      </c>
    </row>
    <row r="131" spans="1:6" ht="20.399999999999999">
      <c r="A131" s="403" t="s">
        <v>24281</v>
      </c>
      <c r="B131">
        <v>10400</v>
      </c>
      <c r="C131" t="s">
        <v>24282</v>
      </c>
      <c r="D131">
        <v>463</v>
      </c>
      <c r="E131" s="404">
        <v>171115764</v>
      </c>
      <c r="F131" s="415" t="str">
        <f t="shared" ref="F131:F194" si="2">Code128(E131)</f>
        <v>Í1+/lÈ4sÎ</v>
      </c>
    </row>
    <row r="132" spans="1:6" ht="20.399999999999999">
      <c r="A132" s="403" t="s">
        <v>12436</v>
      </c>
      <c r="B132">
        <v>16800</v>
      </c>
      <c r="C132" t="s">
        <v>24283</v>
      </c>
      <c r="D132">
        <v>449</v>
      </c>
      <c r="E132" s="404">
        <v>171115751</v>
      </c>
      <c r="F132" s="415" t="str">
        <f t="shared" si="2"/>
        <v>Í1+/kÈ1]Î</v>
      </c>
    </row>
    <row r="133" spans="1:6" ht="20.399999999999999">
      <c r="A133" s="403" t="s">
        <v>24284</v>
      </c>
      <c r="B133">
        <v>194400</v>
      </c>
      <c r="C133" t="s">
        <v>24285</v>
      </c>
      <c r="D133">
        <v>3</v>
      </c>
      <c r="E133" s="404">
        <v>171111668</v>
      </c>
      <c r="F133" s="415" t="str">
        <f t="shared" si="2"/>
        <v>Í1++bÈ8WÎ</v>
      </c>
    </row>
    <row r="134" spans="1:6" ht="20.399999999999999">
      <c r="A134" s="403" t="s">
        <v>24286</v>
      </c>
      <c r="B134">
        <v>373600</v>
      </c>
      <c r="C134" t="s">
        <v>24287</v>
      </c>
      <c r="D134">
        <v>453</v>
      </c>
      <c r="E134" s="404">
        <v>171112630</v>
      </c>
      <c r="F134" s="415" t="str">
        <f t="shared" si="2"/>
        <v>Í1+,_È0ÉÎ</v>
      </c>
    </row>
    <row r="135" spans="1:6" ht="20.399999999999999">
      <c r="A135" s="403" t="s">
        <v>24288</v>
      </c>
      <c r="B135">
        <v>3400</v>
      </c>
      <c r="C135" t="s">
        <v>24289</v>
      </c>
      <c r="D135">
        <v>458</v>
      </c>
      <c r="E135" s="404">
        <v>171115760</v>
      </c>
      <c r="F135" s="415" t="str">
        <f t="shared" si="2"/>
        <v>Í1+/lÈ0[Î</v>
      </c>
    </row>
    <row r="136" spans="1:6" ht="20.399999999999999">
      <c r="A136" s="403" t="s">
        <v>24290</v>
      </c>
      <c r="B136">
        <v>167200</v>
      </c>
      <c r="C136" t="s">
        <v>24291</v>
      </c>
      <c r="D136">
        <v>108</v>
      </c>
      <c r="E136" s="404">
        <v>171106101</v>
      </c>
      <c r="F136" s="415" t="str">
        <f t="shared" si="2"/>
        <v>Í1+&amp;*È1sÎ</v>
      </c>
    </row>
    <row r="137" spans="1:6" ht="20.399999999999999">
      <c r="A137" s="403" t="s">
        <v>24292</v>
      </c>
      <c r="B137">
        <v>2100</v>
      </c>
      <c r="C137" t="s">
        <v>24293</v>
      </c>
      <c r="D137">
        <v>116</v>
      </c>
      <c r="E137" s="404">
        <v>171115464</v>
      </c>
      <c r="F137" s="415" t="str">
        <f t="shared" si="2"/>
        <v>Í1+/NÈ4bÎ</v>
      </c>
    </row>
    <row r="138" spans="1:6" ht="20.399999999999999" hidden="1">
      <c r="A138" s="403" t="s">
        <v>24294</v>
      </c>
      <c r="B138">
        <v>3400</v>
      </c>
      <c r="C138" t="s">
        <v>24295</v>
      </c>
      <c r="D138">
        <v>337</v>
      </c>
      <c r="F138" s="415" t="e">
        <f t="shared" si="2"/>
        <v>#VALUE!</v>
      </c>
    </row>
    <row r="139" spans="1:6" ht="20.399999999999999">
      <c r="A139" s="403" t="s">
        <v>24296</v>
      </c>
      <c r="B139">
        <v>12000</v>
      </c>
      <c r="C139" t="s">
        <v>24297</v>
      </c>
      <c r="D139">
        <v>238</v>
      </c>
      <c r="E139" s="404">
        <v>171108406</v>
      </c>
      <c r="F139" s="415" t="str">
        <f t="shared" si="2"/>
        <v>Í1+(HÈ6AÎ</v>
      </c>
    </row>
    <row r="140" spans="1:6" ht="20.399999999999999">
      <c r="A140" s="403" t="s">
        <v>24298</v>
      </c>
      <c r="B140">
        <v>40800</v>
      </c>
      <c r="C140" t="s">
        <v>24299</v>
      </c>
      <c r="D140">
        <v>228</v>
      </c>
      <c r="E140" s="404">
        <v>171110442</v>
      </c>
      <c r="F140" s="415" t="str">
        <f t="shared" si="2"/>
        <v>Í1+*LÈ2?Î</v>
      </c>
    </row>
    <row r="141" spans="1:6" ht="20.399999999999999">
      <c r="A141" s="403" t="s">
        <v>24300</v>
      </c>
      <c r="B141">
        <v>12000</v>
      </c>
      <c r="C141" t="s">
        <v>24301</v>
      </c>
      <c r="D141">
        <v>393</v>
      </c>
      <c r="E141" s="404">
        <v>171109124</v>
      </c>
      <c r="F141" s="415" t="str">
        <f t="shared" si="2"/>
        <v>Í1+),È4/Î</v>
      </c>
    </row>
    <row r="142" spans="1:6" ht="20.399999999999999" hidden="1">
      <c r="A142" s="403" t="s">
        <v>24302</v>
      </c>
      <c r="B142">
        <v>13600</v>
      </c>
      <c r="C142" t="s">
        <v>24303</v>
      </c>
      <c r="D142">
        <v>356</v>
      </c>
      <c r="F142" s="415" t="e">
        <f t="shared" si="2"/>
        <v>#VALUE!</v>
      </c>
    </row>
    <row r="143" spans="1:6" ht="20.399999999999999">
      <c r="A143" s="403" t="s">
        <v>24304</v>
      </c>
      <c r="B143">
        <v>58400</v>
      </c>
      <c r="C143" t="s">
        <v>24305</v>
      </c>
      <c r="D143">
        <v>234</v>
      </c>
      <c r="E143" s="404">
        <v>171115567</v>
      </c>
      <c r="F143" s="415" t="str">
        <f t="shared" si="2"/>
        <v>Í1+/XÈ75Î</v>
      </c>
    </row>
    <row r="144" spans="1:6" ht="20.399999999999999" hidden="1">
      <c r="A144" s="403" t="s">
        <v>24306</v>
      </c>
      <c r="B144">
        <v>92000</v>
      </c>
      <c r="C144" t="s">
        <v>24307</v>
      </c>
      <c r="D144">
        <v>534</v>
      </c>
      <c r="F144" s="415" t="e">
        <f t="shared" si="2"/>
        <v>#VALUE!</v>
      </c>
    </row>
    <row r="145" spans="1:6" ht="20.399999999999999" hidden="1">
      <c r="A145" s="403" t="s">
        <v>24308</v>
      </c>
      <c r="B145">
        <v>8800</v>
      </c>
      <c r="C145" t="s">
        <v>24309</v>
      </c>
      <c r="D145">
        <v>592</v>
      </c>
      <c r="F145" s="415" t="e">
        <f t="shared" si="2"/>
        <v>#VALUE!</v>
      </c>
    </row>
    <row r="146" spans="1:6" ht="20.399999999999999">
      <c r="A146" s="403" t="s">
        <v>24310</v>
      </c>
      <c r="B146">
        <v>71200</v>
      </c>
      <c r="C146" t="s">
        <v>24311</v>
      </c>
      <c r="D146">
        <v>178</v>
      </c>
      <c r="E146" s="404">
        <v>171110398</v>
      </c>
      <c r="F146" s="415" t="str">
        <f t="shared" si="2"/>
        <v>Í1+*GÈ8OÎ</v>
      </c>
    </row>
    <row r="147" spans="1:6" ht="20.399999999999999">
      <c r="A147" s="403" t="s">
        <v>24312</v>
      </c>
      <c r="B147">
        <v>3400</v>
      </c>
      <c r="C147" t="s">
        <v>24313</v>
      </c>
      <c r="D147">
        <v>275</v>
      </c>
      <c r="E147" s="404">
        <v>171108436</v>
      </c>
      <c r="F147" s="415" t="str">
        <f t="shared" si="2"/>
        <v>Í1+(KÈ6MÎ</v>
      </c>
    </row>
    <row r="148" spans="1:6" ht="20.399999999999999">
      <c r="A148" s="403" t="s">
        <v>24314</v>
      </c>
      <c r="B148">
        <v>13600</v>
      </c>
      <c r="C148" t="s">
        <v>24315</v>
      </c>
      <c r="D148">
        <v>299</v>
      </c>
      <c r="E148" s="404">
        <v>171112488</v>
      </c>
      <c r="F148" s="415" t="str">
        <f t="shared" si="2"/>
        <v>Í1+,PÈ8yÎ</v>
      </c>
    </row>
    <row r="149" spans="1:6" ht="20.399999999999999">
      <c r="A149" s="403" t="s">
        <v>24316</v>
      </c>
      <c r="B149">
        <v>93600</v>
      </c>
      <c r="C149" t="s">
        <v>24317</v>
      </c>
      <c r="D149">
        <v>309</v>
      </c>
      <c r="E149" s="404">
        <v>171107642</v>
      </c>
      <c r="F149" s="415" t="str">
        <f t="shared" si="2"/>
        <v>Í1+'`È2ÊÎ</v>
      </c>
    </row>
    <row r="150" spans="1:6" ht="20.399999999999999" hidden="1">
      <c r="A150" s="403" t="s">
        <v>24318</v>
      </c>
      <c r="B150">
        <v>40800</v>
      </c>
      <c r="C150" t="s">
        <v>24319</v>
      </c>
      <c r="D150">
        <v>572</v>
      </c>
      <c r="F150" s="415" t="e">
        <f t="shared" si="2"/>
        <v>#VALUE!</v>
      </c>
    </row>
    <row r="151" spans="1:6" ht="20.399999999999999" hidden="1">
      <c r="A151" s="403" t="s">
        <v>24320</v>
      </c>
      <c r="B151">
        <v>10400</v>
      </c>
      <c r="C151" t="s">
        <v>24321</v>
      </c>
      <c r="D151">
        <v>24</v>
      </c>
      <c r="F151" s="415" t="e">
        <f t="shared" si="2"/>
        <v>#VALUE!</v>
      </c>
    </row>
    <row r="152" spans="1:6" ht="20.399999999999999">
      <c r="A152" s="403" t="s">
        <v>24322</v>
      </c>
      <c r="B152">
        <v>24800</v>
      </c>
      <c r="C152" t="s">
        <v>24323</v>
      </c>
      <c r="D152">
        <v>215</v>
      </c>
      <c r="E152" s="404">
        <v>171109394</v>
      </c>
      <c r="F152" s="415" t="str">
        <f t="shared" si="2"/>
        <v>Í1+)GÈ44Î</v>
      </c>
    </row>
    <row r="153" spans="1:6" ht="20.399999999999999" hidden="1">
      <c r="A153" s="403" t="s">
        <v>24324</v>
      </c>
      <c r="B153">
        <v>4700</v>
      </c>
      <c r="C153" t="s">
        <v>24325</v>
      </c>
      <c r="D153">
        <v>299</v>
      </c>
      <c r="F153" s="415" t="e">
        <f t="shared" si="2"/>
        <v>#VALUE!</v>
      </c>
    </row>
    <row r="154" spans="1:6" ht="20.399999999999999">
      <c r="A154" s="403" t="s">
        <v>24326</v>
      </c>
      <c r="B154">
        <v>13600</v>
      </c>
      <c r="C154" t="s">
        <v>24327</v>
      </c>
      <c r="D154">
        <v>200</v>
      </c>
      <c r="E154" s="404">
        <v>171113188</v>
      </c>
      <c r="F154" s="415" t="str">
        <f t="shared" si="2"/>
        <v>Í1+-2È8kÎ</v>
      </c>
    </row>
    <row r="155" spans="1:6" ht="20.399999999999999" hidden="1">
      <c r="A155" s="403" t="s">
        <v>24328</v>
      </c>
      <c r="B155">
        <v>12000</v>
      </c>
      <c r="C155" t="s">
        <v>24329</v>
      </c>
      <c r="D155">
        <v>520</v>
      </c>
      <c r="F155" s="415" t="e">
        <f t="shared" si="2"/>
        <v>#VALUE!</v>
      </c>
    </row>
    <row r="156" spans="1:6" ht="20.399999999999999">
      <c r="A156" s="403" t="s">
        <v>24330</v>
      </c>
      <c r="B156">
        <v>66400</v>
      </c>
      <c r="C156" t="s">
        <v>24331</v>
      </c>
      <c r="D156">
        <v>387</v>
      </c>
      <c r="E156" s="404">
        <v>171108534</v>
      </c>
      <c r="F156" s="415" t="str">
        <f t="shared" si="2"/>
        <v>Í1+(UÈ4iÎ</v>
      </c>
    </row>
    <row r="157" spans="1:6" ht="20.399999999999999">
      <c r="A157" s="403" t="s">
        <v>24332</v>
      </c>
      <c r="B157">
        <v>29600</v>
      </c>
      <c r="C157" t="s">
        <v>24333</v>
      </c>
      <c r="D157">
        <v>396</v>
      </c>
      <c r="E157" s="404">
        <v>171108543</v>
      </c>
      <c r="F157" s="415" t="str">
        <f t="shared" si="2"/>
        <v>Í1+(VÈ3gÎ</v>
      </c>
    </row>
    <row r="158" spans="1:6" ht="20.399999999999999" hidden="1">
      <c r="A158" s="403" t="s">
        <v>24334</v>
      </c>
      <c r="B158">
        <v>13600</v>
      </c>
      <c r="C158" t="s">
        <v>24335</v>
      </c>
      <c r="D158">
        <v>213</v>
      </c>
      <c r="F158" s="415" t="e">
        <f t="shared" si="2"/>
        <v>#VALUE!</v>
      </c>
    </row>
    <row r="159" spans="1:6" ht="20.399999999999999">
      <c r="A159" s="403" t="s">
        <v>24336</v>
      </c>
      <c r="B159">
        <v>20000</v>
      </c>
      <c r="C159" t="s">
        <v>24337</v>
      </c>
      <c r="D159">
        <v>287</v>
      </c>
      <c r="E159" s="404">
        <v>171109443</v>
      </c>
      <c r="F159" s="415" t="str">
        <f t="shared" si="2"/>
        <v>Í1+)LÈ3BÎ</v>
      </c>
    </row>
    <row r="160" spans="1:6" ht="20.399999999999999" hidden="1">
      <c r="A160" s="403" t="s">
        <v>24338</v>
      </c>
      <c r="B160">
        <v>31200</v>
      </c>
      <c r="C160" t="s">
        <v>24339</v>
      </c>
      <c r="D160">
        <v>529</v>
      </c>
      <c r="F160" s="415" t="e">
        <f t="shared" si="2"/>
        <v>#VALUE!</v>
      </c>
    </row>
    <row r="161" spans="1:6" ht="20.399999999999999">
      <c r="A161" s="403" t="s">
        <v>24340</v>
      </c>
      <c r="B161">
        <v>16800</v>
      </c>
      <c r="C161" t="s">
        <v>24341</v>
      </c>
      <c r="D161">
        <v>10</v>
      </c>
      <c r="E161" s="404">
        <v>171110254</v>
      </c>
      <c r="F161" s="415" t="str">
        <f t="shared" si="2"/>
        <v>Í1+*9È4fÎ</v>
      </c>
    </row>
    <row r="162" spans="1:6" ht="20.399999999999999">
      <c r="A162" s="403" t="s">
        <v>24342</v>
      </c>
      <c r="B162">
        <v>20000</v>
      </c>
      <c r="C162" t="s">
        <v>24343</v>
      </c>
      <c r="D162">
        <v>259</v>
      </c>
      <c r="E162" s="404">
        <v>171112867</v>
      </c>
      <c r="F162" s="415" t="str">
        <f t="shared" si="2"/>
        <v>Í1+,vÈ7=Î</v>
      </c>
    </row>
    <row r="163" spans="1:6" ht="20.399999999999999">
      <c r="A163" s="403" t="s">
        <v>24344</v>
      </c>
      <c r="B163">
        <v>18400</v>
      </c>
      <c r="C163" t="s">
        <v>24345</v>
      </c>
      <c r="D163">
        <v>328</v>
      </c>
      <c r="E163" s="404">
        <v>171108150</v>
      </c>
      <c r="F163" s="415" t="str">
        <f t="shared" si="2"/>
        <v>Í1+(/È0ÂÎ</v>
      </c>
    </row>
    <row r="164" spans="1:6" ht="20.399999999999999" hidden="1">
      <c r="A164" s="403" t="s">
        <v>24346</v>
      </c>
      <c r="B164">
        <v>28000</v>
      </c>
      <c r="C164" t="s">
        <v>24347</v>
      </c>
      <c r="D164">
        <v>536</v>
      </c>
      <c r="F164" s="415" t="e">
        <f t="shared" si="2"/>
        <v>#VALUE!</v>
      </c>
    </row>
    <row r="165" spans="1:6" ht="20.399999999999999">
      <c r="A165" s="403" t="s">
        <v>24348</v>
      </c>
      <c r="B165">
        <v>2100</v>
      </c>
      <c r="C165" t="s">
        <v>24349</v>
      </c>
      <c r="D165">
        <v>260</v>
      </c>
      <c r="E165" s="404">
        <v>171112231</v>
      </c>
      <c r="F165" s="415" t="str">
        <f t="shared" si="2"/>
        <v>Í1+,7È1RÎ</v>
      </c>
    </row>
    <row r="166" spans="1:6" ht="20.399999999999999">
      <c r="A166" s="403" t="s">
        <v>24350</v>
      </c>
      <c r="B166">
        <v>10400</v>
      </c>
      <c r="C166" t="s">
        <v>24351</v>
      </c>
      <c r="D166">
        <v>141</v>
      </c>
      <c r="E166" s="404">
        <v>171110373</v>
      </c>
      <c r="F166" s="415" t="str">
        <f t="shared" si="2"/>
        <v>Í1+*EÈ3)Î</v>
      </c>
    </row>
    <row r="167" spans="1:6" ht="20.399999999999999">
      <c r="A167" s="403" t="s">
        <v>24352</v>
      </c>
      <c r="B167">
        <v>20000</v>
      </c>
      <c r="C167" t="s">
        <v>24353</v>
      </c>
      <c r="D167">
        <v>106</v>
      </c>
      <c r="E167" s="404">
        <v>171106109</v>
      </c>
      <c r="F167" s="415" t="str">
        <f t="shared" si="2"/>
        <v>Í1+&amp;*È9&lt;Î</v>
      </c>
    </row>
    <row r="168" spans="1:6" ht="20.399999999999999">
      <c r="A168" s="403" t="s">
        <v>24354</v>
      </c>
      <c r="B168">
        <v>20000</v>
      </c>
      <c r="C168" t="s">
        <v>24355</v>
      </c>
      <c r="D168">
        <v>306</v>
      </c>
      <c r="E168" s="404">
        <v>171112495</v>
      </c>
      <c r="F168" s="415" t="str">
        <f t="shared" si="2"/>
        <v>Í1+,QÈ5kÎ</v>
      </c>
    </row>
    <row r="169" spans="1:6" ht="20.399999999999999">
      <c r="A169" s="403" t="s">
        <v>24356</v>
      </c>
      <c r="B169">
        <v>16800</v>
      </c>
      <c r="C169" t="s">
        <v>24357</v>
      </c>
      <c r="D169">
        <v>147</v>
      </c>
      <c r="E169" s="404">
        <v>171115491</v>
      </c>
      <c r="F169" s="415" t="str">
        <f t="shared" si="2"/>
        <v>Í1+/QÈ1\Î</v>
      </c>
    </row>
    <row r="170" spans="1:6" ht="20.399999999999999">
      <c r="A170" s="403" t="s">
        <v>24358</v>
      </c>
      <c r="B170">
        <v>47200</v>
      </c>
      <c r="C170" t="s">
        <v>24359</v>
      </c>
      <c r="D170">
        <v>201</v>
      </c>
      <c r="E170" s="404">
        <v>171109096</v>
      </c>
      <c r="F170" s="415" t="str">
        <f t="shared" si="2"/>
        <v>Í1+))È6/Î</v>
      </c>
    </row>
    <row r="171" spans="1:6" ht="20.399999999999999">
      <c r="A171" s="403" t="s">
        <v>16987</v>
      </c>
      <c r="B171">
        <v>8800</v>
      </c>
      <c r="C171" t="s">
        <v>24360</v>
      </c>
      <c r="D171">
        <v>202</v>
      </c>
      <c r="E171" s="404">
        <v>171115538</v>
      </c>
      <c r="F171" s="415" t="str">
        <f t="shared" si="2"/>
        <v>Í1+/UÈ8/Î</v>
      </c>
    </row>
    <row r="172" spans="1:6" ht="20.399999999999999">
      <c r="A172" s="403" t="s">
        <v>24361</v>
      </c>
      <c r="B172">
        <v>40800</v>
      </c>
      <c r="C172" t="s">
        <v>24362</v>
      </c>
      <c r="D172">
        <v>270</v>
      </c>
      <c r="E172" s="404">
        <v>171110096</v>
      </c>
      <c r="F172" s="415" t="str">
        <f t="shared" si="2"/>
        <v>Í1+*)È62Î</v>
      </c>
    </row>
    <row r="173" spans="1:6" ht="20.399999999999999" hidden="1">
      <c r="A173" s="403" t="s">
        <v>24363</v>
      </c>
      <c r="B173">
        <v>20000</v>
      </c>
      <c r="C173" t="s">
        <v>24364</v>
      </c>
      <c r="D173">
        <v>263</v>
      </c>
      <c r="F173" s="415" t="e">
        <f t="shared" si="2"/>
        <v>#VALUE!</v>
      </c>
    </row>
    <row r="174" spans="1:6" ht="20.399999999999999" hidden="1">
      <c r="A174" s="403" t="s">
        <v>24365</v>
      </c>
      <c r="B174">
        <v>16800</v>
      </c>
      <c r="C174" t="s">
        <v>24366</v>
      </c>
      <c r="D174">
        <v>494</v>
      </c>
      <c r="F174" s="415" t="e">
        <f t="shared" si="2"/>
        <v>#VALUE!</v>
      </c>
    </row>
    <row r="175" spans="1:6" ht="20.399999999999999">
      <c r="A175" s="403" t="s">
        <v>24367</v>
      </c>
      <c r="B175">
        <v>8800</v>
      </c>
      <c r="C175" t="s">
        <v>24368</v>
      </c>
      <c r="D175">
        <v>363</v>
      </c>
      <c r="E175" s="404">
        <v>171116538</v>
      </c>
      <c r="F175" s="415" t="str">
        <f t="shared" si="2"/>
        <v>Í1+0UÈ82Î</v>
      </c>
    </row>
    <row r="176" spans="1:6" ht="20.399999999999999">
      <c r="A176" s="403" t="s">
        <v>24369</v>
      </c>
      <c r="B176">
        <v>40800</v>
      </c>
      <c r="C176" t="s">
        <v>24370</v>
      </c>
      <c r="D176">
        <v>292</v>
      </c>
      <c r="E176" s="404">
        <v>171110055</v>
      </c>
      <c r="F176" s="415" t="str">
        <f t="shared" si="2"/>
        <v>Í1+*%È5ÇÎ</v>
      </c>
    </row>
    <row r="177" spans="1:6" ht="20.399999999999999">
      <c r="A177" s="403" t="s">
        <v>24371</v>
      </c>
      <c r="B177">
        <v>13600</v>
      </c>
      <c r="C177" t="s">
        <v>24372</v>
      </c>
      <c r="D177">
        <v>253</v>
      </c>
      <c r="E177" s="404">
        <v>171110113</v>
      </c>
      <c r="F177" s="415" t="str">
        <f t="shared" si="2"/>
        <v>Í1+*+È3(Î</v>
      </c>
    </row>
    <row r="178" spans="1:6" ht="20.399999999999999">
      <c r="A178" s="403" t="s">
        <v>24373</v>
      </c>
      <c r="B178">
        <v>58400</v>
      </c>
      <c r="C178" t="s">
        <v>24374</v>
      </c>
      <c r="D178">
        <v>224</v>
      </c>
      <c r="E178" s="404">
        <v>171110471</v>
      </c>
      <c r="F178" s="415" t="str">
        <f t="shared" si="2"/>
        <v>Í1+*OÈ1EÎ</v>
      </c>
    </row>
    <row r="179" spans="1:6" ht="20.399999999999999" hidden="1">
      <c r="A179" s="403" t="s">
        <v>24375</v>
      </c>
      <c r="B179">
        <v>3400</v>
      </c>
      <c r="C179" t="s">
        <v>24376</v>
      </c>
      <c r="D179">
        <v>556</v>
      </c>
      <c r="F179" s="415" t="e">
        <f t="shared" si="2"/>
        <v>#VALUE!</v>
      </c>
    </row>
    <row r="180" spans="1:6" ht="20.399999999999999" hidden="1">
      <c r="A180" s="403" t="s">
        <v>24377</v>
      </c>
      <c r="B180">
        <v>72800</v>
      </c>
      <c r="C180" t="s">
        <v>24378</v>
      </c>
      <c r="D180">
        <v>583</v>
      </c>
      <c r="F180" s="415" t="e">
        <f t="shared" si="2"/>
        <v>#VALUE!</v>
      </c>
    </row>
    <row r="181" spans="1:6" ht="20.399999999999999" hidden="1">
      <c r="A181" s="403" t="s">
        <v>24379</v>
      </c>
      <c r="B181">
        <v>4700</v>
      </c>
      <c r="C181" t="s">
        <v>24380</v>
      </c>
      <c r="D181">
        <v>561</v>
      </c>
      <c r="F181" s="415" t="e">
        <f t="shared" si="2"/>
        <v>#VALUE!</v>
      </c>
    </row>
    <row r="182" spans="1:6" ht="20.399999999999999">
      <c r="A182" s="403" t="s">
        <v>24381</v>
      </c>
      <c r="B182">
        <v>34400</v>
      </c>
      <c r="C182" t="s">
        <v>24382</v>
      </c>
      <c r="D182">
        <v>474</v>
      </c>
      <c r="E182" s="404">
        <v>171113279</v>
      </c>
      <c r="F182" s="415" t="str">
        <f t="shared" si="2"/>
        <v>Í1+-;È9.Î</v>
      </c>
    </row>
    <row r="183" spans="1:6" ht="20.399999999999999">
      <c r="A183" s="403" t="s">
        <v>24383</v>
      </c>
      <c r="B183">
        <v>20000</v>
      </c>
      <c r="C183" t="s">
        <v>24384</v>
      </c>
      <c r="D183">
        <v>452</v>
      </c>
      <c r="E183" s="404">
        <v>171109386</v>
      </c>
      <c r="F183" s="415" t="str">
        <f t="shared" si="2"/>
        <v>Í1+)FÈ6&lt;Î</v>
      </c>
    </row>
    <row r="184" spans="1:6" ht="20.399999999999999">
      <c r="A184" s="403" t="s">
        <v>24385</v>
      </c>
      <c r="B184">
        <v>10400</v>
      </c>
      <c r="C184" t="s">
        <v>24386</v>
      </c>
      <c r="D184">
        <v>115</v>
      </c>
      <c r="E184" s="404">
        <v>171115081</v>
      </c>
      <c r="F184" s="415" t="str">
        <f t="shared" si="2"/>
        <v>Í1+/(È1ÊÎ</v>
      </c>
    </row>
    <row r="185" spans="1:6" ht="20.399999999999999" hidden="1">
      <c r="A185" s="403" t="s">
        <v>24387</v>
      </c>
      <c r="B185">
        <v>15200</v>
      </c>
      <c r="C185" t="s">
        <v>24388</v>
      </c>
      <c r="D185">
        <v>542</v>
      </c>
      <c r="F185" s="415" t="e">
        <f t="shared" si="2"/>
        <v>#VALUE!</v>
      </c>
    </row>
    <row r="186" spans="1:6" ht="20.399999999999999">
      <c r="A186" s="403" t="s">
        <v>24389</v>
      </c>
      <c r="B186">
        <v>7200</v>
      </c>
      <c r="C186" t="s">
        <v>24390</v>
      </c>
      <c r="D186">
        <v>348</v>
      </c>
      <c r="E186" s="404">
        <v>171111661</v>
      </c>
      <c r="F186" s="415" t="str">
        <f t="shared" si="2"/>
        <v>Í1++bÈ1-Î</v>
      </c>
    </row>
    <row r="187" spans="1:6" ht="20.399999999999999">
      <c r="A187" s="403" t="s">
        <v>24391</v>
      </c>
      <c r="B187">
        <v>20000</v>
      </c>
      <c r="C187" t="s">
        <v>24392</v>
      </c>
      <c r="D187">
        <v>285</v>
      </c>
      <c r="E187" s="404">
        <v>171110081</v>
      </c>
      <c r="F187" s="415" t="str">
        <f t="shared" si="2"/>
        <v>Í1+*(È1wÎ</v>
      </c>
    </row>
    <row r="188" spans="1:6" ht="20.399999999999999">
      <c r="A188" s="403" t="s">
        <v>24393</v>
      </c>
      <c r="B188">
        <v>53600</v>
      </c>
      <c r="C188" t="s">
        <v>24394</v>
      </c>
      <c r="D188">
        <v>116</v>
      </c>
      <c r="E188" s="404">
        <v>171110354</v>
      </c>
      <c r="F188" s="415" t="str">
        <f t="shared" si="2"/>
        <v>Í1+*CÈ4'Î</v>
      </c>
    </row>
    <row r="189" spans="1:6" ht="20.399999999999999">
      <c r="A189" s="403" t="s">
        <v>24395</v>
      </c>
      <c r="B189">
        <v>15200</v>
      </c>
      <c r="C189" t="s">
        <v>24396</v>
      </c>
      <c r="D189">
        <v>102</v>
      </c>
      <c r="E189" s="404">
        <v>171107453</v>
      </c>
      <c r="F189" s="415" t="str">
        <f t="shared" si="2"/>
        <v>Í1+'MÈ3@Î</v>
      </c>
    </row>
    <row r="190" spans="1:6" ht="20.399999999999999">
      <c r="A190" s="403" t="s">
        <v>24397</v>
      </c>
      <c r="B190">
        <v>23200</v>
      </c>
      <c r="C190" t="s">
        <v>24398</v>
      </c>
      <c r="D190">
        <v>347</v>
      </c>
      <c r="E190" s="404">
        <v>171107567</v>
      </c>
      <c r="F190" s="415" t="str">
        <f t="shared" si="2"/>
        <v>Í1+'XÈ7ÈÎ</v>
      </c>
    </row>
    <row r="191" spans="1:6" ht="20.399999999999999">
      <c r="A191" s="403" t="s">
        <v>5062</v>
      </c>
      <c r="B191">
        <v>16800</v>
      </c>
      <c r="C191" t="s">
        <v>24399</v>
      </c>
      <c r="D191">
        <v>349</v>
      </c>
      <c r="E191" s="404">
        <v>171107565</v>
      </c>
      <c r="F191" s="415" t="str">
        <f t="shared" si="2"/>
        <v>Í1+'XÈ5xÎ</v>
      </c>
    </row>
    <row r="192" spans="1:6" ht="20.399999999999999" hidden="1">
      <c r="A192" s="403" t="s">
        <v>24400</v>
      </c>
      <c r="B192">
        <v>8800</v>
      </c>
      <c r="C192" t="s">
        <v>24401</v>
      </c>
      <c r="D192">
        <v>576</v>
      </c>
      <c r="F192" s="415" t="e">
        <f t="shared" si="2"/>
        <v>#VALUE!</v>
      </c>
    </row>
    <row r="193" spans="1:6" ht="20.399999999999999">
      <c r="A193" s="403" t="s">
        <v>24402</v>
      </c>
      <c r="B193">
        <v>18400</v>
      </c>
      <c r="C193" t="s">
        <v>24403</v>
      </c>
      <c r="D193">
        <v>467</v>
      </c>
      <c r="E193" s="404">
        <v>171113272</v>
      </c>
      <c r="F193" s="415" t="str">
        <f t="shared" si="2"/>
        <v>Í1+-;È2kÎ</v>
      </c>
    </row>
    <row r="194" spans="1:6" ht="20.399999999999999">
      <c r="A194" s="403" t="s">
        <v>24404</v>
      </c>
      <c r="B194">
        <v>42400</v>
      </c>
      <c r="C194" t="s">
        <v>24405</v>
      </c>
      <c r="D194">
        <v>446</v>
      </c>
      <c r="E194" s="404">
        <v>171105853</v>
      </c>
      <c r="F194" s="415" t="str">
        <f t="shared" si="2"/>
        <v>Í1+%uÈ3sÎ</v>
      </c>
    </row>
    <row r="195" spans="1:6" ht="20.399999999999999" hidden="1">
      <c r="A195" s="403" t="s">
        <v>1850</v>
      </c>
      <c r="B195">
        <v>104800</v>
      </c>
      <c r="C195" t="s">
        <v>24406</v>
      </c>
      <c r="D195">
        <v>476</v>
      </c>
      <c r="F195" s="415" t="e">
        <f t="shared" ref="F195:F258" si="3">Code128(E195)</f>
        <v>#VALUE!</v>
      </c>
    </row>
    <row r="196" spans="1:6" ht="20.399999999999999">
      <c r="A196" s="403" t="s">
        <v>24407</v>
      </c>
      <c r="B196">
        <v>20000</v>
      </c>
      <c r="C196" t="s">
        <v>24408</v>
      </c>
      <c r="D196">
        <v>262</v>
      </c>
      <c r="E196" s="404">
        <v>171111538</v>
      </c>
      <c r="F196" s="415" t="str">
        <f t="shared" si="3"/>
        <v>Í1++UÈ8#Î</v>
      </c>
    </row>
    <row r="197" spans="1:6" ht="20.399999999999999">
      <c r="A197" s="403" t="s">
        <v>24409</v>
      </c>
      <c r="B197">
        <v>29600</v>
      </c>
      <c r="C197" t="s">
        <v>24410</v>
      </c>
      <c r="D197">
        <v>200</v>
      </c>
      <c r="E197" s="404">
        <v>171109085</v>
      </c>
      <c r="F197" s="415" t="str">
        <f t="shared" si="3"/>
        <v>Í1+)(È5%Î</v>
      </c>
    </row>
    <row r="198" spans="1:6" ht="20.399999999999999">
      <c r="A198" s="403" t="s">
        <v>24411</v>
      </c>
      <c r="B198">
        <v>4700</v>
      </c>
      <c r="C198" t="s">
        <v>24412</v>
      </c>
      <c r="D198">
        <v>6</v>
      </c>
      <c r="E198" s="404">
        <v>171115372</v>
      </c>
      <c r="F198" s="415" t="str">
        <f t="shared" si="3"/>
        <v>Í1+/EÈ22Î</v>
      </c>
    </row>
    <row r="199" spans="1:6" ht="20.399999999999999">
      <c r="A199" s="403" t="s">
        <v>24413</v>
      </c>
      <c r="B199">
        <v>8800</v>
      </c>
      <c r="C199" t="s">
        <v>24414</v>
      </c>
      <c r="D199">
        <v>298</v>
      </c>
      <c r="E199" s="404">
        <v>171109464</v>
      </c>
      <c r="F199" s="415" t="str">
        <f t="shared" si="3"/>
        <v>Í1+)NÈ4PÎ</v>
      </c>
    </row>
    <row r="200" spans="1:6" ht="20.399999999999999" hidden="1">
      <c r="A200" s="403" t="s">
        <v>24415</v>
      </c>
      <c r="B200">
        <v>18400</v>
      </c>
      <c r="C200" t="s">
        <v>24416</v>
      </c>
      <c r="D200">
        <v>489</v>
      </c>
      <c r="F200" s="415" t="e">
        <f t="shared" si="3"/>
        <v>#VALUE!</v>
      </c>
    </row>
    <row r="201" spans="1:6" ht="20.399999999999999" hidden="1">
      <c r="A201" s="403" t="s">
        <v>24417</v>
      </c>
      <c r="B201">
        <v>47200</v>
      </c>
      <c r="C201" t="s">
        <v>24418</v>
      </c>
      <c r="D201">
        <v>492</v>
      </c>
      <c r="F201" s="415" t="e">
        <f t="shared" si="3"/>
        <v>#VALUE!</v>
      </c>
    </row>
    <row r="202" spans="1:6" ht="20.399999999999999">
      <c r="A202" s="403" t="s">
        <v>24419</v>
      </c>
      <c r="B202">
        <v>4700</v>
      </c>
      <c r="C202" t="s">
        <v>24420</v>
      </c>
      <c r="D202">
        <v>226</v>
      </c>
      <c r="E202" s="404">
        <v>171111449</v>
      </c>
      <c r="F202" s="415" t="str">
        <f t="shared" si="3"/>
        <v>Í1++LÈ9lÎ</v>
      </c>
    </row>
    <row r="203" spans="1:6" ht="20.399999999999999">
      <c r="A203" s="403" t="s">
        <v>24421</v>
      </c>
      <c r="B203">
        <v>8800</v>
      </c>
      <c r="C203" t="s">
        <v>24422</v>
      </c>
      <c r="D203">
        <v>110</v>
      </c>
      <c r="E203" s="404">
        <v>171116306</v>
      </c>
      <c r="F203" s="415" t="str">
        <f t="shared" si="3"/>
        <v>Í1+0&gt;È61Î</v>
      </c>
    </row>
    <row r="204" spans="1:6" ht="20.399999999999999">
      <c r="A204" s="403" t="s">
        <v>24423</v>
      </c>
      <c r="B204">
        <v>15200</v>
      </c>
      <c r="C204" t="s">
        <v>24424</v>
      </c>
      <c r="D204">
        <v>111</v>
      </c>
      <c r="E204" s="404">
        <v>171116307</v>
      </c>
      <c r="F204" s="415" t="str">
        <f t="shared" si="3"/>
        <v>Í1+0&gt;È77Î</v>
      </c>
    </row>
    <row r="205" spans="1:6" ht="20.399999999999999">
      <c r="A205" s="403" t="s">
        <v>24425</v>
      </c>
      <c r="B205">
        <v>88800</v>
      </c>
      <c r="C205" t="s">
        <v>24426</v>
      </c>
      <c r="D205">
        <v>77</v>
      </c>
      <c r="E205" s="404">
        <v>171105743</v>
      </c>
      <c r="F205" s="415" t="str">
        <f t="shared" si="3"/>
        <v>Í1+%jÈ3GÎ</v>
      </c>
    </row>
    <row r="206" spans="1:6" ht="20.399999999999999">
      <c r="A206" s="403" t="s">
        <v>24427</v>
      </c>
      <c r="B206">
        <v>8800</v>
      </c>
      <c r="C206" t="s">
        <v>24428</v>
      </c>
      <c r="D206">
        <v>348</v>
      </c>
      <c r="E206" s="404">
        <v>171112943</v>
      </c>
      <c r="F206" s="415" t="str">
        <f t="shared" si="3"/>
        <v>Í1+,~È3EÎ</v>
      </c>
    </row>
    <row r="207" spans="1:6" ht="20.399999999999999">
      <c r="A207" s="403" t="s">
        <v>24429</v>
      </c>
      <c r="B207">
        <v>40800</v>
      </c>
      <c r="C207" t="s">
        <v>24430</v>
      </c>
      <c r="D207">
        <v>94</v>
      </c>
      <c r="E207" s="404">
        <v>171118908</v>
      </c>
      <c r="F207" s="415" t="str">
        <f t="shared" si="3"/>
        <v>Í1+2zÈ8eÎ</v>
      </c>
    </row>
    <row r="208" spans="1:6" ht="20.399999999999999">
      <c r="A208" s="403" t="s">
        <v>24431</v>
      </c>
      <c r="B208">
        <v>48800</v>
      </c>
      <c r="C208" t="s">
        <v>24432</v>
      </c>
      <c r="D208">
        <v>458</v>
      </c>
      <c r="E208" s="404">
        <v>171108600</v>
      </c>
      <c r="F208" s="415" t="str">
        <f t="shared" si="3"/>
        <v>Í1+(\È0mÎ</v>
      </c>
    </row>
    <row r="209" spans="1:6" ht="20.399999999999999">
      <c r="A209" s="403" t="s">
        <v>24433</v>
      </c>
      <c r="B209">
        <v>72800</v>
      </c>
      <c r="C209" t="s">
        <v>24434</v>
      </c>
      <c r="D209">
        <v>455</v>
      </c>
      <c r="E209" s="404">
        <v>171108597</v>
      </c>
      <c r="F209" s="415" t="str">
        <f t="shared" si="3"/>
        <v>Í1+([È7,Î</v>
      </c>
    </row>
    <row r="210" spans="1:6" ht="20.399999999999999">
      <c r="A210" s="403" t="s">
        <v>24435</v>
      </c>
      <c r="B210">
        <v>29600</v>
      </c>
      <c r="C210" t="s">
        <v>24436</v>
      </c>
      <c r="D210">
        <v>302</v>
      </c>
      <c r="E210" s="404">
        <v>171113428</v>
      </c>
      <c r="F210" s="415" t="str">
        <f t="shared" si="3"/>
        <v>Í1+-JÈ8dÎ</v>
      </c>
    </row>
    <row r="211" spans="1:6" ht="20.399999999999999" hidden="1">
      <c r="A211" s="403" t="s">
        <v>24437</v>
      </c>
      <c r="B211">
        <v>3400</v>
      </c>
      <c r="C211" t="s">
        <v>24438</v>
      </c>
      <c r="D211">
        <v>221</v>
      </c>
      <c r="F211" s="415" t="e">
        <f t="shared" si="3"/>
        <v>#VALUE!</v>
      </c>
    </row>
    <row r="212" spans="1:6" ht="20.399999999999999">
      <c r="A212" s="403" t="s">
        <v>24439</v>
      </c>
      <c r="B212">
        <v>7200</v>
      </c>
      <c r="C212" t="s">
        <v>24440</v>
      </c>
      <c r="D212">
        <v>351</v>
      </c>
      <c r="E212" s="404">
        <v>171116526</v>
      </c>
      <c r="F212" s="415" t="str">
        <f t="shared" si="3"/>
        <v>Í1+0TÈ6"Î</v>
      </c>
    </row>
    <row r="213" spans="1:6" ht="20.399999999999999" hidden="1">
      <c r="A213" s="403" t="s">
        <v>24441</v>
      </c>
      <c r="B213">
        <v>3400</v>
      </c>
      <c r="C213" t="s">
        <v>24442</v>
      </c>
      <c r="D213">
        <v>556</v>
      </c>
      <c r="F213" s="415" t="e">
        <f t="shared" si="3"/>
        <v>#VALUE!</v>
      </c>
    </row>
    <row r="214" spans="1:6" ht="20.399999999999999" hidden="1">
      <c r="A214" s="403" t="s">
        <v>24443</v>
      </c>
      <c r="B214">
        <v>26400</v>
      </c>
      <c r="C214" t="s">
        <v>24444</v>
      </c>
      <c r="D214">
        <v>351</v>
      </c>
      <c r="F214" s="415" t="e">
        <f t="shared" si="3"/>
        <v>#VALUE!</v>
      </c>
    </row>
    <row r="215" spans="1:6" ht="20.399999999999999">
      <c r="A215" s="403" t="s">
        <v>24445</v>
      </c>
      <c r="B215">
        <v>45600</v>
      </c>
      <c r="C215" t="s">
        <v>24446</v>
      </c>
      <c r="D215">
        <v>272</v>
      </c>
      <c r="E215" s="404">
        <v>171112880</v>
      </c>
      <c r="F215" s="415" t="str">
        <f t="shared" si="3"/>
        <v>Í1+,xÈ0ÆÎ</v>
      </c>
    </row>
    <row r="216" spans="1:6" ht="20.399999999999999">
      <c r="A216" s="403" t="s">
        <v>24447</v>
      </c>
      <c r="B216">
        <v>18400</v>
      </c>
      <c r="C216" t="s">
        <v>24448</v>
      </c>
      <c r="D216">
        <v>469</v>
      </c>
      <c r="E216" s="404">
        <v>171115768</v>
      </c>
      <c r="F216" s="415" t="str">
        <f t="shared" si="3"/>
        <v>Í1+/lÈ8$Î</v>
      </c>
    </row>
    <row r="217" spans="1:6" ht="20.399999999999999">
      <c r="A217" s="403" t="s">
        <v>24449</v>
      </c>
      <c r="B217">
        <v>15200</v>
      </c>
      <c r="C217" t="s">
        <v>24450</v>
      </c>
      <c r="D217">
        <v>389</v>
      </c>
      <c r="E217" s="404">
        <v>171108188</v>
      </c>
      <c r="F217" s="415" t="str">
        <f t="shared" si="3"/>
        <v>Í1+(2È8\Î</v>
      </c>
    </row>
    <row r="218" spans="1:6" ht="20.399999999999999" hidden="1">
      <c r="A218" s="403" t="s">
        <v>24451</v>
      </c>
      <c r="B218">
        <v>36000</v>
      </c>
      <c r="C218" t="s">
        <v>24452</v>
      </c>
      <c r="D218">
        <v>569</v>
      </c>
      <c r="F218" s="415" t="e">
        <f t="shared" si="3"/>
        <v>#VALUE!</v>
      </c>
    </row>
    <row r="219" spans="1:6" ht="20.399999999999999">
      <c r="A219" s="403" t="s">
        <v>24453</v>
      </c>
      <c r="B219">
        <v>36000</v>
      </c>
      <c r="C219" t="s">
        <v>24454</v>
      </c>
      <c r="D219">
        <v>349</v>
      </c>
      <c r="E219" s="404">
        <v>171108175</v>
      </c>
      <c r="F219" s="415" t="str">
        <f t="shared" si="3"/>
        <v>Í1+(1È5FÎ</v>
      </c>
    </row>
    <row r="220" spans="1:6" ht="20.399999999999999">
      <c r="A220" s="403" t="s">
        <v>24455</v>
      </c>
      <c r="B220">
        <v>328800</v>
      </c>
      <c r="C220" t="s">
        <v>24456</v>
      </c>
      <c r="D220">
        <v>252</v>
      </c>
      <c r="E220" s="404">
        <v>171106003</v>
      </c>
      <c r="F220" s="415" t="str">
        <f t="shared" si="3"/>
        <v>Í1+&amp;ÂÈ3WÎ</v>
      </c>
    </row>
    <row r="221" spans="1:6" ht="20.399999999999999" hidden="1">
      <c r="A221" s="403" t="s">
        <v>24457</v>
      </c>
      <c r="B221">
        <v>44000</v>
      </c>
      <c r="C221" t="s">
        <v>24458</v>
      </c>
      <c r="D221">
        <v>485</v>
      </c>
      <c r="F221" s="415" t="e">
        <f t="shared" si="3"/>
        <v>#VALUE!</v>
      </c>
    </row>
    <row r="222" spans="1:6" ht="20.399999999999999">
      <c r="A222" s="403" t="s">
        <v>24459</v>
      </c>
      <c r="B222">
        <v>32800</v>
      </c>
      <c r="C222" t="s">
        <v>24460</v>
      </c>
      <c r="D222">
        <v>140</v>
      </c>
      <c r="E222" s="404">
        <v>171111347</v>
      </c>
      <c r="F222" s="415" t="str">
        <f t="shared" si="3"/>
        <v>Í1++BÈ78Î</v>
      </c>
    </row>
    <row r="223" spans="1:6" ht="20.399999999999999">
      <c r="A223" s="403" t="s">
        <v>24461</v>
      </c>
      <c r="B223">
        <v>8800</v>
      </c>
      <c r="C223" t="s">
        <v>24462</v>
      </c>
      <c r="D223">
        <v>167</v>
      </c>
      <c r="E223" s="404">
        <v>171113382</v>
      </c>
      <c r="F223" s="415" t="str">
        <f t="shared" si="3"/>
        <v>Í1+-FÈ20Î</v>
      </c>
    </row>
    <row r="224" spans="1:6" ht="20.399999999999999">
      <c r="A224" s="403" t="s">
        <v>24463</v>
      </c>
      <c r="B224">
        <v>34400</v>
      </c>
      <c r="C224" t="s">
        <v>24464</v>
      </c>
      <c r="D224">
        <v>198</v>
      </c>
      <c r="E224" s="404">
        <v>171116389</v>
      </c>
      <c r="F224" s="415" t="str">
        <f t="shared" si="3"/>
        <v>Í1+0FÈ9cÎ</v>
      </c>
    </row>
    <row r="225" spans="1:6" ht="20.399999999999999" hidden="1">
      <c r="A225" s="403" t="s">
        <v>24465</v>
      </c>
      <c r="B225">
        <v>15200</v>
      </c>
      <c r="C225" t="s">
        <v>24466</v>
      </c>
      <c r="D225">
        <v>526</v>
      </c>
      <c r="F225" s="415" t="e">
        <f t="shared" si="3"/>
        <v>#VALUE!</v>
      </c>
    </row>
    <row r="226" spans="1:6" ht="20.399999999999999">
      <c r="A226" s="403" t="s">
        <v>24467</v>
      </c>
      <c r="B226">
        <v>24800</v>
      </c>
      <c r="C226" t="s">
        <v>24468</v>
      </c>
      <c r="D226">
        <v>78</v>
      </c>
      <c r="E226" s="404">
        <v>171108267</v>
      </c>
      <c r="F226" s="415" t="str">
        <f t="shared" si="3"/>
        <v>Í1+(:È7vÎ</v>
      </c>
    </row>
    <row r="227" spans="1:6" ht="20.399999999999999">
      <c r="A227" s="403" t="s">
        <v>24469</v>
      </c>
      <c r="B227">
        <v>4700</v>
      </c>
      <c r="C227" t="s">
        <v>24470</v>
      </c>
      <c r="D227">
        <v>193</v>
      </c>
      <c r="E227" s="404">
        <v>171113156</v>
      </c>
      <c r="F227" s="415" t="str">
        <f t="shared" si="3"/>
        <v>Í1+-/È6SÎ</v>
      </c>
    </row>
    <row r="228" spans="1:6" ht="20.399999999999999" hidden="1">
      <c r="A228" s="403" t="s">
        <v>24471</v>
      </c>
      <c r="B228">
        <v>4700</v>
      </c>
      <c r="C228" t="s">
        <v>24472</v>
      </c>
      <c r="D228">
        <v>594</v>
      </c>
      <c r="F228" s="415" t="e">
        <f t="shared" si="3"/>
        <v>#VALUE!</v>
      </c>
    </row>
    <row r="229" spans="1:6" ht="20.399999999999999">
      <c r="A229" s="403" t="s">
        <v>24473</v>
      </c>
      <c r="B229">
        <v>7200</v>
      </c>
      <c r="C229" t="s">
        <v>24474</v>
      </c>
      <c r="D229">
        <v>185</v>
      </c>
      <c r="E229" s="404">
        <v>171111679</v>
      </c>
      <c r="F229" s="415" t="str">
        <f t="shared" si="3"/>
        <v>Í1++cÈ9aÎ</v>
      </c>
    </row>
    <row r="230" spans="1:6" ht="20.399999999999999">
      <c r="A230" s="403" t="s">
        <v>24475</v>
      </c>
      <c r="B230">
        <v>53600</v>
      </c>
      <c r="C230" t="s">
        <v>24476</v>
      </c>
      <c r="D230">
        <v>55</v>
      </c>
      <c r="E230" s="404">
        <v>171108209</v>
      </c>
      <c r="F230" s="415" t="str">
        <f t="shared" si="3"/>
        <v>Í1+(4È9jÎ</v>
      </c>
    </row>
    <row r="231" spans="1:6" ht="20.399999999999999">
      <c r="A231" s="403" t="s">
        <v>16916</v>
      </c>
      <c r="B231">
        <v>21600</v>
      </c>
      <c r="C231" t="s">
        <v>24477</v>
      </c>
      <c r="D231">
        <v>32</v>
      </c>
      <c r="E231" s="404">
        <v>171113348</v>
      </c>
      <c r="F231" s="415" t="str">
        <f t="shared" si="3"/>
        <v>Í1+-BÈ8DÎ</v>
      </c>
    </row>
    <row r="232" spans="1:6" ht="20.399999999999999" hidden="1">
      <c r="A232" s="403" t="s">
        <v>24478</v>
      </c>
      <c r="B232">
        <v>13600</v>
      </c>
      <c r="C232" t="s">
        <v>24479</v>
      </c>
      <c r="D232">
        <v>534</v>
      </c>
      <c r="F232" s="415" t="e">
        <f t="shared" si="3"/>
        <v>#VALUE!</v>
      </c>
    </row>
    <row r="233" spans="1:6" ht="20.399999999999999">
      <c r="A233" s="403" t="s">
        <v>24480</v>
      </c>
      <c r="B233">
        <v>36000</v>
      </c>
      <c r="C233" t="s">
        <v>24481</v>
      </c>
      <c r="D233">
        <v>93</v>
      </c>
      <c r="E233" s="404">
        <v>171116220</v>
      </c>
      <c r="F233" s="415" t="str">
        <f t="shared" si="3"/>
        <v>Í1+06È0TÎ</v>
      </c>
    </row>
    <row r="234" spans="1:6" ht="20.399999999999999" hidden="1">
      <c r="A234" s="403" t="s">
        <v>24482</v>
      </c>
      <c r="B234">
        <v>165600</v>
      </c>
      <c r="C234" t="s">
        <v>24483</v>
      </c>
      <c r="D234">
        <v>560</v>
      </c>
      <c r="F234" s="415" t="e">
        <f t="shared" si="3"/>
        <v>#VALUE!</v>
      </c>
    </row>
    <row r="235" spans="1:6" ht="20.399999999999999" hidden="1">
      <c r="A235" s="403" t="s">
        <v>24484</v>
      </c>
      <c r="B235">
        <v>3400</v>
      </c>
      <c r="C235" t="s">
        <v>24485</v>
      </c>
      <c r="D235">
        <v>577</v>
      </c>
      <c r="F235" s="415" t="e">
        <f t="shared" si="3"/>
        <v>#VALUE!</v>
      </c>
    </row>
    <row r="236" spans="1:6" ht="20.399999999999999">
      <c r="A236" s="403" t="s">
        <v>24486</v>
      </c>
      <c r="B236">
        <v>10400</v>
      </c>
      <c r="C236" t="s">
        <v>24487</v>
      </c>
      <c r="D236">
        <v>91</v>
      </c>
      <c r="E236" s="404">
        <v>171111377</v>
      </c>
      <c r="F236" s="415" t="str">
        <f t="shared" si="3"/>
        <v>Í1++EÈ7DÎ</v>
      </c>
    </row>
    <row r="237" spans="1:6" ht="20.399999999999999">
      <c r="A237" s="403" t="s">
        <v>24488</v>
      </c>
      <c r="B237">
        <v>7200</v>
      </c>
      <c r="C237" t="s">
        <v>24489</v>
      </c>
      <c r="D237">
        <v>142</v>
      </c>
      <c r="E237" s="404">
        <v>171111344</v>
      </c>
      <c r="F237" s="415" t="str">
        <f t="shared" si="3"/>
        <v>Í1++BÈ4&amp;Î</v>
      </c>
    </row>
    <row r="238" spans="1:6" ht="20.399999999999999">
      <c r="A238" s="403" t="s">
        <v>24490</v>
      </c>
      <c r="B238">
        <v>23200</v>
      </c>
      <c r="C238" t="s">
        <v>24491</v>
      </c>
      <c r="D238">
        <v>283</v>
      </c>
      <c r="E238" s="404">
        <v>171113144</v>
      </c>
      <c r="F238" s="415" t="str">
        <f t="shared" si="3"/>
        <v>Í1+-.È4CÎ</v>
      </c>
    </row>
    <row r="239" spans="1:6" ht="20.399999999999999">
      <c r="A239" s="403" t="s">
        <v>24492</v>
      </c>
      <c r="B239">
        <v>23200</v>
      </c>
      <c r="C239" t="s">
        <v>24493</v>
      </c>
      <c r="D239">
        <v>97</v>
      </c>
      <c r="E239" s="404">
        <v>171115064</v>
      </c>
      <c r="F239" s="415" t="str">
        <f t="shared" si="3"/>
        <v>Í1+/&amp;È4)Î</v>
      </c>
    </row>
    <row r="240" spans="1:6" ht="20.399999999999999">
      <c r="A240" s="403" t="s">
        <v>24494</v>
      </c>
      <c r="B240">
        <v>8800</v>
      </c>
      <c r="C240" t="s">
        <v>24495</v>
      </c>
      <c r="D240">
        <v>222</v>
      </c>
      <c r="E240" s="404">
        <v>171113213</v>
      </c>
      <c r="F240" s="415" t="str">
        <f t="shared" si="3"/>
        <v>Í1+-5È3YÎ</v>
      </c>
    </row>
    <row r="241" spans="1:6" ht="20.399999999999999">
      <c r="A241" s="403" t="s">
        <v>24496</v>
      </c>
      <c r="B241">
        <v>12000</v>
      </c>
      <c r="C241" t="s">
        <v>24497</v>
      </c>
      <c r="D241">
        <v>48</v>
      </c>
      <c r="E241" s="404">
        <v>171108208</v>
      </c>
      <c r="F241" s="415" t="str">
        <f t="shared" si="3"/>
        <v>Í1+(4È8dÎ</v>
      </c>
    </row>
    <row r="242" spans="1:6" ht="20.399999999999999">
      <c r="A242" s="403" t="s">
        <v>24498</v>
      </c>
      <c r="B242">
        <v>32800</v>
      </c>
      <c r="C242" t="s">
        <v>24499</v>
      </c>
      <c r="D242">
        <v>63</v>
      </c>
      <c r="E242" s="404">
        <v>171115032</v>
      </c>
      <c r="F242" s="415" t="str">
        <f t="shared" si="3"/>
        <v>Í1+/#È2xÎ</v>
      </c>
    </row>
    <row r="243" spans="1:6" ht="20.399999999999999">
      <c r="A243" s="403" t="s">
        <v>24500</v>
      </c>
      <c r="B243">
        <v>4700</v>
      </c>
      <c r="C243" t="s">
        <v>24501</v>
      </c>
      <c r="D243">
        <v>299</v>
      </c>
      <c r="E243" s="404">
        <v>171109199</v>
      </c>
      <c r="F243" s="415" t="str">
        <f t="shared" si="3"/>
        <v>Í1+)3È9iÎ</v>
      </c>
    </row>
    <row r="244" spans="1:6" ht="20.399999999999999">
      <c r="A244" s="403" t="s">
        <v>24502</v>
      </c>
      <c r="B244">
        <v>12000</v>
      </c>
      <c r="C244" t="s">
        <v>24503</v>
      </c>
      <c r="D244">
        <v>148</v>
      </c>
      <c r="E244" s="404">
        <v>171115110</v>
      </c>
      <c r="F244" s="415" t="str">
        <f t="shared" si="3"/>
        <v>Í1+/+È0%Î</v>
      </c>
    </row>
    <row r="245" spans="1:6" ht="20.399999999999999">
      <c r="A245" s="403" t="s">
        <v>24504</v>
      </c>
      <c r="B245">
        <v>3400</v>
      </c>
      <c r="C245" t="s">
        <v>24505</v>
      </c>
      <c r="D245">
        <v>150</v>
      </c>
      <c r="E245" s="404">
        <v>171115112</v>
      </c>
      <c r="F245" s="415" t="str">
        <f t="shared" si="3"/>
        <v>Í1+/+È21Î</v>
      </c>
    </row>
    <row r="246" spans="1:6" ht="20.399999999999999" hidden="1">
      <c r="A246" s="403" t="s">
        <v>24080</v>
      </c>
      <c r="B246">
        <v>3400</v>
      </c>
      <c r="C246" t="s">
        <v>24506</v>
      </c>
      <c r="D246">
        <v>534</v>
      </c>
      <c r="F246" s="415" t="e">
        <f t="shared" si="3"/>
        <v>#VALUE!</v>
      </c>
    </row>
    <row r="247" spans="1:6" ht="20.399999999999999">
      <c r="A247" s="403" t="s">
        <v>24507</v>
      </c>
      <c r="B247">
        <v>3400</v>
      </c>
      <c r="C247" t="s">
        <v>24508</v>
      </c>
      <c r="D247">
        <v>143</v>
      </c>
      <c r="E247" s="404">
        <v>171113208</v>
      </c>
      <c r="F247" s="415" t="str">
        <f t="shared" si="3"/>
        <v>Í1+-4È8sÎ</v>
      </c>
    </row>
    <row r="248" spans="1:6" ht="20.399999999999999">
      <c r="A248" s="403" t="s">
        <v>24509</v>
      </c>
      <c r="B248">
        <v>7200</v>
      </c>
      <c r="C248" t="s">
        <v>24510</v>
      </c>
      <c r="D248">
        <v>106</v>
      </c>
      <c r="E248" s="404">
        <v>171115073</v>
      </c>
      <c r="F248" s="415" t="str">
        <f t="shared" si="3"/>
        <v>Í1+/'È3'Î</v>
      </c>
    </row>
    <row r="249" spans="1:6" ht="20.399999999999999">
      <c r="A249" s="403" t="s">
        <v>24511</v>
      </c>
      <c r="B249">
        <v>12000</v>
      </c>
      <c r="C249" t="s">
        <v>24512</v>
      </c>
      <c r="D249">
        <v>95</v>
      </c>
      <c r="E249" s="404">
        <v>171111381</v>
      </c>
      <c r="F249" s="415" t="str">
        <f t="shared" si="3"/>
        <v>Í1++FÈ1$Î</v>
      </c>
    </row>
    <row r="250" spans="1:6" ht="20.399999999999999" hidden="1">
      <c r="A250" s="403" t="s">
        <v>24513</v>
      </c>
      <c r="B250">
        <v>18400</v>
      </c>
      <c r="C250" t="s">
        <v>24514</v>
      </c>
      <c r="D250">
        <v>561</v>
      </c>
      <c r="F250" s="415" t="e">
        <f t="shared" si="3"/>
        <v>#VALUE!</v>
      </c>
    </row>
    <row r="251" spans="1:6" ht="20.399999999999999">
      <c r="A251" s="403" t="s">
        <v>24515</v>
      </c>
      <c r="B251">
        <v>15200</v>
      </c>
      <c r="C251" t="s">
        <v>24516</v>
      </c>
      <c r="D251">
        <v>289</v>
      </c>
      <c r="E251" s="404">
        <v>171113420</v>
      </c>
      <c r="F251" s="415" t="str">
        <f t="shared" si="3"/>
        <v>Í1+-JÈ04Î</v>
      </c>
    </row>
    <row r="252" spans="1:6" ht="20.399999999999999">
      <c r="A252" s="403" t="s">
        <v>24517</v>
      </c>
      <c r="B252">
        <v>24800</v>
      </c>
      <c r="C252" t="s">
        <v>24518</v>
      </c>
      <c r="D252">
        <v>282</v>
      </c>
      <c r="E252" s="404">
        <v>171113416</v>
      </c>
      <c r="F252" s="415" t="str">
        <f t="shared" si="3"/>
        <v>Í1+-IÈ6TÎ</v>
      </c>
    </row>
    <row r="253" spans="1:6" ht="20.399999999999999">
      <c r="A253" s="403" t="s">
        <v>24519</v>
      </c>
      <c r="B253">
        <v>28000</v>
      </c>
      <c r="C253" t="s">
        <v>24520</v>
      </c>
      <c r="D253">
        <v>392</v>
      </c>
      <c r="E253" s="404">
        <v>171116564</v>
      </c>
      <c r="F253" s="415" t="str">
        <f t="shared" si="3"/>
        <v>Í1+0XÈ4&amp;Î</v>
      </c>
    </row>
    <row r="254" spans="1:6" ht="20.399999999999999">
      <c r="A254" s="403" t="s">
        <v>24521</v>
      </c>
      <c r="B254">
        <v>3400</v>
      </c>
      <c r="C254" t="s">
        <v>24522</v>
      </c>
      <c r="D254">
        <v>272</v>
      </c>
      <c r="E254" s="404">
        <v>171108434</v>
      </c>
      <c r="F254" s="415" t="str">
        <f t="shared" si="3"/>
        <v>Í1+(KÈ4AÎ</v>
      </c>
    </row>
    <row r="255" spans="1:6" ht="20.399999999999999">
      <c r="A255" s="403" t="s">
        <v>24523</v>
      </c>
      <c r="B255">
        <v>7200</v>
      </c>
      <c r="C255" t="s">
        <v>24524</v>
      </c>
      <c r="D255">
        <v>413</v>
      </c>
      <c r="E255" s="404">
        <v>171108558</v>
      </c>
      <c r="F255" s="415" t="str">
        <f t="shared" si="3"/>
        <v>Í1+(WÈ8"Î</v>
      </c>
    </row>
    <row r="256" spans="1:6" ht="20.399999999999999">
      <c r="A256" s="403" t="s">
        <v>24525</v>
      </c>
      <c r="B256">
        <v>12000</v>
      </c>
      <c r="C256" t="s">
        <v>24526</v>
      </c>
      <c r="D256">
        <v>46</v>
      </c>
      <c r="E256" s="404">
        <v>171108206</v>
      </c>
      <c r="F256" s="415" t="str">
        <f t="shared" si="3"/>
        <v>Í1+(4È6XÎ</v>
      </c>
    </row>
    <row r="257" spans="1:6" ht="20.399999999999999">
      <c r="A257" s="403" t="s">
        <v>24527</v>
      </c>
      <c r="B257">
        <v>10400</v>
      </c>
      <c r="C257" t="s">
        <v>24528</v>
      </c>
      <c r="D257">
        <v>443</v>
      </c>
      <c r="E257" s="404">
        <v>171108585</v>
      </c>
      <c r="F257" s="415" t="str">
        <f t="shared" si="3"/>
        <v>Í1+(ZÈ5ÇÎ</v>
      </c>
    </row>
    <row r="258" spans="1:6" ht="20.399999999999999">
      <c r="A258" s="403" t="s">
        <v>24529</v>
      </c>
      <c r="B258">
        <v>7200</v>
      </c>
      <c r="C258" t="s">
        <v>24530</v>
      </c>
      <c r="D258">
        <v>89</v>
      </c>
      <c r="E258" s="404">
        <v>171108320</v>
      </c>
      <c r="F258" s="415" t="str">
        <f t="shared" si="3"/>
        <v>Í1+(@È0dÎ</v>
      </c>
    </row>
    <row r="259" spans="1:6" ht="20.399999999999999">
      <c r="A259" s="403" t="s">
        <v>24531</v>
      </c>
      <c r="B259">
        <v>8800</v>
      </c>
      <c r="C259" t="s">
        <v>24532</v>
      </c>
      <c r="D259">
        <v>306</v>
      </c>
      <c r="E259" s="404">
        <v>171108464</v>
      </c>
      <c r="F259" s="415" t="str">
        <f t="shared" ref="F259:F322" si="4">Code128(E259)</f>
        <v>Í1+(NÈ4MÎ</v>
      </c>
    </row>
    <row r="260" spans="1:6" ht="20.399999999999999">
      <c r="A260" s="403" t="s">
        <v>24533</v>
      </c>
      <c r="B260">
        <v>7200</v>
      </c>
      <c r="C260" t="s">
        <v>24534</v>
      </c>
      <c r="D260">
        <v>164</v>
      </c>
      <c r="E260" s="404">
        <v>171108250</v>
      </c>
      <c r="F260" s="415" t="str">
        <f t="shared" si="4"/>
        <v>Í1+(9È0HÎ</v>
      </c>
    </row>
    <row r="261" spans="1:6" ht="20.399999999999999">
      <c r="A261" s="403" t="s">
        <v>24535</v>
      </c>
      <c r="B261">
        <v>7200</v>
      </c>
      <c r="C261" t="s">
        <v>24536</v>
      </c>
      <c r="D261">
        <v>477</v>
      </c>
      <c r="E261" s="404">
        <v>171108617</v>
      </c>
      <c r="F261" s="415" t="str">
        <f t="shared" si="4"/>
        <v>Í1+(]È74Î</v>
      </c>
    </row>
    <row r="262" spans="1:6" ht="20.399999999999999">
      <c r="A262" s="403" t="s">
        <v>24537</v>
      </c>
      <c r="B262">
        <v>7200</v>
      </c>
      <c r="C262" t="s">
        <v>24538</v>
      </c>
      <c r="D262">
        <v>208</v>
      </c>
      <c r="E262" s="404">
        <v>171108381</v>
      </c>
      <c r="F262" s="415" t="str">
        <f t="shared" si="4"/>
        <v>Í1+(FÈ1ÆÎ</v>
      </c>
    </row>
    <row r="263" spans="1:6" ht="20.399999999999999">
      <c r="A263" s="403" t="s">
        <v>24539</v>
      </c>
      <c r="B263">
        <v>56800</v>
      </c>
      <c r="C263" t="s">
        <v>24540</v>
      </c>
      <c r="D263">
        <v>75</v>
      </c>
      <c r="E263" s="404">
        <v>171108219</v>
      </c>
      <c r="F263" s="415" t="str">
        <f t="shared" si="4"/>
        <v>Í1+(5È9nÎ</v>
      </c>
    </row>
    <row r="264" spans="1:6" ht="20.399999999999999">
      <c r="A264" s="403" t="s">
        <v>24541</v>
      </c>
      <c r="B264">
        <v>10400</v>
      </c>
      <c r="C264" t="s">
        <v>24542</v>
      </c>
      <c r="D264">
        <v>73</v>
      </c>
      <c r="E264" s="404">
        <v>171108217</v>
      </c>
      <c r="F264" s="415" t="str">
        <f t="shared" si="4"/>
        <v>Í1+(5È7bÎ</v>
      </c>
    </row>
    <row r="265" spans="1:6" ht="20.399999999999999">
      <c r="A265" s="403" t="s">
        <v>24543</v>
      </c>
      <c r="B265">
        <v>16800</v>
      </c>
      <c r="C265" t="s">
        <v>24544</v>
      </c>
      <c r="D265">
        <v>61</v>
      </c>
      <c r="E265" s="404">
        <v>171108276</v>
      </c>
      <c r="F265" s="415" t="str">
        <f t="shared" si="4"/>
        <v>Í1+(;È6tÎ</v>
      </c>
    </row>
    <row r="266" spans="1:6" ht="20.399999999999999">
      <c r="A266" s="403" t="s">
        <v>24545</v>
      </c>
      <c r="B266">
        <v>29600</v>
      </c>
      <c r="C266" t="s">
        <v>24546</v>
      </c>
      <c r="D266">
        <v>63</v>
      </c>
      <c r="E266" s="404">
        <v>171108274</v>
      </c>
      <c r="F266" s="415" t="str">
        <f t="shared" si="4"/>
        <v>Í1+(;È4hÎ</v>
      </c>
    </row>
    <row r="267" spans="1:6" ht="20.399999999999999">
      <c r="A267" s="403" t="s">
        <v>24547</v>
      </c>
      <c r="B267">
        <v>23200</v>
      </c>
      <c r="C267" t="s">
        <v>24548</v>
      </c>
      <c r="D267">
        <v>371</v>
      </c>
      <c r="E267" s="404">
        <v>171108521</v>
      </c>
      <c r="F267" s="415" t="str">
        <f t="shared" si="4"/>
        <v>Í1+(TÈ1SÎ</v>
      </c>
    </row>
    <row r="268" spans="1:6" ht="20.399999999999999">
      <c r="A268" s="403" t="s">
        <v>24549</v>
      </c>
      <c r="B268">
        <v>50400</v>
      </c>
      <c r="C268" t="s">
        <v>24550</v>
      </c>
      <c r="D268">
        <v>348</v>
      </c>
      <c r="E268" s="404">
        <v>171110297</v>
      </c>
      <c r="F268" s="415" t="str">
        <f t="shared" si="4"/>
        <v>Í1+*=È7!Î</v>
      </c>
    </row>
    <row r="269" spans="1:6" ht="20.399999999999999" hidden="1">
      <c r="A269" s="403" t="s">
        <v>24551</v>
      </c>
      <c r="B269">
        <v>26400</v>
      </c>
      <c r="C269" t="s">
        <v>24552</v>
      </c>
      <c r="D269">
        <v>165</v>
      </c>
      <c r="F269" s="415" t="e">
        <f t="shared" si="4"/>
        <v>#VALUE!</v>
      </c>
    </row>
    <row r="270" spans="1:6" ht="20.399999999999999">
      <c r="A270" s="403" t="s">
        <v>24553</v>
      </c>
      <c r="B270">
        <v>8800</v>
      </c>
      <c r="C270" t="s">
        <v>24554</v>
      </c>
      <c r="D270">
        <v>230</v>
      </c>
      <c r="E270" s="404">
        <v>171115178</v>
      </c>
      <c r="F270" s="415" t="str">
        <f t="shared" si="4"/>
        <v>Í1+/1È8mÎ</v>
      </c>
    </row>
    <row r="271" spans="1:6" ht="20.399999999999999">
      <c r="A271" s="403" t="s">
        <v>24555</v>
      </c>
      <c r="B271">
        <v>72800</v>
      </c>
      <c r="C271" t="s">
        <v>24556</v>
      </c>
      <c r="D271">
        <v>333</v>
      </c>
      <c r="E271" s="404">
        <v>171108159</v>
      </c>
      <c r="F271" s="415" t="str">
        <f t="shared" si="4"/>
        <v>Í1+(/È9VÎ</v>
      </c>
    </row>
    <row r="272" spans="1:6" ht="20.399999999999999" hidden="1">
      <c r="A272" s="403" t="s">
        <v>24557</v>
      </c>
      <c r="B272">
        <v>18400</v>
      </c>
      <c r="C272" t="s">
        <v>24558</v>
      </c>
      <c r="D272">
        <v>569</v>
      </c>
      <c r="F272" s="415" t="e">
        <f t="shared" si="4"/>
        <v>#VALUE!</v>
      </c>
    </row>
    <row r="273" spans="1:6" ht="20.399999999999999">
      <c r="A273" s="403" t="s">
        <v>8566</v>
      </c>
      <c r="B273">
        <v>28000</v>
      </c>
      <c r="C273" t="s">
        <v>24559</v>
      </c>
      <c r="D273">
        <v>17</v>
      </c>
      <c r="E273" s="404">
        <v>171112660</v>
      </c>
      <c r="F273" s="415" t="str">
        <f t="shared" si="4"/>
        <v>Í1+,bÈ0*Î</v>
      </c>
    </row>
    <row r="274" spans="1:6" ht="20.399999999999999">
      <c r="A274" s="403" t="s">
        <v>24560</v>
      </c>
      <c r="B274">
        <v>37600</v>
      </c>
      <c r="C274" t="s">
        <v>24561</v>
      </c>
      <c r="D274">
        <v>103</v>
      </c>
      <c r="E274" s="404">
        <v>171112308</v>
      </c>
      <c r="F274" s="415" t="str">
        <f t="shared" si="4"/>
        <v>Í1+,&gt;È81Î</v>
      </c>
    </row>
    <row r="275" spans="1:6" ht="20.399999999999999">
      <c r="A275" s="403" t="s">
        <v>24562</v>
      </c>
      <c r="B275">
        <v>79200</v>
      </c>
      <c r="C275" t="s">
        <v>24563</v>
      </c>
      <c r="D275">
        <v>154</v>
      </c>
      <c r="E275" s="404">
        <v>171109430</v>
      </c>
      <c r="F275" s="415" t="str">
        <f t="shared" si="4"/>
        <v>Í1+)KÈ0,Î</v>
      </c>
    </row>
    <row r="276" spans="1:6" ht="20.399999999999999" hidden="1">
      <c r="A276" s="403" t="s">
        <v>24564</v>
      </c>
      <c r="B276">
        <v>16800</v>
      </c>
      <c r="C276" t="s">
        <v>24565</v>
      </c>
      <c r="D276">
        <v>542</v>
      </c>
      <c r="F276" s="415" t="e">
        <f t="shared" si="4"/>
        <v>#VALUE!</v>
      </c>
    </row>
    <row r="277" spans="1:6" ht="20.399999999999999">
      <c r="A277" s="403" t="s">
        <v>24566</v>
      </c>
      <c r="B277">
        <v>29600</v>
      </c>
      <c r="C277" t="s">
        <v>24567</v>
      </c>
      <c r="D277">
        <v>273</v>
      </c>
      <c r="E277" s="404">
        <v>171109281</v>
      </c>
      <c r="F277" s="415" t="str">
        <f t="shared" si="4"/>
        <v>Í1+)&lt;È1]Î</v>
      </c>
    </row>
    <row r="278" spans="1:6" ht="20.399999999999999">
      <c r="A278" s="403" t="s">
        <v>24568</v>
      </c>
      <c r="B278">
        <v>18400</v>
      </c>
      <c r="C278" t="s">
        <v>24569</v>
      </c>
      <c r="D278">
        <v>480</v>
      </c>
      <c r="E278" s="404">
        <v>171115779</v>
      </c>
      <c r="F278" s="415" t="str">
        <f t="shared" si="4"/>
        <v>Í1+/mÈ9.Î</v>
      </c>
    </row>
    <row r="279" spans="1:6" ht="20.399999999999999">
      <c r="A279" s="403" t="s">
        <v>24570</v>
      </c>
      <c r="B279">
        <v>2100</v>
      </c>
      <c r="C279" t="s">
        <v>24571</v>
      </c>
      <c r="D279">
        <v>175</v>
      </c>
      <c r="E279" s="404">
        <v>171107918</v>
      </c>
      <c r="F279" s="415" t="str">
        <f t="shared" si="4"/>
        <v>Í1+'{È8HÎ</v>
      </c>
    </row>
    <row r="280" spans="1:6" ht="20.399999999999999">
      <c r="A280" s="403" t="s">
        <v>24572</v>
      </c>
      <c r="B280">
        <v>13600</v>
      </c>
      <c r="C280" t="s">
        <v>24573</v>
      </c>
      <c r="D280">
        <v>60</v>
      </c>
      <c r="E280" s="404">
        <v>171108277</v>
      </c>
      <c r="F280" s="415" t="str">
        <f t="shared" si="4"/>
        <v>Í1+(;È7zÎ</v>
      </c>
    </row>
    <row r="281" spans="1:6" ht="20.399999999999999">
      <c r="A281" s="403" t="s">
        <v>24574</v>
      </c>
      <c r="B281">
        <v>45600</v>
      </c>
      <c r="C281" t="s">
        <v>24575</v>
      </c>
      <c r="D281">
        <v>13</v>
      </c>
      <c r="E281" s="404">
        <v>171111424</v>
      </c>
      <c r="F281" s="415" t="str">
        <f t="shared" si="4"/>
        <v>Í1++JÈ4FÎ</v>
      </c>
    </row>
    <row r="282" spans="1:6" ht="20.399999999999999">
      <c r="A282" s="403" t="s">
        <v>24576</v>
      </c>
      <c r="B282">
        <v>76000</v>
      </c>
      <c r="C282" t="s">
        <v>24577</v>
      </c>
      <c r="D282">
        <v>454</v>
      </c>
      <c r="E282" s="404">
        <v>171109289</v>
      </c>
      <c r="F282" s="415" t="str">
        <f t="shared" si="4"/>
        <v>Í1+)&lt;È9&amp;Î</v>
      </c>
    </row>
    <row r="283" spans="1:6" ht="20.399999999999999">
      <c r="A283" s="403" t="s">
        <v>24578</v>
      </c>
      <c r="B283">
        <v>23200</v>
      </c>
      <c r="C283" t="s">
        <v>24579</v>
      </c>
      <c r="D283">
        <v>225</v>
      </c>
      <c r="E283" s="404">
        <v>171109126</v>
      </c>
      <c r="F283" s="415" t="str">
        <f t="shared" si="4"/>
        <v>Í1+),È6;Î</v>
      </c>
    </row>
    <row r="284" spans="1:6" ht="20.399999999999999">
      <c r="A284" s="403" t="s">
        <v>24580</v>
      </c>
      <c r="B284">
        <v>56800</v>
      </c>
      <c r="C284" t="s">
        <v>24581</v>
      </c>
      <c r="D284">
        <v>159</v>
      </c>
      <c r="E284" s="404">
        <v>171111747</v>
      </c>
      <c r="F284" s="415" t="str">
        <f t="shared" si="4"/>
        <v>Í1++jÈ7qÎ</v>
      </c>
    </row>
    <row r="285" spans="1:6" ht="20.399999999999999" hidden="1">
      <c r="A285" s="403" t="s">
        <v>24582</v>
      </c>
      <c r="B285">
        <v>100000</v>
      </c>
      <c r="C285" t="s">
        <v>24583</v>
      </c>
      <c r="D285">
        <v>574</v>
      </c>
      <c r="F285" s="415" t="e">
        <f t="shared" si="4"/>
        <v>#VALUE!</v>
      </c>
    </row>
    <row r="286" spans="1:6" ht="20.399999999999999">
      <c r="A286" s="403" t="s">
        <v>24584</v>
      </c>
      <c r="B286">
        <v>2100</v>
      </c>
      <c r="C286" t="s">
        <v>24585</v>
      </c>
      <c r="D286">
        <v>355</v>
      </c>
      <c r="E286" s="404">
        <v>171115675</v>
      </c>
      <c r="F286" s="415" t="str">
        <f t="shared" si="4"/>
        <v>Í1+/cÈ5UÎ</v>
      </c>
    </row>
    <row r="287" spans="1:6" ht="20.399999999999999">
      <c r="A287" s="403" t="s">
        <v>24586</v>
      </c>
      <c r="B287">
        <v>10400</v>
      </c>
      <c r="C287" t="s">
        <v>24587</v>
      </c>
      <c r="D287">
        <v>27</v>
      </c>
      <c r="E287" s="404">
        <v>171111360</v>
      </c>
      <c r="F287" s="415" t="str">
        <f t="shared" si="4"/>
        <v>Í1++DÈ0}Î</v>
      </c>
    </row>
    <row r="288" spans="1:6" ht="20.399999999999999" hidden="1">
      <c r="A288" s="403" t="s">
        <v>24588</v>
      </c>
      <c r="B288">
        <v>335200</v>
      </c>
      <c r="C288" t="s">
        <v>24589</v>
      </c>
      <c r="D288">
        <v>537</v>
      </c>
      <c r="F288" s="415" t="e">
        <f t="shared" si="4"/>
        <v>#VALUE!</v>
      </c>
    </row>
    <row r="289" spans="1:6" ht="20.399999999999999" hidden="1">
      <c r="A289" s="403" t="s">
        <v>24590</v>
      </c>
      <c r="B289">
        <v>12000</v>
      </c>
      <c r="C289" t="s">
        <v>24591</v>
      </c>
      <c r="D289">
        <v>545</v>
      </c>
      <c r="F289" s="415" t="e">
        <f t="shared" si="4"/>
        <v>#VALUE!</v>
      </c>
    </row>
    <row r="290" spans="1:6" ht="20.399999999999999">
      <c r="A290" s="403" t="s">
        <v>24592</v>
      </c>
      <c r="B290">
        <v>37600</v>
      </c>
      <c r="C290" t="s">
        <v>24593</v>
      </c>
      <c r="D290">
        <v>473</v>
      </c>
      <c r="E290" s="404">
        <v>171110139</v>
      </c>
      <c r="F290" s="415" t="str">
        <f t="shared" si="4"/>
        <v>Í1+*-È9TÎ</v>
      </c>
    </row>
    <row r="291" spans="1:6" ht="20.399999999999999">
      <c r="A291" s="403" t="s">
        <v>24594</v>
      </c>
      <c r="B291">
        <v>45600</v>
      </c>
      <c r="C291" t="s">
        <v>24595</v>
      </c>
      <c r="D291">
        <v>93</v>
      </c>
      <c r="E291" s="404">
        <v>171112299</v>
      </c>
      <c r="F291" s="415" t="str">
        <f t="shared" si="4"/>
        <v>Í1+,=È93Î</v>
      </c>
    </row>
    <row r="292" spans="1:6" ht="20.399999999999999">
      <c r="A292" s="403" t="s">
        <v>24596</v>
      </c>
      <c r="B292">
        <v>7200</v>
      </c>
      <c r="C292" t="s">
        <v>24597</v>
      </c>
      <c r="D292">
        <v>28</v>
      </c>
      <c r="E292" s="404">
        <v>171111361</v>
      </c>
      <c r="F292" s="415" t="str">
        <f t="shared" si="4"/>
        <v>Í1++DÈ1ÇÎ</v>
      </c>
    </row>
    <row r="293" spans="1:6" ht="20.399999999999999" hidden="1">
      <c r="A293" s="403" t="s">
        <v>24598</v>
      </c>
      <c r="B293">
        <v>71200</v>
      </c>
      <c r="C293" t="s">
        <v>24599</v>
      </c>
      <c r="D293">
        <v>567</v>
      </c>
      <c r="F293" s="415" t="e">
        <f t="shared" si="4"/>
        <v>#VALUE!</v>
      </c>
    </row>
    <row r="294" spans="1:6" ht="20.399999999999999" hidden="1">
      <c r="A294" s="403" t="s">
        <v>24600</v>
      </c>
      <c r="B294">
        <v>12000</v>
      </c>
      <c r="C294" t="s">
        <v>24601</v>
      </c>
      <c r="D294">
        <v>182</v>
      </c>
      <c r="F294" s="415" t="e">
        <f t="shared" si="4"/>
        <v>#VALUE!</v>
      </c>
    </row>
    <row r="295" spans="1:6" ht="20.399999999999999" hidden="1">
      <c r="A295" s="403" t="s">
        <v>24602</v>
      </c>
      <c r="B295">
        <v>8800</v>
      </c>
      <c r="C295" t="s">
        <v>24603</v>
      </c>
      <c r="D295">
        <v>546</v>
      </c>
      <c r="F295" s="415" t="e">
        <f t="shared" si="4"/>
        <v>#VALUE!</v>
      </c>
    </row>
    <row r="296" spans="1:6" ht="20.399999999999999" hidden="1">
      <c r="A296" s="403" t="s">
        <v>4446</v>
      </c>
      <c r="B296">
        <v>20000</v>
      </c>
      <c r="C296" t="s">
        <v>24604</v>
      </c>
      <c r="D296">
        <v>520</v>
      </c>
      <c r="F296" s="415" t="e">
        <f t="shared" si="4"/>
        <v>#VALUE!</v>
      </c>
    </row>
    <row r="297" spans="1:6" ht="20.399999999999999" hidden="1">
      <c r="A297" s="403" t="s">
        <v>24605</v>
      </c>
      <c r="B297">
        <v>21600</v>
      </c>
      <c r="C297" t="s">
        <v>24606</v>
      </c>
      <c r="D297">
        <v>545</v>
      </c>
      <c r="F297" s="415" t="e">
        <f t="shared" si="4"/>
        <v>#VALUE!</v>
      </c>
    </row>
    <row r="298" spans="1:6" ht="20.399999999999999">
      <c r="A298" s="403" t="s">
        <v>24607</v>
      </c>
      <c r="B298">
        <v>12000</v>
      </c>
      <c r="C298" t="s">
        <v>24608</v>
      </c>
      <c r="D298">
        <v>13</v>
      </c>
      <c r="E298" s="404">
        <v>171110257</v>
      </c>
      <c r="F298" s="415" t="str">
        <f t="shared" si="4"/>
        <v>Í1+*9È7xÎ</v>
      </c>
    </row>
    <row r="299" spans="1:6" ht="20.399999999999999">
      <c r="A299" s="403" t="s">
        <v>24609</v>
      </c>
      <c r="B299">
        <v>28000</v>
      </c>
      <c r="C299" t="s">
        <v>24610</v>
      </c>
      <c r="D299">
        <v>292</v>
      </c>
      <c r="E299" s="404">
        <v>171113421</v>
      </c>
      <c r="F299" s="415" t="str">
        <f t="shared" si="4"/>
        <v>Í1+-JÈ1:Î</v>
      </c>
    </row>
    <row r="300" spans="1:6" ht="20.399999999999999">
      <c r="A300" s="403" t="s">
        <v>24611</v>
      </c>
      <c r="B300">
        <v>2100</v>
      </c>
      <c r="C300" t="s">
        <v>24612</v>
      </c>
      <c r="D300">
        <v>105</v>
      </c>
      <c r="E300" s="404">
        <v>171107944</v>
      </c>
      <c r="F300" s="415" t="str">
        <f t="shared" si="4"/>
        <v>Í1+'~È4&lt;Î</v>
      </c>
    </row>
    <row r="301" spans="1:6" ht="20.399999999999999">
      <c r="A301" s="403" t="s">
        <v>24613</v>
      </c>
      <c r="B301">
        <v>13600</v>
      </c>
      <c r="C301" t="s">
        <v>24614</v>
      </c>
      <c r="D301">
        <v>423</v>
      </c>
      <c r="E301" s="404">
        <v>171112600</v>
      </c>
      <c r="F301" s="415" t="str">
        <f t="shared" si="4"/>
        <v>Í1+,\È0yÎ</v>
      </c>
    </row>
    <row r="302" spans="1:6" ht="20.399999999999999">
      <c r="A302" s="403" t="s">
        <v>24615</v>
      </c>
      <c r="B302">
        <v>29600</v>
      </c>
      <c r="C302" t="s">
        <v>24616</v>
      </c>
      <c r="D302">
        <v>480</v>
      </c>
      <c r="E302" s="404">
        <v>171110491</v>
      </c>
      <c r="F302" s="415" t="str">
        <f t="shared" si="4"/>
        <v>Í1+*QÈ1MÎ</v>
      </c>
    </row>
    <row r="303" spans="1:6" ht="20.399999999999999" hidden="1">
      <c r="A303" s="403" t="s">
        <v>24617</v>
      </c>
      <c r="B303">
        <v>8800</v>
      </c>
      <c r="C303" t="s">
        <v>24618</v>
      </c>
      <c r="D303">
        <v>523</v>
      </c>
      <c r="F303" s="415" t="e">
        <f t="shared" si="4"/>
        <v>#VALUE!</v>
      </c>
    </row>
    <row r="304" spans="1:6" ht="20.399999999999999" hidden="1">
      <c r="A304" s="403" t="s">
        <v>24619</v>
      </c>
      <c r="B304">
        <v>3400</v>
      </c>
      <c r="C304" t="s">
        <v>24620</v>
      </c>
      <c r="D304">
        <v>524</v>
      </c>
      <c r="F304" s="415" t="e">
        <f t="shared" si="4"/>
        <v>#VALUE!</v>
      </c>
    </row>
    <row r="305" spans="1:6" ht="20.399999999999999" hidden="1">
      <c r="A305" s="403" t="s">
        <v>24621</v>
      </c>
      <c r="B305">
        <v>37600</v>
      </c>
      <c r="C305" t="s">
        <v>24622</v>
      </c>
      <c r="D305">
        <v>487</v>
      </c>
      <c r="F305" s="415" t="e">
        <f t="shared" si="4"/>
        <v>#VALUE!</v>
      </c>
    </row>
    <row r="306" spans="1:6" ht="20.399999999999999">
      <c r="A306" s="403" t="s">
        <v>24623</v>
      </c>
      <c r="B306">
        <v>3400</v>
      </c>
      <c r="C306" t="s">
        <v>24624</v>
      </c>
      <c r="D306">
        <v>53</v>
      </c>
      <c r="E306" s="404">
        <v>171118874</v>
      </c>
      <c r="F306" s="415" t="str">
        <f t="shared" si="4"/>
        <v>Í1+2wÈ4AÎ</v>
      </c>
    </row>
    <row r="307" spans="1:6" ht="20.399999999999999" hidden="1">
      <c r="A307" s="403" t="s">
        <v>24625</v>
      </c>
      <c r="B307">
        <v>186400</v>
      </c>
      <c r="C307" t="s">
        <v>24626</v>
      </c>
      <c r="D307">
        <v>574</v>
      </c>
      <c r="F307" s="415" t="e">
        <f t="shared" si="4"/>
        <v>#VALUE!</v>
      </c>
    </row>
    <row r="308" spans="1:6" ht="20.399999999999999">
      <c r="A308" s="403" t="s">
        <v>24627</v>
      </c>
      <c r="B308">
        <v>16800</v>
      </c>
      <c r="C308" t="s">
        <v>24628</v>
      </c>
      <c r="D308">
        <v>113</v>
      </c>
      <c r="E308" s="404">
        <v>171115079</v>
      </c>
      <c r="F308" s="415" t="str">
        <f t="shared" si="4"/>
        <v>Í1+/'È9KÎ</v>
      </c>
    </row>
    <row r="309" spans="1:6" ht="20.399999999999999">
      <c r="A309" s="403" t="s">
        <v>24629</v>
      </c>
      <c r="B309">
        <v>48800</v>
      </c>
      <c r="C309" t="s">
        <v>24630</v>
      </c>
      <c r="D309">
        <v>149</v>
      </c>
      <c r="E309" s="404">
        <v>171108019</v>
      </c>
      <c r="F309" s="415" t="str">
        <f t="shared" si="4"/>
        <v>Í1+(!È9ÉÎ</v>
      </c>
    </row>
    <row r="310" spans="1:6" ht="20.399999999999999" hidden="1">
      <c r="A310" s="403" t="s">
        <v>24631</v>
      </c>
      <c r="B310">
        <v>2100</v>
      </c>
      <c r="C310" t="s">
        <v>24632</v>
      </c>
      <c r="D310">
        <v>552</v>
      </c>
      <c r="F310" s="415" t="e">
        <f t="shared" si="4"/>
        <v>#VALUE!</v>
      </c>
    </row>
    <row r="311" spans="1:6" ht="20.399999999999999" hidden="1">
      <c r="A311" s="403" t="s">
        <v>24633</v>
      </c>
      <c r="B311">
        <v>28000</v>
      </c>
      <c r="C311" t="s">
        <v>24634</v>
      </c>
      <c r="D311">
        <v>530</v>
      </c>
      <c r="F311" s="415" t="e">
        <f t="shared" si="4"/>
        <v>#VALUE!</v>
      </c>
    </row>
    <row r="312" spans="1:6" ht="20.399999999999999" hidden="1">
      <c r="A312" s="403" t="s">
        <v>24635</v>
      </c>
      <c r="B312">
        <v>7200</v>
      </c>
      <c r="C312" t="s">
        <v>24636</v>
      </c>
      <c r="D312">
        <v>529</v>
      </c>
      <c r="F312" s="415" t="e">
        <f t="shared" si="4"/>
        <v>#VALUE!</v>
      </c>
    </row>
    <row r="313" spans="1:6" ht="20.399999999999999" hidden="1">
      <c r="A313" s="403" t="s">
        <v>4132</v>
      </c>
      <c r="B313">
        <v>7200</v>
      </c>
      <c r="C313" t="s">
        <v>24637</v>
      </c>
      <c r="D313">
        <v>535</v>
      </c>
      <c r="F313" s="415" t="e">
        <f t="shared" si="4"/>
        <v>#VALUE!</v>
      </c>
    </row>
    <row r="314" spans="1:6" ht="20.399999999999999" hidden="1">
      <c r="A314" s="403" t="s">
        <v>24638</v>
      </c>
      <c r="B314">
        <v>24800</v>
      </c>
      <c r="C314" t="s">
        <v>24639</v>
      </c>
      <c r="D314">
        <v>534</v>
      </c>
      <c r="F314" s="415" t="e">
        <f t="shared" si="4"/>
        <v>#VALUE!</v>
      </c>
    </row>
    <row r="315" spans="1:6" ht="20.399999999999999" hidden="1">
      <c r="A315" s="403" t="s">
        <v>24640</v>
      </c>
      <c r="B315">
        <v>3400</v>
      </c>
      <c r="C315" t="s">
        <v>24641</v>
      </c>
      <c r="D315">
        <v>593</v>
      </c>
      <c r="F315" s="415" t="e">
        <f t="shared" si="4"/>
        <v>#VALUE!</v>
      </c>
    </row>
    <row r="316" spans="1:6" ht="20.399999999999999" hidden="1">
      <c r="A316" s="403" t="s">
        <v>24642</v>
      </c>
      <c r="B316">
        <v>21600</v>
      </c>
      <c r="C316" t="s">
        <v>24643</v>
      </c>
      <c r="D316">
        <v>544</v>
      </c>
      <c r="F316" s="415" t="e">
        <f t="shared" si="4"/>
        <v>#VALUE!</v>
      </c>
    </row>
    <row r="317" spans="1:6" ht="20.399999999999999">
      <c r="A317" s="403" t="s">
        <v>24644</v>
      </c>
      <c r="B317">
        <v>37600</v>
      </c>
      <c r="C317" t="s">
        <v>24645</v>
      </c>
      <c r="D317">
        <v>74</v>
      </c>
      <c r="E317" s="404">
        <v>171115430</v>
      </c>
      <c r="F317" s="415" t="str">
        <f t="shared" si="4"/>
        <v>Í1+/KÈ0&gt;Î</v>
      </c>
    </row>
    <row r="318" spans="1:6" ht="20.399999999999999">
      <c r="A318" s="403" t="s">
        <v>24646</v>
      </c>
      <c r="B318">
        <v>20000</v>
      </c>
      <c r="C318" t="s">
        <v>24647</v>
      </c>
      <c r="D318">
        <v>181</v>
      </c>
      <c r="E318" s="404">
        <v>171113484</v>
      </c>
      <c r="F318" s="415" t="str">
        <f t="shared" si="4"/>
        <v>Í1+-PÈ4dÎ</v>
      </c>
    </row>
    <row r="319" spans="1:6" ht="20.399999999999999" hidden="1">
      <c r="A319" s="403" t="s">
        <v>24648</v>
      </c>
      <c r="B319">
        <v>56800</v>
      </c>
      <c r="C319" t="s">
        <v>24649</v>
      </c>
      <c r="D319">
        <v>567</v>
      </c>
      <c r="F319" s="415" t="e">
        <f t="shared" si="4"/>
        <v>#VALUE!</v>
      </c>
    </row>
    <row r="320" spans="1:6" ht="20.399999999999999">
      <c r="A320" s="403" t="s">
        <v>24650</v>
      </c>
      <c r="B320">
        <v>60000</v>
      </c>
      <c r="C320" t="s">
        <v>24651</v>
      </c>
      <c r="D320">
        <v>293</v>
      </c>
      <c r="E320" s="404">
        <v>171106022</v>
      </c>
      <c r="F320" s="415" t="str">
        <f t="shared" si="4"/>
        <v>Í1+&amp;"È2YÎ</v>
      </c>
    </row>
    <row r="321" spans="1:6" ht="20.399999999999999">
      <c r="A321" s="403" t="s">
        <v>24652</v>
      </c>
      <c r="B321">
        <v>18400</v>
      </c>
      <c r="C321" t="s">
        <v>24653</v>
      </c>
      <c r="D321">
        <v>246</v>
      </c>
      <c r="E321" s="404">
        <v>171111684</v>
      </c>
      <c r="F321" s="415" t="str">
        <f t="shared" si="4"/>
        <v>Í1++dÈ4GÎ</v>
      </c>
    </row>
    <row r="322" spans="1:6" ht="20.399999999999999">
      <c r="A322" s="403" t="s">
        <v>24654</v>
      </c>
      <c r="B322">
        <v>21600</v>
      </c>
      <c r="C322" t="s">
        <v>24655</v>
      </c>
      <c r="D322">
        <v>368</v>
      </c>
      <c r="E322" s="404">
        <v>171108518</v>
      </c>
      <c r="F322" s="415" t="str">
        <f t="shared" si="4"/>
        <v>Í1+(SÈ8yÎ</v>
      </c>
    </row>
    <row r="323" spans="1:6" ht="20.399999999999999">
      <c r="A323" s="403" t="s">
        <v>24656</v>
      </c>
      <c r="B323">
        <v>4700</v>
      </c>
      <c r="C323" t="s">
        <v>24657</v>
      </c>
      <c r="D323">
        <v>212</v>
      </c>
      <c r="E323" s="404">
        <v>171113170</v>
      </c>
      <c r="F323" s="415" t="str">
        <f t="shared" ref="F323:F386" si="5">Code128(E323)</f>
        <v>Í1+-1È07Î</v>
      </c>
    </row>
    <row r="324" spans="1:6" ht="20.399999999999999">
      <c r="A324" s="403" t="s">
        <v>24658</v>
      </c>
      <c r="B324">
        <v>23200</v>
      </c>
      <c r="C324" t="s">
        <v>24659</v>
      </c>
      <c r="D324">
        <v>440</v>
      </c>
      <c r="E324" s="404">
        <v>171115742</v>
      </c>
      <c r="F324" s="415" t="str">
        <f t="shared" si="5"/>
        <v>Í1+/jÈ2_Î</v>
      </c>
    </row>
    <row r="325" spans="1:6" ht="20.399999999999999">
      <c r="A325" s="403" t="s">
        <v>24660</v>
      </c>
      <c r="B325">
        <v>103200</v>
      </c>
      <c r="C325" t="s">
        <v>24661</v>
      </c>
      <c r="D325">
        <v>479</v>
      </c>
      <c r="E325" s="404">
        <v>171115778</v>
      </c>
      <c r="F325" s="415" t="str">
        <f t="shared" si="5"/>
        <v>Í1+/mÈ8(Î</v>
      </c>
    </row>
    <row r="326" spans="1:6" ht="20.399999999999999">
      <c r="A326" s="403" t="s">
        <v>24662</v>
      </c>
      <c r="B326">
        <v>13600</v>
      </c>
      <c r="C326" t="s">
        <v>24663</v>
      </c>
      <c r="D326">
        <v>478</v>
      </c>
      <c r="E326" s="404">
        <v>171115777</v>
      </c>
      <c r="F326" s="415" t="str">
        <f t="shared" si="5"/>
        <v>Í1+/mÈ7"Î</v>
      </c>
    </row>
    <row r="327" spans="1:6" ht="20.399999999999999">
      <c r="A327" s="403" t="s">
        <v>24664</v>
      </c>
      <c r="B327">
        <v>7200</v>
      </c>
      <c r="C327" t="s">
        <v>24665</v>
      </c>
      <c r="D327">
        <v>52</v>
      </c>
      <c r="E327" s="404">
        <v>171118873</v>
      </c>
      <c r="F327" s="415" t="str">
        <f t="shared" si="5"/>
        <v>Í1+2wÈ3;Î</v>
      </c>
    </row>
    <row r="328" spans="1:6" ht="20.399999999999999">
      <c r="A328" s="403" t="s">
        <v>24666</v>
      </c>
      <c r="B328">
        <v>90400</v>
      </c>
      <c r="C328" t="s">
        <v>24667</v>
      </c>
      <c r="D328">
        <v>168</v>
      </c>
      <c r="E328" s="404">
        <v>171115509</v>
      </c>
      <c r="F328" s="415" t="str">
        <f t="shared" si="5"/>
        <v>Í1+/RÈ9)Î</v>
      </c>
    </row>
    <row r="329" spans="1:6" ht="20.399999999999999">
      <c r="A329" s="403" t="s">
        <v>24668</v>
      </c>
      <c r="B329">
        <v>2100</v>
      </c>
      <c r="C329" t="s">
        <v>24669</v>
      </c>
      <c r="D329">
        <v>252</v>
      </c>
      <c r="E329" s="404">
        <v>171115584</v>
      </c>
      <c r="F329" s="415" t="str">
        <f t="shared" si="5"/>
        <v>Í1+/ZÈ4+Î</v>
      </c>
    </row>
    <row r="330" spans="1:6" ht="20.399999999999999" hidden="1">
      <c r="A330" s="403" t="s">
        <v>2777</v>
      </c>
      <c r="B330">
        <v>13600</v>
      </c>
      <c r="C330" t="s">
        <v>24670</v>
      </c>
      <c r="D330">
        <v>594</v>
      </c>
      <c r="F330" s="415" t="e">
        <f t="shared" si="5"/>
        <v>#VALUE!</v>
      </c>
    </row>
    <row r="331" spans="1:6" ht="20.399999999999999">
      <c r="A331" s="403" t="s">
        <v>24671</v>
      </c>
      <c r="B331">
        <v>28000</v>
      </c>
      <c r="C331" t="s">
        <v>24672</v>
      </c>
      <c r="D331">
        <v>226</v>
      </c>
      <c r="E331" s="404">
        <v>171116417</v>
      </c>
      <c r="F331" s="415" t="str">
        <f t="shared" si="5"/>
        <v>Í1+0IÈ7cÎ</v>
      </c>
    </row>
    <row r="332" spans="1:6" ht="20.399999999999999">
      <c r="A332" s="403" t="s">
        <v>24673</v>
      </c>
      <c r="B332">
        <v>10400</v>
      </c>
      <c r="C332" t="s">
        <v>24674</v>
      </c>
      <c r="D332">
        <v>14</v>
      </c>
      <c r="E332" s="404">
        <v>171113555</v>
      </c>
      <c r="F332" s="415" t="str">
        <f t="shared" si="5"/>
        <v>Í1+-WÈ5ÊÎ</v>
      </c>
    </row>
    <row r="333" spans="1:6" ht="20.399999999999999">
      <c r="A333" s="403" t="s">
        <v>24675</v>
      </c>
      <c r="B333">
        <v>4700</v>
      </c>
      <c r="C333" t="s">
        <v>24676</v>
      </c>
      <c r="D333">
        <v>38</v>
      </c>
      <c r="E333" s="404">
        <v>171110221</v>
      </c>
      <c r="F333" s="415" t="str">
        <f t="shared" si="5"/>
        <v>Í1+*6È1HÎ</v>
      </c>
    </row>
    <row r="334" spans="1:6" ht="20.399999999999999">
      <c r="A334" s="403" t="s">
        <v>24677</v>
      </c>
      <c r="B334">
        <v>18400</v>
      </c>
      <c r="C334" t="s">
        <v>24678</v>
      </c>
      <c r="D334">
        <v>164</v>
      </c>
      <c r="E334" s="404">
        <v>171111738</v>
      </c>
      <c r="F334" s="415" t="str">
        <f t="shared" si="5"/>
        <v>Í1++iÈ8sÎ</v>
      </c>
    </row>
    <row r="335" spans="1:6" ht="20.399999999999999">
      <c r="A335" s="403" t="s">
        <v>24631</v>
      </c>
      <c r="B335">
        <v>58400</v>
      </c>
      <c r="C335" t="s">
        <v>24679</v>
      </c>
      <c r="D335">
        <v>14</v>
      </c>
      <c r="E335" s="404">
        <v>171112218</v>
      </c>
      <c r="F335" s="415" t="str">
        <f t="shared" si="5"/>
        <v>Í1+,5È8tÎ</v>
      </c>
    </row>
    <row r="336" spans="1:6" ht="20.399999999999999">
      <c r="A336" s="403" t="s">
        <v>24680</v>
      </c>
      <c r="B336">
        <v>31200</v>
      </c>
      <c r="C336" t="s">
        <v>24681</v>
      </c>
      <c r="D336">
        <v>113</v>
      </c>
      <c r="E336" s="404">
        <v>171118918</v>
      </c>
      <c r="F336" s="415" t="str">
        <f t="shared" si="5"/>
        <v>Í1+2{È8iÎ</v>
      </c>
    </row>
    <row r="337" spans="1:6" ht="20.399999999999999">
      <c r="A337" s="403" t="s">
        <v>24682</v>
      </c>
      <c r="B337">
        <v>32800</v>
      </c>
      <c r="C337" t="s">
        <v>24683</v>
      </c>
      <c r="D337">
        <v>373</v>
      </c>
      <c r="E337" s="404">
        <v>171116546</v>
      </c>
      <c r="F337" s="415" t="str">
        <f t="shared" si="5"/>
        <v>Í1+0VÈ6*Î</v>
      </c>
    </row>
    <row r="338" spans="1:6" ht="20.399999999999999">
      <c r="A338" s="403" t="s">
        <v>3476</v>
      </c>
      <c r="B338">
        <v>45600</v>
      </c>
      <c r="C338" t="s">
        <v>24684</v>
      </c>
      <c r="D338">
        <v>256</v>
      </c>
      <c r="E338" s="404">
        <v>171106009</v>
      </c>
      <c r="F338" s="415" t="str">
        <f t="shared" si="5"/>
        <v>Í1+&amp;ÂÈ9{Î</v>
      </c>
    </row>
    <row r="339" spans="1:6" ht="20.399999999999999">
      <c r="A339" s="403" t="s">
        <v>24685</v>
      </c>
      <c r="B339">
        <v>2100</v>
      </c>
      <c r="C339" t="s">
        <v>24686</v>
      </c>
      <c r="D339">
        <v>359</v>
      </c>
      <c r="E339" s="404">
        <v>171112543</v>
      </c>
      <c r="F339" s="415" t="str">
        <f t="shared" si="5"/>
        <v>Í1+,VÈ3sÎ</v>
      </c>
    </row>
    <row r="340" spans="1:6" ht="20.399999999999999">
      <c r="A340" s="403" t="s">
        <v>24687</v>
      </c>
      <c r="B340">
        <v>28000</v>
      </c>
      <c r="C340" t="s">
        <v>24688</v>
      </c>
      <c r="D340">
        <v>139</v>
      </c>
      <c r="E340" s="404">
        <v>171113235</v>
      </c>
      <c r="F340" s="415" t="str">
        <f t="shared" si="5"/>
        <v>Í1+-7È5mÎ</v>
      </c>
    </row>
    <row r="341" spans="1:6" ht="20.399999999999999">
      <c r="A341" s="403" t="s">
        <v>24689</v>
      </c>
      <c r="B341">
        <v>28000</v>
      </c>
      <c r="C341" t="s">
        <v>24690</v>
      </c>
      <c r="D341">
        <v>449</v>
      </c>
      <c r="E341" s="404">
        <v>171108122</v>
      </c>
      <c r="F341" s="415" t="str">
        <f t="shared" si="5"/>
        <v>Í1+(,È2ÂÎ</v>
      </c>
    </row>
    <row r="342" spans="1:6" ht="20.399999999999999" hidden="1">
      <c r="A342" s="403" t="s">
        <v>24691</v>
      </c>
      <c r="B342">
        <v>7200</v>
      </c>
      <c r="C342" t="s">
        <v>24692</v>
      </c>
      <c r="D342">
        <v>595</v>
      </c>
      <c r="F342" s="415" t="e">
        <f t="shared" si="5"/>
        <v>#VALUE!</v>
      </c>
    </row>
    <row r="343" spans="1:6" ht="20.399999999999999" hidden="1">
      <c r="A343" s="403" t="s">
        <v>24693</v>
      </c>
      <c r="B343">
        <v>7200</v>
      </c>
      <c r="C343" t="s">
        <v>24694</v>
      </c>
      <c r="D343">
        <v>549</v>
      </c>
      <c r="F343" s="415" t="e">
        <f t="shared" si="5"/>
        <v>#VALUE!</v>
      </c>
    </row>
    <row r="344" spans="1:6" ht="20.399999999999999">
      <c r="A344" s="403" t="s">
        <v>24695</v>
      </c>
      <c r="B344">
        <v>24800</v>
      </c>
      <c r="C344" t="s">
        <v>24696</v>
      </c>
      <c r="D344">
        <v>226</v>
      </c>
      <c r="E344" s="404">
        <v>171112838</v>
      </c>
      <c r="F344" s="415" t="str">
        <f t="shared" si="5"/>
        <v>Í1+,sÈ87Î</v>
      </c>
    </row>
    <row r="345" spans="1:6" ht="20.399999999999999" hidden="1">
      <c r="A345" s="403" t="s">
        <v>24697</v>
      </c>
      <c r="B345">
        <v>7200</v>
      </c>
      <c r="C345" t="s">
        <v>24698</v>
      </c>
      <c r="D345">
        <v>525</v>
      </c>
      <c r="F345" s="415" t="e">
        <f t="shared" si="5"/>
        <v>#VALUE!</v>
      </c>
    </row>
    <row r="346" spans="1:6" ht="20.399999999999999">
      <c r="A346" s="403" t="s">
        <v>24699</v>
      </c>
      <c r="B346">
        <v>28000</v>
      </c>
      <c r="C346" t="s">
        <v>24700</v>
      </c>
      <c r="D346">
        <v>141</v>
      </c>
      <c r="E346" s="404">
        <v>171108011</v>
      </c>
      <c r="F346" s="415" t="str">
        <f t="shared" si="5"/>
        <v>Í1+(!È1UÎ</v>
      </c>
    </row>
    <row r="347" spans="1:6" ht="20.399999999999999">
      <c r="A347" s="403" t="s">
        <v>24701</v>
      </c>
      <c r="B347">
        <v>13600</v>
      </c>
      <c r="C347" t="s">
        <v>24702</v>
      </c>
      <c r="D347">
        <v>125</v>
      </c>
      <c r="E347" s="404">
        <v>171115471</v>
      </c>
      <c r="F347" s="415" t="str">
        <f t="shared" si="5"/>
        <v>Í1+/OÈ1TÎ</v>
      </c>
    </row>
    <row r="348" spans="1:6" ht="20.399999999999999">
      <c r="A348" s="403" t="s">
        <v>367</v>
      </c>
      <c r="B348">
        <v>12000</v>
      </c>
      <c r="C348" t="s">
        <v>24703</v>
      </c>
      <c r="D348">
        <v>85</v>
      </c>
      <c r="E348" s="404">
        <v>171118899</v>
      </c>
      <c r="F348" s="415" t="str">
        <f t="shared" si="5"/>
        <v>Í1+2yÈ9gÎ</v>
      </c>
    </row>
    <row r="349" spans="1:6" ht="20.399999999999999">
      <c r="A349" s="403" t="s">
        <v>24704</v>
      </c>
      <c r="B349">
        <v>18400</v>
      </c>
      <c r="C349" t="s">
        <v>24705</v>
      </c>
      <c r="D349">
        <v>120</v>
      </c>
      <c r="E349" s="404">
        <v>171112743</v>
      </c>
      <c r="F349" s="415" t="str">
        <f t="shared" si="5"/>
        <v>Í1+,jÈ3\Î</v>
      </c>
    </row>
    <row r="350" spans="1:6" ht="20.399999999999999">
      <c r="A350" s="403" t="s">
        <v>24706</v>
      </c>
      <c r="B350">
        <v>45600</v>
      </c>
      <c r="C350" t="s">
        <v>24707</v>
      </c>
      <c r="D350">
        <v>173</v>
      </c>
      <c r="E350" s="404">
        <v>171110403</v>
      </c>
      <c r="F350" s="415" t="str">
        <f t="shared" si="5"/>
        <v>Í1+*HÈ35Î</v>
      </c>
    </row>
    <row r="351" spans="1:6" ht="20.399999999999999">
      <c r="A351" s="403" t="s">
        <v>11401</v>
      </c>
      <c r="B351">
        <v>64800</v>
      </c>
      <c r="C351" t="s">
        <v>24708</v>
      </c>
      <c r="D351">
        <v>398</v>
      </c>
      <c r="E351" s="404">
        <v>171110156</v>
      </c>
      <c r="F351" s="415" t="str">
        <f t="shared" si="5"/>
        <v>Í1+*/È6JÎ</v>
      </c>
    </row>
    <row r="352" spans="1:6" ht="20.399999999999999">
      <c r="A352" s="403" t="s">
        <v>24709</v>
      </c>
      <c r="B352">
        <v>12000</v>
      </c>
      <c r="C352" t="s">
        <v>24710</v>
      </c>
      <c r="D352">
        <v>307</v>
      </c>
      <c r="E352" s="404">
        <v>171112496</v>
      </c>
      <c r="F352" s="415" t="str">
        <f t="shared" si="5"/>
        <v>Í1+,QÈ6qÎ</v>
      </c>
    </row>
    <row r="353" spans="1:6" ht="20.399999999999999">
      <c r="A353" s="403" t="s">
        <v>24711</v>
      </c>
      <c r="B353">
        <v>15200</v>
      </c>
      <c r="C353" t="s">
        <v>24712</v>
      </c>
      <c r="D353">
        <v>411</v>
      </c>
      <c r="E353" s="404">
        <v>171105785</v>
      </c>
      <c r="F353" s="415" t="str">
        <f t="shared" si="5"/>
        <v>Í1+%nÈ5cÎ</v>
      </c>
    </row>
    <row r="354" spans="1:6" ht="20.399999999999999">
      <c r="A354" s="403" t="s">
        <v>24713</v>
      </c>
      <c r="B354">
        <v>13600</v>
      </c>
      <c r="C354" t="s">
        <v>24714</v>
      </c>
      <c r="D354">
        <v>62</v>
      </c>
      <c r="E354" s="404">
        <v>171115421</v>
      </c>
      <c r="F354" s="415" t="str">
        <f t="shared" si="5"/>
        <v>Í1+/JÈ1@Î</v>
      </c>
    </row>
    <row r="355" spans="1:6" ht="20.399999999999999">
      <c r="A355" s="403" t="s">
        <v>24715</v>
      </c>
      <c r="B355">
        <v>7200</v>
      </c>
      <c r="C355" t="s">
        <v>24716</v>
      </c>
      <c r="D355">
        <v>306</v>
      </c>
      <c r="E355" s="404">
        <v>171108025</v>
      </c>
      <c r="F355" s="415" t="str">
        <f t="shared" si="5"/>
        <v>Í1+("È5qÎ</v>
      </c>
    </row>
    <row r="356" spans="1:6" ht="20.399999999999999">
      <c r="A356" s="403" t="s">
        <v>24717</v>
      </c>
      <c r="B356">
        <v>108000</v>
      </c>
      <c r="C356" t="s">
        <v>24718</v>
      </c>
      <c r="D356">
        <v>307</v>
      </c>
      <c r="E356" s="404">
        <v>171108024</v>
      </c>
      <c r="F356" s="415" t="str">
        <f t="shared" si="5"/>
        <v>Í1+("È4kÎ</v>
      </c>
    </row>
    <row r="357" spans="1:6" ht="20.399999999999999">
      <c r="A357" s="403" t="s">
        <v>24719</v>
      </c>
      <c r="B357">
        <v>23200</v>
      </c>
      <c r="C357" t="s">
        <v>24720</v>
      </c>
      <c r="D357">
        <v>418</v>
      </c>
      <c r="E357" s="404">
        <v>171113004</v>
      </c>
      <c r="F357" s="415" t="str">
        <f t="shared" si="5"/>
        <v>Í1+-ÂÈ4rÎ</v>
      </c>
    </row>
    <row r="358" spans="1:6" ht="20.399999999999999">
      <c r="A358" s="403" t="s">
        <v>24721</v>
      </c>
      <c r="B358">
        <v>3400</v>
      </c>
      <c r="C358" t="s">
        <v>24722</v>
      </c>
      <c r="D358">
        <v>185</v>
      </c>
      <c r="E358" s="404">
        <v>171107908</v>
      </c>
      <c r="F358" s="415" t="str">
        <f t="shared" si="5"/>
        <v>Í1+'zÈ8DÎ</v>
      </c>
    </row>
    <row r="359" spans="1:6" ht="20.399999999999999">
      <c r="A359" s="403" t="s">
        <v>24723</v>
      </c>
      <c r="B359">
        <v>4700</v>
      </c>
      <c r="C359" t="s">
        <v>24724</v>
      </c>
      <c r="D359">
        <v>2</v>
      </c>
      <c r="E359" s="404">
        <v>171106213</v>
      </c>
      <c r="F359" s="415" t="str">
        <f t="shared" si="5"/>
        <v>Í1+&amp;5È3DÎ</v>
      </c>
    </row>
    <row r="360" spans="1:6" ht="20.399999999999999">
      <c r="A360" s="403" t="s">
        <v>3300</v>
      </c>
      <c r="B360">
        <v>12000</v>
      </c>
      <c r="C360" t="s">
        <v>24725</v>
      </c>
      <c r="D360">
        <v>181</v>
      </c>
      <c r="E360" s="404">
        <v>171111422</v>
      </c>
      <c r="F360" s="415" t="str">
        <f t="shared" si="5"/>
        <v>Í1++JÈ2:Î</v>
      </c>
    </row>
    <row r="361" spans="1:6" ht="20.399999999999999">
      <c r="A361" s="403" t="s">
        <v>24726</v>
      </c>
      <c r="B361">
        <v>10400</v>
      </c>
      <c r="C361" t="s">
        <v>24727</v>
      </c>
      <c r="D361">
        <v>68</v>
      </c>
      <c r="E361" s="404">
        <v>171111413</v>
      </c>
      <c r="F361" s="415" t="str">
        <f t="shared" si="5"/>
        <v>Í1++IÈ3&lt;Î</v>
      </c>
    </row>
    <row r="362" spans="1:6" ht="20.399999999999999" hidden="1">
      <c r="A362" s="403" t="s">
        <v>24728</v>
      </c>
      <c r="B362">
        <v>18400</v>
      </c>
      <c r="C362" t="s">
        <v>24729</v>
      </c>
      <c r="D362">
        <v>211</v>
      </c>
      <c r="F362" s="415" t="e">
        <f t="shared" si="5"/>
        <v>#VALUE!</v>
      </c>
    </row>
    <row r="363" spans="1:6" ht="20.399999999999999" hidden="1">
      <c r="A363" s="403" t="s">
        <v>24730</v>
      </c>
      <c r="B363">
        <v>4700</v>
      </c>
      <c r="C363" t="s">
        <v>24731</v>
      </c>
      <c r="D363">
        <v>595</v>
      </c>
      <c r="F363" s="415" t="e">
        <f t="shared" si="5"/>
        <v>#VALUE!</v>
      </c>
    </row>
    <row r="364" spans="1:6" ht="20.399999999999999">
      <c r="A364" s="403" t="s">
        <v>24732</v>
      </c>
      <c r="B364">
        <v>4700</v>
      </c>
      <c r="C364" t="s">
        <v>24733</v>
      </c>
      <c r="D364">
        <v>278</v>
      </c>
      <c r="E364" s="404">
        <v>171116462</v>
      </c>
      <c r="F364" s="415" t="str">
        <f t="shared" si="5"/>
        <v>Í1+0NÈ2YÎ</v>
      </c>
    </row>
    <row r="365" spans="1:6" ht="20.399999999999999">
      <c r="A365" s="403" t="s">
        <v>24734</v>
      </c>
      <c r="B365">
        <v>36000</v>
      </c>
      <c r="C365" t="s">
        <v>24735</v>
      </c>
      <c r="D365">
        <v>396</v>
      </c>
      <c r="E365" s="404">
        <v>171112578</v>
      </c>
      <c r="F365" s="415" t="str">
        <f t="shared" si="5"/>
        <v>Í1+,YÈ86Î</v>
      </c>
    </row>
    <row r="366" spans="1:6" ht="20.399999999999999">
      <c r="A366" s="403" t="s">
        <v>8037</v>
      </c>
      <c r="B366">
        <v>18400</v>
      </c>
      <c r="C366" t="s">
        <v>24736</v>
      </c>
      <c r="D366">
        <v>327</v>
      </c>
      <c r="E366" s="404">
        <v>171111629</v>
      </c>
      <c r="F366" s="415" t="str">
        <f t="shared" si="5"/>
        <v>Í1++^È9MÎ</v>
      </c>
    </row>
    <row r="367" spans="1:6" ht="20.399999999999999">
      <c r="A367" s="403" t="s">
        <v>4709</v>
      </c>
      <c r="B367">
        <v>15200</v>
      </c>
      <c r="C367" t="s">
        <v>24737</v>
      </c>
      <c r="D367">
        <v>78</v>
      </c>
      <c r="E367" s="404">
        <v>171116278</v>
      </c>
      <c r="F367" s="415" t="str">
        <f t="shared" si="5"/>
        <v>Í1+0;È81Î</v>
      </c>
    </row>
    <row r="368" spans="1:6" ht="20.399999999999999">
      <c r="A368" s="403" t="s">
        <v>24738</v>
      </c>
      <c r="B368">
        <v>16800</v>
      </c>
      <c r="C368" t="s">
        <v>24739</v>
      </c>
      <c r="D368">
        <v>104</v>
      </c>
      <c r="E368" s="404">
        <v>171118911</v>
      </c>
      <c r="F368" s="415" t="str">
        <f t="shared" si="5"/>
        <v>Í1+2{È1?Î</v>
      </c>
    </row>
    <row r="369" spans="1:6" ht="20.399999999999999">
      <c r="A369" s="403" t="s">
        <v>24740</v>
      </c>
      <c r="B369">
        <v>47200</v>
      </c>
      <c r="C369" t="s">
        <v>24741</v>
      </c>
      <c r="D369">
        <v>311</v>
      </c>
      <c r="E369" s="404">
        <v>171113433</v>
      </c>
      <c r="F369" s="415" t="str">
        <f t="shared" si="5"/>
        <v>Í1+-KÈ3JÎ</v>
      </c>
    </row>
    <row r="370" spans="1:6" ht="20.399999999999999">
      <c r="A370" s="403" t="s">
        <v>24742</v>
      </c>
      <c r="B370">
        <v>8800</v>
      </c>
      <c r="C370" t="s">
        <v>24743</v>
      </c>
      <c r="D370">
        <v>397</v>
      </c>
      <c r="E370" s="404">
        <v>171113523</v>
      </c>
      <c r="F370" s="415" t="str">
        <f t="shared" si="5"/>
        <v>Í1+-TÈ3nÎ</v>
      </c>
    </row>
    <row r="371" spans="1:6" ht="20.399999999999999">
      <c r="A371" s="403" t="s">
        <v>24744</v>
      </c>
      <c r="B371">
        <v>10400</v>
      </c>
      <c r="C371" t="s">
        <v>24745</v>
      </c>
      <c r="D371">
        <v>286</v>
      </c>
      <c r="E371" s="404">
        <v>171116469</v>
      </c>
      <c r="F371" s="415" t="str">
        <f t="shared" si="5"/>
        <v>Í1+0NÈ9ÇÎ</v>
      </c>
    </row>
    <row r="372" spans="1:6" ht="20.399999999999999">
      <c r="A372" s="403" t="s">
        <v>24746</v>
      </c>
      <c r="B372">
        <v>13600</v>
      </c>
      <c r="C372" t="s">
        <v>24747</v>
      </c>
      <c r="D372">
        <v>238</v>
      </c>
      <c r="E372" s="404">
        <v>171113288</v>
      </c>
      <c r="F372" s="415" t="str">
        <f t="shared" si="5"/>
        <v>Í1+-&lt;È8,Î</v>
      </c>
    </row>
    <row r="373" spans="1:6" ht="20.399999999999999" hidden="1">
      <c r="A373" s="403" t="s">
        <v>24748</v>
      </c>
      <c r="B373">
        <v>114400</v>
      </c>
      <c r="C373" t="s">
        <v>24749</v>
      </c>
      <c r="D373">
        <v>561</v>
      </c>
      <c r="F373" s="415" t="e">
        <f t="shared" si="5"/>
        <v>#VALUE!</v>
      </c>
    </row>
    <row r="374" spans="1:6" ht="20.399999999999999">
      <c r="A374" s="403" t="s">
        <v>24750</v>
      </c>
      <c r="B374">
        <v>389600</v>
      </c>
      <c r="C374" t="s">
        <v>24751</v>
      </c>
      <c r="D374">
        <v>45</v>
      </c>
      <c r="E374" s="404">
        <v>171113166</v>
      </c>
      <c r="F374" s="415" t="str">
        <f t="shared" si="5"/>
        <v>Í1+-0È6WÎ</v>
      </c>
    </row>
    <row r="375" spans="1:6" ht="20.399999999999999" hidden="1">
      <c r="A375" s="403" t="s">
        <v>24752</v>
      </c>
      <c r="B375">
        <v>23200</v>
      </c>
      <c r="C375" t="s">
        <v>24753</v>
      </c>
      <c r="D375">
        <v>528</v>
      </c>
      <c r="F375" s="415" t="e">
        <f t="shared" si="5"/>
        <v>#VALUE!</v>
      </c>
    </row>
    <row r="376" spans="1:6" ht="20.399999999999999">
      <c r="A376" s="403" t="s">
        <v>24754</v>
      </c>
      <c r="B376">
        <v>87200</v>
      </c>
      <c r="C376" t="s">
        <v>24755</v>
      </c>
      <c r="D376">
        <v>335</v>
      </c>
      <c r="E376" s="404">
        <v>171106160</v>
      </c>
      <c r="F376" s="415" t="str">
        <f t="shared" si="5"/>
        <v>Í1+&amp;0È0ÉÎ</v>
      </c>
    </row>
    <row r="377" spans="1:6" ht="20.399999999999999">
      <c r="A377" s="403" t="s">
        <v>24756</v>
      </c>
      <c r="B377">
        <v>12000</v>
      </c>
      <c r="C377" t="s">
        <v>24757</v>
      </c>
      <c r="D377">
        <v>29</v>
      </c>
      <c r="E377" s="404">
        <v>171115393</v>
      </c>
      <c r="F377" s="415" t="str">
        <f t="shared" si="5"/>
        <v>Í1+/GÈ3@Î</v>
      </c>
    </row>
    <row r="378" spans="1:6" ht="20.399999999999999">
      <c r="A378" s="403" t="s">
        <v>5248</v>
      </c>
      <c r="B378">
        <v>32800</v>
      </c>
      <c r="C378" t="s">
        <v>24758</v>
      </c>
      <c r="D378">
        <v>407</v>
      </c>
      <c r="E378" s="404">
        <v>171113282</v>
      </c>
      <c r="F378" s="415" t="str">
        <f t="shared" si="5"/>
        <v>Í1+-&lt;È2oÎ</v>
      </c>
    </row>
    <row r="379" spans="1:6" ht="20.399999999999999" hidden="1">
      <c r="A379" s="403" t="s">
        <v>24759</v>
      </c>
      <c r="B379">
        <v>16800</v>
      </c>
      <c r="C379" t="s">
        <v>24760</v>
      </c>
      <c r="D379">
        <v>583</v>
      </c>
      <c r="F379" s="415" t="e">
        <f t="shared" si="5"/>
        <v>#VALUE!</v>
      </c>
    </row>
    <row r="380" spans="1:6" ht="20.399999999999999">
      <c r="A380" s="403" t="s">
        <v>24761</v>
      </c>
      <c r="B380">
        <v>7200</v>
      </c>
      <c r="C380" t="s">
        <v>24762</v>
      </c>
      <c r="D380">
        <v>467</v>
      </c>
      <c r="E380" s="404">
        <v>171112192</v>
      </c>
      <c r="F380" s="415" t="str">
        <f t="shared" si="5"/>
        <v>Í1+,3È2HÎ</v>
      </c>
    </row>
    <row r="381" spans="1:6" ht="20.399999999999999">
      <c r="A381" s="403" t="s">
        <v>24763</v>
      </c>
      <c r="B381">
        <v>56800</v>
      </c>
      <c r="C381" t="s">
        <v>24764</v>
      </c>
      <c r="D381">
        <v>264</v>
      </c>
      <c r="E381" s="404">
        <v>171110102</v>
      </c>
      <c r="F381" s="415" t="str">
        <f t="shared" si="5"/>
        <v>Í1+**È2ÉÎ</v>
      </c>
    </row>
    <row r="382" spans="1:6" ht="20.399999999999999">
      <c r="A382" s="403" t="s">
        <v>24765</v>
      </c>
      <c r="B382">
        <v>31200</v>
      </c>
      <c r="C382" t="s">
        <v>24766</v>
      </c>
      <c r="D382">
        <v>100</v>
      </c>
      <c r="E382" s="404">
        <v>171108329</v>
      </c>
      <c r="F382" s="415" t="str">
        <f t="shared" si="5"/>
        <v>Í1+(@È93Î</v>
      </c>
    </row>
    <row r="383" spans="1:6" ht="20.399999999999999">
      <c r="A383" s="403" t="s">
        <v>24767</v>
      </c>
      <c r="B383">
        <v>36000</v>
      </c>
      <c r="C383" t="s">
        <v>24768</v>
      </c>
      <c r="D383">
        <v>476</v>
      </c>
      <c r="E383" s="404">
        <v>171109391</v>
      </c>
      <c r="F383" s="415" t="str">
        <f t="shared" si="5"/>
        <v>Í1+)GÈ1"Î</v>
      </c>
    </row>
    <row r="384" spans="1:6" ht="20.399999999999999">
      <c r="A384" s="403" t="s">
        <v>24769</v>
      </c>
      <c r="B384">
        <v>20000</v>
      </c>
      <c r="C384" t="s">
        <v>24770</v>
      </c>
      <c r="D384">
        <v>137</v>
      </c>
      <c r="E384" s="404">
        <v>171115482</v>
      </c>
      <c r="F384" s="415" t="str">
        <f t="shared" si="5"/>
        <v>Í1+/PÈ2^Î</v>
      </c>
    </row>
    <row r="385" spans="1:6" ht="20.399999999999999">
      <c r="A385" s="403" t="s">
        <v>24771</v>
      </c>
      <c r="B385">
        <v>32800</v>
      </c>
      <c r="C385" t="s">
        <v>24772</v>
      </c>
      <c r="D385">
        <v>138</v>
      </c>
      <c r="E385" s="404">
        <v>171115483</v>
      </c>
      <c r="F385" s="415" t="str">
        <f t="shared" si="5"/>
        <v>Í1+/PÈ3dÎ</v>
      </c>
    </row>
    <row r="386" spans="1:6" ht="20.399999999999999">
      <c r="A386" s="403" t="s">
        <v>24773</v>
      </c>
      <c r="B386">
        <v>16800</v>
      </c>
      <c r="C386" t="s">
        <v>24774</v>
      </c>
      <c r="D386">
        <v>281</v>
      </c>
      <c r="E386" s="404">
        <v>171115215</v>
      </c>
      <c r="F386" s="415" t="str">
        <f t="shared" si="5"/>
        <v>Í1+/5È5kÎ</v>
      </c>
    </row>
    <row r="387" spans="1:6" ht="20.399999999999999">
      <c r="A387" s="403" t="s">
        <v>2997</v>
      </c>
      <c r="B387">
        <v>7200</v>
      </c>
      <c r="C387" t="s">
        <v>24775</v>
      </c>
      <c r="D387">
        <v>317</v>
      </c>
      <c r="E387" s="404">
        <v>171113436</v>
      </c>
      <c r="F387" s="415" t="str">
        <f t="shared" ref="F387:F450" si="6">Code128(E387)</f>
        <v>Í1+-KÈ6\Î</v>
      </c>
    </row>
    <row r="388" spans="1:6" ht="20.399999999999999" hidden="1">
      <c r="A388" s="403" t="s">
        <v>24776</v>
      </c>
      <c r="B388">
        <v>28000</v>
      </c>
      <c r="C388" t="s">
        <v>24777</v>
      </c>
      <c r="D388">
        <v>596</v>
      </c>
      <c r="F388" s="415" t="e">
        <f t="shared" si="6"/>
        <v>#VALUE!</v>
      </c>
    </row>
    <row r="389" spans="1:6" ht="20.399999999999999" hidden="1">
      <c r="A389" s="403" t="s">
        <v>24778</v>
      </c>
      <c r="B389">
        <v>39200</v>
      </c>
      <c r="C389" t="s">
        <v>24779</v>
      </c>
      <c r="D389">
        <v>511</v>
      </c>
      <c r="F389" s="415" t="e">
        <f t="shared" si="6"/>
        <v>#VALUE!</v>
      </c>
    </row>
    <row r="390" spans="1:6" ht="20.399999999999999">
      <c r="A390" s="403" t="s">
        <v>24780</v>
      </c>
      <c r="B390">
        <v>7200</v>
      </c>
      <c r="C390" t="s">
        <v>24781</v>
      </c>
      <c r="D390">
        <v>300</v>
      </c>
      <c r="E390" s="404">
        <v>171115227</v>
      </c>
      <c r="F390" s="415" t="str">
        <f t="shared" si="6"/>
        <v>Í1+/6È7{Î</v>
      </c>
    </row>
    <row r="391" spans="1:6" ht="20.399999999999999" hidden="1">
      <c r="A391" s="403" t="s">
        <v>24782</v>
      </c>
      <c r="B391">
        <v>23200</v>
      </c>
      <c r="C391" t="s">
        <v>24783</v>
      </c>
      <c r="D391">
        <v>542</v>
      </c>
      <c r="F391" s="415" t="e">
        <f t="shared" si="6"/>
        <v>#VALUE!</v>
      </c>
    </row>
    <row r="392" spans="1:6" ht="20.399999999999999">
      <c r="A392" s="403" t="s">
        <v>24784</v>
      </c>
      <c r="B392">
        <v>31200</v>
      </c>
      <c r="C392" t="s">
        <v>24785</v>
      </c>
      <c r="D392">
        <v>90</v>
      </c>
      <c r="E392" s="404">
        <v>171115441</v>
      </c>
      <c r="F392" s="415" t="str">
        <f t="shared" si="6"/>
        <v>Í1+/LÈ1HÎ</v>
      </c>
    </row>
    <row r="393" spans="1:6" ht="20.399999999999999" hidden="1">
      <c r="A393" s="403" t="s">
        <v>24786</v>
      </c>
      <c r="B393">
        <v>10400</v>
      </c>
      <c r="C393" t="s">
        <v>24787</v>
      </c>
      <c r="D393">
        <v>531</v>
      </c>
      <c r="F393" s="415" t="e">
        <f t="shared" si="6"/>
        <v>#VALUE!</v>
      </c>
    </row>
    <row r="394" spans="1:6" ht="20.399999999999999">
      <c r="A394" s="403" t="s">
        <v>24788</v>
      </c>
      <c r="B394">
        <v>117600</v>
      </c>
      <c r="C394" t="s">
        <v>24789</v>
      </c>
      <c r="D394">
        <v>134</v>
      </c>
      <c r="E394" s="404">
        <v>171109326</v>
      </c>
      <c r="F394" s="415" t="str">
        <f t="shared" si="6"/>
        <v>Í1+)@È6$Î</v>
      </c>
    </row>
    <row r="395" spans="1:6" ht="20.399999999999999">
      <c r="A395" s="403" t="s">
        <v>24790</v>
      </c>
      <c r="B395">
        <v>4700</v>
      </c>
      <c r="C395" t="s">
        <v>24791</v>
      </c>
      <c r="D395">
        <v>242</v>
      </c>
      <c r="E395" s="404">
        <v>171108410</v>
      </c>
      <c r="F395" s="415" t="str">
        <f t="shared" si="6"/>
        <v>Í1+(IÈ0!Î</v>
      </c>
    </row>
    <row r="396" spans="1:6" ht="20.399999999999999">
      <c r="A396" s="403" t="s">
        <v>24792</v>
      </c>
      <c r="B396">
        <v>4700</v>
      </c>
      <c r="C396" t="s">
        <v>24793</v>
      </c>
      <c r="D396">
        <v>67</v>
      </c>
      <c r="E396" s="404">
        <v>171115035</v>
      </c>
      <c r="F396" s="415" t="str">
        <f t="shared" si="6"/>
        <v>Í1+/#È5#Î</v>
      </c>
    </row>
    <row r="397" spans="1:6" ht="20.399999999999999">
      <c r="A397" s="403" t="s">
        <v>24794</v>
      </c>
      <c r="B397">
        <v>23200</v>
      </c>
      <c r="C397" t="s">
        <v>24795</v>
      </c>
      <c r="D397">
        <v>429</v>
      </c>
      <c r="E397" s="404">
        <v>171116598</v>
      </c>
      <c r="F397" s="415" t="str">
        <f t="shared" si="6"/>
        <v>Í1+0[È8JÎ</v>
      </c>
    </row>
    <row r="398" spans="1:6" ht="20.399999999999999">
      <c r="A398" s="403" t="s">
        <v>24796</v>
      </c>
      <c r="B398">
        <v>8800</v>
      </c>
      <c r="C398" t="s">
        <v>24797</v>
      </c>
      <c r="D398">
        <v>428</v>
      </c>
      <c r="E398" s="404">
        <v>171116597</v>
      </c>
      <c r="F398" s="415" t="str">
        <f t="shared" si="6"/>
        <v>Í1+0[È7DÎ</v>
      </c>
    </row>
    <row r="399" spans="1:6" ht="20.399999999999999">
      <c r="A399" s="403" t="s">
        <v>24798</v>
      </c>
      <c r="B399">
        <v>4700</v>
      </c>
      <c r="C399" t="s">
        <v>24799</v>
      </c>
      <c r="D399">
        <v>60</v>
      </c>
      <c r="E399" s="404">
        <v>171107981</v>
      </c>
      <c r="F399" s="415" t="str">
        <f t="shared" si="6"/>
        <v>Í1+'ÆÈ1:Î</v>
      </c>
    </row>
    <row r="400" spans="1:6" ht="20.399999999999999">
      <c r="A400" s="403" t="s">
        <v>24800</v>
      </c>
      <c r="B400">
        <v>31200</v>
      </c>
      <c r="C400" t="s">
        <v>24801</v>
      </c>
      <c r="D400">
        <v>431</v>
      </c>
      <c r="E400" s="404">
        <v>171109200</v>
      </c>
      <c r="F400" s="415" t="str">
        <f t="shared" si="6"/>
        <v>Í1+)4È07Î</v>
      </c>
    </row>
    <row r="401" spans="1:6" ht="20.399999999999999">
      <c r="A401" s="403" t="s">
        <v>24802</v>
      </c>
      <c r="B401">
        <v>34400</v>
      </c>
      <c r="C401" t="s">
        <v>24803</v>
      </c>
      <c r="D401">
        <v>192</v>
      </c>
      <c r="E401" s="404">
        <v>171113390</v>
      </c>
      <c r="F401" s="415" t="str">
        <f t="shared" si="6"/>
        <v>Í1+-GÈ0(Î</v>
      </c>
    </row>
    <row r="402" spans="1:6" ht="20.399999999999999" hidden="1">
      <c r="A402" s="403" t="s">
        <v>24804</v>
      </c>
      <c r="B402">
        <v>34400</v>
      </c>
      <c r="C402" t="s">
        <v>24805</v>
      </c>
      <c r="D402">
        <v>466</v>
      </c>
      <c r="F402" s="415" t="e">
        <f t="shared" si="6"/>
        <v>#VALUE!</v>
      </c>
    </row>
    <row r="403" spans="1:6" ht="20.399999999999999" hidden="1">
      <c r="A403" s="403" t="s">
        <v>24806</v>
      </c>
      <c r="B403">
        <v>8800</v>
      </c>
      <c r="C403" t="s">
        <v>24807</v>
      </c>
      <c r="D403">
        <v>491</v>
      </c>
      <c r="F403" s="415" t="e">
        <f t="shared" si="6"/>
        <v>#VALUE!</v>
      </c>
    </row>
    <row r="404" spans="1:6" ht="20.399999999999999">
      <c r="A404" s="403" t="s">
        <v>24808</v>
      </c>
      <c r="B404">
        <v>15200</v>
      </c>
      <c r="C404" t="s">
        <v>24809</v>
      </c>
      <c r="D404">
        <v>401</v>
      </c>
      <c r="E404" s="404">
        <v>171113316</v>
      </c>
      <c r="F404" s="415" t="str">
        <f t="shared" si="6"/>
        <v>Í1+-?È6,Î</v>
      </c>
    </row>
    <row r="405" spans="1:6" ht="20.399999999999999">
      <c r="A405" s="403" t="s">
        <v>24810</v>
      </c>
      <c r="B405">
        <v>72800</v>
      </c>
      <c r="C405" t="s">
        <v>24811</v>
      </c>
      <c r="D405">
        <v>294</v>
      </c>
      <c r="E405" s="404">
        <v>171106372</v>
      </c>
      <c r="F405" s="415" t="str">
        <f t="shared" si="6"/>
        <v>Í1+&amp;EÈ2~Î</v>
      </c>
    </row>
    <row r="406" spans="1:6" ht="20.399999999999999">
      <c r="A406" s="403" t="s">
        <v>24812</v>
      </c>
      <c r="B406">
        <v>13600</v>
      </c>
      <c r="C406" t="s">
        <v>24813</v>
      </c>
      <c r="D406">
        <v>332</v>
      </c>
      <c r="E406" s="404">
        <v>171108158</v>
      </c>
      <c r="F406" s="415" t="str">
        <f t="shared" si="6"/>
        <v>Í1+(/È8PÎ</v>
      </c>
    </row>
    <row r="407" spans="1:6" ht="20.399999999999999" hidden="1">
      <c r="A407" s="403" t="s">
        <v>24814</v>
      </c>
      <c r="B407">
        <v>32800</v>
      </c>
      <c r="C407" t="s">
        <v>24815</v>
      </c>
      <c r="D407">
        <v>565</v>
      </c>
      <c r="F407" s="415" t="e">
        <f t="shared" si="6"/>
        <v>#VALUE!</v>
      </c>
    </row>
    <row r="408" spans="1:6" ht="20.399999999999999">
      <c r="A408" s="403" t="s">
        <v>24816</v>
      </c>
      <c r="B408">
        <v>42400</v>
      </c>
      <c r="C408" t="s">
        <v>24817</v>
      </c>
      <c r="D408">
        <v>165</v>
      </c>
      <c r="E408" s="404">
        <v>171106308</v>
      </c>
      <c r="F408" s="415" t="str">
        <f t="shared" si="6"/>
        <v>Í1+&amp;&gt;È8ÊÎ</v>
      </c>
    </row>
    <row r="409" spans="1:6" ht="20.399999999999999">
      <c r="A409" s="403" t="s">
        <v>24818</v>
      </c>
      <c r="B409">
        <v>205600</v>
      </c>
      <c r="C409" t="s">
        <v>24819</v>
      </c>
      <c r="D409">
        <v>318</v>
      </c>
      <c r="E409" s="404">
        <v>171105852</v>
      </c>
      <c r="F409" s="415" t="str">
        <f t="shared" si="6"/>
        <v>Í1+%uÈ2mÎ</v>
      </c>
    </row>
    <row r="410" spans="1:6" ht="20.399999999999999">
      <c r="A410" s="403" t="s">
        <v>24820</v>
      </c>
      <c r="B410">
        <v>4700</v>
      </c>
      <c r="C410" t="s">
        <v>24821</v>
      </c>
      <c r="D410">
        <v>361</v>
      </c>
      <c r="E410" s="404">
        <v>171113453</v>
      </c>
      <c r="F410" s="415" t="str">
        <f t="shared" si="6"/>
        <v>Í1+-MÈ3RÎ</v>
      </c>
    </row>
    <row r="411" spans="1:6" ht="20.399999999999999">
      <c r="A411" s="403" t="s">
        <v>24822</v>
      </c>
      <c r="B411">
        <v>36000</v>
      </c>
      <c r="C411" t="s">
        <v>24823</v>
      </c>
      <c r="D411">
        <v>359</v>
      </c>
      <c r="E411" s="404">
        <v>171113451</v>
      </c>
      <c r="F411" s="415" t="str">
        <f t="shared" si="6"/>
        <v>Í1+-MÈ1FÎ</v>
      </c>
    </row>
    <row r="412" spans="1:6" ht="20.399999999999999">
      <c r="A412" s="403" t="s">
        <v>24824</v>
      </c>
      <c r="B412">
        <v>34400</v>
      </c>
      <c r="C412" t="s">
        <v>24825</v>
      </c>
      <c r="D412">
        <v>360</v>
      </c>
      <c r="E412" s="404">
        <v>171113452</v>
      </c>
      <c r="F412" s="415" t="str">
        <f t="shared" si="6"/>
        <v>Í1+-MÈ2LÎ</v>
      </c>
    </row>
    <row r="413" spans="1:6" ht="20.399999999999999" hidden="1">
      <c r="A413" s="403" t="s">
        <v>24826</v>
      </c>
      <c r="B413">
        <v>15200</v>
      </c>
      <c r="C413" t="s">
        <v>24827</v>
      </c>
      <c r="D413">
        <v>520</v>
      </c>
      <c r="F413" s="415" t="e">
        <f t="shared" si="6"/>
        <v>#VALUE!</v>
      </c>
    </row>
    <row r="414" spans="1:6" ht="20.399999999999999">
      <c r="A414" s="403" t="s">
        <v>24828</v>
      </c>
      <c r="B414">
        <v>79200</v>
      </c>
      <c r="C414" t="s">
        <v>24829</v>
      </c>
      <c r="D414">
        <v>117</v>
      </c>
      <c r="E414" s="404">
        <v>171110353</v>
      </c>
      <c r="F414" s="415" t="str">
        <f t="shared" si="6"/>
        <v>Í1+*CÈ3!Î</v>
      </c>
    </row>
    <row r="415" spans="1:6" ht="20.399999999999999">
      <c r="A415" s="403" t="s">
        <v>24830</v>
      </c>
      <c r="B415">
        <v>42400</v>
      </c>
      <c r="C415" t="s">
        <v>24831</v>
      </c>
      <c r="D415">
        <v>247</v>
      </c>
      <c r="E415" s="404">
        <v>171116436</v>
      </c>
      <c r="F415" s="415" t="str">
        <f t="shared" si="6"/>
        <v>Í1+0KÈ6eÎ</v>
      </c>
    </row>
    <row r="416" spans="1:6" ht="20.399999999999999">
      <c r="A416" s="403" t="s">
        <v>24832</v>
      </c>
      <c r="B416">
        <v>39200</v>
      </c>
      <c r="C416" t="s">
        <v>24833</v>
      </c>
      <c r="D416">
        <v>115</v>
      </c>
      <c r="E416" s="404">
        <v>171113365</v>
      </c>
      <c r="F416" s="415" t="str">
        <f t="shared" si="6"/>
        <v>Í1+-DÈ5:Î</v>
      </c>
    </row>
    <row r="417" spans="1:6" ht="20.399999999999999" hidden="1">
      <c r="A417" s="403" t="s">
        <v>24834</v>
      </c>
      <c r="B417">
        <v>18400</v>
      </c>
      <c r="C417" t="s">
        <v>24835</v>
      </c>
      <c r="D417">
        <v>547</v>
      </c>
      <c r="F417" s="415" t="e">
        <f t="shared" si="6"/>
        <v>#VALUE!</v>
      </c>
    </row>
    <row r="418" spans="1:6" ht="20.399999999999999">
      <c r="A418" s="403" t="s">
        <v>24836</v>
      </c>
      <c r="B418">
        <v>16800</v>
      </c>
      <c r="C418" t="s">
        <v>24837</v>
      </c>
      <c r="D418">
        <v>53</v>
      </c>
      <c r="E418" s="404">
        <v>171109153</v>
      </c>
      <c r="F418" s="415" t="str">
        <f t="shared" si="6"/>
        <v>Í1+)/È35Î</v>
      </c>
    </row>
    <row r="419" spans="1:6" ht="20.399999999999999">
      <c r="A419" s="403" t="s">
        <v>24838</v>
      </c>
      <c r="B419">
        <v>4700</v>
      </c>
      <c r="C419" t="s">
        <v>24839</v>
      </c>
      <c r="D419">
        <v>6</v>
      </c>
      <c r="E419" s="404">
        <v>171113314</v>
      </c>
      <c r="F419" s="415" t="str">
        <f t="shared" si="6"/>
        <v>Í1+-?È4ÂÎ</v>
      </c>
    </row>
    <row r="420" spans="1:6" ht="20.399999999999999">
      <c r="A420" s="403" t="s">
        <v>24840</v>
      </c>
      <c r="B420">
        <v>10400</v>
      </c>
      <c r="C420" t="s">
        <v>24841</v>
      </c>
      <c r="D420">
        <v>405</v>
      </c>
      <c r="E420" s="404">
        <v>171115714</v>
      </c>
      <c r="F420" s="415" t="str">
        <f t="shared" si="6"/>
        <v>Í1+/gÈ4_Î</v>
      </c>
    </row>
    <row r="421" spans="1:6" ht="20.399999999999999">
      <c r="A421" s="403" t="s">
        <v>24842</v>
      </c>
      <c r="B421">
        <v>2100</v>
      </c>
      <c r="C421" t="s">
        <v>24843</v>
      </c>
      <c r="D421">
        <v>344</v>
      </c>
      <c r="E421" s="404">
        <v>171112939</v>
      </c>
      <c r="F421" s="415" t="str">
        <f t="shared" si="6"/>
        <v>Í1+,}È9eÎ</v>
      </c>
    </row>
    <row r="422" spans="1:6" ht="20.399999999999999">
      <c r="A422" s="403" t="s">
        <v>24844</v>
      </c>
      <c r="B422">
        <v>36000</v>
      </c>
      <c r="C422" t="s">
        <v>24845</v>
      </c>
      <c r="D422">
        <v>22</v>
      </c>
      <c r="E422" s="404">
        <v>171115387</v>
      </c>
      <c r="F422" s="415" t="str">
        <f t="shared" si="6"/>
        <v>Í1+/FÈ7TÎ</v>
      </c>
    </row>
    <row r="423" spans="1:6" ht="20.399999999999999" hidden="1">
      <c r="A423" s="403" t="s">
        <v>24846</v>
      </c>
      <c r="B423">
        <v>8800</v>
      </c>
      <c r="C423" t="s">
        <v>24847</v>
      </c>
      <c r="D423">
        <v>468</v>
      </c>
      <c r="F423" s="415" t="e">
        <f t="shared" si="6"/>
        <v>#VALUE!</v>
      </c>
    </row>
    <row r="424" spans="1:6" ht="20.399999999999999" hidden="1">
      <c r="A424" s="403" t="s">
        <v>24848</v>
      </c>
      <c r="B424">
        <v>21600</v>
      </c>
      <c r="C424" t="s">
        <v>24849</v>
      </c>
      <c r="D424">
        <v>470</v>
      </c>
      <c r="F424" s="415" t="e">
        <f t="shared" si="6"/>
        <v>#VALUE!</v>
      </c>
    </row>
    <row r="425" spans="1:6" ht="20.399999999999999" hidden="1">
      <c r="A425" s="403" t="s">
        <v>24850</v>
      </c>
      <c r="B425">
        <v>24800</v>
      </c>
      <c r="C425" t="s">
        <v>24851</v>
      </c>
      <c r="D425">
        <v>556</v>
      </c>
      <c r="F425" s="415" t="e">
        <f t="shared" si="6"/>
        <v>#VALUE!</v>
      </c>
    </row>
    <row r="426" spans="1:6" ht="20.399999999999999">
      <c r="A426" s="403" t="s">
        <v>24852</v>
      </c>
      <c r="B426">
        <v>8800</v>
      </c>
      <c r="C426" t="s">
        <v>24853</v>
      </c>
      <c r="D426">
        <v>333</v>
      </c>
      <c r="E426" s="404">
        <v>171116508</v>
      </c>
      <c r="F426" s="415" t="str">
        <f t="shared" si="6"/>
        <v>Í1+0RÈ8&amp;Î</v>
      </c>
    </row>
    <row r="427" spans="1:6" ht="20.399999999999999" hidden="1">
      <c r="A427" s="403" t="s">
        <v>24854</v>
      </c>
      <c r="B427">
        <v>53600</v>
      </c>
      <c r="C427" t="s">
        <v>24855</v>
      </c>
      <c r="D427">
        <v>514</v>
      </c>
      <c r="F427" s="415" t="e">
        <f t="shared" si="6"/>
        <v>#VALUE!</v>
      </c>
    </row>
    <row r="428" spans="1:6" ht="20.399999999999999">
      <c r="A428" s="403" t="s">
        <v>24856</v>
      </c>
      <c r="B428">
        <v>15200</v>
      </c>
      <c r="C428" t="s">
        <v>24857</v>
      </c>
      <c r="D428">
        <v>419</v>
      </c>
      <c r="E428" s="404">
        <v>171109272</v>
      </c>
      <c r="F428" s="415" t="str">
        <f t="shared" si="6"/>
        <v>Í1+);È2_Î</v>
      </c>
    </row>
    <row r="429" spans="1:6" ht="20.399999999999999">
      <c r="A429" s="403" t="s">
        <v>24858</v>
      </c>
      <c r="B429">
        <v>2100</v>
      </c>
      <c r="C429" t="s">
        <v>24859</v>
      </c>
      <c r="D429">
        <v>123</v>
      </c>
      <c r="E429" s="404">
        <v>171115469</v>
      </c>
      <c r="F429" s="415" t="str">
        <f t="shared" si="6"/>
        <v>Í1+/NÈ9ÄÎ</v>
      </c>
    </row>
    <row r="430" spans="1:6" ht="20.399999999999999">
      <c r="A430" s="403" t="s">
        <v>24860</v>
      </c>
      <c r="B430">
        <v>7200</v>
      </c>
      <c r="C430" t="s">
        <v>24861</v>
      </c>
      <c r="D430">
        <v>377</v>
      </c>
      <c r="E430" s="404">
        <v>171108526</v>
      </c>
      <c r="F430" s="415" t="str">
        <f t="shared" si="6"/>
        <v>Í1+(TÈ6qÎ</v>
      </c>
    </row>
    <row r="431" spans="1:6" ht="20.399999999999999">
      <c r="A431" s="403" t="s">
        <v>24862</v>
      </c>
      <c r="B431">
        <v>47200</v>
      </c>
      <c r="C431" t="s">
        <v>24863</v>
      </c>
      <c r="D431">
        <v>309</v>
      </c>
      <c r="E431" s="404">
        <v>171109215</v>
      </c>
      <c r="F431" s="415" t="str">
        <f t="shared" si="6"/>
        <v>Í1+)5È5YÎ</v>
      </c>
    </row>
    <row r="432" spans="1:6" ht="20.399999999999999" hidden="1">
      <c r="A432" s="403" t="s">
        <v>24864</v>
      </c>
      <c r="B432">
        <v>8800</v>
      </c>
      <c r="C432" t="s">
        <v>24865</v>
      </c>
      <c r="D432">
        <v>498</v>
      </c>
      <c r="F432" s="415" t="e">
        <f t="shared" si="6"/>
        <v>#VALUE!</v>
      </c>
    </row>
    <row r="433" spans="1:6" ht="20.399999999999999">
      <c r="A433" s="403" t="s">
        <v>24866</v>
      </c>
      <c r="B433">
        <v>7200</v>
      </c>
      <c r="C433" t="s">
        <v>24867</v>
      </c>
      <c r="D433">
        <v>469</v>
      </c>
      <c r="E433" s="404">
        <v>171108050</v>
      </c>
      <c r="F433" s="415" t="str">
        <f t="shared" si="6"/>
        <v>Í1+(%È0_Î</v>
      </c>
    </row>
    <row r="434" spans="1:6" ht="20.399999999999999">
      <c r="A434" s="403" t="s">
        <v>24868</v>
      </c>
      <c r="B434">
        <v>12000</v>
      </c>
      <c r="C434" t="s">
        <v>24869</v>
      </c>
      <c r="D434">
        <v>437</v>
      </c>
      <c r="E434" s="404">
        <v>171105717</v>
      </c>
      <c r="F434" s="415" t="str">
        <f t="shared" si="6"/>
        <v>Í1+%gÈ7SÎ</v>
      </c>
    </row>
    <row r="435" spans="1:6" ht="20.399999999999999">
      <c r="A435" s="403" t="s">
        <v>24870</v>
      </c>
      <c r="B435">
        <v>50400</v>
      </c>
      <c r="C435" t="s">
        <v>24871</v>
      </c>
      <c r="D435">
        <v>330</v>
      </c>
      <c r="E435" s="404">
        <v>171105846</v>
      </c>
      <c r="F435" s="415" t="str">
        <f t="shared" si="6"/>
        <v>Í1+%tÈ6ÅÎ</v>
      </c>
    </row>
    <row r="436" spans="1:6" ht="20.399999999999999">
      <c r="A436" s="403" t="s">
        <v>24872</v>
      </c>
      <c r="B436">
        <v>31200</v>
      </c>
      <c r="C436" t="s">
        <v>24873</v>
      </c>
      <c r="D436">
        <v>280</v>
      </c>
      <c r="E436" s="404">
        <v>171108441</v>
      </c>
      <c r="F436" s="415" t="str">
        <f t="shared" si="6"/>
        <v>Í1+(LÈ13Î</v>
      </c>
    </row>
    <row r="437" spans="1:6" ht="20.399999999999999">
      <c r="A437" s="403" t="s">
        <v>24874</v>
      </c>
      <c r="B437">
        <v>4700</v>
      </c>
      <c r="C437" t="s">
        <v>24875</v>
      </c>
      <c r="D437">
        <v>161</v>
      </c>
      <c r="E437" s="404">
        <v>171116356</v>
      </c>
      <c r="F437" s="415" t="str">
        <f t="shared" si="6"/>
        <v>Í1+0CÈ6EÎ</v>
      </c>
    </row>
    <row r="438" spans="1:6" ht="20.399999999999999" hidden="1">
      <c r="A438" s="403" t="s">
        <v>24876</v>
      </c>
      <c r="B438">
        <v>8800</v>
      </c>
      <c r="C438" t="s">
        <v>24877</v>
      </c>
      <c r="D438">
        <v>502</v>
      </c>
      <c r="F438" s="415" t="e">
        <f t="shared" si="6"/>
        <v>#VALUE!</v>
      </c>
    </row>
    <row r="439" spans="1:6" ht="20.399999999999999">
      <c r="A439" s="403" t="s">
        <v>24878</v>
      </c>
      <c r="B439">
        <v>48800</v>
      </c>
      <c r="C439" t="s">
        <v>24879</v>
      </c>
      <c r="D439">
        <v>171</v>
      </c>
      <c r="E439" s="404">
        <v>171108252</v>
      </c>
      <c r="F439" s="415" t="str">
        <f t="shared" si="6"/>
        <v>Í1+(9È2TÎ</v>
      </c>
    </row>
    <row r="440" spans="1:6" ht="20.399999999999999">
      <c r="A440" s="403" t="s">
        <v>24880</v>
      </c>
      <c r="B440">
        <v>24800</v>
      </c>
      <c r="C440" t="s">
        <v>24881</v>
      </c>
      <c r="D440">
        <v>195</v>
      </c>
      <c r="E440" s="404">
        <v>171107901</v>
      </c>
      <c r="F440" s="415" t="str">
        <f t="shared" si="6"/>
        <v>Í1+'zÈ1ÅÎ</v>
      </c>
    </row>
    <row r="441" spans="1:6" ht="20.399999999999999">
      <c r="A441" s="403" t="s">
        <v>18770</v>
      </c>
      <c r="B441">
        <v>13600</v>
      </c>
      <c r="C441" t="s">
        <v>24882</v>
      </c>
      <c r="D441">
        <v>338</v>
      </c>
      <c r="E441" s="404">
        <v>171113441</v>
      </c>
      <c r="F441" s="415" t="str">
        <f t="shared" si="6"/>
        <v>Í1+-LÈ1BÎ</v>
      </c>
    </row>
    <row r="442" spans="1:6" ht="20.399999999999999">
      <c r="A442" s="403" t="s">
        <v>24883</v>
      </c>
      <c r="B442">
        <v>28000</v>
      </c>
      <c r="C442" t="s">
        <v>24884</v>
      </c>
      <c r="D442">
        <v>109</v>
      </c>
      <c r="E442" s="404">
        <v>171115459</v>
      </c>
      <c r="F442" s="415" t="str">
        <f t="shared" si="6"/>
        <v>Í1+/MÈ9|Î</v>
      </c>
    </row>
    <row r="443" spans="1:6" ht="20.399999999999999">
      <c r="A443" s="403" t="s">
        <v>24885</v>
      </c>
      <c r="B443">
        <v>29600</v>
      </c>
      <c r="C443" t="s">
        <v>24886</v>
      </c>
      <c r="D443">
        <v>107</v>
      </c>
      <c r="E443" s="404">
        <v>171109217</v>
      </c>
      <c r="F443" s="415" t="str">
        <f t="shared" si="6"/>
        <v>Í1+)5È7eÎ</v>
      </c>
    </row>
    <row r="444" spans="1:6" ht="20.399999999999999">
      <c r="A444" s="403" t="s">
        <v>24887</v>
      </c>
      <c r="B444">
        <v>15200</v>
      </c>
      <c r="C444" t="s">
        <v>24888</v>
      </c>
      <c r="D444">
        <v>362</v>
      </c>
      <c r="E444" s="404">
        <v>171115276</v>
      </c>
      <c r="F444" s="415" t="str">
        <f t="shared" si="6"/>
        <v>Í1+/;È6"Î</v>
      </c>
    </row>
    <row r="445" spans="1:6" ht="20.399999999999999">
      <c r="A445" s="403" t="s">
        <v>24889</v>
      </c>
      <c r="B445">
        <v>26400</v>
      </c>
      <c r="C445" t="s">
        <v>24890</v>
      </c>
      <c r="D445">
        <v>29</v>
      </c>
      <c r="E445" s="404">
        <v>171112257</v>
      </c>
      <c r="F445" s="415" t="str">
        <f t="shared" si="6"/>
        <v>Í1+,9È7~Î</v>
      </c>
    </row>
    <row r="446" spans="1:6" ht="20.399999999999999">
      <c r="A446" s="403" t="s">
        <v>24891</v>
      </c>
      <c r="B446">
        <v>13600</v>
      </c>
      <c r="C446" t="s">
        <v>24892</v>
      </c>
      <c r="D446">
        <v>1</v>
      </c>
      <c r="E446" s="404">
        <v>171110246</v>
      </c>
      <c r="F446" s="415" t="str">
        <f t="shared" si="6"/>
        <v>Í1+*8È6nÎ</v>
      </c>
    </row>
    <row r="447" spans="1:6" ht="20.399999999999999">
      <c r="A447" s="403" t="s">
        <v>24893</v>
      </c>
      <c r="B447">
        <v>34400</v>
      </c>
      <c r="C447" t="s">
        <v>24894</v>
      </c>
      <c r="D447">
        <v>4</v>
      </c>
      <c r="E447" s="404">
        <v>171115370</v>
      </c>
      <c r="F447" s="415" t="str">
        <f t="shared" si="6"/>
        <v>Í1+/EÈ0&amp;Î</v>
      </c>
    </row>
    <row r="448" spans="1:6" ht="20.399999999999999" hidden="1">
      <c r="A448" s="403" t="s">
        <v>24895</v>
      </c>
      <c r="B448">
        <v>60000</v>
      </c>
      <c r="C448" t="s">
        <v>24896</v>
      </c>
      <c r="D448">
        <v>556</v>
      </c>
      <c r="F448" s="415" t="e">
        <f t="shared" si="6"/>
        <v>#VALUE!</v>
      </c>
    </row>
    <row r="449" spans="1:6" ht="20.399999999999999">
      <c r="A449" s="403" t="s">
        <v>24897</v>
      </c>
      <c r="B449">
        <v>36000</v>
      </c>
      <c r="C449" t="s">
        <v>24898</v>
      </c>
      <c r="D449">
        <v>171</v>
      </c>
      <c r="E449" s="404">
        <v>171115512</v>
      </c>
      <c r="F449" s="415" t="str">
        <f t="shared" si="6"/>
        <v>Í1+/SÈ2jÎ</v>
      </c>
    </row>
    <row r="450" spans="1:6" ht="20.399999999999999">
      <c r="A450" s="403" t="s">
        <v>24899</v>
      </c>
      <c r="B450">
        <v>61600</v>
      </c>
      <c r="C450" t="s">
        <v>24900</v>
      </c>
      <c r="D450">
        <v>432</v>
      </c>
      <c r="E450" s="404">
        <v>171106068</v>
      </c>
      <c r="F450" s="415" t="str">
        <f t="shared" si="6"/>
        <v>Í1+&amp;&amp;È8&amp;Î</v>
      </c>
    </row>
    <row r="451" spans="1:6" ht="20.399999999999999" hidden="1">
      <c r="A451" s="403" t="s">
        <v>24901</v>
      </c>
      <c r="B451">
        <v>117600</v>
      </c>
      <c r="C451" t="s">
        <v>24902</v>
      </c>
      <c r="D451">
        <v>439</v>
      </c>
      <c r="F451" s="415" t="e">
        <f t="shared" ref="F451:F461" si="7">Code128(E451)</f>
        <v>#VALUE!</v>
      </c>
    </row>
    <row r="452" spans="1:6" ht="20.399999999999999">
      <c r="A452" s="403" t="s">
        <v>24903</v>
      </c>
      <c r="B452">
        <v>10400</v>
      </c>
      <c r="C452" t="s">
        <v>24904</v>
      </c>
      <c r="D452">
        <v>78</v>
      </c>
      <c r="E452" s="404">
        <v>171110234</v>
      </c>
      <c r="F452" s="415" t="str">
        <f t="shared" si="7"/>
        <v>Í1+*7È4^Î</v>
      </c>
    </row>
    <row r="453" spans="1:6" ht="20.399999999999999">
      <c r="A453" s="403" t="s">
        <v>24905</v>
      </c>
      <c r="B453">
        <v>7200</v>
      </c>
      <c r="C453" t="s">
        <v>24906</v>
      </c>
      <c r="D453">
        <v>400</v>
      </c>
      <c r="E453" s="404">
        <v>171115304</v>
      </c>
      <c r="F453" s="415" t="str">
        <f t="shared" si="7"/>
        <v>Í1+/&gt;È4"Î</v>
      </c>
    </row>
    <row r="454" spans="1:6" ht="20.399999999999999">
      <c r="A454" s="403" t="s">
        <v>24907</v>
      </c>
      <c r="B454">
        <v>4700</v>
      </c>
      <c r="C454" t="s">
        <v>24908</v>
      </c>
      <c r="D454">
        <v>399</v>
      </c>
      <c r="E454" s="404">
        <v>171115303</v>
      </c>
      <c r="F454" s="415" t="str">
        <f t="shared" si="7"/>
        <v>Í1+/&gt;È3ÇÎ</v>
      </c>
    </row>
    <row r="455" spans="1:6" ht="20.399999999999999">
      <c r="A455" s="403" t="s">
        <v>24909</v>
      </c>
      <c r="B455">
        <v>3400</v>
      </c>
      <c r="C455" t="s">
        <v>24910</v>
      </c>
      <c r="D455">
        <v>137</v>
      </c>
      <c r="E455" s="404">
        <v>171108360</v>
      </c>
      <c r="F455" s="415" t="str">
        <f t="shared" si="7"/>
        <v>Í1+(DÈ0tÎ</v>
      </c>
    </row>
    <row r="456" spans="1:6" ht="20.399999999999999" hidden="1">
      <c r="A456" s="403" t="s">
        <v>24911</v>
      </c>
      <c r="B456">
        <v>29600</v>
      </c>
      <c r="C456" t="s">
        <v>24912</v>
      </c>
      <c r="D456">
        <v>306</v>
      </c>
      <c r="F456" s="415" t="e">
        <f t="shared" si="7"/>
        <v>#VALUE!</v>
      </c>
    </row>
    <row r="457" spans="1:6" ht="20.399999999999999">
      <c r="A457" s="403" t="s">
        <v>3276</v>
      </c>
      <c r="B457">
        <v>31200</v>
      </c>
      <c r="C457" t="s">
        <v>24913</v>
      </c>
      <c r="D457">
        <v>1</v>
      </c>
      <c r="E457" s="404">
        <v>171107810</v>
      </c>
      <c r="F457" s="415" t="str">
        <f t="shared" si="7"/>
        <v>Í1+'qÈ0WÎ</v>
      </c>
    </row>
    <row r="458" spans="1:6" ht="20.399999999999999">
      <c r="A458" s="403" t="s">
        <v>24914</v>
      </c>
      <c r="B458">
        <v>29600</v>
      </c>
      <c r="C458" t="s">
        <v>24915</v>
      </c>
      <c r="D458">
        <v>172</v>
      </c>
      <c r="E458" s="404">
        <v>171118970</v>
      </c>
      <c r="F458" s="415" t="str">
        <f t="shared" si="7"/>
        <v>Í1+2ÅÈ0QÎ</v>
      </c>
    </row>
    <row r="459" spans="1:6" ht="20.399999999999999">
      <c r="A459" s="403" t="s">
        <v>24916</v>
      </c>
      <c r="B459">
        <v>31200</v>
      </c>
      <c r="C459" t="s">
        <v>24917</v>
      </c>
      <c r="D459">
        <v>472</v>
      </c>
      <c r="E459" s="404">
        <v>171115359</v>
      </c>
      <c r="F459" s="415" t="str">
        <f t="shared" si="7"/>
        <v>Í1+/CÈ9TÎ</v>
      </c>
    </row>
    <row r="460" spans="1:6" ht="20.399999999999999" hidden="1">
      <c r="A460" s="403" t="s">
        <v>24918</v>
      </c>
      <c r="B460">
        <v>29600</v>
      </c>
      <c r="C460" t="s">
        <v>24919</v>
      </c>
      <c r="D460">
        <v>592</v>
      </c>
      <c r="F460" s="415" t="e">
        <f t="shared" si="7"/>
        <v>#VALUE!</v>
      </c>
    </row>
    <row r="461" spans="1:6" ht="20.399999999999999">
      <c r="A461" s="403" t="s">
        <v>24920</v>
      </c>
      <c r="B461">
        <v>56800</v>
      </c>
      <c r="C461" t="s">
        <v>24921</v>
      </c>
      <c r="D461">
        <v>69</v>
      </c>
      <c r="E461" s="404">
        <v>171108213</v>
      </c>
      <c r="F461" s="415" t="str">
        <f t="shared" si="7"/>
        <v>Í1+(5È3JÎ</v>
      </c>
    </row>
  </sheetData>
  <autoFilter ref="A1:G461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228"/>
  <sheetViews>
    <sheetView topLeftCell="A207" workbookViewId="0">
      <selection activeCell="F207" sqref="F207"/>
    </sheetView>
  </sheetViews>
  <sheetFormatPr defaultRowHeight="14.4"/>
  <cols>
    <col min="1" max="1" width="25.7890625" customWidth="1"/>
    <col min="2" max="2" width="10.41796875" bestFit="1" customWidth="1"/>
    <col min="4" max="4" width="9.9453125" bestFit="1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520</v>
      </c>
    </row>
    <row r="2" spans="1:6" ht="20.399999999999999" hidden="1">
      <c r="A2" s="403" t="s">
        <v>366</v>
      </c>
      <c r="B2">
        <v>525800</v>
      </c>
      <c r="C2" t="s">
        <v>10429</v>
      </c>
      <c r="D2">
        <v>171116985</v>
      </c>
      <c r="E2" t="str">
        <f>VLOOKUP(C2,[2]Sheet1!A1:I62,1,0)</f>
        <v>22-216</v>
      </c>
      <c r="F2" s="415" t="str">
        <f t="shared" ref="F2:F65" si="0">Code128(D2)</f>
        <v>Í1+0ÆÈ5mÎ</v>
      </c>
    </row>
    <row r="3" spans="1:6" ht="20.399999999999999" hidden="1">
      <c r="A3" s="403" t="s">
        <v>322</v>
      </c>
      <c r="B3">
        <v>162600</v>
      </c>
      <c r="C3" t="s">
        <v>10501</v>
      </c>
      <c r="D3">
        <v>171116945</v>
      </c>
      <c r="E3" t="str">
        <f>VLOOKUP(C3,[2]Sheet1!A2:I63,1,0)</f>
        <v>22-172</v>
      </c>
      <c r="F3" s="415" t="str">
        <f t="shared" si="0"/>
        <v>Í1+0~È5]Î</v>
      </c>
    </row>
    <row r="4" spans="1:6" ht="20.399999999999999" hidden="1">
      <c r="A4" s="403" t="s">
        <v>10506</v>
      </c>
      <c r="B4">
        <v>164200</v>
      </c>
      <c r="C4" t="s">
        <v>10507</v>
      </c>
      <c r="D4">
        <v>171116132</v>
      </c>
      <c r="E4" t="str">
        <f>VLOOKUP(C4,[2]Sheet1!A3:I64,1,0)</f>
        <v>22-041</v>
      </c>
      <c r="F4" s="415" t="str">
        <f t="shared" si="0"/>
        <v>Í1+0-È2&lt;Î</v>
      </c>
    </row>
    <row r="5" spans="1:6" ht="20.399999999999999" hidden="1">
      <c r="A5" s="403" t="s">
        <v>10528</v>
      </c>
      <c r="B5">
        <v>325800</v>
      </c>
      <c r="C5" t="s">
        <v>10529</v>
      </c>
      <c r="D5">
        <v>171116139</v>
      </c>
      <c r="E5" t="str">
        <f>VLOOKUP(C5,[2]Sheet1!A4:I65,1,0)</f>
        <v>22-048</v>
      </c>
      <c r="F5" s="415" t="str">
        <f t="shared" si="0"/>
        <v>Í1+0-È9fÎ</v>
      </c>
    </row>
    <row r="6" spans="1:6" ht="20.399999999999999" hidden="1">
      <c r="A6" s="403" t="s">
        <v>173</v>
      </c>
      <c r="B6">
        <v>317800</v>
      </c>
      <c r="C6" t="s">
        <v>10555</v>
      </c>
      <c r="D6">
        <v>171116115</v>
      </c>
      <c r="E6" t="str">
        <f>VLOOKUP(C6,[2]Sheet1!A5:I66,1,0)</f>
        <v>22-024</v>
      </c>
      <c r="F6" s="415" t="str">
        <f t="shared" si="0"/>
        <v>Í1+0+È5FÎ</v>
      </c>
    </row>
    <row r="7" spans="1:6" ht="20.399999999999999" hidden="1">
      <c r="A7" s="403" t="s">
        <v>280</v>
      </c>
      <c r="B7">
        <v>509800</v>
      </c>
      <c r="C7" t="s">
        <v>10614</v>
      </c>
      <c r="D7">
        <v>171116215</v>
      </c>
      <c r="E7" t="str">
        <f>VLOOKUP(C7,[2]Sheet1!A6:I67,1,0)</f>
        <v>22-130</v>
      </c>
      <c r="F7" s="415" t="str">
        <f t="shared" si="0"/>
        <v>Í1+05È5nÎ</v>
      </c>
    </row>
    <row r="8" spans="1:6" ht="20.399999999999999" hidden="1">
      <c r="A8" s="403" t="s">
        <v>279</v>
      </c>
      <c r="B8">
        <v>613800</v>
      </c>
      <c r="C8" t="s">
        <v>10615</v>
      </c>
      <c r="D8">
        <v>171116214</v>
      </c>
      <c r="E8" t="str">
        <f>VLOOKUP(C8,[2]Sheet1!A7:I68,1,0)</f>
        <v>22-129</v>
      </c>
      <c r="F8" s="415" t="str">
        <f t="shared" si="0"/>
        <v>Í1+05È4hÎ</v>
      </c>
    </row>
    <row r="9" spans="1:6" ht="20.399999999999999" hidden="1">
      <c r="A9" s="403" t="s">
        <v>278</v>
      </c>
      <c r="B9">
        <v>327400</v>
      </c>
      <c r="C9" t="s">
        <v>10616</v>
      </c>
      <c r="D9">
        <v>171116213</v>
      </c>
      <c r="E9" t="str">
        <f>VLOOKUP(C9,[2]Sheet1!A8:I69,1,0)</f>
        <v>22-128</v>
      </c>
      <c r="F9" s="415" t="str">
        <f t="shared" si="0"/>
        <v>Í1+05È3bÎ</v>
      </c>
    </row>
    <row r="10" spans="1:6" ht="20.399999999999999" hidden="1">
      <c r="A10" s="403" t="s">
        <v>174</v>
      </c>
      <c r="B10">
        <v>986600</v>
      </c>
      <c r="C10" t="s">
        <v>10617</v>
      </c>
      <c r="D10">
        <v>171116116</v>
      </c>
      <c r="E10" t="str">
        <f>VLOOKUP(C10,[2]Sheet1!A9:I70,1,0)</f>
        <v>22-025</v>
      </c>
      <c r="F10" s="415" t="str">
        <f t="shared" si="0"/>
        <v>Í1+0+È6LÎ</v>
      </c>
    </row>
    <row r="11" spans="1:6" ht="20.399999999999999" hidden="1">
      <c r="A11" s="403" t="s">
        <v>243</v>
      </c>
      <c r="B11">
        <v>1333800</v>
      </c>
      <c r="C11" t="s">
        <v>10618</v>
      </c>
      <c r="D11">
        <v>171116180</v>
      </c>
      <c r="E11" t="str">
        <f>VLOOKUP(C11,[2]Sheet1!A10:I71,1,0)</f>
        <v>22-093</v>
      </c>
      <c r="F11" s="415" t="str">
        <f t="shared" si="0"/>
        <v>Í1+02È0DÎ</v>
      </c>
    </row>
    <row r="12" spans="1:6" ht="20.399999999999999" hidden="1">
      <c r="A12" s="403" t="s">
        <v>157</v>
      </c>
      <c r="B12">
        <v>217000</v>
      </c>
      <c r="C12" t="s">
        <v>10623</v>
      </c>
      <c r="D12">
        <v>171116097</v>
      </c>
      <c r="E12" t="str">
        <f>VLOOKUP(C12,[2]Sheet1!A11:I72,1,0)</f>
        <v>22-004</v>
      </c>
      <c r="F12" s="415" t="str">
        <f t="shared" si="0"/>
        <v>Í1+0)È7JÎ</v>
      </c>
    </row>
    <row r="13" spans="1:6" ht="20.399999999999999" hidden="1">
      <c r="A13" s="403" t="s">
        <v>157</v>
      </c>
      <c r="B13">
        <v>245800</v>
      </c>
      <c r="C13" t="s">
        <v>10624</v>
      </c>
      <c r="D13">
        <v>171116098</v>
      </c>
      <c r="E13" t="str">
        <f>VLOOKUP(C13,[2]Sheet1!A12:I73,1,0)</f>
        <v>22-005</v>
      </c>
      <c r="F13" s="415" t="str">
        <f t="shared" si="0"/>
        <v>Í1+0)È8PÎ</v>
      </c>
    </row>
    <row r="14" spans="1:6" ht="20.399999999999999" hidden="1">
      <c r="A14" s="403" t="s">
        <v>318</v>
      </c>
      <c r="B14">
        <v>106600</v>
      </c>
      <c r="C14" t="s">
        <v>10664</v>
      </c>
      <c r="D14">
        <v>171116942</v>
      </c>
      <c r="E14" t="str">
        <f>VLOOKUP(C14,[2]Sheet1!A13:I74,1,0)</f>
        <v>22-168</v>
      </c>
      <c r="F14" s="415" t="str">
        <f t="shared" si="0"/>
        <v>Í1+0~È2KÎ</v>
      </c>
    </row>
    <row r="15" spans="1:6" ht="20.399999999999999" hidden="1">
      <c r="A15" s="403" t="s">
        <v>428</v>
      </c>
      <c r="B15">
        <v>612200</v>
      </c>
      <c r="C15" t="s">
        <v>10710</v>
      </c>
      <c r="D15">
        <v>171117043</v>
      </c>
      <c r="E15" t="str">
        <f>VLOOKUP(C15,[2]Sheet1!A14:I75,1,0)</f>
        <v>22-278</v>
      </c>
      <c r="F15" s="415" t="str">
        <f t="shared" si="0"/>
        <v>Í1+1$È3!Î</v>
      </c>
    </row>
    <row r="16" spans="1:6" ht="20.399999999999999" hidden="1">
      <c r="A16" s="403" t="s">
        <v>310</v>
      </c>
      <c r="B16">
        <v>97000</v>
      </c>
      <c r="C16" t="s">
        <v>10721</v>
      </c>
      <c r="D16">
        <v>171116935</v>
      </c>
      <c r="E16" t="str">
        <f>VLOOKUP(C16,[2]Sheet1!A15:I76,1,0)</f>
        <v>22-160</v>
      </c>
      <c r="F16" s="415" t="str">
        <f t="shared" si="0"/>
        <v>Í1+0}È5YÎ</v>
      </c>
    </row>
    <row r="17" spans="1:6" ht="20.399999999999999" hidden="1">
      <c r="A17" s="403" t="s">
        <v>397</v>
      </c>
      <c r="B17">
        <v>84200</v>
      </c>
      <c r="C17" t="s">
        <v>10858</v>
      </c>
      <c r="D17">
        <v>171117013</v>
      </c>
      <c r="E17" t="str">
        <f>VLOOKUP(C17,[2]Sheet1!A16:I77,1,0)</f>
        <v>22-247</v>
      </c>
      <c r="F17" s="415" t="str">
        <f t="shared" si="0"/>
        <v>Í1+1!È3|Î</v>
      </c>
    </row>
    <row r="18" spans="1:6" ht="20.399999999999999" hidden="1">
      <c r="A18" s="403" t="s">
        <v>344</v>
      </c>
      <c r="B18">
        <v>63400</v>
      </c>
      <c r="C18" t="s">
        <v>10878</v>
      </c>
      <c r="D18">
        <v>171116965</v>
      </c>
      <c r="E18" t="str">
        <f>VLOOKUP(C18,[2]Sheet1!A17:I78,1,0)</f>
        <v>22-194</v>
      </c>
      <c r="F18" s="415" t="str">
        <f t="shared" si="0"/>
        <v>Í1+0ÄÈ5eÎ</v>
      </c>
    </row>
    <row r="19" spans="1:6" ht="20.399999999999999" hidden="1">
      <c r="A19" s="403" t="s">
        <v>10881</v>
      </c>
      <c r="B19">
        <v>23400</v>
      </c>
      <c r="C19" t="s">
        <v>10882</v>
      </c>
      <c r="D19">
        <v>171116130</v>
      </c>
      <c r="E19" t="str">
        <f>VLOOKUP(C19,[2]Sheet1!A18:I79,1,0)</f>
        <v>22-039</v>
      </c>
      <c r="F19" s="415" t="str">
        <f t="shared" si="0"/>
        <v>Í1+0-È00Î</v>
      </c>
    </row>
    <row r="20" spans="1:6" ht="20.399999999999999" hidden="1">
      <c r="A20" s="403" t="s">
        <v>10889</v>
      </c>
      <c r="B20">
        <v>82600</v>
      </c>
      <c r="C20" t="s">
        <v>10890</v>
      </c>
      <c r="D20">
        <v>171116141</v>
      </c>
      <c r="E20" t="str">
        <f>VLOOKUP(C20,[2]Sheet1!A19:I80,1,0)</f>
        <v>22-050</v>
      </c>
      <c r="F20" s="415" t="str">
        <f t="shared" si="0"/>
        <v>Í1+0.È1:Î</v>
      </c>
    </row>
    <row r="21" spans="1:6" ht="20.399999999999999" hidden="1">
      <c r="A21" s="403" t="s">
        <v>209</v>
      </c>
      <c r="B21">
        <v>394600</v>
      </c>
      <c r="C21" t="s">
        <v>10915</v>
      </c>
      <c r="D21">
        <v>171116149</v>
      </c>
      <c r="E21" t="str">
        <f>VLOOKUP(C21,[2]Sheet1!A20:I81,1,0)</f>
        <v>22-059</v>
      </c>
      <c r="F21" s="415" t="str">
        <f t="shared" si="0"/>
        <v>Í1+0.È9jÎ</v>
      </c>
    </row>
    <row r="22" spans="1:6" ht="20.399999999999999" hidden="1">
      <c r="A22" s="403" t="s">
        <v>10916</v>
      </c>
      <c r="B22">
        <v>364200</v>
      </c>
      <c r="C22" t="s">
        <v>10917</v>
      </c>
      <c r="D22">
        <v>171116121</v>
      </c>
      <c r="E22" t="str">
        <f>VLOOKUP(C22,[2]Sheet1!A21:I82,1,0)</f>
        <v>22-030</v>
      </c>
      <c r="F22" s="415" t="str">
        <f t="shared" si="0"/>
        <v>Í1+0,È12Î</v>
      </c>
    </row>
    <row r="23" spans="1:6" ht="20.399999999999999" hidden="1">
      <c r="A23" s="403" t="s">
        <v>10978</v>
      </c>
      <c r="B23">
        <v>63400</v>
      </c>
      <c r="C23" t="s">
        <v>10979</v>
      </c>
      <c r="D23">
        <v>171116129</v>
      </c>
      <c r="E23" t="str">
        <f>VLOOKUP(C23,[2]Sheet1!A22:I83,1,0)</f>
        <v>22-038</v>
      </c>
      <c r="F23" s="415" t="str">
        <f t="shared" si="0"/>
        <v>Í1+0,È9bÎ</v>
      </c>
    </row>
    <row r="24" spans="1:6" ht="20.399999999999999" hidden="1">
      <c r="A24" s="403" t="s">
        <v>401</v>
      </c>
      <c r="B24">
        <v>28200</v>
      </c>
      <c r="C24" t="s">
        <v>11178</v>
      </c>
      <c r="D24">
        <v>171117017</v>
      </c>
      <c r="E24" t="str">
        <f>VLOOKUP(C24,[2]Sheet1!A23:I84,1,0)</f>
        <v>22-251</v>
      </c>
      <c r="F24" s="415" t="str">
        <f t="shared" si="0"/>
        <v>Í1+1!È7-Î</v>
      </c>
    </row>
    <row r="25" spans="1:6" ht="20.399999999999999" hidden="1">
      <c r="A25" s="403" t="s">
        <v>160</v>
      </c>
      <c r="B25">
        <v>404200</v>
      </c>
      <c r="C25" t="s">
        <v>11245</v>
      </c>
      <c r="D25">
        <v>171116100</v>
      </c>
      <c r="E25" t="str">
        <f>VLOOKUP(C25,[2]Sheet1!A24:I85,1,0)</f>
        <v>22-008</v>
      </c>
      <c r="F25" s="415" t="str">
        <f t="shared" si="0"/>
        <v>Í1+0*È0$Î</v>
      </c>
    </row>
    <row r="26" spans="1:6" ht="20.399999999999999" hidden="1">
      <c r="A26" s="403" t="s">
        <v>261</v>
      </c>
      <c r="B26">
        <v>357800</v>
      </c>
      <c r="C26" t="s">
        <v>11304</v>
      </c>
      <c r="D26">
        <v>171116197</v>
      </c>
      <c r="E26" t="str">
        <f>VLOOKUP(C26,[2]Sheet1!A25:I86,1,0)</f>
        <v>22-111</v>
      </c>
      <c r="F26" s="415" t="str">
        <f t="shared" si="0"/>
        <v>Í1+03È7rÎ</v>
      </c>
    </row>
    <row r="27" spans="1:6" ht="20.399999999999999" hidden="1">
      <c r="A27" s="403" t="s">
        <v>394</v>
      </c>
      <c r="B27">
        <v>625000</v>
      </c>
      <c r="C27" t="s">
        <v>18654</v>
      </c>
      <c r="D27">
        <v>171117010</v>
      </c>
      <c r="E27" t="str">
        <f>VLOOKUP(C27,[2]Sheet1!A26:I87,1,0)</f>
        <v>22-244</v>
      </c>
      <c r="F27" s="415" t="str">
        <f t="shared" si="0"/>
        <v>Í1+1!È0jÎ</v>
      </c>
    </row>
    <row r="28" spans="1:6" ht="20.399999999999999" hidden="1">
      <c r="A28" s="403" t="s">
        <v>367</v>
      </c>
      <c r="B28">
        <v>905000</v>
      </c>
      <c r="C28" t="s">
        <v>11465</v>
      </c>
      <c r="D28">
        <v>171116986</v>
      </c>
      <c r="E28" t="str">
        <f>VLOOKUP(C28,[2]Sheet1!A27:I88,1,0)</f>
        <v>22-217</v>
      </c>
      <c r="F28" s="415" t="str">
        <f t="shared" si="0"/>
        <v>Í1+0ÆÈ6sÎ</v>
      </c>
    </row>
    <row r="29" spans="1:6" ht="20.399999999999999" hidden="1">
      <c r="A29" s="403" t="s">
        <v>11564</v>
      </c>
      <c r="B29">
        <v>623400</v>
      </c>
      <c r="C29" t="s">
        <v>11565</v>
      </c>
      <c r="D29">
        <v>171116117</v>
      </c>
      <c r="E29" t="str">
        <f>VLOOKUP(C29,[2]Sheet1!A28:I89,1,0)</f>
        <v>22-026</v>
      </c>
      <c r="F29" s="415" t="str">
        <f t="shared" si="0"/>
        <v>Í1+0+È7RÎ</v>
      </c>
    </row>
    <row r="30" spans="1:6" ht="20.399999999999999" hidden="1">
      <c r="A30" s="403" t="s">
        <v>425</v>
      </c>
      <c r="B30">
        <v>708200</v>
      </c>
      <c r="C30" t="s">
        <v>11598</v>
      </c>
      <c r="D30">
        <v>171117040</v>
      </c>
      <c r="E30" t="str">
        <f>VLOOKUP(C30,[2]Sheet1!A29:I90,1,0)</f>
        <v>22-275</v>
      </c>
      <c r="F30" s="415" t="str">
        <f t="shared" si="0"/>
        <v>Í1+1$È0vÎ</v>
      </c>
    </row>
    <row r="31" spans="1:6" ht="20.399999999999999" hidden="1">
      <c r="A31" s="403" t="s">
        <v>11669</v>
      </c>
      <c r="B31">
        <v>130600</v>
      </c>
      <c r="C31" t="s">
        <v>11670</v>
      </c>
      <c r="D31">
        <v>171116995</v>
      </c>
      <c r="E31" t="str">
        <f>VLOOKUP(C31,[2]Sheet1!A30:I91,1,0)</f>
        <v>22-227</v>
      </c>
      <c r="F31" s="415" t="str">
        <f t="shared" si="0"/>
        <v>Í1+0ÇÈ5qÎ</v>
      </c>
    </row>
    <row r="32" spans="1:6" ht="20.399999999999999" hidden="1">
      <c r="A32" s="403" t="s">
        <v>352</v>
      </c>
      <c r="B32">
        <v>105000</v>
      </c>
      <c r="C32" t="s">
        <v>11693</v>
      </c>
      <c r="D32">
        <v>171116972</v>
      </c>
      <c r="E32" t="str">
        <f>VLOOKUP(C32,[2]Sheet1!A31:I92,1,0)</f>
        <v>22-202</v>
      </c>
      <c r="F32" s="415" t="str">
        <f t="shared" si="0"/>
        <v>Í1+0ÅÈ2WÎ</v>
      </c>
    </row>
    <row r="33" spans="1:6" ht="20.399999999999999" hidden="1">
      <c r="A33" s="403" t="s">
        <v>409</v>
      </c>
      <c r="B33">
        <v>117800</v>
      </c>
      <c r="C33" t="s">
        <v>11746</v>
      </c>
      <c r="D33">
        <v>171117025</v>
      </c>
      <c r="E33" t="str">
        <f>VLOOKUP(C33,[2]Sheet1!A32:I93,1,0)</f>
        <v>22-259</v>
      </c>
      <c r="F33" s="415" t="str">
        <f t="shared" si="0"/>
        <v>Í1+1"È5%Î</v>
      </c>
    </row>
    <row r="34" spans="1:6" ht="20.399999999999999" hidden="1">
      <c r="A34" s="403" t="s">
        <v>390</v>
      </c>
      <c r="B34">
        <v>130600</v>
      </c>
      <c r="C34" t="s">
        <v>11803</v>
      </c>
      <c r="D34">
        <v>171117006</v>
      </c>
      <c r="E34" t="str">
        <f>VLOOKUP(C34,[2]Sheet1!A33:I94,1,0)</f>
        <v>22-240</v>
      </c>
      <c r="F34" s="415" t="str">
        <f t="shared" si="0"/>
        <v>Í1+1ÂÈ6#Î</v>
      </c>
    </row>
    <row r="35" spans="1:6" ht="20.399999999999999" hidden="1">
      <c r="A35" s="403" t="s">
        <v>255</v>
      </c>
      <c r="B35">
        <v>85800</v>
      </c>
      <c r="C35" t="s">
        <v>11843</v>
      </c>
      <c r="D35">
        <v>171116191</v>
      </c>
      <c r="E35" t="str">
        <f>VLOOKUP(C35,[2]Sheet1!A34:I95,1,0)</f>
        <v>22-105</v>
      </c>
      <c r="F35" s="415" t="str">
        <f t="shared" si="0"/>
        <v>Í1+03È1NÎ</v>
      </c>
    </row>
    <row r="36" spans="1:6" ht="20.399999999999999" hidden="1">
      <c r="A36" s="403" t="s">
        <v>11891</v>
      </c>
      <c r="B36">
        <v>33000</v>
      </c>
      <c r="C36" t="s">
        <v>11892</v>
      </c>
      <c r="D36">
        <v>171116138</v>
      </c>
      <c r="E36" t="str">
        <f>VLOOKUP(C36,[2]Sheet1!A35:I96,1,0)</f>
        <v>22-047</v>
      </c>
      <c r="F36" s="415" t="str">
        <f t="shared" si="0"/>
        <v>Í1+0-È8`Î</v>
      </c>
    </row>
    <row r="37" spans="1:6" ht="20.399999999999999" hidden="1">
      <c r="A37" s="403" t="s">
        <v>321</v>
      </c>
      <c r="B37">
        <v>74600</v>
      </c>
      <c r="C37" t="s">
        <v>11899</v>
      </c>
      <c r="D37">
        <v>171116944</v>
      </c>
      <c r="E37" t="str">
        <f>VLOOKUP(C37,[2]Sheet1!A36:I97,1,0)</f>
        <v>22-171</v>
      </c>
      <c r="F37" s="415" t="str">
        <f t="shared" si="0"/>
        <v>Í1+0~È4WÎ</v>
      </c>
    </row>
    <row r="38" spans="1:6" ht="20.399999999999999" hidden="1">
      <c r="A38" s="403" t="s">
        <v>11935</v>
      </c>
      <c r="B38">
        <v>991400</v>
      </c>
      <c r="C38" t="s">
        <v>11936</v>
      </c>
      <c r="D38">
        <v>171116151</v>
      </c>
      <c r="E38" t="str">
        <f>VLOOKUP(C38,[2]Sheet1!A37:I98,1,0)</f>
        <v>22-061</v>
      </c>
      <c r="F38" s="415" t="str">
        <f t="shared" si="0"/>
        <v>Í1+0/È1&gt;Î</v>
      </c>
    </row>
    <row r="39" spans="1:6" ht="20.399999999999999" hidden="1">
      <c r="A39" s="403" t="s">
        <v>395</v>
      </c>
      <c r="B39">
        <v>121000</v>
      </c>
      <c r="C39" t="s">
        <v>11947</v>
      </c>
      <c r="D39">
        <v>171117011</v>
      </c>
      <c r="E39" t="str">
        <f>VLOOKUP(C39,[2]Sheet1!A38:I99,1,0)</f>
        <v>22-245</v>
      </c>
      <c r="F39" s="415" t="str">
        <f t="shared" si="0"/>
        <v>Í1+1!È1pÎ</v>
      </c>
    </row>
    <row r="40" spans="1:6" ht="20.399999999999999" hidden="1">
      <c r="A40" s="403" t="s">
        <v>317</v>
      </c>
      <c r="B40">
        <v>93800</v>
      </c>
      <c r="C40" t="s">
        <v>12022</v>
      </c>
      <c r="D40">
        <v>171116941</v>
      </c>
      <c r="E40" t="str">
        <f>VLOOKUP(C40,[2]Sheet1!A39:I100,1,0)</f>
        <v>22-167</v>
      </c>
      <c r="F40" s="415" t="str">
        <f t="shared" si="0"/>
        <v>Í1+0~È1EÎ</v>
      </c>
    </row>
    <row r="41" spans="1:6" ht="20.399999999999999" hidden="1">
      <c r="A41" s="403" t="s">
        <v>12052</v>
      </c>
      <c r="B41">
        <v>236200</v>
      </c>
      <c r="C41" t="s">
        <v>12053</v>
      </c>
      <c r="D41">
        <v>171116163</v>
      </c>
      <c r="E41" t="str">
        <f>VLOOKUP(C41,[2]Sheet1!A40:I101,1,0)</f>
        <v>22-074</v>
      </c>
      <c r="F41" s="415" t="str">
        <f t="shared" si="0"/>
        <v>Í1+00È3NÎ</v>
      </c>
    </row>
    <row r="42" spans="1:6" ht="20.399999999999999" hidden="1">
      <c r="A42" s="403" t="s">
        <v>12068</v>
      </c>
      <c r="B42">
        <v>333800</v>
      </c>
      <c r="C42" t="s">
        <v>12069</v>
      </c>
      <c r="D42">
        <v>171116162</v>
      </c>
      <c r="E42" t="str">
        <f>VLOOKUP(C42,[2]Sheet1!A41:I102,1,0)</f>
        <v>22-073</v>
      </c>
      <c r="F42" s="415" t="str">
        <f t="shared" si="0"/>
        <v>Í1+00È2HÎ</v>
      </c>
    </row>
    <row r="43" spans="1:6" ht="20.399999999999999" hidden="1">
      <c r="A43" s="403" t="s">
        <v>373</v>
      </c>
      <c r="B43">
        <v>149800</v>
      </c>
      <c r="C43" t="s">
        <v>12078</v>
      </c>
      <c r="D43">
        <v>171116992</v>
      </c>
      <c r="E43" t="str">
        <f>VLOOKUP(C43,[2]Sheet1!A42:I103,1,0)</f>
        <v>22-223</v>
      </c>
      <c r="F43" s="415" t="str">
        <f t="shared" si="0"/>
        <v>Í1+0ÇÈ2_Î</v>
      </c>
    </row>
    <row r="44" spans="1:6" ht="20.399999999999999" hidden="1">
      <c r="A44" s="403" t="s">
        <v>12137</v>
      </c>
      <c r="B44">
        <v>247400</v>
      </c>
      <c r="C44" t="s">
        <v>12138</v>
      </c>
      <c r="D44">
        <v>171116155</v>
      </c>
      <c r="E44" t="str">
        <f>VLOOKUP(C44,[2]Sheet1!A43:I104,1,0)</f>
        <v>22-066</v>
      </c>
      <c r="F44" s="415" t="str">
        <f t="shared" si="0"/>
        <v>Í1+0/È5VÎ</v>
      </c>
    </row>
    <row r="45" spans="1:6" ht="20.399999999999999" hidden="1">
      <c r="A45" s="403" t="s">
        <v>12153</v>
      </c>
      <c r="B45">
        <v>509800</v>
      </c>
      <c r="C45" t="s">
        <v>12154</v>
      </c>
      <c r="D45">
        <v>171116920</v>
      </c>
      <c r="E45" t="str">
        <f>VLOOKUP(C45,[2]Sheet1!A44:I105,1,0)</f>
        <v>22-145</v>
      </c>
      <c r="F45" s="415" t="str">
        <f t="shared" si="0"/>
        <v>Í1+0|È07Î</v>
      </c>
    </row>
    <row r="46" spans="1:6" ht="20.399999999999999" hidden="1">
      <c r="A46" s="403" t="s">
        <v>306</v>
      </c>
      <c r="B46">
        <v>34600</v>
      </c>
      <c r="C46" t="s">
        <v>12161</v>
      </c>
      <c r="D46">
        <v>171116931</v>
      </c>
      <c r="E46" t="str">
        <f>VLOOKUP(C46,[2]Sheet1!A45:I106,1,0)</f>
        <v>22-156</v>
      </c>
      <c r="F46" s="415" t="str">
        <f t="shared" si="0"/>
        <v>Í1+0}È1AÎ</v>
      </c>
    </row>
    <row r="47" spans="1:6" ht="20.399999999999999" hidden="1">
      <c r="A47" s="403" t="s">
        <v>427</v>
      </c>
      <c r="B47">
        <v>82600</v>
      </c>
      <c r="C47" t="s">
        <v>12185</v>
      </c>
      <c r="D47">
        <v>171117042</v>
      </c>
      <c r="E47" t="str">
        <f>VLOOKUP(C47,[2]Sheet1!A46:I107,1,0)</f>
        <v>22-277</v>
      </c>
      <c r="F47" s="415" t="str">
        <f t="shared" si="0"/>
        <v>Í1+1$È2ÆÎ</v>
      </c>
    </row>
    <row r="48" spans="1:6" ht="20.399999999999999" hidden="1">
      <c r="A48" s="403" t="s">
        <v>426</v>
      </c>
      <c r="B48">
        <v>349800</v>
      </c>
      <c r="C48" t="s">
        <v>12264</v>
      </c>
      <c r="D48">
        <v>171117041</v>
      </c>
      <c r="E48" t="str">
        <f>VLOOKUP(C48,[2]Sheet1!A47:I108,1,0)</f>
        <v>22-276</v>
      </c>
      <c r="F48" s="415" t="str">
        <f t="shared" si="0"/>
        <v>Í1+1$È1|Î</v>
      </c>
    </row>
    <row r="49" spans="1:6" ht="20.399999999999999" hidden="1">
      <c r="A49" s="403" t="s">
        <v>12281</v>
      </c>
      <c r="B49">
        <v>361000</v>
      </c>
      <c r="C49" t="s">
        <v>12282</v>
      </c>
      <c r="D49">
        <v>171116999</v>
      </c>
      <c r="E49" t="str">
        <f>VLOOKUP(C49,[2]Sheet1!A48:I109,1,0)</f>
        <v>22-231</v>
      </c>
      <c r="F49" s="415" t="str">
        <f t="shared" si="0"/>
        <v>Í1+0ÇÈ9"Î</v>
      </c>
    </row>
    <row r="50" spans="1:6" ht="20.399999999999999" hidden="1">
      <c r="A50" s="403" t="s">
        <v>12470</v>
      </c>
      <c r="B50">
        <v>657000</v>
      </c>
      <c r="C50" t="s">
        <v>12471</v>
      </c>
      <c r="D50">
        <v>171116205</v>
      </c>
      <c r="E50" t="str">
        <f>VLOOKUP(C50,[2]Sheet1!A49:I110,1,0)</f>
        <v>22-120</v>
      </c>
      <c r="F50" s="415" t="str">
        <f t="shared" si="0"/>
        <v>Í1+04È5jÎ</v>
      </c>
    </row>
    <row r="51" spans="1:6" ht="20.399999999999999" hidden="1">
      <c r="A51" s="403" t="s">
        <v>12543</v>
      </c>
      <c r="B51">
        <v>85800</v>
      </c>
      <c r="C51" t="s">
        <v>12544</v>
      </c>
      <c r="D51">
        <v>171116937</v>
      </c>
      <c r="E51" t="str">
        <f>VLOOKUP(C51,[2]Sheet1!A50:I111,1,0)</f>
        <v>22-163</v>
      </c>
      <c r="F51" s="415" t="str">
        <f t="shared" si="0"/>
        <v>Í1+0}È7eÎ</v>
      </c>
    </row>
    <row r="52" spans="1:6" ht="20.399999999999999" hidden="1">
      <c r="A52" s="403" t="s">
        <v>12605</v>
      </c>
      <c r="B52">
        <v>9000</v>
      </c>
      <c r="C52" t="s">
        <v>12606</v>
      </c>
      <c r="D52">
        <v>171116169</v>
      </c>
      <c r="E52" t="str">
        <f>VLOOKUP(C52,[2]Sheet1!A51:I112,1,0)</f>
        <v>22-081</v>
      </c>
      <c r="F52" s="415" t="str">
        <f t="shared" si="0"/>
        <v>Í1+00È9rÎ</v>
      </c>
    </row>
    <row r="53" spans="1:6" ht="20.399999999999999" hidden="1">
      <c r="A53" s="403" t="s">
        <v>12621</v>
      </c>
      <c r="B53">
        <v>20200</v>
      </c>
      <c r="C53" t="s">
        <v>12622</v>
      </c>
      <c r="D53">
        <v>171116109</v>
      </c>
      <c r="E53" t="str">
        <f>VLOOKUP(C53,[2]Sheet1!A52:I113,1,0)</f>
        <v>22-018</v>
      </c>
      <c r="F53" s="415" t="str">
        <f t="shared" si="0"/>
        <v>Í1+0*È9ZÎ</v>
      </c>
    </row>
    <row r="54" spans="1:6" ht="20.399999999999999" hidden="1">
      <c r="A54" s="403" t="s">
        <v>265</v>
      </c>
      <c r="B54">
        <v>394600</v>
      </c>
      <c r="C54" t="s">
        <v>12625</v>
      </c>
      <c r="D54">
        <v>171116201</v>
      </c>
      <c r="E54" t="str">
        <f>VLOOKUP(C54,[2]Sheet1!A53:I114,1,0)</f>
        <v>22-115</v>
      </c>
      <c r="F54" s="415" t="str">
        <f t="shared" si="0"/>
        <v>Í1+04È1RÎ</v>
      </c>
    </row>
    <row r="55" spans="1:6" ht="20.399999999999999" hidden="1">
      <c r="A55" s="403" t="s">
        <v>289</v>
      </c>
      <c r="B55">
        <v>69800</v>
      </c>
      <c r="C55" t="s">
        <v>12627</v>
      </c>
      <c r="D55">
        <v>171116914</v>
      </c>
      <c r="E55" t="str">
        <f>VLOOKUP(C55,[2]Sheet1!A54:I115,1,0)</f>
        <v>22-139</v>
      </c>
      <c r="F55" s="415" t="str">
        <f t="shared" si="0"/>
        <v>Í1+0{È4KÎ</v>
      </c>
    </row>
    <row r="56" spans="1:6" ht="20.399999999999999" hidden="1">
      <c r="A56" s="403" t="s">
        <v>334</v>
      </c>
      <c r="B56">
        <v>77800</v>
      </c>
      <c r="C56" t="s">
        <v>12690</v>
      </c>
      <c r="D56">
        <v>171116956</v>
      </c>
      <c r="E56" t="str">
        <f>VLOOKUP(C56,[2]Sheet1!A55:I116,1,0)</f>
        <v>22-184</v>
      </c>
      <c r="F56" s="415" t="str">
        <f t="shared" si="0"/>
        <v>Í1+0ÃÈ6gÎ</v>
      </c>
    </row>
    <row r="57" spans="1:6" ht="20.399999999999999" hidden="1">
      <c r="A57" s="403" t="s">
        <v>12691</v>
      </c>
      <c r="B57">
        <v>141800</v>
      </c>
      <c r="C57" t="s">
        <v>12692</v>
      </c>
      <c r="D57">
        <v>171116118</v>
      </c>
      <c r="E57" t="str">
        <f>VLOOKUP(C57,[2]Sheet1!A56:I117,1,0)</f>
        <v>22-027</v>
      </c>
      <c r="F57" s="415" t="str">
        <f t="shared" si="0"/>
        <v>Í1+0+È8XÎ</v>
      </c>
    </row>
    <row r="58" spans="1:6" ht="20.399999999999999" hidden="1">
      <c r="A58" s="403" t="s">
        <v>12693</v>
      </c>
      <c r="B58">
        <v>105000</v>
      </c>
      <c r="C58" t="s">
        <v>12694</v>
      </c>
      <c r="D58">
        <v>171116957</v>
      </c>
      <c r="E58" t="str">
        <f>VLOOKUP(C58,[2]Sheet1!A57:I118,1,0)</f>
        <v>22-185</v>
      </c>
      <c r="F58" s="415" t="str">
        <f t="shared" si="0"/>
        <v>Í1+0ÃÈ7mÎ</v>
      </c>
    </row>
    <row r="59" spans="1:6" ht="20.399999999999999" hidden="1">
      <c r="A59" s="403" t="s">
        <v>349</v>
      </c>
      <c r="B59">
        <v>215400</v>
      </c>
      <c r="C59" t="s">
        <v>12723</v>
      </c>
      <c r="D59">
        <v>171116970</v>
      </c>
      <c r="E59" t="str">
        <f>VLOOKUP(C59,[2]Sheet1!A58:I119,1,0)</f>
        <v>22-199</v>
      </c>
      <c r="F59" s="415" t="str">
        <f t="shared" si="0"/>
        <v>Í1+0ÅÈ0KÎ</v>
      </c>
    </row>
    <row r="60" spans="1:6" ht="20.399999999999999" hidden="1">
      <c r="A60" s="403" t="s">
        <v>325</v>
      </c>
      <c r="B60">
        <v>359400</v>
      </c>
      <c r="C60" t="s">
        <v>12740</v>
      </c>
      <c r="D60">
        <v>171116947</v>
      </c>
      <c r="E60" t="str">
        <f>VLOOKUP(C60,[2]Sheet1!A59:I120,1,0)</f>
        <v>22-175</v>
      </c>
      <c r="F60" s="415" t="str">
        <f t="shared" si="0"/>
        <v>Í1+0~È7iÎ</v>
      </c>
    </row>
    <row r="61" spans="1:6" ht="20.399999999999999" hidden="1">
      <c r="A61" s="403" t="s">
        <v>269</v>
      </c>
      <c r="B61">
        <v>220200</v>
      </c>
      <c r="C61" t="s">
        <v>12761</v>
      </c>
      <c r="D61">
        <v>171116204</v>
      </c>
      <c r="E61" t="str">
        <f>VLOOKUP(C61,[2]Sheet1!A60:I121,1,0)</f>
        <v>22-119</v>
      </c>
      <c r="F61" s="415" t="str">
        <f t="shared" si="0"/>
        <v>Í1+04È4dÎ</v>
      </c>
    </row>
    <row r="62" spans="1:6" ht="20.399999999999999">
      <c r="A62" s="403" t="s">
        <v>12794</v>
      </c>
      <c r="B62">
        <v>41000</v>
      </c>
      <c r="C62" t="s">
        <v>12795</v>
      </c>
      <c r="D62">
        <v>171116952</v>
      </c>
      <c r="E62" t="e">
        <f>VLOOKUP(C62,[2]Sheet1!A61:I122,1,0)</f>
        <v>#N/A</v>
      </c>
      <c r="F62" s="415" t="str">
        <f t="shared" si="0"/>
        <v>Í1+0ÃÈ2OÎ</v>
      </c>
    </row>
    <row r="63" spans="1:6" ht="20.399999999999999">
      <c r="A63" s="403" t="s">
        <v>12803</v>
      </c>
      <c r="B63">
        <v>903400</v>
      </c>
      <c r="C63" t="s">
        <v>12804</v>
      </c>
      <c r="D63">
        <v>171116110</v>
      </c>
      <c r="E63" t="e">
        <f>VLOOKUP(C63,[2]Sheet1!A62:I123,1,0)</f>
        <v>#N/A</v>
      </c>
      <c r="F63" s="415" t="str">
        <f t="shared" si="0"/>
        <v>Í1+0+È0(Î</v>
      </c>
    </row>
    <row r="64" spans="1:6" ht="20.399999999999999">
      <c r="A64" s="403" t="s">
        <v>12805</v>
      </c>
      <c r="B64">
        <v>221800</v>
      </c>
      <c r="C64" t="s">
        <v>12806</v>
      </c>
      <c r="D64">
        <v>171116111</v>
      </c>
      <c r="E64" t="e">
        <f>VLOOKUP(C64,[2]Sheet1!A63:I124,1,0)</f>
        <v>#N/A</v>
      </c>
      <c r="F64" s="415" t="str">
        <f t="shared" si="0"/>
        <v>Í1+0+È1.Î</v>
      </c>
    </row>
    <row r="65" spans="1:6" ht="20.399999999999999">
      <c r="A65" s="403" t="s">
        <v>167</v>
      </c>
      <c r="B65">
        <v>356200</v>
      </c>
      <c r="C65" t="s">
        <v>12835</v>
      </c>
      <c r="D65">
        <v>171116107</v>
      </c>
      <c r="E65" t="e">
        <f>VLOOKUP(C65,[2]Sheet1!A64:I125,1,0)</f>
        <v>#N/A</v>
      </c>
      <c r="F65" s="415" t="str">
        <f t="shared" si="0"/>
        <v>Í1+0*È7NÎ</v>
      </c>
    </row>
    <row r="66" spans="1:6" ht="20.399999999999999">
      <c r="A66" s="403" t="s">
        <v>303</v>
      </c>
      <c r="B66">
        <v>97000</v>
      </c>
      <c r="C66" t="s">
        <v>12842</v>
      </c>
      <c r="D66">
        <v>171116928</v>
      </c>
      <c r="E66" t="e">
        <f>VLOOKUP(C66,[2]Sheet1!A65:I126,1,0)</f>
        <v>#N/A</v>
      </c>
      <c r="F66" s="415" t="str">
        <f t="shared" ref="F66:F129" si="1">Code128(D66)</f>
        <v>Í1+0|È8gÎ</v>
      </c>
    </row>
    <row r="67" spans="1:6" ht="20.399999999999999">
      <c r="A67" s="403" t="s">
        <v>257</v>
      </c>
      <c r="B67">
        <v>68200</v>
      </c>
      <c r="C67" t="s">
        <v>13051</v>
      </c>
      <c r="D67">
        <v>171116193</v>
      </c>
      <c r="E67" t="e">
        <f>VLOOKUP(C67,[2]Sheet1!A66:I127,1,0)</f>
        <v>#N/A</v>
      </c>
      <c r="F67" s="415" t="str">
        <f t="shared" si="1"/>
        <v>Í1+03È3ZÎ</v>
      </c>
    </row>
    <row r="68" spans="1:6" ht="20.399999999999999">
      <c r="A68" s="403" t="s">
        <v>8492</v>
      </c>
      <c r="B68">
        <v>63400</v>
      </c>
      <c r="C68" t="s">
        <v>13106</v>
      </c>
      <c r="D68">
        <v>171116134</v>
      </c>
      <c r="E68" t="e">
        <f>VLOOKUP(C68,[2]Sheet1!A67:I128,1,0)</f>
        <v>#N/A</v>
      </c>
      <c r="F68" s="415" t="str">
        <f t="shared" si="1"/>
        <v>Í1+0-È4HÎ</v>
      </c>
    </row>
    <row r="69" spans="1:6" ht="20.399999999999999">
      <c r="A69" s="403" t="s">
        <v>13232</v>
      </c>
      <c r="B69">
        <v>42600</v>
      </c>
      <c r="C69" t="s">
        <v>13233</v>
      </c>
      <c r="D69">
        <v>171116154</v>
      </c>
      <c r="E69" t="e">
        <f>VLOOKUP(C69,[2]Sheet1!A68:I129,1,0)</f>
        <v>#N/A</v>
      </c>
      <c r="F69" s="415" t="str">
        <f t="shared" si="1"/>
        <v>Í1+0/È4PÎ</v>
      </c>
    </row>
    <row r="70" spans="1:6" ht="20.399999999999999">
      <c r="A70" s="403" t="s">
        <v>5230</v>
      </c>
      <c r="B70">
        <v>93800</v>
      </c>
      <c r="C70" t="s">
        <v>13336</v>
      </c>
      <c r="D70">
        <v>171116156</v>
      </c>
      <c r="E70" t="e">
        <f>VLOOKUP(C70,[2]Sheet1!A69:I130,1,0)</f>
        <v>#N/A</v>
      </c>
      <c r="F70" s="415" t="str">
        <f t="shared" si="1"/>
        <v>Í1+0/È6\Î</v>
      </c>
    </row>
    <row r="71" spans="1:6" ht="20.399999999999999">
      <c r="A71" s="403" t="s">
        <v>357</v>
      </c>
      <c r="B71">
        <v>12200</v>
      </c>
      <c r="C71" t="s">
        <v>13353</v>
      </c>
      <c r="D71">
        <v>171116977</v>
      </c>
      <c r="E71" t="e">
        <f>VLOOKUP(C71,[2]Sheet1!A70:I131,1,0)</f>
        <v>#N/A</v>
      </c>
      <c r="F71" s="415" t="str">
        <f t="shared" si="1"/>
        <v>Í1+0ÅÈ7uÎ</v>
      </c>
    </row>
    <row r="72" spans="1:6" ht="20.399999999999999">
      <c r="A72" s="403" t="s">
        <v>195</v>
      </c>
      <c r="B72">
        <v>389800</v>
      </c>
      <c r="C72" t="s">
        <v>13377</v>
      </c>
      <c r="D72">
        <v>171116136</v>
      </c>
      <c r="E72" t="e">
        <f>VLOOKUP(C72,[2]Sheet1!A71:I132,1,0)</f>
        <v>#N/A</v>
      </c>
      <c r="F72" s="415" t="str">
        <f t="shared" si="1"/>
        <v>Í1+0-È6TÎ</v>
      </c>
    </row>
    <row r="73" spans="1:6" ht="20.399999999999999">
      <c r="A73" s="403" t="s">
        <v>348</v>
      </c>
      <c r="B73">
        <v>103400</v>
      </c>
      <c r="C73" t="s">
        <v>13459</v>
      </c>
      <c r="D73">
        <v>171116969</v>
      </c>
      <c r="E73" t="e">
        <f>VLOOKUP(C73,[2]Sheet1!A72:I133,1,0)</f>
        <v>#N/A</v>
      </c>
      <c r="F73" s="415" t="str">
        <f t="shared" si="1"/>
        <v>Í1+0ÄÈ9}Î</v>
      </c>
    </row>
    <row r="74" spans="1:6" ht="20.399999999999999">
      <c r="A74" s="403" t="s">
        <v>252</v>
      </c>
      <c r="B74">
        <v>197800</v>
      </c>
      <c r="C74" t="s">
        <v>13493</v>
      </c>
      <c r="D74">
        <v>171116188</v>
      </c>
      <c r="E74" t="e">
        <f>VLOOKUP(C74,[2]Sheet1!A73:I134,1,0)</f>
        <v>#N/A</v>
      </c>
      <c r="F74" s="415" t="str">
        <f t="shared" si="1"/>
        <v>Í1+02È8tÎ</v>
      </c>
    </row>
    <row r="75" spans="1:6" ht="20.399999999999999">
      <c r="A75" s="403" t="s">
        <v>13520</v>
      </c>
      <c r="B75">
        <v>228200</v>
      </c>
      <c r="C75" t="s">
        <v>13521</v>
      </c>
      <c r="D75">
        <v>171116210</v>
      </c>
      <c r="E75" t="e">
        <f>VLOOKUP(C75,[2]Sheet1!A74:I135,1,0)</f>
        <v>#N/A</v>
      </c>
      <c r="F75" s="415" t="str">
        <f t="shared" si="1"/>
        <v>Í1+05È0PÎ</v>
      </c>
    </row>
    <row r="76" spans="1:6" ht="20.399999999999999">
      <c r="A76" s="403" t="s">
        <v>391</v>
      </c>
      <c r="B76">
        <v>698600</v>
      </c>
      <c r="C76" t="s">
        <v>13582</v>
      </c>
      <c r="D76">
        <v>171117007</v>
      </c>
      <c r="E76" t="e">
        <f>VLOOKUP(C76,[2]Sheet1!A75:I136,1,0)</f>
        <v>#N/A</v>
      </c>
      <c r="F76" s="415" t="str">
        <f t="shared" si="1"/>
        <v>Í1+1ÂÈ7)Î</v>
      </c>
    </row>
    <row r="77" spans="1:6" ht="20.399999999999999">
      <c r="A77" s="403" t="s">
        <v>13718</v>
      </c>
      <c r="B77">
        <v>36200</v>
      </c>
      <c r="C77" t="s">
        <v>13719</v>
      </c>
      <c r="D77">
        <v>171116153</v>
      </c>
      <c r="E77" t="e">
        <f>VLOOKUP(C77,[2]Sheet1!A76:I137,1,0)</f>
        <v>#N/A</v>
      </c>
      <c r="F77" s="415" t="str">
        <f t="shared" si="1"/>
        <v>Í1+0/È3JÎ</v>
      </c>
    </row>
    <row r="78" spans="1:6" ht="20.399999999999999">
      <c r="A78" s="403" t="s">
        <v>254</v>
      </c>
      <c r="B78">
        <v>111400</v>
      </c>
      <c r="C78" t="s">
        <v>13797</v>
      </c>
      <c r="D78">
        <v>171116190</v>
      </c>
      <c r="E78" t="e">
        <f>VLOOKUP(C78,[2]Sheet1!A77:I138,1,0)</f>
        <v>#N/A</v>
      </c>
      <c r="F78" s="415" t="str">
        <f t="shared" si="1"/>
        <v>Í1+03È0HÎ</v>
      </c>
    </row>
    <row r="79" spans="1:6" ht="20.399999999999999">
      <c r="A79" s="403" t="s">
        <v>181</v>
      </c>
      <c r="B79">
        <v>730600</v>
      </c>
      <c r="C79" t="s">
        <v>13885</v>
      </c>
      <c r="D79">
        <v>171116122</v>
      </c>
      <c r="E79" t="e">
        <f>VLOOKUP(C79,[2]Sheet1!A78:I139,1,0)</f>
        <v>#N/A</v>
      </c>
      <c r="F79" s="415" t="str">
        <f t="shared" si="1"/>
        <v>Í1+0,È28Î</v>
      </c>
    </row>
    <row r="80" spans="1:6" ht="20.399999999999999">
      <c r="A80" s="403" t="s">
        <v>290</v>
      </c>
      <c r="B80">
        <v>231400</v>
      </c>
      <c r="C80" t="s">
        <v>24923</v>
      </c>
      <c r="D80">
        <v>171116915</v>
      </c>
      <c r="E80" t="e">
        <f>VLOOKUP(C80,[2]Sheet1!A79:I140,1,0)</f>
        <v>#N/A</v>
      </c>
      <c r="F80" s="415" t="str">
        <f t="shared" si="1"/>
        <v>Í1+0{È5QÎ</v>
      </c>
    </row>
    <row r="81" spans="1:6" ht="20.399999999999999">
      <c r="A81" s="403" t="s">
        <v>13921</v>
      </c>
      <c r="B81">
        <v>1085800</v>
      </c>
      <c r="C81" t="s">
        <v>13922</v>
      </c>
      <c r="D81">
        <v>171116918</v>
      </c>
      <c r="E81" t="e">
        <f>VLOOKUP(C81,[2]Sheet1!A80:I141,1,0)</f>
        <v>#N/A</v>
      </c>
      <c r="F81" s="415" t="str">
        <f t="shared" si="1"/>
        <v>Í1+0{È8cÎ</v>
      </c>
    </row>
    <row r="82" spans="1:6" ht="20.399999999999999">
      <c r="A82" s="403" t="s">
        <v>413</v>
      </c>
      <c r="B82">
        <v>300200</v>
      </c>
      <c r="C82" t="s">
        <v>13923</v>
      </c>
      <c r="D82">
        <v>171117029</v>
      </c>
      <c r="E82" t="e">
        <f>VLOOKUP(C82,[2]Sheet1!A81:I142,1,0)</f>
        <v>#N/A</v>
      </c>
      <c r="F82" s="415" t="str">
        <f t="shared" si="1"/>
        <v>Í1+1"È9=Î</v>
      </c>
    </row>
    <row r="83" spans="1:6" ht="20.399999999999999">
      <c r="A83" s="403" t="s">
        <v>296</v>
      </c>
      <c r="B83">
        <v>426600</v>
      </c>
      <c r="C83" t="s">
        <v>13925</v>
      </c>
      <c r="D83">
        <v>171116921</v>
      </c>
      <c r="E83" t="e">
        <f>VLOOKUP(C83,[2]Sheet1!A82:I143,1,0)</f>
        <v>#N/A</v>
      </c>
      <c r="F83" s="415" t="str">
        <f t="shared" si="1"/>
        <v>Í1+0|È1=Î</v>
      </c>
    </row>
    <row r="84" spans="1:6" ht="20.399999999999999">
      <c r="A84" s="403" t="s">
        <v>419</v>
      </c>
      <c r="B84">
        <v>313000</v>
      </c>
      <c r="C84" t="s">
        <v>13930</v>
      </c>
      <c r="D84">
        <v>171117034</v>
      </c>
      <c r="E84" t="e">
        <f>VLOOKUP(C84,[2]Sheet1!A83:I144,1,0)</f>
        <v>#N/A</v>
      </c>
      <c r="F84" s="415" t="str">
        <f t="shared" si="1"/>
        <v>Í1+1#È4#Î</v>
      </c>
    </row>
    <row r="85" spans="1:6" ht="20.399999999999999">
      <c r="A85" s="403" t="s">
        <v>172</v>
      </c>
      <c r="B85">
        <v>140200</v>
      </c>
      <c r="C85" t="s">
        <v>13933</v>
      </c>
      <c r="D85">
        <v>171116114</v>
      </c>
      <c r="E85" t="e">
        <f>VLOOKUP(C85,[2]Sheet1!A84:I145,1,0)</f>
        <v>#N/A</v>
      </c>
      <c r="F85" s="415" t="str">
        <f t="shared" si="1"/>
        <v>Í1+0+È4@Î</v>
      </c>
    </row>
    <row r="86" spans="1:6" ht="20.399999999999999">
      <c r="A86" s="403" t="s">
        <v>14001</v>
      </c>
      <c r="B86">
        <v>12200</v>
      </c>
      <c r="C86" t="s">
        <v>14002</v>
      </c>
      <c r="D86">
        <v>171117031</v>
      </c>
      <c r="E86" t="e">
        <f>VLOOKUP(C86,[2]Sheet1!A85:I146,1,0)</f>
        <v>#N/A</v>
      </c>
      <c r="F86" s="415" t="str">
        <f t="shared" si="1"/>
        <v>Í1+1#È1xÎ</v>
      </c>
    </row>
    <row r="87" spans="1:6" ht="20.399999999999999">
      <c r="A87" s="403" t="s">
        <v>380</v>
      </c>
      <c r="B87">
        <v>90600</v>
      </c>
      <c r="C87" t="s">
        <v>14091</v>
      </c>
      <c r="D87">
        <v>171116998</v>
      </c>
      <c r="E87" t="e">
        <f>VLOOKUP(C87,[2]Sheet1!A86:I147,1,0)</f>
        <v>#N/A</v>
      </c>
      <c r="F87" s="415" t="str">
        <f t="shared" si="1"/>
        <v>Í1+0ÇÈ8ÇÎ</v>
      </c>
    </row>
    <row r="88" spans="1:6" ht="20.399999999999999">
      <c r="A88" s="403" t="s">
        <v>258</v>
      </c>
      <c r="B88">
        <v>105000</v>
      </c>
      <c r="C88" t="s">
        <v>14112</v>
      </c>
      <c r="D88">
        <v>171116194</v>
      </c>
      <c r="E88" t="e">
        <f>VLOOKUP(C88,[2]Sheet1!A87:I148,1,0)</f>
        <v>#N/A</v>
      </c>
      <c r="F88" s="415" t="str">
        <f t="shared" si="1"/>
        <v>Í1+03È4`Î</v>
      </c>
    </row>
    <row r="89" spans="1:6" ht="20.399999999999999">
      <c r="A89" s="403" t="s">
        <v>345</v>
      </c>
      <c r="B89">
        <v>116200</v>
      </c>
      <c r="C89" t="s">
        <v>14141</v>
      </c>
      <c r="D89">
        <v>171116966</v>
      </c>
      <c r="E89" t="e">
        <f>VLOOKUP(C89,[2]Sheet1!A88:I149,1,0)</f>
        <v>#N/A</v>
      </c>
      <c r="F89" s="415" t="str">
        <f t="shared" si="1"/>
        <v>Í1+0ÄÈ6kÎ</v>
      </c>
    </row>
    <row r="90" spans="1:6" ht="20.399999999999999">
      <c r="A90" s="403" t="s">
        <v>168</v>
      </c>
      <c r="B90">
        <v>361000</v>
      </c>
      <c r="C90" t="s">
        <v>14235</v>
      </c>
      <c r="D90">
        <v>171116108</v>
      </c>
      <c r="E90" t="e">
        <f>VLOOKUP(C90,[2]Sheet1!A89:I150,1,0)</f>
        <v>#N/A</v>
      </c>
      <c r="F90" s="415" t="str">
        <f t="shared" si="1"/>
        <v>Í1+0*È8TÎ</v>
      </c>
    </row>
    <row r="91" spans="1:6" ht="20.399999999999999">
      <c r="A91" s="403" t="s">
        <v>14236</v>
      </c>
      <c r="B91">
        <v>116200</v>
      </c>
      <c r="C91" t="s">
        <v>14237</v>
      </c>
      <c r="D91">
        <v>171116198</v>
      </c>
      <c r="E91" t="e">
        <f>VLOOKUP(C91,[2]Sheet1!A90:I151,1,0)</f>
        <v>#N/A</v>
      </c>
      <c r="F91" s="415" t="str">
        <f t="shared" si="1"/>
        <v>Í1+03È8xÎ</v>
      </c>
    </row>
    <row r="92" spans="1:6" ht="20.399999999999999">
      <c r="A92" s="403" t="s">
        <v>354</v>
      </c>
      <c r="B92">
        <v>50600</v>
      </c>
      <c r="C92" t="s">
        <v>14255</v>
      </c>
      <c r="D92">
        <v>171116974</v>
      </c>
      <c r="E92" t="e">
        <f>VLOOKUP(C92,[2]Sheet1!A91:I152,1,0)</f>
        <v>#N/A</v>
      </c>
      <c r="F92" s="415" t="str">
        <f t="shared" si="1"/>
        <v>Í1+0ÅÈ4cÎ</v>
      </c>
    </row>
    <row r="93" spans="1:6" ht="20.399999999999999">
      <c r="A93" s="403" t="s">
        <v>11002</v>
      </c>
      <c r="B93">
        <v>121000</v>
      </c>
      <c r="C93" t="s">
        <v>14334</v>
      </c>
      <c r="D93">
        <v>171117046</v>
      </c>
      <c r="E93" t="e">
        <f>VLOOKUP(C93,[2]Sheet1!A92:I153,1,0)</f>
        <v>#N/A</v>
      </c>
      <c r="F93" s="415" t="str">
        <f t="shared" si="1"/>
        <v>Í1+1$È63Î</v>
      </c>
    </row>
    <row r="94" spans="1:6" ht="20.399999999999999">
      <c r="A94" s="403" t="s">
        <v>205</v>
      </c>
      <c r="B94">
        <v>170600</v>
      </c>
      <c r="C94" t="s">
        <v>14335</v>
      </c>
      <c r="D94">
        <v>171116145</v>
      </c>
      <c r="E94" t="e">
        <f>VLOOKUP(C94,[2]Sheet1!A93:I154,1,0)</f>
        <v>#N/A</v>
      </c>
      <c r="F94" s="415" t="str">
        <f t="shared" si="1"/>
        <v>Í1+0.È5RÎ</v>
      </c>
    </row>
    <row r="95" spans="1:6" ht="20.399999999999999">
      <c r="A95" s="403" t="s">
        <v>14399</v>
      </c>
      <c r="B95">
        <v>724200</v>
      </c>
      <c r="C95" t="s">
        <v>14400</v>
      </c>
      <c r="D95">
        <v>171116120</v>
      </c>
      <c r="E95" t="e">
        <f>VLOOKUP(C95,[2]Sheet1!A94:I155,1,0)</f>
        <v>#N/A</v>
      </c>
      <c r="F95" s="415" t="str">
        <f t="shared" si="1"/>
        <v>Í1+0,È0,Î</v>
      </c>
    </row>
    <row r="96" spans="1:6" ht="20.399999999999999">
      <c r="A96" s="403" t="s">
        <v>14407</v>
      </c>
      <c r="B96">
        <v>161000</v>
      </c>
      <c r="C96" t="s">
        <v>14408</v>
      </c>
      <c r="D96">
        <v>171116983</v>
      </c>
      <c r="E96" t="e">
        <f>VLOOKUP(C96,[2]Sheet1!A95:I156,1,0)</f>
        <v>#N/A</v>
      </c>
      <c r="F96" s="415" t="str">
        <f t="shared" si="1"/>
        <v>Í1+0ÆÈ3aÎ</v>
      </c>
    </row>
    <row r="97" spans="1:6" ht="20.399999999999999">
      <c r="A97" s="403" t="s">
        <v>166</v>
      </c>
      <c r="B97">
        <v>169000</v>
      </c>
      <c r="C97" t="s">
        <v>14425</v>
      </c>
      <c r="D97">
        <v>171116106</v>
      </c>
      <c r="E97" t="e">
        <f>VLOOKUP(C97,[2]Sheet1!A96:I157,1,0)</f>
        <v>#N/A</v>
      </c>
      <c r="F97" s="415" t="str">
        <f t="shared" si="1"/>
        <v>Í1+0*È6HÎ</v>
      </c>
    </row>
    <row r="98" spans="1:6" ht="20.399999999999999">
      <c r="A98" s="403" t="s">
        <v>284</v>
      </c>
      <c r="B98">
        <v>405800</v>
      </c>
      <c r="C98" t="s">
        <v>24924</v>
      </c>
      <c r="D98">
        <v>171116219</v>
      </c>
      <c r="E98" t="e">
        <f>VLOOKUP(C98,[2]Sheet1!A97:I158,1,0)</f>
        <v>#N/A</v>
      </c>
      <c r="F98" s="415" t="str">
        <f t="shared" si="1"/>
        <v>Í1+05È9ÊÎ</v>
      </c>
    </row>
    <row r="99" spans="1:6" ht="20.399999999999999">
      <c r="A99" s="403" t="s">
        <v>24925</v>
      </c>
      <c r="B99">
        <v>98600</v>
      </c>
      <c r="C99" t="s">
        <v>24926</v>
      </c>
      <c r="D99">
        <v>171116951</v>
      </c>
      <c r="E99" t="e">
        <f>VLOOKUP(C99,[2]Sheet1!A98:I159,1,0)</f>
        <v>#N/A</v>
      </c>
      <c r="F99" s="415" t="str">
        <f t="shared" si="1"/>
        <v>Í1+0ÃÈ1IÎ</v>
      </c>
    </row>
    <row r="100" spans="1:6" ht="20.399999999999999">
      <c r="A100" s="403" t="s">
        <v>24927</v>
      </c>
      <c r="B100">
        <v>156200</v>
      </c>
      <c r="C100" t="s">
        <v>24928</v>
      </c>
      <c r="D100">
        <v>171117061</v>
      </c>
      <c r="E100" t="e">
        <f>VLOOKUP(C100,[2]Sheet1!A99:I160,1,0)</f>
        <v>#N/A</v>
      </c>
      <c r="F100" s="415" t="str">
        <f t="shared" si="1"/>
        <v>Í1+1&amp;È1ÈÎ</v>
      </c>
    </row>
    <row r="101" spans="1:6" ht="20.399999999999999">
      <c r="A101" s="403" t="s">
        <v>256</v>
      </c>
      <c r="B101">
        <v>25000</v>
      </c>
      <c r="C101" t="s">
        <v>14482</v>
      </c>
      <c r="D101">
        <v>171116192</v>
      </c>
      <c r="E101" t="e">
        <f>VLOOKUP(C101,[2]Sheet1!A100:I161,1,0)</f>
        <v>#N/A</v>
      </c>
      <c r="F101" s="415" t="str">
        <f t="shared" si="1"/>
        <v>Í1+03È2TÎ</v>
      </c>
    </row>
    <row r="102" spans="1:6" ht="20.399999999999999">
      <c r="A102" s="403" t="s">
        <v>14484</v>
      </c>
      <c r="B102">
        <v>628200</v>
      </c>
      <c r="C102" t="s">
        <v>14485</v>
      </c>
      <c r="D102">
        <v>171116208</v>
      </c>
      <c r="E102" t="e">
        <f>VLOOKUP(C102,[2]Sheet1!A101:I162,1,0)</f>
        <v>#N/A</v>
      </c>
      <c r="F102" s="415" t="str">
        <f t="shared" si="1"/>
        <v>Í1+04È8|Î</v>
      </c>
    </row>
    <row r="103" spans="1:6" ht="20.399999999999999">
      <c r="A103" s="403" t="s">
        <v>15198</v>
      </c>
      <c r="B103">
        <v>157800</v>
      </c>
      <c r="C103" t="s">
        <v>15199</v>
      </c>
      <c r="D103">
        <v>171117015</v>
      </c>
      <c r="E103" t="e">
        <f>VLOOKUP(C103,[2]Sheet1!A102:I163,1,0)</f>
        <v>#N/A</v>
      </c>
      <c r="F103" s="415" t="str">
        <f t="shared" si="1"/>
        <v>Í1+1!È5!Î</v>
      </c>
    </row>
    <row r="104" spans="1:6" ht="20.399999999999999">
      <c r="A104" s="403" t="s">
        <v>15275</v>
      </c>
      <c r="B104">
        <v>789800</v>
      </c>
      <c r="C104" t="s">
        <v>15276</v>
      </c>
      <c r="D104">
        <v>171117062</v>
      </c>
      <c r="E104" t="e">
        <f>VLOOKUP(C104,[2]Sheet1!A103:I164,1,0)</f>
        <v>#N/A</v>
      </c>
      <c r="F104" s="415" t="str">
        <f t="shared" si="1"/>
        <v>Í1+1&amp;È2#Î</v>
      </c>
    </row>
    <row r="105" spans="1:6" ht="20.399999999999999">
      <c r="A105" s="403" t="s">
        <v>15293</v>
      </c>
      <c r="B105">
        <v>172200</v>
      </c>
      <c r="C105" t="s">
        <v>15294</v>
      </c>
      <c r="D105">
        <v>171117053</v>
      </c>
      <c r="E105" t="e">
        <f>VLOOKUP(C105,[2]Sheet1!A104:I165,1,0)</f>
        <v>#N/A</v>
      </c>
      <c r="F105" s="415" t="str">
        <f t="shared" si="1"/>
        <v>Í1+1%È3%Î</v>
      </c>
    </row>
    <row r="106" spans="1:6" ht="20.399999999999999">
      <c r="A106" s="403" t="s">
        <v>15547</v>
      </c>
      <c r="B106">
        <v>249000</v>
      </c>
      <c r="C106" t="s">
        <v>15548</v>
      </c>
      <c r="D106">
        <v>171116102</v>
      </c>
      <c r="E106" t="e">
        <f>VLOOKUP(C106,[2]Sheet1!A105:I166,1,0)</f>
        <v>#N/A</v>
      </c>
      <c r="F106" s="415" t="str">
        <f t="shared" si="1"/>
        <v>Í1+0*È20Î</v>
      </c>
    </row>
    <row r="107" spans="1:6" ht="20.399999999999999">
      <c r="A107" s="403" t="s">
        <v>15701</v>
      </c>
      <c r="B107">
        <v>333800</v>
      </c>
      <c r="C107" t="s">
        <v>15702</v>
      </c>
      <c r="D107">
        <v>171116142</v>
      </c>
      <c r="E107" t="e">
        <f>VLOOKUP(C107,[2]Sheet1!A106:I167,1,0)</f>
        <v>#N/A</v>
      </c>
      <c r="F107" s="415" t="str">
        <f t="shared" si="1"/>
        <v>Í1+0.È2@Î</v>
      </c>
    </row>
    <row r="108" spans="1:6" ht="20.399999999999999">
      <c r="A108" s="403" t="s">
        <v>15820</v>
      </c>
      <c r="B108">
        <v>935400</v>
      </c>
      <c r="C108" t="s">
        <v>15821</v>
      </c>
      <c r="D108">
        <v>171116147</v>
      </c>
      <c r="E108" t="e">
        <f>VLOOKUP(C108,[2]Sheet1!A107:I168,1,0)</f>
        <v>#N/A</v>
      </c>
      <c r="F108" s="415" t="str">
        <f t="shared" si="1"/>
        <v>Í1+0.È7^Î</v>
      </c>
    </row>
    <row r="109" spans="1:6" ht="20.399999999999999">
      <c r="A109" s="403" t="s">
        <v>15822</v>
      </c>
      <c r="B109">
        <v>332200</v>
      </c>
      <c r="C109" t="s">
        <v>15823</v>
      </c>
      <c r="D109">
        <v>171116971</v>
      </c>
      <c r="E109" t="e">
        <f>VLOOKUP(C109,[2]Sheet1!A108:I169,1,0)</f>
        <v>#N/A</v>
      </c>
      <c r="F109" s="415" t="str">
        <f t="shared" si="1"/>
        <v>Í1+0ÅÈ1QÎ</v>
      </c>
    </row>
    <row r="110" spans="1:6" ht="20.399999999999999">
      <c r="A110" s="403" t="s">
        <v>417</v>
      </c>
      <c r="B110">
        <v>196200</v>
      </c>
      <c r="C110" t="s">
        <v>15837</v>
      </c>
      <c r="D110">
        <v>171117032</v>
      </c>
      <c r="E110" t="e">
        <f>VLOOKUP(C110,[2]Sheet1!A109:I170,1,0)</f>
        <v>#N/A</v>
      </c>
      <c r="F110" s="415" t="str">
        <f t="shared" si="1"/>
        <v>Í1+1#È2~Î</v>
      </c>
    </row>
    <row r="111" spans="1:6" ht="20.399999999999999">
      <c r="A111" s="403" t="s">
        <v>314</v>
      </c>
      <c r="B111">
        <v>180200</v>
      </c>
      <c r="C111" t="s">
        <v>15843</v>
      </c>
      <c r="D111">
        <v>171116938</v>
      </c>
      <c r="E111" t="e">
        <f>VLOOKUP(C111,[2]Sheet1!A110:I171,1,0)</f>
        <v>#N/A</v>
      </c>
      <c r="F111" s="415" t="str">
        <f t="shared" si="1"/>
        <v>Í1+0}È8kÎ</v>
      </c>
    </row>
    <row r="112" spans="1:6" ht="20.399999999999999">
      <c r="A112" s="403" t="s">
        <v>15977</v>
      </c>
      <c r="B112">
        <v>135400</v>
      </c>
      <c r="C112" t="s">
        <v>15978</v>
      </c>
      <c r="D112">
        <v>171117045</v>
      </c>
      <c r="E112" t="e">
        <f>VLOOKUP(C112,[2]Sheet1!A111:I172,1,0)</f>
        <v>#N/A</v>
      </c>
      <c r="F112" s="415" t="str">
        <f t="shared" si="1"/>
        <v>Í1+1$È5-Î</v>
      </c>
    </row>
    <row r="113" spans="1:6" ht="20.399999999999999">
      <c r="A113" s="403" t="s">
        <v>244</v>
      </c>
      <c r="B113">
        <v>687400</v>
      </c>
      <c r="C113" t="s">
        <v>16038</v>
      </c>
      <c r="D113">
        <v>171116181</v>
      </c>
      <c r="E113" t="e">
        <f>VLOOKUP(C113,[2]Sheet1!A112:I173,1,0)</f>
        <v>#N/A</v>
      </c>
      <c r="F113" s="415" t="str">
        <f t="shared" si="1"/>
        <v>Í1+02È1JÎ</v>
      </c>
    </row>
    <row r="114" spans="1:6" ht="20.399999999999999">
      <c r="A114" s="403" t="s">
        <v>16192</v>
      </c>
      <c r="B114">
        <v>172200</v>
      </c>
      <c r="C114" t="s">
        <v>16193</v>
      </c>
      <c r="D114">
        <v>171116171</v>
      </c>
      <c r="E114" t="e">
        <f>VLOOKUP(C114,[2]Sheet1!A113:I174,1,0)</f>
        <v>#N/A</v>
      </c>
      <c r="F114" s="415" t="str">
        <f t="shared" si="1"/>
        <v>Í1+01È1FÎ</v>
      </c>
    </row>
    <row r="115" spans="1:6" ht="20.399999999999999">
      <c r="A115" s="403" t="s">
        <v>246</v>
      </c>
      <c r="B115">
        <v>135400</v>
      </c>
      <c r="C115" t="s">
        <v>16339</v>
      </c>
      <c r="D115">
        <v>171116183</v>
      </c>
      <c r="E115" t="e">
        <f>VLOOKUP(C115,[2]Sheet1!A114:I175,1,0)</f>
        <v>#N/A</v>
      </c>
      <c r="F115" s="415" t="str">
        <f t="shared" si="1"/>
        <v>Í1+02È3VÎ</v>
      </c>
    </row>
    <row r="116" spans="1:6" ht="20.399999999999999">
      <c r="A116" s="403" t="s">
        <v>14682</v>
      </c>
      <c r="B116">
        <v>1487400</v>
      </c>
      <c r="C116" t="s">
        <v>14683</v>
      </c>
      <c r="D116">
        <v>171116176</v>
      </c>
      <c r="E116" t="e">
        <f>VLOOKUP(C116,[2]Sheet1!A115:I176,1,0)</f>
        <v>#N/A</v>
      </c>
      <c r="F116" s="415" t="str">
        <f t="shared" si="1"/>
        <v>Í1+01È6dÎ</v>
      </c>
    </row>
    <row r="117" spans="1:6" ht="20.399999999999999">
      <c r="A117" s="403" t="s">
        <v>14684</v>
      </c>
      <c r="B117">
        <v>349800</v>
      </c>
      <c r="C117" t="s">
        <v>14685</v>
      </c>
      <c r="D117">
        <v>171117060</v>
      </c>
      <c r="E117" t="e">
        <f>VLOOKUP(C117,[2]Sheet1!A116:I177,1,0)</f>
        <v>#N/A</v>
      </c>
      <c r="F117" s="415" t="str">
        <f t="shared" si="1"/>
        <v>Í1+1&amp;È0~Î</v>
      </c>
    </row>
    <row r="118" spans="1:6" ht="20.399999999999999">
      <c r="A118" s="403" t="s">
        <v>277</v>
      </c>
      <c r="B118">
        <v>585000</v>
      </c>
      <c r="C118" t="s">
        <v>14762</v>
      </c>
      <c r="D118">
        <v>171116212</v>
      </c>
      <c r="E118" t="e">
        <f>VLOOKUP(C118,[2]Sheet1!A117:I178,1,0)</f>
        <v>#N/A</v>
      </c>
      <c r="F118" s="415" t="str">
        <f t="shared" si="1"/>
        <v>Í1+05È2\Î</v>
      </c>
    </row>
    <row r="119" spans="1:6" ht="20.399999999999999">
      <c r="A119" s="403" t="s">
        <v>182</v>
      </c>
      <c r="B119">
        <v>196200</v>
      </c>
      <c r="C119" t="s">
        <v>14775</v>
      </c>
      <c r="D119">
        <v>171116123</v>
      </c>
      <c r="E119" t="e">
        <f>VLOOKUP(C119,[2]Sheet1!A118:I179,1,0)</f>
        <v>#N/A</v>
      </c>
      <c r="F119" s="415" t="str">
        <f t="shared" si="1"/>
        <v>Í1+0,È3&gt;Î</v>
      </c>
    </row>
    <row r="120" spans="1:6" ht="20.399999999999999">
      <c r="A120" s="403" t="s">
        <v>392</v>
      </c>
      <c r="B120">
        <v>53800</v>
      </c>
      <c r="C120" t="s">
        <v>14907</v>
      </c>
      <c r="D120">
        <v>171117008</v>
      </c>
      <c r="E120" t="e">
        <f>VLOOKUP(C120,[2]Sheet1!A119:I180,1,0)</f>
        <v>#N/A</v>
      </c>
      <c r="F120" s="415" t="str">
        <f t="shared" si="1"/>
        <v>Í1+1ÂÈ8/Î</v>
      </c>
    </row>
    <row r="121" spans="1:6" ht="20.399999999999999">
      <c r="A121" s="403" t="s">
        <v>14974</v>
      </c>
      <c r="B121">
        <v>74600</v>
      </c>
      <c r="C121" t="s">
        <v>14975</v>
      </c>
      <c r="D121">
        <v>171117055</v>
      </c>
      <c r="E121" t="e">
        <f>VLOOKUP(C121,[2]Sheet1!A120:I181,1,0)</f>
        <v>#N/A</v>
      </c>
      <c r="F121" s="415" t="str">
        <f t="shared" si="1"/>
        <v>Í1+1%È51Î</v>
      </c>
    </row>
    <row r="122" spans="1:6" ht="20.399999999999999">
      <c r="A122" s="403" t="s">
        <v>14989</v>
      </c>
      <c r="B122">
        <v>159400</v>
      </c>
      <c r="C122" t="s">
        <v>14990</v>
      </c>
      <c r="D122">
        <v>171116195</v>
      </c>
      <c r="E122" t="e">
        <f>VLOOKUP(C122,[2]Sheet1!A121:I182,1,0)</f>
        <v>#N/A</v>
      </c>
      <c r="F122" s="415" t="str">
        <f t="shared" si="1"/>
        <v>Í1+03È5fÎ</v>
      </c>
    </row>
    <row r="123" spans="1:6" ht="20.399999999999999">
      <c r="A123" s="403" t="s">
        <v>386</v>
      </c>
      <c r="B123">
        <v>170600</v>
      </c>
      <c r="C123" t="s">
        <v>14993</v>
      </c>
      <c r="D123">
        <v>171117003</v>
      </c>
      <c r="E123" t="e">
        <f>VLOOKUP(C123,[2]Sheet1!A122:I183,1,0)</f>
        <v>#N/A</v>
      </c>
      <c r="F123" s="415" t="str">
        <f t="shared" si="1"/>
        <v>Í1+1ÂÈ3xÎ</v>
      </c>
    </row>
    <row r="124" spans="1:6" ht="20.399999999999999">
      <c r="A124" s="403" t="s">
        <v>18764</v>
      </c>
      <c r="B124">
        <v>757800</v>
      </c>
      <c r="C124" t="s">
        <v>18765</v>
      </c>
      <c r="D124">
        <v>171116157</v>
      </c>
      <c r="E124" t="e">
        <f>VLOOKUP(C124,[2]Sheet1!A123:I184,1,0)</f>
        <v>#N/A</v>
      </c>
      <c r="F124" s="415" t="str">
        <f t="shared" si="1"/>
        <v>Í1+0/È7bÎ</v>
      </c>
    </row>
    <row r="125" spans="1:6" ht="20.399999999999999">
      <c r="A125" s="403" t="s">
        <v>276</v>
      </c>
      <c r="B125">
        <v>65000</v>
      </c>
      <c r="C125" t="s">
        <v>18811</v>
      </c>
      <c r="D125">
        <v>171116211</v>
      </c>
      <c r="E125" t="e">
        <f>VLOOKUP(C125,[2]Sheet1!A124:I185,1,0)</f>
        <v>#N/A</v>
      </c>
      <c r="F125" s="415" t="str">
        <f t="shared" si="1"/>
        <v>Í1+05È1VÎ</v>
      </c>
    </row>
    <row r="126" spans="1:6" ht="20.399999999999999">
      <c r="A126" s="403" t="s">
        <v>235</v>
      </c>
      <c r="B126">
        <v>1205800</v>
      </c>
      <c r="C126" t="s">
        <v>18914</v>
      </c>
      <c r="D126">
        <v>171116173</v>
      </c>
      <c r="E126" t="e">
        <f>VLOOKUP(C126,[2]Sheet1!A125:I186,1,0)</f>
        <v>#N/A</v>
      </c>
      <c r="F126" s="415" t="str">
        <f t="shared" si="1"/>
        <v>Í1+01È3RÎ</v>
      </c>
    </row>
    <row r="127" spans="1:6" ht="20.399999999999999">
      <c r="A127" s="403" t="s">
        <v>286</v>
      </c>
      <c r="B127">
        <v>861800</v>
      </c>
      <c r="C127" t="s">
        <v>18934</v>
      </c>
      <c r="D127">
        <v>171116911</v>
      </c>
      <c r="E127" t="e">
        <f>VLOOKUP(C127,[2]Sheet1!A126:I187,1,0)</f>
        <v>#N/A</v>
      </c>
      <c r="F127" s="415" t="str">
        <f t="shared" si="1"/>
        <v>Í1+0{È19Î</v>
      </c>
    </row>
    <row r="128" spans="1:6" ht="20.399999999999999">
      <c r="A128" s="403" t="s">
        <v>18975</v>
      </c>
      <c r="B128">
        <v>1833000</v>
      </c>
      <c r="C128" t="s">
        <v>18976</v>
      </c>
      <c r="D128">
        <v>171116112</v>
      </c>
      <c r="E128" t="e">
        <f>VLOOKUP(C128,[2]Sheet1!A127:I188,1,0)</f>
        <v>#N/A</v>
      </c>
      <c r="F128" s="415" t="str">
        <f t="shared" si="1"/>
        <v>Í1+0+È24Î</v>
      </c>
    </row>
    <row r="129" spans="1:6" ht="20.399999999999999">
      <c r="A129" s="403" t="s">
        <v>266</v>
      </c>
      <c r="B129">
        <v>44200</v>
      </c>
      <c r="C129" t="s">
        <v>18987</v>
      </c>
      <c r="D129">
        <v>171116202</v>
      </c>
      <c r="E129" t="e">
        <f>VLOOKUP(C129,[2]Sheet1!A128:I189,1,0)</f>
        <v>#N/A</v>
      </c>
      <c r="F129" s="415" t="str">
        <f t="shared" si="1"/>
        <v>Í1+04È2XÎ</v>
      </c>
    </row>
    <row r="130" spans="1:6" ht="20.399999999999999">
      <c r="A130" s="403" t="s">
        <v>245</v>
      </c>
      <c r="B130">
        <v>361000</v>
      </c>
      <c r="C130" t="s">
        <v>19001</v>
      </c>
      <c r="D130">
        <v>171116182</v>
      </c>
      <c r="E130" t="e">
        <f>VLOOKUP(C130,[2]Sheet1!A129:I190,1,0)</f>
        <v>#N/A</v>
      </c>
      <c r="F130" s="415" t="str">
        <f t="shared" ref="F130:F193" si="2">Code128(D130)</f>
        <v>Í1+02È2PÎ</v>
      </c>
    </row>
    <row r="131" spans="1:6" ht="20.399999999999999">
      <c r="A131" s="403" t="s">
        <v>353</v>
      </c>
      <c r="B131">
        <v>105000</v>
      </c>
      <c r="C131" t="s">
        <v>19069</v>
      </c>
      <c r="D131">
        <v>171116973</v>
      </c>
      <c r="E131" t="e">
        <f>VLOOKUP(C131,[2]Sheet1!A130:I191,1,0)</f>
        <v>#N/A</v>
      </c>
      <c r="F131" s="415" t="str">
        <f t="shared" si="2"/>
        <v>Í1+0ÅÈ3]Î</v>
      </c>
    </row>
    <row r="132" spans="1:6" ht="20.399999999999999">
      <c r="A132" s="403" t="s">
        <v>19080</v>
      </c>
      <c r="B132">
        <v>589800</v>
      </c>
      <c r="C132" t="s">
        <v>19081</v>
      </c>
      <c r="D132">
        <v>171116179</v>
      </c>
      <c r="E132" t="e">
        <f>VLOOKUP(C132,[2]Sheet1!A131:I192,1,0)</f>
        <v>#N/A</v>
      </c>
      <c r="F132" s="415" t="str">
        <f t="shared" si="2"/>
        <v>Í1+01È9vÎ</v>
      </c>
    </row>
    <row r="133" spans="1:6" ht="20.399999999999999">
      <c r="A133" s="403" t="s">
        <v>294</v>
      </c>
      <c r="B133">
        <v>157800</v>
      </c>
      <c r="C133" t="s">
        <v>19125</v>
      </c>
      <c r="D133">
        <v>171116919</v>
      </c>
      <c r="E133" t="e">
        <f>VLOOKUP(C133,[2]Sheet1!A132:I193,1,0)</f>
        <v>#N/A</v>
      </c>
      <c r="F133" s="415" t="str">
        <f t="shared" si="2"/>
        <v>Í1+0{È9iÎ</v>
      </c>
    </row>
    <row r="134" spans="1:6" ht="20.399999999999999">
      <c r="A134" s="403" t="s">
        <v>19163</v>
      </c>
      <c r="B134">
        <v>231400</v>
      </c>
      <c r="C134" t="s">
        <v>19164</v>
      </c>
      <c r="D134">
        <v>171116199</v>
      </c>
      <c r="E134" t="e">
        <f>VLOOKUP(C134,[2]Sheet1!A133:I194,1,0)</f>
        <v>#N/A</v>
      </c>
      <c r="F134" s="415" t="str">
        <f t="shared" si="2"/>
        <v>Í1+03È9~Î</v>
      </c>
    </row>
    <row r="135" spans="1:6" ht="20.399999999999999">
      <c r="A135" s="403" t="s">
        <v>341</v>
      </c>
      <c r="B135">
        <v>402600</v>
      </c>
      <c r="C135" t="s">
        <v>19202</v>
      </c>
      <c r="D135">
        <v>171116963</v>
      </c>
      <c r="E135" t="e">
        <f>VLOOKUP(C135,[2]Sheet1!A134:I195,1,0)</f>
        <v>#N/A</v>
      </c>
      <c r="F135" s="415" t="str">
        <f t="shared" si="2"/>
        <v>Í1+0ÄÈ3YÎ</v>
      </c>
    </row>
    <row r="136" spans="1:6" ht="20.399999999999999">
      <c r="A136" s="403" t="s">
        <v>347</v>
      </c>
      <c r="B136">
        <v>306600</v>
      </c>
      <c r="C136" t="s">
        <v>19219</v>
      </c>
      <c r="D136">
        <v>171116968</v>
      </c>
      <c r="E136" t="e">
        <f>VLOOKUP(C136,[2]Sheet1!A135:I196,1,0)</f>
        <v>#N/A</v>
      </c>
      <c r="F136" s="415" t="str">
        <f t="shared" si="2"/>
        <v>Í1+0ÄÈ8wÎ</v>
      </c>
    </row>
    <row r="137" spans="1:6" ht="20.399999999999999">
      <c r="A137" s="403" t="s">
        <v>19235</v>
      </c>
      <c r="B137">
        <v>93800</v>
      </c>
      <c r="C137" t="s">
        <v>19236</v>
      </c>
      <c r="D137">
        <v>171117056</v>
      </c>
      <c r="E137" t="e">
        <f>VLOOKUP(C137,[2]Sheet1!A136:I197,1,0)</f>
        <v>#N/A</v>
      </c>
      <c r="F137" s="415" t="str">
        <f t="shared" si="2"/>
        <v>Í1+1%È67Î</v>
      </c>
    </row>
    <row r="138" spans="1:6" ht="20.399999999999999">
      <c r="A138" s="403" t="s">
        <v>333</v>
      </c>
      <c r="B138">
        <v>460200</v>
      </c>
      <c r="C138" t="s">
        <v>19286</v>
      </c>
      <c r="D138">
        <v>171116955</v>
      </c>
      <c r="E138" t="e">
        <f>VLOOKUP(C138,[2]Sheet1!A137:I198,1,0)</f>
        <v>#N/A</v>
      </c>
      <c r="F138" s="415" t="str">
        <f t="shared" si="2"/>
        <v>Í1+0ÃÈ5aÎ</v>
      </c>
    </row>
    <row r="139" spans="1:6" ht="20.399999999999999">
      <c r="A139" s="403" t="s">
        <v>363</v>
      </c>
      <c r="B139">
        <v>324200</v>
      </c>
      <c r="C139" t="s">
        <v>19301</v>
      </c>
      <c r="D139">
        <v>171116982</v>
      </c>
      <c r="E139" t="e">
        <f>VLOOKUP(C139,[2]Sheet1!A138:I199,1,0)</f>
        <v>#N/A</v>
      </c>
      <c r="F139" s="415" t="str">
        <f t="shared" si="2"/>
        <v>Í1+0ÆÈ2[Î</v>
      </c>
    </row>
    <row r="140" spans="1:6" ht="20.399999999999999">
      <c r="A140" s="403" t="s">
        <v>184</v>
      </c>
      <c r="B140">
        <v>258600</v>
      </c>
      <c r="C140" t="s">
        <v>19311</v>
      </c>
      <c r="D140">
        <v>171116125</v>
      </c>
      <c r="E140" t="e">
        <f>VLOOKUP(C140,[2]Sheet1!A139:I200,1,0)</f>
        <v>#N/A</v>
      </c>
      <c r="F140" s="415" t="str">
        <f t="shared" si="2"/>
        <v>Í1+0,È5JÎ</v>
      </c>
    </row>
    <row r="141" spans="1:6" ht="20.399999999999999">
      <c r="A141" s="403" t="s">
        <v>405</v>
      </c>
      <c r="B141">
        <v>236200</v>
      </c>
      <c r="C141" t="s">
        <v>19353</v>
      </c>
      <c r="D141">
        <v>171117021</v>
      </c>
      <c r="E141" t="e">
        <f>VLOOKUP(C141,[2]Sheet1!A140:I201,1,0)</f>
        <v>#N/A</v>
      </c>
      <c r="F141" s="415" t="str">
        <f t="shared" si="2"/>
        <v>Í1+1"È1tÎ</v>
      </c>
    </row>
    <row r="142" spans="1:6" ht="20.399999999999999">
      <c r="A142" s="403" t="s">
        <v>328</v>
      </c>
      <c r="B142">
        <v>36200</v>
      </c>
      <c r="C142" t="s">
        <v>19482</v>
      </c>
      <c r="D142">
        <v>171116950</v>
      </c>
      <c r="E142" t="e">
        <f>VLOOKUP(C142,[2]Sheet1!A141:I202,1,0)</f>
        <v>#N/A</v>
      </c>
      <c r="F142" s="415" t="str">
        <f t="shared" si="2"/>
        <v>Í1+0ÃÈ0CÎ</v>
      </c>
    </row>
    <row r="143" spans="1:6" ht="20.399999999999999">
      <c r="A143" s="403" t="s">
        <v>422</v>
      </c>
      <c r="B143">
        <v>674600</v>
      </c>
      <c r="C143" t="s">
        <v>19542</v>
      </c>
      <c r="D143">
        <v>171117037</v>
      </c>
      <c r="E143" t="e">
        <f>VLOOKUP(C143,[2]Sheet1!A142:I203,1,0)</f>
        <v>#N/A</v>
      </c>
      <c r="F143" s="415" t="str">
        <f t="shared" si="2"/>
        <v>Í1+1#È75Î</v>
      </c>
    </row>
    <row r="144" spans="1:6" ht="20.399999999999999">
      <c r="A144" s="403" t="s">
        <v>411</v>
      </c>
      <c r="B144">
        <v>69800</v>
      </c>
      <c r="C144" t="s">
        <v>19543</v>
      </c>
      <c r="D144">
        <v>171117027</v>
      </c>
      <c r="E144" t="e">
        <f>VLOOKUP(C144,[2]Sheet1!A143:I204,1,0)</f>
        <v>#N/A</v>
      </c>
      <c r="F144" s="415" t="str">
        <f t="shared" si="2"/>
        <v>Í1+1"È71Î</v>
      </c>
    </row>
    <row r="145" spans="1:6" ht="20.399999999999999">
      <c r="A145" s="403" t="s">
        <v>163</v>
      </c>
      <c r="B145">
        <v>28200</v>
      </c>
      <c r="C145" t="s">
        <v>19649</v>
      </c>
      <c r="D145">
        <v>171116104</v>
      </c>
      <c r="E145" t="e">
        <f>VLOOKUP(C145,[2]Sheet1!A144:I205,1,0)</f>
        <v>#N/A</v>
      </c>
      <c r="F145" s="415" t="str">
        <f t="shared" si="2"/>
        <v>Í1+0*È4&lt;Î</v>
      </c>
    </row>
    <row r="146" spans="1:6" ht="20.399999999999999">
      <c r="A146" s="403" t="s">
        <v>393</v>
      </c>
      <c r="B146">
        <v>71400</v>
      </c>
      <c r="C146" t="s">
        <v>19704</v>
      </c>
      <c r="D146">
        <v>171117009</v>
      </c>
      <c r="E146" t="e">
        <f>VLOOKUP(C146,[2]Sheet1!A145:I206,1,0)</f>
        <v>#N/A</v>
      </c>
      <c r="F146" s="415" t="str">
        <f t="shared" si="2"/>
        <v>Í1+1ÂÈ95Î</v>
      </c>
    </row>
    <row r="147" spans="1:6" ht="20.399999999999999">
      <c r="A147" s="403" t="s">
        <v>336</v>
      </c>
      <c r="B147">
        <v>202600</v>
      </c>
      <c r="C147" t="s">
        <v>19725</v>
      </c>
      <c r="D147">
        <v>171116958</v>
      </c>
      <c r="E147" t="e">
        <f>VLOOKUP(C147,[2]Sheet1!A146:I207,1,0)</f>
        <v>#N/A</v>
      </c>
      <c r="F147" s="415" t="str">
        <f t="shared" si="2"/>
        <v>Í1+0ÃÈ8sÎ</v>
      </c>
    </row>
    <row r="148" spans="1:6" ht="20.399999999999999">
      <c r="A148" s="403" t="s">
        <v>369</v>
      </c>
      <c r="B148">
        <v>1404200</v>
      </c>
      <c r="C148" t="s">
        <v>19765</v>
      </c>
      <c r="D148">
        <v>171116988</v>
      </c>
      <c r="E148" t="e">
        <f>VLOOKUP(C148,[2]Sheet1!A147:I208,1,0)</f>
        <v>#N/A</v>
      </c>
      <c r="F148" s="415" t="str">
        <f t="shared" si="2"/>
        <v>Í1+0ÆÈ8ÃÎ</v>
      </c>
    </row>
    <row r="149" spans="1:6" ht="20.399999999999999">
      <c r="A149" s="403" t="s">
        <v>424</v>
      </c>
      <c r="B149">
        <v>76200</v>
      </c>
      <c r="C149" t="s">
        <v>19804</v>
      </c>
      <c r="D149">
        <v>171117039</v>
      </c>
      <c r="E149" t="e">
        <f>VLOOKUP(C149,[2]Sheet1!A148:I209,1,0)</f>
        <v>#N/A</v>
      </c>
      <c r="F149" s="415" t="str">
        <f t="shared" si="2"/>
        <v>Í1+1#È9AÎ</v>
      </c>
    </row>
    <row r="150" spans="1:6" ht="20.399999999999999">
      <c r="A150" s="403" t="s">
        <v>301</v>
      </c>
      <c r="B150">
        <v>676200</v>
      </c>
      <c r="C150" t="s">
        <v>19839</v>
      </c>
      <c r="D150">
        <v>171116926</v>
      </c>
      <c r="E150" t="e">
        <f>VLOOKUP(C150,[2]Sheet1!A149:I210,1,0)</f>
        <v>#N/A</v>
      </c>
      <c r="F150" s="415" t="str">
        <f t="shared" si="2"/>
        <v>Í1+0|È6[Î</v>
      </c>
    </row>
    <row r="151" spans="1:6" ht="20.399999999999999">
      <c r="A151" s="403" t="s">
        <v>371</v>
      </c>
      <c r="B151">
        <v>1001000</v>
      </c>
      <c r="C151" t="s">
        <v>19851</v>
      </c>
      <c r="D151">
        <v>171116990</v>
      </c>
      <c r="E151" t="e">
        <f>VLOOKUP(C151,[2]Sheet1!A150:I211,1,0)</f>
        <v>#N/A</v>
      </c>
      <c r="F151" s="415" t="str">
        <f t="shared" si="2"/>
        <v>Í1+0ÇÈ0SÎ</v>
      </c>
    </row>
    <row r="152" spans="1:6" ht="20.399999999999999">
      <c r="A152" s="403" t="s">
        <v>370</v>
      </c>
      <c r="B152">
        <v>143400</v>
      </c>
      <c r="C152" t="s">
        <v>19852</v>
      </c>
      <c r="D152">
        <v>171116989</v>
      </c>
      <c r="E152" t="e">
        <f>VLOOKUP(C152,[2]Sheet1!A151:I212,1,0)</f>
        <v>#N/A</v>
      </c>
      <c r="F152" s="415" t="str">
        <f t="shared" si="2"/>
        <v>Í1+0ÆÈ9ÉÎ</v>
      </c>
    </row>
    <row r="153" spans="1:6" ht="20.399999999999999">
      <c r="A153" s="403" t="s">
        <v>19853</v>
      </c>
      <c r="B153">
        <v>1249000</v>
      </c>
      <c r="C153" t="s">
        <v>19854</v>
      </c>
      <c r="D153">
        <v>171116184</v>
      </c>
      <c r="E153" t="e">
        <f>VLOOKUP(C153,[2]Sheet1!A152:I213,1,0)</f>
        <v>#N/A</v>
      </c>
      <c r="F153" s="415" t="str">
        <f t="shared" si="2"/>
        <v>Í1+02È4\Î</v>
      </c>
    </row>
    <row r="154" spans="1:6" ht="20.399999999999999">
      <c r="A154" s="403" t="s">
        <v>332</v>
      </c>
      <c r="B154">
        <v>9274600</v>
      </c>
      <c r="C154" t="s">
        <v>19855</v>
      </c>
      <c r="D154">
        <v>171116954</v>
      </c>
      <c r="E154" t="e">
        <f>VLOOKUP(C154,[2]Sheet1!A153:I214,1,0)</f>
        <v>#N/A</v>
      </c>
      <c r="F154" s="415" t="str">
        <f t="shared" si="2"/>
        <v>Í1+0ÃÈ4[Î</v>
      </c>
    </row>
    <row r="155" spans="1:6" ht="20.399999999999999">
      <c r="A155" s="403" t="s">
        <v>19914</v>
      </c>
      <c r="B155">
        <v>437800</v>
      </c>
      <c r="C155" t="s">
        <v>19915</v>
      </c>
      <c r="D155">
        <v>171116133</v>
      </c>
      <c r="E155" t="e">
        <f>VLOOKUP(C155,[2]Sheet1!A154:I215,1,0)</f>
        <v>#N/A</v>
      </c>
      <c r="F155" s="415" t="str">
        <f t="shared" si="2"/>
        <v>Í1+0-È3BÎ</v>
      </c>
    </row>
    <row r="156" spans="1:6" ht="20.399999999999999">
      <c r="A156" s="403" t="s">
        <v>415</v>
      </c>
      <c r="B156">
        <v>503400</v>
      </c>
      <c r="C156" t="s">
        <v>19954</v>
      </c>
      <c r="D156">
        <v>171117030</v>
      </c>
      <c r="E156" t="e">
        <f>VLOOKUP(C156,[2]Sheet1!A155:I216,1,0)</f>
        <v>#N/A</v>
      </c>
      <c r="F156" s="415" t="str">
        <f t="shared" si="2"/>
        <v>Í1+1#È0rÎ</v>
      </c>
    </row>
    <row r="157" spans="1:6" ht="20.399999999999999">
      <c r="A157" s="403" t="s">
        <v>339</v>
      </c>
      <c r="B157">
        <v>41000</v>
      </c>
      <c r="C157" t="s">
        <v>19969</v>
      </c>
      <c r="D157">
        <v>171116961</v>
      </c>
      <c r="E157" t="e">
        <f>VLOOKUP(C157,[2]Sheet1!A156:I217,1,0)</f>
        <v>#N/A</v>
      </c>
      <c r="F157" s="415" t="str">
        <f t="shared" si="2"/>
        <v>Í1+0ÄÈ1MÎ</v>
      </c>
    </row>
    <row r="158" spans="1:6" ht="20.399999999999999">
      <c r="A158" s="403" t="s">
        <v>271</v>
      </c>
      <c r="B158">
        <v>1065000</v>
      </c>
      <c r="C158" t="s">
        <v>20283</v>
      </c>
      <c r="D158">
        <v>171116206</v>
      </c>
      <c r="E158" t="e">
        <f>VLOOKUP(C158,[2]Sheet1!A157:I218,1,0)</f>
        <v>#N/A</v>
      </c>
      <c r="F158" s="415" t="str">
        <f t="shared" si="2"/>
        <v>Í1+04È6pÎ</v>
      </c>
    </row>
    <row r="159" spans="1:6" ht="20.399999999999999">
      <c r="A159" s="403" t="s">
        <v>287</v>
      </c>
      <c r="B159">
        <v>197800</v>
      </c>
      <c r="C159" t="s">
        <v>20296</v>
      </c>
      <c r="D159">
        <v>171116912</v>
      </c>
      <c r="E159" t="e">
        <f>VLOOKUP(C159,[2]Sheet1!A158:I219,1,0)</f>
        <v>#N/A</v>
      </c>
      <c r="F159" s="415" t="str">
        <f t="shared" si="2"/>
        <v>Í1+0{È2?Î</v>
      </c>
    </row>
    <row r="160" spans="1:6" ht="20.399999999999999">
      <c r="A160" s="403" t="s">
        <v>196</v>
      </c>
      <c r="B160">
        <v>399400</v>
      </c>
      <c r="C160" t="s">
        <v>20309</v>
      </c>
      <c r="D160">
        <v>171116137</v>
      </c>
      <c r="E160" t="e">
        <f>VLOOKUP(C160,[2]Sheet1!A159:I220,1,0)</f>
        <v>#N/A</v>
      </c>
      <c r="F160" s="415" t="str">
        <f t="shared" si="2"/>
        <v>Í1+0-È7ZÎ</v>
      </c>
    </row>
    <row r="161" spans="1:6" ht="20.399999999999999">
      <c r="A161" s="403" t="s">
        <v>20352</v>
      </c>
      <c r="B161">
        <v>252200</v>
      </c>
      <c r="C161" t="s">
        <v>20353</v>
      </c>
      <c r="D161">
        <v>171117002</v>
      </c>
      <c r="E161" t="e">
        <f>VLOOKUP(C161,[2]Sheet1!A160:I221,1,0)</f>
        <v>#N/A</v>
      </c>
      <c r="F161" s="415" t="str">
        <f t="shared" si="2"/>
        <v>Í1+1ÂÈ2rÎ</v>
      </c>
    </row>
    <row r="162" spans="1:6" ht="20.399999999999999">
      <c r="A162" s="403" t="s">
        <v>210</v>
      </c>
      <c r="B162">
        <v>2434600</v>
      </c>
      <c r="C162" t="s">
        <v>20382</v>
      </c>
      <c r="D162">
        <v>171116150</v>
      </c>
      <c r="E162" t="e">
        <f>VLOOKUP(C162,[2]Sheet1!A161:I222,1,0)</f>
        <v>#N/A</v>
      </c>
      <c r="F162" s="415" t="str">
        <f t="shared" si="2"/>
        <v>Í1+0/È08Î</v>
      </c>
    </row>
    <row r="163" spans="1:6" ht="20.399999999999999">
      <c r="A163" s="403" t="s">
        <v>20403</v>
      </c>
      <c r="B163">
        <v>1013800</v>
      </c>
      <c r="C163" t="s">
        <v>20404</v>
      </c>
      <c r="D163">
        <v>171116128</v>
      </c>
      <c r="E163" t="e">
        <f>VLOOKUP(C163,[2]Sheet1!A162:I223,1,0)</f>
        <v>#N/A</v>
      </c>
      <c r="F163" s="415" t="str">
        <f t="shared" si="2"/>
        <v>Í1+0,È8\Î</v>
      </c>
    </row>
    <row r="164" spans="1:6" ht="20.399999999999999">
      <c r="A164" s="403" t="s">
        <v>20425</v>
      </c>
      <c r="B164">
        <v>2481000</v>
      </c>
      <c r="C164" t="s">
        <v>20426</v>
      </c>
      <c r="D164">
        <v>171116172</v>
      </c>
      <c r="E164" t="e">
        <f>VLOOKUP(C164,[2]Sheet1!A163:I224,1,0)</f>
        <v>#N/A</v>
      </c>
      <c r="F164" s="415" t="str">
        <f t="shared" si="2"/>
        <v>Í1+01È2LÎ</v>
      </c>
    </row>
    <row r="165" spans="1:6" ht="20.399999999999999">
      <c r="A165" s="403" t="s">
        <v>7815</v>
      </c>
      <c r="B165">
        <v>557800</v>
      </c>
      <c r="C165" t="s">
        <v>20457</v>
      </c>
      <c r="D165">
        <v>171116174</v>
      </c>
      <c r="E165" t="e">
        <f>VLOOKUP(C165,[2]Sheet1!A164:I225,1,0)</f>
        <v>#N/A</v>
      </c>
      <c r="F165" s="415" t="str">
        <f t="shared" si="2"/>
        <v>Í1+01È4XÎ</v>
      </c>
    </row>
    <row r="166" spans="1:6" ht="20.399999999999999">
      <c r="A166" s="403" t="s">
        <v>20537</v>
      </c>
      <c r="B166">
        <v>1842600</v>
      </c>
      <c r="C166" t="s">
        <v>20538</v>
      </c>
      <c r="D166">
        <v>171116186</v>
      </c>
      <c r="E166" t="e">
        <f>VLOOKUP(C166,[2]Sheet1!A165:I226,1,0)</f>
        <v>#N/A</v>
      </c>
      <c r="F166" s="415" t="str">
        <f t="shared" si="2"/>
        <v>Í1+02È6hÎ</v>
      </c>
    </row>
    <row r="167" spans="1:6" ht="20.399999999999999">
      <c r="A167" s="403" t="s">
        <v>20634</v>
      </c>
      <c r="B167">
        <v>154600</v>
      </c>
      <c r="C167" t="s">
        <v>20635</v>
      </c>
      <c r="D167">
        <v>171116929</v>
      </c>
      <c r="E167" t="e">
        <f>VLOOKUP(C167,[2]Sheet1!A166:I227,1,0)</f>
        <v>#N/A</v>
      </c>
      <c r="F167" s="415" t="str">
        <f t="shared" si="2"/>
        <v>Í1+0|È9mÎ</v>
      </c>
    </row>
    <row r="168" spans="1:6" ht="20.399999999999999">
      <c r="A168" s="403" t="s">
        <v>260</v>
      </c>
      <c r="B168">
        <v>1399400</v>
      </c>
      <c r="C168" t="s">
        <v>20667</v>
      </c>
      <c r="D168">
        <v>171116196</v>
      </c>
      <c r="E168" t="e">
        <f>VLOOKUP(C168,[2]Sheet1!A167:I228,1,0)</f>
        <v>#N/A</v>
      </c>
      <c r="F168" s="415" t="str">
        <f t="shared" si="2"/>
        <v>Í1+03È6lÎ</v>
      </c>
    </row>
    <row r="169" spans="1:6" ht="20.399999999999999">
      <c r="A169" s="403" t="s">
        <v>406</v>
      </c>
      <c r="B169">
        <v>252200</v>
      </c>
      <c r="C169" t="s">
        <v>20706</v>
      </c>
      <c r="D169">
        <v>171117022</v>
      </c>
      <c r="E169" t="e">
        <f>VLOOKUP(C169,[2]Sheet1!A168:I229,1,0)</f>
        <v>#N/A</v>
      </c>
      <c r="F169" s="415" t="str">
        <f t="shared" si="2"/>
        <v>Í1+1"È2zÎ</v>
      </c>
    </row>
    <row r="170" spans="1:6" ht="20.399999999999999">
      <c r="A170" s="403" t="s">
        <v>429</v>
      </c>
      <c r="B170">
        <v>138600</v>
      </c>
      <c r="C170" t="s">
        <v>20765</v>
      </c>
      <c r="D170">
        <v>171117044</v>
      </c>
      <c r="E170" t="e">
        <f>VLOOKUP(C170,[2]Sheet1!A169:I230,1,0)</f>
        <v>#N/A</v>
      </c>
      <c r="F170" s="415" t="str">
        <f t="shared" si="2"/>
        <v>Í1+1$È4'Î</v>
      </c>
    </row>
    <row r="171" spans="1:6" ht="20.399999999999999">
      <c r="A171" s="403" t="s">
        <v>331</v>
      </c>
      <c r="B171">
        <v>341800</v>
      </c>
      <c r="C171" t="s">
        <v>20766</v>
      </c>
      <c r="D171">
        <v>171116953</v>
      </c>
      <c r="E171" t="e">
        <f>VLOOKUP(C171,[2]Sheet1!A170:I231,1,0)</f>
        <v>#N/A</v>
      </c>
      <c r="F171" s="415" t="str">
        <f t="shared" si="2"/>
        <v>Í1+0ÃÈ3UÎ</v>
      </c>
    </row>
    <row r="172" spans="1:6" ht="20.399999999999999">
      <c r="A172" s="403" t="s">
        <v>300</v>
      </c>
      <c r="B172">
        <v>207400</v>
      </c>
      <c r="C172" t="s">
        <v>20767</v>
      </c>
      <c r="D172">
        <v>171116925</v>
      </c>
      <c r="E172" t="e">
        <f>VLOOKUP(C172,[2]Sheet1!A171:I232,1,0)</f>
        <v>#N/A</v>
      </c>
      <c r="F172" s="415" t="str">
        <f t="shared" si="2"/>
        <v>Í1+0|È5UÎ</v>
      </c>
    </row>
    <row r="173" spans="1:6" ht="20.399999999999999">
      <c r="A173" s="403" t="s">
        <v>20774</v>
      </c>
      <c r="B173">
        <v>578600</v>
      </c>
      <c r="C173" t="s">
        <v>20775</v>
      </c>
      <c r="D173">
        <v>171116105</v>
      </c>
      <c r="E173" t="e">
        <f>VLOOKUP(C173,[2]Sheet1!A172:I233,1,0)</f>
        <v>#N/A</v>
      </c>
      <c r="F173" s="415" t="str">
        <f t="shared" si="2"/>
        <v>Í1+0*È5BÎ</v>
      </c>
    </row>
    <row r="174" spans="1:6" ht="20.399999999999999">
      <c r="A174" s="403" t="s">
        <v>203</v>
      </c>
      <c r="B174">
        <v>426600</v>
      </c>
      <c r="C174" t="s">
        <v>20776</v>
      </c>
      <c r="D174">
        <v>171116143</v>
      </c>
      <c r="E174" t="e">
        <f>VLOOKUP(C174,[2]Sheet1!A173:I234,1,0)</f>
        <v>#N/A</v>
      </c>
      <c r="F174" s="415" t="str">
        <f t="shared" si="2"/>
        <v>Í1+0.È3FÎ</v>
      </c>
    </row>
    <row r="175" spans="1:6" ht="20.399999999999999">
      <c r="A175" s="403" t="s">
        <v>186</v>
      </c>
      <c r="B175">
        <v>290600</v>
      </c>
      <c r="C175" t="s">
        <v>20786</v>
      </c>
      <c r="D175">
        <v>171116127</v>
      </c>
      <c r="E175" t="e">
        <f>VLOOKUP(C175,[2]Sheet1!A174:I235,1,0)</f>
        <v>#N/A</v>
      </c>
      <c r="F175" s="415" t="str">
        <f t="shared" si="2"/>
        <v>Í1+0,È7VÎ</v>
      </c>
    </row>
    <row r="176" spans="1:6" ht="20.399999999999999">
      <c r="A176" s="403" t="s">
        <v>326</v>
      </c>
      <c r="B176">
        <v>545000</v>
      </c>
      <c r="C176" t="s">
        <v>20801</v>
      </c>
      <c r="D176">
        <v>171116948</v>
      </c>
      <c r="E176" t="e">
        <f>VLOOKUP(C176,[2]Sheet1!A175:I236,1,0)</f>
        <v>#N/A</v>
      </c>
      <c r="F176" s="415" t="str">
        <f t="shared" si="2"/>
        <v>Í1+0~È8oÎ</v>
      </c>
    </row>
    <row r="177" spans="1:6" ht="20.399999999999999">
      <c r="A177" s="403" t="s">
        <v>167</v>
      </c>
      <c r="B177">
        <v>175400</v>
      </c>
      <c r="C177" t="s">
        <v>20809</v>
      </c>
      <c r="D177">
        <v>171116113</v>
      </c>
      <c r="E177" t="e">
        <f>VLOOKUP(C177,[2]Sheet1!A176:I237,1,0)</f>
        <v>#N/A</v>
      </c>
      <c r="F177" s="415" t="str">
        <f t="shared" si="2"/>
        <v>Í1+0+È3:Î</v>
      </c>
    </row>
    <row r="178" spans="1:6" ht="20.399999999999999">
      <c r="A178" s="403" t="s">
        <v>20824</v>
      </c>
      <c r="B178">
        <v>279400</v>
      </c>
      <c r="C178" t="s">
        <v>20825</v>
      </c>
      <c r="D178">
        <v>171117048</v>
      </c>
      <c r="E178" t="e">
        <f>VLOOKUP(C178,[2]Sheet1!A177:I238,1,0)</f>
        <v>#N/A</v>
      </c>
      <c r="F178" s="415" t="str">
        <f t="shared" si="2"/>
        <v>Í1+1$È8?Î</v>
      </c>
    </row>
    <row r="179" spans="1:6" ht="20.399999999999999">
      <c r="A179" s="403" t="s">
        <v>20826</v>
      </c>
      <c r="B179">
        <v>842600</v>
      </c>
      <c r="C179" t="s">
        <v>20827</v>
      </c>
      <c r="D179">
        <v>171116152</v>
      </c>
      <c r="E179" t="e">
        <f>VLOOKUP(C179,[2]Sheet1!A178:I239,1,0)</f>
        <v>#N/A</v>
      </c>
      <c r="F179" s="415" t="str">
        <f t="shared" si="2"/>
        <v>Í1+0/È2DÎ</v>
      </c>
    </row>
    <row r="180" spans="1:6" ht="20.399999999999999">
      <c r="A180" s="403" t="s">
        <v>297</v>
      </c>
      <c r="B180">
        <v>348200</v>
      </c>
      <c r="C180" t="s">
        <v>20897</v>
      </c>
      <c r="D180">
        <v>171116922</v>
      </c>
      <c r="E180" t="e">
        <f>VLOOKUP(C180,[2]Sheet1!A179:I240,1,0)</f>
        <v>#N/A</v>
      </c>
      <c r="F180" s="415" t="str">
        <f t="shared" si="2"/>
        <v>Í1+0|È2CÎ</v>
      </c>
    </row>
    <row r="181" spans="1:6" ht="20.399999999999999">
      <c r="A181" s="403" t="s">
        <v>20908</v>
      </c>
      <c r="B181">
        <v>959400</v>
      </c>
      <c r="C181" t="s">
        <v>20909</v>
      </c>
      <c r="D181">
        <v>171117035</v>
      </c>
      <c r="E181" t="e">
        <f>VLOOKUP(C181,[2]Sheet1!A180:I241,1,0)</f>
        <v>#N/A</v>
      </c>
      <c r="F181" s="415" t="str">
        <f t="shared" si="2"/>
        <v>Í1+1#È5)Î</v>
      </c>
    </row>
    <row r="182" spans="1:6" ht="20.399999999999999">
      <c r="A182" s="403" t="s">
        <v>421</v>
      </c>
      <c r="B182">
        <v>116200</v>
      </c>
      <c r="C182" t="s">
        <v>20941</v>
      </c>
      <c r="D182">
        <v>171117036</v>
      </c>
      <c r="E182" t="e">
        <f>VLOOKUP(C182,[2]Sheet1!A181:I242,1,0)</f>
        <v>#N/A</v>
      </c>
      <c r="F182" s="415" t="str">
        <f t="shared" si="2"/>
        <v>Í1+1#È6/Î</v>
      </c>
    </row>
    <row r="183" spans="1:6" ht="20.399999999999999">
      <c r="A183" s="403" t="s">
        <v>20950</v>
      </c>
      <c r="B183">
        <v>1367400</v>
      </c>
      <c r="C183" t="s">
        <v>20951</v>
      </c>
      <c r="D183">
        <v>171116164</v>
      </c>
      <c r="E183" t="e">
        <f>VLOOKUP(C183,[2]Sheet1!A182:I243,1,0)</f>
        <v>#N/A</v>
      </c>
      <c r="F183" s="415" t="str">
        <f t="shared" si="2"/>
        <v>Í1+00È4TÎ</v>
      </c>
    </row>
    <row r="184" spans="1:6" ht="20.399999999999999">
      <c r="A184" s="403" t="s">
        <v>20971</v>
      </c>
      <c r="B184">
        <v>2164200</v>
      </c>
      <c r="C184" t="s">
        <v>20972</v>
      </c>
      <c r="D184">
        <v>171116170</v>
      </c>
      <c r="E184" t="e">
        <f>VLOOKUP(C184,[2]Sheet1!A183:I244,1,0)</f>
        <v>#N/A</v>
      </c>
      <c r="F184" s="415" t="str">
        <f t="shared" si="2"/>
        <v>Í1+01È0@Î</v>
      </c>
    </row>
    <row r="185" spans="1:6" ht="20.399999999999999">
      <c r="A185" s="403" t="s">
        <v>407</v>
      </c>
      <c r="B185">
        <v>73000</v>
      </c>
      <c r="C185" t="s">
        <v>20978</v>
      </c>
      <c r="D185">
        <v>171117023</v>
      </c>
      <c r="E185" t="e">
        <f>VLOOKUP(C185,[2]Sheet1!A184:I245,1,0)</f>
        <v>#N/A</v>
      </c>
      <c r="F185" s="415" t="str">
        <f t="shared" si="2"/>
        <v>Í1+1"È3ÄÎ</v>
      </c>
    </row>
    <row r="186" spans="1:6" ht="20.399999999999999">
      <c r="A186" s="403" t="s">
        <v>21019</v>
      </c>
      <c r="B186">
        <v>308200</v>
      </c>
      <c r="C186" t="s">
        <v>21020</v>
      </c>
      <c r="D186">
        <v>171116994</v>
      </c>
      <c r="E186" t="e">
        <f>VLOOKUP(C186,[2]Sheet1!A185:I246,1,0)</f>
        <v>#N/A</v>
      </c>
      <c r="F186" s="415" t="str">
        <f t="shared" si="2"/>
        <v>Í1+0ÇÈ4kÎ</v>
      </c>
    </row>
    <row r="187" spans="1:6" ht="20.399999999999999">
      <c r="A187" s="403" t="s">
        <v>21030</v>
      </c>
      <c r="B187">
        <v>231400</v>
      </c>
      <c r="C187" t="s">
        <v>21031</v>
      </c>
      <c r="D187">
        <v>171116124</v>
      </c>
      <c r="E187" t="e">
        <f>VLOOKUP(C187,[2]Sheet1!A186:I247,1,0)</f>
        <v>#N/A</v>
      </c>
      <c r="F187" s="415" t="str">
        <f t="shared" si="2"/>
        <v>Í1+0,È4DÎ</v>
      </c>
    </row>
    <row r="188" spans="1:6" ht="20.399999999999999">
      <c r="A188" s="403" t="s">
        <v>343</v>
      </c>
      <c r="B188">
        <v>95400</v>
      </c>
      <c r="C188" t="s">
        <v>21119</v>
      </c>
      <c r="D188">
        <v>171116964</v>
      </c>
      <c r="E188" t="e">
        <f>VLOOKUP(C188,[2]Sheet1!A187:I248,1,0)</f>
        <v>#N/A</v>
      </c>
      <c r="F188" s="415" t="str">
        <f t="shared" si="2"/>
        <v>Í1+0ÄÈ4_Î</v>
      </c>
    </row>
    <row r="189" spans="1:6" ht="20.399999999999999">
      <c r="A189" s="403" t="s">
        <v>21213</v>
      </c>
      <c r="B189">
        <v>63400</v>
      </c>
      <c r="C189" t="s">
        <v>21214</v>
      </c>
      <c r="D189">
        <v>171116943</v>
      </c>
      <c r="E189" t="e">
        <f>VLOOKUP(C189,[2]Sheet1!A188:I249,1,0)</f>
        <v>#N/A</v>
      </c>
      <c r="F189" s="415" t="str">
        <f t="shared" si="2"/>
        <v>Í1+0~È3QÎ</v>
      </c>
    </row>
    <row r="190" spans="1:6" ht="20.399999999999999">
      <c r="A190" s="403" t="s">
        <v>316</v>
      </c>
      <c r="B190">
        <v>314600</v>
      </c>
      <c r="C190" t="s">
        <v>21229</v>
      </c>
      <c r="D190">
        <v>171116940</v>
      </c>
      <c r="E190" t="e">
        <f>VLOOKUP(C190,[2]Sheet1!A189:I250,1,0)</f>
        <v>#N/A</v>
      </c>
      <c r="F190" s="415" t="str">
        <f t="shared" si="2"/>
        <v>Í1+0~È0?Î</v>
      </c>
    </row>
    <row r="191" spans="1:6" ht="20.399999999999999">
      <c r="A191" s="403" t="s">
        <v>418</v>
      </c>
      <c r="B191">
        <v>658600</v>
      </c>
      <c r="C191" t="s">
        <v>21249</v>
      </c>
      <c r="D191">
        <v>171117033</v>
      </c>
      <c r="E191" t="e">
        <f>VLOOKUP(C191,[2]Sheet1!A190:I251,1,0)</f>
        <v>#N/A</v>
      </c>
      <c r="F191" s="415" t="str">
        <f t="shared" si="2"/>
        <v>Í1+1#È3ÈÎ</v>
      </c>
    </row>
    <row r="192" spans="1:6" ht="20.399999999999999">
      <c r="A192" s="403" t="s">
        <v>378</v>
      </c>
      <c r="B192">
        <v>193000</v>
      </c>
      <c r="C192" t="s">
        <v>21362</v>
      </c>
      <c r="D192">
        <v>171116996</v>
      </c>
      <c r="E192" t="e">
        <f>VLOOKUP(C192,[2]Sheet1!A191:I252,1,0)</f>
        <v>#N/A</v>
      </c>
      <c r="F192" s="415" t="str">
        <f t="shared" si="2"/>
        <v>Í1+0ÇÈ6wÎ</v>
      </c>
    </row>
    <row r="193" spans="1:6" ht="20.399999999999999">
      <c r="A193" s="403" t="s">
        <v>21381</v>
      </c>
      <c r="B193">
        <v>1274600</v>
      </c>
      <c r="C193" t="s">
        <v>21382</v>
      </c>
      <c r="D193">
        <v>171116159</v>
      </c>
      <c r="E193" t="e">
        <f>VLOOKUP(C193,[2]Sheet1!A192:I253,1,0)</f>
        <v>#N/A</v>
      </c>
      <c r="F193" s="415" t="str">
        <f t="shared" si="2"/>
        <v>Í1+0/È9nÎ</v>
      </c>
    </row>
    <row r="194" spans="1:6" ht="20.399999999999999">
      <c r="A194" s="403" t="s">
        <v>21383</v>
      </c>
      <c r="B194">
        <v>3972200</v>
      </c>
      <c r="C194" t="s">
        <v>21384</v>
      </c>
      <c r="D194">
        <v>171116993</v>
      </c>
      <c r="E194" t="e">
        <f>VLOOKUP(C194,[2]Sheet1!A193:I254,1,0)</f>
        <v>#N/A</v>
      </c>
      <c r="F194" s="415" t="str">
        <f t="shared" ref="F194:F228" si="3">Code128(D194)</f>
        <v>Í1+0ÇÈ3eÎ</v>
      </c>
    </row>
    <row r="195" spans="1:6" ht="20.399999999999999">
      <c r="A195" s="403" t="s">
        <v>311</v>
      </c>
      <c r="B195">
        <v>183400</v>
      </c>
      <c r="C195" t="s">
        <v>21385</v>
      </c>
      <c r="D195">
        <v>171116936</v>
      </c>
      <c r="E195" t="e">
        <f>VLOOKUP(C195,[2]Sheet1!A194:I255,1,0)</f>
        <v>#N/A</v>
      </c>
      <c r="F195" s="415" t="str">
        <f t="shared" si="3"/>
        <v>Í1+0}È6_Î</v>
      </c>
    </row>
    <row r="196" spans="1:6" ht="20.399999999999999">
      <c r="A196" s="403" t="s">
        <v>21458</v>
      </c>
      <c r="B196">
        <v>404200</v>
      </c>
      <c r="C196" t="s">
        <v>21459</v>
      </c>
      <c r="D196">
        <v>171116189</v>
      </c>
      <c r="E196" t="e">
        <f>VLOOKUP(C196,[2]Sheet1!A195:I256,1,0)</f>
        <v>#N/A</v>
      </c>
      <c r="F196" s="415" t="str">
        <f t="shared" si="3"/>
        <v>Í1+02È9zÎ</v>
      </c>
    </row>
    <row r="197" spans="1:6" ht="20.399999999999999">
      <c r="A197" s="403" t="s">
        <v>21522</v>
      </c>
      <c r="B197">
        <v>351400</v>
      </c>
      <c r="C197" t="s">
        <v>21523</v>
      </c>
      <c r="D197">
        <v>171116103</v>
      </c>
      <c r="E197" t="e">
        <f>VLOOKUP(C197,[2]Sheet1!A196:I257,1,0)</f>
        <v>#N/A</v>
      </c>
      <c r="F197" s="415" t="str">
        <f t="shared" si="3"/>
        <v>Í1+0*È36Î</v>
      </c>
    </row>
    <row r="198" spans="1:6" ht="20.399999999999999">
      <c r="A198" s="403" t="s">
        <v>21562</v>
      </c>
      <c r="B198">
        <v>138600</v>
      </c>
      <c r="C198" t="s">
        <v>21563</v>
      </c>
      <c r="D198">
        <v>171117051</v>
      </c>
      <c r="E198" t="e">
        <f>VLOOKUP(C198,[2]Sheet1!A197:I258,1,0)</f>
        <v>#N/A</v>
      </c>
      <c r="F198" s="415" t="str">
        <f t="shared" si="3"/>
        <v>Í1+1%È1ÄÎ</v>
      </c>
    </row>
    <row r="199" spans="1:6" ht="20.399999999999999">
      <c r="A199" s="403" t="s">
        <v>291</v>
      </c>
      <c r="B199">
        <v>396200</v>
      </c>
      <c r="C199" t="s">
        <v>21582</v>
      </c>
      <c r="D199">
        <v>171116916</v>
      </c>
      <c r="E199" t="e">
        <f>VLOOKUP(C199,[2]Sheet1!A198:I259,1,0)</f>
        <v>#N/A</v>
      </c>
      <c r="F199" s="415" t="str">
        <f t="shared" si="3"/>
        <v>Í1+0{È6WÎ</v>
      </c>
    </row>
    <row r="200" spans="1:6" ht="20.399999999999999">
      <c r="A200" s="403" t="s">
        <v>190</v>
      </c>
      <c r="B200">
        <v>284200</v>
      </c>
      <c r="C200" t="s">
        <v>24929</v>
      </c>
      <c r="D200">
        <v>171116131</v>
      </c>
      <c r="E200" t="e">
        <f>VLOOKUP(C200,[2]Sheet1!A199:I260,1,0)</f>
        <v>#N/A</v>
      </c>
      <c r="F200" s="415" t="str">
        <f t="shared" si="3"/>
        <v>Í1+0-È16Î</v>
      </c>
    </row>
    <row r="201" spans="1:6" ht="20.399999999999999">
      <c r="A201" s="403" t="s">
        <v>21737</v>
      </c>
      <c r="B201">
        <v>250600</v>
      </c>
      <c r="C201" t="s">
        <v>21738</v>
      </c>
      <c r="D201">
        <v>171116981</v>
      </c>
      <c r="E201" t="e">
        <f>VLOOKUP(C201,[2]Sheet1!A200:I261,1,0)</f>
        <v>#N/A</v>
      </c>
      <c r="F201" s="415" t="str">
        <f t="shared" si="3"/>
        <v>Í1+0ÆÈ1UÎ</v>
      </c>
    </row>
    <row r="202" spans="1:6" ht="20.399999999999999">
      <c r="A202" s="403" t="s">
        <v>227</v>
      </c>
      <c r="B202">
        <v>1045800</v>
      </c>
      <c r="C202" t="s">
        <v>24930</v>
      </c>
      <c r="D202">
        <v>171116166</v>
      </c>
      <c r="E202" t="e">
        <f>VLOOKUP(C202,[2]Sheet1!A201:I262,1,0)</f>
        <v>#N/A</v>
      </c>
      <c r="F202" s="415" t="str">
        <f t="shared" si="3"/>
        <v>Í1+00È6`Î</v>
      </c>
    </row>
    <row r="203" spans="1:6" ht="20.399999999999999">
      <c r="A203" s="403" t="s">
        <v>423</v>
      </c>
      <c r="B203">
        <v>129000</v>
      </c>
      <c r="C203" t="s">
        <v>24931</v>
      </c>
      <c r="D203">
        <v>171117038</v>
      </c>
      <c r="E203" t="e">
        <f>VLOOKUP(C203,[2]Sheet1!A202:I263,1,0)</f>
        <v>#N/A</v>
      </c>
      <c r="F203" s="415" t="str">
        <f t="shared" si="3"/>
        <v>Í1+1#È8;Î</v>
      </c>
    </row>
    <row r="204" spans="1:6" ht="20.399999999999999">
      <c r="A204" s="403" t="s">
        <v>388</v>
      </c>
      <c r="B204">
        <v>290600</v>
      </c>
      <c r="C204" t="s">
        <v>24932</v>
      </c>
      <c r="D204">
        <v>171117004</v>
      </c>
      <c r="E204" t="e">
        <f>VLOOKUP(C204,[2]Sheet1!A203:I264,1,0)</f>
        <v>#N/A</v>
      </c>
      <c r="F204" s="415" t="str">
        <f t="shared" si="3"/>
        <v>Í1+1ÂÈ4~Î</v>
      </c>
    </row>
    <row r="205" spans="1:6" ht="20.399999999999999">
      <c r="A205" s="403" t="s">
        <v>359</v>
      </c>
      <c r="B205">
        <v>26600</v>
      </c>
      <c r="C205" t="s">
        <v>24933</v>
      </c>
      <c r="D205">
        <v>171116978</v>
      </c>
      <c r="E205" t="e">
        <f>VLOOKUP(C205,[2]Sheet1!A204:I265,1,0)</f>
        <v>#N/A</v>
      </c>
      <c r="F205" s="415" t="str">
        <f t="shared" si="3"/>
        <v>Í1+0ÅÈ8{Î</v>
      </c>
    </row>
    <row r="206" spans="1:6" ht="20.399999999999999">
      <c r="A206" s="403" t="s">
        <v>400</v>
      </c>
      <c r="B206">
        <v>897000</v>
      </c>
      <c r="C206" t="s">
        <v>24934</v>
      </c>
      <c r="D206">
        <v>171117016</v>
      </c>
      <c r="E206" t="e">
        <f>VLOOKUP(C206,[2]Sheet1!A205:I266,1,0)</f>
        <v>#N/A</v>
      </c>
      <c r="F206" s="415" t="str">
        <f t="shared" si="3"/>
        <v>Í1+1!È6'Î</v>
      </c>
    </row>
    <row r="207" spans="1:6" ht="20.399999999999999">
      <c r="A207" s="403" t="s">
        <v>24935</v>
      </c>
      <c r="B207">
        <v>986600</v>
      </c>
      <c r="C207" t="s">
        <v>24936</v>
      </c>
      <c r="D207">
        <v>171116140</v>
      </c>
      <c r="E207" t="e">
        <f>VLOOKUP(C207,[2]Sheet1!A206:I267,1,0)</f>
        <v>#N/A</v>
      </c>
      <c r="F207" s="415" t="str">
        <f t="shared" si="3"/>
        <v>Í1+0.È04Î</v>
      </c>
    </row>
    <row r="208" spans="1:6" ht="20.399999999999999">
      <c r="A208" s="403" t="s">
        <v>24937</v>
      </c>
      <c r="B208">
        <v>676200</v>
      </c>
      <c r="C208" t="s">
        <v>24938</v>
      </c>
      <c r="D208">
        <v>171116165</v>
      </c>
      <c r="E208" t="e">
        <f>VLOOKUP(C208,[2]Sheet1!A207:I268,1,0)</f>
        <v>#N/A</v>
      </c>
      <c r="F208" s="415" t="str">
        <f t="shared" si="3"/>
        <v>Í1+00È5ZÎ</v>
      </c>
    </row>
    <row r="209" spans="1:6" ht="20.399999999999999">
      <c r="A209" s="403" t="s">
        <v>264</v>
      </c>
      <c r="B209">
        <v>82600</v>
      </c>
      <c r="C209" t="s">
        <v>24939</v>
      </c>
      <c r="D209">
        <v>171116200</v>
      </c>
      <c r="E209" t="e">
        <f>VLOOKUP(C209,[2]Sheet1!A208:I269,1,0)</f>
        <v>#N/A</v>
      </c>
      <c r="F209" s="415" t="str">
        <f t="shared" si="3"/>
        <v>Í1+04È0LÎ</v>
      </c>
    </row>
    <row r="210" spans="1:6" ht="20.399999999999999">
      <c r="A210" s="403" t="s">
        <v>5284</v>
      </c>
      <c r="B210">
        <v>172200</v>
      </c>
      <c r="C210" t="s">
        <v>24940</v>
      </c>
      <c r="D210">
        <v>171117057</v>
      </c>
      <c r="E210" t="e">
        <f>VLOOKUP(C210,[2]Sheet1!A209:I270,1,0)</f>
        <v>#N/A</v>
      </c>
      <c r="F210" s="415" t="str">
        <f t="shared" si="3"/>
        <v>Í1+1%È7=Î</v>
      </c>
    </row>
    <row r="211" spans="1:6" ht="20.399999999999999">
      <c r="A211" s="403" t="s">
        <v>412</v>
      </c>
      <c r="B211">
        <v>65000</v>
      </c>
      <c r="C211" t="s">
        <v>24941</v>
      </c>
      <c r="D211">
        <v>171117028</v>
      </c>
      <c r="E211" t="e">
        <f>VLOOKUP(C211,[2]Sheet1!A210:I271,1,0)</f>
        <v>#N/A</v>
      </c>
      <c r="F211" s="415" t="str">
        <f t="shared" si="3"/>
        <v>Í1+1"È87Î</v>
      </c>
    </row>
    <row r="212" spans="1:6" ht="20.399999999999999">
      <c r="A212" s="403" t="s">
        <v>315</v>
      </c>
      <c r="B212">
        <v>42600</v>
      </c>
      <c r="C212" t="s">
        <v>24942</v>
      </c>
      <c r="D212">
        <v>171116939</v>
      </c>
      <c r="E212" t="e">
        <f>VLOOKUP(C212,[2]Sheet1!A211:I272,1,0)</f>
        <v>#N/A</v>
      </c>
      <c r="F212" s="415" t="str">
        <f t="shared" si="3"/>
        <v>Í1+0}È9qÎ</v>
      </c>
    </row>
    <row r="213" spans="1:6" ht="20.399999999999999">
      <c r="A213" s="403" t="s">
        <v>24943</v>
      </c>
      <c r="B213">
        <v>236200</v>
      </c>
      <c r="C213" t="s">
        <v>24944</v>
      </c>
      <c r="E213" t="e">
        <f>VLOOKUP(C213,[2]Sheet1!A212:I273,1,0)</f>
        <v>#N/A</v>
      </c>
      <c r="F213" s="415" t="e">
        <f t="shared" si="3"/>
        <v>#VALUE!</v>
      </c>
    </row>
    <row r="214" spans="1:6" ht="20.399999999999999">
      <c r="A214" s="403" t="s">
        <v>24945</v>
      </c>
      <c r="B214">
        <v>410600</v>
      </c>
      <c r="C214" t="s">
        <v>24946</v>
      </c>
      <c r="D214">
        <v>171116991</v>
      </c>
      <c r="E214" t="e">
        <f>VLOOKUP(C214,[2]Sheet1!A213:I274,1,0)</f>
        <v>#N/A</v>
      </c>
      <c r="F214" s="415" t="str">
        <f t="shared" si="3"/>
        <v>Í1+0ÇÈ1YÎ</v>
      </c>
    </row>
    <row r="215" spans="1:6" ht="20.399999999999999">
      <c r="A215" s="403" t="s">
        <v>24947</v>
      </c>
      <c r="B215">
        <v>1330600</v>
      </c>
      <c r="C215" t="s">
        <v>24948</v>
      </c>
      <c r="D215">
        <v>171117005</v>
      </c>
      <c r="E215" t="e">
        <f>VLOOKUP(C215,[2]Sheet1!A214:I275,1,0)</f>
        <v>#N/A</v>
      </c>
      <c r="F215" s="415" t="str">
        <f t="shared" si="3"/>
        <v>Í1+1ÂÈ5ÈÎ</v>
      </c>
    </row>
    <row r="216" spans="1:6" ht="20.399999999999999">
      <c r="A216" s="403" t="s">
        <v>249</v>
      </c>
      <c r="B216">
        <v>353000</v>
      </c>
      <c r="C216" t="s">
        <v>24949</v>
      </c>
      <c r="D216">
        <v>171116185</v>
      </c>
      <c r="E216" t="e">
        <f>VLOOKUP(C216,[2]Sheet1!A215:I276,1,0)</f>
        <v>#N/A</v>
      </c>
      <c r="F216" s="415" t="str">
        <f t="shared" si="3"/>
        <v>Í1+02È5bÎ</v>
      </c>
    </row>
    <row r="217" spans="1:6" ht="20.399999999999999">
      <c r="A217" s="403" t="s">
        <v>156</v>
      </c>
      <c r="B217">
        <v>50600</v>
      </c>
      <c r="C217" t="s">
        <v>24950</v>
      </c>
      <c r="D217">
        <v>171116095</v>
      </c>
      <c r="E217" t="e">
        <f>VLOOKUP(C217,[2]Sheet1!A216:I277,1,0)</f>
        <v>#N/A</v>
      </c>
      <c r="F217" s="415" t="str">
        <f t="shared" si="3"/>
        <v>Í1+0)È5&gt;Î</v>
      </c>
    </row>
    <row r="218" spans="1:6" ht="20.399999999999999">
      <c r="A218" s="403" t="s">
        <v>156</v>
      </c>
      <c r="B218">
        <v>151400</v>
      </c>
      <c r="C218" t="s">
        <v>24951</v>
      </c>
      <c r="D218">
        <v>171116096</v>
      </c>
      <c r="E218" t="e">
        <f>VLOOKUP(C218,[2]Sheet1!A217:I278,1,0)</f>
        <v>#N/A</v>
      </c>
      <c r="F218" s="415" t="str">
        <f t="shared" si="3"/>
        <v>Í1+0)È6DÎ</v>
      </c>
    </row>
    <row r="219" spans="1:6" ht="20.399999999999999">
      <c r="A219" s="403" t="s">
        <v>384</v>
      </c>
      <c r="B219">
        <v>455400</v>
      </c>
      <c r="C219" t="s">
        <v>24952</v>
      </c>
      <c r="D219">
        <v>171117001</v>
      </c>
      <c r="E219" t="e">
        <f>VLOOKUP(C219,[2]Sheet1!A218:I279,1,0)</f>
        <v>#N/A</v>
      </c>
      <c r="F219" s="415" t="str">
        <f t="shared" si="3"/>
        <v>Í1+1ÂÈ1lÎ</v>
      </c>
    </row>
    <row r="220" spans="1:6" ht="20.399999999999999">
      <c r="A220" s="403" t="s">
        <v>356</v>
      </c>
      <c r="B220">
        <v>215400</v>
      </c>
      <c r="C220" t="s">
        <v>24953</v>
      </c>
      <c r="D220">
        <v>171116976</v>
      </c>
      <c r="E220" t="e">
        <f>VLOOKUP(C220,[2]Sheet1!A219:I280,1,0)</f>
        <v>#N/A</v>
      </c>
      <c r="F220" s="415" t="str">
        <f t="shared" si="3"/>
        <v>Í1+0ÅÈ6oÎ</v>
      </c>
    </row>
    <row r="221" spans="1:6" ht="20.399999999999999">
      <c r="A221" s="403" t="s">
        <v>410</v>
      </c>
      <c r="B221">
        <v>277800</v>
      </c>
      <c r="C221" t="s">
        <v>24954</v>
      </c>
      <c r="D221">
        <v>171117026</v>
      </c>
      <c r="E221" t="e">
        <f>VLOOKUP(C221,[2]Sheet1!A220:I281,1,0)</f>
        <v>#N/A</v>
      </c>
      <c r="F221" s="415" t="str">
        <f t="shared" si="3"/>
        <v>Í1+1"È6+Î</v>
      </c>
    </row>
    <row r="222" spans="1:6" ht="20.399999999999999">
      <c r="A222" s="403" t="s">
        <v>24955</v>
      </c>
      <c r="B222">
        <v>82600</v>
      </c>
      <c r="C222" t="s">
        <v>24956</v>
      </c>
      <c r="D222">
        <v>171116949</v>
      </c>
      <c r="E222" t="e">
        <f>VLOOKUP(C222,[2]Sheet1!A221:I282,1,0)</f>
        <v>#N/A</v>
      </c>
      <c r="F222" s="415" t="str">
        <f t="shared" si="3"/>
        <v>Í1+0~È9uÎ</v>
      </c>
    </row>
    <row r="223" spans="1:6" ht="20.399999999999999">
      <c r="A223" s="403" t="s">
        <v>24957</v>
      </c>
      <c r="B223">
        <v>962600</v>
      </c>
      <c r="C223" t="s">
        <v>24958</v>
      </c>
      <c r="D223">
        <v>171117054</v>
      </c>
      <c r="E223" t="e">
        <f>VLOOKUP(C223,[2]Sheet1!A222:I283,1,0)</f>
        <v>#N/A</v>
      </c>
      <c r="F223" s="415" t="str">
        <f t="shared" si="3"/>
        <v>Í1+1%È4+Î</v>
      </c>
    </row>
    <row r="224" spans="1:6" ht="20.399999999999999">
      <c r="A224" s="403" t="s">
        <v>24959</v>
      </c>
      <c r="B224">
        <v>58600</v>
      </c>
      <c r="C224" t="s">
        <v>24960</v>
      </c>
      <c r="D224">
        <v>171116218</v>
      </c>
      <c r="E224" t="e">
        <f>VLOOKUP(C224,[2]Sheet1!A223:I284,1,0)</f>
        <v>#N/A</v>
      </c>
      <c r="F224" s="415" t="str">
        <f t="shared" si="3"/>
        <v>Í1+05È8ÄÎ</v>
      </c>
    </row>
    <row r="225" spans="1:6" ht="20.399999999999999">
      <c r="A225" s="403" t="s">
        <v>251</v>
      </c>
      <c r="B225">
        <v>463400</v>
      </c>
      <c r="C225" t="s">
        <v>24961</v>
      </c>
      <c r="D225">
        <v>171116187</v>
      </c>
      <c r="E225" t="e">
        <f>VLOOKUP(C225,[2]Sheet1!A224:I285,1,0)</f>
        <v>#N/A</v>
      </c>
      <c r="F225" s="415" t="str">
        <f t="shared" si="3"/>
        <v>Í1+02È7nÎ</v>
      </c>
    </row>
    <row r="226" spans="1:6" ht="20.399999999999999">
      <c r="A226" s="403" t="s">
        <v>408</v>
      </c>
      <c r="B226">
        <v>162600</v>
      </c>
      <c r="C226" t="s">
        <v>24962</v>
      </c>
      <c r="D226">
        <v>171117024</v>
      </c>
      <c r="E226" t="e">
        <f>VLOOKUP(C226,[2]Sheet1!A225:I286,1,0)</f>
        <v>#N/A</v>
      </c>
      <c r="F226" s="415" t="str">
        <f t="shared" si="3"/>
        <v>Í1+1"È4ÊÎ</v>
      </c>
    </row>
    <row r="227" spans="1:6" ht="20.399999999999999">
      <c r="A227" s="403" t="s">
        <v>337</v>
      </c>
      <c r="B227">
        <v>3194600</v>
      </c>
      <c r="C227" t="s">
        <v>24963</v>
      </c>
      <c r="D227">
        <v>171116959</v>
      </c>
      <c r="E227" t="e">
        <f>VLOOKUP(C227,[2]Sheet1!A226:I287,1,0)</f>
        <v>#N/A</v>
      </c>
      <c r="F227" s="415" t="str">
        <f t="shared" si="3"/>
        <v>Í1+0ÃÈ9yÎ</v>
      </c>
    </row>
    <row r="228" spans="1:6" ht="20.399999999999999">
      <c r="A228" s="403" t="s">
        <v>24964</v>
      </c>
      <c r="B228">
        <v>244200</v>
      </c>
      <c r="C228" t="s">
        <v>24965</v>
      </c>
      <c r="D228">
        <v>171117059</v>
      </c>
      <c r="E228" t="e">
        <f>VLOOKUP(C228,[2]Sheet1!A227:I288,1,0)</f>
        <v>#N/A</v>
      </c>
      <c r="F228" s="415" t="str">
        <f t="shared" si="3"/>
        <v>Í1+1%È9IÎ</v>
      </c>
    </row>
  </sheetData>
  <autoFilter ref="A1:F228">
    <filterColumn colId="4">
      <filters>
        <filter val="#N/A"/>
      </filters>
    </filterColumn>
  </autoFilter>
  <pageMargins left="0.7" right="0.7" top="0.75" bottom="0.75" header="0.3" footer="0.3"/>
  <pageSetup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60"/>
  <sheetViews>
    <sheetView topLeftCell="A697" workbookViewId="0">
      <selection activeCell="F697" sqref="F697"/>
    </sheetView>
  </sheetViews>
  <sheetFormatPr defaultRowHeight="14.4"/>
  <cols>
    <col min="1" max="1" width="23.83984375" customWidth="1"/>
    <col min="2" max="2" width="12.62890625" bestFit="1" customWidth="1"/>
    <col min="4" max="4" width="7.578125" bestFit="1" customWidth="1"/>
    <col min="5" max="5" width="12.26171875" style="404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0.399999999999999">
      <c r="A2" s="403" t="s">
        <v>24966</v>
      </c>
      <c r="B2">
        <v>132000</v>
      </c>
      <c r="C2" t="s">
        <v>24967</v>
      </c>
      <c r="D2">
        <v>518</v>
      </c>
      <c r="F2" s="415" t="e">
        <f>Code128(E2)</f>
        <v>#VALUE!</v>
      </c>
    </row>
    <row r="3" spans="1:7" ht="20.399999999999999">
      <c r="A3" s="403" t="s">
        <v>12703</v>
      </c>
      <c r="B3">
        <v>13600</v>
      </c>
      <c r="C3" t="s">
        <v>24968</v>
      </c>
      <c r="D3">
        <v>4</v>
      </c>
      <c r="E3" s="404">
        <v>171116643</v>
      </c>
      <c r="F3" s="415" t="str">
        <f t="shared" ref="F3:F66" si="0">Code128(E3)</f>
        <v>Í1+0`È3@Î</v>
      </c>
      <c r="G3" t="str">
        <f>LEFT(C3,2)</f>
        <v>40</v>
      </c>
    </row>
    <row r="4" spans="1:7" ht="20.399999999999999">
      <c r="A4" s="403" t="s">
        <v>24969</v>
      </c>
      <c r="B4">
        <v>13600</v>
      </c>
      <c r="C4" t="s">
        <v>24970</v>
      </c>
      <c r="D4">
        <v>420</v>
      </c>
      <c r="E4" s="404">
        <v>171110862</v>
      </c>
      <c r="F4" s="415" t="str">
        <f t="shared" si="0"/>
        <v>Í1+*vÈ2ÄÎ</v>
      </c>
      <c r="G4" t="str">
        <f t="shared" ref="G4:G5" si="1">LEFT(C4,2)</f>
        <v>06</v>
      </c>
    </row>
    <row r="5" spans="1:7" ht="20.399999999999999">
      <c r="A5" s="403" t="s">
        <v>24971</v>
      </c>
      <c r="B5">
        <v>23200</v>
      </c>
      <c r="C5" t="s">
        <v>24972</v>
      </c>
      <c r="D5">
        <v>451</v>
      </c>
      <c r="E5" s="404">
        <v>171114374</v>
      </c>
      <c r="F5" s="415" t="str">
        <f t="shared" si="0"/>
        <v>Í1+.EÈ4;Î</v>
      </c>
      <c r="G5" t="str">
        <f t="shared" si="1"/>
        <v>32</v>
      </c>
    </row>
    <row r="6" spans="1:7" ht="20.399999999999999">
      <c r="A6" s="403" t="s">
        <v>24973</v>
      </c>
      <c r="B6">
        <v>20000</v>
      </c>
      <c r="C6" t="s">
        <v>24974</v>
      </c>
      <c r="D6">
        <v>579</v>
      </c>
      <c r="F6" s="415" t="e">
        <f t="shared" si="0"/>
        <v>#VALUE!</v>
      </c>
    </row>
    <row r="7" spans="1:7" ht="20.399999999999999">
      <c r="A7" s="403" t="s">
        <v>24975</v>
      </c>
      <c r="B7">
        <v>10400</v>
      </c>
      <c r="C7" t="s">
        <v>24976</v>
      </c>
      <c r="D7">
        <v>373</v>
      </c>
      <c r="E7" s="404">
        <v>171114302</v>
      </c>
      <c r="F7" s="415" t="str">
        <f t="shared" si="0"/>
        <v>Í1+.&gt;È2zÎ</v>
      </c>
      <c r="G7" t="str">
        <f t="shared" ref="G7:G8" si="2">LEFT(C7,2)</f>
        <v>32</v>
      </c>
    </row>
    <row r="8" spans="1:7" ht="20.399999999999999">
      <c r="A8" s="403" t="s">
        <v>24977</v>
      </c>
      <c r="B8">
        <v>56800</v>
      </c>
      <c r="C8" t="s">
        <v>24978</v>
      </c>
      <c r="D8">
        <v>453</v>
      </c>
      <c r="E8" s="404">
        <v>171110737</v>
      </c>
      <c r="F8" s="415" t="str">
        <f t="shared" si="0"/>
        <v>Í1+*iÈ7jÎ</v>
      </c>
      <c r="G8" t="str">
        <f t="shared" si="2"/>
        <v>06</v>
      </c>
    </row>
    <row r="9" spans="1:7" ht="20.399999999999999">
      <c r="A9" s="403" t="s">
        <v>24979</v>
      </c>
      <c r="B9">
        <v>26400</v>
      </c>
      <c r="C9" t="s">
        <v>24980</v>
      </c>
      <c r="D9">
        <v>235</v>
      </c>
      <c r="F9" s="415" t="e">
        <f t="shared" si="0"/>
        <v>#VALUE!</v>
      </c>
    </row>
    <row r="10" spans="1:7" ht="20.399999999999999">
      <c r="A10" s="403" t="s">
        <v>24981</v>
      </c>
      <c r="B10">
        <v>28000</v>
      </c>
      <c r="C10" t="s">
        <v>24982</v>
      </c>
      <c r="D10">
        <v>300</v>
      </c>
      <c r="E10" s="404">
        <v>171111912</v>
      </c>
      <c r="F10" s="415" t="str">
        <f t="shared" si="0"/>
        <v>Í1++{È20Î</v>
      </c>
      <c r="G10" t="str">
        <f>LEFT(C10,2)</f>
        <v>24</v>
      </c>
    </row>
    <row r="11" spans="1:7" ht="20.399999999999999">
      <c r="A11" s="403" t="s">
        <v>24983</v>
      </c>
      <c r="B11">
        <v>26400</v>
      </c>
      <c r="C11" t="s">
        <v>24984</v>
      </c>
      <c r="D11">
        <v>536</v>
      </c>
      <c r="F11" s="415" t="e">
        <f t="shared" si="0"/>
        <v>#VALUE!</v>
      </c>
    </row>
    <row r="12" spans="1:7" ht="20.399999999999999">
      <c r="A12" s="403" t="s">
        <v>20048</v>
      </c>
      <c r="B12">
        <v>31200</v>
      </c>
      <c r="C12" t="s">
        <v>24985</v>
      </c>
      <c r="D12">
        <v>393</v>
      </c>
      <c r="E12" s="404">
        <v>171109046</v>
      </c>
      <c r="F12" s="415" t="str">
        <f t="shared" si="0"/>
        <v>Í1+)$È6ÆÎ</v>
      </c>
      <c r="G12" t="str">
        <f t="shared" ref="G12:G13" si="3">LEFT(C12,2)</f>
        <v>16</v>
      </c>
    </row>
    <row r="13" spans="1:7" ht="20.399999999999999">
      <c r="A13" s="403" t="s">
        <v>24986</v>
      </c>
      <c r="B13">
        <v>16800</v>
      </c>
      <c r="C13" t="s">
        <v>24987</v>
      </c>
      <c r="D13">
        <v>111</v>
      </c>
      <c r="E13" s="404">
        <v>171112070</v>
      </c>
      <c r="F13" s="415" t="str">
        <f t="shared" si="0"/>
        <v>Í1+,'È0sÎ</v>
      </c>
      <c r="G13" t="str">
        <f t="shared" si="3"/>
        <v>24</v>
      </c>
    </row>
    <row r="14" spans="1:7" ht="20.399999999999999">
      <c r="A14" s="403" t="s">
        <v>24988</v>
      </c>
      <c r="B14">
        <v>3400</v>
      </c>
      <c r="C14" t="s">
        <v>24989</v>
      </c>
      <c r="D14">
        <v>489</v>
      </c>
      <c r="F14" s="415" t="e">
        <f t="shared" si="0"/>
        <v>#VALUE!</v>
      </c>
    </row>
    <row r="15" spans="1:7" ht="20.399999999999999">
      <c r="A15" s="403" t="s">
        <v>24990</v>
      </c>
      <c r="B15">
        <v>18400</v>
      </c>
      <c r="C15" t="s">
        <v>24991</v>
      </c>
      <c r="D15">
        <v>262</v>
      </c>
      <c r="E15" s="404">
        <v>171106651</v>
      </c>
      <c r="F15" s="415" t="str">
        <f t="shared" si="0"/>
        <v>Í1+&amp;aÈ1ÅÎ</v>
      </c>
      <c r="G15" t="str">
        <f t="shared" ref="G15:G20" si="4">LEFT(C15,2)</f>
        <v>10</v>
      </c>
    </row>
    <row r="16" spans="1:7" ht="20.399999999999999">
      <c r="A16" s="403" t="s">
        <v>24992</v>
      </c>
      <c r="B16">
        <v>34400</v>
      </c>
      <c r="C16" t="s">
        <v>24993</v>
      </c>
      <c r="D16">
        <v>14</v>
      </c>
      <c r="E16" s="404">
        <v>171114557</v>
      </c>
      <c r="F16" s="415" t="str">
        <f t="shared" si="0"/>
        <v>Í1+.WÈ7.Î</v>
      </c>
      <c r="G16" t="str">
        <f t="shared" si="4"/>
        <v>34</v>
      </c>
    </row>
    <row r="17" spans="1:7" ht="20.399999999999999">
      <c r="A17" s="403" t="s">
        <v>24994</v>
      </c>
      <c r="B17">
        <v>23200</v>
      </c>
      <c r="C17" t="s">
        <v>24995</v>
      </c>
      <c r="D17">
        <v>379</v>
      </c>
      <c r="E17" s="404">
        <v>171114883</v>
      </c>
      <c r="F17" s="415" t="str">
        <f t="shared" si="0"/>
        <v>Í1+.xÈ33Î</v>
      </c>
      <c r="G17" t="str">
        <f t="shared" si="4"/>
        <v>34</v>
      </c>
    </row>
    <row r="18" spans="1:7" ht="20.399999999999999">
      <c r="A18" s="403" t="s">
        <v>8736</v>
      </c>
      <c r="B18">
        <v>4700</v>
      </c>
      <c r="C18" t="s">
        <v>24996</v>
      </c>
      <c r="D18">
        <v>436</v>
      </c>
      <c r="E18" s="404">
        <v>171111175</v>
      </c>
      <c r="F18" s="415" t="str">
        <f t="shared" si="0"/>
        <v>Í1++1È5OÎ</v>
      </c>
      <c r="G18" t="str">
        <f t="shared" si="4"/>
        <v>26</v>
      </c>
    </row>
    <row r="19" spans="1:7" ht="20.399999999999999">
      <c r="A19" s="403" t="s">
        <v>24997</v>
      </c>
      <c r="B19">
        <v>71200</v>
      </c>
      <c r="C19" t="s">
        <v>24998</v>
      </c>
      <c r="D19">
        <v>79</v>
      </c>
      <c r="E19" s="404">
        <v>171109978</v>
      </c>
      <c r="F19" s="415" t="str">
        <f t="shared" si="0"/>
        <v>Í1+)ÅÈ8fÎ</v>
      </c>
      <c r="G19" t="str">
        <f t="shared" si="4"/>
        <v>36</v>
      </c>
    </row>
    <row r="20" spans="1:7" ht="20.399999999999999">
      <c r="A20" s="403" t="s">
        <v>24999</v>
      </c>
      <c r="B20">
        <v>37600</v>
      </c>
      <c r="C20" t="s">
        <v>25000</v>
      </c>
      <c r="D20">
        <v>459</v>
      </c>
      <c r="E20" s="404">
        <v>171111940</v>
      </c>
      <c r="F20" s="415" t="str">
        <f t="shared" si="0"/>
        <v>Í1++~È00Î</v>
      </c>
      <c r="G20" t="str">
        <f t="shared" si="4"/>
        <v>24</v>
      </c>
    </row>
    <row r="21" spans="1:7" ht="20.399999999999999">
      <c r="A21" s="403" t="s">
        <v>3329</v>
      </c>
      <c r="B21">
        <v>113000</v>
      </c>
      <c r="C21" t="s">
        <v>25001</v>
      </c>
      <c r="D21">
        <v>318</v>
      </c>
      <c r="F21" s="415" t="e">
        <f t="shared" si="0"/>
        <v>#VALUE!</v>
      </c>
    </row>
    <row r="22" spans="1:7" ht="20.399999999999999">
      <c r="A22" s="403" t="s">
        <v>25002</v>
      </c>
      <c r="B22">
        <v>32800</v>
      </c>
      <c r="C22" t="s">
        <v>25003</v>
      </c>
      <c r="D22">
        <v>173</v>
      </c>
      <c r="F22" s="415" t="e">
        <f t="shared" si="0"/>
        <v>#VALUE!</v>
      </c>
    </row>
    <row r="23" spans="1:7" ht="20.399999999999999">
      <c r="A23" s="403" t="s">
        <v>190</v>
      </c>
      <c r="B23">
        <v>284200</v>
      </c>
      <c r="C23" t="s">
        <v>24929</v>
      </c>
      <c r="D23">
        <v>40</v>
      </c>
      <c r="E23" s="404">
        <v>171116131</v>
      </c>
      <c r="F23" s="415" t="str">
        <f t="shared" si="0"/>
        <v>Í1+0-È16Î</v>
      </c>
      <c r="G23" t="str">
        <f t="shared" ref="G23:G37" si="5">LEFT(C23,2)</f>
        <v>22</v>
      </c>
    </row>
    <row r="24" spans="1:7" ht="20.399999999999999">
      <c r="A24" s="403" t="s">
        <v>25004</v>
      </c>
      <c r="B24">
        <v>77600</v>
      </c>
      <c r="C24" t="s">
        <v>25005</v>
      </c>
      <c r="D24">
        <v>19</v>
      </c>
      <c r="E24" s="404">
        <v>171111103</v>
      </c>
      <c r="F24" s="415" t="str">
        <f t="shared" si="0"/>
        <v>Í1++*È3'Î</v>
      </c>
      <c r="G24" t="str">
        <f t="shared" si="5"/>
        <v>26</v>
      </c>
    </row>
    <row r="25" spans="1:7" ht="20.399999999999999">
      <c r="A25" s="403" t="s">
        <v>25006</v>
      </c>
      <c r="B25">
        <v>23200</v>
      </c>
      <c r="C25" t="s">
        <v>25007</v>
      </c>
      <c r="D25">
        <v>46</v>
      </c>
      <c r="E25" s="404">
        <v>171111249</v>
      </c>
      <c r="F25" s="415" t="str">
        <f t="shared" si="0"/>
        <v>Í1++8È9ÇÎ</v>
      </c>
      <c r="G25" t="str">
        <f t="shared" si="5"/>
        <v>26</v>
      </c>
    </row>
    <row r="26" spans="1:7" ht="20.399999999999999">
      <c r="A26" s="403" t="s">
        <v>25008</v>
      </c>
      <c r="B26">
        <v>77600</v>
      </c>
      <c r="C26" t="s">
        <v>25009</v>
      </c>
      <c r="D26">
        <v>73</v>
      </c>
      <c r="E26" s="404">
        <v>171110928</v>
      </c>
      <c r="F26" s="415" t="str">
        <f t="shared" si="0"/>
        <v>Í1+*|È8UÎ</v>
      </c>
      <c r="G26" t="str">
        <f t="shared" si="5"/>
        <v>26</v>
      </c>
    </row>
    <row r="27" spans="1:7" ht="20.399999999999999">
      <c r="A27" s="403" t="s">
        <v>25010</v>
      </c>
      <c r="B27">
        <v>44000</v>
      </c>
      <c r="C27" t="s">
        <v>25011</v>
      </c>
      <c r="D27">
        <v>222</v>
      </c>
      <c r="E27" s="404">
        <v>171111235</v>
      </c>
      <c r="F27" s="415" t="str">
        <f t="shared" si="0"/>
        <v>Í1++7È5gÎ</v>
      </c>
      <c r="G27" t="str">
        <f t="shared" si="5"/>
        <v>26</v>
      </c>
    </row>
    <row r="28" spans="1:7" ht="20.399999999999999">
      <c r="A28" s="403" t="s">
        <v>25012</v>
      </c>
      <c r="B28">
        <v>16800</v>
      </c>
      <c r="C28" t="s">
        <v>25013</v>
      </c>
      <c r="D28">
        <v>232</v>
      </c>
      <c r="E28" s="404">
        <v>171110971</v>
      </c>
      <c r="F28" s="415" t="str">
        <f t="shared" si="0"/>
        <v>Í1+*ÅÈ1?Î</v>
      </c>
      <c r="G28" t="str">
        <f t="shared" si="5"/>
        <v>26</v>
      </c>
    </row>
    <row r="29" spans="1:7" ht="20.399999999999999">
      <c r="A29" s="403" t="s">
        <v>25014</v>
      </c>
      <c r="B29">
        <v>42400</v>
      </c>
      <c r="C29" t="s">
        <v>25015</v>
      </c>
      <c r="D29">
        <v>249</v>
      </c>
      <c r="E29" s="404">
        <v>171111304</v>
      </c>
      <c r="F29" s="415" t="str">
        <f t="shared" si="0"/>
        <v>Í1++&gt;È4}Î</v>
      </c>
      <c r="G29" t="str">
        <f t="shared" si="5"/>
        <v>26</v>
      </c>
    </row>
    <row r="30" spans="1:7" ht="20.399999999999999">
      <c r="A30" s="403" t="s">
        <v>25016</v>
      </c>
      <c r="B30">
        <v>7200</v>
      </c>
      <c r="C30" t="s">
        <v>25017</v>
      </c>
      <c r="D30">
        <v>252</v>
      </c>
      <c r="E30" s="404">
        <v>171110992</v>
      </c>
      <c r="F30" s="415" t="str">
        <f t="shared" si="0"/>
        <v>Í1+*ÇÈ2MÎ</v>
      </c>
      <c r="G30" t="str">
        <f t="shared" si="5"/>
        <v>26</v>
      </c>
    </row>
    <row r="31" spans="1:7" ht="20.399999999999999">
      <c r="A31" s="403" t="s">
        <v>25018</v>
      </c>
      <c r="B31">
        <v>28000</v>
      </c>
      <c r="C31" t="s">
        <v>25019</v>
      </c>
      <c r="D31">
        <v>262</v>
      </c>
      <c r="E31" s="404">
        <v>171110942</v>
      </c>
      <c r="F31" s="415" t="str">
        <f t="shared" si="0"/>
        <v>Í1+*~È29Î</v>
      </c>
      <c r="G31" t="str">
        <f t="shared" si="5"/>
        <v>26</v>
      </c>
    </row>
    <row r="32" spans="1:7" ht="20.399999999999999">
      <c r="A32" s="403" t="s">
        <v>18604</v>
      </c>
      <c r="B32">
        <v>45600</v>
      </c>
      <c r="C32" t="s">
        <v>25020</v>
      </c>
      <c r="D32">
        <v>302</v>
      </c>
      <c r="E32" s="404">
        <v>171111055</v>
      </c>
      <c r="F32" s="415" t="str">
        <f t="shared" si="0"/>
        <v>Í1++%È5ÊÎ</v>
      </c>
      <c r="G32" t="str">
        <f t="shared" si="5"/>
        <v>26</v>
      </c>
    </row>
    <row r="33" spans="1:7" ht="20.399999999999999">
      <c r="A33" s="403" t="s">
        <v>25021</v>
      </c>
      <c r="B33">
        <v>58400</v>
      </c>
      <c r="C33" t="s">
        <v>25022</v>
      </c>
      <c r="D33">
        <v>318</v>
      </c>
      <c r="E33" s="404">
        <v>171111047</v>
      </c>
      <c r="F33" s="415" t="str">
        <f t="shared" si="0"/>
        <v>Í1++$È7'Î</v>
      </c>
      <c r="G33" t="str">
        <f t="shared" si="5"/>
        <v>26</v>
      </c>
    </row>
    <row r="34" spans="1:7" ht="20.399999999999999">
      <c r="A34" s="403" t="s">
        <v>25023</v>
      </c>
      <c r="B34">
        <v>88800</v>
      </c>
      <c r="C34" t="s">
        <v>25024</v>
      </c>
      <c r="D34">
        <v>345</v>
      </c>
      <c r="E34" s="404">
        <v>171110941</v>
      </c>
      <c r="F34" s="415" t="str">
        <f t="shared" si="0"/>
        <v>Í1+*~È13Î</v>
      </c>
      <c r="G34" t="str">
        <f t="shared" si="5"/>
        <v>26</v>
      </c>
    </row>
    <row r="35" spans="1:7" ht="20.399999999999999">
      <c r="A35" s="403" t="s">
        <v>1658</v>
      </c>
      <c r="B35">
        <v>29600</v>
      </c>
      <c r="C35" t="s">
        <v>25025</v>
      </c>
      <c r="D35">
        <v>351</v>
      </c>
      <c r="E35" s="404">
        <v>171111280</v>
      </c>
      <c r="F35" s="415" t="str">
        <f t="shared" si="0"/>
        <v>Í1++&lt;È0]Î</v>
      </c>
      <c r="G35" t="str">
        <f t="shared" si="5"/>
        <v>26</v>
      </c>
    </row>
    <row r="36" spans="1:7" ht="20.399999999999999">
      <c r="A36" s="403" t="s">
        <v>25026</v>
      </c>
      <c r="B36">
        <v>4700</v>
      </c>
      <c r="C36" t="s">
        <v>25027</v>
      </c>
      <c r="D36">
        <v>402</v>
      </c>
      <c r="E36" s="404">
        <v>171110984</v>
      </c>
      <c r="F36" s="415" t="str">
        <f t="shared" si="0"/>
        <v>Í1+*ÆÈ4UÎ</v>
      </c>
      <c r="G36" t="str">
        <f t="shared" si="5"/>
        <v>26</v>
      </c>
    </row>
    <row r="37" spans="1:7" ht="20.399999999999999">
      <c r="A37" s="403" t="s">
        <v>25028</v>
      </c>
      <c r="B37">
        <v>28000</v>
      </c>
      <c r="C37" t="s">
        <v>25029</v>
      </c>
      <c r="D37">
        <v>409</v>
      </c>
      <c r="E37" s="404">
        <v>171111316</v>
      </c>
      <c r="F37" s="415" t="str">
        <f t="shared" si="0"/>
        <v>Í1++?È6&amp;Î</v>
      </c>
      <c r="G37" t="str">
        <f t="shared" si="5"/>
        <v>26</v>
      </c>
    </row>
    <row r="38" spans="1:7" ht="20.399999999999999">
      <c r="A38" s="403" t="s">
        <v>25030</v>
      </c>
      <c r="B38">
        <v>74400</v>
      </c>
      <c r="C38" t="s">
        <v>25031</v>
      </c>
      <c r="D38">
        <v>493</v>
      </c>
      <c r="F38" s="415" t="e">
        <f t="shared" si="0"/>
        <v>#VALUE!</v>
      </c>
    </row>
    <row r="39" spans="1:7" ht="20.399999999999999">
      <c r="A39" s="403" t="s">
        <v>25032</v>
      </c>
      <c r="B39">
        <v>7200</v>
      </c>
      <c r="C39" t="s">
        <v>25033</v>
      </c>
      <c r="D39">
        <v>531</v>
      </c>
      <c r="F39" s="415" t="e">
        <f t="shared" si="0"/>
        <v>#VALUE!</v>
      </c>
    </row>
    <row r="40" spans="1:7" ht="20.399999999999999">
      <c r="A40" s="403" t="s">
        <v>25034</v>
      </c>
      <c r="B40">
        <v>3400</v>
      </c>
      <c r="C40" t="s">
        <v>25035</v>
      </c>
      <c r="D40">
        <v>25</v>
      </c>
      <c r="E40" s="404">
        <v>171114568</v>
      </c>
      <c r="F40" s="415" t="str">
        <f t="shared" si="0"/>
        <v>Í1+.XÈ88Î</v>
      </c>
      <c r="G40" t="str">
        <f>LEFT(C40,2)</f>
        <v>34</v>
      </c>
    </row>
    <row r="41" spans="1:7" ht="20.399999999999999">
      <c r="A41" s="403" t="s">
        <v>25036</v>
      </c>
      <c r="B41">
        <v>21600</v>
      </c>
      <c r="C41" t="s">
        <v>25037</v>
      </c>
      <c r="D41">
        <v>574</v>
      </c>
      <c r="F41" s="415" t="e">
        <f t="shared" si="0"/>
        <v>#VALUE!</v>
      </c>
    </row>
    <row r="42" spans="1:7" ht="20.399999999999999">
      <c r="A42" s="403" t="s">
        <v>25038</v>
      </c>
      <c r="B42">
        <v>7200</v>
      </c>
      <c r="C42" t="s">
        <v>25039</v>
      </c>
      <c r="D42">
        <v>521</v>
      </c>
      <c r="F42" s="415" t="e">
        <f t="shared" si="0"/>
        <v>#VALUE!</v>
      </c>
    </row>
    <row r="43" spans="1:7" ht="20.399999999999999">
      <c r="A43" s="403" t="s">
        <v>227</v>
      </c>
      <c r="B43">
        <v>1045800</v>
      </c>
      <c r="C43" t="s">
        <v>24930</v>
      </c>
      <c r="D43">
        <v>77</v>
      </c>
      <c r="E43" s="404">
        <v>171116166</v>
      </c>
      <c r="F43" s="415" t="str">
        <f t="shared" si="0"/>
        <v>Í1+00È6`Î</v>
      </c>
      <c r="G43" t="str">
        <f t="shared" ref="G43:G44" si="6">LEFT(C43,2)</f>
        <v>22</v>
      </c>
    </row>
    <row r="44" spans="1:7" ht="20.399999999999999">
      <c r="A44" s="403" t="s">
        <v>7906</v>
      </c>
      <c r="B44">
        <v>23200</v>
      </c>
      <c r="C44" t="s">
        <v>25040</v>
      </c>
      <c r="D44">
        <v>203</v>
      </c>
      <c r="E44" s="404">
        <v>171111790</v>
      </c>
      <c r="F44" s="415" t="str">
        <f t="shared" si="0"/>
        <v>Í1++oÈ0[Î</v>
      </c>
      <c r="G44" t="str">
        <f t="shared" si="6"/>
        <v>24</v>
      </c>
    </row>
    <row r="45" spans="1:7" ht="20.399999999999999">
      <c r="A45" s="403" t="s">
        <v>25041</v>
      </c>
      <c r="B45">
        <v>12000</v>
      </c>
      <c r="C45" t="s">
        <v>25042</v>
      </c>
      <c r="D45">
        <v>208</v>
      </c>
      <c r="F45" s="415" t="e">
        <f t="shared" si="0"/>
        <v>#VALUE!</v>
      </c>
    </row>
    <row r="46" spans="1:7" ht="20.399999999999999">
      <c r="A46" s="403" t="s">
        <v>25043</v>
      </c>
      <c r="B46">
        <v>10400</v>
      </c>
      <c r="C46" t="s">
        <v>25044</v>
      </c>
      <c r="D46">
        <v>423</v>
      </c>
      <c r="E46" s="404">
        <v>171110877</v>
      </c>
      <c r="F46" s="415" t="str">
        <f t="shared" si="0"/>
        <v>Í1+*wÈ7;Î</v>
      </c>
      <c r="G46" t="str">
        <f>LEFT(C46,2)</f>
        <v>06</v>
      </c>
    </row>
    <row r="47" spans="1:7" ht="20.399999999999999">
      <c r="A47" s="403" t="s">
        <v>25045</v>
      </c>
      <c r="B47">
        <v>8800</v>
      </c>
      <c r="C47" t="s">
        <v>25046</v>
      </c>
      <c r="D47">
        <v>44</v>
      </c>
      <c r="F47" s="415" t="e">
        <f t="shared" si="0"/>
        <v>#VALUE!</v>
      </c>
    </row>
    <row r="48" spans="1:7" ht="20.399999999999999">
      <c r="A48" s="403" t="s">
        <v>25047</v>
      </c>
      <c r="B48">
        <v>4700</v>
      </c>
      <c r="C48" t="s">
        <v>25048</v>
      </c>
      <c r="D48">
        <v>192</v>
      </c>
      <c r="E48" s="404">
        <v>171115889</v>
      </c>
      <c r="F48" s="415" t="str">
        <f t="shared" si="0"/>
        <v>Í1+/xÈ9ZÎ</v>
      </c>
      <c r="G48" t="str">
        <f t="shared" ref="G48:G49" si="7">LEFT(C48,2)</f>
        <v>38</v>
      </c>
    </row>
    <row r="49" spans="1:7" ht="20.399999999999999">
      <c r="A49" s="403" t="s">
        <v>25049</v>
      </c>
      <c r="B49">
        <v>12000</v>
      </c>
      <c r="C49" t="s">
        <v>25050</v>
      </c>
      <c r="D49">
        <v>158</v>
      </c>
      <c r="E49" s="404">
        <v>171110571</v>
      </c>
      <c r="F49" s="415" t="str">
        <f t="shared" si="0"/>
        <v>Í1+*YÈ1mÎ</v>
      </c>
      <c r="G49" t="str">
        <f t="shared" si="7"/>
        <v>06</v>
      </c>
    </row>
    <row r="50" spans="1:7" ht="20.399999999999999">
      <c r="A50" s="403" t="s">
        <v>25051</v>
      </c>
      <c r="B50">
        <v>13600</v>
      </c>
      <c r="C50" t="s">
        <v>25052</v>
      </c>
      <c r="D50">
        <v>304</v>
      </c>
      <c r="F50" s="415" t="e">
        <f t="shared" si="0"/>
        <v>#VALUE!</v>
      </c>
    </row>
    <row r="51" spans="1:7" ht="20.399999999999999">
      <c r="A51" s="403" t="s">
        <v>25053</v>
      </c>
      <c r="B51">
        <v>16800</v>
      </c>
      <c r="C51" t="s">
        <v>25054</v>
      </c>
      <c r="D51">
        <v>362</v>
      </c>
      <c r="E51" s="404">
        <v>171110670</v>
      </c>
      <c r="F51" s="415" t="str">
        <f t="shared" si="0"/>
        <v>Í1+*cÈ0(Î</v>
      </c>
      <c r="G51" t="str">
        <f t="shared" ref="G51:G52" si="8">LEFT(C51,2)</f>
        <v>06</v>
      </c>
    </row>
    <row r="52" spans="1:7" ht="20.399999999999999">
      <c r="A52" s="403" t="s">
        <v>25055</v>
      </c>
      <c r="B52">
        <v>3400</v>
      </c>
      <c r="C52" t="s">
        <v>25056</v>
      </c>
      <c r="D52">
        <v>191</v>
      </c>
      <c r="E52" s="404">
        <v>171116065</v>
      </c>
      <c r="F52" s="415" t="str">
        <f t="shared" si="0"/>
        <v>Í1+0&amp;È52Î</v>
      </c>
      <c r="G52" t="str">
        <f t="shared" si="8"/>
        <v>38</v>
      </c>
    </row>
    <row r="53" spans="1:7" ht="20.399999999999999">
      <c r="A53" s="403" t="s">
        <v>25057</v>
      </c>
      <c r="B53">
        <v>7200</v>
      </c>
      <c r="C53" t="s">
        <v>25058</v>
      </c>
      <c r="D53">
        <v>168</v>
      </c>
      <c r="F53" s="415" t="e">
        <f t="shared" si="0"/>
        <v>#VALUE!</v>
      </c>
    </row>
    <row r="54" spans="1:7" ht="20.399999999999999">
      <c r="A54" s="403" t="s">
        <v>25059</v>
      </c>
      <c r="B54">
        <v>31200</v>
      </c>
      <c r="C54" t="s">
        <v>25060</v>
      </c>
      <c r="D54">
        <v>251</v>
      </c>
      <c r="E54" s="404">
        <v>171111985</v>
      </c>
      <c r="F54" s="415" t="str">
        <f t="shared" si="0"/>
        <v>Í1++ÆÈ5^Î</v>
      </c>
      <c r="G54" t="str">
        <f t="shared" ref="G54:G58" si="9">LEFT(C54,2)</f>
        <v>24</v>
      </c>
    </row>
    <row r="55" spans="1:7" ht="20.399999999999999">
      <c r="A55" s="403" t="s">
        <v>25061</v>
      </c>
      <c r="B55">
        <v>31200</v>
      </c>
      <c r="C55" t="s">
        <v>25062</v>
      </c>
      <c r="D55">
        <v>173</v>
      </c>
      <c r="E55" s="404">
        <v>171110511</v>
      </c>
      <c r="F55" s="415" t="str">
        <f t="shared" si="0"/>
        <v>Í1+*SÈ1UÎ</v>
      </c>
      <c r="G55" t="str">
        <f t="shared" si="9"/>
        <v>06</v>
      </c>
    </row>
    <row r="56" spans="1:7" ht="20.399999999999999">
      <c r="A56" s="403" t="s">
        <v>25063</v>
      </c>
      <c r="B56">
        <v>24800</v>
      </c>
      <c r="C56" t="s">
        <v>25064</v>
      </c>
      <c r="D56">
        <v>194</v>
      </c>
      <c r="E56" s="404">
        <v>171110516</v>
      </c>
      <c r="F56" s="415" t="str">
        <f t="shared" si="0"/>
        <v>Í1+*SÈ6sÎ</v>
      </c>
      <c r="G56" t="str">
        <f t="shared" si="9"/>
        <v>06</v>
      </c>
    </row>
    <row r="57" spans="1:7" ht="20.399999999999999">
      <c r="A57" s="403" t="s">
        <v>14104</v>
      </c>
      <c r="B57">
        <v>237600</v>
      </c>
      <c r="C57" t="s">
        <v>25065</v>
      </c>
      <c r="D57">
        <v>87</v>
      </c>
      <c r="E57" s="404">
        <v>171111292</v>
      </c>
      <c r="F57" s="415" t="str">
        <f t="shared" si="0"/>
        <v>Í1++=È2mÎ</v>
      </c>
      <c r="G57" t="str">
        <f t="shared" si="9"/>
        <v>26</v>
      </c>
    </row>
    <row r="58" spans="1:7" ht="20.399999999999999">
      <c r="A58" s="403" t="s">
        <v>25066</v>
      </c>
      <c r="B58">
        <v>26400</v>
      </c>
      <c r="C58" t="s">
        <v>25067</v>
      </c>
      <c r="D58">
        <v>178</v>
      </c>
      <c r="E58" s="404">
        <v>171109885</v>
      </c>
      <c r="F58" s="415" t="str">
        <f t="shared" si="0"/>
        <v>Í1+)xÈ50Î</v>
      </c>
      <c r="G58" t="str">
        <f t="shared" si="9"/>
        <v>36</v>
      </c>
    </row>
    <row r="59" spans="1:7" ht="20.399999999999999">
      <c r="A59" s="403" t="s">
        <v>25068</v>
      </c>
      <c r="B59">
        <v>28000</v>
      </c>
      <c r="C59" t="s">
        <v>25069</v>
      </c>
      <c r="D59">
        <v>102</v>
      </c>
      <c r="F59" s="415" t="e">
        <f t="shared" si="0"/>
        <v>#VALUE!</v>
      </c>
    </row>
    <row r="60" spans="1:7" ht="20.399999999999999">
      <c r="A60" s="403" t="s">
        <v>25070</v>
      </c>
      <c r="B60">
        <v>47200</v>
      </c>
      <c r="C60" t="s">
        <v>25071</v>
      </c>
      <c r="D60">
        <v>595</v>
      </c>
      <c r="F60" s="415" t="e">
        <f t="shared" si="0"/>
        <v>#VALUE!</v>
      </c>
    </row>
    <row r="61" spans="1:7" ht="20.399999999999999">
      <c r="A61" s="403" t="s">
        <v>25072</v>
      </c>
      <c r="B61">
        <v>52200</v>
      </c>
      <c r="C61" t="s">
        <v>25073</v>
      </c>
      <c r="D61">
        <v>458</v>
      </c>
      <c r="F61" s="415" t="e">
        <f t="shared" si="0"/>
        <v>#VALUE!</v>
      </c>
    </row>
    <row r="62" spans="1:7" ht="20.399999999999999">
      <c r="A62" s="403" t="s">
        <v>25074</v>
      </c>
      <c r="B62">
        <v>16800</v>
      </c>
      <c r="C62" t="s">
        <v>25075</v>
      </c>
      <c r="D62">
        <v>52</v>
      </c>
      <c r="E62" s="404">
        <v>171110939</v>
      </c>
      <c r="F62" s="415" t="str">
        <f t="shared" si="0"/>
        <v>Í1+*}È9_Î</v>
      </c>
      <c r="G62" t="str">
        <f t="shared" ref="G62:G63" si="10">LEFT(C62,2)</f>
        <v>26</v>
      </c>
    </row>
    <row r="63" spans="1:7" ht="20.399999999999999">
      <c r="A63" s="403" t="s">
        <v>25076</v>
      </c>
      <c r="B63">
        <v>13600</v>
      </c>
      <c r="C63" t="s">
        <v>25077</v>
      </c>
      <c r="D63">
        <v>333</v>
      </c>
      <c r="E63" s="404">
        <v>171110624</v>
      </c>
      <c r="F63" s="415" t="str">
        <f t="shared" si="0"/>
        <v>Í1+*^È4,Î</v>
      </c>
      <c r="G63" t="str">
        <f t="shared" si="10"/>
        <v>06</v>
      </c>
    </row>
    <row r="64" spans="1:7" ht="20.399999999999999">
      <c r="A64" s="403" t="s">
        <v>25078</v>
      </c>
      <c r="B64">
        <v>16800</v>
      </c>
      <c r="C64" t="s">
        <v>25079</v>
      </c>
      <c r="D64">
        <v>421</v>
      </c>
      <c r="F64" s="415" t="e">
        <f t="shared" si="0"/>
        <v>#VALUE!</v>
      </c>
    </row>
    <row r="65" spans="1:7" ht="20.399999999999999">
      <c r="A65" s="403" t="s">
        <v>25080</v>
      </c>
      <c r="B65">
        <v>32800</v>
      </c>
      <c r="C65" t="s">
        <v>25081</v>
      </c>
      <c r="D65">
        <v>351</v>
      </c>
      <c r="F65" s="415" t="e">
        <f t="shared" si="0"/>
        <v>#VALUE!</v>
      </c>
    </row>
    <row r="66" spans="1:7" ht="20.399999999999999">
      <c r="A66" s="403" t="s">
        <v>25082</v>
      </c>
      <c r="B66">
        <v>2100</v>
      </c>
      <c r="C66" t="s">
        <v>25083</v>
      </c>
      <c r="D66">
        <v>348</v>
      </c>
      <c r="F66" s="415" t="e">
        <f t="shared" si="0"/>
        <v>#VALUE!</v>
      </c>
    </row>
    <row r="67" spans="1:7" ht="20.399999999999999">
      <c r="A67" s="403" t="s">
        <v>25084</v>
      </c>
      <c r="B67">
        <v>23200</v>
      </c>
      <c r="C67" t="s">
        <v>25085</v>
      </c>
      <c r="D67">
        <v>210</v>
      </c>
      <c r="E67" s="404">
        <v>171116808</v>
      </c>
      <c r="F67" s="415" t="str">
        <f t="shared" ref="F67:F130" si="11">Code128(E67)</f>
        <v>Í1+0pÈ87Î</v>
      </c>
      <c r="G67" t="str">
        <f>LEFT(C67,2)</f>
        <v>40</v>
      </c>
    </row>
    <row r="68" spans="1:7" ht="20.399999999999999">
      <c r="A68" s="403" t="s">
        <v>25086</v>
      </c>
      <c r="B68">
        <v>8800</v>
      </c>
      <c r="C68" t="s">
        <v>25087</v>
      </c>
      <c r="D68">
        <v>343</v>
      </c>
      <c r="F68" s="415" t="e">
        <f t="shared" si="11"/>
        <v>#VALUE!</v>
      </c>
    </row>
    <row r="69" spans="1:7" ht="20.399999999999999">
      <c r="A69" s="403" t="s">
        <v>25088</v>
      </c>
      <c r="B69">
        <v>40800</v>
      </c>
      <c r="C69" t="s">
        <v>25089</v>
      </c>
      <c r="D69">
        <v>191</v>
      </c>
      <c r="E69" s="404">
        <v>171111041</v>
      </c>
      <c r="F69" s="415" t="str">
        <f t="shared" si="11"/>
        <v>Í1++$È1jÎ</v>
      </c>
      <c r="G69" t="str">
        <f t="shared" ref="G69:G77" si="12">LEFT(C69,2)</f>
        <v>26</v>
      </c>
    </row>
    <row r="70" spans="1:7" ht="20.399999999999999">
      <c r="A70" s="403" t="s">
        <v>25090</v>
      </c>
      <c r="B70">
        <v>24800</v>
      </c>
      <c r="C70" t="s">
        <v>25091</v>
      </c>
      <c r="D70">
        <v>180</v>
      </c>
      <c r="E70" s="404">
        <v>171109883</v>
      </c>
      <c r="F70" s="415" t="str">
        <f t="shared" si="11"/>
        <v>Í1+)xÈ3$Î</v>
      </c>
      <c r="G70" t="str">
        <f t="shared" si="12"/>
        <v>36</v>
      </c>
    </row>
    <row r="71" spans="1:7" ht="20.399999999999999">
      <c r="A71" s="403" t="s">
        <v>25092</v>
      </c>
      <c r="B71">
        <v>29600</v>
      </c>
      <c r="C71" t="s">
        <v>25093</v>
      </c>
      <c r="D71">
        <v>44</v>
      </c>
      <c r="E71" s="404">
        <v>171108799</v>
      </c>
      <c r="F71" s="415" t="str">
        <f t="shared" si="11"/>
        <v>Í1+(oÈ9!Î</v>
      </c>
      <c r="G71" t="str">
        <f t="shared" si="12"/>
        <v>16</v>
      </c>
    </row>
    <row r="72" spans="1:7" ht="20.399999999999999">
      <c r="A72" s="403" t="s">
        <v>25094</v>
      </c>
      <c r="B72">
        <v>104800</v>
      </c>
      <c r="C72" t="s">
        <v>25095</v>
      </c>
      <c r="D72">
        <v>2</v>
      </c>
      <c r="E72" s="404">
        <v>171108821</v>
      </c>
      <c r="F72" s="415" t="str">
        <f t="shared" si="11"/>
        <v>Í1+(rÈ1dÎ</v>
      </c>
      <c r="G72" t="str">
        <f t="shared" si="12"/>
        <v>16</v>
      </c>
    </row>
    <row r="73" spans="1:7" ht="20.399999999999999">
      <c r="A73" s="403" t="s">
        <v>25096</v>
      </c>
      <c r="B73">
        <v>4700</v>
      </c>
      <c r="C73" t="s">
        <v>25097</v>
      </c>
      <c r="D73">
        <v>92</v>
      </c>
      <c r="E73" s="404">
        <v>171114630</v>
      </c>
      <c r="F73" s="415" t="str">
        <f t="shared" si="11"/>
        <v>Í1+._È0$Î</v>
      </c>
      <c r="G73" t="str">
        <f t="shared" si="12"/>
        <v>34</v>
      </c>
    </row>
    <row r="74" spans="1:7" ht="20.399999999999999">
      <c r="A74" s="403" t="s">
        <v>25098</v>
      </c>
      <c r="B74">
        <v>148000</v>
      </c>
      <c r="C74" t="s">
        <v>25099</v>
      </c>
      <c r="D74">
        <v>323</v>
      </c>
      <c r="E74" s="404">
        <v>171107189</v>
      </c>
      <c r="F74" s="415" t="str">
        <f t="shared" si="11"/>
        <v>Í1+'2È9_Î</v>
      </c>
      <c r="G74" t="str">
        <f t="shared" si="12"/>
        <v>04</v>
      </c>
    </row>
    <row r="75" spans="1:7" ht="20.399999999999999">
      <c r="A75" s="403" t="s">
        <v>25100</v>
      </c>
      <c r="B75">
        <v>64800</v>
      </c>
      <c r="C75" t="s">
        <v>25101</v>
      </c>
      <c r="D75">
        <v>193</v>
      </c>
      <c r="E75" s="404">
        <v>171112101</v>
      </c>
      <c r="F75" s="415" t="str">
        <f t="shared" si="11"/>
        <v>Í1+,*È1ÉÎ</v>
      </c>
      <c r="G75" t="str">
        <f t="shared" si="12"/>
        <v>24</v>
      </c>
    </row>
    <row r="76" spans="1:7" ht="20.399999999999999">
      <c r="A76" s="403" t="s">
        <v>25102</v>
      </c>
      <c r="B76">
        <v>31200</v>
      </c>
      <c r="C76" t="s">
        <v>25103</v>
      </c>
      <c r="D76">
        <v>60</v>
      </c>
      <c r="E76" s="404">
        <v>171116696</v>
      </c>
      <c r="F76" s="415" t="str">
        <f t="shared" si="11"/>
        <v>Í1+0eÈ6fÎ</v>
      </c>
      <c r="G76" t="str">
        <f t="shared" si="12"/>
        <v>40</v>
      </c>
    </row>
    <row r="77" spans="1:7" ht="20.399999999999999">
      <c r="A77" s="403" t="s">
        <v>25104</v>
      </c>
      <c r="B77">
        <v>23200</v>
      </c>
      <c r="C77" t="s">
        <v>25105</v>
      </c>
      <c r="D77">
        <v>281</v>
      </c>
      <c r="E77" s="404">
        <v>171109798</v>
      </c>
      <c r="F77" s="415" t="str">
        <f t="shared" si="11"/>
        <v>Í1+)oÈ8ÉÎ</v>
      </c>
      <c r="G77" t="str">
        <f t="shared" si="12"/>
        <v>36</v>
      </c>
    </row>
    <row r="78" spans="1:7" ht="20.399999999999999">
      <c r="A78" s="403" t="s">
        <v>25106</v>
      </c>
      <c r="B78">
        <v>23200</v>
      </c>
      <c r="C78" t="s">
        <v>25107</v>
      </c>
      <c r="D78">
        <v>549</v>
      </c>
      <c r="F78" s="415" t="e">
        <f t="shared" si="11"/>
        <v>#VALUE!</v>
      </c>
    </row>
    <row r="79" spans="1:7" ht="20.399999999999999">
      <c r="A79" s="403" t="s">
        <v>25108</v>
      </c>
      <c r="B79">
        <v>39200</v>
      </c>
      <c r="C79" t="s">
        <v>25109</v>
      </c>
      <c r="D79">
        <v>472</v>
      </c>
      <c r="F79" s="415" t="e">
        <f t="shared" si="11"/>
        <v>#VALUE!</v>
      </c>
    </row>
    <row r="80" spans="1:7" ht="20.399999999999999">
      <c r="A80" s="403" t="s">
        <v>423</v>
      </c>
      <c r="B80">
        <v>129000</v>
      </c>
      <c r="C80" t="s">
        <v>24931</v>
      </c>
      <c r="D80">
        <v>273</v>
      </c>
      <c r="E80" s="404">
        <v>171117038</v>
      </c>
      <c r="F80" s="415" t="str">
        <f t="shared" si="11"/>
        <v>Í1+1#È8;Î</v>
      </c>
      <c r="G80" t="str">
        <f t="shared" ref="G80:G106" si="13">LEFT(C80,2)</f>
        <v>22</v>
      </c>
    </row>
    <row r="81" spans="1:7" ht="20.399999999999999">
      <c r="A81" s="403" t="s">
        <v>25110</v>
      </c>
      <c r="B81">
        <v>16800</v>
      </c>
      <c r="C81" t="s">
        <v>25111</v>
      </c>
      <c r="D81">
        <v>3</v>
      </c>
      <c r="E81" s="404">
        <v>171116642</v>
      </c>
      <c r="F81" s="415" t="str">
        <f t="shared" si="11"/>
        <v>Í1+0`È2:Î</v>
      </c>
      <c r="G81" t="str">
        <f t="shared" si="13"/>
        <v>40</v>
      </c>
    </row>
    <row r="82" spans="1:7" ht="20.399999999999999">
      <c r="A82" s="403" t="s">
        <v>25112</v>
      </c>
      <c r="B82">
        <v>2100</v>
      </c>
      <c r="C82" t="s">
        <v>25113</v>
      </c>
      <c r="D82">
        <v>10</v>
      </c>
      <c r="E82" s="404">
        <v>171116649</v>
      </c>
      <c r="F82" s="415" t="str">
        <f t="shared" si="11"/>
        <v>Í1+0`È9dÎ</v>
      </c>
      <c r="G82" t="str">
        <f t="shared" si="13"/>
        <v>40</v>
      </c>
    </row>
    <row r="83" spans="1:7" ht="20.399999999999999">
      <c r="A83" s="403" t="s">
        <v>25114</v>
      </c>
      <c r="B83">
        <v>16800</v>
      </c>
      <c r="C83" t="s">
        <v>25115</v>
      </c>
      <c r="D83">
        <v>18</v>
      </c>
      <c r="E83" s="404">
        <v>171116656</v>
      </c>
      <c r="F83" s="415" t="str">
        <f t="shared" si="11"/>
        <v>Í1+0aÈ6VÎ</v>
      </c>
      <c r="G83" t="str">
        <f t="shared" si="13"/>
        <v>40</v>
      </c>
    </row>
    <row r="84" spans="1:7" ht="20.399999999999999">
      <c r="A84" s="403" t="s">
        <v>25116</v>
      </c>
      <c r="B84">
        <v>8800</v>
      </c>
      <c r="C84" t="s">
        <v>25117</v>
      </c>
      <c r="D84">
        <v>25</v>
      </c>
      <c r="E84" s="404">
        <v>171116663</v>
      </c>
      <c r="F84" s="415" t="str">
        <f t="shared" si="11"/>
        <v>Í1+0bÈ3HÎ</v>
      </c>
      <c r="G84" t="str">
        <f t="shared" si="13"/>
        <v>40</v>
      </c>
    </row>
    <row r="85" spans="1:7" ht="20.399999999999999">
      <c r="A85" s="403" t="s">
        <v>25118</v>
      </c>
      <c r="B85">
        <v>4700</v>
      </c>
      <c r="C85" t="s">
        <v>25119</v>
      </c>
      <c r="D85">
        <v>26</v>
      </c>
      <c r="E85" s="404">
        <v>171116664</v>
      </c>
      <c r="F85" s="415" t="str">
        <f t="shared" si="11"/>
        <v>Í1+0bÈ4NÎ</v>
      </c>
      <c r="G85" t="str">
        <f t="shared" si="13"/>
        <v>40</v>
      </c>
    </row>
    <row r="86" spans="1:7" ht="20.399999999999999">
      <c r="A86" s="403" t="s">
        <v>25120</v>
      </c>
      <c r="B86">
        <v>13600</v>
      </c>
      <c r="C86" t="s">
        <v>25121</v>
      </c>
      <c r="D86">
        <v>27</v>
      </c>
      <c r="E86" s="404">
        <v>171116665</v>
      </c>
      <c r="F86" s="415" t="str">
        <f t="shared" si="11"/>
        <v>Í1+0bÈ5TÎ</v>
      </c>
      <c r="G86" t="str">
        <f t="shared" si="13"/>
        <v>40</v>
      </c>
    </row>
    <row r="87" spans="1:7" ht="20.399999999999999">
      <c r="A87" s="403" t="s">
        <v>25122</v>
      </c>
      <c r="B87">
        <v>3400</v>
      </c>
      <c r="C87" t="s">
        <v>25123</v>
      </c>
      <c r="D87">
        <v>28</v>
      </c>
      <c r="E87" s="404">
        <v>171116666</v>
      </c>
      <c r="F87" s="415" t="str">
        <f t="shared" si="11"/>
        <v>Í1+0bÈ6ZÎ</v>
      </c>
      <c r="G87" t="str">
        <f t="shared" si="13"/>
        <v>40</v>
      </c>
    </row>
    <row r="88" spans="1:7" ht="20.399999999999999">
      <c r="A88" s="403" t="s">
        <v>25124</v>
      </c>
      <c r="B88">
        <v>4700</v>
      </c>
      <c r="C88" t="s">
        <v>25125</v>
      </c>
      <c r="D88">
        <v>29</v>
      </c>
      <c r="E88" s="404">
        <v>171116667</v>
      </c>
      <c r="F88" s="415" t="str">
        <f t="shared" si="11"/>
        <v>Í1+0bÈ7`Î</v>
      </c>
      <c r="G88" t="str">
        <f t="shared" si="13"/>
        <v>40</v>
      </c>
    </row>
    <row r="89" spans="1:7" ht="20.399999999999999">
      <c r="A89" s="403" t="s">
        <v>25126</v>
      </c>
      <c r="B89">
        <v>8800</v>
      </c>
      <c r="C89" t="s">
        <v>25127</v>
      </c>
      <c r="D89">
        <v>30</v>
      </c>
      <c r="E89" s="404">
        <v>171116668</v>
      </c>
      <c r="F89" s="415" t="str">
        <f t="shared" si="11"/>
        <v>Í1+0bÈ8fÎ</v>
      </c>
      <c r="G89" t="str">
        <f t="shared" si="13"/>
        <v>40</v>
      </c>
    </row>
    <row r="90" spans="1:7" ht="20.399999999999999">
      <c r="A90" s="403" t="s">
        <v>25128</v>
      </c>
      <c r="B90">
        <v>10400</v>
      </c>
      <c r="C90" t="s">
        <v>25129</v>
      </c>
      <c r="D90">
        <v>31</v>
      </c>
      <c r="E90" s="404">
        <v>171116669</v>
      </c>
      <c r="F90" s="415" t="str">
        <f t="shared" si="11"/>
        <v>Í1+0bÈ9lÎ</v>
      </c>
      <c r="G90" t="str">
        <f t="shared" si="13"/>
        <v>40</v>
      </c>
    </row>
    <row r="91" spans="1:7" ht="20.399999999999999">
      <c r="A91" s="403" t="s">
        <v>25130</v>
      </c>
      <c r="B91">
        <v>4700</v>
      </c>
      <c r="C91" t="s">
        <v>25131</v>
      </c>
      <c r="D91">
        <v>32</v>
      </c>
      <c r="E91" s="404">
        <v>171116670</v>
      </c>
      <c r="F91" s="415" t="str">
        <f t="shared" si="11"/>
        <v>Í1+0cÈ0:Î</v>
      </c>
      <c r="G91" t="str">
        <f t="shared" si="13"/>
        <v>40</v>
      </c>
    </row>
    <row r="92" spans="1:7" ht="20.399999999999999">
      <c r="A92" s="403" t="s">
        <v>25132</v>
      </c>
      <c r="B92">
        <v>7200</v>
      </c>
      <c r="C92" t="s">
        <v>25133</v>
      </c>
      <c r="D92">
        <v>33</v>
      </c>
      <c r="E92" s="404">
        <v>171116671</v>
      </c>
      <c r="F92" s="415" t="str">
        <f t="shared" si="11"/>
        <v>Í1+0cÈ1@Î</v>
      </c>
      <c r="G92" t="str">
        <f t="shared" si="13"/>
        <v>40</v>
      </c>
    </row>
    <row r="93" spans="1:7" ht="20.399999999999999">
      <c r="A93" s="403" t="s">
        <v>25134</v>
      </c>
      <c r="B93">
        <v>8800</v>
      </c>
      <c r="C93" t="s">
        <v>25135</v>
      </c>
      <c r="D93">
        <v>34</v>
      </c>
      <c r="E93" s="404">
        <v>171116672</v>
      </c>
      <c r="F93" s="415" t="str">
        <f t="shared" si="11"/>
        <v>Í1+0cÈ2FÎ</v>
      </c>
      <c r="G93" t="str">
        <f t="shared" si="13"/>
        <v>40</v>
      </c>
    </row>
    <row r="94" spans="1:7" ht="20.399999999999999">
      <c r="A94" s="403" t="s">
        <v>25136</v>
      </c>
      <c r="B94">
        <v>16800</v>
      </c>
      <c r="C94" t="s">
        <v>25137</v>
      </c>
      <c r="D94">
        <v>38</v>
      </c>
      <c r="E94" s="404">
        <v>171116676</v>
      </c>
      <c r="F94" s="415" t="str">
        <f t="shared" si="11"/>
        <v>Í1+0cÈ6^Î</v>
      </c>
      <c r="G94" t="str">
        <f t="shared" si="13"/>
        <v>40</v>
      </c>
    </row>
    <row r="95" spans="1:7" ht="20.399999999999999">
      <c r="A95" s="403" t="s">
        <v>25138</v>
      </c>
      <c r="B95">
        <v>2100</v>
      </c>
      <c r="C95" t="s">
        <v>25139</v>
      </c>
      <c r="D95">
        <v>47</v>
      </c>
      <c r="E95" s="404">
        <v>171116684</v>
      </c>
      <c r="F95" s="415" t="str">
        <f t="shared" si="11"/>
        <v>Í1+0dÈ4VÎ</v>
      </c>
      <c r="G95" t="str">
        <f t="shared" si="13"/>
        <v>40</v>
      </c>
    </row>
    <row r="96" spans="1:7" ht="20.399999999999999">
      <c r="A96" s="403" t="s">
        <v>25140</v>
      </c>
      <c r="B96">
        <v>10400</v>
      </c>
      <c r="C96" t="s">
        <v>25141</v>
      </c>
      <c r="D96">
        <v>44</v>
      </c>
      <c r="E96" s="404">
        <v>171116681</v>
      </c>
      <c r="F96" s="415" t="str">
        <f t="shared" si="11"/>
        <v>Í1+0dÈ1DÎ</v>
      </c>
      <c r="G96" t="str">
        <f t="shared" si="13"/>
        <v>40</v>
      </c>
    </row>
    <row r="97" spans="1:7" ht="20.399999999999999">
      <c r="A97" s="403" t="s">
        <v>25142</v>
      </c>
      <c r="B97">
        <v>16800</v>
      </c>
      <c r="C97" t="s">
        <v>25143</v>
      </c>
      <c r="D97">
        <v>50</v>
      </c>
      <c r="E97" s="404">
        <v>171116687</v>
      </c>
      <c r="F97" s="415" t="str">
        <f t="shared" si="11"/>
        <v>Í1+0dÈ7hÎ</v>
      </c>
      <c r="G97" t="str">
        <f t="shared" si="13"/>
        <v>40</v>
      </c>
    </row>
    <row r="98" spans="1:7" ht="20.399999999999999">
      <c r="A98" s="403" t="s">
        <v>25144</v>
      </c>
      <c r="B98">
        <v>4700</v>
      </c>
      <c r="C98" t="s">
        <v>25145</v>
      </c>
      <c r="D98">
        <v>52</v>
      </c>
      <c r="E98" s="404">
        <v>171116689</v>
      </c>
      <c r="F98" s="415" t="str">
        <f t="shared" si="11"/>
        <v>Í1+0dÈ9tÎ</v>
      </c>
      <c r="G98" t="str">
        <f t="shared" si="13"/>
        <v>40</v>
      </c>
    </row>
    <row r="99" spans="1:7" ht="20.399999999999999">
      <c r="A99" s="403" t="s">
        <v>25146</v>
      </c>
      <c r="B99">
        <v>7200</v>
      </c>
      <c r="C99" t="s">
        <v>25147</v>
      </c>
      <c r="D99">
        <v>55</v>
      </c>
      <c r="E99" s="404">
        <v>171116691</v>
      </c>
      <c r="F99" s="415" t="str">
        <f t="shared" si="11"/>
        <v>Í1+0eÈ1HÎ</v>
      </c>
      <c r="G99" t="str">
        <f t="shared" si="13"/>
        <v>40</v>
      </c>
    </row>
    <row r="100" spans="1:7" ht="20.399999999999999">
      <c r="A100" s="403" t="s">
        <v>25148</v>
      </c>
      <c r="B100">
        <v>20000</v>
      </c>
      <c r="C100" t="s">
        <v>25149</v>
      </c>
      <c r="D100">
        <v>123</v>
      </c>
      <c r="E100" s="404">
        <v>171116736</v>
      </c>
      <c r="F100" s="415" t="str">
        <f t="shared" si="11"/>
        <v>Í1+0iÈ6vÎ</v>
      </c>
      <c r="G100" t="str">
        <f t="shared" si="13"/>
        <v>40</v>
      </c>
    </row>
    <row r="101" spans="1:7" ht="20.399999999999999">
      <c r="A101" s="403" t="s">
        <v>25150</v>
      </c>
      <c r="B101">
        <v>4700</v>
      </c>
      <c r="C101" t="s">
        <v>25151</v>
      </c>
      <c r="D101">
        <v>167</v>
      </c>
      <c r="E101" s="404">
        <v>171116769</v>
      </c>
      <c r="F101" s="415" t="str">
        <f t="shared" si="11"/>
        <v>Í1+0lÈ9-Î</v>
      </c>
      <c r="G101" t="str">
        <f t="shared" si="13"/>
        <v>40</v>
      </c>
    </row>
    <row r="102" spans="1:7" ht="20.399999999999999">
      <c r="A102" s="403" t="s">
        <v>25152</v>
      </c>
      <c r="B102">
        <v>21600</v>
      </c>
      <c r="C102" t="s">
        <v>25153</v>
      </c>
      <c r="D102">
        <v>196</v>
      </c>
      <c r="E102" s="404">
        <v>171116795</v>
      </c>
      <c r="F102" s="415" t="str">
        <f t="shared" si="11"/>
        <v>Í1+0oÈ5!Î</v>
      </c>
      <c r="G102" t="str">
        <f t="shared" si="13"/>
        <v>40</v>
      </c>
    </row>
    <row r="103" spans="1:7" ht="20.399999999999999">
      <c r="A103" s="403" t="s">
        <v>25154</v>
      </c>
      <c r="B103">
        <v>24800</v>
      </c>
      <c r="C103" t="s">
        <v>25155</v>
      </c>
      <c r="D103">
        <v>206</v>
      </c>
      <c r="E103" s="404">
        <v>171116804</v>
      </c>
      <c r="F103" s="415" t="str">
        <f t="shared" si="11"/>
        <v>Í1+0pÈ4ÊÎ</v>
      </c>
      <c r="G103" t="str">
        <f t="shared" si="13"/>
        <v>40</v>
      </c>
    </row>
    <row r="104" spans="1:7" ht="20.399999999999999">
      <c r="A104" s="403" t="s">
        <v>25156</v>
      </c>
      <c r="B104">
        <v>4700</v>
      </c>
      <c r="C104" t="s">
        <v>25157</v>
      </c>
      <c r="D104">
        <v>68</v>
      </c>
      <c r="E104" s="404">
        <v>171114608</v>
      </c>
      <c r="F104" s="415" t="str">
        <f t="shared" si="11"/>
        <v>Í1+.\È8HÎ</v>
      </c>
      <c r="G104" t="str">
        <f t="shared" si="13"/>
        <v>34</v>
      </c>
    </row>
    <row r="105" spans="1:7" ht="20.399999999999999">
      <c r="A105" s="403" t="s">
        <v>25158</v>
      </c>
      <c r="B105">
        <v>16800</v>
      </c>
      <c r="C105" t="s">
        <v>25159</v>
      </c>
      <c r="D105">
        <v>137</v>
      </c>
      <c r="E105" s="404">
        <v>171114670</v>
      </c>
      <c r="F105" s="415" t="str">
        <f t="shared" si="11"/>
        <v>Í1+.cÈ04Î</v>
      </c>
      <c r="G105" t="str">
        <f t="shared" si="13"/>
        <v>34</v>
      </c>
    </row>
    <row r="106" spans="1:7" ht="20.399999999999999">
      <c r="A106" s="403" t="s">
        <v>10606</v>
      </c>
      <c r="B106">
        <v>34400</v>
      </c>
      <c r="C106" t="s">
        <v>25160</v>
      </c>
      <c r="D106">
        <v>150</v>
      </c>
      <c r="E106" s="404">
        <v>171106880</v>
      </c>
      <c r="F106" s="415" t="str">
        <f t="shared" si="11"/>
        <v>Í1+&amp;xÈ0pÎ</v>
      </c>
      <c r="G106" t="str">
        <f t="shared" si="13"/>
        <v>10</v>
      </c>
    </row>
    <row r="107" spans="1:7" ht="20.399999999999999">
      <c r="A107" s="403" t="s">
        <v>25161</v>
      </c>
      <c r="B107">
        <v>31400</v>
      </c>
      <c r="C107" t="s">
        <v>25162</v>
      </c>
      <c r="D107">
        <v>330</v>
      </c>
      <c r="F107" s="415" t="e">
        <f t="shared" si="11"/>
        <v>#VALUE!</v>
      </c>
    </row>
    <row r="108" spans="1:7" ht="20.399999999999999">
      <c r="A108" s="403" t="s">
        <v>25163</v>
      </c>
      <c r="B108">
        <v>23200</v>
      </c>
      <c r="C108" t="s">
        <v>25164</v>
      </c>
      <c r="D108">
        <v>502</v>
      </c>
      <c r="F108" s="415" t="e">
        <f t="shared" si="11"/>
        <v>#VALUE!</v>
      </c>
    </row>
    <row r="109" spans="1:7" ht="20.399999999999999">
      <c r="A109" s="403" t="s">
        <v>25165</v>
      </c>
      <c r="B109">
        <v>29600</v>
      </c>
      <c r="C109" t="s">
        <v>25166</v>
      </c>
      <c r="D109">
        <v>221</v>
      </c>
      <c r="E109" s="404">
        <v>171111898</v>
      </c>
      <c r="F109" s="415" t="str">
        <f t="shared" si="11"/>
        <v>Í1++yÈ8LÎ</v>
      </c>
      <c r="G109" t="str">
        <f t="shared" ref="G109:G113" si="14">LEFT(C109,2)</f>
        <v>24</v>
      </c>
    </row>
    <row r="110" spans="1:7" ht="20.399999999999999">
      <c r="A110" s="403" t="s">
        <v>25167</v>
      </c>
      <c r="B110">
        <v>60000</v>
      </c>
      <c r="C110" t="s">
        <v>25168</v>
      </c>
      <c r="D110">
        <v>93</v>
      </c>
      <c r="E110" s="404">
        <v>171114043</v>
      </c>
      <c r="F110" s="415" t="str">
        <f t="shared" si="11"/>
        <v>Í1+.$È3ÃÎ</v>
      </c>
      <c r="G110" t="str">
        <f t="shared" si="14"/>
        <v>32</v>
      </c>
    </row>
    <row r="111" spans="1:7" ht="20.399999999999999">
      <c r="A111" s="403" t="s">
        <v>25169</v>
      </c>
      <c r="B111">
        <v>4700</v>
      </c>
      <c r="C111" t="s">
        <v>25170</v>
      </c>
      <c r="D111">
        <v>70</v>
      </c>
      <c r="E111" s="404">
        <v>171114610</v>
      </c>
      <c r="F111" s="415" t="str">
        <f t="shared" si="11"/>
        <v>Í1+.]È0ÇÎ</v>
      </c>
      <c r="G111" t="str">
        <f t="shared" si="14"/>
        <v>34</v>
      </c>
    </row>
    <row r="112" spans="1:7" ht="20.399999999999999">
      <c r="A112" s="403" t="s">
        <v>15279</v>
      </c>
      <c r="B112">
        <v>21600</v>
      </c>
      <c r="C112" t="s">
        <v>25171</v>
      </c>
      <c r="D112">
        <v>69</v>
      </c>
      <c r="E112" s="404">
        <v>171114609</v>
      </c>
      <c r="F112" s="415" t="str">
        <f t="shared" si="11"/>
        <v>Í1+.\È9NÎ</v>
      </c>
      <c r="G112" t="str">
        <f t="shared" si="14"/>
        <v>34</v>
      </c>
    </row>
    <row r="113" spans="1:7" ht="20.399999999999999">
      <c r="A113" s="403" t="s">
        <v>25172</v>
      </c>
      <c r="B113">
        <v>24800</v>
      </c>
      <c r="C113" t="s">
        <v>25173</v>
      </c>
      <c r="D113">
        <v>229</v>
      </c>
      <c r="E113" s="404">
        <v>171114752</v>
      </c>
      <c r="F113" s="415" t="str">
        <f t="shared" si="11"/>
        <v>Í1+.kÈ2`Î</v>
      </c>
      <c r="G113" t="str">
        <f t="shared" si="14"/>
        <v>34</v>
      </c>
    </row>
    <row r="114" spans="1:7" ht="20.399999999999999">
      <c r="A114" s="403" t="s">
        <v>25174</v>
      </c>
      <c r="B114">
        <v>7200</v>
      </c>
      <c r="C114" t="s">
        <v>25175</v>
      </c>
      <c r="D114">
        <v>54</v>
      </c>
      <c r="F114" s="415" t="e">
        <f t="shared" si="11"/>
        <v>#VALUE!</v>
      </c>
    </row>
    <row r="115" spans="1:7" ht="20.399999999999999">
      <c r="A115" s="403" t="s">
        <v>25176</v>
      </c>
      <c r="B115">
        <v>3400</v>
      </c>
      <c r="C115" t="s">
        <v>25177</v>
      </c>
      <c r="D115">
        <v>11</v>
      </c>
      <c r="E115" s="404">
        <v>171110035</v>
      </c>
      <c r="F115" s="415" t="str">
        <f t="shared" si="11"/>
        <v>Í1+*#È5{Î</v>
      </c>
      <c r="G115" t="str">
        <f t="shared" ref="G115:G117" si="15">LEFT(C115,2)</f>
        <v>36</v>
      </c>
    </row>
    <row r="116" spans="1:7" ht="20.399999999999999">
      <c r="A116" s="403" t="s">
        <v>25178</v>
      </c>
      <c r="B116">
        <v>23200</v>
      </c>
      <c r="C116" t="s">
        <v>25179</v>
      </c>
      <c r="D116">
        <v>110</v>
      </c>
      <c r="E116" s="404">
        <v>171114647</v>
      </c>
      <c r="F116" s="415" t="str">
        <f t="shared" si="11"/>
        <v>Í1+.`È7RÎ</v>
      </c>
      <c r="G116" t="str">
        <f t="shared" si="15"/>
        <v>34</v>
      </c>
    </row>
    <row r="117" spans="1:7" ht="20.399999999999999">
      <c r="A117" s="403" t="s">
        <v>25180</v>
      </c>
      <c r="B117">
        <v>4700</v>
      </c>
      <c r="C117" t="s">
        <v>25181</v>
      </c>
      <c r="D117">
        <v>153</v>
      </c>
      <c r="E117" s="404">
        <v>171114685</v>
      </c>
      <c r="F117" s="415" t="str">
        <f t="shared" si="11"/>
        <v>Í1+.dÈ5VÎ</v>
      </c>
      <c r="G117" t="str">
        <f t="shared" si="15"/>
        <v>34</v>
      </c>
    </row>
    <row r="118" spans="1:7" ht="20.399999999999999">
      <c r="A118" s="403" t="s">
        <v>25182</v>
      </c>
      <c r="B118">
        <v>457000</v>
      </c>
      <c r="C118" t="s">
        <v>25183</v>
      </c>
      <c r="D118">
        <v>365</v>
      </c>
      <c r="F118" s="415" t="e">
        <f t="shared" si="11"/>
        <v>#VALUE!</v>
      </c>
    </row>
    <row r="119" spans="1:7" ht="20.399999999999999">
      <c r="A119" s="403" t="s">
        <v>25184</v>
      </c>
      <c r="B119">
        <v>36000</v>
      </c>
      <c r="C119" t="s">
        <v>25185</v>
      </c>
      <c r="D119">
        <v>153</v>
      </c>
      <c r="E119" s="404">
        <v>171110948</v>
      </c>
      <c r="F119" s="415" t="str">
        <f t="shared" si="11"/>
        <v>Í1+*~È8]Î</v>
      </c>
      <c r="G119" t="str">
        <f>LEFT(C119,2)</f>
        <v>26</v>
      </c>
    </row>
    <row r="120" spans="1:7" ht="20.399999999999999">
      <c r="A120" s="403" t="s">
        <v>25186</v>
      </c>
      <c r="B120">
        <v>2100</v>
      </c>
      <c r="C120" t="s">
        <v>25187</v>
      </c>
      <c r="D120">
        <v>345</v>
      </c>
      <c r="F120" s="415" t="e">
        <f t="shared" si="11"/>
        <v>#VALUE!</v>
      </c>
    </row>
    <row r="121" spans="1:7" ht="20.399999999999999">
      <c r="A121" s="403" t="s">
        <v>25188</v>
      </c>
      <c r="B121">
        <v>4700</v>
      </c>
      <c r="C121" t="s">
        <v>25189</v>
      </c>
      <c r="D121">
        <v>338</v>
      </c>
      <c r="F121" s="415" t="e">
        <f t="shared" si="11"/>
        <v>#VALUE!</v>
      </c>
    </row>
    <row r="122" spans="1:7" ht="20.399999999999999">
      <c r="A122" s="403" t="s">
        <v>25190</v>
      </c>
      <c r="B122">
        <v>12000</v>
      </c>
      <c r="C122" t="s">
        <v>25191</v>
      </c>
      <c r="D122">
        <v>347</v>
      </c>
      <c r="F122" s="415" t="e">
        <f t="shared" si="11"/>
        <v>#VALUE!</v>
      </c>
    </row>
    <row r="123" spans="1:7" ht="20.399999999999999">
      <c r="A123" s="403" t="s">
        <v>25192</v>
      </c>
      <c r="B123">
        <v>3400</v>
      </c>
      <c r="C123" t="s">
        <v>25193</v>
      </c>
      <c r="D123">
        <v>337</v>
      </c>
      <c r="F123" s="415" t="e">
        <f t="shared" si="11"/>
        <v>#VALUE!</v>
      </c>
    </row>
    <row r="124" spans="1:7" ht="20.399999999999999">
      <c r="A124" s="403" t="s">
        <v>25194</v>
      </c>
      <c r="B124">
        <v>28000</v>
      </c>
      <c r="C124" t="s">
        <v>25195</v>
      </c>
      <c r="D124">
        <v>160</v>
      </c>
      <c r="E124" s="404">
        <v>171106890</v>
      </c>
      <c r="F124" s="415" t="str">
        <f t="shared" si="11"/>
        <v>Í1+&amp;yÈ0tÎ</v>
      </c>
      <c r="G124" t="str">
        <f>LEFT(C124,2)</f>
        <v>10</v>
      </c>
    </row>
    <row r="125" spans="1:7" ht="20.399999999999999">
      <c r="A125" s="403" t="s">
        <v>25196</v>
      </c>
      <c r="B125">
        <v>3400</v>
      </c>
      <c r="C125" t="s">
        <v>25197</v>
      </c>
      <c r="D125">
        <v>491</v>
      </c>
      <c r="F125" s="415" t="e">
        <f t="shared" si="11"/>
        <v>#VALUE!</v>
      </c>
    </row>
    <row r="126" spans="1:7" ht="20.399999999999999">
      <c r="A126" s="403" t="s">
        <v>25198</v>
      </c>
      <c r="B126">
        <v>18400</v>
      </c>
      <c r="C126" t="s">
        <v>25199</v>
      </c>
      <c r="D126">
        <v>470</v>
      </c>
      <c r="E126" s="404">
        <v>171116093</v>
      </c>
      <c r="F126" s="415" t="str">
        <f t="shared" si="11"/>
        <v>Í1+0)È32Î</v>
      </c>
      <c r="G126" t="str">
        <f t="shared" ref="G126:G127" si="16">LEFT(C126,2)</f>
        <v>38</v>
      </c>
    </row>
    <row r="127" spans="1:7" ht="20.399999999999999">
      <c r="A127" s="403" t="s">
        <v>25200</v>
      </c>
      <c r="B127">
        <v>20000</v>
      </c>
      <c r="C127" t="s">
        <v>25201</v>
      </c>
      <c r="D127">
        <v>182</v>
      </c>
      <c r="E127" s="404">
        <v>171106517</v>
      </c>
      <c r="F127" s="415" t="str">
        <f t="shared" si="11"/>
        <v>Í1+&amp;SÈ7mÎ</v>
      </c>
      <c r="G127" t="str">
        <f t="shared" si="16"/>
        <v>10</v>
      </c>
    </row>
    <row r="128" spans="1:7" ht="20.399999999999999">
      <c r="A128" s="403" t="s">
        <v>25202</v>
      </c>
      <c r="B128">
        <v>13600</v>
      </c>
      <c r="C128" t="s">
        <v>25203</v>
      </c>
      <c r="D128">
        <v>584</v>
      </c>
      <c r="F128" s="415" t="e">
        <f t="shared" si="11"/>
        <v>#VALUE!</v>
      </c>
    </row>
    <row r="129" spans="1:7" ht="20.399999999999999">
      <c r="A129" s="403" t="s">
        <v>25204</v>
      </c>
      <c r="B129">
        <v>4700</v>
      </c>
      <c r="C129" t="s">
        <v>25205</v>
      </c>
      <c r="D129">
        <v>313</v>
      </c>
      <c r="F129" s="415" t="e">
        <f t="shared" si="11"/>
        <v>#VALUE!</v>
      </c>
    </row>
    <row r="130" spans="1:7" ht="20.399999999999999">
      <c r="A130" s="403" t="s">
        <v>388</v>
      </c>
      <c r="B130">
        <v>290600</v>
      </c>
      <c r="C130" t="s">
        <v>24932</v>
      </c>
      <c r="D130">
        <v>238</v>
      </c>
      <c r="E130" s="404">
        <v>171117004</v>
      </c>
      <c r="F130" s="415" t="str">
        <f t="shared" si="11"/>
        <v>Í1+1ÂÈ4~Î</v>
      </c>
      <c r="G130" t="str">
        <f t="shared" ref="G130:G131" si="17">LEFT(C130,2)</f>
        <v>22</v>
      </c>
    </row>
    <row r="131" spans="1:7" ht="20.399999999999999">
      <c r="A131" s="403" t="s">
        <v>25206</v>
      </c>
      <c r="B131">
        <v>15200</v>
      </c>
      <c r="C131" t="s">
        <v>25207</v>
      </c>
      <c r="D131">
        <v>268</v>
      </c>
      <c r="E131" s="404">
        <v>171112043</v>
      </c>
      <c r="F131" s="415" t="str">
        <f t="shared" ref="F131:F194" si="18">Code128(E131)</f>
        <v>Í1+,$È3yÎ</v>
      </c>
      <c r="G131" t="str">
        <f t="shared" si="17"/>
        <v>24</v>
      </c>
    </row>
    <row r="132" spans="1:7" ht="20.399999999999999">
      <c r="A132" s="403" t="s">
        <v>25208</v>
      </c>
      <c r="B132">
        <v>13600</v>
      </c>
      <c r="C132" t="s">
        <v>25209</v>
      </c>
      <c r="D132">
        <v>299</v>
      </c>
      <c r="F132" s="415" t="e">
        <f t="shared" si="18"/>
        <v>#VALUE!</v>
      </c>
    </row>
    <row r="133" spans="1:7" ht="20.399999999999999">
      <c r="A133" s="403" t="s">
        <v>25210</v>
      </c>
      <c r="B133">
        <v>8800</v>
      </c>
      <c r="C133" t="s">
        <v>25211</v>
      </c>
      <c r="D133">
        <v>283</v>
      </c>
      <c r="E133" s="404">
        <v>171115938</v>
      </c>
      <c r="F133" s="415" t="str">
        <f t="shared" si="18"/>
        <v>Í1+/}È8hÎ</v>
      </c>
      <c r="G133" t="str">
        <f>LEFT(C133,2)</f>
        <v>38</v>
      </c>
    </row>
    <row r="134" spans="1:7" ht="20.399999999999999">
      <c r="A134" s="403" t="s">
        <v>25212</v>
      </c>
      <c r="B134">
        <v>2100</v>
      </c>
      <c r="C134" t="s">
        <v>25213</v>
      </c>
      <c r="D134">
        <v>65</v>
      </c>
      <c r="F134" s="415" t="e">
        <f t="shared" si="18"/>
        <v>#VALUE!</v>
      </c>
    </row>
    <row r="135" spans="1:7" ht="20.399999999999999">
      <c r="A135" s="403" t="s">
        <v>25214</v>
      </c>
      <c r="B135">
        <v>47200</v>
      </c>
      <c r="C135" t="s">
        <v>25215</v>
      </c>
      <c r="D135">
        <v>245</v>
      </c>
      <c r="E135" s="404">
        <v>171111772</v>
      </c>
      <c r="F135" s="415" t="str">
        <f t="shared" si="18"/>
        <v>Í1++mÈ2_Î</v>
      </c>
      <c r="G135" t="str">
        <f>LEFT(C135,2)</f>
        <v>24</v>
      </c>
    </row>
    <row r="136" spans="1:7" ht="20.399999999999999">
      <c r="A136" s="403" t="s">
        <v>25216</v>
      </c>
      <c r="B136">
        <v>4700</v>
      </c>
      <c r="C136" t="s">
        <v>25217</v>
      </c>
      <c r="D136">
        <v>58</v>
      </c>
      <c r="F136" s="415" t="e">
        <f t="shared" si="18"/>
        <v>#VALUE!</v>
      </c>
    </row>
    <row r="137" spans="1:7" ht="20.399999999999999">
      <c r="A137" s="403" t="s">
        <v>25218</v>
      </c>
      <c r="B137">
        <v>3400</v>
      </c>
      <c r="C137" t="s">
        <v>25219</v>
      </c>
      <c r="D137">
        <v>458</v>
      </c>
      <c r="F137" s="415" t="e">
        <f t="shared" si="18"/>
        <v>#VALUE!</v>
      </c>
    </row>
    <row r="138" spans="1:7" ht="20.399999999999999">
      <c r="A138" s="403" t="s">
        <v>25220</v>
      </c>
      <c r="B138">
        <v>21600</v>
      </c>
      <c r="C138" t="s">
        <v>25221</v>
      </c>
      <c r="D138">
        <v>542</v>
      </c>
      <c r="F138" s="415" t="e">
        <f t="shared" si="18"/>
        <v>#VALUE!</v>
      </c>
    </row>
    <row r="139" spans="1:7" ht="20.399999999999999">
      <c r="A139" s="403" t="s">
        <v>25222</v>
      </c>
      <c r="B139">
        <v>21600</v>
      </c>
      <c r="C139" t="s">
        <v>25223</v>
      </c>
      <c r="D139">
        <v>20</v>
      </c>
      <c r="E139" s="404">
        <v>171110816</v>
      </c>
      <c r="F139" s="415" t="str">
        <f t="shared" si="18"/>
        <v>Í1+*qÈ6ÈÎ</v>
      </c>
      <c r="G139" t="str">
        <f t="shared" ref="G139:G140" si="19">LEFT(C139,2)</f>
        <v>06</v>
      </c>
    </row>
    <row r="140" spans="1:7" ht="20.399999999999999">
      <c r="A140" s="403" t="s">
        <v>8674</v>
      </c>
      <c r="B140">
        <v>31200</v>
      </c>
      <c r="C140" t="s">
        <v>25224</v>
      </c>
      <c r="D140">
        <v>21</v>
      </c>
      <c r="E140" s="404">
        <v>171110815</v>
      </c>
      <c r="F140" s="415" t="str">
        <f t="shared" si="18"/>
        <v>Í1+*qÈ5~Î</v>
      </c>
      <c r="G140" t="str">
        <f t="shared" si="19"/>
        <v>06</v>
      </c>
    </row>
    <row r="141" spans="1:7" ht="20.399999999999999">
      <c r="A141" s="403" t="s">
        <v>25225</v>
      </c>
      <c r="B141">
        <v>4700</v>
      </c>
      <c r="C141" t="s">
        <v>25226</v>
      </c>
      <c r="D141">
        <v>249</v>
      </c>
      <c r="F141" s="415" t="e">
        <f t="shared" si="18"/>
        <v>#VALUE!</v>
      </c>
    </row>
    <row r="142" spans="1:7" ht="20.399999999999999">
      <c r="A142" s="403" t="s">
        <v>25227</v>
      </c>
      <c r="B142">
        <v>13600</v>
      </c>
      <c r="C142" t="s">
        <v>25228</v>
      </c>
      <c r="D142">
        <v>42</v>
      </c>
      <c r="E142" s="404">
        <v>171108800</v>
      </c>
      <c r="F142" s="415" t="str">
        <f t="shared" si="18"/>
        <v>Í1+(pÈ0VÎ</v>
      </c>
      <c r="G142" t="str">
        <f>LEFT(C142,2)</f>
        <v>16</v>
      </c>
    </row>
    <row r="143" spans="1:7" ht="20.399999999999999">
      <c r="A143" s="403" t="s">
        <v>25229</v>
      </c>
      <c r="B143">
        <v>16800</v>
      </c>
      <c r="C143" t="s">
        <v>25230</v>
      </c>
      <c r="D143">
        <v>95</v>
      </c>
      <c r="F143" s="415" t="e">
        <f t="shared" si="18"/>
        <v>#VALUE!</v>
      </c>
    </row>
    <row r="144" spans="1:7" ht="20.399999999999999">
      <c r="A144" s="403" t="s">
        <v>25231</v>
      </c>
      <c r="B144">
        <v>10400</v>
      </c>
      <c r="C144" t="s">
        <v>25232</v>
      </c>
      <c r="D144">
        <v>201</v>
      </c>
      <c r="E144" s="404">
        <v>171109866</v>
      </c>
      <c r="F144" s="415" t="str">
        <f t="shared" si="18"/>
        <v>Í1+)vÈ6.Î</v>
      </c>
      <c r="G144" t="str">
        <f>LEFT(C144,2)</f>
        <v>36</v>
      </c>
    </row>
    <row r="145" spans="1:7" ht="20.399999999999999">
      <c r="A145" s="403" t="s">
        <v>25233</v>
      </c>
      <c r="B145">
        <v>16800</v>
      </c>
      <c r="C145" t="s">
        <v>25234</v>
      </c>
      <c r="D145">
        <v>595</v>
      </c>
      <c r="F145" s="415" t="e">
        <f t="shared" si="18"/>
        <v>#VALUE!</v>
      </c>
    </row>
    <row r="146" spans="1:7" ht="20.399999999999999">
      <c r="A146" s="403" t="s">
        <v>25235</v>
      </c>
      <c r="B146">
        <v>7200</v>
      </c>
      <c r="C146" t="s">
        <v>25236</v>
      </c>
      <c r="D146">
        <v>256</v>
      </c>
      <c r="E146" s="404">
        <v>171112092</v>
      </c>
      <c r="F146" s="415" t="str">
        <f t="shared" si="18"/>
        <v>Í1+,)È2ÂÎ</v>
      </c>
      <c r="G146" t="str">
        <f>LEFT(C146,2)</f>
        <v>24</v>
      </c>
    </row>
    <row r="147" spans="1:7" ht="20.399999999999999">
      <c r="A147" s="403" t="s">
        <v>25237</v>
      </c>
      <c r="B147">
        <v>20000</v>
      </c>
      <c r="C147" t="s">
        <v>25238</v>
      </c>
      <c r="D147">
        <v>491</v>
      </c>
      <c r="F147" s="415" t="e">
        <f t="shared" si="18"/>
        <v>#VALUE!</v>
      </c>
    </row>
    <row r="148" spans="1:7" ht="20.399999999999999">
      <c r="A148" s="403" t="s">
        <v>25239</v>
      </c>
      <c r="B148">
        <v>565600</v>
      </c>
      <c r="C148" t="s">
        <v>25240</v>
      </c>
      <c r="D148">
        <v>164</v>
      </c>
      <c r="E148" s="404">
        <v>171116766</v>
      </c>
      <c r="F148" s="415" t="str">
        <f t="shared" si="18"/>
        <v>Í1+0lÈ6ÆÎ</v>
      </c>
      <c r="G148" t="str">
        <f t="shared" ref="G148:G152" si="20">LEFT(C148,2)</f>
        <v>40</v>
      </c>
    </row>
    <row r="149" spans="1:7" ht="20.399999999999999">
      <c r="A149" s="403" t="s">
        <v>25241</v>
      </c>
      <c r="B149">
        <v>8800</v>
      </c>
      <c r="C149" t="s">
        <v>25242</v>
      </c>
      <c r="D149">
        <v>257</v>
      </c>
      <c r="E149" s="404">
        <v>171109818</v>
      </c>
      <c r="F149" s="415" t="str">
        <f t="shared" si="18"/>
        <v>Í1+)qÈ8&amp;Î</v>
      </c>
      <c r="G149" t="str">
        <f t="shared" si="20"/>
        <v>36</v>
      </c>
    </row>
    <row r="150" spans="1:7" ht="20.399999999999999">
      <c r="A150" s="403" t="s">
        <v>25243</v>
      </c>
      <c r="B150">
        <v>34400</v>
      </c>
      <c r="C150" t="s">
        <v>25244</v>
      </c>
      <c r="D150">
        <v>128</v>
      </c>
      <c r="E150" s="404">
        <v>171109930</v>
      </c>
      <c r="F150" s="415" t="str">
        <f t="shared" si="18"/>
        <v>Í1+)}È0&amp;Î</v>
      </c>
      <c r="G150" t="str">
        <f t="shared" si="20"/>
        <v>36</v>
      </c>
    </row>
    <row r="151" spans="1:7" ht="20.399999999999999">
      <c r="A151" s="403" t="s">
        <v>25245</v>
      </c>
      <c r="B151">
        <v>4700</v>
      </c>
      <c r="C151" t="s">
        <v>25246</v>
      </c>
      <c r="D151">
        <v>32</v>
      </c>
      <c r="E151" s="404">
        <v>171110748</v>
      </c>
      <c r="F151" s="415" t="str">
        <f t="shared" si="18"/>
        <v>Í1+*jÈ8tÎ</v>
      </c>
      <c r="G151" t="str">
        <f t="shared" si="20"/>
        <v>06</v>
      </c>
    </row>
    <row r="152" spans="1:7" ht="20.399999999999999">
      <c r="A152" s="403" t="s">
        <v>25247</v>
      </c>
      <c r="B152">
        <v>16800</v>
      </c>
      <c r="C152" t="s">
        <v>25248</v>
      </c>
      <c r="D152">
        <v>145</v>
      </c>
      <c r="E152" s="404">
        <v>171109916</v>
      </c>
      <c r="F152" s="415" t="str">
        <f t="shared" si="18"/>
        <v>Í1+){È6BÎ</v>
      </c>
      <c r="G152" t="str">
        <f t="shared" si="20"/>
        <v>36</v>
      </c>
    </row>
    <row r="153" spans="1:7" ht="20.399999999999999">
      <c r="A153" s="403" t="s">
        <v>25249</v>
      </c>
      <c r="B153">
        <v>23200</v>
      </c>
      <c r="C153" t="s">
        <v>25250</v>
      </c>
      <c r="D153">
        <v>568</v>
      </c>
      <c r="F153" s="415" t="e">
        <f t="shared" si="18"/>
        <v>#VALUE!</v>
      </c>
    </row>
    <row r="154" spans="1:7" ht="20.399999999999999">
      <c r="A154" s="403" t="s">
        <v>25251</v>
      </c>
      <c r="B154">
        <v>39200</v>
      </c>
      <c r="C154" t="s">
        <v>25252</v>
      </c>
      <c r="D154">
        <v>390</v>
      </c>
      <c r="F154" s="415" t="e">
        <f t="shared" si="18"/>
        <v>#VALUE!</v>
      </c>
    </row>
    <row r="155" spans="1:7" ht="20.399999999999999">
      <c r="A155" s="403" t="s">
        <v>25253</v>
      </c>
      <c r="B155">
        <v>26400</v>
      </c>
      <c r="C155" t="s">
        <v>25254</v>
      </c>
      <c r="D155">
        <v>83</v>
      </c>
      <c r="E155" s="404">
        <v>171110978</v>
      </c>
      <c r="F155" s="415" t="str">
        <f t="shared" si="18"/>
        <v>Í1+*ÅÈ8iÎ</v>
      </c>
      <c r="G155" t="str">
        <f>LEFT(C155,2)</f>
        <v>26</v>
      </c>
    </row>
    <row r="156" spans="1:7" ht="20.399999999999999">
      <c r="A156" s="403" t="s">
        <v>25255</v>
      </c>
      <c r="B156">
        <v>380000</v>
      </c>
      <c r="C156" t="s">
        <v>25256</v>
      </c>
      <c r="D156">
        <v>375</v>
      </c>
      <c r="F156" s="415" t="e">
        <f t="shared" si="18"/>
        <v>#VALUE!</v>
      </c>
    </row>
    <row r="157" spans="1:7" ht="20.399999999999999">
      <c r="A157" s="403" t="s">
        <v>25257</v>
      </c>
      <c r="B157">
        <v>10400</v>
      </c>
      <c r="C157" t="s">
        <v>25258</v>
      </c>
      <c r="D157">
        <v>295</v>
      </c>
      <c r="E157" s="404">
        <v>171107003</v>
      </c>
      <c r="F157" s="415" t="str">
        <f t="shared" si="18"/>
        <v>Í1+'ÂÈ3ZÎ</v>
      </c>
      <c r="G157" t="str">
        <f>LEFT(C157,2)</f>
        <v>04</v>
      </c>
    </row>
    <row r="158" spans="1:7" ht="20.399999999999999">
      <c r="A158" s="403" t="s">
        <v>25259</v>
      </c>
      <c r="B158">
        <v>15200</v>
      </c>
      <c r="C158" t="s">
        <v>25260</v>
      </c>
      <c r="D158">
        <v>416</v>
      </c>
      <c r="F158" s="415" t="e">
        <f t="shared" si="18"/>
        <v>#VALUE!</v>
      </c>
    </row>
    <row r="159" spans="1:7" ht="20.399999999999999">
      <c r="A159" s="403" t="s">
        <v>25261</v>
      </c>
      <c r="B159">
        <v>21600</v>
      </c>
      <c r="C159" t="s">
        <v>25262</v>
      </c>
      <c r="D159">
        <v>60</v>
      </c>
      <c r="E159" s="404">
        <v>171114022</v>
      </c>
      <c r="F159" s="415" t="str">
        <f t="shared" si="18"/>
        <v>Í1+."È2qÎ</v>
      </c>
      <c r="G159" t="str">
        <f>LEFT(C159,2)</f>
        <v>32</v>
      </c>
    </row>
    <row r="160" spans="1:7" ht="20.399999999999999">
      <c r="A160" s="403" t="s">
        <v>25263</v>
      </c>
      <c r="B160">
        <v>16800</v>
      </c>
      <c r="C160" t="s">
        <v>25264</v>
      </c>
      <c r="D160">
        <v>592</v>
      </c>
      <c r="F160" s="415" t="e">
        <f t="shared" si="18"/>
        <v>#VALUE!</v>
      </c>
    </row>
    <row r="161" spans="1:7" ht="20.399999999999999">
      <c r="A161" s="403" t="s">
        <v>25265</v>
      </c>
      <c r="B161">
        <v>15200</v>
      </c>
      <c r="C161" t="s">
        <v>25266</v>
      </c>
      <c r="D161">
        <v>327</v>
      </c>
      <c r="E161" s="404">
        <v>171106706</v>
      </c>
      <c r="F161" s="415" t="str">
        <f t="shared" si="18"/>
        <v>Í1+&amp;fÈ6LÎ</v>
      </c>
      <c r="G161" t="str">
        <f>LEFT(C161,2)</f>
        <v>10</v>
      </c>
    </row>
    <row r="162" spans="1:7" ht="20.399999999999999">
      <c r="A162" s="403" t="s">
        <v>25267</v>
      </c>
      <c r="B162">
        <v>56800</v>
      </c>
      <c r="C162" t="s">
        <v>25268</v>
      </c>
      <c r="D162">
        <v>532</v>
      </c>
      <c r="F162" s="415" t="e">
        <f t="shared" si="18"/>
        <v>#VALUE!</v>
      </c>
    </row>
    <row r="163" spans="1:7" ht="20.399999999999999">
      <c r="A163" s="403" t="s">
        <v>25269</v>
      </c>
      <c r="B163">
        <v>16800</v>
      </c>
      <c r="C163" t="s">
        <v>25270</v>
      </c>
      <c r="D163">
        <v>215</v>
      </c>
      <c r="F163" s="415" t="e">
        <f t="shared" si="18"/>
        <v>#VALUE!</v>
      </c>
    </row>
    <row r="164" spans="1:7" ht="20.399999999999999">
      <c r="A164" s="403" t="s">
        <v>17060</v>
      </c>
      <c r="B164">
        <v>16800</v>
      </c>
      <c r="C164" t="s">
        <v>25271</v>
      </c>
      <c r="D164">
        <v>534</v>
      </c>
      <c r="F164" s="415" t="e">
        <f t="shared" si="18"/>
        <v>#VALUE!</v>
      </c>
    </row>
    <row r="165" spans="1:7" ht="20.399999999999999">
      <c r="A165" s="403" t="s">
        <v>25272</v>
      </c>
      <c r="B165">
        <v>36000</v>
      </c>
      <c r="C165" t="s">
        <v>25273</v>
      </c>
      <c r="D165">
        <v>467</v>
      </c>
      <c r="E165" s="404">
        <v>171112159</v>
      </c>
      <c r="F165" s="415" t="str">
        <f t="shared" si="18"/>
        <v>Í1+,/È9bÎ</v>
      </c>
      <c r="G165" t="str">
        <f t="shared" ref="G165:G167" si="21">LEFT(C165,2)</f>
        <v>24</v>
      </c>
    </row>
    <row r="166" spans="1:7" ht="20.399999999999999">
      <c r="A166" s="403" t="s">
        <v>13178</v>
      </c>
      <c r="B166">
        <v>29600</v>
      </c>
      <c r="C166" t="s">
        <v>25274</v>
      </c>
      <c r="D166">
        <v>468</v>
      </c>
      <c r="E166" s="404">
        <v>171112158</v>
      </c>
      <c r="F166" s="415" t="str">
        <f t="shared" si="18"/>
        <v>Í1+,/È8\Î</v>
      </c>
      <c r="G166" t="str">
        <f t="shared" si="21"/>
        <v>24</v>
      </c>
    </row>
    <row r="167" spans="1:7" ht="20.399999999999999">
      <c r="A167" s="403" t="s">
        <v>25275</v>
      </c>
      <c r="B167">
        <v>4700</v>
      </c>
      <c r="C167" t="s">
        <v>25276</v>
      </c>
      <c r="D167">
        <v>48</v>
      </c>
      <c r="E167" s="404">
        <v>171112156</v>
      </c>
      <c r="F167" s="415" t="str">
        <f t="shared" si="18"/>
        <v>Í1+,/È6PÎ</v>
      </c>
      <c r="G167" t="str">
        <f t="shared" si="21"/>
        <v>24</v>
      </c>
    </row>
    <row r="168" spans="1:7" ht="20.399999999999999">
      <c r="A168" s="403" t="s">
        <v>25277</v>
      </c>
      <c r="B168">
        <v>16800</v>
      </c>
      <c r="C168" t="s">
        <v>25278</v>
      </c>
      <c r="D168">
        <v>555</v>
      </c>
      <c r="F168" s="415" t="e">
        <f t="shared" si="18"/>
        <v>#VALUE!</v>
      </c>
    </row>
    <row r="169" spans="1:7" ht="20.399999999999999">
      <c r="A169" s="403" t="s">
        <v>25279</v>
      </c>
      <c r="B169">
        <v>34400</v>
      </c>
      <c r="C169" t="s">
        <v>25280</v>
      </c>
      <c r="D169">
        <v>486</v>
      </c>
      <c r="F169" s="415" t="e">
        <f t="shared" si="18"/>
        <v>#VALUE!</v>
      </c>
    </row>
    <row r="170" spans="1:7" ht="20.399999999999999">
      <c r="A170" s="403" t="s">
        <v>25281</v>
      </c>
      <c r="B170">
        <v>4700</v>
      </c>
      <c r="C170" t="s">
        <v>25282</v>
      </c>
      <c r="D170">
        <v>190</v>
      </c>
      <c r="F170" s="415" t="e">
        <f t="shared" si="18"/>
        <v>#VALUE!</v>
      </c>
    </row>
    <row r="171" spans="1:7" ht="20.399999999999999">
      <c r="A171" s="403" t="s">
        <v>7592</v>
      </c>
      <c r="B171">
        <v>95200</v>
      </c>
      <c r="C171" t="s">
        <v>25283</v>
      </c>
      <c r="D171">
        <v>533</v>
      </c>
      <c r="F171" s="415" t="e">
        <f t="shared" si="18"/>
        <v>#VALUE!</v>
      </c>
    </row>
    <row r="172" spans="1:7" ht="20.399999999999999">
      <c r="A172" s="403" t="s">
        <v>25284</v>
      </c>
      <c r="B172">
        <v>50400</v>
      </c>
      <c r="C172" t="s">
        <v>25285</v>
      </c>
      <c r="D172">
        <v>214</v>
      </c>
      <c r="F172" s="415" t="e">
        <f t="shared" si="18"/>
        <v>#VALUE!</v>
      </c>
    </row>
    <row r="173" spans="1:7" ht="20.399999999999999">
      <c r="A173" s="403" t="s">
        <v>25286</v>
      </c>
      <c r="B173">
        <v>15200</v>
      </c>
      <c r="C173" t="s">
        <v>25287</v>
      </c>
      <c r="D173">
        <v>574</v>
      </c>
      <c r="F173" s="415" t="e">
        <f t="shared" si="18"/>
        <v>#VALUE!</v>
      </c>
    </row>
    <row r="174" spans="1:7" ht="20.399999999999999">
      <c r="A174" s="403" t="s">
        <v>25288</v>
      </c>
      <c r="B174">
        <v>23200</v>
      </c>
      <c r="C174" t="s">
        <v>25289</v>
      </c>
      <c r="D174">
        <v>40</v>
      </c>
      <c r="F174" s="415" t="e">
        <f t="shared" si="18"/>
        <v>#VALUE!</v>
      </c>
    </row>
    <row r="175" spans="1:7" ht="20.399999999999999">
      <c r="A175" s="403" t="s">
        <v>25290</v>
      </c>
      <c r="B175">
        <v>4700</v>
      </c>
      <c r="C175" t="s">
        <v>25291</v>
      </c>
      <c r="D175">
        <v>24</v>
      </c>
      <c r="E175" s="404">
        <v>171116662</v>
      </c>
      <c r="F175" s="415" t="str">
        <f t="shared" si="18"/>
        <v>Í1+0bÈ2BÎ</v>
      </c>
      <c r="G175" t="str">
        <f t="shared" ref="G175:G178" si="22">LEFT(C175,2)</f>
        <v>40</v>
      </c>
    </row>
    <row r="176" spans="1:7" ht="20.399999999999999">
      <c r="A176" s="403" t="s">
        <v>25292</v>
      </c>
      <c r="B176">
        <v>4700</v>
      </c>
      <c r="C176" t="s">
        <v>25293</v>
      </c>
      <c r="D176">
        <v>325</v>
      </c>
      <c r="E176" s="404">
        <v>171110598</v>
      </c>
      <c r="F176" s="415" t="str">
        <f t="shared" si="18"/>
        <v>Í1+*[È88Î</v>
      </c>
      <c r="G176" t="str">
        <f t="shared" si="22"/>
        <v>06</v>
      </c>
    </row>
    <row r="177" spans="1:7" ht="20.399999999999999">
      <c r="A177" s="403" t="s">
        <v>25294</v>
      </c>
      <c r="B177">
        <v>100000</v>
      </c>
      <c r="C177" t="s">
        <v>25295</v>
      </c>
      <c r="D177">
        <v>444</v>
      </c>
      <c r="E177" s="404">
        <v>171106679</v>
      </c>
      <c r="F177" s="415" t="str">
        <f t="shared" si="18"/>
        <v>Í1+&amp;cÈ9RÎ</v>
      </c>
      <c r="G177" t="str">
        <f t="shared" si="22"/>
        <v>10</v>
      </c>
    </row>
    <row r="178" spans="1:7" ht="20.399999999999999">
      <c r="A178" s="403" t="s">
        <v>25296</v>
      </c>
      <c r="B178">
        <v>2100</v>
      </c>
      <c r="C178" t="s">
        <v>25297</v>
      </c>
      <c r="D178">
        <v>235</v>
      </c>
      <c r="E178" s="404">
        <v>171114758</v>
      </c>
      <c r="F178" s="415" t="str">
        <f t="shared" si="18"/>
        <v>Í1+.kÈ8ÈÎ</v>
      </c>
      <c r="G178" t="str">
        <f t="shared" si="22"/>
        <v>34</v>
      </c>
    </row>
    <row r="179" spans="1:7" ht="20.399999999999999">
      <c r="A179" s="403" t="s">
        <v>25298</v>
      </c>
      <c r="B179">
        <v>727400</v>
      </c>
      <c r="C179" t="s">
        <v>25299</v>
      </c>
      <c r="D179">
        <v>320</v>
      </c>
      <c r="F179" s="415" t="e">
        <f t="shared" si="18"/>
        <v>#VALUE!</v>
      </c>
    </row>
    <row r="180" spans="1:7" ht="20.399999999999999">
      <c r="A180" s="403" t="s">
        <v>25300</v>
      </c>
      <c r="B180">
        <v>31200</v>
      </c>
      <c r="C180" t="s">
        <v>25301</v>
      </c>
      <c r="D180">
        <v>570</v>
      </c>
      <c r="F180" s="415" t="e">
        <f t="shared" si="18"/>
        <v>#VALUE!</v>
      </c>
    </row>
    <row r="181" spans="1:7" ht="20.399999999999999">
      <c r="A181" s="403" t="s">
        <v>25302</v>
      </c>
      <c r="B181">
        <v>15200</v>
      </c>
      <c r="C181" t="s">
        <v>25303</v>
      </c>
      <c r="D181">
        <v>39</v>
      </c>
      <c r="E181" s="404">
        <v>171114581</v>
      </c>
      <c r="F181" s="415" t="str">
        <f t="shared" si="18"/>
        <v>Í1+.ZÈ1}Î</v>
      </c>
      <c r="G181" t="str">
        <f t="shared" ref="G181:G183" si="23">LEFT(C181,2)</f>
        <v>34</v>
      </c>
    </row>
    <row r="182" spans="1:7" ht="20.399999999999999">
      <c r="A182" s="403" t="s">
        <v>25304</v>
      </c>
      <c r="B182">
        <v>10400</v>
      </c>
      <c r="C182" t="s">
        <v>25305</v>
      </c>
      <c r="D182">
        <v>504</v>
      </c>
      <c r="E182" s="404">
        <v>171109608</v>
      </c>
      <c r="F182" s="415" t="str">
        <f t="shared" si="18"/>
        <v>Í1+)\È89Î</v>
      </c>
      <c r="G182" t="str">
        <f t="shared" si="23"/>
        <v>36</v>
      </c>
    </row>
    <row r="183" spans="1:7" ht="20.399999999999999">
      <c r="A183" s="403" t="s">
        <v>25306</v>
      </c>
      <c r="B183">
        <v>12000</v>
      </c>
      <c r="C183" t="s">
        <v>25307</v>
      </c>
      <c r="D183">
        <v>367</v>
      </c>
      <c r="E183" s="404">
        <v>171109729</v>
      </c>
      <c r="F183" s="415" t="str">
        <f t="shared" si="18"/>
        <v>Í1+)hÈ9oÎ</v>
      </c>
      <c r="G183" t="str">
        <f t="shared" si="23"/>
        <v>36</v>
      </c>
    </row>
    <row r="184" spans="1:7" ht="20.399999999999999">
      <c r="A184" s="403" t="s">
        <v>25308</v>
      </c>
      <c r="B184">
        <v>53600</v>
      </c>
      <c r="C184" t="s">
        <v>25309</v>
      </c>
      <c r="D184">
        <v>243</v>
      </c>
      <c r="F184" s="415" t="e">
        <f t="shared" si="18"/>
        <v>#VALUE!</v>
      </c>
    </row>
    <row r="185" spans="1:7" ht="20.399999999999999">
      <c r="A185" s="403" t="s">
        <v>25310</v>
      </c>
      <c r="B185">
        <v>90400</v>
      </c>
      <c r="C185" t="s">
        <v>25311</v>
      </c>
      <c r="D185">
        <v>55</v>
      </c>
      <c r="E185" s="404">
        <v>171116902</v>
      </c>
      <c r="F185" s="415" t="str">
        <f t="shared" si="18"/>
        <v>Í1+0zÈ2;Î</v>
      </c>
      <c r="G185" t="str">
        <f t="shared" ref="G185:G186" si="24">LEFT(C185,2)</f>
        <v>44</v>
      </c>
    </row>
    <row r="186" spans="1:7" ht="20.399999999999999">
      <c r="A186" s="403" t="s">
        <v>25312</v>
      </c>
      <c r="B186">
        <v>47200</v>
      </c>
      <c r="C186" t="s">
        <v>25313</v>
      </c>
      <c r="D186">
        <v>99</v>
      </c>
      <c r="E186" s="404">
        <v>171107167</v>
      </c>
      <c r="F186" s="415" t="str">
        <f t="shared" si="18"/>
        <v>Í1+'0È7KÎ</v>
      </c>
      <c r="G186" t="str">
        <f t="shared" si="24"/>
        <v>04</v>
      </c>
    </row>
    <row r="187" spans="1:7" ht="20.399999999999999">
      <c r="A187" s="403" t="s">
        <v>25314</v>
      </c>
      <c r="B187">
        <v>4700</v>
      </c>
      <c r="C187" t="s">
        <v>25315</v>
      </c>
      <c r="D187">
        <v>514</v>
      </c>
      <c r="F187" s="415" t="e">
        <f t="shared" si="18"/>
        <v>#VALUE!</v>
      </c>
    </row>
    <row r="188" spans="1:7" ht="20.399999999999999">
      <c r="A188" s="403" t="s">
        <v>25316</v>
      </c>
      <c r="B188">
        <v>26400</v>
      </c>
      <c r="C188" t="s">
        <v>25317</v>
      </c>
      <c r="D188">
        <v>192</v>
      </c>
      <c r="E188" s="404">
        <v>171110549</v>
      </c>
      <c r="F188" s="415" t="str">
        <f t="shared" si="18"/>
        <v>Í1+*VÈ9*Î</v>
      </c>
      <c r="G188" t="str">
        <f t="shared" ref="G188:G193" si="25">LEFT(C188,2)</f>
        <v>06</v>
      </c>
    </row>
    <row r="189" spans="1:7" ht="20.399999999999999">
      <c r="A189" s="403" t="s">
        <v>25318</v>
      </c>
      <c r="B189">
        <v>10400</v>
      </c>
      <c r="C189" t="s">
        <v>25319</v>
      </c>
      <c r="D189">
        <v>334</v>
      </c>
      <c r="E189" s="404">
        <v>171115968</v>
      </c>
      <c r="F189" s="415" t="str">
        <f t="shared" si="18"/>
        <v>Í1+/ÄÈ8tÎ</v>
      </c>
      <c r="G189" t="str">
        <f t="shared" si="25"/>
        <v>38</v>
      </c>
    </row>
    <row r="190" spans="1:7" ht="20.399999999999999">
      <c r="A190" s="403" t="s">
        <v>25320</v>
      </c>
      <c r="B190">
        <v>10400</v>
      </c>
      <c r="C190" t="s">
        <v>25321</v>
      </c>
      <c r="D190">
        <v>236</v>
      </c>
      <c r="E190" s="404">
        <v>171115909</v>
      </c>
      <c r="F190" s="415" t="str">
        <f t="shared" si="18"/>
        <v>Í1+/zÈ9bÎ</v>
      </c>
      <c r="G190" t="str">
        <f t="shared" si="25"/>
        <v>38</v>
      </c>
    </row>
    <row r="191" spans="1:7" ht="20.399999999999999">
      <c r="A191" s="403" t="s">
        <v>25322</v>
      </c>
      <c r="B191">
        <v>13600</v>
      </c>
      <c r="C191" t="s">
        <v>25323</v>
      </c>
      <c r="D191">
        <v>237</v>
      </c>
      <c r="E191" s="404">
        <v>171115910</v>
      </c>
      <c r="F191" s="415" t="str">
        <f t="shared" si="18"/>
        <v>Í1+/{È00Î</v>
      </c>
      <c r="G191" t="str">
        <f t="shared" si="25"/>
        <v>38</v>
      </c>
    </row>
    <row r="192" spans="1:7" ht="20.399999999999999">
      <c r="A192" s="403" t="s">
        <v>25324</v>
      </c>
      <c r="B192">
        <v>34400</v>
      </c>
      <c r="C192" t="s">
        <v>25325</v>
      </c>
      <c r="D192">
        <v>96</v>
      </c>
      <c r="E192" s="404">
        <v>171109962</v>
      </c>
      <c r="F192" s="415" t="str">
        <f t="shared" si="18"/>
        <v>Í1+)ÄÈ2&gt;Î</v>
      </c>
      <c r="G192" t="str">
        <f t="shared" si="25"/>
        <v>36</v>
      </c>
    </row>
    <row r="193" spans="1:7" ht="20.399999999999999">
      <c r="A193" s="403" t="s">
        <v>25326</v>
      </c>
      <c r="B193">
        <v>20000</v>
      </c>
      <c r="C193" t="s">
        <v>25327</v>
      </c>
      <c r="D193">
        <v>354</v>
      </c>
      <c r="E193" s="404">
        <v>171115981</v>
      </c>
      <c r="F193" s="415" t="str">
        <f t="shared" si="18"/>
        <v>Í1+/ÆÈ1RÎ</v>
      </c>
      <c r="G193" t="str">
        <f t="shared" si="25"/>
        <v>38</v>
      </c>
    </row>
    <row r="194" spans="1:7" ht="20.399999999999999">
      <c r="A194" s="403" t="s">
        <v>25328</v>
      </c>
      <c r="B194">
        <v>21600</v>
      </c>
      <c r="C194" t="s">
        <v>25329</v>
      </c>
      <c r="D194">
        <v>380</v>
      </c>
      <c r="F194" s="415" t="e">
        <f t="shared" si="18"/>
        <v>#VALUE!</v>
      </c>
    </row>
    <row r="195" spans="1:7" ht="20.399999999999999">
      <c r="A195" s="403" t="s">
        <v>25330</v>
      </c>
      <c r="B195">
        <v>16800</v>
      </c>
      <c r="C195" t="s">
        <v>25331</v>
      </c>
      <c r="D195">
        <v>26</v>
      </c>
      <c r="E195" s="404">
        <v>171114038</v>
      </c>
      <c r="F195" s="415" t="str">
        <f t="shared" ref="F195:F258" si="26">Code128(E195)</f>
        <v>Í1+.#È82Î</v>
      </c>
      <c r="G195" t="str">
        <f t="shared" ref="G195:G200" si="27">LEFT(C195,2)</f>
        <v>32</v>
      </c>
    </row>
    <row r="196" spans="1:7" ht="20.399999999999999">
      <c r="A196" s="403" t="s">
        <v>25332</v>
      </c>
      <c r="B196">
        <v>10400</v>
      </c>
      <c r="C196" t="s">
        <v>25333</v>
      </c>
      <c r="D196">
        <v>458</v>
      </c>
      <c r="E196" s="404">
        <v>171114956</v>
      </c>
      <c r="F196" s="415" t="str">
        <f t="shared" si="26"/>
        <v>Í1+.ÃÈ6aÎ</v>
      </c>
      <c r="G196" t="str">
        <f t="shared" si="27"/>
        <v>34</v>
      </c>
    </row>
    <row r="197" spans="1:7" ht="20.399999999999999">
      <c r="A197" s="403" t="s">
        <v>25334</v>
      </c>
      <c r="B197">
        <v>20000</v>
      </c>
      <c r="C197" t="s">
        <v>25335</v>
      </c>
      <c r="D197">
        <v>7</v>
      </c>
      <c r="E197" s="404">
        <v>171111294</v>
      </c>
      <c r="F197" s="415" t="str">
        <f t="shared" si="26"/>
        <v>Í1++=È4yÎ</v>
      </c>
      <c r="G197" t="str">
        <f t="shared" si="27"/>
        <v>26</v>
      </c>
    </row>
    <row r="198" spans="1:7" ht="20.399999999999999">
      <c r="A198" s="403" t="s">
        <v>3373</v>
      </c>
      <c r="B198">
        <v>32800</v>
      </c>
      <c r="C198" t="s">
        <v>25336</v>
      </c>
      <c r="D198">
        <v>298</v>
      </c>
      <c r="E198" s="404">
        <v>171111761</v>
      </c>
      <c r="F198" s="415" t="str">
        <f t="shared" si="26"/>
        <v>Í1++lÈ1UÎ</v>
      </c>
      <c r="G198" t="str">
        <f t="shared" si="27"/>
        <v>24</v>
      </c>
    </row>
    <row r="199" spans="1:7" ht="20.399999999999999">
      <c r="A199" s="403" t="s">
        <v>25337</v>
      </c>
      <c r="B199">
        <v>56800</v>
      </c>
      <c r="C199" t="s">
        <v>25338</v>
      </c>
      <c r="D199">
        <v>447</v>
      </c>
      <c r="E199" s="404">
        <v>171107295</v>
      </c>
      <c r="F199" s="415" t="str">
        <f t="shared" si="26"/>
        <v>Í1+'=È5sÎ</v>
      </c>
      <c r="G199" t="str">
        <f t="shared" si="27"/>
        <v>04</v>
      </c>
    </row>
    <row r="200" spans="1:7" ht="20.399999999999999">
      <c r="A200" s="403" t="s">
        <v>25339</v>
      </c>
      <c r="B200">
        <v>13600</v>
      </c>
      <c r="C200" t="s">
        <v>25340</v>
      </c>
      <c r="D200">
        <v>459</v>
      </c>
      <c r="E200" s="404">
        <v>171114957</v>
      </c>
      <c r="F200" s="415" t="str">
        <f t="shared" si="26"/>
        <v>Í1+.ÃÈ7gÎ</v>
      </c>
      <c r="G200" t="str">
        <f t="shared" si="27"/>
        <v>34</v>
      </c>
    </row>
    <row r="201" spans="1:7" ht="20.399999999999999">
      <c r="A201" s="403" t="s">
        <v>25341</v>
      </c>
      <c r="B201">
        <v>32800</v>
      </c>
      <c r="C201" t="s">
        <v>25342</v>
      </c>
      <c r="D201">
        <v>594</v>
      </c>
      <c r="F201" s="415" t="e">
        <f t="shared" si="26"/>
        <v>#VALUE!</v>
      </c>
    </row>
    <row r="202" spans="1:7" ht="20.399999999999999">
      <c r="A202" s="403" t="s">
        <v>25343</v>
      </c>
      <c r="B202">
        <v>36000</v>
      </c>
      <c r="C202" t="s">
        <v>25344</v>
      </c>
      <c r="D202">
        <v>576</v>
      </c>
      <c r="F202" s="415" t="e">
        <f t="shared" si="26"/>
        <v>#VALUE!</v>
      </c>
    </row>
    <row r="203" spans="1:7" ht="20.399999999999999">
      <c r="A203" s="403" t="s">
        <v>25345</v>
      </c>
      <c r="B203">
        <v>31200</v>
      </c>
      <c r="C203" t="s">
        <v>25346</v>
      </c>
      <c r="D203">
        <v>439</v>
      </c>
      <c r="E203" s="404">
        <v>171116092</v>
      </c>
      <c r="F203" s="415" t="str">
        <f t="shared" si="26"/>
        <v>Í1+0)È2,Î</v>
      </c>
      <c r="G203" t="str">
        <f t="shared" ref="G203:G205" si="28">LEFT(C203,2)</f>
        <v>38</v>
      </c>
    </row>
    <row r="204" spans="1:7" ht="20.399999999999999">
      <c r="A204" s="403" t="s">
        <v>25347</v>
      </c>
      <c r="B204">
        <v>16800</v>
      </c>
      <c r="C204" t="s">
        <v>25348</v>
      </c>
      <c r="D204">
        <v>140</v>
      </c>
      <c r="E204" s="404">
        <v>171111764</v>
      </c>
      <c r="F204" s="415" t="str">
        <f t="shared" si="26"/>
        <v>Í1++lÈ4gÎ</v>
      </c>
      <c r="G204" t="str">
        <f t="shared" si="28"/>
        <v>24</v>
      </c>
    </row>
    <row r="205" spans="1:7" ht="20.399999999999999">
      <c r="A205" s="403" t="s">
        <v>25349</v>
      </c>
      <c r="B205">
        <v>15200</v>
      </c>
      <c r="C205" t="s">
        <v>25350</v>
      </c>
      <c r="D205">
        <v>395</v>
      </c>
      <c r="E205" s="404">
        <v>171111923</v>
      </c>
      <c r="F205" s="415" t="str">
        <f t="shared" si="26"/>
        <v>Í1++|È3:Î</v>
      </c>
      <c r="G205" t="str">
        <f t="shared" si="28"/>
        <v>24</v>
      </c>
    </row>
    <row r="206" spans="1:7" ht="20.399999999999999">
      <c r="A206" s="403" t="s">
        <v>25351</v>
      </c>
      <c r="B206">
        <v>13600</v>
      </c>
      <c r="C206" t="s">
        <v>25352</v>
      </c>
      <c r="D206">
        <v>133</v>
      </c>
      <c r="F206" s="415" t="e">
        <f t="shared" si="26"/>
        <v>#VALUE!</v>
      </c>
    </row>
    <row r="207" spans="1:7" ht="20.399999999999999">
      <c r="A207" s="403" t="s">
        <v>25353</v>
      </c>
      <c r="B207">
        <v>7200</v>
      </c>
      <c r="C207" t="s">
        <v>25354</v>
      </c>
      <c r="D207">
        <v>284</v>
      </c>
      <c r="E207" s="404">
        <v>171115939</v>
      </c>
      <c r="F207" s="415" t="str">
        <f t="shared" si="26"/>
        <v>Í1+/}È9nÎ</v>
      </c>
      <c r="G207" t="str">
        <f t="shared" ref="G207:G208" si="29">LEFT(C207,2)</f>
        <v>38</v>
      </c>
    </row>
    <row r="208" spans="1:7" ht="20.399999999999999">
      <c r="A208" s="403" t="s">
        <v>25355</v>
      </c>
      <c r="B208">
        <v>12000</v>
      </c>
      <c r="C208" t="s">
        <v>25356</v>
      </c>
      <c r="D208">
        <v>303</v>
      </c>
      <c r="E208" s="404">
        <v>171114235</v>
      </c>
      <c r="F208" s="415" t="str">
        <f t="shared" si="26"/>
        <v>Í1+.7È5pÎ</v>
      </c>
      <c r="G208" t="str">
        <f t="shared" si="29"/>
        <v>32</v>
      </c>
    </row>
    <row r="209" spans="1:7" ht="20.399999999999999">
      <c r="A209" s="403" t="s">
        <v>25357</v>
      </c>
      <c r="B209">
        <v>15200</v>
      </c>
      <c r="C209" t="s">
        <v>25358</v>
      </c>
      <c r="D209">
        <v>43</v>
      </c>
      <c r="F209" s="415" t="e">
        <f t="shared" si="26"/>
        <v>#VALUE!</v>
      </c>
    </row>
    <row r="210" spans="1:7" ht="20.399999999999999">
      <c r="A210" s="403" t="s">
        <v>25359</v>
      </c>
      <c r="B210">
        <v>196200</v>
      </c>
      <c r="C210" t="s">
        <v>25360</v>
      </c>
      <c r="D210">
        <v>518</v>
      </c>
      <c r="F210" s="415" t="e">
        <f t="shared" si="26"/>
        <v>#VALUE!</v>
      </c>
    </row>
    <row r="211" spans="1:7" ht="20.399999999999999">
      <c r="A211" s="403" t="s">
        <v>25361</v>
      </c>
      <c r="B211">
        <v>20000</v>
      </c>
      <c r="C211" t="s">
        <v>25362</v>
      </c>
      <c r="D211">
        <v>290</v>
      </c>
      <c r="E211" s="404">
        <v>171110575</v>
      </c>
      <c r="F211" s="415" t="str">
        <f t="shared" si="26"/>
        <v>Í1+*YÈ5ÉÎ</v>
      </c>
      <c r="G211" t="str">
        <f>LEFT(C211,2)</f>
        <v>06</v>
      </c>
    </row>
    <row r="212" spans="1:7" ht="20.399999999999999">
      <c r="A212" s="403" t="s">
        <v>25363</v>
      </c>
      <c r="B212">
        <v>4700</v>
      </c>
      <c r="C212" t="s">
        <v>25364</v>
      </c>
      <c r="D212">
        <v>349</v>
      </c>
      <c r="F212" s="415" t="e">
        <f t="shared" si="26"/>
        <v>#VALUE!</v>
      </c>
    </row>
    <row r="213" spans="1:7" ht="20.399999999999999">
      <c r="A213" s="403" t="s">
        <v>25365</v>
      </c>
      <c r="B213">
        <v>13600</v>
      </c>
      <c r="C213" t="s">
        <v>25366</v>
      </c>
      <c r="D213">
        <v>116</v>
      </c>
      <c r="F213" s="415" t="e">
        <f t="shared" si="26"/>
        <v>#VALUE!</v>
      </c>
    </row>
    <row r="214" spans="1:7" ht="20.399999999999999">
      <c r="A214" s="403" t="s">
        <v>25367</v>
      </c>
      <c r="B214">
        <v>24800</v>
      </c>
      <c r="C214" t="s">
        <v>25368</v>
      </c>
      <c r="D214">
        <v>37</v>
      </c>
      <c r="E214" s="404">
        <v>171112155</v>
      </c>
      <c r="F214" s="415" t="str">
        <f t="shared" si="26"/>
        <v>Í1+,/È5JÎ</v>
      </c>
      <c r="G214" t="str">
        <f>LEFT(C214,2)</f>
        <v>24</v>
      </c>
    </row>
    <row r="215" spans="1:7" ht="20.399999999999999">
      <c r="A215" s="403" t="s">
        <v>25369</v>
      </c>
      <c r="B215">
        <v>3400</v>
      </c>
      <c r="C215" t="s">
        <v>25370</v>
      </c>
      <c r="D215">
        <v>182</v>
      </c>
      <c r="F215" s="415" t="e">
        <f t="shared" si="26"/>
        <v>#VALUE!</v>
      </c>
    </row>
    <row r="216" spans="1:7" ht="20.399999999999999">
      <c r="A216" s="403" t="s">
        <v>25371</v>
      </c>
      <c r="B216">
        <v>21600</v>
      </c>
      <c r="C216" t="s">
        <v>25372</v>
      </c>
      <c r="D216">
        <v>170</v>
      </c>
      <c r="E216" s="404">
        <v>171111243</v>
      </c>
      <c r="F216" s="415" t="str">
        <f t="shared" si="26"/>
        <v>Í1++8È3_Î</v>
      </c>
      <c r="G216" t="str">
        <f t="shared" ref="G216:G219" si="30">LEFT(C216,2)</f>
        <v>26</v>
      </c>
    </row>
    <row r="217" spans="1:7" ht="20.399999999999999">
      <c r="A217" s="403" t="s">
        <v>25373</v>
      </c>
      <c r="B217">
        <v>7200</v>
      </c>
      <c r="C217" t="s">
        <v>25374</v>
      </c>
      <c r="D217">
        <v>309</v>
      </c>
      <c r="E217" s="404">
        <v>171111974</v>
      </c>
      <c r="F217" s="415" t="str">
        <f t="shared" si="26"/>
        <v>Í1++ÅÈ4TÎ</v>
      </c>
      <c r="G217" t="str">
        <f t="shared" si="30"/>
        <v>24</v>
      </c>
    </row>
    <row r="218" spans="1:7" ht="20.399999999999999">
      <c r="A218" s="403" t="s">
        <v>25375</v>
      </c>
      <c r="B218">
        <v>106400</v>
      </c>
      <c r="C218" t="s">
        <v>25376</v>
      </c>
      <c r="D218">
        <v>246</v>
      </c>
      <c r="E218" s="404">
        <v>171110550</v>
      </c>
      <c r="F218" s="415" t="str">
        <f t="shared" si="26"/>
        <v>Í1+*WÈ0_Î</v>
      </c>
      <c r="G218" t="str">
        <f t="shared" si="30"/>
        <v>06</v>
      </c>
    </row>
    <row r="219" spans="1:7" ht="20.399999999999999">
      <c r="A219" s="403" t="s">
        <v>5234</v>
      </c>
      <c r="B219">
        <v>23200</v>
      </c>
      <c r="C219" t="s">
        <v>25377</v>
      </c>
      <c r="D219">
        <v>120</v>
      </c>
      <c r="E219" s="404">
        <v>171116733</v>
      </c>
      <c r="F219" s="415" t="str">
        <f t="shared" si="26"/>
        <v>Í1+0iÈ3dÎ</v>
      </c>
      <c r="G219" t="str">
        <f t="shared" si="30"/>
        <v>40</v>
      </c>
    </row>
    <row r="220" spans="1:7" ht="20.399999999999999">
      <c r="A220" s="403" t="s">
        <v>25378</v>
      </c>
      <c r="B220">
        <v>16800</v>
      </c>
      <c r="C220" t="s">
        <v>25379</v>
      </c>
      <c r="D220">
        <v>573</v>
      </c>
      <c r="F220" s="415" t="e">
        <f t="shared" si="26"/>
        <v>#VALUE!</v>
      </c>
    </row>
    <row r="221" spans="1:7" ht="20.399999999999999">
      <c r="A221" s="403" t="s">
        <v>25380</v>
      </c>
      <c r="B221">
        <v>7200</v>
      </c>
      <c r="C221" t="s">
        <v>25381</v>
      </c>
      <c r="D221">
        <v>84</v>
      </c>
      <c r="E221" s="404">
        <v>171115821</v>
      </c>
      <c r="F221" s="415" t="str">
        <f t="shared" si="26"/>
        <v>Í1+/rÈ1yÎ</v>
      </c>
      <c r="G221" t="str">
        <f t="shared" ref="G221:G222" si="31">LEFT(C221,2)</f>
        <v>38</v>
      </c>
    </row>
    <row r="222" spans="1:7" ht="20.399999999999999">
      <c r="A222" s="403" t="s">
        <v>25382</v>
      </c>
      <c r="B222">
        <v>15200</v>
      </c>
      <c r="C222" t="s">
        <v>25383</v>
      </c>
      <c r="D222">
        <v>34</v>
      </c>
      <c r="E222" s="404">
        <v>171110836</v>
      </c>
      <c r="F222" s="415" t="str">
        <f t="shared" si="26"/>
        <v>Í1+*sÈ6%Î</v>
      </c>
      <c r="G222" t="str">
        <f t="shared" si="31"/>
        <v>06</v>
      </c>
    </row>
    <row r="223" spans="1:7" ht="20.399999999999999">
      <c r="A223" s="403" t="s">
        <v>25384</v>
      </c>
      <c r="B223">
        <v>3400</v>
      </c>
      <c r="C223" t="s">
        <v>25385</v>
      </c>
      <c r="D223">
        <v>500</v>
      </c>
      <c r="F223" s="415" t="e">
        <f t="shared" si="26"/>
        <v>#VALUE!</v>
      </c>
    </row>
    <row r="224" spans="1:7" ht="20.399999999999999">
      <c r="A224" s="403" t="s">
        <v>25386</v>
      </c>
      <c r="B224">
        <v>3400</v>
      </c>
      <c r="C224" t="s">
        <v>25387</v>
      </c>
      <c r="D224">
        <v>572</v>
      </c>
      <c r="F224" s="415" t="e">
        <f t="shared" si="26"/>
        <v>#VALUE!</v>
      </c>
    </row>
    <row r="225" spans="1:7" ht="20.399999999999999">
      <c r="A225" s="403" t="s">
        <v>25388</v>
      </c>
      <c r="B225">
        <v>7200</v>
      </c>
      <c r="C225" t="s">
        <v>25389</v>
      </c>
      <c r="D225">
        <v>581</v>
      </c>
      <c r="F225" s="415" t="e">
        <f t="shared" si="26"/>
        <v>#VALUE!</v>
      </c>
    </row>
    <row r="226" spans="1:7" ht="20.399999999999999">
      <c r="A226" s="403" t="s">
        <v>25390</v>
      </c>
      <c r="B226">
        <v>12000</v>
      </c>
      <c r="C226" t="s">
        <v>25391</v>
      </c>
      <c r="D226">
        <v>38</v>
      </c>
      <c r="F226" s="415" t="e">
        <f t="shared" si="26"/>
        <v>#VALUE!</v>
      </c>
    </row>
    <row r="227" spans="1:7" ht="20.399999999999999">
      <c r="A227" s="403" t="s">
        <v>25392</v>
      </c>
      <c r="B227">
        <v>13600</v>
      </c>
      <c r="C227" t="s">
        <v>25393</v>
      </c>
      <c r="D227">
        <v>217</v>
      </c>
      <c r="E227" s="404">
        <v>171111805</v>
      </c>
      <c r="F227" s="415" t="str">
        <f t="shared" si="26"/>
        <v>Í1++pÈ5}Î</v>
      </c>
      <c r="G227" t="str">
        <f t="shared" ref="G227:G228" si="32">LEFT(C227,2)</f>
        <v>24</v>
      </c>
    </row>
    <row r="228" spans="1:7" ht="20.399999999999999">
      <c r="A228" s="403" t="s">
        <v>25394</v>
      </c>
      <c r="B228">
        <v>36000</v>
      </c>
      <c r="C228" t="s">
        <v>25395</v>
      </c>
      <c r="D228">
        <v>372</v>
      </c>
      <c r="E228" s="404">
        <v>171114877</v>
      </c>
      <c r="F228" s="415" t="str">
        <f t="shared" si="26"/>
        <v>Í1+.wÈ7GÎ</v>
      </c>
      <c r="G228" t="str">
        <f t="shared" si="32"/>
        <v>34</v>
      </c>
    </row>
    <row r="229" spans="1:7" ht="20.399999999999999">
      <c r="A229" s="403" t="s">
        <v>25396</v>
      </c>
      <c r="B229">
        <v>36000</v>
      </c>
      <c r="C229" t="s">
        <v>25397</v>
      </c>
      <c r="D229">
        <v>387</v>
      </c>
      <c r="F229" s="415" t="e">
        <f t="shared" si="26"/>
        <v>#VALUE!</v>
      </c>
    </row>
    <row r="230" spans="1:7" ht="20.399999999999999">
      <c r="A230" s="403" t="s">
        <v>25398</v>
      </c>
      <c r="B230">
        <v>29600</v>
      </c>
      <c r="C230" t="s">
        <v>25399</v>
      </c>
      <c r="D230">
        <v>518</v>
      </c>
      <c r="F230" s="415" t="e">
        <f t="shared" si="26"/>
        <v>#VALUE!</v>
      </c>
    </row>
    <row r="231" spans="1:7" ht="20.399999999999999">
      <c r="A231" s="403" t="s">
        <v>25400</v>
      </c>
      <c r="B231">
        <v>10400</v>
      </c>
      <c r="C231" t="s">
        <v>25401</v>
      </c>
      <c r="D231">
        <v>526</v>
      </c>
      <c r="F231" s="415" t="e">
        <f t="shared" si="26"/>
        <v>#VALUE!</v>
      </c>
    </row>
    <row r="232" spans="1:7" ht="20.399999999999999">
      <c r="A232" s="403" t="s">
        <v>359</v>
      </c>
      <c r="B232">
        <v>26600</v>
      </c>
      <c r="C232" t="s">
        <v>24933</v>
      </c>
      <c r="D232">
        <v>209</v>
      </c>
      <c r="E232" s="404">
        <v>171116978</v>
      </c>
      <c r="F232" s="415" t="str">
        <f t="shared" si="26"/>
        <v>Í1+0ÅÈ8{Î</v>
      </c>
      <c r="G232" t="str">
        <f t="shared" ref="G232:G233" si="33">LEFT(C232,2)</f>
        <v>22</v>
      </c>
    </row>
    <row r="233" spans="1:7" ht="20.399999999999999">
      <c r="A233" s="403" t="s">
        <v>25402</v>
      </c>
      <c r="B233">
        <v>23200</v>
      </c>
      <c r="C233" t="s">
        <v>25403</v>
      </c>
      <c r="D233">
        <v>94</v>
      </c>
      <c r="E233" s="404">
        <v>171116711</v>
      </c>
      <c r="F233" s="415" t="str">
        <f t="shared" si="26"/>
        <v>Í1+0gÈ1PÎ</v>
      </c>
      <c r="G233" t="str">
        <f t="shared" si="33"/>
        <v>40</v>
      </c>
    </row>
    <row r="234" spans="1:7" ht="20.399999999999999">
      <c r="A234" s="403" t="s">
        <v>25404</v>
      </c>
      <c r="B234">
        <v>12000</v>
      </c>
      <c r="C234" t="s">
        <v>25405</v>
      </c>
      <c r="D234">
        <v>441</v>
      </c>
      <c r="F234" s="415" t="e">
        <f t="shared" si="26"/>
        <v>#VALUE!</v>
      </c>
    </row>
    <row r="235" spans="1:7" ht="20.399999999999999">
      <c r="A235" s="403" t="s">
        <v>25406</v>
      </c>
      <c r="B235">
        <v>3400</v>
      </c>
      <c r="C235" t="s">
        <v>25407</v>
      </c>
      <c r="D235">
        <v>443</v>
      </c>
      <c r="F235" s="415" t="e">
        <f t="shared" si="26"/>
        <v>#VALUE!</v>
      </c>
    </row>
    <row r="236" spans="1:7" ht="20.399999999999999">
      <c r="A236" s="403" t="s">
        <v>25408</v>
      </c>
      <c r="B236">
        <v>42400</v>
      </c>
      <c r="C236" t="s">
        <v>25409</v>
      </c>
      <c r="D236">
        <v>444</v>
      </c>
      <c r="F236" s="415" t="e">
        <f t="shared" si="26"/>
        <v>#VALUE!</v>
      </c>
    </row>
    <row r="237" spans="1:7" ht="20.399999999999999">
      <c r="A237" s="403" t="s">
        <v>25410</v>
      </c>
      <c r="B237">
        <v>3400</v>
      </c>
      <c r="C237" t="s">
        <v>25411</v>
      </c>
      <c r="D237">
        <v>6</v>
      </c>
      <c r="E237" s="404">
        <v>171110821</v>
      </c>
      <c r="F237" s="415" t="str">
        <f t="shared" si="26"/>
        <v>Í1+*rÈ1jÎ</v>
      </c>
      <c r="G237" t="str">
        <f>LEFT(C237,2)</f>
        <v>06</v>
      </c>
    </row>
    <row r="238" spans="1:7" ht="20.399999999999999">
      <c r="A238" s="403" t="s">
        <v>25412</v>
      </c>
      <c r="B238">
        <v>4700</v>
      </c>
      <c r="C238" t="s">
        <v>25413</v>
      </c>
      <c r="D238">
        <v>48</v>
      </c>
      <c r="F238" s="415" t="e">
        <f t="shared" si="26"/>
        <v>#VALUE!</v>
      </c>
    </row>
    <row r="239" spans="1:7" ht="20.399999999999999">
      <c r="A239" s="403" t="s">
        <v>25414</v>
      </c>
      <c r="B239">
        <v>10400</v>
      </c>
      <c r="C239" t="s">
        <v>25415</v>
      </c>
      <c r="D239">
        <v>557</v>
      </c>
      <c r="E239" s="404">
        <v>171109557</v>
      </c>
      <c r="F239" s="415" t="str">
        <f t="shared" si="26"/>
        <v>Í1+)WÈ7ÊÎ</v>
      </c>
      <c r="G239" t="str">
        <f>LEFT(C239,2)</f>
        <v>36</v>
      </c>
    </row>
    <row r="240" spans="1:7" ht="20.399999999999999">
      <c r="A240" s="403" t="s">
        <v>25416</v>
      </c>
      <c r="B240">
        <v>3400</v>
      </c>
      <c r="C240" t="s">
        <v>25417</v>
      </c>
      <c r="D240">
        <v>521</v>
      </c>
      <c r="F240" s="415" t="e">
        <f t="shared" si="26"/>
        <v>#VALUE!</v>
      </c>
    </row>
    <row r="241" spans="1:7" ht="20.399999999999999">
      <c r="A241" s="403" t="s">
        <v>25418</v>
      </c>
      <c r="B241">
        <v>20000</v>
      </c>
      <c r="C241" t="s">
        <v>25419</v>
      </c>
      <c r="D241">
        <v>104</v>
      </c>
      <c r="E241" s="404">
        <v>171109954</v>
      </c>
      <c r="F241" s="415" t="str">
        <f t="shared" si="26"/>
        <v>Í1+)ÃÈ4FÎ</v>
      </c>
      <c r="G241" t="str">
        <f t="shared" ref="G241:G242" si="34">LEFT(C241,2)</f>
        <v>36</v>
      </c>
    </row>
    <row r="242" spans="1:7" ht="20.399999999999999">
      <c r="A242" s="403" t="s">
        <v>25420</v>
      </c>
      <c r="B242">
        <v>15200</v>
      </c>
      <c r="C242" t="s">
        <v>25421</v>
      </c>
      <c r="D242">
        <v>106</v>
      </c>
      <c r="E242" s="404">
        <v>171109952</v>
      </c>
      <c r="F242" s="415" t="str">
        <f t="shared" si="26"/>
        <v>Í1+)ÃÈ2:Î</v>
      </c>
      <c r="G242" t="str">
        <f t="shared" si="34"/>
        <v>36</v>
      </c>
    </row>
    <row r="243" spans="1:7" ht="20.399999999999999">
      <c r="A243" s="403" t="s">
        <v>25422</v>
      </c>
      <c r="B243">
        <v>13600</v>
      </c>
      <c r="C243" t="s">
        <v>25423</v>
      </c>
      <c r="D243">
        <v>198</v>
      </c>
      <c r="F243" s="415" t="e">
        <f t="shared" si="26"/>
        <v>#VALUE!</v>
      </c>
    </row>
    <row r="244" spans="1:7" ht="20.399999999999999">
      <c r="A244" s="403" t="s">
        <v>25424</v>
      </c>
      <c r="B244">
        <v>48800</v>
      </c>
      <c r="C244" t="s">
        <v>25425</v>
      </c>
      <c r="D244">
        <v>233</v>
      </c>
      <c r="E244" s="404">
        <v>171110605</v>
      </c>
      <c r="F244" s="415" t="str">
        <f t="shared" si="26"/>
        <v>Í1+*\È5*Î</v>
      </c>
      <c r="G244" t="str">
        <f t="shared" ref="G244:G251" si="35">LEFT(C244,2)</f>
        <v>06</v>
      </c>
    </row>
    <row r="245" spans="1:7" ht="20.399999999999999">
      <c r="A245" s="403" t="s">
        <v>25426</v>
      </c>
      <c r="B245">
        <v>144800</v>
      </c>
      <c r="C245" t="s">
        <v>25427</v>
      </c>
      <c r="D245">
        <v>16</v>
      </c>
      <c r="E245" s="404">
        <v>171110031</v>
      </c>
      <c r="F245" s="415" t="str">
        <f t="shared" si="26"/>
        <v>Í1+*#È1cÎ</v>
      </c>
      <c r="G245" t="str">
        <f t="shared" si="35"/>
        <v>36</v>
      </c>
    </row>
    <row r="246" spans="1:7" ht="20.399999999999999">
      <c r="A246" s="403" t="s">
        <v>25428</v>
      </c>
      <c r="B246">
        <v>58400</v>
      </c>
      <c r="C246" t="s">
        <v>25429</v>
      </c>
      <c r="D246">
        <v>259</v>
      </c>
      <c r="E246" s="404">
        <v>171110546</v>
      </c>
      <c r="F246" s="415" t="str">
        <f t="shared" si="26"/>
        <v>Í1+*VÈ6ÃÎ</v>
      </c>
      <c r="G246" t="str">
        <f t="shared" si="35"/>
        <v>06</v>
      </c>
    </row>
    <row r="247" spans="1:7" ht="20.399999999999999">
      <c r="A247" s="403" t="s">
        <v>25430</v>
      </c>
      <c r="B247">
        <v>16800</v>
      </c>
      <c r="C247" t="s">
        <v>25431</v>
      </c>
      <c r="D247">
        <v>58</v>
      </c>
      <c r="E247" s="404">
        <v>171116694</v>
      </c>
      <c r="F247" s="415" t="str">
        <f t="shared" si="26"/>
        <v>Í1+0eÈ4ZÎ</v>
      </c>
      <c r="G247" t="str">
        <f t="shared" si="35"/>
        <v>40</v>
      </c>
    </row>
    <row r="248" spans="1:7" ht="20.399999999999999">
      <c r="A248" s="403" t="s">
        <v>25432</v>
      </c>
      <c r="B248">
        <v>15200</v>
      </c>
      <c r="C248" t="s">
        <v>25433</v>
      </c>
      <c r="D248">
        <v>212</v>
      </c>
      <c r="E248" s="404">
        <v>171112166</v>
      </c>
      <c r="F248" s="415" t="str">
        <f t="shared" si="26"/>
        <v>Í1+,0È6TÎ</v>
      </c>
      <c r="G248" t="str">
        <f t="shared" si="35"/>
        <v>24</v>
      </c>
    </row>
    <row r="249" spans="1:7" ht="20.399999999999999">
      <c r="A249" s="403" t="s">
        <v>400</v>
      </c>
      <c r="B249">
        <v>897000</v>
      </c>
      <c r="C249" t="s">
        <v>24934</v>
      </c>
      <c r="D249">
        <v>250</v>
      </c>
      <c r="E249" s="404">
        <v>171117016</v>
      </c>
      <c r="F249" s="415" t="str">
        <f t="shared" si="26"/>
        <v>Í1+1!È6'Î</v>
      </c>
      <c r="G249" t="str">
        <f t="shared" si="35"/>
        <v>22</v>
      </c>
    </row>
    <row r="250" spans="1:7" ht="20.399999999999999">
      <c r="A250" s="403" t="s">
        <v>11599</v>
      </c>
      <c r="B250">
        <v>164000</v>
      </c>
      <c r="C250" t="s">
        <v>25434</v>
      </c>
      <c r="D250">
        <v>301</v>
      </c>
      <c r="E250" s="404">
        <v>171110587</v>
      </c>
      <c r="F250" s="415" t="str">
        <f t="shared" si="26"/>
        <v>Í1+*ZÈ7.Î</v>
      </c>
      <c r="G250" t="str">
        <f t="shared" si="35"/>
        <v>06</v>
      </c>
    </row>
    <row r="251" spans="1:7" ht="20.399999999999999">
      <c r="A251" s="403" t="s">
        <v>25435</v>
      </c>
      <c r="B251">
        <v>24800</v>
      </c>
      <c r="C251" t="s">
        <v>25436</v>
      </c>
      <c r="D251">
        <v>67</v>
      </c>
      <c r="E251" s="404">
        <v>171109989</v>
      </c>
      <c r="F251" s="415" t="str">
        <f t="shared" si="26"/>
        <v>Í1+)ÆÈ9pÎ</v>
      </c>
      <c r="G251" t="str">
        <f t="shared" si="35"/>
        <v>36</v>
      </c>
    </row>
    <row r="252" spans="1:7" ht="20.399999999999999">
      <c r="A252" s="403" t="s">
        <v>25437</v>
      </c>
      <c r="B252">
        <v>18400</v>
      </c>
      <c r="C252" t="s">
        <v>25438</v>
      </c>
      <c r="D252">
        <v>212</v>
      </c>
      <c r="F252" s="415" t="e">
        <f t="shared" si="26"/>
        <v>#VALUE!</v>
      </c>
    </row>
    <row r="253" spans="1:7" ht="20.399999999999999">
      <c r="A253" s="403" t="s">
        <v>25439</v>
      </c>
      <c r="B253">
        <v>23200</v>
      </c>
      <c r="C253" t="s">
        <v>25440</v>
      </c>
      <c r="D253">
        <v>595</v>
      </c>
      <c r="F253" s="415" t="e">
        <f t="shared" si="26"/>
        <v>#VALUE!</v>
      </c>
    </row>
    <row r="254" spans="1:7" ht="20.399999999999999">
      <c r="A254" s="403" t="s">
        <v>14803</v>
      </c>
      <c r="B254">
        <v>77600</v>
      </c>
      <c r="C254" t="s">
        <v>25441</v>
      </c>
      <c r="D254">
        <v>179</v>
      </c>
      <c r="E254" s="404">
        <v>171109884</v>
      </c>
      <c r="F254" s="415" t="str">
        <f t="shared" si="26"/>
        <v>Í1+)xÈ4*Î</v>
      </c>
      <c r="G254" t="str">
        <f t="shared" ref="G254:G259" si="36">LEFT(C254,2)</f>
        <v>36</v>
      </c>
    </row>
    <row r="255" spans="1:7" ht="20.399999999999999">
      <c r="A255" s="403" t="s">
        <v>25442</v>
      </c>
      <c r="B255">
        <v>84000</v>
      </c>
      <c r="C255" t="s">
        <v>25443</v>
      </c>
      <c r="D255">
        <v>126</v>
      </c>
      <c r="E255" s="404">
        <v>171111220</v>
      </c>
      <c r="F255" s="415" t="str">
        <f t="shared" si="26"/>
        <v>Í1++6È0EÎ</v>
      </c>
      <c r="G255" t="str">
        <f t="shared" si="36"/>
        <v>26</v>
      </c>
    </row>
    <row r="256" spans="1:7" ht="20.399999999999999">
      <c r="A256" s="403" t="s">
        <v>25444</v>
      </c>
      <c r="B256">
        <v>45600</v>
      </c>
      <c r="C256" t="s">
        <v>25445</v>
      </c>
      <c r="D256">
        <v>116</v>
      </c>
      <c r="E256" s="404">
        <v>171111229</v>
      </c>
      <c r="F256" s="415" t="str">
        <f t="shared" si="26"/>
        <v>Í1++6È9{Î</v>
      </c>
      <c r="G256" t="str">
        <f t="shared" si="36"/>
        <v>26</v>
      </c>
    </row>
    <row r="257" spans="1:7" ht="20.399999999999999">
      <c r="A257" s="403" t="s">
        <v>25446</v>
      </c>
      <c r="B257">
        <v>39200</v>
      </c>
      <c r="C257" t="s">
        <v>25447</v>
      </c>
      <c r="D257">
        <v>137</v>
      </c>
      <c r="E257" s="404">
        <v>171111211</v>
      </c>
      <c r="F257" s="415" t="str">
        <f t="shared" si="26"/>
        <v>Í1++5È1GÎ</v>
      </c>
      <c r="G257" t="str">
        <f t="shared" si="36"/>
        <v>26</v>
      </c>
    </row>
    <row r="258" spans="1:7" ht="20.399999999999999">
      <c r="A258" s="403" t="s">
        <v>25448</v>
      </c>
      <c r="B258">
        <v>2100</v>
      </c>
      <c r="C258" t="s">
        <v>25449</v>
      </c>
      <c r="D258">
        <v>422</v>
      </c>
      <c r="E258" s="404">
        <v>171111318</v>
      </c>
      <c r="F258" s="415" t="str">
        <f t="shared" si="26"/>
        <v>Í1++?È82Î</v>
      </c>
      <c r="G258" t="str">
        <f t="shared" si="36"/>
        <v>26</v>
      </c>
    </row>
    <row r="259" spans="1:7" ht="20.399999999999999">
      <c r="A259" s="403" t="s">
        <v>25450</v>
      </c>
      <c r="B259">
        <v>21600</v>
      </c>
      <c r="C259" t="s">
        <v>25451</v>
      </c>
      <c r="D259">
        <v>119</v>
      </c>
      <c r="E259" s="404">
        <v>171111230</v>
      </c>
      <c r="F259" s="415" t="str">
        <f t="shared" ref="F259:F322" si="37">Code128(E259)</f>
        <v>Í1++7È0IÎ</v>
      </c>
      <c r="G259" t="str">
        <f t="shared" si="36"/>
        <v>26</v>
      </c>
    </row>
    <row r="260" spans="1:7" ht="20.399999999999999">
      <c r="A260" s="403" t="s">
        <v>23240</v>
      </c>
      <c r="B260">
        <v>23200</v>
      </c>
      <c r="C260" t="s">
        <v>25452</v>
      </c>
      <c r="D260">
        <v>5</v>
      </c>
      <c r="F260" s="415" t="e">
        <f t="shared" si="37"/>
        <v>#VALUE!</v>
      </c>
    </row>
    <row r="261" spans="1:7" ht="20.399999999999999">
      <c r="A261" s="403" t="s">
        <v>25453</v>
      </c>
      <c r="B261">
        <v>3400</v>
      </c>
      <c r="C261" t="s">
        <v>25454</v>
      </c>
      <c r="D261">
        <v>365</v>
      </c>
      <c r="F261" s="415" t="e">
        <f t="shared" si="37"/>
        <v>#VALUE!</v>
      </c>
    </row>
    <row r="262" spans="1:7" ht="20.399999999999999">
      <c r="A262" s="403" t="s">
        <v>25455</v>
      </c>
      <c r="B262">
        <v>15200</v>
      </c>
      <c r="C262" t="s">
        <v>25456</v>
      </c>
      <c r="D262">
        <v>369</v>
      </c>
      <c r="E262" s="404">
        <v>171107233</v>
      </c>
      <c r="F262" s="415" t="str">
        <f t="shared" si="37"/>
        <v>Í1+'7È3OÎ</v>
      </c>
      <c r="G262" t="str">
        <f t="shared" ref="G262:G268" si="38">LEFT(C262,2)</f>
        <v>04</v>
      </c>
    </row>
    <row r="263" spans="1:7" ht="20.399999999999999">
      <c r="A263" s="403" t="s">
        <v>25457</v>
      </c>
      <c r="B263">
        <v>2100</v>
      </c>
      <c r="C263" t="s">
        <v>25458</v>
      </c>
      <c r="D263">
        <v>377</v>
      </c>
      <c r="E263" s="404">
        <v>171114881</v>
      </c>
      <c r="F263" s="415" t="str">
        <f t="shared" si="37"/>
        <v>Í1+.xÈ1'Î</v>
      </c>
      <c r="G263" t="str">
        <f t="shared" si="38"/>
        <v>34</v>
      </c>
    </row>
    <row r="264" spans="1:7" ht="20.399999999999999">
      <c r="A264" s="403" t="s">
        <v>25459</v>
      </c>
      <c r="B264">
        <v>3400</v>
      </c>
      <c r="C264" t="s">
        <v>25460</v>
      </c>
      <c r="D264">
        <v>34</v>
      </c>
      <c r="E264" s="404">
        <v>171114086</v>
      </c>
      <c r="F264" s="415" t="str">
        <f t="shared" si="37"/>
        <v>Í1+.(È6:Î</v>
      </c>
      <c r="G264" t="str">
        <f t="shared" si="38"/>
        <v>32</v>
      </c>
    </row>
    <row r="265" spans="1:7" ht="20.399999999999999">
      <c r="A265" s="403" t="s">
        <v>25461</v>
      </c>
      <c r="B265">
        <v>3400</v>
      </c>
      <c r="C265" t="s">
        <v>25462</v>
      </c>
      <c r="D265">
        <v>53</v>
      </c>
      <c r="E265" s="404">
        <v>171116690</v>
      </c>
      <c r="F265" s="415" t="str">
        <f t="shared" si="37"/>
        <v>Í1+0eÈ0BÎ</v>
      </c>
      <c r="G265" t="str">
        <f t="shared" si="38"/>
        <v>40</v>
      </c>
    </row>
    <row r="266" spans="1:7" ht="20.399999999999999">
      <c r="A266" s="403" t="s">
        <v>25463</v>
      </c>
      <c r="B266">
        <v>31200</v>
      </c>
      <c r="C266" t="s">
        <v>25464</v>
      </c>
      <c r="D266">
        <v>273</v>
      </c>
      <c r="E266" s="404">
        <v>171109804</v>
      </c>
      <c r="F266" s="415" t="str">
        <f t="shared" si="37"/>
        <v>Í1+)pÈ4qÎ</v>
      </c>
      <c r="G266" t="str">
        <f t="shared" si="38"/>
        <v>36</v>
      </c>
    </row>
    <row r="267" spans="1:7" ht="20.399999999999999">
      <c r="A267" s="403" t="s">
        <v>25465</v>
      </c>
      <c r="B267">
        <v>2100</v>
      </c>
      <c r="C267" t="s">
        <v>25466</v>
      </c>
      <c r="D267">
        <v>214</v>
      </c>
      <c r="E267" s="404">
        <v>171106939</v>
      </c>
      <c r="F267" s="415" t="str">
        <f t="shared" si="37"/>
        <v>Í1+&amp;}È9SÎ</v>
      </c>
      <c r="G267" t="str">
        <f t="shared" si="38"/>
        <v>04</v>
      </c>
    </row>
    <row r="268" spans="1:7" ht="20.399999999999999">
      <c r="A268" s="403" t="s">
        <v>25467</v>
      </c>
      <c r="B268">
        <v>55200</v>
      </c>
      <c r="C268" t="s">
        <v>25468</v>
      </c>
      <c r="D268">
        <v>138</v>
      </c>
      <c r="E268" s="404">
        <v>171112016</v>
      </c>
      <c r="F268" s="415" t="str">
        <f t="shared" si="37"/>
        <v>Í1+,!È6ÃÎ</v>
      </c>
      <c r="G268" t="str">
        <f t="shared" si="38"/>
        <v>24</v>
      </c>
    </row>
    <row r="269" spans="1:7" ht="20.399999999999999">
      <c r="A269" s="403" t="s">
        <v>25469</v>
      </c>
      <c r="B269">
        <v>37600</v>
      </c>
      <c r="C269" t="s">
        <v>25470</v>
      </c>
      <c r="D269">
        <v>440</v>
      </c>
      <c r="F269" s="415" t="e">
        <f t="shared" si="37"/>
        <v>#VALUE!</v>
      </c>
    </row>
    <row r="270" spans="1:7" ht="20.399999999999999">
      <c r="A270" s="403" t="s">
        <v>25471</v>
      </c>
      <c r="B270">
        <v>23200</v>
      </c>
      <c r="C270" t="s">
        <v>25472</v>
      </c>
      <c r="D270">
        <v>528</v>
      </c>
      <c r="F270" s="415" t="e">
        <f t="shared" si="37"/>
        <v>#VALUE!</v>
      </c>
    </row>
    <row r="271" spans="1:7" ht="20.399999999999999">
      <c r="A271" s="403" t="s">
        <v>25473</v>
      </c>
      <c r="B271">
        <v>21600</v>
      </c>
      <c r="C271" t="s">
        <v>25474</v>
      </c>
      <c r="D271">
        <v>148</v>
      </c>
      <c r="E271" s="404">
        <v>171115863</v>
      </c>
      <c r="F271" s="415" t="str">
        <f t="shared" si="37"/>
        <v>Í1+/vÈ3.Î</v>
      </c>
      <c r="G271" t="str">
        <f t="shared" ref="G271:G274" si="39">LEFT(C271,2)</f>
        <v>38</v>
      </c>
    </row>
    <row r="272" spans="1:7" ht="20.399999999999999">
      <c r="A272" s="403" t="s">
        <v>23219</v>
      </c>
      <c r="B272">
        <v>10400</v>
      </c>
      <c r="C272" t="s">
        <v>25475</v>
      </c>
      <c r="D272">
        <v>387</v>
      </c>
      <c r="E272" s="404">
        <v>171109711</v>
      </c>
      <c r="F272" s="415" t="str">
        <f t="shared" si="37"/>
        <v>Í1+)gÈ1;Î</v>
      </c>
      <c r="G272" t="str">
        <f t="shared" si="39"/>
        <v>36</v>
      </c>
    </row>
    <row r="273" spans="1:7" ht="20.399999999999999">
      <c r="A273" s="403" t="s">
        <v>25476</v>
      </c>
      <c r="B273">
        <v>16800</v>
      </c>
      <c r="C273" t="s">
        <v>25477</v>
      </c>
      <c r="D273">
        <v>199</v>
      </c>
      <c r="E273" s="404">
        <v>171109868</v>
      </c>
      <c r="F273" s="415" t="str">
        <f t="shared" si="37"/>
        <v>Í1+)vÈ8:Î</v>
      </c>
      <c r="G273" t="str">
        <f t="shared" si="39"/>
        <v>36</v>
      </c>
    </row>
    <row r="274" spans="1:7" ht="20.399999999999999">
      <c r="A274" s="403" t="s">
        <v>25478</v>
      </c>
      <c r="B274">
        <v>20000</v>
      </c>
      <c r="C274" t="s">
        <v>25479</v>
      </c>
      <c r="D274">
        <v>138</v>
      </c>
      <c r="E274" s="404">
        <v>171114671</v>
      </c>
      <c r="F274" s="415" t="str">
        <f t="shared" si="37"/>
        <v>Í1+.cÈ1:Î</v>
      </c>
      <c r="G274" t="str">
        <f t="shared" si="39"/>
        <v>34</v>
      </c>
    </row>
    <row r="275" spans="1:7" ht="20.399999999999999">
      <c r="A275" s="403" t="s">
        <v>25480</v>
      </c>
      <c r="B275">
        <v>3400</v>
      </c>
      <c r="C275" t="s">
        <v>25481</v>
      </c>
      <c r="D275">
        <v>98</v>
      </c>
      <c r="F275" s="415" t="e">
        <f t="shared" si="37"/>
        <v>#VALUE!</v>
      </c>
    </row>
    <row r="276" spans="1:7" ht="20.399999999999999">
      <c r="A276" s="403" t="s">
        <v>25482</v>
      </c>
      <c r="B276">
        <v>3400</v>
      </c>
      <c r="C276" t="s">
        <v>25483</v>
      </c>
      <c r="D276">
        <v>460</v>
      </c>
      <c r="E276" s="404">
        <v>171112106</v>
      </c>
      <c r="F276" s="415" t="str">
        <f t="shared" si="37"/>
        <v>Í1+,*È6&lt;Î</v>
      </c>
      <c r="G276" t="str">
        <f>LEFT(C276,2)</f>
        <v>24</v>
      </c>
    </row>
    <row r="277" spans="1:7" ht="20.399999999999999">
      <c r="A277" s="403" t="s">
        <v>25484</v>
      </c>
      <c r="B277">
        <v>13600</v>
      </c>
      <c r="C277" t="s">
        <v>25485</v>
      </c>
      <c r="D277">
        <v>407</v>
      </c>
      <c r="F277" s="415" t="e">
        <f t="shared" si="37"/>
        <v>#VALUE!</v>
      </c>
    </row>
    <row r="278" spans="1:7" ht="20.399999999999999">
      <c r="A278" s="403" t="s">
        <v>25486</v>
      </c>
      <c r="B278">
        <v>12000</v>
      </c>
      <c r="C278" t="s">
        <v>25487</v>
      </c>
      <c r="D278">
        <v>113</v>
      </c>
      <c r="E278" s="404">
        <v>171109945</v>
      </c>
      <c r="F278" s="415" t="str">
        <f t="shared" si="37"/>
        <v>Í1+)~È5HÎ</v>
      </c>
      <c r="G278" t="str">
        <f t="shared" ref="G278:G280" si="40">LEFT(C278,2)</f>
        <v>36</v>
      </c>
    </row>
    <row r="279" spans="1:7" ht="20.399999999999999">
      <c r="A279" s="403" t="s">
        <v>13411</v>
      </c>
      <c r="B279">
        <v>39200</v>
      </c>
      <c r="C279" t="s">
        <v>25488</v>
      </c>
      <c r="D279">
        <v>180</v>
      </c>
      <c r="E279" s="404">
        <v>171108769</v>
      </c>
      <c r="F279" s="415" t="str">
        <f t="shared" si="37"/>
        <v>Í1+(lÈ9|Î</v>
      </c>
      <c r="G279" t="str">
        <f t="shared" si="40"/>
        <v>16</v>
      </c>
    </row>
    <row r="280" spans="1:7" ht="20.399999999999999">
      <c r="A280" s="403" t="s">
        <v>23600</v>
      </c>
      <c r="B280">
        <v>10400</v>
      </c>
      <c r="C280" t="s">
        <v>25489</v>
      </c>
      <c r="D280">
        <v>336</v>
      </c>
      <c r="E280" s="404">
        <v>171111915</v>
      </c>
      <c r="F280" s="415" t="str">
        <f t="shared" si="37"/>
        <v>Í1++{È5BÎ</v>
      </c>
      <c r="G280" t="str">
        <f t="shared" si="40"/>
        <v>24</v>
      </c>
    </row>
    <row r="281" spans="1:7" ht="20.399999999999999">
      <c r="A281" s="403" t="s">
        <v>25490</v>
      </c>
      <c r="B281">
        <v>52000</v>
      </c>
      <c r="C281" t="s">
        <v>25491</v>
      </c>
      <c r="D281">
        <v>550</v>
      </c>
      <c r="F281" s="415" t="e">
        <f t="shared" si="37"/>
        <v>#VALUE!</v>
      </c>
    </row>
    <row r="282" spans="1:7" ht="20.399999999999999">
      <c r="A282" s="403" t="s">
        <v>25492</v>
      </c>
      <c r="B282">
        <v>40800</v>
      </c>
      <c r="C282" t="s">
        <v>25493</v>
      </c>
      <c r="D282">
        <v>293</v>
      </c>
      <c r="E282" s="404">
        <v>171114813</v>
      </c>
      <c r="F282" s="415" t="str">
        <f t="shared" si="37"/>
        <v>Í1+.qÈ3~Î</v>
      </c>
      <c r="G282" t="str">
        <f t="shared" ref="G282:G285" si="41">LEFT(C282,2)</f>
        <v>34</v>
      </c>
    </row>
    <row r="283" spans="1:7" ht="20.399999999999999">
      <c r="A283" s="403" t="s">
        <v>25494</v>
      </c>
      <c r="B283">
        <v>12000</v>
      </c>
      <c r="C283" t="s">
        <v>25495</v>
      </c>
      <c r="D283">
        <v>134</v>
      </c>
      <c r="E283" s="404">
        <v>171116746</v>
      </c>
      <c r="F283" s="415" t="str">
        <f t="shared" si="37"/>
        <v>Í1+0jÈ6zÎ</v>
      </c>
      <c r="G283" t="str">
        <f t="shared" si="41"/>
        <v>40</v>
      </c>
    </row>
    <row r="284" spans="1:7" ht="20.399999999999999">
      <c r="A284" s="403" t="s">
        <v>25496</v>
      </c>
      <c r="B284">
        <v>26400</v>
      </c>
      <c r="C284" t="s">
        <v>25497</v>
      </c>
      <c r="D284">
        <v>49</v>
      </c>
      <c r="E284" s="404">
        <v>171116896</v>
      </c>
      <c r="F284" s="415" t="str">
        <f t="shared" si="37"/>
        <v>Í1+0yÈ6OÎ</v>
      </c>
      <c r="G284" t="str">
        <f t="shared" si="41"/>
        <v>44</v>
      </c>
    </row>
    <row r="285" spans="1:7" ht="20.399999999999999">
      <c r="A285" s="403" t="s">
        <v>25498</v>
      </c>
      <c r="B285">
        <v>13600</v>
      </c>
      <c r="C285" t="s">
        <v>25499</v>
      </c>
      <c r="D285">
        <v>50</v>
      </c>
      <c r="E285" s="404">
        <v>171116897</v>
      </c>
      <c r="F285" s="415" t="str">
        <f t="shared" si="37"/>
        <v>Í1+0yÈ7UÎ</v>
      </c>
      <c r="G285" t="str">
        <f t="shared" si="41"/>
        <v>44</v>
      </c>
    </row>
    <row r="286" spans="1:7" ht="20.399999999999999">
      <c r="A286" s="403" t="s">
        <v>25500</v>
      </c>
      <c r="B286">
        <v>10400</v>
      </c>
      <c r="C286" t="s">
        <v>25501</v>
      </c>
      <c r="D286">
        <v>252</v>
      </c>
      <c r="F286" s="415" t="e">
        <f t="shared" si="37"/>
        <v>#VALUE!</v>
      </c>
    </row>
    <row r="287" spans="1:7" ht="20.399999999999999">
      <c r="A287" s="403" t="s">
        <v>25502</v>
      </c>
      <c r="B287">
        <v>8800</v>
      </c>
      <c r="C287" t="s">
        <v>25503</v>
      </c>
      <c r="D287">
        <v>253</v>
      </c>
      <c r="F287" s="415" t="e">
        <f t="shared" si="37"/>
        <v>#VALUE!</v>
      </c>
    </row>
    <row r="288" spans="1:7" ht="20.399999999999999">
      <c r="A288" s="403" t="s">
        <v>25504</v>
      </c>
      <c r="B288">
        <v>3400</v>
      </c>
      <c r="C288" t="s">
        <v>25505</v>
      </c>
      <c r="D288">
        <v>244</v>
      </c>
      <c r="E288" s="404">
        <v>171114184</v>
      </c>
      <c r="F288" s="415" t="str">
        <f t="shared" si="37"/>
        <v>Í1+.2È4VÎ</v>
      </c>
      <c r="G288" t="str">
        <f t="shared" ref="G288:G289" si="42">LEFT(C288,2)</f>
        <v>32</v>
      </c>
    </row>
    <row r="289" spans="1:7" ht="20.399999999999999">
      <c r="A289" s="403" t="s">
        <v>25506</v>
      </c>
      <c r="B289">
        <v>31200</v>
      </c>
      <c r="C289" t="s">
        <v>25507</v>
      </c>
      <c r="D289">
        <v>393</v>
      </c>
      <c r="E289" s="404">
        <v>171107255</v>
      </c>
      <c r="F289" s="415" t="str">
        <f t="shared" si="37"/>
        <v>Í1+'9È5cÎ</v>
      </c>
      <c r="G289" t="str">
        <f t="shared" si="42"/>
        <v>04</v>
      </c>
    </row>
    <row r="290" spans="1:7" ht="20.399999999999999">
      <c r="A290" s="403" t="s">
        <v>25508</v>
      </c>
      <c r="B290">
        <v>13600</v>
      </c>
      <c r="C290" t="s">
        <v>25509</v>
      </c>
      <c r="D290">
        <v>169</v>
      </c>
      <c r="F290" s="415" t="e">
        <f t="shared" si="37"/>
        <v>#VALUE!</v>
      </c>
    </row>
    <row r="291" spans="1:7" ht="20.399999999999999">
      <c r="A291" s="403" t="s">
        <v>25510</v>
      </c>
      <c r="B291">
        <v>15200</v>
      </c>
      <c r="C291" t="s">
        <v>25511</v>
      </c>
      <c r="D291">
        <v>382</v>
      </c>
      <c r="E291" s="404">
        <v>171110700</v>
      </c>
      <c r="F291" s="415" t="str">
        <f t="shared" si="37"/>
        <v>Í1+*fÈ04Î</v>
      </c>
      <c r="G291" t="str">
        <f t="shared" ref="G291:G298" si="43">LEFT(C291,2)</f>
        <v>06</v>
      </c>
    </row>
    <row r="292" spans="1:7" ht="20.399999999999999">
      <c r="A292" s="403" t="s">
        <v>25512</v>
      </c>
      <c r="B292">
        <v>13600</v>
      </c>
      <c r="C292" t="s">
        <v>25513</v>
      </c>
      <c r="D292">
        <v>24</v>
      </c>
      <c r="E292" s="404">
        <v>171106789</v>
      </c>
      <c r="F292" s="415" t="str">
        <f t="shared" si="37"/>
        <v>Í1+&amp;nÈ9~Î</v>
      </c>
      <c r="G292" t="str">
        <f t="shared" si="43"/>
        <v>10</v>
      </c>
    </row>
    <row r="293" spans="1:7" ht="20.399999999999999">
      <c r="A293" s="403" t="s">
        <v>25514</v>
      </c>
      <c r="B293">
        <v>18400</v>
      </c>
      <c r="C293" t="s">
        <v>25515</v>
      </c>
      <c r="D293">
        <v>288</v>
      </c>
      <c r="E293" s="404">
        <v>171110934</v>
      </c>
      <c r="F293" s="415" t="str">
        <f t="shared" si="37"/>
        <v>Í1+*}È4AÎ</v>
      </c>
      <c r="G293" t="str">
        <f t="shared" si="43"/>
        <v>26</v>
      </c>
    </row>
    <row r="294" spans="1:7" ht="20.399999999999999">
      <c r="A294" s="403" t="s">
        <v>25516</v>
      </c>
      <c r="B294">
        <v>7200</v>
      </c>
      <c r="C294" t="s">
        <v>25517</v>
      </c>
      <c r="D294">
        <v>204</v>
      </c>
      <c r="E294" s="404">
        <v>171114013</v>
      </c>
      <c r="F294" s="415" t="str">
        <f t="shared" si="37"/>
        <v>Í1+.!È3sÎ</v>
      </c>
      <c r="G294" t="str">
        <f t="shared" si="43"/>
        <v>32</v>
      </c>
    </row>
    <row r="295" spans="1:7" ht="20.399999999999999">
      <c r="A295" s="403" t="s">
        <v>25518</v>
      </c>
      <c r="B295">
        <v>31200</v>
      </c>
      <c r="C295" t="s">
        <v>25519</v>
      </c>
      <c r="D295">
        <v>187</v>
      </c>
      <c r="E295" s="404">
        <v>171115886</v>
      </c>
      <c r="F295" s="415" t="str">
        <f t="shared" si="37"/>
        <v>Í1+/xÈ6HÎ</v>
      </c>
      <c r="G295" t="str">
        <f t="shared" si="43"/>
        <v>38</v>
      </c>
    </row>
    <row r="296" spans="1:7" ht="20.399999999999999">
      <c r="A296" s="403" t="s">
        <v>25520</v>
      </c>
      <c r="B296">
        <v>31200</v>
      </c>
      <c r="C296" t="s">
        <v>25521</v>
      </c>
      <c r="D296">
        <v>186</v>
      </c>
      <c r="E296" s="404">
        <v>171115885</v>
      </c>
      <c r="F296" s="415" t="str">
        <f t="shared" si="37"/>
        <v>Í1+/xÈ5BÎ</v>
      </c>
      <c r="G296" t="str">
        <f t="shared" si="43"/>
        <v>38</v>
      </c>
    </row>
    <row r="297" spans="1:7" ht="20.399999999999999">
      <c r="A297" s="403" t="s">
        <v>25522</v>
      </c>
      <c r="B297">
        <v>138400</v>
      </c>
      <c r="C297" t="s">
        <v>25523</v>
      </c>
      <c r="D297">
        <v>395</v>
      </c>
      <c r="E297" s="404">
        <v>171114897</v>
      </c>
      <c r="F297" s="415" t="str">
        <f t="shared" si="37"/>
        <v>Í1+.yÈ7OÎ</v>
      </c>
      <c r="G297" t="str">
        <f t="shared" si="43"/>
        <v>34</v>
      </c>
    </row>
    <row r="298" spans="1:7" ht="20.399999999999999">
      <c r="A298" s="403" t="s">
        <v>25524</v>
      </c>
      <c r="B298">
        <v>15200</v>
      </c>
      <c r="C298" t="s">
        <v>25525</v>
      </c>
      <c r="D298">
        <v>377</v>
      </c>
      <c r="E298" s="404">
        <v>171109720</v>
      </c>
      <c r="F298" s="415" t="str">
        <f t="shared" si="37"/>
        <v>Í1+)hÈ09Î</v>
      </c>
      <c r="G298" t="str">
        <f t="shared" si="43"/>
        <v>36</v>
      </c>
    </row>
    <row r="299" spans="1:7" ht="20.399999999999999">
      <c r="A299" s="403" t="s">
        <v>25526</v>
      </c>
      <c r="B299">
        <v>24800</v>
      </c>
      <c r="C299" t="s">
        <v>25527</v>
      </c>
      <c r="D299">
        <v>391</v>
      </c>
      <c r="F299" s="415" t="e">
        <f t="shared" si="37"/>
        <v>#VALUE!</v>
      </c>
    </row>
    <row r="300" spans="1:7" ht="20.399999999999999">
      <c r="A300" s="403" t="s">
        <v>25528</v>
      </c>
      <c r="B300">
        <v>4700</v>
      </c>
      <c r="C300" t="s">
        <v>25529</v>
      </c>
      <c r="D300">
        <v>18</v>
      </c>
      <c r="E300" s="404">
        <v>171114561</v>
      </c>
      <c r="F300" s="415" t="str">
        <f t="shared" si="37"/>
        <v>Í1+.XÈ1uÎ</v>
      </c>
      <c r="G300" t="str">
        <f t="shared" ref="G300:G301" si="44">LEFT(C300,2)</f>
        <v>34</v>
      </c>
    </row>
    <row r="301" spans="1:7" ht="20.399999999999999">
      <c r="A301" s="403" t="s">
        <v>25530</v>
      </c>
      <c r="B301">
        <v>7200</v>
      </c>
      <c r="C301" t="s">
        <v>25531</v>
      </c>
      <c r="D301">
        <v>159</v>
      </c>
      <c r="E301" s="404">
        <v>171114059</v>
      </c>
      <c r="F301" s="415" t="str">
        <f t="shared" si="37"/>
        <v>Í1+.%È9@Î</v>
      </c>
      <c r="G301" t="str">
        <f t="shared" si="44"/>
        <v>32</v>
      </c>
    </row>
    <row r="302" spans="1:7" ht="20.399999999999999">
      <c r="A302" s="403" t="s">
        <v>25532</v>
      </c>
      <c r="B302">
        <v>7200</v>
      </c>
      <c r="C302" t="s">
        <v>25533</v>
      </c>
      <c r="D302">
        <v>496</v>
      </c>
      <c r="F302" s="415" t="e">
        <f t="shared" si="37"/>
        <v>#VALUE!</v>
      </c>
    </row>
    <row r="303" spans="1:7" ht="20.399999999999999">
      <c r="A303" s="403" t="s">
        <v>25534</v>
      </c>
      <c r="B303">
        <v>82400</v>
      </c>
      <c r="C303" t="s">
        <v>25535</v>
      </c>
      <c r="D303">
        <v>92</v>
      </c>
      <c r="E303" s="404">
        <v>171110790</v>
      </c>
      <c r="F303" s="415" t="str">
        <f t="shared" si="37"/>
        <v>Í1+*oÈ0XÎ</v>
      </c>
      <c r="G303" t="str">
        <f t="shared" ref="G303:G308" si="45">LEFT(C303,2)</f>
        <v>06</v>
      </c>
    </row>
    <row r="304" spans="1:7" ht="20.399999999999999">
      <c r="A304" s="403" t="s">
        <v>25536</v>
      </c>
      <c r="B304">
        <v>24800</v>
      </c>
      <c r="C304" t="s">
        <v>25537</v>
      </c>
      <c r="D304">
        <v>298</v>
      </c>
      <c r="E304" s="404">
        <v>171114230</v>
      </c>
      <c r="F304" s="415" t="str">
        <f t="shared" si="37"/>
        <v>Í1+.7È0RÎ</v>
      </c>
      <c r="G304" t="str">
        <f t="shared" si="45"/>
        <v>32</v>
      </c>
    </row>
    <row r="305" spans="1:7" ht="20.399999999999999">
      <c r="A305" s="403" t="s">
        <v>25538</v>
      </c>
      <c r="B305">
        <v>26400</v>
      </c>
      <c r="C305" t="s">
        <v>25539</v>
      </c>
      <c r="D305">
        <v>82</v>
      </c>
      <c r="E305" s="404">
        <v>171116710</v>
      </c>
      <c r="F305" s="415" t="str">
        <f t="shared" si="37"/>
        <v>Í1+0gÈ0JÎ</v>
      </c>
      <c r="G305" t="str">
        <f t="shared" si="45"/>
        <v>40</v>
      </c>
    </row>
    <row r="306" spans="1:7" ht="20.399999999999999">
      <c r="A306" s="403" t="s">
        <v>25540</v>
      </c>
      <c r="B306">
        <v>39200</v>
      </c>
      <c r="C306" t="s">
        <v>25541</v>
      </c>
      <c r="D306">
        <v>467</v>
      </c>
      <c r="E306" s="404">
        <v>171106629</v>
      </c>
      <c r="F306" s="415" t="str">
        <f t="shared" si="37"/>
        <v>Í1+&amp;^È9&gt;Î</v>
      </c>
      <c r="G306" t="str">
        <f t="shared" si="45"/>
        <v>10</v>
      </c>
    </row>
    <row r="307" spans="1:7" ht="20.399999999999999">
      <c r="A307" s="403" t="s">
        <v>25542</v>
      </c>
      <c r="B307">
        <v>2100</v>
      </c>
      <c r="C307" t="s">
        <v>25543</v>
      </c>
      <c r="D307">
        <v>50</v>
      </c>
      <c r="E307" s="404">
        <v>171107035</v>
      </c>
      <c r="F307" s="415" t="str">
        <f t="shared" si="37"/>
        <v>Í1+'#È5rÎ</v>
      </c>
      <c r="G307" t="str">
        <f t="shared" si="45"/>
        <v>04</v>
      </c>
    </row>
    <row r="308" spans="1:7" ht="20.399999999999999">
      <c r="A308" s="403" t="s">
        <v>25544</v>
      </c>
      <c r="B308">
        <v>10400</v>
      </c>
      <c r="C308" t="s">
        <v>25545</v>
      </c>
      <c r="D308">
        <v>61</v>
      </c>
      <c r="E308" s="404">
        <v>171107099</v>
      </c>
      <c r="F308" s="415" t="str">
        <f t="shared" si="37"/>
        <v>Í1+')È9;Î</v>
      </c>
      <c r="G308" t="str">
        <f t="shared" si="45"/>
        <v>04</v>
      </c>
    </row>
    <row r="309" spans="1:7" ht="20.399999999999999">
      <c r="A309" s="403" t="s">
        <v>25546</v>
      </c>
      <c r="B309">
        <v>106600</v>
      </c>
      <c r="C309" t="s">
        <v>25547</v>
      </c>
      <c r="D309">
        <v>332</v>
      </c>
      <c r="F309" s="415" t="e">
        <f t="shared" si="37"/>
        <v>#VALUE!</v>
      </c>
    </row>
    <row r="310" spans="1:7" ht="20.399999999999999">
      <c r="A310" s="403" t="s">
        <v>25548</v>
      </c>
      <c r="B310">
        <v>18400</v>
      </c>
      <c r="C310" t="s">
        <v>25549</v>
      </c>
      <c r="D310">
        <v>521</v>
      </c>
      <c r="E310" s="404">
        <v>171109591</v>
      </c>
      <c r="F310" s="415" t="str">
        <f t="shared" si="37"/>
        <v>Í1+)[È1rÎ</v>
      </c>
      <c r="G310" t="str">
        <f t="shared" ref="G310:G320" si="46">LEFT(C310,2)</f>
        <v>36</v>
      </c>
    </row>
    <row r="311" spans="1:7" ht="20.399999999999999">
      <c r="A311" s="403" t="s">
        <v>25550</v>
      </c>
      <c r="B311">
        <v>29600</v>
      </c>
      <c r="C311" t="s">
        <v>25551</v>
      </c>
      <c r="D311">
        <v>381</v>
      </c>
      <c r="E311" s="404">
        <v>171111980</v>
      </c>
      <c r="F311" s="415" t="str">
        <f t="shared" si="37"/>
        <v>Í1++ÆÈ0@Î</v>
      </c>
      <c r="G311" t="str">
        <f t="shared" si="46"/>
        <v>24</v>
      </c>
    </row>
    <row r="312" spans="1:7" ht="20.399999999999999">
      <c r="A312" s="403" t="s">
        <v>25552</v>
      </c>
      <c r="B312">
        <v>4700</v>
      </c>
      <c r="C312" t="s">
        <v>25553</v>
      </c>
      <c r="D312">
        <v>357</v>
      </c>
      <c r="E312" s="404">
        <v>171114864</v>
      </c>
      <c r="F312" s="415" t="str">
        <f t="shared" si="37"/>
        <v>Í1+.vÈ41Î</v>
      </c>
      <c r="G312" t="str">
        <f t="shared" si="46"/>
        <v>34</v>
      </c>
    </row>
    <row r="313" spans="1:7" ht="20.399999999999999">
      <c r="A313" s="403" t="s">
        <v>25554</v>
      </c>
      <c r="B313">
        <v>4700</v>
      </c>
      <c r="C313" t="s">
        <v>25555</v>
      </c>
      <c r="D313">
        <v>165</v>
      </c>
      <c r="E313" s="404">
        <v>171114057</v>
      </c>
      <c r="F313" s="415" t="str">
        <f t="shared" si="37"/>
        <v>Í1+.%È74Î</v>
      </c>
      <c r="G313" t="str">
        <f t="shared" si="46"/>
        <v>32</v>
      </c>
    </row>
    <row r="314" spans="1:7" ht="20.399999999999999">
      <c r="A314" s="403" t="s">
        <v>25556</v>
      </c>
      <c r="B314">
        <v>18400</v>
      </c>
      <c r="C314" t="s">
        <v>25557</v>
      </c>
      <c r="D314">
        <v>471</v>
      </c>
      <c r="E314" s="404">
        <v>171109637</v>
      </c>
      <c r="F314" s="415" t="str">
        <f t="shared" si="37"/>
        <v>Í1+)_È7?Î</v>
      </c>
      <c r="G314" t="str">
        <f t="shared" si="46"/>
        <v>36</v>
      </c>
    </row>
    <row r="315" spans="1:7" ht="20.399999999999999">
      <c r="A315" s="403" t="s">
        <v>25558</v>
      </c>
      <c r="B315">
        <v>24800</v>
      </c>
      <c r="C315" t="s">
        <v>25559</v>
      </c>
      <c r="D315">
        <v>451</v>
      </c>
      <c r="E315" s="404">
        <v>171111330</v>
      </c>
      <c r="F315" s="415" t="str">
        <f t="shared" si="37"/>
        <v>Í1++AÈ0qÎ</v>
      </c>
      <c r="G315" t="str">
        <f t="shared" si="46"/>
        <v>26</v>
      </c>
    </row>
    <row r="316" spans="1:7" ht="20.399999999999999">
      <c r="A316" s="403" t="s">
        <v>25560</v>
      </c>
      <c r="B316">
        <v>12000</v>
      </c>
      <c r="C316" t="s">
        <v>25561</v>
      </c>
      <c r="D316">
        <v>181</v>
      </c>
      <c r="E316" s="404">
        <v>171110502</v>
      </c>
      <c r="F316" s="415" t="str">
        <f t="shared" si="37"/>
        <v>Í1+*RÈ2WÎ</v>
      </c>
      <c r="G316" t="str">
        <f t="shared" si="46"/>
        <v>06</v>
      </c>
    </row>
    <row r="317" spans="1:7" ht="20.399999999999999">
      <c r="A317" s="403" t="s">
        <v>25562</v>
      </c>
      <c r="B317">
        <v>12000</v>
      </c>
      <c r="C317" t="s">
        <v>25563</v>
      </c>
      <c r="D317">
        <v>172</v>
      </c>
      <c r="E317" s="404">
        <v>171109891</v>
      </c>
      <c r="F317" s="415" t="str">
        <f t="shared" si="37"/>
        <v>Í1+)yÈ1ÇÎ</v>
      </c>
      <c r="G317" t="str">
        <f t="shared" si="46"/>
        <v>36</v>
      </c>
    </row>
    <row r="318" spans="1:7" ht="20.399999999999999">
      <c r="A318" s="403" t="s">
        <v>25564</v>
      </c>
      <c r="B318">
        <v>32800</v>
      </c>
      <c r="C318" t="s">
        <v>25565</v>
      </c>
      <c r="D318">
        <v>43</v>
      </c>
      <c r="E318" s="404">
        <v>171106769</v>
      </c>
      <c r="F318" s="415" t="str">
        <f t="shared" si="37"/>
        <v>Í1+&amp;lÈ9vÎ</v>
      </c>
      <c r="G318" t="str">
        <f t="shared" si="46"/>
        <v>10</v>
      </c>
    </row>
    <row r="319" spans="1:7" ht="20.399999999999999">
      <c r="A319" s="403" t="s">
        <v>25566</v>
      </c>
      <c r="B319">
        <v>12000</v>
      </c>
      <c r="C319" t="s">
        <v>25567</v>
      </c>
      <c r="D319">
        <v>71</v>
      </c>
      <c r="E319" s="404">
        <v>171112033</v>
      </c>
      <c r="F319" s="415" t="str">
        <f t="shared" si="37"/>
        <v>Í1+,#È3uÎ</v>
      </c>
      <c r="G319" t="str">
        <f t="shared" si="46"/>
        <v>24</v>
      </c>
    </row>
    <row r="320" spans="1:7" ht="20.399999999999999">
      <c r="A320" s="403" t="s">
        <v>25568</v>
      </c>
      <c r="B320">
        <v>20000</v>
      </c>
      <c r="C320" t="s">
        <v>25569</v>
      </c>
      <c r="D320">
        <v>421</v>
      </c>
      <c r="E320" s="404">
        <v>171110868</v>
      </c>
      <c r="F320" s="415" t="str">
        <f t="shared" si="37"/>
        <v>Í1+*vÈ8=Î</v>
      </c>
      <c r="G320" t="str">
        <f t="shared" si="46"/>
        <v>06</v>
      </c>
    </row>
    <row r="321" spans="1:7" ht="20.399999999999999">
      <c r="A321" s="403" t="s">
        <v>25570</v>
      </c>
      <c r="B321">
        <v>13600</v>
      </c>
      <c r="C321" t="s">
        <v>25571</v>
      </c>
      <c r="D321">
        <v>506</v>
      </c>
      <c r="F321" s="415" t="e">
        <f t="shared" si="37"/>
        <v>#VALUE!</v>
      </c>
    </row>
    <row r="322" spans="1:7" ht="20.399999999999999">
      <c r="A322" s="403" t="s">
        <v>25572</v>
      </c>
      <c r="B322">
        <v>32800</v>
      </c>
      <c r="C322" t="s">
        <v>25573</v>
      </c>
      <c r="D322">
        <v>56</v>
      </c>
      <c r="E322" s="404">
        <v>171116903</v>
      </c>
      <c r="F322" s="415" t="str">
        <f t="shared" si="37"/>
        <v>Í1+0zÈ3AÎ</v>
      </c>
      <c r="G322" t="str">
        <f>LEFT(C322,2)</f>
        <v>44</v>
      </c>
    </row>
    <row r="323" spans="1:7" ht="20.399999999999999">
      <c r="A323" s="403" t="s">
        <v>25574</v>
      </c>
      <c r="B323">
        <v>74600</v>
      </c>
      <c r="C323" t="s">
        <v>25575</v>
      </c>
      <c r="D323">
        <v>319</v>
      </c>
      <c r="F323" s="415" t="e">
        <f t="shared" ref="F323:F386" si="47">Code128(E323)</f>
        <v>#VALUE!</v>
      </c>
    </row>
    <row r="324" spans="1:7" ht="20.399999999999999">
      <c r="A324" s="403" t="s">
        <v>25576</v>
      </c>
      <c r="B324">
        <v>95200</v>
      </c>
      <c r="C324" t="s">
        <v>25577</v>
      </c>
      <c r="D324">
        <v>308</v>
      </c>
      <c r="E324" s="404">
        <v>171110592</v>
      </c>
      <c r="F324" s="415" t="str">
        <f t="shared" si="47"/>
        <v>Í1+*[È2{Î</v>
      </c>
      <c r="G324" t="str">
        <f>LEFT(C324,2)</f>
        <v>06</v>
      </c>
    </row>
    <row r="325" spans="1:7" ht="20.399999999999999">
      <c r="A325" s="403" t="s">
        <v>25578</v>
      </c>
      <c r="B325">
        <v>15200</v>
      </c>
      <c r="C325" t="s">
        <v>25579</v>
      </c>
      <c r="D325">
        <v>586</v>
      </c>
      <c r="F325" s="415" t="e">
        <f t="shared" si="47"/>
        <v>#VALUE!</v>
      </c>
    </row>
    <row r="326" spans="1:7" ht="20.399999999999999">
      <c r="A326" s="403" t="s">
        <v>25580</v>
      </c>
      <c r="B326">
        <v>29600</v>
      </c>
      <c r="C326" t="s">
        <v>25581</v>
      </c>
      <c r="D326">
        <v>519</v>
      </c>
      <c r="F326" s="415" t="e">
        <f t="shared" si="47"/>
        <v>#VALUE!</v>
      </c>
    </row>
    <row r="327" spans="1:7" ht="20.399999999999999">
      <c r="A327" s="403" t="s">
        <v>25582</v>
      </c>
      <c r="B327">
        <v>68000</v>
      </c>
      <c r="C327" t="s">
        <v>25583</v>
      </c>
      <c r="D327">
        <v>412</v>
      </c>
      <c r="F327" s="415" t="e">
        <f t="shared" si="47"/>
        <v>#VALUE!</v>
      </c>
    </row>
    <row r="328" spans="1:7" ht="20.399999999999999">
      <c r="A328" s="403" t="s">
        <v>25584</v>
      </c>
      <c r="B328">
        <v>8800</v>
      </c>
      <c r="C328" t="s">
        <v>25585</v>
      </c>
      <c r="D328">
        <v>63</v>
      </c>
      <c r="E328" s="404">
        <v>171109992</v>
      </c>
      <c r="F328" s="415" t="str">
        <f t="shared" si="47"/>
        <v>Í1+)ÇÈ2JÎ</v>
      </c>
      <c r="G328" t="str">
        <f t="shared" ref="G328:G331" si="48">LEFT(C328,2)</f>
        <v>36</v>
      </c>
    </row>
    <row r="329" spans="1:7" ht="20.399999999999999">
      <c r="A329" s="403" t="s">
        <v>25586</v>
      </c>
      <c r="B329">
        <v>31200</v>
      </c>
      <c r="C329" t="s">
        <v>25587</v>
      </c>
      <c r="D329">
        <v>378</v>
      </c>
      <c r="E329" s="404">
        <v>171110704</v>
      </c>
      <c r="F329" s="415" t="str">
        <f t="shared" si="47"/>
        <v>Í1+*fÈ4LÎ</v>
      </c>
      <c r="G329" t="str">
        <f t="shared" si="48"/>
        <v>06</v>
      </c>
    </row>
    <row r="330" spans="1:7" ht="20.399999999999999">
      <c r="A330" s="403" t="s">
        <v>25588</v>
      </c>
      <c r="B330">
        <v>28000</v>
      </c>
      <c r="C330" t="s">
        <v>25589</v>
      </c>
      <c r="D330">
        <v>486</v>
      </c>
      <c r="E330" s="404">
        <v>171109624</v>
      </c>
      <c r="F330" s="415" t="str">
        <f t="shared" si="47"/>
        <v>Í1+)^È4)Î</v>
      </c>
      <c r="G330" t="str">
        <f t="shared" si="48"/>
        <v>36</v>
      </c>
    </row>
    <row r="331" spans="1:7" ht="20.399999999999999">
      <c r="A331" s="403" t="s">
        <v>25590</v>
      </c>
      <c r="B331">
        <v>20000</v>
      </c>
      <c r="C331" t="s">
        <v>25591</v>
      </c>
      <c r="D331">
        <v>375</v>
      </c>
      <c r="E331" s="404">
        <v>171110707</v>
      </c>
      <c r="F331" s="415" t="str">
        <f t="shared" si="47"/>
        <v>Í1+*fÈ7^Î</v>
      </c>
      <c r="G331" t="str">
        <f t="shared" si="48"/>
        <v>06</v>
      </c>
    </row>
    <row r="332" spans="1:7" ht="20.399999999999999">
      <c r="A332" s="403" t="s">
        <v>25592</v>
      </c>
      <c r="B332">
        <v>53800</v>
      </c>
      <c r="C332" t="s">
        <v>25593</v>
      </c>
      <c r="D332">
        <v>310</v>
      </c>
      <c r="F332" s="415" t="e">
        <f t="shared" si="47"/>
        <v>#VALUE!</v>
      </c>
    </row>
    <row r="333" spans="1:7" ht="20.399999999999999">
      <c r="A333" s="403" t="s">
        <v>25594</v>
      </c>
      <c r="B333">
        <v>96800</v>
      </c>
      <c r="C333" t="s">
        <v>25595</v>
      </c>
      <c r="D333">
        <v>324</v>
      </c>
      <c r="E333" s="404">
        <v>171111964</v>
      </c>
      <c r="F333" s="415" t="str">
        <f t="shared" si="47"/>
        <v>Í1++ÄÈ4PÎ</v>
      </c>
      <c r="G333" t="str">
        <f t="shared" ref="G333:G334" si="49">LEFT(C333,2)</f>
        <v>24</v>
      </c>
    </row>
    <row r="334" spans="1:7" ht="20.399999999999999">
      <c r="A334" s="403" t="s">
        <v>25596</v>
      </c>
      <c r="B334">
        <v>20000</v>
      </c>
      <c r="C334" t="s">
        <v>25597</v>
      </c>
      <c r="D334">
        <v>104</v>
      </c>
      <c r="E334" s="404">
        <v>171115831</v>
      </c>
      <c r="F334" s="415" t="str">
        <f t="shared" si="47"/>
        <v>Í1+/sÈ1}Î</v>
      </c>
      <c r="G334" t="str">
        <f t="shared" si="49"/>
        <v>38</v>
      </c>
    </row>
    <row r="335" spans="1:7" ht="20.399999999999999">
      <c r="A335" s="403" t="s">
        <v>25598</v>
      </c>
      <c r="B335">
        <v>2100</v>
      </c>
      <c r="C335" t="s">
        <v>25599</v>
      </c>
      <c r="D335">
        <v>389</v>
      </c>
      <c r="F335" s="415" t="e">
        <f t="shared" si="47"/>
        <v>#VALUE!</v>
      </c>
    </row>
    <row r="336" spans="1:7" ht="20.399999999999999">
      <c r="A336" s="403" t="s">
        <v>25600</v>
      </c>
      <c r="B336">
        <v>26400</v>
      </c>
      <c r="C336" t="s">
        <v>25601</v>
      </c>
      <c r="D336">
        <v>506</v>
      </c>
      <c r="F336" s="415" t="e">
        <f t="shared" si="47"/>
        <v>#VALUE!</v>
      </c>
    </row>
    <row r="337" spans="1:7" ht="20.399999999999999">
      <c r="A337" s="403" t="s">
        <v>25602</v>
      </c>
      <c r="B337">
        <v>1359200</v>
      </c>
      <c r="C337" t="s">
        <v>25603</v>
      </c>
      <c r="D337">
        <v>312</v>
      </c>
      <c r="E337" s="404">
        <v>171110893</v>
      </c>
      <c r="F337" s="415" t="str">
        <f t="shared" si="47"/>
        <v>Í1+*yÈ3+Î</v>
      </c>
      <c r="G337" t="str">
        <f>LEFT(C337,2)</f>
        <v>06</v>
      </c>
    </row>
    <row r="338" spans="1:7" ht="20.399999999999999">
      <c r="A338" s="403" t="s">
        <v>25604</v>
      </c>
      <c r="B338">
        <v>13600</v>
      </c>
      <c r="C338" t="s">
        <v>25605</v>
      </c>
      <c r="D338">
        <v>490</v>
      </c>
      <c r="F338" s="415" t="e">
        <f t="shared" si="47"/>
        <v>#VALUE!</v>
      </c>
    </row>
    <row r="339" spans="1:7" ht="20.399999999999999">
      <c r="A339" s="403" t="s">
        <v>25606</v>
      </c>
      <c r="B339">
        <v>2100</v>
      </c>
      <c r="C339" t="s">
        <v>25607</v>
      </c>
      <c r="D339">
        <v>358</v>
      </c>
      <c r="E339" s="404">
        <v>171114865</v>
      </c>
      <c r="F339" s="415" t="str">
        <f t="shared" si="47"/>
        <v>Í1+.vÈ57Î</v>
      </c>
      <c r="G339" t="str">
        <f t="shared" ref="G339:G342" si="50">LEFT(C339,2)</f>
        <v>34</v>
      </c>
    </row>
    <row r="340" spans="1:7" ht="20.399999999999999">
      <c r="A340" s="403" t="s">
        <v>25608</v>
      </c>
      <c r="B340">
        <v>52000</v>
      </c>
      <c r="C340" t="s">
        <v>25609</v>
      </c>
      <c r="D340">
        <v>359</v>
      </c>
      <c r="E340" s="404">
        <v>171107224</v>
      </c>
      <c r="F340" s="415" t="str">
        <f t="shared" si="47"/>
        <v>Í1+'6È4QÎ</v>
      </c>
      <c r="G340" t="str">
        <f t="shared" si="50"/>
        <v>04</v>
      </c>
    </row>
    <row r="341" spans="1:7" ht="20.399999999999999">
      <c r="A341" s="403" t="s">
        <v>460</v>
      </c>
      <c r="B341">
        <v>45600</v>
      </c>
      <c r="C341" t="s">
        <v>25610</v>
      </c>
      <c r="D341">
        <v>336</v>
      </c>
      <c r="E341" s="404">
        <v>171107203</v>
      </c>
      <c r="F341" s="415" t="str">
        <f t="shared" si="47"/>
        <v>Í1+'4È3CÎ</v>
      </c>
      <c r="G341" t="str">
        <f t="shared" si="50"/>
        <v>04</v>
      </c>
    </row>
    <row r="342" spans="1:7" ht="20.399999999999999">
      <c r="A342" s="403" t="s">
        <v>25611</v>
      </c>
      <c r="B342">
        <v>34400</v>
      </c>
      <c r="C342" t="s">
        <v>25612</v>
      </c>
      <c r="D342">
        <v>335</v>
      </c>
      <c r="E342" s="404">
        <v>171107202</v>
      </c>
      <c r="F342" s="415" t="str">
        <f t="shared" si="47"/>
        <v>Í1+'4È2=Î</v>
      </c>
      <c r="G342" t="str">
        <f t="shared" si="50"/>
        <v>04</v>
      </c>
    </row>
    <row r="343" spans="1:7" ht="20.399999999999999">
      <c r="A343" s="403" t="s">
        <v>25613</v>
      </c>
      <c r="B343">
        <v>2100</v>
      </c>
      <c r="C343" t="s">
        <v>25614</v>
      </c>
      <c r="D343">
        <v>344</v>
      </c>
      <c r="F343" s="415" t="e">
        <f t="shared" si="47"/>
        <v>#VALUE!</v>
      </c>
    </row>
    <row r="344" spans="1:7" ht="20.399999999999999">
      <c r="A344" s="403" t="s">
        <v>25615</v>
      </c>
      <c r="B344">
        <v>24800</v>
      </c>
      <c r="C344" t="s">
        <v>25616</v>
      </c>
      <c r="D344">
        <v>41</v>
      </c>
      <c r="E344" s="404">
        <v>171106921</v>
      </c>
      <c r="F344" s="415" t="str">
        <f t="shared" si="47"/>
        <v>Í1+&amp;|È1ÊÎ</v>
      </c>
      <c r="G344" t="str">
        <f t="shared" ref="G344:G345" si="51">LEFT(C344,2)</f>
        <v>04</v>
      </c>
    </row>
    <row r="345" spans="1:7" ht="20.399999999999999">
      <c r="A345" s="403" t="s">
        <v>25617</v>
      </c>
      <c r="B345">
        <v>183200</v>
      </c>
      <c r="C345" t="s">
        <v>25618</v>
      </c>
      <c r="D345">
        <v>411</v>
      </c>
      <c r="E345" s="404">
        <v>171109689</v>
      </c>
      <c r="F345" s="415" t="str">
        <f t="shared" si="47"/>
        <v>Í1+)dÈ9_Î</v>
      </c>
      <c r="G345" t="str">
        <f t="shared" si="51"/>
        <v>36</v>
      </c>
    </row>
    <row r="346" spans="1:7" ht="20.399999999999999">
      <c r="A346" s="403" t="s">
        <v>25619</v>
      </c>
      <c r="B346">
        <v>18400</v>
      </c>
      <c r="C346" t="s">
        <v>25620</v>
      </c>
      <c r="D346">
        <v>439</v>
      </c>
      <c r="F346" s="415" t="e">
        <f t="shared" si="47"/>
        <v>#VALUE!</v>
      </c>
    </row>
    <row r="347" spans="1:7" ht="20.399999999999999">
      <c r="A347" s="403" t="s">
        <v>25621</v>
      </c>
      <c r="B347">
        <v>111200</v>
      </c>
      <c r="C347" t="s">
        <v>25622</v>
      </c>
      <c r="D347">
        <v>314</v>
      </c>
      <c r="E347" s="404">
        <v>171110597</v>
      </c>
      <c r="F347" s="415" t="str">
        <f t="shared" si="47"/>
        <v>Í1+*[È72Î</v>
      </c>
      <c r="G347" t="str">
        <f>LEFT(C347,2)</f>
        <v>06</v>
      </c>
    </row>
    <row r="348" spans="1:7" ht="20.399999999999999">
      <c r="A348" s="403" t="s">
        <v>25623</v>
      </c>
      <c r="B348">
        <v>10400</v>
      </c>
      <c r="C348" t="s">
        <v>25624</v>
      </c>
      <c r="D348">
        <v>495</v>
      </c>
      <c r="F348" s="415" t="e">
        <f t="shared" si="47"/>
        <v>#VALUE!</v>
      </c>
    </row>
    <row r="349" spans="1:7" ht="20.399999999999999">
      <c r="A349" s="403" t="s">
        <v>25625</v>
      </c>
      <c r="B349">
        <v>15200</v>
      </c>
      <c r="C349" t="s">
        <v>25626</v>
      </c>
      <c r="D349">
        <v>151</v>
      </c>
      <c r="E349" s="404">
        <v>171107070</v>
      </c>
      <c r="F349" s="415" t="str">
        <f t="shared" si="47"/>
        <v>Í1+''È0dÎ</v>
      </c>
      <c r="G349" t="str">
        <f t="shared" ref="G349:G352" si="52">LEFT(C349,2)</f>
        <v>04</v>
      </c>
    </row>
    <row r="350" spans="1:7" ht="20.399999999999999">
      <c r="A350" s="403" t="s">
        <v>22953</v>
      </c>
      <c r="B350">
        <v>10400</v>
      </c>
      <c r="C350" t="s">
        <v>25627</v>
      </c>
      <c r="D350">
        <v>173</v>
      </c>
      <c r="E350" s="404">
        <v>171106508</v>
      </c>
      <c r="F350" s="415" t="str">
        <f t="shared" si="47"/>
        <v>Í1+&amp;RÈ8oÎ</v>
      </c>
      <c r="G350" t="str">
        <f t="shared" si="52"/>
        <v>10</v>
      </c>
    </row>
    <row r="351" spans="1:7" ht="20.399999999999999">
      <c r="A351" s="403" t="s">
        <v>25628</v>
      </c>
      <c r="B351">
        <v>8800</v>
      </c>
      <c r="C351" t="s">
        <v>25629</v>
      </c>
      <c r="D351">
        <v>50</v>
      </c>
      <c r="E351" s="404">
        <v>171116049</v>
      </c>
      <c r="F351" s="415" t="str">
        <f t="shared" si="47"/>
        <v>Í1+0$È9BÎ</v>
      </c>
      <c r="G351" t="str">
        <f t="shared" si="52"/>
        <v>38</v>
      </c>
    </row>
    <row r="352" spans="1:7" ht="20.399999999999999">
      <c r="A352" s="403" t="s">
        <v>25630</v>
      </c>
      <c r="B352">
        <v>15200</v>
      </c>
      <c r="C352" t="s">
        <v>25631</v>
      </c>
      <c r="D352">
        <v>174</v>
      </c>
      <c r="E352" s="404">
        <v>171106509</v>
      </c>
      <c r="F352" s="415" t="str">
        <f t="shared" si="47"/>
        <v>Í1+&amp;RÈ9uÎ</v>
      </c>
      <c r="G352" t="str">
        <f t="shared" si="52"/>
        <v>10</v>
      </c>
    </row>
    <row r="353" spans="1:7" ht="20.399999999999999">
      <c r="A353" s="403" t="s">
        <v>25632</v>
      </c>
      <c r="B353">
        <v>3400</v>
      </c>
      <c r="C353" t="s">
        <v>25633</v>
      </c>
      <c r="D353">
        <v>307</v>
      </c>
      <c r="F353" s="415" t="e">
        <f t="shared" si="47"/>
        <v>#VALUE!</v>
      </c>
    </row>
    <row r="354" spans="1:7" ht="20.399999999999999">
      <c r="A354" s="403" t="s">
        <v>25634</v>
      </c>
      <c r="B354">
        <v>2100</v>
      </c>
      <c r="C354" t="s">
        <v>25635</v>
      </c>
      <c r="D354">
        <v>94</v>
      </c>
      <c r="E354" s="404">
        <v>171112011</v>
      </c>
      <c r="F354" s="415" t="str">
        <f t="shared" si="47"/>
        <v>Í1+,!È1aÎ</v>
      </c>
      <c r="G354" t="str">
        <f t="shared" ref="G354:G356" si="53">LEFT(C354,2)</f>
        <v>24</v>
      </c>
    </row>
    <row r="355" spans="1:7" ht="20.399999999999999">
      <c r="A355" s="403" t="s">
        <v>6692</v>
      </c>
      <c r="B355">
        <v>15200</v>
      </c>
      <c r="C355" t="s">
        <v>25636</v>
      </c>
      <c r="D355">
        <v>180</v>
      </c>
      <c r="E355" s="404">
        <v>171111887</v>
      </c>
      <c r="F355" s="415" t="str">
        <f t="shared" si="47"/>
        <v>Í1++xÈ7BÎ</v>
      </c>
      <c r="G355" t="str">
        <f t="shared" si="53"/>
        <v>24</v>
      </c>
    </row>
    <row r="356" spans="1:7" ht="20.399999999999999">
      <c r="A356" s="403" t="s">
        <v>25637</v>
      </c>
      <c r="B356">
        <v>37600</v>
      </c>
      <c r="C356" t="s">
        <v>25638</v>
      </c>
      <c r="D356">
        <v>24</v>
      </c>
      <c r="E356" s="404">
        <v>171110812</v>
      </c>
      <c r="F356" s="415" t="str">
        <f t="shared" si="47"/>
        <v>Í1+*qÈ2lÎ</v>
      </c>
      <c r="G356" t="str">
        <f t="shared" si="53"/>
        <v>06</v>
      </c>
    </row>
    <row r="357" spans="1:7" ht="20.399999999999999">
      <c r="A357" s="403" t="s">
        <v>25639</v>
      </c>
      <c r="B357">
        <v>3400</v>
      </c>
      <c r="C357" t="s">
        <v>25640</v>
      </c>
      <c r="D357">
        <v>67</v>
      </c>
      <c r="F357" s="415" t="e">
        <f t="shared" si="47"/>
        <v>#VALUE!</v>
      </c>
    </row>
    <row r="358" spans="1:7" ht="20.399999999999999">
      <c r="A358" s="403" t="s">
        <v>25641</v>
      </c>
      <c r="B358">
        <v>60000</v>
      </c>
      <c r="C358" t="s">
        <v>25642</v>
      </c>
      <c r="D358">
        <v>294</v>
      </c>
      <c r="E358" s="404">
        <v>171110583</v>
      </c>
      <c r="F358" s="415" t="str">
        <f t="shared" si="47"/>
        <v>Í1+*ZÈ3}Î</v>
      </c>
      <c r="G358" t="str">
        <f t="shared" ref="G358:G359" si="54">LEFT(C358,2)</f>
        <v>06</v>
      </c>
    </row>
    <row r="359" spans="1:7" ht="20.399999999999999">
      <c r="A359" s="403" t="s">
        <v>25643</v>
      </c>
      <c r="B359">
        <v>7200</v>
      </c>
      <c r="C359" t="s">
        <v>25644</v>
      </c>
      <c r="D359">
        <v>449</v>
      </c>
      <c r="E359" s="404">
        <v>171114372</v>
      </c>
      <c r="F359" s="415" t="str">
        <f t="shared" si="47"/>
        <v>Í1+.EÈ2/Î</v>
      </c>
      <c r="G359" t="str">
        <f t="shared" si="54"/>
        <v>32</v>
      </c>
    </row>
    <row r="360" spans="1:7" ht="20.399999999999999">
      <c r="A360" s="403" t="s">
        <v>25645</v>
      </c>
      <c r="B360">
        <v>2100</v>
      </c>
      <c r="C360" t="s">
        <v>25646</v>
      </c>
      <c r="D360">
        <v>10</v>
      </c>
      <c r="F360" s="415" t="e">
        <f t="shared" si="47"/>
        <v>#VALUE!</v>
      </c>
    </row>
    <row r="361" spans="1:7" ht="20.399999999999999">
      <c r="A361" s="403" t="s">
        <v>25647</v>
      </c>
      <c r="B361">
        <v>10400</v>
      </c>
      <c r="C361" t="s">
        <v>25648</v>
      </c>
      <c r="D361">
        <v>470</v>
      </c>
      <c r="E361" s="404">
        <v>171110915</v>
      </c>
      <c r="F361" s="415" t="str">
        <f t="shared" si="47"/>
        <v>Í1+*{È5?Î</v>
      </c>
      <c r="G361" t="str">
        <f t="shared" ref="G361:G362" si="55">LEFT(C361,2)</f>
        <v>06</v>
      </c>
    </row>
    <row r="362" spans="1:7" ht="20.399999999999999">
      <c r="A362" s="403" t="s">
        <v>25649</v>
      </c>
      <c r="B362">
        <v>95200</v>
      </c>
      <c r="C362" t="s">
        <v>25650</v>
      </c>
      <c r="D362">
        <v>423</v>
      </c>
      <c r="E362" s="404">
        <v>171111929</v>
      </c>
      <c r="F362" s="415" t="str">
        <f t="shared" si="47"/>
        <v>Í1++|È9^Î</v>
      </c>
      <c r="G362" t="str">
        <f t="shared" si="55"/>
        <v>24</v>
      </c>
    </row>
    <row r="363" spans="1:7" ht="20.399999999999999">
      <c r="A363" s="403" t="s">
        <v>25651</v>
      </c>
      <c r="B363">
        <v>23200</v>
      </c>
      <c r="C363" t="s">
        <v>25652</v>
      </c>
      <c r="D363">
        <v>519</v>
      </c>
      <c r="F363" s="415" t="e">
        <f t="shared" si="47"/>
        <v>#VALUE!</v>
      </c>
    </row>
    <row r="364" spans="1:7" ht="20.399999999999999">
      <c r="A364" s="403" t="s">
        <v>25653</v>
      </c>
      <c r="B364">
        <v>50400</v>
      </c>
      <c r="C364" t="s">
        <v>25654</v>
      </c>
      <c r="D364">
        <v>453</v>
      </c>
      <c r="E364" s="404">
        <v>171107300</v>
      </c>
      <c r="F364" s="415" t="str">
        <f t="shared" si="47"/>
        <v>Í1+'&gt;È0YÎ</v>
      </c>
      <c r="G364" t="str">
        <f t="shared" ref="G364:G365" si="56">LEFT(C364,2)</f>
        <v>04</v>
      </c>
    </row>
    <row r="365" spans="1:7" ht="20.399999999999999">
      <c r="A365" s="403" t="s">
        <v>25655</v>
      </c>
      <c r="B365">
        <v>74400</v>
      </c>
      <c r="C365" t="s">
        <v>25656</v>
      </c>
      <c r="D365">
        <v>147</v>
      </c>
      <c r="E365" s="404">
        <v>171111807</v>
      </c>
      <c r="F365" s="415" t="str">
        <f t="shared" si="47"/>
        <v>Í1++pÈ7"Î</v>
      </c>
      <c r="G365" t="str">
        <f t="shared" si="56"/>
        <v>24</v>
      </c>
    </row>
    <row r="366" spans="1:7" ht="20.399999999999999">
      <c r="A366" s="403" t="s">
        <v>25657</v>
      </c>
      <c r="B366">
        <v>12000</v>
      </c>
      <c r="C366" t="s">
        <v>25658</v>
      </c>
      <c r="D366">
        <v>535</v>
      </c>
      <c r="F366" s="415" t="e">
        <f t="shared" si="47"/>
        <v>#VALUE!</v>
      </c>
    </row>
    <row r="367" spans="1:7" ht="20.399999999999999">
      <c r="A367" s="403" t="s">
        <v>25659</v>
      </c>
      <c r="B367">
        <v>23200</v>
      </c>
      <c r="C367" t="s">
        <v>25660</v>
      </c>
      <c r="D367">
        <v>157</v>
      </c>
      <c r="E367" s="404">
        <v>171111970</v>
      </c>
      <c r="F367" s="415" t="str">
        <f t="shared" si="47"/>
        <v>Í1++ÅÈ0&lt;Î</v>
      </c>
      <c r="G367" t="str">
        <f t="shared" ref="G367:G368" si="57">LEFT(C367,2)</f>
        <v>24</v>
      </c>
    </row>
    <row r="368" spans="1:7" ht="20.399999999999999">
      <c r="A368" s="403" t="s">
        <v>25661</v>
      </c>
      <c r="B368">
        <v>16800</v>
      </c>
      <c r="C368" t="s">
        <v>25662</v>
      </c>
      <c r="D368">
        <v>172</v>
      </c>
      <c r="E368" s="404">
        <v>171114142</v>
      </c>
      <c r="F368" s="415" t="str">
        <f t="shared" si="47"/>
        <v>Í1+..È2:Î</v>
      </c>
      <c r="G368" t="str">
        <f t="shared" si="57"/>
        <v>32</v>
      </c>
    </row>
    <row r="369" spans="1:7" ht="20.399999999999999">
      <c r="A369" s="403" t="s">
        <v>25663</v>
      </c>
      <c r="B369">
        <v>80800</v>
      </c>
      <c r="C369" t="s">
        <v>25664</v>
      </c>
      <c r="D369">
        <v>546</v>
      </c>
      <c r="F369" s="415" t="e">
        <f t="shared" si="47"/>
        <v>#VALUE!</v>
      </c>
    </row>
    <row r="370" spans="1:7" ht="20.399999999999999">
      <c r="A370" s="403" t="s">
        <v>25665</v>
      </c>
      <c r="B370">
        <v>210400</v>
      </c>
      <c r="C370" t="s">
        <v>25666</v>
      </c>
      <c r="D370">
        <v>120</v>
      </c>
      <c r="E370" s="404">
        <v>171114120</v>
      </c>
      <c r="F370" s="415" t="str">
        <f t="shared" si="47"/>
        <v>Í1+.,È0&amp;Î</v>
      </c>
      <c r="G370" t="str">
        <f>LEFT(C370,2)</f>
        <v>32</v>
      </c>
    </row>
    <row r="371" spans="1:7" ht="20.399999999999999">
      <c r="A371" s="403" t="s">
        <v>25667</v>
      </c>
      <c r="B371">
        <v>39200</v>
      </c>
      <c r="C371" t="s">
        <v>25668</v>
      </c>
      <c r="D371">
        <v>492</v>
      </c>
      <c r="F371" s="415" t="e">
        <f t="shared" si="47"/>
        <v>#VALUE!</v>
      </c>
    </row>
    <row r="372" spans="1:7" ht="20.399999999999999">
      <c r="A372" s="403" t="s">
        <v>25669</v>
      </c>
      <c r="B372">
        <v>69600</v>
      </c>
      <c r="C372" t="s">
        <v>25670</v>
      </c>
      <c r="D372">
        <v>386</v>
      </c>
      <c r="E372" s="404">
        <v>171107248</v>
      </c>
      <c r="F372" s="415" t="str">
        <f t="shared" si="47"/>
        <v>Í1+'8È8qÎ</v>
      </c>
      <c r="G372" t="str">
        <f>LEFT(C372,2)</f>
        <v>04</v>
      </c>
    </row>
    <row r="373" spans="1:7" ht="20.399999999999999">
      <c r="A373" s="403" t="s">
        <v>25671</v>
      </c>
      <c r="B373">
        <v>7200</v>
      </c>
      <c r="C373" t="s">
        <v>25672</v>
      </c>
      <c r="D373">
        <v>71</v>
      </c>
      <c r="F373" s="415" t="e">
        <f t="shared" si="47"/>
        <v>#VALUE!</v>
      </c>
    </row>
    <row r="374" spans="1:7" ht="20.399999999999999">
      <c r="A374" s="403" t="s">
        <v>25673</v>
      </c>
      <c r="B374">
        <v>18400</v>
      </c>
      <c r="C374" t="s">
        <v>25674</v>
      </c>
      <c r="D374">
        <v>243</v>
      </c>
      <c r="F374" s="415" t="e">
        <f t="shared" si="47"/>
        <v>#VALUE!</v>
      </c>
    </row>
    <row r="375" spans="1:7" ht="20.399999999999999">
      <c r="A375" s="403" t="s">
        <v>25675</v>
      </c>
      <c r="B375">
        <v>15200</v>
      </c>
      <c r="C375" t="s">
        <v>25676</v>
      </c>
      <c r="D375">
        <v>424</v>
      </c>
      <c r="E375" s="404">
        <v>171109679</v>
      </c>
      <c r="F375" s="415" t="str">
        <f t="shared" si="47"/>
        <v>Í1+)cÈ9[Î</v>
      </c>
      <c r="G375" t="str">
        <f t="shared" ref="G375:G381" si="58">LEFT(C375,2)</f>
        <v>36</v>
      </c>
    </row>
    <row r="376" spans="1:7" ht="20.399999999999999">
      <c r="A376" s="403" t="s">
        <v>25677</v>
      </c>
      <c r="B376">
        <v>23200</v>
      </c>
      <c r="C376" t="s">
        <v>25678</v>
      </c>
      <c r="D376">
        <v>102</v>
      </c>
      <c r="E376" s="404">
        <v>171114639</v>
      </c>
      <c r="F376" s="415" t="str">
        <f t="shared" si="47"/>
        <v>Í1+._È9ZÎ</v>
      </c>
      <c r="G376" t="str">
        <f t="shared" si="58"/>
        <v>34</v>
      </c>
    </row>
    <row r="377" spans="1:7" ht="20.399999999999999">
      <c r="A377" s="403" t="s">
        <v>25679</v>
      </c>
      <c r="B377">
        <v>16800</v>
      </c>
      <c r="C377" t="s">
        <v>25680</v>
      </c>
      <c r="D377">
        <v>183</v>
      </c>
      <c r="E377" s="404">
        <v>171110498</v>
      </c>
      <c r="F377" s="415" t="str">
        <f t="shared" si="47"/>
        <v>Í1+*QÈ8wÎ</v>
      </c>
      <c r="G377" t="str">
        <f t="shared" si="58"/>
        <v>06</v>
      </c>
    </row>
    <row r="378" spans="1:7" ht="20.399999999999999">
      <c r="A378" s="403" t="s">
        <v>25681</v>
      </c>
      <c r="B378">
        <v>13600</v>
      </c>
      <c r="C378" t="s">
        <v>25682</v>
      </c>
      <c r="D378">
        <v>249</v>
      </c>
      <c r="E378" s="404">
        <v>171114771</v>
      </c>
      <c r="F378" s="415" t="str">
        <f t="shared" si="47"/>
        <v>Í1+.mÈ1bÎ</v>
      </c>
      <c r="G378" t="str">
        <f t="shared" si="58"/>
        <v>34</v>
      </c>
    </row>
    <row r="379" spans="1:7" ht="20.399999999999999">
      <c r="A379" s="403" t="s">
        <v>24935</v>
      </c>
      <c r="B379">
        <v>986600</v>
      </c>
      <c r="C379" t="s">
        <v>24936</v>
      </c>
      <c r="D379">
        <v>49</v>
      </c>
      <c r="E379" s="404">
        <v>171116140</v>
      </c>
      <c r="F379" s="415" t="str">
        <f t="shared" si="47"/>
        <v>Í1+0.È04Î</v>
      </c>
      <c r="G379" t="str">
        <f t="shared" si="58"/>
        <v>22</v>
      </c>
    </row>
    <row r="380" spans="1:7" ht="20.399999999999999">
      <c r="A380" s="403" t="s">
        <v>25683</v>
      </c>
      <c r="B380">
        <v>26400</v>
      </c>
      <c r="C380" t="s">
        <v>25684</v>
      </c>
      <c r="D380">
        <v>8</v>
      </c>
      <c r="E380" s="404">
        <v>171114551</v>
      </c>
      <c r="F380" s="415" t="str">
        <f t="shared" si="47"/>
        <v>Í1+.WÈ1qÎ</v>
      </c>
      <c r="G380" t="str">
        <f t="shared" si="58"/>
        <v>34</v>
      </c>
    </row>
    <row r="381" spans="1:7" ht="20.399999999999999">
      <c r="A381" s="403" t="s">
        <v>25685</v>
      </c>
      <c r="B381">
        <v>15200</v>
      </c>
      <c r="C381" t="s">
        <v>25686</v>
      </c>
      <c r="D381">
        <v>336</v>
      </c>
      <c r="E381" s="404">
        <v>171109755</v>
      </c>
      <c r="F381" s="415" t="str">
        <f t="shared" si="47"/>
        <v>Í1+)kÈ5cÎ</v>
      </c>
      <c r="G381" t="str">
        <f t="shared" si="58"/>
        <v>36</v>
      </c>
    </row>
    <row r="382" spans="1:7" ht="20.399999999999999">
      <c r="A382" s="403" t="s">
        <v>25687</v>
      </c>
      <c r="B382">
        <v>26400</v>
      </c>
      <c r="C382" t="s">
        <v>669</v>
      </c>
      <c r="D382">
        <v>91</v>
      </c>
      <c r="F382" s="415" t="e">
        <f t="shared" si="47"/>
        <v>#VALUE!</v>
      </c>
    </row>
    <row r="383" spans="1:7" ht="20.399999999999999">
      <c r="A383" s="403" t="s">
        <v>25688</v>
      </c>
      <c r="B383">
        <v>77600</v>
      </c>
      <c r="C383" t="s">
        <v>25689</v>
      </c>
      <c r="D383">
        <v>394</v>
      </c>
      <c r="F383" s="415" t="e">
        <f t="shared" si="47"/>
        <v>#VALUE!</v>
      </c>
    </row>
    <row r="384" spans="1:7" ht="20.399999999999999">
      <c r="A384" s="403" t="s">
        <v>25690</v>
      </c>
      <c r="B384">
        <v>2100</v>
      </c>
      <c r="C384" t="s">
        <v>25691</v>
      </c>
      <c r="D384">
        <v>300</v>
      </c>
      <c r="F384" s="415" t="e">
        <f t="shared" si="47"/>
        <v>#VALUE!</v>
      </c>
    </row>
    <row r="385" spans="1:7" ht="20.399999999999999">
      <c r="A385" s="403" t="s">
        <v>25692</v>
      </c>
      <c r="B385">
        <v>63200</v>
      </c>
      <c r="C385" t="s">
        <v>25693</v>
      </c>
      <c r="D385">
        <v>75</v>
      </c>
      <c r="E385" s="404">
        <v>171109981</v>
      </c>
      <c r="F385" s="415" t="str">
        <f t="shared" si="47"/>
        <v>Í1+)ÆÈ1@Î</v>
      </c>
      <c r="G385" t="str">
        <f>LEFT(C385,2)</f>
        <v>36</v>
      </c>
    </row>
    <row r="386" spans="1:7" ht="20.399999999999999">
      <c r="A386" s="403" t="s">
        <v>25694</v>
      </c>
      <c r="B386">
        <v>8800</v>
      </c>
      <c r="C386" t="s">
        <v>25695</v>
      </c>
      <c r="D386">
        <v>70</v>
      </c>
      <c r="F386" s="415" t="e">
        <f t="shared" si="47"/>
        <v>#VALUE!</v>
      </c>
    </row>
    <row r="387" spans="1:7" ht="20.399999999999999">
      <c r="A387" s="403" t="s">
        <v>25696</v>
      </c>
      <c r="B387">
        <v>10400</v>
      </c>
      <c r="C387" t="s">
        <v>25697</v>
      </c>
      <c r="D387">
        <v>220</v>
      </c>
      <c r="E387" s="404">
        <v>171109849</v>
      </c>
      <c r="F387" s="415" t="str">
        <f t="shared" ref="F387:F450" si="59">Code128(E387)</f>
        <v>Í1+)tÈ98Î</v>
      </c>
      <c r="G387" t="str">
        <f>LEFT(C387,2)</f>
        <v>36</v>
      </c>
    </row>
    <row r="388" spans="1:7" ht="20.399999999999999">
      <c r="A388" s="403" t="s">
        <v>25698</v>
      </c>
      <c r="B388">
        <v>85600</v>
      </c>
      <c r="C388" t="s">
        <v>25699</v>
      </c>
      <c r="D388">
        <v>237</v>
      </c>
      <c r="F388" s="415" t="e">
        <f t="shared" si="59"/>
        <v>#VALUE!</v>
      </c>
    </row>
    <row r="389" spans="1:7" ht="20.399999999999999">
      <c r="A389" s="403" t="s">
        <v>9382</v>
      </c>
      <c r="B389">
        <v>3400</v>
      </c>
      <c r="C389" t="s">
        <v>25700</v>
      </c>
      <c r="D389">
        <v>440</v>
      </c>
      <c r="F389" s="415" t="e">
        <f t="shared" si="59"/>
        <v>#VALUE!</v>
      </c>
    </row>
    <row r="390" spans="1:7" ht="20.399999999999999">
      <c r="A390" s="403" t="s">
        <v>25701</v>
      </c>
      <c r="B390">
        <v>2100</v>
      </c>
      <c r="C390" t="s">
        <v>25702</v>
      </c>
      <c r="D390">
        <v>145</v>
      </c>
      <c r="E390" s="404">
        <v>171114678</v>
      </c>
      <c r="F390" s="415" t="str">
        <f t="shared" si="59"/>
        <v>Í1+.cÈ8dÎ</v>
      </c>
      <c r="G390" t="str">
        <f t="shared" ref="G390:G399" si="60">LEFT(C390,2)</f>
        <v>34</v>
      </c>
    </row>
    <row r="391" spans="1:7" ht="20.399999999999999">
      <c r="A391" s="403" t="s">
        <v>24937</v>
      </c>
      <c r="B391">
        <v>676200</v>
      </c>
      <c r="C391" t="s">
        <v>24938</v>
      </c>
      <c r="D391">
        <v>76</v>
      </c>
      <c r="E391" s="404">
        <v>171116165</v>
      </c>
      <c r="F391" s="415" t="str">
        <f t="shared" si="59"/>
        <v>Í1+00È5ZÎ</v>
      </c>
      <c r="G391" t="str">
        <f t="shared" si="60"/>
        <v>22</v>
      </c>
    </row>
    <row r="392" spans="1:7" ht="20.399999999999999">
      <c r="A392" s="403" t="s">
        <v>25703</v>
      </c>
      <c r="B392">
        <v>21600</v>
      </c>
      <c r="C392" t="s">
        <v>25704</v>
      </c>
      <c r="D392">
        <v>307</v>
      </c>
      <c r="E392" s="404">
        <v>171114827</v>
      </c>
      <c r="F392" s="415" t="str">
        <f t="shared" si="59"/>
        <v>Í1+.rÈ73Î</v>
      </c>
      <c r="G392" t="str">
        <f t="shared" si="60"/>
        <v>34</v>
      </c>
    </row>
    <row r="393" spans="1:7" ht="20.399999999999999">
      <c r="A393" s="403" t="s">
        <v>25705</v>
      </c>
      <c r="B393">
        <v>10400</v>
      </c>
      <c r="C393" t="s">
        <v>25706</v>
      </c>
      <c r="D393">
        <v>57</v>
      </c>
      <c r="E393" s="404">
        <v>171116693</v>
      </c>
      <c r="F393" s="415" t="str">
        <f t="shared" si="59"/>
        <v>Í1+0eÈ3TÎ</v>
      </c>
      <c r="G393" t="str">
        <f t="shared" si="60"/>
        <v>40</v>
      </c>
    </row>
    <row r="394" spans="1:7" ht="20.399999999999999">
      <c r="A394" s="403" t="s">
        <v>25707</v>
      </c>
      <c r="B394">
        <v>21600</v>
      </c>
      <c r="C394" t="s">
        <v>25708</v>
      </c>
      <c r="D394">
        <v>429</v>
      </c>
      <c r="E394" s="404">
        <v>171111842</v>
      </c>
      <c r="F394" s="415" t="str">
        <f t="shared" si="59"/>
        <v>Í1++tÈ2{Î</v>
      </c>
      <c r="G394" t="str">
        <f t="shared" si="60"/>
        <v>24</v>
      </c>
    </row>
    <row r="395" spans="1:7" ht="20.399999999999999">
      <c r="A395" s="403" t="s">
        <v>25709</v>
      </c>
      <c r="B395">
        <v>15200</v>
      </c>
      <c r="C395" t="s">
        <v>25710</v>
      </c>
      <c r="D395">
        <v>592</v>
      </c>
      <c r="E395" s="404">
        <v>171109526</v>
      </c>
      <c r="F395" s="415" t="str">
        <f t="shared" si="59"/>
        <v>Í1+)TÈ6tÎ</v>
      </c>
      <c r="G395" t="str">
        <f t="shared" si="60"/>
        <v>36</v>
      </c>
    </row>
    <row r="396" spans="1:7" ht="20.399999999999999">
      <c r="A396" s="403" t="s">
        <v>25711</v>
      </c>
      <c r="B396">
        <v>95200</v>
      </c>
      <c r="C396" t="s">
        <v>25712</v>
      </c>
      <c r="D396">
        <v>436</v>
      </c>
      <c r="E396" s="404">
        <v>171114360</v>
      </c>
      <c r="F396" s="415" t="str">
        <f t="shared" si="59"/>
        <v>Í1+.DÈ0ÊÎ</v>
      </c>
      <c r="G396" t="str">
        <f t="shared" si="60"/>
        <v>32</v>
      </c>
    </row>
    <row r="397" spans="1:7" ht="20.399999999999999">
      <c r="A397" s="403" t="s">
        <v>25713</v>
      </c>
      <c r="B397">
        <v>16800</v>
      </c>
      <c r="C397" t="s">
        <v>25714</v>
      </c>
      <c r="D397">
        <v>231</v>
      </c>
      <c r="E397" s="404">
        <v>171106951</v>
      </c>
      <c r="F397" s="415" t="str">
        <f t="shared" si="59"/>
        <v>Í1+&amp;ÃÈ1+Î</v>
      </c>
      <c r="G397" t="str">
        <f t="shared" si="60"/>
        <v>04</v>
      </c>
    </row>
    <row r="398" spans="1:7" ht="20.399999999999999">
      <c r="A398" s="403" t="s">
        <v>25715</v>
      </c>
      <c r="B398">
        <v>20000</v>
      </c>
      <c r="C398" t="s">
        <v>25716</v>
      </c>
      <c r="D398">
        <v>380</v>
      </c>
      <c r="E398" s="404">
        <v>171111261</v>
      </c>
      <c r="F398" s="415" t="str">
        <f t="shared" si="59"/>
        <v>Í1++:È1[Î</v>
      </c>
      <c r="G398" t="str">
        <f t="shared" si="60"/>
        <v>26</v>
      </c>
    </row>
    <row r="399" spans="1:7" ht="20.399999999999999">
      <c r="A399" s="403" t="s">
        <v>25717</v>
      </c>
      <c r="B399">
        <v>69600</v>
      </c>
      <c r="C399" t="s">
        <v>25718</v>
      </c>
      <c r="D399">
        <v>460</v>
      </c>
      <c r="E399" s="404">
        <v>171109646</v>
      </c>
      <c r="F399" s="415" t="str">
        <f t="shared" si="59"/>
        <v>Í1+)`È6=Î</v>
      </c>
      <c r="G399" t="str">
        <f t="shared" si="60"/>
        <v>36</v>
      </c>
    </row>
    <row r="400" spans="1:7" ht="20.399999999999999">
      <c r="A400" s="403" t="s">
        <v>25719</v>
      </c>
      <c r="B400">
        <v>2100</v>
      </c>
      <c r="C400" t="s">
        <v>671</v>
      </c>
      <c r="D400">
        <v>92</v>
      </c>
      <c r="F400" s="415" t="e">
        <f t="shared" si="59"/>
        <v>#VALUE!</v>
      </c>
    </row>
    <row r="401" spans="1:7" ht="20.399999999999999">
      <c r="A401" s="403" t="s">
        <v>25720</v>
      </c>
      <c r="B401">
        <v>2100</v>
      </c>
      <c r="C401" t="s">
        <v>25721</v>
      </c>
      <c r="D401">
        <v>301</v>
      </c>
      <c r="F401" s="415" t="e">
        <f t="shared" si="59"/>
        <v>#VALUE!</v>
      </c>
    </row>
    <row r="402" spans="1:7" ht="20.399999999999999">
      <c r="A402" s="403" t="s">
        <v>25722</v>
      </c>
      <c r="B402">
        <v>13600</v>
      </c>
      <c r="C402" t="s">
        <v>25723</v>
      </c>
      <c r="D402">
        <v>555</v>
      </c>
      <c r="F402" s="415" t="e">
        <f t="shared" si="59"/>
        <v>#VALUE!</v>
      </c>
    </row>
    <row r="403" spans="1:7" ht="20.399999999999999">
      <c r="A403" s="403" t="s">
        <v>25724</v>
      </c>
      <c r="B403">
        <v>20000</v>
      </c>
      <c r="C403" t="s">
        <v>25725</v>
      </c>
      <c r="D403">
        <v>554</v>
      </c>
      <c r="F403" s="415" t="e">
        <f t="shared" si="59"/>
        <v>#VALUE!</v>
      </c>
    </row>
    <row r="404" spans="1:7" ht="20.399999999999999">
      <c r="A404" s="403" t="s">
        <v>25726</v>
      </c>
      <c r="B404">
        <v>10400</v>
      </c>
      <c r="C404" t="s">
        <v>25727</v>
      </c>
      <c r="D404">
        <v>361</v>
      </c>
      <c r="F404" s="415" t="e">
        <f t="shared" si="59"/>
        <v>#VALUE!</v>
      </c>
    </row>
    <row r="405" spans="1:7" ht="20.399999999999999">
      <c r="A405" s="403" t="s">
        <v>6033</v>
      </c>
      <c r="B405">
        <v>10400</v>
      </c>
      <c r="C405" t="s">
        <v>667</v>
      </c>
      <c r="D405">
        <v>77</v>
      </c>
      <c r="F405" s="415" t="e">
        <f t="shared" si="59"/>
        <v>#VALUE!</v>
      </c>
    </row>
    <row r="406" spans="1:7" ht="20.399999999999999">
      <c r="A406" s="403" t="s">
        <v>25728</v>
      </c>
      <c r="B406">
        <v>20000</v>
      </c>
      <c r="C406" t="s">
        <v>25729</v>
      </c>
      <c r="D406">
        <v>97</v>
      </c>
      <c r="E406" s="404">
        <v>171112020</v>
      </c>
      <c r="F406" s="415" t="str">
        <f t="shared" si="59"/>
        <v>Í1+,"È0_Î</v>
      </c>
      <c r="G406" t="str">
        <f t="shared" ref="G406:G407" si="61">LEFT(C406,2)</f>
        <v>24</v>
      </c>
    </row>
    <row r="407" spans="1:7" ht="20.399999999999999">
      <c r="A407" s="403" t="s">
        <v>25730</v>
      </c>
      <c r="B407">
        <v>7200</v>
      </c>
      <c r="C407" t="s">
        <v>25731</v>
      </c>
      <c r="D407">
        <v>34</v>
      </c>
      <c r="E407" s="404">
        <v>171116883</v>
      </c>
      <c r="F407" s="415" t="str">
        <f t="shared" si="59"/>
        <v>Í1+0xÈ39Î</v>
      </c>
      <c r="G407" t="str">
        <f t="shared" si="61"/>
        <v>44</v>
      </c>
    </row>
    <row r="408" spans="1:7" ht="20.399999999999999">
      <c r="A408" s="403" t="s">
        <v>25732</v>
      </c>
      <c r="B408">
        <v>4700</v>
      </c>
      <c r="C408" t="s">
        <v>25733</v>
      </c>
      <c r="D408">
        <v>467</v>
      </c>
      <c r="F408" s="415" t="e">
        <f t="shared" si="59"/>
        <v>#VALUE!</v>
      </c>
    </row>
    <row r="409" spans="1:7" ht="20.399999999999999">
      <c r="A409" s="403" t="s">
        <v>25734</v>
      </c>
      <c r="B409">
        <v>13600</v>
      </c>
      <c r="C409" t="s">
        <v>25735</v>
      </c>
      <c r="D409">
        <v>54</v>
      </c>
      <c r="E409" s="404">
        <v>171110794</v>
      </c>
      <c r="F409" s="415" t="str">
        <f t="shared" si="59"/>
        <v>Í1+*oÈ4pÎ</v>
      </c>
      <c r="G409" t="str">
        <f>LEFT(C409,2)</f>
        <v>06</v>
      </c>
    </row>
    <row r="410" spans="1:7" ht="20.399999999999999">
      <c r="A410" s="403" t="s">
        <v>25736</v>
      </c>
      <c r="B410">
        <v>16800</v>
      </c>
      <c r="C410" t="s">
        <v>25737</v>
      </c>
      <c r="D410">
        <v>143</v>
      </c>
      <c r="F410" s="415" t="e">
        <f t="shared" si="59"/>
        <v>#VALUE!</v>
      </c>
    </row>
    <row r="411" spans="1:7" ht="20.399999999999999">
      <c r="A411" s="403" t="s">
        <v>25738</v>
      </c>
      <c r="B411">
        <v>37600</v>
      </c>
      <c r="C411" t="s">
        <v>25739</v>
      </c>
      <c r="D411">
        <v>389</v>
      </c>
      <c r="E411" s="404">
        <v>171111843</v>
      </c>
      <c r="F411" s="415" t="str">
        <f t="shared" si="59"/>
        <v>Í1++tÈ3ÅÎ</v>
      </c>
      <c r="G411" t="str">
        <f t="shared" ref="G411:G412" si="62">LEFT(C411,2)</f>
        <v>24</v>
      </c>
    </row>
    <row r="412" spans="1:7" ht="20.399999999999999">
      <c r="A412" s="403" t="s">
        <v>25740</v>
      </c>
      <c r="B412">
        <v>13600</v>
      </c>
      <c r="C412" t="s">
        <v>25741</v>
      </c>
      <c r="D412">
        <v>105</v>
      </c>
      <c r="E412" s="404">
        <v>171110761</v>
      </c>
      <c r="F412" s="415" t="str">
        <f t="shared" si="59"/>
        <v>Í1+*lÈ1RÎ</v>
      </c>
      <c r="G412" t="str">
        <f t="shared" si="62"/>
        <v>06</v>
      </c>
    </row>
    <row r="413" spans="1:7" ht="20.399999999999999">
      <c r="A413" s="403" t="s">
        <v>25742</v>
      </c>
      <c r="B413">
        <v>56800</v>
      </c>
      <c r="C413" t="s">
        <v>25743</v>
      </c>
      <c r="D413">
        <v>415</v>
      </c>
      <c r="F413" s="415" t="e">
        <f t="shared" si="59"/>
        <v>#VALUE!</v>
      </c>
    </row>
    <row r="414" spans="1:7" ht="20.399999999999999">
      <c r="A414" s="403" t="s">
        <v>25744</v>
      </c>
      <c r="B414">
        <v>16800</v>
      </c>
      <c r="C414" t="s">
        <v>25745</v>
      </c>
      <c r="D414">
        <v>103</v>
      </c>
      <c r="E414" s="404">
        <v>171112018</v>
      </c>
      <c r="F414" s="415" t="str">
        <f t="shared" si="59"/>
        <v>Í1+,!È8$Î</v>
      </c>
      <c r="G414" t="str">
        <f t="shared" ref="G414:G416" si="63">LEFT(C414,2)</f>
        <v>24</v>
      </c>
    </row>
    <row r="415" spans="1:7" ht="20.399999999999999">
      <c r="A415" s="403" t="s">
        <v>25746</v>
      </c>
      <c r="B415">
        <v>23200</v>
      </c>
      <c r="C415" t="s">
        <v>25747</v>
      </c>
      <c r="D415">
        <v>279</v>
      </c>
      <c r="E415" s="404">
        <v>171108638</v>
      </c>
      <c r="F415" s="415" t="str">
        <f t="shared" si="59"/>
        <v>Í1+(_È8BÎ</v>
      </c>
      <c r="G415" t="str">
        <f t="shared" si="63"/>
        <v>16</v>
      </c>
    </row>
    <row r="416" spans="1:7" ht="20.399999999999999">
      <c r="A416" s="403" t="s">
        <v>25748</v>
      </c>
      <c r="B416">
        <v>16800</v>
      </c>
      <c r="C416" t="s">
        <v>25749</v>
      </c>
      <c r="D416">
        <v>322</v>
      </c>
      <c r="E416" s="404">
        <v>171110561</v>
      </c>
      <c r="F416" s="415" t="str">
        <f t="shared" si="59"/>
        <v>Í1+*XÈ1iÎ</v>
      </c>
      <c r="G416" t="str">
        <f t="shared" si="63"/>
        <v>06</v>
      </c>
    </row>
    <row r="417" spans="1:7" ht="20.399999999999999">
      <c r="A417" s="403" t="s">
        <v>25750</v>
      </c>
      <c r="B417">
        <v>31400</v>
      </c>
      <c r="C417" t="s">
        <v>25751</v>
      </c>
      <c r="D417">
        <v>347</v>
      </c>
      <c r="F417" s="415" t="e">
        <f t="shared" si="59"/>
        <v>#VALUE!</v>
      </c>
    </row>
    <row r="418" spans="1:7" ht="20.399999999999999">
      <c r="A418" s="403" t="s">
        <v>25752</v>
      </c>
      <c r="B418">
        <v>26400</v>
      </c>
      <c r="C418" t="s">
        <v>25753</v>
      </c>
      <c r="D418">
        <v>264</v>
      </c>
      <c r="E418" s="404">
        <v>171112029</v>
      </c>
      <c r="F418" s="415" t="str">
        <f t="shared" si="59"/>
        <v>Í1+,"È9.Î</v>
      </c>
      <c r="G418" t="str">
        <f t="shared" ref="G418:G419" si="64">LEFT(C418,2)</f>
        <v>24</v>
      </c>
    </row>
    <row r="419" spans="1:7" ht="20.399999999999999">
      <c r="A419" s="403" t="s">
        <v>25754</v>
      </c>
      <c r="B419">
        <v>4700</v>
      </c>
      <c r="C419" t="s">
        <v>25755</v>
      </c>
      <c r="D419">
        <v>42</v>
      </c>
      <c r="E419" s="404">
        <v>171115797</v>
      </c>
      <c r="F419" s="415" t="str">
        <f t="shared" si="59"/>
        <v>Í1+/oÈ7*Î</v>
      </c>
      <c r="G419" t="str">
        <f t="shared" si="64"/>
        <v>38</v>
      </c>
    </row>
    <row r="420" spans="1:7" ht="20.399999999999999">
      <c r="A420" s="403" t="s">
        <v>25756</v>
      </c>
      <c r="B420">
        <v>28000</v>
      </c>
      <c r="C420" t="s">
        <v>25757</v>
      </c>
      <c r="D420">
        <v>241</v>
      </c>
      <c r="F420" s="415" t="e">
        <f t="shared" si="59"/>
        <v>#VALUE!</v>
      </c>
    </row>
    <row r="421" spans="1:7" ht="20.399999999999999">
      <c r="A421" s="403" t="s">
        <v>25758</v>
      </c>
      <c r="B421">
        <v>15200</v>
      </c>
      <c r="C421" t="s">
        <v>25759</v>
      </c>
      <c r="D421">
        <v>82</v>
      </c>
      <c r="E421" s="404">
        <v>171110764</v>
      </c>
      <c r="F421" s="415" t="str">
        <f t="shared" si="59"/>
        <v>Í1+*lÈ4dÎ</v>
      </c>
      <c r="G421" t="str">
        <f t="shared" ref="G421:G422" si="65">LEFT(C421,2)</f>
        <v>06</v>
      </c>
    </row>
    <row r="422" spans="1:7" ht="20.399999999999999">
      <c r="A422" s="403" t="s">
        <v>7681</v>
      </c>
      <c r="B422">
        <v>21600</v>
      </c>
      <c r="C422" t="s">
        <v>25760</v>
      </c>
      <c r="D422">
        <v>593</v>
      </c>
      <c r="E422" s="404">
        <v>171109525</v>
      </c>
      <c r="F422" s="415" t="str">
        <f t="shared" si="59"/>
        <v>Í1+)TÈ5nÎ</v>
      </c>
      <c r="G422" t="str">
        <f t="shared" si="65"/>
        <v>36</v>
      </c>
    </row>
    <row r="423" spans="1:7" ht="20.399999999999999">
      <c r="A423" s="403" t="s">
        <v>25761</v>
      </c>
      <c r="B423">
        <v>13600</v>
      </c>
      <c r="C423" t="s">
        <v>25762</v>
      </c>
      <c r="D423">
        <v>556</v>
      </c>
      <c r="F423" s="415" t="e">
        <f t="shared" si="59"/>
        <v>#VALUE!</v>
      </c>
    </row>
    <row r="424" spans="1:7" ht="20.399999999999999">
      <c r="A424" s="403" t="s">
        <v>25763</v>
      </c>
      <c r="B424">
        <v>23200</v>
      </c>
      <c r="C424" t="s">
        <v>25764</v>
      </c>
      <c r="D424">
        <v>372</v>
      </c>
      <c r="F424" s="415" t="e">
        <f t="shared" si="59"/>
        <v>#VALUE!</v>
      </c>
    </row>
    <row r="425" spans="1:7" ht="20.399999999999999">
      <c r="A425" s="403" t="s">
        <v>25765</v>
      </c>
      <c r="B425">
        <v>55200</v>
      </c>
      <c r="C425" t="s">
        <v>25766</v>
      </c>
      <c r="D425">
        <v>158</v>
      </c>
      <c r="E425" s="404">
        <v>171109904</v>
      </c>
      <c r="F425" s="415" t="str">
        <f t="shared" si="59"/>
        <v>Í1+)zÈ42Î</v>
      </c>
      <c r="G425" t="str">
        <f t="shared" ref="G425:G426" si="66">LEFT(C425,2)</f>
        <v>36</v>
      </c>
    </row>
    <row r="426" spans="1:7" ht="20.399999999999999">
      <c r="A426" s="403" t="s">
        <v>25767</v>
      </c>
      <c r="B426">
        <v>2100</v>
      </c>
      <c r="C426" t="s">
        <v>25768</v>
      </c>
      <c r="D426">
        <v>414</v>
      </c>
      <c r="E426" s="404">
        <v>171111158</v>
      </c>
      <c r="F426" s="415" t="str">
        <f t="shared" si="59"/>
        <v>Í1++/È8YÎ</v>
      </c>
      <c r="G426" t="str">
        <f t="shared" si="66"/>
        <v>26</v>
      </c>
    </row>
    <row r="427" spans="1:7" ht="20.399999999999999">
      <c r="A427" s="403" t="s">
        <v>25769</v>
      </c>
      <c r="B427">
        <v>12000</v>
      </c>
      <c r="C427" t="s">
        <v>25770</v>
      </c>
      <c r="D427">
        <v>527</v>
      </c>
      <c r="F427" s="415" t="e">
        <f t="shared" si="59"/>
        <v>#VALUE!</v>
      </c>
    </row>
    <row r="428" spans="1:7" ht="20.399999999999999">
      <c r="A428" s="403" t="s">
        <v>25771</v>
      </c>
      <c r="B428">
        <v>276000</v>
      </c>
      <c r="C428" t="s">
        <v>25772</v>
      </c>
      <c r="D428">
        <v>404</v>
      </c>
      <c r="E428" s="404">
        <v>171111858</v>
      </c>
      <c r="F428" s="415" t="str">
        <f t="shared" si="59"/>
        <v>Í1++uÈ8&lt;Î</v>
      </c>
      <c r="G428" t="str">
        <f t="shared" ref="G428:G434" si="67">LEFT(C428,2)</f>
        <v>24</v>
      </c>
    </row>
    <row r="429" spans="1:7" ht="20.399999999999999">
      <c r="A429" s="403" t="s">
        <v>25773</v>
      </c>
      <c r="B429">
        <v>21600</v>
      </c>
      <c r="C429" t="s">
        <v>25774</v>
      </c>
      <c r="D429">
        <v>325</v>
      </c>
      <c r="E429" s="404">
        <v>171109764</v>
      </c>
      <c r="F429" s="415" t="str">
        <f t="shared" si="59"/>
        <v>Í1+)lÈ4aÎ</v>
      </c>
      <c r="G429" t="str">
        <f t="shared" si="67"/>
        <v>36</v>
      </c>
    </row>
    <row r="430" spans="1:7" ht="20.399999999999999">
      <c r="A430" s="403" t="s">
        <v>25775</v>
      </c>
      <c r="B430">
        <v>4700</v>
      </c>
      <c r="C430" t="s">
        <v>25776</v>
      </c>
      <c r="D430">
        <v>324</v>
      </c>
      <c r="E430" s="404">
        <v>171109765</v>
      </c>
      <c r="F430" s="415" t="str">
        <f t="shared" si="59"/>
        <v>Í1+)lÈ5gÎ</v>
      </c>
      <c r="G430" t="str">
        <f t="shared" si="67"/>
        <v>36</v>
      </c>
    </row>
    <row r="431" spans="1:7" ht="20.399999999999999">
      <c r="A431" s="403" t="s">
        <v>25777</v>
      </c>
      <c r="B431">
        <v>21600</v>
      </c>
      <c r="C431" t="s">
        <v>25778</v>
      </c>
      <c r="D431">
        <v>326</v>
      </c>
      <c r="E431" s="404">
        <v>171109763</v>
      </c>
      <c r="F431" s="415" t="str">
        <f t="shared" si="59"/>
        <v>Í1+)lÈ3[Î</v>
      </c>
      <c r="G431" t="str">
        <f t="shared" si="67"/>
        <v>36</v>
      </c>
    </row>
    <row r="432" spans="1:7" ht="20.399999999999999">
      <c r="A432" s="403" t="s">
        <v>25779</v>
      </c>
      <c r="B432">
        <v>26400</v>
      </c>
      <c r="C432" t="s">
        <v>25780</v>
      </c>
      <c r="D432">
        <v>27</v>
      </c>
      <c r="E432" s="404">
        <v>171108832</v>
      </c>
      <c r="F432" s="415" t="str">
        <f t="shared" si="59"/>
        <v>Í1+(sÈ2nÎ</v>
      </c>
      <c r="G432" t="str">
        <f t="shared" si="67"/>
        <v>16</v>
      </c>
    </row>
    <row r="433" spans="1:7" ht="20.399999999999999">
      <c r="A433" s="403" t="s">
        <v>25781</v>
      </c>
      <c r="B433">
        <v>3400</v>
      </c>
      <c r="C433" t="s">
        <v>25782</v>
      </c>
      <c r="D433">
        <v>305</v>
      </c>
      <c r="E433" s="404">
        <v>171114237</v>
      </c>
      <c r="F433" s="415" t="str">
        <f t="shared" si="59"/>
        <v>Í1+.7È7|Î</v>
      </c>
      <c r="G433" t="str">
        <f t="shared" si="67"/>
        <v>32</v>
      </c>
    </row>
    <row r="434" spans="1:7" ht="20.399999999999999">
      <c r="A434" s="403" t="s">
        <v>25783</v>
      </c>
      <c r="B434">
        <v>4700</v>
      </c>
      <c r="C434" t="s">
        <v>25784</v>
      </c>
      <c r="D434">
        <v>202</v>
      </c>
      <c r="E434" s="404">
        <v>171116800</v>
      </c>
      <c r="F434" s="415" t="str">
        <f t="shared" si="59"/>
        <v>Í1+0pÈ0nÎ</v>
      </c>
      <c r="G434" t="str">
        <f t="shared" si="67"/>
        <v>40</v>
      </c>
    </row>
    <row r="435" spans="1:7" ht="20.399999999999999">
      <c r="A435" s="403" t="s">
        <v>25785</v>
      </c>
      <c r="B435">
        <v>29600</v>
      </c>
      <c r="C435" t="s">
        <v>25786</v>
      </c>
      <c r="D435">
        <v>306</v>
      </c>
      <c r="F435" s="415" t="e">
        <f t="shared" si="59"/>
        <v>#VALUE!</v>
      </c>
    </row>
    <row r="436" spans="1:7" ht="20.399999999999999">
      <c r="A436" s="403" t="s">
        <v>25787</v>
      </c>
      <c r="B436">
        <v>7200</v>
      </c>
      <c r="C436" t="s">
        <v>25788</v>
      </c>
      <c r="D436">
        <v>433</v>
      </c>
      <c r="E436" s="404">
        <v>171114934</v>
      </c>
      <c r="F436" s="415" t="str">
        <f t="shared" si="59"/>
        <v>Í1+.}È4MÎ</v>
      </c>
      <c r="G436" t="str">
        <f>LEFT(C436,2)</f>
        <v>34</v>
      </c>
    </row>
    <row r="437" spans="1:7" ht="20.399999999999999">
      <c r="A437" s="403" t="s">
        <v>1406</v>
      </c>
      <c r="B437">
        <v>3400</v>
      </c>
      <c r="C437" t="s">
        <v>25789</v>
      </c>
      <c r="D437">
        <v>360</v>
      </c>
      <c r="F437" s="415" t="e">
        <f t="shared" si="59"/>
        <v>#VALUE!</v>
      </c>
    </row>
    <row r="438" spans="1:7" ht="20.399999999999999">
      <c r="A438" s="403" t="s">
        <v>25790</v>
      </c>
      <c r="B438">
        <v>112800</v>
      </c>
      <c r="C438" t="s">
        <v>25791</v>
      </c>
      <c r="D438">
        <v>532</v>
      </c>
      <c r="F438" s="415" t="e">
        <f t="shared" si="59"/>
        <v>#VALUE!</v>
      </c>
    </row>
    <row r="439" spans="1:7" ht="20.399999999999999">
      <c r="A439" s="403" t="s">
        <v>25792</v>
      </c>
      <c r="B439">
        <v>63200</v>
      </c>
      <c r="C439" t="s">
        <v>25793</v>
      </c>
      <c r="D439">
        <v>377</v>
      </c>
      <c r="E439" s="404">
        <v>171110705</v>
      </c>
      <c r="F439" s="415" t="str">
        <f t="shared" si="59"/>
        <v>Í1+*fÈ5RÎ</v>
      </c>
      <c r="G439" t="str">
        <f>LEFT(C439,2)</f>
        <v>06</v>
      </c>
    </row>
    <row r="440" spans="1:7" ht="20.399999999999999">
      <c r="A440" s="403" t="s">
        <v>9840</v>
      </c>
      <c r="B440">
        <v>167200</v>
      </c>
      <c r="C440" t="s">
        <v>25794</v>
      </c>
      <c r="D440">
        <v>356</v>
      </c>
      <c r="F440" s="415" t="e">
        <f t="shared" si="59"/>
        <v>#VALUE!</v>
      </c>
    </row>
    <row r="441" spans="1:7" ht="20.399999999999999">
      <c r="A441" s="403" t="s">
        <v>25795</v>
      </c>
      <c r="B441">
        <v>33000</v>
      </c>
      <c r="C441" t="s">
        <v>25796</v>
      </c>
      <c r="D441">
        <v>467</v>
      </c>
      <c r="F441" s="415" t="e">
        <f t="shared" si="59"/>
        <v>#VALUE!</v>
      </c>
    </row>
    <row r="442" spans="1:7" ht="20.399999999999999">
      <c r="A442" s="403" t="s">
        <v>24525</v>
      </c>
      <c r="B442">
        <v>68000</v>
      </c>
      <c r="C442" t="s">
        <v>25797</v>
      </c>
      <c r="D442">
        <v>231</v>
      </c>
      <c r="E442" s="404">
        <v>171109838</v>
      </c>
      <c r="F442" s="415" t="str">
        <f t="shared" si="59"/>
        <v>Í1+)sÈ8.Î</v>
      </c>
      <c r="G442" t="str">
        <f>LEFT(C442,2)</f>
        <v>36</v>
      </c>
    </row>
    <row r="443" spans="1:7" ht="20.399999999999999">
      <c r="A443" s="403" t="s">
        <v>25798</v>
      </c>
      <c r="B443">
        <v>15200</v>
      </c>
      <c r="C443" t="s">
        <v>25799</v>
      </c>
      <c r="D443">
        <v>426</v>
      </c>
      <c r="F443" s="415" t="e">
        <f t="shared" si="59"/>
        <v>#VALUE!</v>
      </c>
    </row>
    <row r="444" spans="1:7" ht="20.399999999999999">
      <c r="A444" s="403" t="s">
        <v>25800</v>
      </c>
      <c r="B444">
        <v>7200</v>
      </c>
      <c r="C444" t="s">
        <v>25801</v>
      </c>
      <c r="D444">
        <v>577</v>
      </c>
      <c r="F444" s="415" t="e">
        <f t="shared" si="59"/>
        <v>#VALUE!</v>
      </c>
    </row>
    <row r="445" spans="1:7" ht="20.399999999999999">
      <c r="A445" s="403" t="s">
        <v>25802</v>
      </c>
      <c r="B445">
        <v>37600</v>
      </c>
      <c r="C445" t="s">
        <v>25803</v>
      </c>
      <c r="D445">
        <v>39</v>
      </c>
      <c r="E445" s="404">
        <v>171110841</v>
      </c>
      <c r="F445" s="415" t="str">
        <f t="shared" si="59"/>
        <v>Í1+*tÈ1rÎ</v>
      </c>
      <c r="G445" t="str">
        <f t="shared" ref="G445:G447" si="68">LEFT(C445,2)</f>
        <v>06</v>
      </c>
    </row>
    <row r="446" spans="1:7" ht="20.399999999999999">
      <c r="A446" s="403" t="s">
        <v>25804</v>
      </c>
      <c r="B446">
        <v>20000</v>
      </c>
      <c r="C446" t="s">
        <v>25805</v>
      </c>
      <c r="D446">
        <v>141</v>
      </c>
      <c r="E446" s="404">
        <v>171114674</v>
      </c>
      <c r="F446" s="415" t="str">
        <f t="shared" si="59"/>
        <v>Í1+.cÈ4LÎ</v>
      </c>
      <c r="G446" t="str">
        <f t="shared" si="68"/>
        <v>34</v>
      </c>
    </row>
    <row r="447" spans="1:7" ht="20.399999999999999">
      <c r="A447" s="403" t="s">
        <v>25806</v>
      </c>
      <c r="B447">
        <v>55200</v>
      </c>
      <c r="C447" t="s">
        <v>25807</v>
      </c>
      <c r="D447">
        <v>468</v>
      </c>
      <c r="E447" s="404">
        <v>171110913</v>
      </c>
      <c r="F447" s="415" t="str">
        <f t="shared" si="59"/>
        <v>Í1+*{È33Î</v>
      </c>
      <c r="G447" t="str">
        <f t="shared" si="68"/>
        <v>06</v>
      </c>
    </row>
    <row r="448" spans="1:7" ht="20.399999999999999">
      <c r="A448" s="403" t="s">
        <v>25808</v>
      </c>
      <c r="B448">
        <v>3400</v>
      </c>
      <c r="C448" t="s">
        <v>25809</v>
      </c>
      <c r="D448">
        <v>493</v>
      </c>
      <c r="F448" s="415" t="e">
        <f t="shared" si="59"/>
        <v>#VALUE!</v>
      </c>
    </row>
    <row r="449" spans="1:7" ht="20.399999999999999">
      <c r="A449" s="403" t="s">
        <v>25810</v>
      </c>
      <c r="B449">
        <v>55200</v>
      </c>
      <c r="C449" t="s">
        <v>25811</v>
      </c>
      <c r="D449">
        <v>316</v>
      </c>
      <c r="E449" s="404">
        <v>171112162</v>
      </c>
      <c r="F449" s="415" t="str">
        <f t="shared" si="59"/>
        <v>Í1+,0È2&lt;Î</v>
      </c>
      <c r="G449" t="str">
        <f>LEFT(C449,2)</f>
        <v>24</v>
      </c>
    </row>
    <row r="450" spans="1:7" ht="20.399999999999999">
      <c r="A450" s="403" t="s">
        <v>25812</v>
      </c>
      <c r="B450">
        <v>61600</v>
      </c>
      <c r="C450" t="s">
        <v>25813</v>
      </c>
      <c r="D450">
        <v>93</v>
      </c>
      <c r="F450" s="415" t="e">
        <f t="shared" si="59"/>
        <v>#VALUE!</v>
      </c>
    </row>
    <row r="451" spans="1:7" ht="20.399999999999999">
      <c r="A451" s="403" t="s">
        <v>25814</v>
      </c>
      <c r="B451">
        <v>92000</v>
      </c>
      <c r="C451" t="s">
        <v>25815</v>
      </c>
      <c r="D451">
        <v>62</v>
      </c>
      <c r="F451" s="415" t="e">
        <f t="shared" ref="F451:F514" si="69">Code128(E451)</f>
        <v>#VALUE!</v>
      </c>
    </row>
    <row r="452" spans="1:7" ht="20.399999999999999">
      <c r="A452" s="403" t="s">
        <v>25816</v>
      </c>
      <c r="B452">
        <v>31200</v>
      </c>
      <c r="C452" t="s">
        <v>25817</v>
      </c>
      <c r="D452">
        <v>451</v>
      </c>
      <c r="E452" s="404">
        <v>171111823</v>
      </c>
      <c r="F452" s="415" t="str">
        <f t="shared" si="69"/>
        <v>Í1++rÈ3yÎ</v>
      </c>
      <c r="G452" t="str">
        <f t="shared" ref="G452:G458" si="70">LEFT(C452,2)</f>
        <v>24</v>
      </c>
    </row>
    <row r="453" spans="1:7" ht="20.399999999999999">
      <c r="A453" s="403" t="s">
        <v>25818</v>
      </c>
      <c r="B453">
        <v>8800</v>
      </c>
      <c r="C453" t="s">
        <v>25819</v>
      </c>
      <c r="D453">
        <v>87</v>
      </c>
      <c r="E453" s="404">
        <v>171114626</v>
      </c>
      <c r="F453" s="415" t="str">
        <f t="shared" si="69"/>
        <v>Í1+.^È6DÎ</v>
      </c>
      <c r="G453" t="str">
        <f t="shared" si="70"/>
        <v>34</v>
      </c>
    </row>
    <row r="454" spans="1:7" ht="20.399999999999999">
      <c r="A454" s="403" t="s">
        <v>25820</v>
      </c>
      <c r="B454">
        <v>16800</v>
      </c>
      <c r="C454" t="s">
        <v>25821</v>
      </c>
      <c r="D454">
        <v>9</v>
      </c>
      <c r="E454" s="404">
        <v>171110037</v>
      </c>
      <c r="F454" s="415" t="str">
        <f t="shared" si="69"/>
        <v>Í1+*#È7ÂÎ</v>
      </c>
      <c r="G454" t="str">
        <f t="shared" si="70"/>
        <v>36</v>
      </c>
    </row>
    <row r="455" spans="1:7" ht="20.399999999999999">
      <c r="A455" s="403" t="s">
        <v>25822</v>
      </c>
      <c r="B455">
        <v>37600</v>
      </c>
      <c r="C455" t="s">
        <v>25823</v>
      </c>
      <c r="D455">
        <v>208</v>
      </c>
      <c r="E455" s="404">
        <v>171111077</v>
      </c>
      <c r="F455" s="415" t="str">
        <f t="shared" si="69"/>
        <v>Í1++'È73Î</v>
      </c>
      <c r="G455" t="str">
        <f t="shared" si="70"/>
        <v>26</v>
      </c>
    </row>
    <row r="456" spans="1:7" ht="20.399999999999999">
      <c r="A456" s="403" t="s">
        <v>25824</v>
      </c>
      <c r="B456">
        <v>60000</v>
      </c>
      <c r="C456" t="s">
        <v>25825</v>
      </c>
      <c r="D456">
        <v>344</v>
      </c>
      <c r="E456" s="404">
        <v>171110967</v>
      </c>
      <c r="F456" s="415" t="str">
        <f t="shared" si="69"/>
        <v>Í1+*ÄÈ7_Î</v>
      </c>
      <c r="G456" t="str">
        <f t="shared" si="70"/>
        <v>26</v>
      </c>
    </row>
    <row r="457" spans="1:7" ht="20.399999999999999">
      <c r="A457" s="403" t="s">
        <v>25826</v>
      </c>
      <c r="B457">
        <v>71200</v>
      </c>
      <c r="C457" t="s">
        <v>25827</v>
      </c>
      <c r="D457">
        <v>415</v>
      </c>
      <c r="E457" s="404">
        <v>171106589</v>
      </c>
      <c r="F457" s="415" t="str">
        <f t="shared" si="69"/>
        <v>Í1+&amp;ZÈ9.Î</v>
      </c>
      <c r="G457" t="str">
        <f t="shared" si="70"/>
        <v>10</v>
      </c>
    </row>
    <row r="458" spans="1:7" ht="20.399999999999999">
      <c r="A458" s="403" t="s">
        <v>25828</v>
      </c>
      <c r="B458">
        <v>28000</v>
      </c>
      <c r="C458" t="s">
        <v>25829</v>
      </c>
      <c r="D458">
        <v>100</v>
      </c>
      <c r="E458" s="404">
        <v>171112017</v>
      </c>
      <c r="F458" s="415" t="str">
        <f t="shared" si="69"/>
        <v>Í1+,!È7ÉÎ</v>
      </c>
      <c r="G458" t="str">
        <f t="shared" si="70"/>
        <v>24</v>
      </c>
    </row>
    <row r="459" spans="1:7" ht="20.399999999999999">
      <c r="A459" s="403" t="s">
        <v>25830</v>
      </c>
      <c r="B459">
        <v>18400</v>
      </c>
      <c r="C459" t="s">
        <v>25831</v>
      </c>
      <c r="D459">
        <v>155</v>
      </c>
      <c r="F459" s="415" t="e">
        <f t="shared" si="69"/>
        <v>#VALUE!</v>
      </c>
    </row>
    <row r="460" spans="1:7" ht="20.399999999999999">
      <c r="A460" s="403" t="s">
        <v>25832</v>
      </c>
      <c r="B460">
        <v>21600</v>
      </c>
      <c r="C460" t="s">
        <v>25833</v>
      </c>
      <c r="D460">
        <v>40</v>
      </c>
      <c r="E460" s="404">
        <v>171110842</v>
      </c>
      <c r="F460" s="415" t="str">
        <f t="shared" si="69"/>
        <v>Í1+*tÈ2xÎ</v>
      </c>
      <c r="G460" t="str">
        <f t="shared" ref="G460:G464" si="71">LEFT(C460,2)</f>
        <v>06</v>
      </c>
    </row>
    <row r="461" spans="1:7" ht="20.399999999999999">
      <c r="A461" s="403" t="s">
        <v>25834</v>
      </c>
      <c r="B461">
        <v>18400</v>
      </c>
      <c r="C461" t="s">
        <v>25835</v>
      </c>
      <c r="D461">
        <v>323</v>
      </c>
      <c r="E461" s="404">
        <v>171110599</v>
      </c>
      <c r="F461" s="415" t="str">
        <f t="shared" si="69"/>
        <v>Í1+*[È9&gt;Î</v>
      </c>
      <c r="G461" t="str">
        <f t="shared" si="71"/>
        <v>06</v>
      </c>
    </row>
    <row r="462" spans="1:7" ht="20.399999999999999">
      <c r="A462" s="403" t="s">
        <v>25836</v>
      </c>
      <c r="B462">
        <v>21600</v>
      </c>
      <c r="C462" t="s">
        <v>25837</v>
      </c>
      <c r="D462">
        <v>79</v>
      </c>
      <c r="E462" s="404">
        <v>171110766</v>
      </c>
      <c r="F462" s="415" t="str">
        <f t="shared" si="69"/>
        <v>Í1+*lÈ6pÎ</v>
      </c>
      <c r="G462" t="str">
        <f t="shared" si="71"/>
        <v>06</v>
      </c>
    </row>
    <row r="463" spans="1:7" ht="20.399999999999999">
      <c r="A463" s="403" t="s">
        <v>25838</v>
      </c>
      <c r="B463">
        <v>15200</v>
      </c>
      <c r="C463" t="s">
        <v>25839</v>
      </c>
      <c r="D463">
        <v>52</v>
      </c>
      <c r="E463" s="404">
        <v>171114593</v>
      </c>
      <c r="F463" s="415" t="str">
        <f t="shared" si="69"/>
        <v>Í1+.[È3&amp;Î</v>
      </c>
      <c r="G463" t="str">
        <f t="shared" si="71"/>
        <v>34</v>
      </c>
    </row>
    <row r="464" spans="1:7" ht="20.399999999999999">
      <c r="A464" s="403" t="s">
        <v>25840</v>
      </c>
      <c r="B464">
        <v>4700</v>
      </c>
      <c r="C464" t="s">
        <v>25841</v>
      </c>
      <c r="D464">
        <v>11</v>
      </c>
      <c r="E464" s="404">
        <v>171114554</v>
      </c>
      <c r="F464" s="415" t="str">
        <f t="shared" si="69"/>
        <v>Í1+.WÈ4ÇÎ</v>
      </c>
      <c r="G464" t="str">
        <f t="shared" si="71"/>
        <v>34</v>
      </c>
    </row>
    <row r="465" spans="1:7" ht="20.399999999999999">
      <c r="A465" s="403" t="s">
        <v>25842</v>
      </c>
      <c r="B465">
        <v>7200</v>
      </c>
      <c r="C465" t="s">
        <v>25843</v>
      </c>
      <c r="D465">
        <v>422</v>
      </c>
      <c r="F465" s="415" t="e">
        <f t="shared" si="69"/>
        <v>#VALUE!</v>
      </c>
    </row>
    <row r="466" spans="1:7" ht="20.399999999999999">
      <c r="A466" s="403" t="s">
        <v>25844</v>
      </c>
      <c r="B466">
        <v>23200</v>
      </c>
      <c r="C466" t="s">
        <v>25845</v>
      </c>
      <c r="D466">
        <v>95</v>
      </c>
      <c r="E466" s="404">
        <v>171109963</v>
      </c>
      <c r="F466" s="415" t="str">
        <f t="shared" si="69"/>
        <v>Í1+)ÄÈ3DÎ</v>
      </c>
      <c r="G466" t="str">
        <f t="shared" ref="G466:G469" si="72">LEFT(C466,2)</f>
        <v>36</v>
      </c>
    </row>
    <row r="467" spans="1:7" ht="20.399999999999999">
      <c r="A467" s="403" t="s">
        <v>25846</v>
      </c>
      <c r="B467">
        <v>4700</v>
      </c>
      <c r="C467" t="s">
        <v>25847</v>
      </c>
      <c r="D467">
        <v>129</v>
      </c>
      <c r="E467" s="404">
        <v>171115852</v>
      </c>
      <c r="F467" s="415" t="str">
        <f t="shared" si="69"/>
        <v>Í1+/uÈ2$Î</v>
      </c>
      <c r="G467" t="str">
        <f t="shared" si="72"/>
        <v>38</v>
      </c>
    </row>
    <row r="468" spans="1:7" ht="20.399999999999999">
      <c r="A468" s="403" t="s">
        <v>25848</v>
      </c>
      <c r="B468">
        <v>55200</v>
      </c>
      <c r="C468" t="s">
        <v>25849</v>
      </c>
      <c r="D468">
        <v>131</v>
      </c>
      <c r="E468" s="404">
        <v>171109927</v>
      </c>
      <c r="F468" s="415" t="str">
        <f t="shared" si="69"/>
        <v>Í1+)|È7LÎ</v>
      </c>
      <c r="G468" t="str">
        <f t="shared" si="72"/>
        <v>36</v>
      </c>
    </row>
    <row r="469" spans="1:7" ht="20.399999999999999">
      <c r="A469" s="403" t="s">
        <v>25850</v>
      </c>
      <c r="B469">
        <v>7200</v>
      </c>
      <c r="C469" t="s">
        <v>25851</v>
      </c>
      <c r="D469">
        <v>285</v>
      </c>
      <c r="E469" s="404">
        <v>171109796</v>
      </c>
      <c r="F469" s="415" t="str">
        <f t="shared" si="69"/>
        <v>Í1+)oÈ6yÎ</v>
      </c>
      <c r="G469" t="str">
        <f t="shared" si="72"/>
        <v>36</v>
      </c>
    </row>
    <row r="470" spans="1:7" ht="20.399999999999999">
      <c r="A470" s="403" t="s">
        <v>25852</v>
      </c>
      <c r="B470">
        <v>40800</v>
      </c>
      <c r="C470" t="s">
        <v>25853</v>
      </c>
      <c r="D470">
        <v>534</v>
      </c>
      <c r="F470" s="415" t="e">
        <f t="shared" si="69"/>
        <v>#VALUE!</v>
      </c>
    </row>
    <row r="471" spans="1:7" ht="20.399999999999999">
      <c r="A471" s="403" t="s">
        <v>25854</v>
      </c>
      <c r="B471">
        <v>63200</v>
      </c>
      <c r="C471" t="s">
        <v>25855</v>
      </c>
      <c r="D471">
        <v>416</v>
      </c>
      <c r="E471" s="404">
        <v>171106590</v>
      </c>
      <c r="F471" s="415" t="str">
        <f t="shared" si="69"/>
        <v>Í1+&amp;[È0cÎ</v>
      </c>
      <c r="G471" t="str">
        <f>LEFT(C471,2)</f>
        <v>10</v>
      </c>
    </row>
    <row r="472" spans="1:7" ht="20.399999999999999">
      <c r="A472" s="403" t="s">
        <v>25856</v>
      </c>
      <c r="B472">
        <v>3400</v>
      </c>
      <c r="C472" t="s">
        <v>25857</v>
      </c>
      <c r="D472">
        <v>514</v>
      </c>
      <c r="F472" s="415" t="e">
        <f t="shared" si="69"/>
        <v>#VALUE!</v>
      </c>
    </row>
    <row r="473" spans="1:7" ht="20.399999999999999">
      <c r="A473" s="403" t="s">
        <v>25858</v>
      </c>
      <c r="B473">
        <v>15200</v>
      </c>
      <c r="C473" t="s">
        <v>25859</v>
      </c>
      <c r="D473">
        <v>546</v>
      </c>
      <c r="F473" s="415" t="e">
        <f t="shared" si="69"/>
        <v>#VALUE!</v>
      </c>
    </row>
    <row r="474" spans="1:7" ht="20.399999999999999">
      <c r="A474" s="403" t="s">
        <v>25860</v>
      </c>
      <c r="B474">
        <v>7200</v>
      </c>
      <c r="C474" t="s">
        <v>25861</v>
      </c>
      <c r="D474">
        <v>16</v>
      </c>
      <c r="E474" s="404">
        <v>171114559</v>
      </c>
      <c r="F474" s="415" t="str">
        <f t="shared" si="69"/>
        <v>Í1+.WÈ9:Î</v>
      </c>
      <c r="G474" t="str">
        <f>LEFT(C474,2)</f>
        <v>34</v>
      </c>
    </row>
    <row r="475" spans="1:7" ht="20.399999999999999">
      <c r="A475" s="403" t="s">
        <v>25862</v>
      </c>
      <c r="B475">
        <v>36000</v>
      </c>
      <c r="C475" t="s">
        <v>25863</v>
      </c>
      <c r="D475">
        <v>547</v>
      </c>
      <c r="F475" s="415" t="e">
        <f t="shared" si="69"/>
        <v>#VALUE!</v>
      </c>
    </row>
    <row r="476" spans="1:7" ht="20.399999999999999">
      <c r="A476" s="403" t="s">
        <v>264</v>
      </c>
      <c r="B476">
        <v>82600</v>
      </c>
      <c r="C476" t="s">
        <v>24939</v>
      </c>
      <c r="D476">
        <v>114</v>
      </c>
      <c r="E476" s="404">
        <v>171116200</v>
      </c>
      <c r="F476" s="415" t="str">
        <f t="shared" si="69"/>
        <v>Í1+04È0LÎ</v>
      </c>
      <c r="G476" t="str">
        <f>LEFT(C476,2)</f>
        <v>22</v>
      </c>
    </row>
    <row r="477" spans="1:7" ht="20.399999999999999">
      <c r="A477" s="403" t="s">
        <v>25864</v>
      </c>
      <c r="B477">
        <v>34400</v>
      </c>
      <c r="C477" t="s">
        <v>25865</v>
      </c>
      <c r="D477">
        <v>303</v>
      </c>
      <c r="F477" s="415" t="e">
        <f t="shared" si="69"/>
        <v>#VALUE!</v>
      </c>
    </row>
    <row r="478" spans="1:7" ht="20.399999999999999">
      <c r="A478" s="403" t="s">
        <v>25866</v>
      </c>
      <c r="B478">
        <v>42400</v>
      </c>
      <c r="C478" t="s">
        <v>25867</v>
      </c>
      <c r="D478">
        <v>188</v>
      </c>
      <c r="F478" s="415" t="e">
        <f t="shared" si="69"/>
        <v>#VALUE!</v>
      </c>
    </row>
    <row r="479" spans="1:7" ht="20.399999999999999">
      <c r="A479" s="403" t="s">
        <v>25868</v>
      </c>
      <c r="B479">
        <v>96800</v>
      </c>
      <c r="C479" t="s">
        <v>25869</v>
      </c>
      <c r="D479">
        <v>479</v>
      </c>
      <c r="E479" s="404">
        <v>171111110</v>
      </c>
      <c r="F479" s="415" t="str">
        <f t="shared" si="69"/>
        <v>Í1+++È0ÄÎ</v>
      </c>
      <c r="G479" t="str">
        <f>LEFT(C479,2)</f>
        <v>26</v>
      </c>
    </row>
    <row r="480" spans="1:7" ht="20.399999999999999">
      <c r="A480" s="403" t="s">
        <v>25870</v>
      </c>
      <c r="B480">
        <v>125600</v>
      </c>
      <c r="C480" t="s">
        <v>25871</v>
      </c>
      <c r="D480">
        <v>199</v>
      </c>
      <c r="F480" s="415" t="e">
        <f t="shared" si="69"/>
        <v>#VALUE!</v>
      </c>
    </row>
    <row r="481" spans="1:7" ht="20.399999999999999">
      <c r="A481" s="403" t="s">
        <v>25872</v>
      </c>
      <c r="B481">
        <v>29600</v>
      </c>
      <c r="C481" t="s">
        <v>25873</v>
      </c>
      <c r="D481">
        <v>354</v>
      </c>
      <c r="E481" s="404">
        <v>171112153</v>
      </c>
      <c r="F481" s="415" t="str">
        <f t="shared" si="69"/>
        <v>Í1+,/È3&gt;Î</v>
      </c>
      <c r="G481" t="str">
        <f t="shared" ref="G481:G483" si="73">LEFT(C481,2)</f>
        <v>24</v>
      </c>
    </row>
    <row r="482" spans="1:7" ht="20.399999999999999">
      <c r="A482" s="403" t="s">
        <v>25874</v>
      </c>
      <c r="B482">
        <v>24800</v>
      </c>
      <c r="C482" t="s">
        <v>25875</v>
      </c>
      <c r="D482">
        <v>62</v>
      </c>
      <c r="E482" s="404">
        <v>171107098</v>
      </c>
      <c r="F482" s="415" t="str">
        <f t="shared" si="69"/>
        <v>Í1+')È85Î</v>
      </c>
      <c r="G482" t="str">
        <f t="shared" si="73"/>
        <v>04</v>
      </c>
    </row>
    <row r="483" spans="1:7" ht="20.399999999999999">
      <c r="A483" s="403" t="s">
        <v>25876</v>
      </c>
      <c r="B483">
        <v>39200</v>
      </c>
      <c r="C483" t="s">
        <v>25877</v>
      </c>
      <c r="D483">
        <v>12</v>
      </c>
      <c r="E483" s="404">
        <v>171112026</v>
      </c>
      <c r="F483" s="415" t="str">
        <f t="shared" si="69"/>
        <v>Í1+,"È6ÇÎ</v>
      </c>
      <c r="G483" t="str">
        <f t="shared" si="73"/>
        <v>24</v>
      </c>
    </row>
    <row r="484" spans="1:7" ht="20.399999999999999">
      <c r="A484" s="403" t="s">
        <v>25878</v>
      </c>
      <c r="B484">
        <v>66400</v>
      </c>
      <c r="C484" t="s">
        <v>25879</v>
      </c>
      <c r="D484">
        <v>125</v>
      </c>
      <c r="F484" s="415" t="e">
        <f t="shared" si="69"/>
        <v>#VALUE!</v>
      </c>
    </row>
    <row r="485" spans="1:7" ht="20.399999999999999">
      <c r="A485" s="403" t="s">
        <v>25880</v>
      </c>
      <c r="B485">
        <v>10400</v>
      </c>
      <c r="C485" t="s">
        <v>25881</v>
      </c>
      <c r="D485">
        <v>362</v>
      </c>
      <c r="F485" s="415" t="e">
        <f t="shared" si="69"/>
        <v>#VALUE!</v>
      </c>
    </row>
    <row r="486" spans="1:7" ht="20.399999999999999">
      <c r="A486" s="403" t="s">
        <v>25882</v>
      </c>
      <c r="B486">
        <v>4700</v>
      </c>
      <c r="C486" t="s">
        <v>25883</v>
      </c>
      <c r="D486">
        <v>84</v>
      </c>
      <c r="E486" s="404">
        <v>171109973</v>
      </c>
      <c r="F486" s="415" t="str">
        <f t="shared" si="69"/>
        <v>Í1+)ÅÈ3HÎ</v>
      </c>
      <c r="G486" t="str">
        <f>LEFT(C486,2)</f>
        <v>36</v>
      </c>
    </row>
    <row r="487" spans="1:7" ht="20.399999999999999">
      <c r="A487" s="403" t="s">
        <v>25884</v>
      </c>
      <c r="B487">
        <v>3400</v>
      </c>
      <c r="C487" t="s">
        <v>25885</v>
      </c>
      <c r="D487">
        <v>585</v>
      </c>
      <c r="F487" s="415" t="e">
        <f t="shared" si="69"/>
        <v>#VALUE!</v>
      </c>
    </row>
    <row r="488" spans="1:7" ht="20.399999999999999">
      <c r="A488" s="403" t="s">
        <v>25886</v>
      </c>
      <c r="B488">
        <v>24800</v>
      </c>
      <c r="C488" t="s">
        <v>25887</v>
      </c>
      <c r="D488">
        <v>488</v>
      </c>
      <c r="F488" s="415" t="e">
        <f t="shared" si="69"/>
        <v>#VALUE!</v>
      </c>
    </row>
    <row r="489" spans="1:7" ht="20.399999999999999">
      <c r="A489" s="403" t="s">
        <v>25888</v>
      </c>
      <c r="B489">
        <v>44000</v>
      </c>
      <c r="C489" t="s">
        <v>25889</v>
      </c>
      <c r="D489">
        <v>494</v>
      </c>
      <c r="F489" s="415" t="e">
        <f t="shared" si="69"/>
        <v>#VALUE!</v>
      </c>
    </row>
    <row r="490" spans="1:7" ht="20.399999999999999">
      <c r="A490" s="403" t="s">
        <v>25890</v>
      </c>
      <c r="B490">
        <v>15200</v>
      </c>
      <c r="C490" t="s">
        <v>25891</v>
      </c>
      <c r="D490">
        <v>238</v>
      </c>
      <c r="E490" s="404">
        <v>171112115</v>
      </c>
      <c r="F490" s="415" t="str">
        <f t="shared" si="69"/>
        <v>Í1+,+È5:Î</v>
      </c>
      <c r="G490" t="str">
        <f t="shared" ref="G490:G495" si="74">LEFT(C490,2)</f>
        <v>24</v>
      </c>
    </row>
    <row r="491" spans="1:7" ht="20.399999999999999">
      <c r="A491" s="403" t="s">
        <v>25892</v>
      </c>
      <c r="B491">
        <v>18400</v>
      </c>
      <c r="C491" t="s">
        <v>25893</v>
      </c>
      <c r="D491">
        <v>436</v>
      </c>
      <c r="E491" s="404">
        <v>171109668</v>
      </c>
      <c r="F491" s="415" t="str">
        <f t="shared" si="69"/>
        <v>Í1+)bÈ8QÎ</v>
      </c>
      <c r="G491" t="str">
        <f t="shared" si="74"/>
        <v>36</v>
      </c>
    </row>
    <row r="492" spans="1:7" ht="20.399999999999999">
      <c r="A492" s="403" t="s">
        <v>25894</v>
      </c>
      <c r="B492">
        <v>7200</v>
      </c>
      <c r="C492" t="s">
        <v>25895</v>
      </c>
      <c r="D492">
        <v>210</v>
      </c>
      <c r="E492" s="404">
        <v>171110559</v>
      </c>
      <c r="F492" s="415" t="str">
        <f t="shared" si="69"/>
        <v>Í1+*WÈ9.Î</v>
      </c>
      <c r="G492" t="str">
        <f t="shared" si="74"/>
        <v>06</v>
      </c>
    </row>
    <row r="493" spans="1:7" ht="20.399999999999999">
      <c r="A493" s="403" t="s">
        <v>25896</v>
      </c>
      <c r="B493">
        <v>24800</v>
      </c>
      <c r="C493" t="s">
        <v>25897</v>
      </c>
      <c r="D493">
        <v>103</v>
      </c>
      <c r="E493" s="404">
        <v>171107163</v>
      </c>
      <c r="F493" s="415" t="str">
        <f t="shared" si="69"/>
        <v>Í1+'0È33Î</v>
      </c>
      <c r="G493" t="str">
        <f t="shared" si="74"/>
        <v>04</v>
      </c>
    </row>
    <row r="494" spans="1:7" ht="20.399999999999999">
      <c r="A494" s="403" t="s">
        <v>25898</v>
      </c>
      <c r="B494">
        <v>8800</v>
      </c>
      <c r="C494" t="s">
        <v>25899</v>
      </c>
      <c r="D494">
        <v>371</v>
      </c>
      <c r="E494" s="404">
        <v>171109725</v>
      </c>
      <c r="F494" s="415" t="str">
        <f t="shared" si="69"/>
        <v>Í1+)hÈ5WÎ</v>
      </c>
      <c r="G494" t="str">
        <f t="shared" si="74"/>
        <v>36</v>
      </c>
    </row>
    <row r="495" spans="1:7" ht="20.399999999999999">
      <c r="A495" s="403" t="s">
        <v>25900</v>
      </c>
      <c r="B495">
        <v>23200</v>
      </c>
      <c r="C495" t="s">
        <v>25901</v>
      </c>
      <c r="D495">
        <v>62</v>
      </c>
      <c r="E495" s="404">
        <v>171110919</v>
      </c>
      <c r="F495" s="415" t="str">
        <f t="shared" si="69"/>
        <v>Í1+*{È9WÎ</v>
      </c>
      <c r="G495" t="str">
        <f t="shared" si="74"/>
        <v>06</v>
      </c>
    </row>
    <row r="496" spans="1:7" ht="20.399999999999999">
      <c r="A496" s="403" t="s">
        <v>25902</v>
      </c>
      <c r="B496">
        <v>21600</v>
      </c>
      <c r="C496" t="s">
        <v>25903</v>
      </c>
      <c r="D496">
        <v>189</v>
      </c>
      <c r="F496" s="415" t="e">
        <f t="shared" si="69"/>
        <v>#VALUE!</v>
      </c>
    </row>
    <row r="497" spans="1:7" ht="20.399999999999999">
      <c r="A497" s="403" t="s">
        <v>25904</v>
      </c>
      <c r="B497">
        <v>13600</v>
      </c>
      <c r="C497" t="s">
        <v>25905</v>
      </c>
      <c r="D497">
        <v>156</v>
      </c>
      <c r="E497" s="404">
        <v>171114688</v>
      </c>
      <c r="F497" s="415" t="str">
        <f t="shared" si="69"/>
        <v>Í1+.dÈ8hÎ</v>
      </c>
      <c r="G497" t="str">
        <f t="shared" ref="G497:G498" si="75">LEFT(C497,2)</f>
        <v>34</v>
      </c>
    </row>
    <row r="498" spans="1:7" ht="20.399999999999999">
      <c r="A498" s="403" t="s">
        <v>25906</v>
      </c>
      <c r="B498">
        <v>15200</v>
      </c>
      <c r="C498" t="s">
        <v>25907</v>
      </c>
      <c r="D498">
        <v>410</v>
      </c>
      <c r="E498" s="404">
        <v>171107265</v>
      </c>
      <c r="F498" s="415" t="str">
        <f t="shared" si="69"/>
        <v>Í1+':È5gÎ</v>
      </c>
      <c r="G498" t="str">
        <f t="shared" si="75"/>
        <v>04</v>
      </c>
    </row>
    <row r="499" spans="1:7" ht="20.399999999999999">
      <c r="A499" s="403" t="s">
        <v>25908</v>
      </c>
      <c r="B499">
        <v>2100</v>
      </c>
      <c r="C499" t="s">
        <v>25909</v>
      </c>
      <c r="D499">
        <v>341</v>
      </c>
      <c r="F499" s="415" t="e">
        <f t="shared" si="69"/>
        <v>#VALUE!</v>
      </c>
    </row>
    <row r="500" spans="1:7" ht="20.399999999999999">
      <c r="A500" s="403" t="s">
        <v>25910</v>
      </c>
      <c r="B500">
        <v>3400</v>
      </c>
      <c r="C500" t="s">
        <v>25911</v>
      </c>
      <c r="D500">
        <v>342</v>
      </c>
      <c r="F500" s="415" t="e">
        <f t="shared" si="69"/>
        <v>#VALUE!</v>
      </c>
    </row>
    <row r="501" spans="1:7" ht="20.399999999999999">
      <c r="A501" s="403" t="s">
        <v>25912</v>
      </c>
      <c r="B501">
        <v>28000</v>
      </c>
      <c r="C501" t="s">
        <v>25913</v>
      </c>
      <c r="D501">
        <v>48</v>
      </c>
      <c r="F501" s="415" t="e">
        <f t="shared" si="69"/>
        <v>#VALUE!</v>
      </c>
    </row>
    <row r="502" spans="1:7" ht="20.399999999999999">
      <c r="A502" s="403" t="s">
        <v>8264</v>
      </c>
      <c r="B502">
        <v>12000</v>
      </c>
      <c r="C502" t="s">
        <v>25914</v>
      </c>
      <c r="D502">
        <v>208</v>
      </c>
      <c r="E502" s="404">
        <v>171108742</v>
      </c>
      <c r="F502" s="415" t="str">
        <f t="shared" si="69"/>
        <v>Í1+(jÈ2JÎ</v>
      </c>
      <c r="G502" t="str">
        <f t="shared" ref="G502:G506" si="76">LEFT(C502,2)</f>
        <v>16</v>
      </c>
    </row>
    <row r="503" spans="1:7" ht="20.399999999999999">
      <c r="A503" s="403" t="s">
        <v>25915</v>
      </c>
      <c r="B503">
        <v>13600</v>
      </c>
      <c r="C503" t="s">
        <v>25916</v>
      </c>
      <c r="D503">
        <v>223</v>
      </c>
      <c r="E503" s="404">
        <v>171114747</v>
      </c>
      <c r="F503" s="415" t="str">
        <f t="shared" si="69"/>
        <v>Í1+.jÈ7zÎ</v>
      </c>
      <c r="G503" t="str">
        <f t="shared" si="76"/>
        <v>34</v>
      </c>
    </row>
    <row r="504" spans="1:7" ht="20.399999999999999">
      <c r="A504" s="403" t="s">
        <v>25917</v>
      </c>
      <c r="B504">
        <v>60000</v>
      </c>
      <c r="C504" t="s">
        <v>25918</v>
      </c>
      <c r="D504">
        <v>115</v>
      </c>
      <c r="E504" s="404">
        <v>171111228</v>
      </c>
      <c r="F504" s="415" t="str">
        <f t="shared" si="69"/>
        <v>Í1++6È8uÎ</v>
      </c>
      <c r="G504" t="str">
        <f t="shared" si="76"/>
        <v>26</v>
      </c>
    </row>
    <row r="505" spans="1:7" ht="20.399999999999999">
      <c r="A505" s="403" t="s">
        <v>25919</v>
      </c>
      <c r="B505">
        <v>20000</v>
      </c>
      <c r="C505" t="s">
        <v>25920</v>
      </c>
      <c r="D505">
        <v>428</v>
      </c>
      <c r="E505" s="404">
        <v>171111786</v>
      </c>
      <c r="F505" s="415" t="str">
        <f t="shared" si="69"/>
        <v>Í1++nÈ6{Î</v>
      </c>
      <c r="G505" t="str">
        <f t="shared" si="76"/>
        <v>24</v>
      </c>
    </row>
    <row r="506" spans="1:7" ht="20.399999999999999">
      <c r="A506" s="403" t="s">
        <v>25921</v>
      </c>
      <c r="B506">
        <v>12000</v>
      </c>
      <c r="C506" t="s">
        <v>25922</v>
      </c>
      <c r="D506">
        <v>471</v>
      </c>
      <c r="E506" s="404">
        <v>171111117</v>
      </c>
      <c r="F506" s="415" t="str">
        <f t="shared" si="69"/>
        <v>Í1+++È7CÎ</v>
      </c>
      <c r="G506" t="str">
        <f t="shared" si="76"/>
        <v>26</v>
      </c>
    </row>
    <row r="507" spans="1:7" ht="20.399999999999999">
      <c r="A507" s="403" t="s">
        <v>25923</v>
      </c>
      <c r="B507">
        <v>66400</v>
      </c>
      <c r="C507" t="s">
        <v>25924</v>
      </c>
      <c r="D507">
        <v>564</v>
      </c>
      <c r="F507" s="415" t="e">
        <f t="shared" si="69"/>
        <v>#VALUE!</v>
      </c>
    </row>
    <row r="508" spans="1:7" ht="20.399999999999999">
      <c r="A508" s="403" t="s">
        <v>25925</v>
      </c>
      <c r="B508">
        <v>18400</v>
      </c>
      <c r="C508" t="s">
        <v>25926</v>
      </c>
      <c r="D508">
        <v>177</v>
      </c>
      <c r="E508" s="404">
        <v>171115881</v>
      </c>
      <c r="F508" s="415" t="str">
        <f t="shared" si="69"/>
        <v>Í1+/xÈ1*Î</v>
      </c>
      <c r="G508" t="str">
        <f>LEFT(C508,2)</f>
        <v>38</v>
      </c>
    </row>
    <row r="509" spans="1:7" ht="20.399999999999999">
      <c r="A509" s="403" t="s">
        <v>25927</v>
      </c>
      <c r="B509">
        <v>18400</v>
      </c>
      <c r="C509" t="s">
        <v>25928</v>
      </c>
      <c r="D509">
        <v>552</v>
      </c>
      <c r="F509" s="415" t="e">
        <f t="shared" si="69"/>
        <v>#VALUE!</v>
      </c>
    </row>
    <row r="510" spans="1:7" ht="20.399999999999999">
      <c r="A510" s="403" t="s">
        <v>1211</v>
      </c>
      <c r="B510">
        <v>18400</v>
      </c>
      <c r="C510" t="s">
        <v>551</v>
      </c>
      <c r="D510">
        <v>72</v>
      </c>
      <c r="F510" s="415" t="e">
        <f t="shared" si="69"/>
        <v>#VALUE!</v>
      </c>
    </row>
    <row r="511" spans="1:7" ht="20.399999999999999">
      <c r="A511" s="403" t="s">
        <v>25929</v>
      </c>
      <c r="B511">
        <v>31200</v>
      </c>
      <c r="C511" t="s">
        <v>25930</v>
      </c>
      <c r="D511">
        <v>114</v>
      </c>
      <c r="E511" s="404">
        <v>171111227</v>
      </c>
      <c r="F511" s="415" t="str">
        <f t="shared" si="69"/>
        <v>Í1++6È7oÎ</v>
      </c>
      <c r="G511" t="str">
        <f>LEFT(C511,2)</f>
        <v>26</v>
      </c>
    </row>
    <row r="512" spans="1:7" ht="20.399999999999999">
      <c r="A512" s="403" t="s">
        <v>25931</v>
      </c>
      <c r="B512">
        <v>2100</v>
      </c>
      <c r="C512" t="s">
        <v>25932</v>
      </c>
      <c r="D512">
        <v>213</v>
      </c>
      <c r="F512" s="415" t="e">
        <f t="shared" si="69"/>
        <v>#VALUE!</v>
      </c>
    </row>
    <row r="513" spans="1:7" ht="20.399999999999999">
      <c r="A513" s="403" t="s">
        <v>25933</v>
      </c>
      <c r="B513">
        <v>7200</v>
      </c>
      <c r="C513" t="s">
        <v>25934</v>
      </c>
      <c r="D513">
        <v>89</v>
      </c>
      <c r="F513" s="415" t="e">
        <f t="shared" si="69"/>
        <v>#VALUE!</v>
      </c>
    </row>
    <row r="514" spans="1:7" ht="20.399999999999999">
      <c r="A514" s="403" t="s">
        <v>25935</v>
      </c>
      <c r="B514">
        <v>10400</v>
      </c>
      <c r="C514" t="s">
        <v>25936</v>
      </c>
      <c r="D514">
        <v>54</v>
      </c>
      <c r="E514" s="404">
        <v>171113991</v>
      </c>
      <c r="F514" s="415" t="str">
        <f t="shared" si="69"/>
        <v>Í1+-ÇÈ1PÎ</v>
      </c>
      <c r="G514" t="str">
        <f t="shared" ref="G514:G519" si="77">LEFT(C514,2)</f>
        <v>32</v>
      </c>
    </row>
    <row r="515" spans="1:7" ht="20.399999999999999">
      <c r="A515" s="403" t="s">
        <v>25937</v>
      </c>
      <c r="B515">
        <v>24800</v>
      </c>
      <c r="C515" t="s">
        <v>25938</v>
      </c>
      <c r="D515">
        <v>367</v>
      </c>
      <c r="E515" s="404">
        <v>171106736</v>
      </c>
      <c r="F515" s="415" t="str">
        <f t="shared" ref="F515:F578" si="78">Code128(E515)</f>
        <v>Í1+&amp;iÈ6XÎ</v>
      </c>
      <c r="G515" t="str">
        <f t="shared" si="77"/>
        <v>10</v>
      </c>
    </row>
    <row r="516" spans="1:7" ht="20.399999999999999">
      <c r="A516" s="403" t="s">
        <v>25939</v>
      </c>
      <c r="B516">
        <v>10400</v>
      </c>
      <c r="C516" t="s">
        <v>25940</v>
      </c>
      <c r="D516">
        <v>228</v>
      </c>
      <c r="E516" s="404">
        <v>171109841</v>
      </c>
      <c r="F516" s="415" t="str">
        <f t="shared" si="78"/>
        <v>Í1+)tÈ1oÎ</v>
      </c>
      <c r="G516" t="str">
        <f t="shared" si="77"/>
        <v>36</v>
      </c>
    </row>
    <row r="517" spans="1:7" ht="20.399999999999999">
      <c r="A517" s="403" t="s">
        <v>25941</v>
      </c>
      <c r="B517">
        <v>3400</v>
      </c>
      <c r="C517" t="s">
        <v>25942</v>
      </c>
      <c r="D517">
        <v>227</v>
      </c>
      <c r="E517" s="404">
        <v>171109842</v>
      </c>
      <c r="F517" s="415" t="str">
        <f t="shared" si="78"/>
        <v>Í1+)tÈ2uÎ</v>
      </c>
      <c r="G517" t="str">
        <f t="shared" si="77"/>
        <v>36</v>
      </c>
    </row>
    <row r="518" spans="1:7" ht="20.399999999999999">
      <c r="A518" s="403" t="s">
        <v>25943</v>
      </c>
      <c r="B518">
        <v>151200</v>
      </c>
      <c r="C518" t="s">
        <v>25944</v>
      </c>
      <c r="D518">
        <v>439</v>
      </c>
      <c r="E518" s="404">
        <v>171114363</v>
      </c>
      <c r="F518" s="415" t="str">
        <f t="shared" si="78"/>
        <v>Í1+.DÈ31Î</v>
      </c>
      <c r="G518" t="str">
        <f t="shared" si="77"/>
        <v>32</v>
      </c>
    </row>
    <row r="519" spans="1:7" ht="20.399999999999999">
      <c r="A519" s="403" t="s">
        <v>25945</v>
      </c>
      <c r="B519">
        <v>12000</v>
      </c>
      <c r="C519" t="s">
        <v>25946</v>
      </c>
      <c r="D519">
        <v>210</v>
      </c>
      <c r="E519" s="404">
        <v>171114736</v>
      </c>
      <c r="F519" s="415" t="str">
        <f t="shared" si="78"/>
        <v>Í1+.iÈ6pÎ</v>
      </c>
      <c r="G519" t="str">
        <f t="shared" si="77"/>
        <v>34</v>
      </c>
    </row>
    <row r="520" spans="1:7" ht="20.399999999999999">
      <c r="A520" s="403" t="s">
        <v>25947</v>
      </c>
      <c r="B520">
        <v>10400</v>
      </c>
      <c r="C520" t="s">
        <v>25948</v>
      </c>
      <c r="D520">
        <v>550</v>
      </c>
      <c r="F520" s="415" t="e">
        <f t="shared" si="78"/>
        <v>#VALUE!</v>
      </c>
    </row>
    <row r="521" spans="1:7" ht="20.399999999999999">
      <c r="A521" s="403" t="s">
        <v>25949</v>
      </c>
      <c r="B521">
        <v>42400</v>
      </c>
      <c r="C521" t="s">
        <v>25950</v>
      </c>
      <c r="D521">
        <v>415</v>
      </c>
      <c r="E521" s="404">
        <v>171112131</v>
      </c>
      <c r="F521" s="415" t="str">
        <f t="shared" si="78"/>
        <v>Í1+,-È1*Î</v>
      </c>
      <c r="G521" t="str">
        <f t="shared" ref="G521:G525" si="79">LEFT(C521,2)</f>
        <v>24</v>
      </c>
    </row>
    <row r="522" spans="1:7" ht="20.399999999999999">
      <c r="A522" s="403" t="s">
        <v>25951</v>
      </c>
      <c r="B522">
        <v>42400</v>
      </c>
      <c r="C522" t="s">
        <v>25952</v>
      </c>
      <c r="D522">
        <v>372</v>
      </c>
      <c r="E522" s="404">
        <v>171111173</v>
      </c>
      <c r="F522" s="415" t="str">
        <f t="shared" si="78"/>
        <v>Í1++1È3CÎ</v>
      </c>
      <c r="G522" t="str">
        <f t="shared" si="79"/>
        <v>26</v>
      </c>
    </row>
    <row r="523" spans="1:7" ht="20.399999999999999">
      <c r="A523" s="403" t="s">
        <v>25953</v>
      </c>
      <c r="B523">
        <v>21600</v>
      </c>
      <c r="C523" t="s">
        <v>25954</v>
      </c>
      <c r="D523">
        <v>163</v>
      </c>
      <c r="E523" s="404">
        <v>171110568</v>
      </c>
      <c r="F523" s="415" t="str">
        <f t="shared" si="78"/>
        <v>Í1+*XÈ8,Î</v>
      </c>
      <c r="G523" t="str">
        <f t="shared" si="79"/>
        <v>06</v>
      </c>
    </row>
    <row r="524" spans="1:7" ht="20.399999999999999">
      <c r="A524" s="403" t="s">
        <v>25955</v>
      </c>
      <c r="B524">
        <v>12000</v>
      </c>
      <c r="C524" t="s">
        <v>25956</v>
      </c>
      <c r="D524">
        <v>169</v>
      </c>
      <c r="E524" s="404">
        <v>171114698</v>
      </c>
      <c r="F524" s="415" t="str">
        <f t="shared" si="78"/>
        <v>Í1+.eÈ8lÎ</v>
      </c>
      <c r="G524" t="str">
        <f t="shared" si="79"/>
        <v>34</v>
      </c>
    </row>
    <row r="525" spans="1:7" ht="20.399999999999999">
      <c r="A525" s="403" t="s">
        <v>25957</v>
      </c>
      <c r="B525">
        <v>45600</v>
      </c>
      <c r="C525" t="s">
        <v>25958</v>
      </c>
      <c r="D525">
        <v>221</v>
      </c>
      <c r="E525" s="404">
        <v>171114745</v>
      </c>
      <c r="F525" s="415" t="str">
        <f t="shared" si="78"/>
        <v>Í1+.jÈ5nÎ</v>
      </c>
      <c r="G525" t="str">
        <f t="shared" si="79"/>
        <v>34</v>
      </c>
    </row>
    <row r="526" spans="1:7" ht="20.399999999999999">
      <c r="A526" s="403" t="s">
        <v>25959</v>
      </c>
      <c r="B526">
        <v>52000</v>
      </c>
      <c r="C526" t="s">
        <v>25960</v>
      </c>
      <c r="D526">
        <v>10</v>
      </c>
      <c r="F526" s="415" t="e">
        <f t="shared" si="78"/>
        <v>#VALUE!</v>
      </c>
    </row>
    <row r="527" spans="1:7" ht="20.399999999999999">
      <c r="A527" s="403" t="s">
        <v>25961</v>
      </c>
      <c r="B527">
        <v>16800</v>
      </c>
      <c r="C527" t="s">
        <v>25962</v>
      </c>
      <c r="D527">
        <v>367</v>
      </c>
      <c r="F527" s="415" t="e">
        <f t="shared" si="78"/>
        <v>#VALUE!</v>
      </c>
    </row>
    <row r="528" spans="1:7" ht="20.399999999999999">
      <c r="A528" s="403" t="s">
        <v>5284</v>
      </c>
      <c r="B528">
        <v>172200</v>
      </c>
      <c r="C528" t="s">
        <v>24940</v>
      </c>
      <c r="D528">
        <v>294</v>
      </c>
      <c r="E528" s="404">
        <v>171117057</v>
      </c>
      <c r="F528" s="415" t="str">
        <f t="shared" si="78"/>
        <v>Í1+1%È7=Î</v>
      </c>
      <c r="G528" t="str">
        <f>LEFT(C528,2)</f>
        <v>22</v>
      </c>
    </row>
    <row r="529" spans="1:7" ht="20.399999999999999">
      <c r="A529" s="403" t="s">
        <v>25963</v>
      </c>
      <c r="B529">
        <v>140000</v>
      </c>
      <c r="C529" t="s">
        <v>25964</v>
      </c>
      <c r="D529">
        <v>12</v>
      </c>
      <c r="F529" s="415" t="e">
        <f t="shared" si="78"/>
        <v>#VALUE!</v>
      </c>
    </row>
    <row r="530" spans="1:7" ht="20.399999999999999">
      <c r="A530" s="403" t="s">
        <v>25965</v>
      </c>
      <c r="B530">
        <v>12000</v>
      </c>
      <c r="C530" t="s">
        <v>25966</v>
      </c>
      <c r="D530">
        <v>207</v>
      </c>
      <c r="F530" s="415" t="e">
        <f t="shared" si="78"/>
        <v>#VALUE!</v>
      </c>
    </row>
    <row r="531" spans="1:7" ht="20.399999999999999">
      <c r="A531" s="403" t="s">
        <v>25967</v>
      </c>
      <c r="B531">
        <v>258400</v>
      </c>
      <c r="C531" t="s">
        <v>25968</v>
      </c>
      <c r="D531">
        <v>361</v>
      </c>
      <c r="E531" s="404">
        <v>171111783</v>
      </c>
      <c r="F531" s="415" t="str">
        <f t="shared" si="78"/>
        <v>Í1++nÈ3iÎ</v>
      </c>
      <c r="G531" t="str">
        <f t="shared" ref="G531:G534" si="80">LEFT(C531,2)</f>
        <v>24</v>
      </c>
    </row>
    <row r="532" spans="1:7" ht="20.399999999999999">
      <c r="A532" s="403" t="s">
        <v>25969</v>
      </c>
      <c r="B532">
        <v>7200</v>
      </c>
      <c r="C532" t="s">
        <v>25970</v>
      </c>
      <c r="D532">
        <v>403</v>
      </c>
      <c r="E532" s="404">
        <v>171114905</v>
      </c>
      <c r="F532" s="415" t="str">
        <f t="shared" si="78"/>
        <v>Í1+.zÈ5GÎ</v>
      </c>
      <c r="G532" t="str">
        <f t="shared" si="80"/>
        <v>34</v>
      </c>
    </row>
    <row r="533" spans="1:7" ht="20.399999999999999">
      <c r="A533" s="403" t="s">
        <v>25971</v>
      </c>
      <c r="B533">
        <v>3400</v>
      </c>
      <c r="C533" t="s">
        <v>25972</v>
      </c>
      <c r="D533">
        <v>411</v>
      </c>
      <c r="E533" s="404">
        <v>171114913</v>
      </c>
      <c r="F533" s="415" t="str">
        <f t="shared" si="78"/>
        <v>Í1+.{È3?Î</v>
      </c>
      <c r="G533" t="str">
        <f t="shared" si="80"/>
        <v>34</v>
      </c>
    </row>
    <row r="534" spans="1:7" ht="20.399999999999999">
      <c r="A534" s="403" t="s">
        <v>412</v>
      </c>
      <c r="B534">
        <v>65000</v>
      </c>
      <c r="C534" t="s">
        <v>24941</v>
      </c>
      <c r="D534">
        <v>262</v>
      </c>
      <c r="E534" s="404">
        <v>171117028</v>
      </c>
      <c r="F534" s="415" t="str">
        <f t="shared" si="78"/>
        <v>Í1+1"È87Î</v>
      </c>
      <c r="G534" t="str">
        <f t="shared" si="80"/>
        <v>22</v>
      </c>
    </row>
    <row r="535" spans="1:7" ht="20.399999999999999">
      <c r="A535" s="403" t="s">
        <v>25973</v>
      </c>
      <c r="B535">
        <v>13600</v>
      </c>
      <c r="C535" t="s">
        <v>25974</v>
      </c>
      <c r="D535">
        <v>242</v>
      </c>
      <c r="F535" s="415" t="e">
        <f t="shared" si="78"/>
        <v>#VALUE!</v>
      </c>
    </row>
    <row r="536" spans="1:7" ht="20.399999999999999">
      <c r="A536" s="403" t="s">
        <v>25975</v>
      </c>
      <c r="B536">
        <v>4700</v>
      </c>
      <c r="C536" t="s">
        <v>25976</v>
      </c>
      <c r="D536">
        <v>366</v>
      </c>
      <c r="F536" s="415" t="e">
        <f t="shared" si="78"/>
        <v>#VALUE!</v>
      </c>
    </row>
    <row r="537" spans="1:7" ht="20.399999999999999">
      <c r="A537" s="403" t="s">
        <v>12344</v>
      </c>
      <c r="B537">
        <v>18400</v>
      </c>
      <c r="C537" t="s">
        <v>25977</v>
      </c>
      <c r="D537">
        <v>341</v>
      </c>
      <c r="E537" s="404">
        <v>171110666</v>
      </c>
      <c r="F537" s="415" t="str">
        <f t="shared" si="78"/>
        <v>Í1+*bÈ6HÎ</v>
      </c>
      <c r="G537" t="str">
        <f t="shared" ref="G537:G539" si="81">LEFT(C537,2)</f>
        <v>06</v>
      </c>
    </row>
    <row r="538" spans="1:7" ht="20.399999999999999">
      <c r="A538" s="403" t="s">
        <v>25978</v>
      </c>
      <c r="B538">
        <v>12000</v>
      </c>
      <c r="C538" t="s">
        <v>25979</v>
      </c>
      <c r="D538">
        <v>301</v>
      </c>
      <c r="E538" s="404">
        <v>171109782</v>
      </c>
      <c r="F538" s="415" t="str">
        <f t="shared" si="78"/>
        <v>Í1+)nÈ2]Î</v>
      </c>
      <c r="G538" t="str">
        <f t="shared" si="81"/>
        <v>36</v>
      </c>
    </row>
    <row r="539" spans="1:7" ht="20.399999999999999">
      <c r="A539" s="403" t="s">
        <v>315</v>
      </c>
      <c r="B539">
        <v>42600</v>
      </c>
      <c r="C539" t="s">
        <v>24942</v>
      </c>
      <c r="D539">
        <v>165</v>
      </c>
      <c r="E539" s="404">
        <v>171116939</v>
      </c>
      <c r="F539" s="415" t="str">
        <f t="shared" si="78"/>
        <v>Í1+0}È9qÎ</v>
      </c>
      <c r="G539" t="str">
        <f t="shared" si="81"/>
        <v>22</v>
      </c>
    </row>
    <row r="540" spans="1:7" ht="20.399999999999999">
      <c r="A540" s="403" t="s">
        <v>25980</v>
      </c>
      <c r="B540">
        <v>137000</v>
      </c>
      <c r="C540" t="s">
        <v>25981</v>
      </c>
      <c r="D540">
        <v>402</v>
      </c>
      <c r="F540" s="415" t="e">
        <f t="shared" si="78"/>
        <v>#VALUE!</v>
      </c>
    </row>
    <row r="541" spans="1:7" ht="20.399999999999999">
      <c r="A541" s="403" t="s">
        <v>25982</v>
      </c>
      <c r="B541">
        <v>13600</v>
      </c>
      <c r="C541" t="s">
        <v>25983</v>
      </c>
      <c r="D541">
        <v>376</v>
      </c>
      <c r="F541" s="415" t="e">
        <f t="shared" si="78"/>
        <v>#VALUE!</v>
      </c>
    </row>
    <row r="542" spans="1:7" ht="20.399999999999999">
      <c r="A542" s="403" t="s">
        <v>25984</v>
      </c>
      <c r="B542">
        <v>21600</v>
      </c>
      <c r="C542" t="s">
        <v>25985</v>
      </c>
      <c r="D542">
        <v>91</v>
      </c>
      <c r="E542" s="404">
        <v>171109967</v>
      </c>
      <c r="F542" s="415" t="str">
        <f t="shared" si="78"/>
        <v>Í1+)ÄÈ7\Î</v>
      </c>
      <c r="G542" t="str">
        <f t="shared" ref="G542:G546" si="82">LEFT(C542,2)</f>
        <v>36</v>
      </c>
    </row>
    <row r="543" spans="1:7" ht="20.399999999999999">
      <c r="A543" s="403" t="s">
        <v>25986</v>
      </c>
      <c r="B543">
        <v>28000</v>
      </c>
      <c r="C543" t="s">
        <v>25987</v>
      </c>
      <c r="D543">
        <v>220</v>
      </c>
      <c r="E543" s="404">
        <v>171114744</v>
      </c>
      <c r="F543" s="415" t="str">
        <f t="shared" si="78"/>
        <v>Í1+.jÈ4hÎ</v>
      </c>
      <c r="G543" t="str">
        <f t="shared" si="82"/>
        <v>34</v>
      </c>
    </row>
    <row r="544" spans="1:7" ht="20.399999999999999">
      <c r="A544" s="403" t="s">
        <v>25988</v>
      </c>
      <c r="B544">
        <v>69600</v>
      </c>
      <c r="C544" t="s">
        <v>25989</v>
      </c>
      <c r="D544">
        <v>426</v>
      </c>
      <c r="E544" s="404">
        <v>171110874</v>
      </c>
      <c r="F544" s="415" t="str">
        <f t="shared" si="78"/>
        <v>Í1+*wÈ4)Î</v>
      </c>
      <c r="G544" t="str">
        <f t="shared" si="82"/>
        <v>06</v>
      </c>
    </row>
    <row r="545" spans="1:7" ht="20.399999999999999">
      <c r="A545" s="403" t="s">
        <v>25990</v>
      </c>
      <c r="B545">
        <v>15200</v>
      </c>
      <c r="C545" t="s">
        <v>25991</v>
      </c>
      <c r="D545">
        <v>539</v>
      </c>
      <c r="E545" s="404">
        <v>171109573</v>
      </c>
      <c r="F545" s="415" t="str">
        <f t="shared" si="78"/>
        <v>Í1+)YÈ3vÎ</v>
      </c>
      <c r="G545" t="str">
        <f t="shared" si="82"/>
        <v>36</v>
      </c>
    </row>
    <row r="546" spans="1:7" ht="20.399999999999999">
      <c r="A546" s="403" t="s">
        <v>25992</v>
      </c>
      <c r="B546">
        <v>32800</v>
      </c>
      <c r="C546" t="s">
        <v>25993</v>
      </c>
      <c r="D546">
        <v>227</v>
      </c>
      <c r="E546" s="404">
        <v>171110891</v>
      </c>
      <c r="F546" s="415" t="str">
        <f t="shared" si="78"/>
        <v>Í1+*yÈ1ÊÎ</v>
      </c>
      <c r="G546" t="str">
        <f t="shared" si="82"/>
        <v>06</v>
      </c>
    </row>
    <row r="547" spans="1:7" ht="20.399999999999999">
      <c r="A547" s="403" t="s">
        <v>24943</v>
      </c>
      <c r="B547">
        <v>236200</v>
      </c>
      <c r="C547" t="s">
        <v>24944</v>
      </c>
      <c r="D547">
        <v>300</v>
      </c>
      <c r="F547" s="415" t="e">
        <f t="shared" si="78"/>
        <v>#VALUE!</v>
      </c>
    </row>
    <row r="548" spans="1:7" ht="20.399999999999999">
      <c r="A548" s="403" t="s">
        <v>2201</v>
      </c>
      <c r="B548">
        <v>50400</v>
      </c>
      <c r="C548" t="s">
        <v>25994</v>
      </c>
      <c r="D548">
        <v>314</v>
      </c>
      <c r="E548" s="404">
        <v>171108629</v>
      </c>
      <c r="F548" s="415" t="str">
        <f t="shared" si="78"/>
        <v>Í1+(^È9DÎ</v>
      </c>
      <c r="G548" t="str">
        <f t="shared" ref="G548:G551" si="83">LEFT(C548,2)</f>
        <v>16</v>
      </c>
    </row>
    <row r="549" spans="1:7" ht="20.399999999999999">
      <c r="A549" s="403" t="s">
        <v>25995</v>
      </c>
      <c r="B549">
        <v>26400</v>
      </c>
      <c r="C549" t="s">
        <v>25996</v>
      </c>
      <c r="D549">
        <v>409</v>
      </c>
      <c r="E549" s="404">
        <v>171106583</v>
      </c>
      <c r="F549" s="415" t="str">
        <f t="shared" si="78"/>
        <v>Í1+&amp;ZÈ3qÎ</v>
      </c>
      <c r="G549" t="str">
        <f t="shared" si="83"/>
        <v>10</v>
      </c>
    </row>
    <row r="550" spans="1:7" ht="20.399999999999999">
      <c r="A550" s="403" t="s">
        <v>24945</v>
      </c>
      <c r="B550">
        <v>410600</v>
      </c>
      <c r="C550" t="s">
        <v>24946</v>
      </c>
      <c r="D550">
        <v>222</v>
      </c>
      <c r="E550" s="404">
        <v>171116991</v>
      </c>
      <c r="F550" s="415" t="str">
        <f t="shared" si="78"/>
        <v>Í1+0ÇÈ1YÎ</v>
      </c>
      <c r="G550" t="str">
        <f t="shared" si="83"/>
        <v>22</v>
      </c>
    </row>
    <row r="551" spans="1:7" ht="20.399999999999999">
      <c r="A551" s="403" t="s">
        <v>25997</v>
      </c>
      <c r="B551">
        <v>7200</v>
      </c>
      <c r="C551" t="s">
        <v>25998</v>
      </c>
      <c r="D551">
        <v>189</v>
      </c>
      <c r="E551" s="404">
        <v>171114716</v>
      </c>
      <c r="F551" s="415" t="str">
        <f t="shared" si="78"/>
        <v>Í1+.gÈ6hÎ</v>
      </c>
      <c r="G551" t="str">
        <f t="shared" si="83"/>
        <v>34</v>
      </c>
    </row>
    <row r="552" spans="1:7" ht="20.399999999999999">
      <c r="A552" s="403" t="s">
        <v>25999</v>
      </c>
      <c r="B552">
        <v>7200</v>
      </c>
      <c r="C552" t="s">
        <v>26000</v>
      </c>
      <c r="D552">
        <v>299</v>
      </c>
      <c r="F552" s="415" t="e">
        <f t="shared" si="78"/>
        <v>#VALUE!</v>
      </c>
    </row>
    <row r="553" spans="1:7" ht="20.399999999999999">
      <c r="A553" s="403" t="s">
        <v>26001</v>
      </c>
      <c r="B553">
        <v>23200</v>
      </c>
      <c r="C553" t="s">
        <v>26002</v>
      </c>
      <c r="D553">
        <v>164</v>
      </c>
      <c r="E553" s="404">
        <v>171107058</v>
      </c>
      <c r="F553" s="415" t="str">
        <f t="shared" si="78"/>
        <v>Í1+'%È8%Î</v>
      </c>
      <c r="G553" t="str">
        <f t="shared" ref="G553:G562" si="84">LEFT(C553,2)</f>
        <v>04</v>
      </c>
    </row>
    <row r="554" spans="1:7" ht="20.399999999999999">
      <c r="A554" s="403" t="s">
        <v>26003</v>
      </c>
      <c r="B554">
        <v>60000</v>
      </c>
      <c r="C554" t="s">
        <v>26004</v>
      </c>
      <c r="D554">
        <v>279</v>
      </c>
      <c r="E554" s="404">
        <v>171111853</v>
      </c>
      <c r="F554" s="415" t="str">
        <f t="shared" si="78"/>
        <v>Í1++uÈ3ÉÎ</v>
      </c>
      <c r="G554" t="str">
        <f t="shared" si="84"/>
        <v>24</v>
      </c>
    </row>
    <row r="555" spans="1:7" ht="20.399999999999999">
      <c r="A555" s="403" t="s">
        <v>26005</v>
      </c>
      <c r="B555">
        <v>16800</v>
      </c>
      <c r="C555" t="s">
        <v>26006</v>
      </c>
      <c r="D555">
        <v>306</v>
      </c>
      <c r="E555" s="404">
        <v>171115951</v>
      </c>
      <c r="F555" s="415" t="str">
        <f t="shared" si="78"/>
        <v>Í1+/ÃÈ1FÎ</v>
      </c>
      <c r="G555" t="str">
        <f t="shared" si="84"/>
        <v>38</v>
      </c>
    </row>
    <row r="556" spans="1:7" ht="20.399999999999999">
      <c r="A556" s="403" t="s">
        <v>26007</v>
      </c>
      <c r="B556">
        <v>13600</v>
      </c>
      <c r="C556" t="s">
        <v>26008</v>
      </c>
      <c r="D556">
        <v>53</v>
      </c>
      <c r="E556" s="404">
        <v>171114594</v>
      </c>
      <c r="F556" s="415" t="str">
        <f t="shared" si="78"/>
        <v>Í1+.[È4,Î</v>
      </c>
      <c r="G556" t="str">
        <f t="shared" si="84"/>
        <v>34</v>
      </c>
    </row>
    <row r="557" spans="1:7" ht="20.399999999999999">
      <c r="A557" s="403" t="s">
        <v>26009</v>
      </c>
      <c r="B557">
        <v>8800</v>
      </c>
      <c r="C557" t="s">
        <v>26010</v>
      </c>
      <c r="D557">
        <v>36</v>
      </c>
      <c r="E557" s="404">
        <v>171114579</v>
      </c>
      <c r="F557" s="415" t="str">
        <f t="shared" si="78"/>
        <v>Í1+.YÈ9BÎ</v>
      </c>
      <c r="G557" t="str">
        <f t="shared" si="84"/>
        <v>34</v>
      </c>
    </row>
    <row r="558" spans="1:7" ht="20.399999999999999">
      <c r="A558" s="403" t="s">
        <v>26011</v>
      </c>
      <c r="B558">
        <v>12000</v>
      </c>
      <c r="C558" t="s">
        <v>26012</v>
      </c>
      <c r="D558">
        <v>537</v>
      </c>
      <c r="E558" s="404">
        <v>171109575</v>
      </c>
      <c r="F558" s="415" t="str">
        <f t="shared" si="78"/>
        <v>Í1+)YÈ5ÆÎ</v>
      </c>
      <c r="G558" t="str">
        <f t="shared" si="84"/>
        <v>36</v>
      </c>
    </row>
    <row r="559" spans="1:7" ht="20.399999999999999">
      <c r="A559" s="403" t="s">
        <v>26013</v>
      </c>
      <c r="B559">
        <v>20000</v>
      </c>
      <c r="C559" t="s">
        <v>26014</v>
      </c>
      <c r="D559">
        <v>110</v>
      </c>
      <c r="E559" s="404">
        <v>171111223</v>
      </c>
      <c r="F559" s="415" t="str">
        <f t="shared" si="78"/>
        <v>Í1++6È3WÎ</v>
      </c>
      <c r="G559" t="str">
        <f t="shared" si="84"/>
        <v>26</v>
      </c>
    </row>
    <row r="560" spans="1:7" ht="20.399999999999999">
      <c r="A560" s="403" t="s">
        <v>26015</v>
      </c>
      <c r="B560">
        <v>7200</v>
      </c>
      <c r="C560" t="s">
        <v>26016</v>
      </c>
      <c r="D560">
        <v>100</v>
      </c>
      <c r="E560" s="404">
        <v>171114637</v>
      </c>
      <c r="F560" s="415" t="str">
        <f t="shared" si="78"/>
        <v>Í1+._È7NÎ</v>
      </c>
      <c r="G560" t="str">
        <f t="shared" si="84"/>
        <v>34</v>
      </c>
    </row>
    <row r="561" spans="1:7" ht="20.399999999999999">
      <c r="A561" s="403" t="s">
        <v>26017</v>
      </c>
      <c r="B561">
        <v>82400</v>
      </c>
      <c r="C561" t="s">
        <v>26018</v>
      </c>
      <c r="D561">
        <v>285</v>
      </c>
      <c r="E561" s="404">
        <v>171110659</v>
      </c>
      <c r="F561" s="415" t="str">
        <f t="shared" si="78"/>
        <v>Í1+*aÈ9VÎ</v>
      </c>
      <c r="G561" t="str">
        <f t="shared" si="84"/>
        <v>06</v>
      </c>
    </row>
    <row r="562" spans="1:7" ht="20.399999999999999">
      <c r="A562" s="403" t="s">
        <v>26019</v>
      </c>
      <c r="B562">
        <v>7200</v>
      </c>
      <c r="C562" t="s">
        <v>26020</v>
      </c>
      <c r="D562">
        <v>547</v>
      </c>
      <c r="E562" s="404">
        <v>171109567</v>
      </c>
      <c r="F562" s="415" t="str">
        <f t="shared" si="78"/>
        <v>Í1+)XÈ7#Î</v>
      </c>
      <c r="G562" t="str">
        <f t="shared" si="84"/>
        <v>36</v>
      </c>
    </row>
    <row r="563" spans="1:7" ht="20.399999999999999">
      <c r="A563" s="403" t="s">
        <v>26021</v>
      </c>
      <c r="B563">
        <v>71400</v>
      </c>
      <c r="C563" t="s">
        <v>26022</v>
      </c>
      <c r="D563">
        <v>431</v>
      </c>
      <c r="F563" s="415" t="e">
        <f t="shared" si="78"/>
        <v>#VALUE!</v>
      </c>
    </row>
    <row r="564" spans="1:7" ht="20.399999999999999">
      <c r="A564" s="403" t="s">
        <v>24947</v>
      </c>
      <c r="B564">
        <v>1330600</v>
      </c>
      <c r="C564" t="s">
        <v>24948</v>
      </c>
      <c r="D564">
        <v>239</v>
      </c>
      <c r="E564" s="404">
        <v>171117005</v>
      </c>
      <c r="F564" s="415" t="str">
        <f t="shared" si="78"/>
        <v>Í1+1ÂÈ5ÈÎ</v>
      </c>
      <c r="G564" t="str">
        <f>LEFT(C564,2)</f>
        <v>22</v>
      </c>
    </row>
    <row r="565" spans="1:7" ht="20.399999999999999">
      <c r="A565" s="403" t="s">
        <v>26023</v>
      </c>
      <c r="B565">
        <v>116200</v>
      </c>
      <c r="C565" t="s">
        <v>26024</v>
      </c>
      <c r="D565">
        <v>388</v>
      </c>
      <c r="F565" s="415" t="e">
        <f t="shared" si="78"/>
        <v>#VALUE!</v>
      </c>
    </row>
    <row r="566" spans="1:7" ht="20.399999999999999">
      <c r="A566" s="403" t="s">
        <v>26025</v>
      </c>
      <c r="B566">
        <v>61600</v>
      </c>
      <c r="C566" t="s">
        <v>545</v>
      </c>
      <c r="D566">
        <v>47</v>
      </c>
      <c r="F566" s="415" t="e">
        <f t="shared" si="78"/>
        <v>#VALUE!</v>
      </c>
    </row>
    <row r="567" spans="1:7" ht="20.399999999999999">
      <c r="A567" s="403" t="s">
        <v>26026</v>
      </c>
      <c r="B567">
        <v>34400</v>
      </c>
      <c r="C567" t="s">
        <v>26027</v>
      </c>
      <c r="D567">
        <v>441</v>
      </c>
      <c r="E567" s="404">
        <v>171114941</v>
      </c>
      <c r="F567" s="415" t="str">
        <f t="shared" si="78"/>
        <v>Í1+.~È1?Î</v>
      </c>
      <c r="G567" t="str">
        <f t="shared" ref="G567:G573" si="85">LEFT(C567,2)</f>
        <v>34</v>
      </c>
    </row>
    <row r="568" spans="1:7" ht="20.399999999999999">
      <c r="A568" s="403" t="s">
        <v>26028</v>
      </c>
      <c r="B568">
        <v>20000</v>
      </c>
      <c r="C568" t="s">
        <v>26029</v>
      </c>
      <c r="D568">
        <v>173</v>
      </c>
      <c r="E568" s="404">
        <v>171109890</v>
      </c>
      <c r="F568" s="415" t="str">
        <f t="shared" si="78"/>
        <v>Í1+)yÈ0}Î</v>
      </c>
      <c r="G568" t="str">
        <f t="shared" si="85"/>
        <v>36</v>
      </c>
    </row>
    <row r="569" spans="1:7" ht="20.399999999999999">
      <c r="A569" s="403" t="s">
        <v>2415</v>
      </c>
      <c r="B569">
        <v>10400</v>
      </c>
      <c r="C569" t="s">
        <v>26030</v>
      </c>
      <c r="D569">
        <v>423</v>
      </c>
      <c r="E569" s="404">
        <v>171114925</v>
      </c>
      <c r="F569" s="415" t="str">
        <f t="shared" si="78"/>
        <v>Í1+.|È5OÎ</v>
      </c>
      <c r="G569" t="str">
        <f t="shared" si="85"/>
        <v>34</v>
      </c>
    </row>
    <row r="570" spans="1:7" ht="20.399999999999999">
      <c r="A570" s="403" t="s">
        <v>26031</v>
      </c>
      <c r="B570">
        <v>7200</v>
      </c>
      <c r="C570" t="s">
        <v>26032</v>
      </c>
      <c r="D570">
        <v>421</v>
      </c>
      <c r="E570" s="404">
        <v>171114923</v>
      </c>
      <c r="F570" s="415" t="str">
        <f t="shared" si="78"/>
        <v>Í1+.|È3CÎ</v>
      </c>
      <c r="G570" t="str">
        <f t="shared" si="85"/>
        <v>34</v>
      </c>
    </row>
    <row r="571" spans="1:7" ht="20.399999999999999">
      <c r="A571" s="403" t="s">
        <v>26033</v>
      </c>
      <c r="B571">
        <v>13600</v>
      </c>
      <c r="C571" t="s">
        <v>26034</v>
      </c>
      <c r="D571">
        <v>422</v>
      </c>
      <c r="E571" s="404">
        <v>171114924</v>
      </c>
      <c r="F571" s="415" t="str">
        <f t="shared" si="78"/>
        <v>Í1+.|È4IÎ</v>
      </c>
      <c r="G571" t="str">
        <f t="shared" si="85"/>
        <v>34</v>
      </c>
    </row>
    <row r="572" spans="1:7" ht="20.399999999999999">
      <c r="A572" s="403" t="s">
        <v>26035</v>
      </c>
      <c r="B572">
        <v>16800</v>
      </c>
      <c r="C572" t="s">
        <v>26036</v>
      </c>
      <c r="D572">
        <v>424</v>
      </c>
      <c r="E572" s="404">
        <v>171114926</v>
      </c>
      <c r="F572" s="415" t="str">
        <f t="shared" si="78"/>
        <v>Í1+.|È6UÎ</v>
      </c>
      <c r="G572" t="str">
        <f t="shared" si="85"/>
        <v>34</v>
      </c>
    </row>
    <row r="573" spans="1:7" ht="20.399999999999999">
      <c r="A573" s="403" t="s">
        <v>26037</v>
      </c>
      <c r="B573">
        <v>36000</v>
      </c>
      <c r="C573" t="s">
        <v>26038</v>
      </c>
      <c r="D573">
        <v>298</v>
      </c>
      <c r="E573" s="404">
        <v>171110580</v>
      </c>
      <c r="F573" s="415" t="str">
        <f t="shared" si="78"/>
        <v>Í1+*ZÈ0kÎ</v>
      </c>
      <c r="G573" t="str">
        <f t="shared" si="85"/>
        <v>06</v>
      </c>
    </row>
    <row r="574" spans="1:7" ht="20.399999999999999">
      <c r="A574" s="403" t="s">
        <v>26039</v>
      </c>
      <c r="B574">
        <v>24800</v>
      </c>
      <c r="C574" t="s">
        <v>26040</v>
      </c>
      <c r="D574">
        <v>482</v>
      </c>
      <c r="F574" s="415" t="e">
        <f t="shared" si="78"/>
        <v>#VALUE!</v>
      </c>
    </row>
    <row r="575" spans="1:7" ht="20.399999999999999">
      <c r="A575" s="403" t="s">
        <v>26041</v>
      </c>
      <c r="B575">
        <v>3400</v>
      </c>
      <c r="C575" t="s">
        <v>26042</v>
      </c>
      <c r="D575">
        <v>360</v>
      </c>
      <c r="E575" s="404">
        <v>171109735</v>
      </c>
      <c r="F575" s="415" t="str">
        <f t="shared" si="78"/>
        <v>Í1+)iÈ5[Î</v>
      </c>
      <c r="G575" t="str">
        <f t="shared" ref="G575:G577" si="86">LEFT(C575,2)</f>
        <v>36</v>
      </c>
    </row>
    <row r="576" spans="1:7" ht="20.399999999999999">
      <c r="A576" s="403" t="s">
        <v>26043</v>
      </c>
      <c r="B576">
        <v>36000</v>
      </c>
      <c r="C576" t="s">
        <v>26044</v>
      </c>
      <c r="D576">
        <v>293</v>
      </c>
      <c r="E576" s="404">
        <v>171107001</v>
      </c>
      <c r="F576" s="415" t="str">
        <f t="shared" si="78"/>
        <v>Í1+'ÂÈ1NÎ</v>
      </c>
      <c r="G576" t="str">
        <f t="shared" si="86"/>
        <v>04</v>
      </c>
    </row>
    <row r="577" spans="1:7" ht="20.399999999999999">
      <c r="A577" s="403" t="s">
        <v>26045</v>
      </c>
      <c r="B577">
        <v>28000</v>
      </c>
      <c r="C577" t="s">
        <v>26046</v>
      </c>
      <c r="D577">
        <v>294</v>
      </c>
      <c r="E577" s="404">
        <v>171107002</v>
      </c>
      <c r="F577" s="415" t="str">
        <f t="shared" si="78"/>
        <v>Í1+'ÂÈ2TÎ</v>
      </c>
      <c r="G577" t="str">
        <f t="shared" si="86"/>
        <v>04</v>
      </c>
    </row>
    <row r="578" spans="1:7" ht="20.399999999999999">
      <c r="A578" s="403" t="s">
        <v>13447</v>
      </c>
      <c r="B578">
        <v>143400</v>
      </c>
      <c r="C578" t="s">
        <v>26047</v>
      </c>
      <c r="D578">
        <v>344</v>
      </c>
      <c r="F578" s="415" t="e">
        <f t="shared" si="78"/>
        <v>#VALUE!</v>
      </c>
    </row>
    <row r="579" spans="1:7" ht="20.399999999999999">
      <c r="A579" s="403" t="s">
        <v>26048</v>
      </c>
      <c r="B579">
        <v>79200</v>
      </c>
      <c r="C579" t="s">
        <v>26049</v>
      </c>
      <c r="D579">
        <v>351</v>
      </c>
      <c r="E579" s="404">
        <v>171107217</v>
      </c>
      <c r="F579" s="415" t="str">
        <f t="shared" ref="F579:F642" si="87">Code128(E579)</f>
        <v>Í1+'5È7_Î</v>
      </c>
      <c r="G579" t="str">
        <f t="shared" ref="G579:G580" si="88">LEFT(C579,2)</f>
        <v>04</v>
      </c>
    </row>
    <row r="580" spans="1:7" ht="20.399999999999999">
      <c r="A580" s="403" t="s">
        <v>249</v>
      </c>
      <c r="B580">
        <v>353000</v>
      </c>
      <c r="C580" t="s">
        <v>24949</v>
      </c>
      <c r="D580">
        <v>99</v>
      </c>
      <c r="E580" s="404">
        <v>171116185</v>
      </c>
      <c r="F580" s="415" t="str">
        <f t="shared" si="87"/>
        <v>Í1+02È5bÎ</v>
      </c>
      <c r="G580" t="str">
        <f t="shared" si="88"/>
        <v>22</v>
      </c>
    </row>
    <row r="581" spans="1:7" ht="20.399999999999999">
      <c r="A581" s="403" t="s">
        <v>26050</v>
      </c>
      <c r="B581">
        <v>23200</v>
      </c>
      <c r="C581" t="s">
        <v>26051</v>
      </c>
      <c r="D581">
        <v>494</v>
      </c>
      <c r="F581" s="415" t="e">
        <f t="shared" si="87"/>
        <v>#VALUE!</v>
      </c>
    </row>
    <row r="582" spans="1:7" ht="20.399999999999999">
      <c r="A582" s="403" t="s">
        <v>26052</v>
      </c>
      <c r="B582">
        <v>7200</v>
      </c>
      <c r="C582" t="s">
        <v>26053</v>
      </c>
      <c r="D582">
        <v>13</v>
      </c>
      <c r="F582" s="415" t="e">
        <f t="shared" si="87"/>
        <v>#VALUE!</v>
      </c>
    </row>
    <row r="583" spans="1:7" ht="20.399999999999999">
      <c r="A583" s="403" t="s">
        <v>26054</v>
      </c>
      <c r="B583">
        <v>7200</v>
      </c>
      <c r="C583" t="s">
        <v>26055</v>
      </c>
      <c r="D583">
        <v>286</v>
      </c>
      <c r="E583" s="404">
        <v>171114218</v>
      </c>
      <c r="F583" s="415" t="str">
        <f t="shared" si="87"/>
        <v>Í1+.5È8zÎ</v>
      </c>
      <c r="G583" t="str">
        <f t="shared" ref="G583:G585" si="89">LEFT(C583,2)</f>
        <v>32</v>
      </c>
    </row>
    <row r="584" spans="1:7" ht="20.399999999999999">
      <c r="A584" s="403" t="s">
        <v>26056</v>
      </c>
      <c r="B584">
        <v>39200</v>
      </c>
      <c r="C584" t="s">
        <v>26057</v>
      </c>
      <c r="D584">
        <v>73</v>
      </c>
      <c r="E584" s="404">
        <v>171109983</v>
      </c>
      <c r="F584" s="415" t="str">
        <f t="shared" si="87"/>
        <v>Í1+)ÆÈ3LÎ</v>
      </c>
      <c r="G584" t="str">
        <f t="shared" si="89"/>
        <v>36</v>
      </c>
    </row>
    <row r="585" spans="1:7" ht="20.399999999999999">
      <c r="A585" s="403" t="s">
        <v>26058</v>
      </c>
      <c r="B585">
        <v>26400</v>
      </c>
      <c r="C585" t="s">
        <v>26059</v>
      </c>
      <c r="D585">
        <v>338</v>
      </c>
      <c r="E585" s="404">
        <v>171114268</v>
      </c>
      <c r="F585" s="415" t="str">
        <f t="shared" si="87"/>
        <v>Í1+.:È8'Î</v>
      </c>
      <c r="G585" t="str">
        <f t="shared" si="89"/>
        <v>32</v>
      </c>
    </row>
    <row r="586" spans="1:7" ht="20.399999999999999">
      <c r="A586" s="403" t="s">
        <v>26060</v>
      </c>
      <c r="B586">
        <v>16800</v>
      </c>
      <c r="C586" t="s">
        <v>26061</v>
      </c>
      <c r="D586">
        <v>414</v>
      </c>
      <c r="F586" s="415" t="e">
        <f t="shared" si="87"/>
        <v>#VALUE!</v>
      </c>
    </row>
    <row r="587" spans="1:7" ht="20.399999999999999">
      <c r="A587" s="403" t="s">
        <v>1961</v>
      </c>
      <c r="B587">
        <v>20000</v>
      </c>
      <c r="C587" t="s">
        <v>26062</v>
      </c>
      <c r="D587">
        <v>301</v>
      </c>
      <c r="E587" s="404">
        <v>171111782</v>
      </c>
      <c r="F587" s="415" t="str">
        <f t="shared" si="87"/>
        <v>Í1++nÈ2cÎ</v>
      </c>
      <c r="G587" t="str">
        <f t="shared" ref="G587:G604" si="90">LEFT(C587,2)</f>
        <v>24</v>
      </c>
    </row>
    <row r="588" spans="1:7" ht="20.399999999999999">
      <c r="A588" s="403" t="s">
        <v>26063</v>
      </c>
      <c r="B588">
        <v>21600</v>
      </c>
      <c r="C588" t="s">
        <v>26064</v>
      </c>
      <c r="D588">
        <v>262</v>
      </c>
      <c r="E588" s="404">
        <v>171109813</v>
      </c>
      <c r="F588" s="415" t="str">
        <f t="shared" si="87"/>
        <v>Í1+)qÈ3oÎ</v>
      </c>
      <c r="G588" t="str">
        <f t="shared" si="90"/>
        <v>36</v>
      </c>
    </row>
    <row r="589" spans="1:7" ht="20.399999999999999">
      <c r="A589" s="403" t="s">
        <v>26065</v>
      </c>
      <c r="B589">
        <v>15200</v>
      </c>
      <c r="C589" t="s">
        <v>26066</v>
      </c>
      <c r="D589">
        <v>242</v>
      </c>
      <c r="E589" s="404">
        <v>171115914</v>
      </c>
      <c r="F589" s="415" t="str">
        <f t="shared" si="87"/>
        <v>Í1+/{È4HÎ</v>
      </c>
      <c r="G589" t="str">
        <f t="shared" si="90"/>
        <v>38</v>
      </c>
    </row>
    <row r="590" spans="1:7" ht="20.399999999999999">
      <c r="A590" s="403" t="s">
        <v>26067</v>
      </c>
      <c r="B590">
        <v>20000</v>
      </c>
      <c r="C590" t="s">
        <v>26068</v>
      </c>
      <c r="D590">
        <v>142</v>
      </c>
      <c r="E590" s="404">
        <v>171108907</v>
      </c>
      <c r="F590" s="415" t="str">
        <f t="shared" si="87"/>
        <v>Í1+(zÈ7AÎ</v>
      </c>
      <c r="G590" t="str">
        <f t="shared" si="90"/>
        <v>16</v>
      </c>
    </row>
    <row r="591" spans="1:7" ht="20.399999999999999">
      <c r="A591" s="403" t="s">
        <v>26069</v>
      </c>
      <c r="B591">
        <v>10400</v>
      </c>
      <c r="C591" t="s">
        <v>26070</v>
      </c>
      <c r="D591">
        <v>143</v>
      </c>
      <c r="E591" s="404">
        <v>171108908</v>
      </c>
      <c r="F591" s="415" t="str">
        <f t="shared" si="87"/>
        <v>Í1+(zÈ8GÎ</v>
      </c>
      <c r="G591" t="str">
        <f t="shared" si="90"/>
        <v>16</v>
      </c>
    </row>
    <row r="592" spans="1:7" ht="20.399999999999999">
      <c r="A592" s="403" t="s">
        <v>26071</v>
      </c>
      <c r="B592">
        <v>85600</v>
      </c>
      <c r="C592" t="s">
        <v>26072</v>
      </c>
      <c r="D592">
        <v>139</v>
      </c>
      <c r="E592" s="404">
        <v>171108902</v>
      </c>
      <c r="F592" s="415" t="str">
        <f t="shared" si="87"/>
        <v>Í1+(zÈ2#Î</v>
      </c>
      <c r="G592" t="str">
        <f t="shared" si="90"/>
        <v>16</v>
      </c>
    </row>
    <row r="593" spans="1:7" ht="20.399999999999999">
      <c r="A593" s="403" t="s">
        <v>26073</v>
      </c>
      <c r="B593">
        <v>15200</v>
      </c>
      <c r="C593" t="s">
        <v>26074</v>
      </c>
      <c r="D593">
        <v>190</v>
      </c>
      <c r="E593" s="404">
        <v>171108759</v>
      </c>
      <c r="F593" s="415" t="str">
        <f t="shared" si="87"/>
        <v>Í1+(kÈ9xÎ</v>
      </c>
      <c r="G593" t="str">
        <f t="shared" si="90"/>
        <v>16</v>
      </c>
    </row>
    <row r="594" spans="1:7" ht="20.399999999999999">
      <c r="A594" s="403" t="s">
        <v>26075</v>
      </c>
      <c r="B594">
        <v>13600</v>
      </c>
      <c r="C594" t="s">
        <v>26076</v>
      </c>
      <c r="D594">
        <v>260</v>
      </c>
      <c r="E594" s="404">
        <v>171108692</v>
      </c>
      <c r="F594" s="415" t="str">
        <f t="shared" si="87"/>
        <v>Í1+(eÈ26Î</v>
      </c>
      <c r="G594" t="str">
        <f t="shared" si="90"/>
        <v>16</v>
      </c>
    </row>
    <row r="595" spans="1:7" ht="20.399999999999999">
      <c r="A595" s="403" t="s">
        <v>26077</v>
      </c>
      <c r="B595">
        <v>2100</v>
      </c>
      <c r="C595" t="s">
        <v>26078</v>
      </c>
      <c r="D595">
        <v>257</v>
      </c>
      <c r="E595" s="404">
        <v>171108695</v>
      </c>
      <c r="F595" s="415" t="str">
        <f t="shared" si="87"/>
        <v>Í1+(eÈ5HÎ</v>
      </c>
      <c r="G595" t="str">
        <f t="shared" si="90"/>
        <v>16</v>
      </c>
    </row>
    <row r="596" spans="1:7" ht="20.399999999999999">
      <c r="A596" s="403" t="s">
        <v>17210</v>
      </c>
      <c r="B596">
        <v>12000</v>
      </c>
      <c r="C596" t="s">
        <v>26079</v>
      </c>
      <c r="D596">
        <v>250</v>
      </c>
      <c r="E596" s="404">
        <v>171108702</v>
      </c>
      <c r="F596" s="415" t="str">
        <f t="shared" si="87"/>
        <v>Í1+(fÈ2:Î</v>
      </c>
      <c r="G596" t="str">
        <f t="shared" si="90"/>
        <v>16</v>
      </c>
    </row>
    <row r="597" spans="1:7" ht="20.399999999999999">
      <c r="A597" s="403" t="s">
        <v>26080</v>
      </c>
      <c r="B597">
        <v>18400</v>
      </c>
      <c r="C597" t="s">
        <v>26081</v>
      </c>
      <c r="D597">
        <v>244</v>
      </c>
      <c r="E597" s="404">
        <v>171108707</v>
      </c>
      <c r="F597" s="415" t="str">
        <f t="shared" si="87"/>
        <v>Í1+(fÈ7XÎ</v>
      </c>
      <c r="G597" t="str">
        <f t="shared" si="90"/>
        <v>16</v>
      </c>
    </row>
    <row r="598" spans="1:7" ht="20.399999999999999">
      <c r="A598" s="403" t="s">
        <v>26082</v>
      </c>
      <c r="B598">
        <v>24800</v>
      </c>
      <c r="C598" t="s">
        <v>26083</v>
      </c>
      <c r="D598">
        <v>266</v>
      </c>
      <c r="E598" s="404">
        <v>171108650</v>
      </c>
      <c r="F598" s="415" t="str">
        <f t="shared" si="87"/>
        <v>Í1+(aÈ0ÅÎ</v>
      </c>
      <c r="G598" t="str">
        <f t="shared" si="90"/>
        <v>16</v>
      </c>
    </row>
    <row r="599" spans="1:7" ht="20.399999999999999">
      <c r="A599" s="403" t="s">
        <v>26084</v>
      </c>
      <c r="B599">
        <v>15200</v>
      </c>
      <c r="C599" t="s">
        <v>26085</v>
      </c>
      <c r="D599">
        <v>341</v>
      </c>
      <c r="E599" s="404">
        <v>171108653</v>
      </c>
      <c r="F599" s="415" t="str">
        <f t="shared" si="87"/>
        <v>Í1+(aÈ3,Î</v>
      </c>
      <c r="G599" t="str">
        <f t="shared" si="90"/>
        <v>16</v>
      </c>
    </row>
    <row r="600" spans="1:7" ht="20.399999999999999">
      <c r="A600" s="403" t="s">
        <v>19610</v>
      </c>
      <c r="B600">
        <v>100000</v>
      </c>
      <c r="C600" t="s">
        <v>26086</v>
      </c>
      <c r="D600">
        <v>337</v>
      </c>
      <c r="E600" s="404">
        <v>171108657</v>
      </c>
      <c r="F600" s="415" t="str">
        <f t="shared" si="87"/>
        <v>Í1+(aÈ7DÎ</v>
      </c>
      <c r="G600" t="str">
        <f t="shared" si="90"/>
        <v>16</v>
      </c>
    </row>
    <row r="601" spans="1:7" ht="20.399999999999999">
      <c r="A601" s="403" t="s">
        <v>26087</v>
      </c>
      <c r="B601">
        <v>3400</v>
      </c>
      <c r="C601" t="s">
        <v>26088</v>
      </c>
      <c r="D601">
        <v>229</v>
      </c>
      <c r="E601" s="404">
        <v>171108722</v>
      </c>
      <c r="F601" s="415" t="str">
        <f t="shared" si="87"/>
        <v>Í1+(hÈ2BÎ</v>
      </c>
      <c r="G601" t="str">
        <f t="shared" si="90"/>
        <v>16</v>
      </c>
    </row>
    <row r="602" spans="1:7" ht="20.399999999999999">
      <c r="A602" s="403" t="s">
        <v>26089</v>
      </c>
      <c r="B602">
        <v>16800</v>
      </c>
      <c r="C602" t="s">
        <v>26090</v>
      </c>
      <c r="D602">
        <v>211</v>
      </c>
      <c r="E602" s="404">
        <v>171108739</v>
      </c>
      <c r="F602" s="415" t="str">
        <f t="shared" si="87"/>
        <v>Í1+(iÈ9pÎ</v>
      </c>
      <c r="G602" t="str">
        <f t="shared" si="90"/>
        <v>16</v>
      </c>
    </row>
    <row r="603" spans="1:7" ht="20.399999999999999">
      <c r="A603" s="403" t="s">
        <v>26091</v>
      </c>
      <c r="B603">
        <v>2100</v>
      </c>
      <c r="C603" t="s">
        <v>26092</v>
      </c>
      <c r="D603">
        <v>221</v>
      </c>
      <c r="E603" s="404">
        <v>171108729</v>
      </c>
      <c r="F603" s="415" t="str">
        <f t="shared" si="87"/>
        <v>Í1+(hÈ9lÎ</v>
      </c>
      <c r="G603" t="str">
        <f t="shared" si="90"/>
        <v>16</v>
      </c>
    </row>
    <row r="604" spans="1:7" ht="20.399999999999999">
      <c r="A604" s="403" t="s">
        <v>26093</v>
      </c>
      <c r="B604">
        <v>21600</v>
      </c>
      <c r="C604" t="s">
        <v>26094</v>
      </c>
      <c r="D604">
        <v>241</v>
      </c>
      <c r="E604" s="404">
        <v>171108710</v>
      </c>
      <c r="F604" s="415" t="str">
        <f t="shared" si="87"/>
        <v>Í1+(gÈ02Î</v>
      </c>
      <c r="G604" t="str">
        <f t="shared" si="90"/>
        <v>16</v>
      </c>
    </row>
    <row r="605" spans="1:7" ht="20.399999999999999">
      <c r="A605" s="403" t="s">
        <v>26095</v>
      </c>
      <c r="B605">
        <v>21600</v>
      </c>
      <c r="C605" t="s">
        <v>26096</v>
      </c>
      <c r="D605">
        <v>351</v>
      </c>
      <c r="F605" s="415" t="e">
        <f t="shared" si="87"/>
        <v>#VALUE!</v>
      </c>
    </row>
    <row r="606" spans="1:7" ht="20.399999999999999">
      <c r="A606" s="403" t="s">
        <v>26097</v>
      </c>
      <c r="B606">
        <v>37600</v>
      </c>
      <c r="C606" t="s">
        <v>26098</v>
      </c>
      <c r="D606">
        <v>66</v>
      </c>
      <c r="E606" s="404">
        <v>171116701</v>
      </c>
      <c r="F606" s="415" t="str">
        <f t="shared" si="87"/>
        <v>Í1+0fÈ1LÎ</v>
      </c>
      <c r="G606" t="str">
        <f t="shared" ref="G606:G607" si="91">LEFT(C606,2)</f>
        <v>40</v>
      </c>
    </row>
    <row r="607" spans="1:7" ht="20.399999999999999">
      <c r="A607" s="403" t="s">
        <v>26097</v>
      </c>
      <c r="B607">
        <v>12000</v>
      </c>
      <c r="C607" t="s">
        <v>26099</v>
      </c>
      <c r="D607">
        <v>465</v>
      </c>
      <c r="E607" s="404">
        <v>171108960</v>
      </c>
      <c r="F607" s="415" t="str">
        <f t="shared" si="87"/>
        <v>Í1+(ÄÈ0/Î</v>
      </c>
      <c r="G607" t="str">
        <f t="shared" si="91"/>
        <v>16</v>
      </c>
    </row>
    <row r="608" spans="1:7" ht="20.399999999999999">
      <c r="A608" s="403" t="s">
        <v>26100</v>
      </c>
      <c r="B608">
        <v>8800</v>
      </c>
      <c r="C608" t="s">
        <v>26101</v>
      </c>
      <c r="D608">
        <v>217</v>
      </c>
      <c r="F608" s="415" t="e">
        <f t="shared" si="87"/>
        <v>#VALUE!</v>
      </c>
    </row>
    <row r="609" spans="1:7" ht="20.399999999999999">
      <c r="A609" s="403" t="s">
        <v>26102</v>
      </c>
      <c r="B609">
        <v>13600</v>
      </c>
      <c r="C609" t="s">
        <v>26103</v>
      </c>
      <c r="D609">
        <v>325</v>
      </c>
      <c r="F609" s="415" t="e">
        <f t="shared" si="87"/>
        <v>#VALUE!</v>
      </c>
    </row>
    <row r="610" spans="1:7" ht="20.399999999999999">
      <c r="A610" s="403" t="s">
        <v>26104</v>
      </c>
      <c r="B610">
        <v>15200</v>
      </c>
      <c r="C610" t="s">
        <v>26105</v>
      </c>
      <c r="D610">
        <v>597</v>
      </c>
      <c r="F610" s="415" t="e">
        <f t="shared" si="87"/>
        <v>#VALUE!</v>
      </c>
    </row>
    <row r="611" spans="1:7" ht="20.399999999999999">
      <c r="A611" s="403" t="s">
        <v>26106</v>
      </c>
      <c r="B611">
        <v>10400</v>
      </c>
      <c r="C611" t="s">
        <v>26107</v>
      </c>
      <c r="D611">
        <v>277</v>
      </c>
      <c r="E611" s="404">
        <v>171115936</v>
      </c>
      <c r="F611" s="415" t="str">
        <f t="shared" si="87"/>
        <v>Í1+/}È6\Î</v>
      </c>
      <c r="G611" t="str">
        <f>LEFT(C611,2)</f>
        <v>38</v>
      </c>
    </row>
    <row r="612" spans="1:7" ht="20.399999999999999">
      <c r="A612" s="403" t="s">
        <v>26108</v>
      </c>
      <c r="B612">
        <v>23200</v>
      </c>
      <c r="C612" t="s">
        <v>26109</v>
      </c>
      <c r="D612">
        <v>6</v>
      </c>
      <c r="F612" s="415" t="e">
        <f t="shared" si="87"/>
        <v>#VALUE!</v>
      </c>
    </row>
    <row r="613" spans="1:7" ht="20.399999999999999">
      <c r="A613" s="403" t="s">
        <v>26110</v>
      </c>
      <c r="B613">
        <v>53600</v>
      </c>
      <c r="C613" t="s">
        <v>26111</v>
      </c>
      <c r="D613">
        <v>237</v>
      </c>
      <c r="E613" s="404">
        <v>171110630</v>
      </c>
      <c r="F613" s="415" t="str">
        <f t="shared" si="87"/>
        <v>Í1+*_È0ÃÎ</v>
      </c>
      <c r="G613" t="str">
        <f t="shared" ref="G613:G616" si="92">LEFT(C613,2)</f>
        <v>06</v>
      </c>
    </row>
    <row r="614" spans="1:7" ht="20.399999999999999">
      <c r="A614" s="403" t="s">
        <v>26112</v>
      </c>
      <c r="B614">
        <v>2100</v>
      </c>
      <c r="C614" t="s">
        <v>26113</v>
      </c>
      <c r="D614">
        <v>195</v>
      </c>
      <c r="E614" s="404">
        <v>171114722</v>
      </c>
      <c r="F614" s="415" t="str">
        <f t="shared" si="87"/>
        <v>Í1+.hÈ2TÎ</v>
      </c>
      <c r="G614" t="str">
        <f t="shared" si="92"/>
        <v>34</v>
      </c>
    </row>
    <row r="615" spans="1:7" ht="20.399999999999999">
      <c r="A615" s="403" t="s">
        <v>156</v>
      </c>
      <c r="B615">
        <v>50600</v>
      </c>
      <c r="C615" t="s">
        <v>24950</v>
      </c>
      <c r="D615">
        <v>2</v>
      </c>
      <c r="E615" s="404">
        <v>171116095</v>
      </c>
      <c r="F615" s="415" t="str">
        <f t="shared" si="87"/>
        <v>Í1+0)È5&gt;Î</v>
      </c>
      <c r="G615" t="str">
        <f t="shared" si="92"/>
        <v>22</v>
      </c>
    </row>
    <row r="616" spans="1:7" ht="20.399999999999999">
      <c r="A616" s="403" t="s">
        <v>156</v>
      </c>
      <c r="B616">
        <v>151400</v>
      </c>
      <c r="C616" t="s">
        <v>24951</v>
      </c>
      <c r="D616">
        <v>3</v>
      </c>
      <c r="E616" s="404">
        <v>171116096</v>
      </c>
      <c r="F616" s="415" t="str">
        <f t="shared" si="87"/>
        <v>Í1+0)È6DÎ</v>
      </c>
      <c r="G616" t="str">
        <f t="shared" si="92"/>
        <v>22</v>
      </c>
    </row>
    <row r="617" spans="1:7" ht="20.399999999999999">
      <c r="A617" s="403" t="s">
        <v>26114</v>
      </c>
      <c r="B617">
        <v>53800</v>
      </c>
      <c r="C617" t="s">
        <v>26115</v>
      </c>
      <c r="D617">
        <v>331</v>
      </c>
      <c r="F617" s="415" t="e">
        <f t="shared" si="87"/>
        <v>#VALUE!</v>
      </c>
    </row>
    <row r="618" spans="1:7" ht="20.399999999999999">
      <c r="A618" s="403" t="s">
        <v>26116</v>
      </c>
      <c r="B618">
        <v>12000</v>
      </c>
      <c r="C618" t="s">
        <v>26117</v>
      </c>
      <c r="D618">
        <v>483</v>
      </c>
      <c r="E618" s="404">
        <v>171109627</v>
      </c>
      <c r="F618" s="415" t="str">
        <f t="shared" si="87"/>
        <v>Í1+)^È7;Î</v>
      </c>
      <c r="G618" t="str">
        <f t="shared" ref="G618:G623" si="93">LEFT(C618,2)</f>
        <v>36</v>
      </c>
    </row>
    <row r="619" spans="1:7" ht="20.399999999999999">
      <c r="A619" s="403" t="s">
        <v>26118</v>
      </c>
      <c r="B619">
        <v>4700</v>
      </c>
      <c r="C619" t="s">
        <v>26119</v>
      </c>
      <c r="D619">
        <v>489</v>
      </c>
      <c r="E619" s="404">
        <v>171109621</v>
      </c>
      <c r="F619" s="415" t="str">
        <f t="shared" si="87"/>
        <v>Í1+)^È1~Î</v>
      </c>
      <c r="G619" t="str">
        <f t="shared" si="93"/>
        <v>36</v>
      </c>
    </row>
    <row r="620" spans="1:7" ht="20.399999999999999">
      <c r="A620" s="403" t="s">
        <v>26120</v>
      </c>
      <c r="B620">
        <v>7200</v>
      </c>
      <c r="C620" t="s">
        <v>26121</v>
      </c>
      <c r="D620">
        <v>508</v>
      </c>
      <c r="E620" s="404">
        <v>171109604</v>
      </c>
      <c r="F620" s="415" t="str">
        <f t="shared" si="87"/>
        <v>Í1+)\È4!Î</v>
      </c>
      <c r="G620" t="str">
        <f t="shared" si="93"/>
        <v>36</v>
      </c>
    </row>
    <row r="621" spans="1:7" ht="20.399999999999999">
      <c r="A621" s="403" t="s">
        <v>26122</v>
      </c>
      <c r="B621">
        <v>111200</v>
      </c>
      <c r="C621" t="s">
        <v>26123</v>
      </c>
      <c r="D621">
        <v>139</v>
      </c>
      <c r="E621" s="404">
        <v>171110803</v>
      </c>
      <c r="F621" s="415" t="str">
        <f t="shared" si="87"/>
        <v>Í1+*pÈ3nÎ</v>
      </c>
      <c r="G621" t="str">
        <f t="shared" si="93"/>
        <v>06</v>
      </c>
    </row>
    <row r="622" spans="1:7" ht="20.399999999999999">
      <c r="A622" s="403" t="s">
        <v>26124</v>
      </c>
      <c r="B622">
        <v>18400</v>
      </c>
      <c r="C622" t="s">
        <v>26125</v>
      </c>
      <c r="D622">
        <v>67</v>
      </c>
      <c r="E622" s="404">
        <v>171114607</v>
      </c>
      <c r="F622" s="415" t="str">
        <f t="shared" si="87"/>
        <v>Í1+.\È7BÎ</v>
      </c>
      <c r="G622" t="str">
        <f t="shared" si="93"/>
        <v>34</v>
      </c>
    </row>
    <row r="623" spans="1:7" ht="20.399999999999999">
      <c r="A623" s="403" t="s">
        <v>26126</v>
      </c>
      <c r="B623">
        <v>28000</v>
      </c>
      <c r="C623" t="s">
        <v>26127</v>
      </c>
      <c r="D623">
        <v>38</v>
      </c>
      <c r="E623" s="404">
        <v>171111101</v>
      </c>
      <c r="F623" s="415" t="str">
        <f t="shared" si="87"/>
        <v>Í1++*È1ÆÎ</v>
      </c>
      <c r="G623" t="str">
        <f t="shared" si="93"/>
        <v>26</v>
      </c>
    </row>
    <row r="624" spans="1:7" ht="20.399999999999999">
      <c r="A624" s="403" t="s">
        <v>26128</v>
      </c>
      <c r="B624">
        <v>2100</v>
      </c>
      <c r="C624" t="s">
        <v>26129</v>
      </c>
      <c r="D624">
        <v>310</v>
      </c>
      <c r="F624" s="415" t="e">
        <f t="shared" si="87"/>
        <v>#VALUE!</v>
      </c>
    </row>
    <row r="625" spans="1:7" ht="20.399999999999999">
      <c r="A625" s="403" t="s">
        <v>26130</v>
      </c>
      <c r="B625">
        <v>23200</v>
      </c>
      <c r="C625" t="s">
        <v>26131</v>
      </c>
      <c r="D625">
        <v>410</v>
      </c>
      <c r="E625" s="404">
        <v>171111952</v>
      </c>
      <c r="F625" s="415" t="str">
        <f t="shared" si="87"/>
        <v>Í1++ÃÈ2@Î</v>
      </c>
      <c r="G625" t="str">
        <f>LEFT(C625,2)</f>
        <v>24</v>
      </c>
    </row>
    <row r="626" spans="1:7" ht="20.399999999999999">
      <c r="A626" s="403" t="s">
        <v>26132</v>
      </c>
      <c r="B626">
        <v>28000</v>
      </c>
      <c r="C626" t="s">
        <v>26133</v>
      </c>
      <c r="D626">
        <v>311</v>
      </c>
      <c r="F626" s="415" t="e">
        <f t="shared" si="87"/>
        <v>#VALUE!</v>
      </c>
    </row>
    <row r="627" spans="1:7" ht="20.399999999999999">
      <c r="A627" s="403" t="s">
        <v>26134</v>
      </c>
      <c r="B627">
        <v>13600</v>
      </c>
      <c r="C627" t="s">
        <v>26135</v>
      </c>
      <c r="D627">
        <v>296</v>
      </c>
      <c r="E627" s="404">
        <v>171111084</v>
      </c>
      <c r="F627" s="415" t="str">
        <f t="shared" si="87"/>
        <v>Í1++(È4%Î</v>
      </c>
      <c r="G627" t="str">
        <f t="shared" ref="G627:G632" si="94">LEFT(C627,2)</f>
        <v>26</v>
      </c>
    </row>
    <row r="628" spans="1:7" ht="20.399999999999999">
      <c r="A628" s="403" t="s">
        <v>26136</v>
      </c>
      <c r="B628">
        <v>18400</v>
      </c>
      <c r="C628" t="s">
        <v>26137</v>
      </c>
      <c r="D628">
        <v>26</v>
      </c>
      <c r="E628" s="404">
        <v>171114569</v>
      </c>
      <c r="F628" s="415" t="str">
        <f t="shared" si="87"/>
        <v>Í1+.XÈ9&gt;Î</v>
      </c>
      <c r="G628" t="str">
        <f t="shared" si="94"/>
        <v>34</v>
      </c>
    </row>
    <row r="629" spans="1:7" ht="20.399999999999999">
      <c r="A629" s="403" t="s">
        <v>26138</v>
      </c>
      <c r="B629">
        <v>8800</v>
      </c>
      <c r="C629" t="s">
        <v>26139</v>
      </c>
      <c r="D629">
        <v>27</v>
      </c>
      <c r="E629" s="404">
        <v>171114570</v>
      </c>
      <c r="F629" s="415" t="str">
        <f t="shared" si="87"/>
        <v>Í1+.YÈ0sÎ</v>
      </c>
      <c r="G629" t="str">
        <f t="shared" si="94"/>
        <v>34</v>
      </c>
    </row>
    <row r="630" spans="1:7" ht="20.399999999999999">
      <c r="A630" s="403" t="s">
        <v>26140</v>
      </c>
      <c r="B630">
        <v>32800</v>
      </c>
      <c r="C630" t="s">
        <v>26141</v>
      </c>
      <c r="D630">
        <v>354</v>
      </c>
      <c r="E630" s="404">
        <v>171109740</v>
      </c>
      <c r="F630" s="415" t="str">
        <f t="shared" si="87"/>
        <v>Í1+)jÈ0AÎ</v>
      </c>
      <c r="G630" t="str">
        <f t="shared" si="94"/>
        <v>36</v>
      </c>
    </row>
    <row r="631" spans="1:7" ht="20.399999999999999">
      <c r="A631" s="403" t="s">
        <v>26142</v>
      </c>
      <c r="B631">
        <v>13600</v>
      </c>
      <c r="C631" t="s">
        <v>26143</v>
      </c>
      <c r="D631">
        <v>80</v>
      </c>
      <c r="E631" s="404">
        <v>171114620</v>
      </c>
      <c r="F631" s="415" t="str">
        <f t="shared" si="87"/>
        <v>Í1+.^È0ÂÎ</v>
      </c>
      <c r="G631" t="str">
        <f t="shared" si="94"/>
        <v>34</v>
      </c>
    </row>
    <row r="632" spans="1:7" ht="20.399999999999999">
      <c r="A632" s="403" t="s">
        <v>26144</v>
      </c>
      <c r="B632">
        <v>16800</v>
      </c>
      <c r="C632" t="s">
        <v>26145</v>
      </c>
      <c r="D632">
        <v>171</v>
      </c>
      <c r="E632" s="404">
        <v>171114141</v>
      </c>
      <c r="F632" s="415" t="str">
        <f t="shared" si="87"/>
        <v>Í1+..È14Î</v>
      </c>
      <c r="G632" t="str">
        <f t="shared" si="94"/>
        <v>32</v>
      </c>
    </row>
    <row r="633" spans="1:7" ht="20.399999999999999">
      <c r="A633" s="403" t="s">
        <v>26146</v>
      </c>
      <c r="B633">
        <v>15200</v>
      </c>
      <c r="C633" t="s">
        <v>26147</v>
      </c>
      <c r="D633">
        <v>82</v>
      </c>
      <c r="F633" s="415" t="e">
        <f t="shared" si="87"/>
        <v>#VALUE!</v>
      </c>
    </row>
    <row r="634" spans="1:7" ht="20.399999999999999">
      <c r="A634" s="403" t="s">
        <v>26148</v>
      </c>
      <c r="B634">
        <v>13600</v>
      </c>
      <c r="C634" t="s">
        <v>26149</v>
      </c>
      <c r="D634">
        <v>306</v>
      </c>
      <c r="F634" s="415" t="e">
        <f t="shared" si="87"/>
        <v>#VALUE!</v>
      </c>
    </row>
    <row r="635" spans="1:7" ht="20.399999999999999">
      <c r="A635" s="403" t="s">
        <v>26150</v>
      </c>
      <c r="B635">
        <v>7200</v>
      </c>
      <c r="C635" t="s">
        <v>26151</v>
      </c>
      <c r="D635">
        <v>449</v>
      </c>
      <c r="F635" s="415" t="e">
        <f t="shared" si="87"/>
        <v>#VALUE!</v>
      </c>
    </row>
    <row r="636" spans="1:7" ht="20.399999999999999">
      <c r="A636" s="403" t="s">
        <v>3396</v>
      </c>
      <c r="B636">
        <v>50400</v>
      </c>
      <c r="C636" t="s">
        <v>26152</v>
      </c>
      <c r="D636">
        <v>480</v>
      </c>
      <c r="F636" s="415" t="e">
        <f t="shared" si="87"/>
        <v>#VALUE!</v>
      </c>
    </row>
    <row r="637" spans="1:7" ht="20.399999999999999">
      <c r="A637" s="403" t="s">
        <v>26153</v>
      </c>
      <c r="B637">
        <v>23200</v>
      </c>
      <c r="C637" t="s">
        <v>26154</v>
      </c>
      <c r="D637">
        <v>87</v>
      </c>
      <c r="E637" s="404">
        <v>171109970</v>
      </c>
      <c r="F637" s="415" t="str">
        <f t="shared" si="87"/>
        <v>Í1+)ÅÈ06Î</v>
      </c>
      <c r="G637" t="str">
        <f>LEFT(C637,2)</f>
        <v>36</v>
      </c>
    </row>
    <row r="638" spans="1:7" ht="20.399999999999999">
      <c r="A638" s="403" t="s">
        <v>26155</v>
      </c>
      <c r="B638">
        <v>39200</v>
      </c>
      <c r="C638" t="s">
        <v>26156</v>
      </c>
      <c r="D638">
        <v>51</v>
      </c>
      <c r="F638" s="415" t="e">
        <f t="shared" si="87"/>
        <v>#VALUE!</v>
      </c>
    </row>
    <row r="639" spans="1:7" ht="20.399999999999999">
      <c r="A639" s="403" t="s">
        <v>26157</v>
      </c>
      <c r="B639">
        <v>4700</v>
      </c>
      <c r="C639" t="s">
        <v>26158</v>
      </c>
      <c r="D639">
        <v>495</v>
      </c>
      <c r="F639" s="415" t="e">
        <f t="shared" si="87"/>
        <v>#VALUE!</v>
      </c>
    </row>
    <row r="640" spans="1:7" ht="20.399999999999999">
      <c r="A640" s="403" t="s">
        <v>26159</v>
      </c>
      <c r="B640">
        <v>3400</v>
      </c>
      <c r="C640" t="s">
        <v>26160</v>
      </c>
      <c r="D640">
        <v>124</v>
      </c>
      <c r="E640" s="404">
        <v>171114661</v>
      </c>
      <c r="F640" s="415" t="str">
        <f t="shared" si="87"/>
        <v>Í1+.bÈ16Î</v>
      </c>
      <c r="G640" t="str">
        <f t="shared" ref="G640:G646" si="95">LEFT(C640,2)</f>
        <v>34</v>
      </c>
    </row>
    <row r="641" spans="1:7" ht="20.399999999999999">
      <c r="A641" s="403" t="s">
        <v>26161</v>
      </c>
      <c r="B641">
        <v>12000</v>
      </c>
      <c r="C641" t="s">
        <v>26162</v>
      </c>
      <c r="D641">
        <v>18</v>
      </c>
      <c r="E641" s="404">
        <v>171116868</v>
      </c>
      <c r="F641" s="415" t="str">
        <f t="shared" si="87"/>
        <v>Í1+0vÈ8OÎ</v>
      </c>
      <c r="G641" t="str">
        <f t="shared" si="95"/>
        <v>44</v>
      </c>
    </row>
    <row r="642" spans="1:7" ht="20.399999999999999">
      <c r="A642" s="403" t="s">
        <v>26163</v>
      </c>
      <c r="B642">
        <v>15200</v>
      </c>
      <c r="C642" t="s">
        <v>26164</v>
      </c>
      <c r="D642">
        <v>108</v>
      </c>
      <c r="E642" s="404">
        <v>171114072</v>
      </c>
      <c r="F642" s="415" t="str">
        <f t="shared" si="87"/>
        <v>Í1+.'È2ÉÎ</v>
      </c>
      <c r="G642" t="str">
        <f t="shared" si="95"/>
        <v>32</v>
      </c>
    </row>
    <row r="643" spans="1:7" ht="20.399999999999999">
      <c r="A643" s="403" t="s">
        <v>26165</v>
      </c>
      <c r="B643">
        <v>93600</v>
      </c>
      <c r="C643" t="s">
        <v>26166</v>
      </c>
      <c r="D643">
        <v>119</v>
      </c>
      <c r="E643" s="404">
        <v>171109939</v>
      </c>
      <c r="F643" s="415" t="str">
        <f t="shared" ref="F643:F706" si="96">Code128(E643)</f>
        <v>Í1+)}È9\Î</v>
      </c>
      <c r="G643" t="str">
        <f t="shared" si="95"/>
        <v>36</v>
      </c>
    </row>
    <row r="644" spans="1:7" ht="20.399999999999999">
      <c r="A644" s="403" t="s">
        <v>26167</v>
      </c>
      <c r="B644">
        <v>10400</v>
      </c>
      <c r="C644" t="s">
        <v>26168</v>
      </c>
      <c r="D644">
        <v>26</v>
      </c>
      <c r="E644" s="404">
        <v>171116876</v>
      </c>
      <c r="F644" s="415" t="str">
        <f t="shared" si="96"/>
        <v>Í1+0wÈ6GÎ</v>
      </c>
      <c r="G644" t="str">
        <f t="shared" si="95"/>
        <v>44</v>
      </c>
    </row>
    <row r="645" spans="1:7" ht="20.399999999999999">
      <c r="A645" s="403" t="s">
        <v>26169</v>
      </c>
      <c r="B645">
        <v>26400</v>
      </c>
      <c r="C645" t="s">
        <v>26170</v>
      </c>
      <c r="D645">
        <v>150</v>
      </c>
      <c r="E645" s="404">
        <v>171116758</v>
      </c>
      <c r="F645" s="415" t="str">
        <f t="shared" si="96"/>
        <v>Í1+0kÈ8#Î</v>
      </c>
      <c r="G645" t="str">
        <f t="shared" si="95"/>
        <v>40</v>
      </c>
    </row>
    <row r="646" spans="1:7" ht="20.399999999999999">
      <c r="A646" s="403" t="s">
        <v>17488</v>
      </c>
      <c r="B646">
        <v>20000</v>
      </c>
      <c r="C646" t="s">
        <v>26171</v>
      </c>
      <c r="D646">
        <v>115</v>
      </c>
      <c r="E646" s="404">
        <v>171108895</v>
      </c>
      <c r="F646" s="415" t="str">
        <f t="shared" si="96"/>
        <v>Í1+(yÈ51Î</v>
      </c>
      <c r="G646" t="str">
        <f t="shared" si="95"/>
        <v>16</v>
      </c>
    </row>
    <row r="647" spans="1:7" ht="20.399999999999999">
      <c r="A647" s="403" t="s">
        <v>26172</v>
      </c>
      <c r="B647">
        <v>7200</v>
      </c>
      <c r="C647" t="s">
        <v>26173</v>
      </c>
      <c r="D647">
        <v>323</v>
      </c>
      <c r="F647" s="415" t="e">
        <f t="shared" si="96"/>
        <v>#VALUE!</v>
      </c>
    </row>
    <row r="648" spans="1:7" ht="20.399999999999999">
      <c r="A648" s="403" t="s">
        <v>26174</v>
      </c>
      <c r="B648">
        <v>16800</v>
      </c>
      <c r="C648" t="s">
        <v>26175</v>
      </c>
      <c r="D648">
        <v>332</v>
      </c>
      <c r="F648" s="415" t="e">
        <f t="shared" si="96"/>
        <v>#VALUE!</v>
      </c>
    </row>
    <row r="649" spans="1:7" ht="20.399999999999999">
      <c r="A649" s="403" t="s">
        <v>18594</v>
      </c>
      <c r="B649">
        <v>3400</v>
      </c>
      <c r="C649" t="s">
        <v>26176</v>
      </c>
      <c r="D649">
        <v>181</v>
      </c>
      <c r="E649" s="404">
        <v>171111133</v>
      </c>
      <c r="F649" s="415" t="str">
        <f t="shared" si="96"/>
        <v>Í1++-È33Î</v>
      </c>
      <c r="G649" t="str">
        <f t="shared" ref="G649:G651" si="97">LEFT(C649,2)</f>
        <v>26</v>
      </c>
    </row>
    <row r="650" spans="1:7" ht="20.399999999999999">
      <c r="A650" s="403" t="s">
        <v>26177</v>
      </c>
      <c r="B650">
        <v>8800</v>
      </c>
      <c r="C650" t="s">
        <v>26178</v>
      </c>
      <c r="D650">
        <v>295</v>
      </c>
      <c r="E650" s="404">
        <v>171111124</v>
      </c>
      <c r="F650" s="415" t="str">
        <f t="shared" si="96"/>
        <v>Í1++,È45Î</v>
      </c>
      <c r="G650" t="str">
        <f t="shared" si="97"/>
        <v>26</v>
      </c>
    </row>
    <row r="651" spans="1:7" ht="20.399999999999999">
      <c r="A651" s="403" t="s">
        <v>26179</v>
      </c>
      <c r="B651">
        <v>7200</v>
      </c>
      <c r="C651" t="s">
        <v>26180</v>
      </c>
      <c r="D651">
        <v>162</v>
      </c>
      <c r="E651" s="404">
        <v>171115872</v>
      </c>
      <c r="F651" s="415" t="str">
        <f t="shared" si="96"/>
        <v>Í1+/wÈ2,Î</v>
      </c>
      <c r="G651" t="str">
        <f t="shared" si="97"/>
        <v>38</v>
      </c>
    </row>
    <row r="652" spans="1:7" ht="20.399999999999999">
      <c r="A652" s="403" t="s">
        <v>26181</v>
      </c>
      <c r="B652">
        <v>23200</v>
      </c>
      <c r="C652" t="s">
        <v>26182</v>
      </c>
      <c r="D652">
        <v>565</v>
      </c>
      <c r="F652" s="415" t="e">
        <f t="shared" si="96"/>
        <v>#VALUE!</v>
      </c>
    </row>
    <row r="653" spans="1:7" ht="20.399999999999999">
      <c r="A653" s="403" t="s">
        <v>26183</v>
      </c>
      <c r="B653">
        <v>68200</v>
      </c>
      <c r="C653" t="s">
        <v>26184</v>
      </c>
      <c r="D653">
        <v>535</v>
      </c>
      <c r="F653" s="415" t="e">
        <f t="shared" si="96"/>
        <v>#VALUE!</v>
      </c>
    </row>
    <row r="654" spans="1:7" ht="20.399999999999999">
      <c r="A654" s="403" t="s">
        <v>26185</v>
      </c>
      <c r="B654">
        <v>29600</v>
      </c>
      <c r="C654" t="s">
        <v>26186</v>
      </c>
      <c r="D654">
        <v>338</v>
      </c>
      <c r="E654" s="404">
        <v>171108656</v>
      </c>
      <c r="F654" s="415" t="str">
        <f t="shared" si="96"/>
        <v>Í1+(aÈ6&gt;Î</v>
      </c>
      <c r="G654" t="str">
        <f t="shared" ref="G654:G655" si="98">LEFT(C654,2)</f>
        <v>16</v>
      </c>
    </row>
    <row r="655" spans="1:7" ht="20.399999999999999">
      <c r="A655" s="403" t="s">
        <v>26187</v>
      </c>
      <c r="B655">
        <v>3400</v>
      </c>
      <c r="C655" t="s">
        <v>26188</v>
      </c>
      <c r="D655">
        <v>227</v>
      </c>
      <c r="E655" s="404">
        <v>171110973</v>
      </c>
      <c r="F655" s="415" t="str">
        <f t="shared" si="96"/>
        <v>Í1+*ÅÈ3KÎ</v>
      </c>
      <c r="G655" t="str">
        <f t="shared" si="98"/>
        <v>26</v>
      </c>
    </row>
    <row r="656" spans="1:7" ht="20.399999999999999">
      <c r="A656" s="403" t="s">
        <v>26189</v>
      </c>
      <c r="B656">
        <v>24800</v>
      </c>
      <c r="C656" t="s">
        <v>26190</v>
      </c>
      <c r="D656">
        <v>564</v>
      </c>
      <c r="F656" s="415" t="e">
        <f t="shared" si="96"/>
        <v>#VALUE!</v>
      </c>
    </row>
    <row r="657" spans="1:7" ht="20.399999999999999">
      <c r="A657" s="403" t="s">
        <v>26191</v>
      </c>
      <c r="B657">
        <v>10400</v>
      </c>
      <c r="C657" t="s">
        <v>26192</v>
      </c>
      <c r="D657">
        <v>46</v>
      </c>
      <c r="F657" s="415" t="e">
        <f t="shared" si="96"/>
        <v>#VALUE!</v>
      </c>
    </row>
    <row r="658" spans="1:7" ht="20.399999999999999">
      <c r="A658" s="403" t="s">
        <v>26193</v>
      </c>
      <c r="B658">
        <v>37600</v>
      </c>
      <c r="C658" t="s">
        <v>26194</v>
      </c>
      <c r="D658">
        <v>541</v>
      </c>
      <c r="F658" s="415" t="e">
        <f t="shared" si="96"/>
        <v>#VALUE!</v>
      </c>
    </row>
    <row r="659" spans="1:7" ht="20.399999999999999">
      <c r="A659" s="403" t="s">
        <v>26195</v>
      </c>
      <c r="B659">
        <v>10400</v>
      </c>
      <c r="C659" t="s">
        <v>26196</v>
      </c>
      <c r="D659">
        <v>333</v>
      </c>
      <c r="F659" s="415" t="e">
        <f t="shared" si="96"/>
        <v>#VALUE!</v>
      </c>
    </row>
    <row r="660" spans="1:7" ht="20.399999999999999">
      <c r="A660" s="403" t="s">
        <v>26197</v>
      </c>
      <c r="B660">
        <v>8800</v>
      </c>
      <c r="C660" t="s">
        <v>26198</v>
      </c>
      <c r="D660">
        <v>19</v>
      </c>
      <c r="E660" s="404">
        <v>171116869</v>
      </c>
      <c r="F660" s="415" t="str">
        <f t="shared" si="96"/>
        <v>Í1+0vÈ9UÎ</v>
      </c>
      <c r="G660" t="str">
        <f t="shared" ref="G660:G661" si="99">LEFT(C660,2)</f>
        <v>44</v>
      </c>
    </row>
    <row r="661" spans="1:7" ht="20.399999999999999">
      <c r="A661" s="403" t="s">
        <v>26199</v>
      </c>
      <c r="B661">
        <v>63200</v>
      </c>
      <c r="C661" t="s">
        <v>26200</v>
      </c>
      <c r="D661">
        <v>36</v>
      </c>
      <c r="E661" s="404">
        <v>171112138</v>
      </c>
      <c r="F661" s="415" t="str">
        <f t="shared" si="96"/>
        <v>Í1+,-È8TÎ</v>
      </c>
      <c r="G661" t="str">
        <f t="shared" si="99"/>
        <v>24</v>
      </c>
    </row>
    <row r="662" spans="1:7" ht="20.399999999999999">
      <c r="A662" s="403" t="s">
        <v>26201</v>
      </c>
      <c r="B662">
        <v>3400</v>
      </c>
      <c r="C662" t="s">
        <v>26202</v>
      </c>
      <c r="D662">
        <v>53</v>
      </c>
      <c r="F662" s="415" t="e">
        <f t="shared" si="96"/>
        <v>#VALUE!</v>
      </c>
    </row>
    <row r="663" spans="1:7" ht="20.399999999999999">
      <c r="A663" s="403" t="s">
        <v>26203</v>
      </c>
      <c r="B663">
        <v>137000</v>
      </c>
      <c r="C663" t="s">
        <v>26204</v>
      </c>
      <c r="D663">
        <v>338</v>
      </c>
      <c r="F663" s="415" t="e">
        <f t="shared" si="96"/>
        <v>#VALUE!</v>
      </c>
    </row>
    <row r="664" spans="1:7" ht="20.399999999999999">
      <c r="A664" s="403" t="s">
        <v>26205</v>
      </c>
      <c r="B664">
        <v>44000</v>
      </c>
      <c r="C664" t="s">
        <v>26206</v>
      </c>
      <c r="D664">
        <v>150</v>
      </c>
      <c r="E664" s="404">
        <v>171115865</v>
      </c>
      <c r="F664" s="415" t="str">
        <f t="shared" si="96"/>
        <v>Í1+/vÈ5:Î</v>
      </c>
      <c r="G664" t="str">
        <f>LEFT(C664,2)</f>
        <v>38</v>
      </c>
    </row>
    <row r="665" spans="1:7" ht="20.399999999999999">
      <c r="A665" s="403" t="s">
        <v>26207</v>
      </c>
      <c r="B665">
        <v>3400</v>
      </c>
      <c r="C665" t="s">
        <v>772</v>
      </c>
      <c r="D665">
        <v>599</v>
      </c>
      <c r="F665" s="415" t="e">
        <f t="shared" si="96"/>
        <v>#VALUE!</v>
      </c>
    </row>
    <row r="666" spans="1:7" ht="20.399999999999999">
      <c r="A666" s="403" t="s">
        <v>10432</v>
      </c>
      <c r="B666">
        <v>24800</v>
      </c>
      <c r="C666" t="s">
        <v>26208</v>
      </c>
      <c r="D666">
        <v>218</v>
      </c>
      <c r="E666" s="404">
        <v>171110961</v>
      </c>
      <c r="F666" s="415" t="str">
        <f t="shared" si="96"/>
        <v>Í1+*ÄÈ1;Î</v>
      </c>
      <c r="G666" t="str">
        <f>LEFT(C666,2)</f>
        <v>26</v>
      </c>
    </row>
    <row r="667" spans="1:7" ht="20.399999999999999">
      <c r="A667" s="403" t="s">
        <v>26209</v>
      </c>
      <c r="B667">
        <v>4700</v>
      </c>
      <c r="C667" t="s">
        <v>26210</v>
      </c>
      <c r="D667">
        <v>475</v>
      </c>
      <c r="F667" s="415" t="e">
        <f t="shared" si="96"/>
        <v>#VALUE!</v>
      </c>
    </row>
    <row r="668" spans="1:7" ht="20.399999999999999">
      <c r="A668" s="403" t="s">
        <v>26211</v>
      </c>
      <c r="B668">
        <v>42400</v>
      </c>
      <c r="C668" t="s">
        <v>26212</v>
      </c>
      <c r="D668">
        <v>447</v>
      </c>
      <c r="E668" s="404">
        <v>171114370</v>
      </c>
      <c r="F668" s="415" t="str">
        <f t="shared" si="96"/>
        <v>Í1+.EÈ0#Î</v>
      </c>
      <c r="G668" t="str">
        <f>LEFT(C668,2)</f>
        <v>32</v>
      </c>
    </row>
    <row r="669" spans="1:7" ht="20.399999999999999">
      <c r="A669" s="403" t="s">
        <v>26213</v>
      </c>
      <c r="B669">
        <v>18400</v>
      </c>
      <c r="C669" t="s">
        <v>26214</v>
      </c>
      <c r="D669">
        <v>221</v>
      </c>
      <c r="F669" s="415" t="e">
        <f t="shared" si="96"/>
        <v>#VALUE!</v>
      </c>
    </row>
    <row r="670" spans="1:7" ht="20.399999999999999">
      <c r="A670" s="403" t="s">
        <v>26215</v>
      </c>
      <c r="B670">
        <v>2100</v>
      </c>
      <c r="C670" t="s">
        <v>26216</v>
      </c>
      <c r="D670">
        <v>36</v>
      </c>
      <c r="F670" s="415" t="e">
        <f t="shared" si="96"/>
        <v>#VALUE!</v>
      </c>
    </row>
    <row r="671" spans="1:7" ht="20.399999999999999">
      <c r="A671" s="403" t="s">
        <v>26217</v>
      </c>
      <c r="B671">
        <v>3400</v>
      </c>
      <c r="C671" t="s">
        <v>26218</v>
      </c>
      <c r="D671">
        <v>148</v>
      </c>
      <c r="E671" s="404">
        <v>171114127</v>
      </c>
      <c r="F671" s="415" t="str">
        <f t="shared" si="96"/>
        <v>Í1+.,È7PÎ</v>
      </c>
      <c r="G671" t="str">
        <f>LEFT(C671,2)</f>
        <v>32</v>
      </c>
    </row>
    <row r="672" spans="1:7" ht="20.399999999999999">
      <c r="A672" s="403" t="s">
        <v>26219</v>
      </c>
      <c r="B672">
        <v>3400</v>
      </c>
      <c r="C672" t="s">
        <v>26220</v>
      </c>
      <c r="D672">
        <v>566</v>
      </c>
      <c r="F672" s="415" t="e">
        <f t="shared" si="96"/>
        <v>#VALUE!</v>
      </c>
    </row>
    <row r="673" spans="1:7" ht="20.399999999999999">
      <c r="A673" s="403" t="s">
        <v>26221</v>
      </c>
      <c r="B673">
        <v>66400</v>
      </c>
      <c r="C673" t="s">
        <v>26222</v>
      </c>
      <c r="D673">
        <v>198</v>
      </c>
      <c r="E673" s="404">
        <v>171112165</v>
      </c>
      <c r="F673" s="415" t="str">
        <f t="shared" si="96"/>
        <v>Í1+,0È5NÎ</v>
      </c>
      <c r="G673" t="str">
        <f t="shared" ref="G673:G676" si="100">LEFT(C673,2)</f>
        <v>24</v>
      </c>
    </row>
    <row r="674" spans="1:7" ht="20.399999999999999">
      <c r="A674" s="403" t="s">
        <v>26223</v>
      </c>
      <c r="B674">
        <v>10400</v>
      </c>
      <c r="C674" t="s">
        <v>26224</v>
      </c>
      <c r="D674">
        <v>473</v>
      </c>
      <c r="E674" s="404">
        <v>171109635</v>
      </c>
      <c r="F674" s="415" t="str">
        <f t="shared" si="96"/>
        <v>Í1+)_È53Î</v>
      </c>
      <c r="G674" t="str">
        <f t="shared" si="100"/>
        <v>36</v>
      </c>
    </row>
    <row r="675" spans="1:7" ht="20.399999999999999">
      <c r="A675" s="403" t="s">
        <v>26225</v>
      </c>
      <c r="B675">
        <v>76000</v>
      </c>
      <c r="C675" t="s">
        <v>26226</v>
      </c>
      <c r="D675">
        <v>62</v>
      </c>
      <c r="E675" s="404">
        <v>171116909</v>
      </c>
      <c r="F675" s="415" t="str">
        <f t="shared" si="96"/>
        <v>Í1+0zÈ9eÎ</v>
      </c>
      <c r="G675" t="str">
        <f t="shared" si="100"/>
        <v>44</v>
      </c>
    </row>
    <row r="676" spans="1:7" ht="20.399999999999999">
      <c r="A676" s="403" t="s">
        <v>18452</v>
      </c>
      <c r="B676">
        <v>322400</v>
      </c>
      <c r="C676" t="s">
        <v>26227</v>
      </c>
      <c r="D676">
        <v>325</v>
      </c>
      <c r="E676" s="404">
        <v>171111867</v>
      </c>
      <c r="F676" s="415" t="str">
        <f t="shared" si="96"/>
        <v>Í1++vÈ7:Î</v>
      </c>
      <c r="G676" t="str">
        <f t="shared" si="100"/>
        <v>24</v>
      </c>
    </row>
    <row r="677" spans="1:7" ht="20.399999999999999">
      <c r="A677" s="403" t="s">
        <v>26228</v>
      </c>
      <c r="B677">
        <v>7200</v>
      </c>
      <c r="C677" t="s">
        <v>26229</v>
      </c>
      <c r="D677">
        <v>121</v>
      </c>
      <c r="F677" s="415" t="e">
        <f t="shared" si="96"/>
        <v>#VALUE!</v>
      </c>
    </row>
    <row r="678" spans="1:7" ht="20.399999999999999">
      <c r="A678" s="403" t="s">
        <v>26230</v>
      </c>
      <c r="B678">
        <v>32800</v>
      </c>
      <c r="C678" t="s">
        <v>26231</v>
      </c>
      <c r="D678">
        <v>405</v>
      </c>
      <c r="F678" s="415" t="e">
        <f t="shared" si="96"/>
        <v>#VALUE!</v>
      </c>
    </row>
    <row r="679" spans="1:7" ht="20.399999999999999">
      <c r="A679" s="403" t="s">
        <v>26232</v>
      </c>
      <c r="B679">
        <v>20000</v>
      </c>
      <c r="C679" t="s">
        <v>26233</v>
      </c>
      <c r="D679">
        <v>196</v>
      </c>
      <c r="F679" s="415" t="e">
        <f t="shared" si="96"/>
        <v>#VALUE!</v>
      </c>
    </row>
    <row r="680" spans="1:7" ht="20.399999999999999">
      <c r="A680" s="403" t="s">
        <v>650</v>
      </c>
      <c r="B680">
        <v>10400</v>
      </c>
      <c r="C680" t="s">
        <v>651</v>
      </c>
      <c r="D680">
        <v>292</v>
      </c>
      <c r="F680" s="415" t="e">
        <f t="shared" si="96"/>
        <v>#VALUE!</v>
      </c>
    </row>
    <row r="681" spans="1:7" ht="20.399999999999999">
      <c r="A681" s="403" t="s">
        <v>26234</v>
      </c>
      <c r="B681">
        <v>8800</v>
      </c>
      <c r="C681" t="s">
        <v>26235</v>
      </c>
      <c r="D681">
        <v>99</v>
      </c>
      <c r="E681" s="404">
        <v>171110852</v>
      </c>
      <c r="F681" s="415" t="str">
        <f t="shared" si="96"/>
        <v>Í1+*uÈ2|Î</v>
      </c>
      <c r="G681" t="str">
        <f t="shared" ref="G681:G682" si="101">LEFT(C681,2)</f>
        <v>06</v>
      </c>
    </row>
    <row r="682" spans="1:7" ht="20.399999999999999">
      <c r="A682" s="403" t="s">
        <v>23379</v>
      </c>
      <c r="B682">
        <v>4700</v>
      </c>
      <c r="C682" t="s">
        <v>26236</v>
      </c>
      <c r="D682">
        <v>269</v>
      </c>
      <c r="E682" s="404">
        <v>171110493</v>
      </c>
      <c r="F682" s="415" t="str">
        <f t="shared" si="96"/>
        <v>Í1+*QÈ3YÎ</v>
      </c>
      <c r="G682" t="str">
        <f t="shared" si="101"/>
        <v>06</v>
      </c>
    </row>
    <row r="683" spans="1:7" ht="20.399999999999999">
      <c r="A683" s="403" t="s">
        <v>26237</v>
      </c>
      <c r="B683">
        <v>32800</v>
      </c>
      <c r="C683" t="s">
        <v>26238</v>
      </c>
      <c r="D683">
        <v>542</v>
      </c>
      <c r="F683" s="415" t="e">
        <f t="shared" si="96"/>
        <v>#VALUE!</v>
      </c>
    </row>
    <row r="684" spans="1:7" ht="20.399999999999999">
      <c r="A684" s="403" t="s">
        <v>26239</v>
      </c>
      <c r="B684">
        <v>42400</v>
      </c>
      <c r="C684" t="s">
        <v>26240</v>
      </c>
      <c r="D684">
        <v>36</v>
      </c>
      <c r="F684" s="415" t="e">
        <f t="shared" si="96"/>
        <v>#VALUE!</v>
      </c>
    </row>
    <row r="685" spans="1:7" ht="20.399999999999999">
      <c r="A685" s="403" t="s">
        <v>26241</v>
      </c>
      <c r="B685">
        <v>4700</v>
      </c>
      <c r="C685" t="s">
        <v>26242</v>
      </c>
      <c r="D685">
        <v>398</v>
      </c>
      <c r="F685" s="415" t="e">
        <f t="shared" si="96"/>
        <v>#VALUE!</v>
      </c>
    </row>
    <row r="686" spans="1:7" ht="20.399999999999999">
      <c r="A686" s="403" t="s">
        <v>26243</v>
      </c>
      <c r="B686">
        <v>29600</v>
      </c>
      <c r="C686" t="s">
        <v>26244</v>
      </c>
      <c r="D686">
        <v>485</v>
      </c>
      <c r="F686" s="415" t="e">
        <f t="shared" si="96"/>
        <v>#VALUE!</v>
      </c>
    </row>
    <row r="687" spans="1:7" ht="20.399999999999999">
      <c r="A687" s="403" t="s">
        <v>26245</v>
      </c>
      <c r="B687">
        <v>152800</v>
      </c>
      <c r="C687" t="s">
        <v>26246</v>
      </c>
      <c r="D687">
        <v>525</v>
      </c>
      <c r="F687" s="415" t="e">
        <f t="shared" si="96"/>
        <v>#VALUE!</v>
      </c>
    </row>
    <row r="688" spans="1:7" ht="20.399999999999999">
      <c r="A688" s="403" t="s">
        <v>26247</v>
      </c>
      <c r="B688">
        <v>3400</v>
      </c>
      <c r="C688" t="s">
        <v>26248</v>
      </c>
      <c r="D688">
        <v>453</v>
      </c>
      <c r="E688" s="404">
        <v>171111937</v>
      </c>
      <c r="F688" s="415" t="str">
        <f t="shared" si="96"/>
        <v>Í1++}È7VÎ</v>
      </c>
      <c r="G688" t="str">
        <f>LEFT(C688,2)</f>
        <v>24</v>
      </c>
    </row>
    <row r="689" spans="1:7" ht="20.399999999999999">
      <c r="A689" s="403" t="s">
        <v>17115</v>
      </c>
      <c r="B689">
        <v>26400</v>
      </c>
      <c r="C689" t="s">
        <v>26249</v>
      </c>
      <c r="D689">
        <v>333</v>
      </c>
      <c r="F689" s="415" t="e">
        <f t="shared" si="96"/>
        <v>#VALUE!</v>
      </c>
    </row>
    <row r="690" spans="1:7" ht="20.399999999999999">
      <c r="A690" s="403" t="s">
        <v>26250</v>
      </c>
      <c r="B690">
        <v>3400</v>
      </c>
      <c r="C690" t="s">
        <v>26251</v>
      </c>
      <c r="D690">
        <v>444</v>
      </c>
      <c r="F690" s="415" t="e">
        <f t="shared" si="96"/>
        <v>#VALUE!</v>
      </c>
    </row>
    <row r="691" spans="1:7" ht="20.399999999999999">
      <c r="A691" s="403" t="s">
        <v>26252</v>
      </c>
      <c r="B691">
        <v>24800</v>
      </c>
      <c r="C691" t="s">
        <v>26253</v>
      </c>
      <c r="D691">
        <v>411</v>
      </c>
      <c r="E691" s="404">
        <v>171114337</v>
      </c>
      <c r="F691" s="415" t="str">
        <f t="shared" si="96"/>
        <v>Í1+.AÈ7=Î</v>
      </c>
      <c r="G691" t="str">
        <f>LEFT(C691,2)</f>
        <v>32</v>
      </c>
    </row>
    <row r="692" spans="1:7" ht="20.399999999999999">
      <c r="A692" s="403" t="s">
        <v>26254</v>
      </c>
      <c r="B692">
        <v>40800</v>
      </c>
      <c r="C692" t="s">
        <v>26255</v>
      </c>
      <c r="D692">
        <v>64</v>
      </c>
      <c r="F692" s="415" t="e">
        <f t="shared" si="96"/>
        <v>#VALUE!</v>
      </c>
    </row>
    <row r="693" spans="1:7" ht="20.399999999999999">
      <c r="A693" s="403" t="s">
        <v>26256</v>
      </c>
      <c r="B693">
        <v>18400</v>
      </c>
      <c r="C693" t="s">
        <v>679</v>
      </c>
      <c r="D693">
        <v>576</v>
      </c>
      <c r="F693" s="415" t="e">
        <f t="shared" si="96"/>
        <v>#VALUE!</v>
      </c>
    </row>
    <row r="694" spans="1:7" ht="20.399999999999999">
      <c r="A694" s="403" t="s">
        <v>26257</v>
      </c>
      <c r="B694">
        <v>29600</v>
      </c>
      <c r="C694" t="s">
        <v>26258</v>
      </c>
      <c r="D694">
        <v>230</v>
      </c>
      <c r="F694" s="415" t="e">
        <f t="shared" si="96"/>
        <v>#VALUE!</v>
      </c>
    </row>
    <row r="695" spans="1:7" ht="20.399999999999999">
      <c r="A695" s="403" t="s">
        <v>26259</v>
      </c>
      <c r="B695">
        <v>7200</v>
      </c>
      <c r="C695" t="s">
        <v>26260</v>
      </c>
      <c r="D695">
        <v>255</v>
      </c>
      <c r="E695" s="404">
        <v>171109820</v>
      </c>
      <c r="F695" s="415" t="str">
        <f t="shared" si="96"/>
        <v>Í1+)rÈ0aÎ</v>
      </c>
      <c r="G695" t="str">
        <f t="shared" ref="G695:G697" si="102">LEFT(C695,2)</f>
        <v>36</v>
      </c>
    </row>
    <row r="696" spans="1:7" ht="20.399999999999999">
      <c r="A696" s="403" t="s">
        <v>26261</v>
      </c>
      <c r="B696">
        <v>15200</v>
      </c>
      <c r="C696" t="s">
        <v>26262</v>
      </c>
      <c r="D696">
        <v>344</v>
      </c>
      <c r="E696" s="404">
        <v>171115974</v>
      </c>
      <c r="F696" s="415" t="str">
        <f t="shared" si="96"/>
        <v>Í1+/ÅÈ4`Î</v>
      </c>
      <c r="G696" t="str">
        <f t="shared" si="102"/>
        <v>38</v>
      </c>
    </row>
    <row r="697" spans="1:7" ht="20.399999999999999">
      <c r="A697" s="403" t="s">
        <v>26263</v>
      </c>
      <c r="B697">
        <v>18400</v>
      </c>
      <c r="C697" t="s">
        <v>26264</v>
      </c>
      <c r="D697">
        <v>345</v>
      </c>
      <c r="E697" s="404">
        <v>171115975</v>
      </c>
      <c r="F697" s="415" t="str">
        <f t="shared" si="96"/>
        <v>Í1+/ÅÈ5fÎ</v>
      </c>
      <c r="G697" t="str">
        <f t="shared" si="102"/>
        <v>38</v>
      </c>
    </row>
    <row r="698" spans="1:7" ht="20.399999999999999">
      <c r="A698" s="403" t="s">
        <v>26265</v>
      </c>
      <c r="B698">
        <v>26400</v>
      </c>
      <c r="C698" t="s">
        <v>26266</v>
      </c>
      <c r="D698">
        <v>21</v>
      </c>
      <c r="F698" s="415" t="e">
        <f t="shared" si="96"/>
        <v>#VALUE!</v>
      </c>
    </row>
    <row r="699" spans="1:7" ht="20.399999999999999">
      <c r="A699" s="403" t="s">
        <v>6635</v>
      </c>
      <c r="B699">
        <v>16800</v>
      </c>
      <c r="C699" t="s">
        <v>26267</v>
      </c>
      <c r="D699">
        <v>216</v>
      </c>
      <c r="E699" s="404">
        <v>171116814</v>
      </c>
      <c r="F699" s="415" t="str">
        <f t="shared" si="96"/>
        <v>Í1+0qÈ4#Î</v>
      </c>
      <c r="G699" t="str">
        <f>LEFT(C699,2)</f>
        <v>40</v>
      </c>
    </row>
    <row r="700" spans="1:7" ht="20.399999999999999">
      <c r="A700" s="403" t="s">
        <v>26268</v>
      </c>
      <c r="B700">
        <v>12000</v>
      </c>
      <c r="C700" t="s">
        <v>523</v>
      </c>
      <c r="D700">
        <v>418</v>
      </c>
      <c r="F700" s="415" t="e">
        <f t="shared" si="96"/>
        <v>#VALUE!</v>
      </c>
    </row>
    <row r="701" spans="1:7" ht="20.399999999999999">
      <c r="A701" s="403" t="s">
        <v>26269</v>
      </c>
      <c r="B701">
        <v>21600</v>
      </c>
      <c r="C701" t="s">
        <v>26270</v>
      </c>
      <c r="D701">
        <v>437</v>
      </c>
      <c r="F701" s="415" t="e">
        <f t="shared" si="96"/>
        <v>#VALUE!</v>
      </c>
    </row>
    <row r="702" spans="1:7" ht="20.399999999999999">
      <c r="A702" s="403" t="s">
        <v>26271</v>
      </c>
      <c r="B702">
        <v>44000</v>
      </c>
      <c r="C702" t="s">
        <v>26272</v>
      </c>
      <c r="D702">
        <v>292</v>
      </c>
      <c r="E702" s="404">
        <v>171110585</v>
      </c>
      <c r="F702" s="415" t="str">
        <f t="shared" si="96"/>
        <v>Í1+*ZÈ5"Î</v>
      </c>
      <c r="G702" t="str">
        <f t="shared" ref="G702:G703" si="103">LEFT(C702,2)</f>
        <v>06</v>
      </c>
    </row>
    <row r="703" spans="1:7" ht="20.399999999999999">
      <c r="A703" s="403" t="s">
        <v>26273</v>
      </c>
      <c r="B703">
        <v>13600</v>
      </c>
      <c r="C703" t="s">
        <v>26274</v>
      </c>
      <c r="D703">
        <v>453</v>
      </c>
      <c r="E703" s="404">
        <v>171114375</v>
      </c>
      <c r="F703" s="415" t="str">
        <f t="shared" si="96"/>
        <v>Í1+.EÈ5AÎ</v>
      </c>
      <c r="G703" t="str">
        <f t="shared" si="103"/>
        <v>32</v>
      </c>
    </row>
    <row r="704" spans="1:7" ht="20.399999999999999">
      <c r="A704" s="403" t="s">
        <v>26275</v>
      </c>
      <c r="B704">
        <v>15200</v>
      </c>
      <c r="C704" t="s">
        <v>26276</v>
      </c>
      <c r="D704">
        <v>436</v>
      </c>
      <c r="F704" s="415" t="e">
        <f t="shared" si="96"/>
        <v>#VALUE!</v>
      </c>
    </row>
    <row r="705" spans="1:7" ht="20.399999999999999">
      <c r="A705" s="403" t="s">
        <v>26277</v>
      </c>
      <c r="B705">
        <v>80800</v>
      </c>
      <c r="C705" t="s">
        <v>26278</v>
      </c>
      <c r="D705">
        <v>465</v>
      </c>
      <c r="E705" s="404">
        <v>171114387</v>
      </c>
      <c r="F705" s="415" t="str">
        <f t="shared" si="96"/>
        <v>Í1+.FÈ7QÎ</v>
      </c>
      <c r="G705" t="str">
        <f>LEFT(C705,2)</f>
        <v>32</v>
      </c>
    </row>
    <row r="706" spans="1:7" ht="20.399999999999999">
      <c r="A706" s="403" t="s">
        <v>26279</v>
      </c>
      <c r="B706">
        <v>8800</v>
      </c>
      <c r="C706" t="s">
        <v>26280</v>
      </c>
      <c r="D706">
        <v>399</v>
      </c>
      <c r="F706" s="415" t="e">
        <f t="shared" si="96"/>
        <v>#VALUE!</v>
      </c>
    </row>
    <row r="707" spans="1:7" ht="20.399999999999999">
      <c r="A707" s="403" t="s">
        <v>26281</v>
      </c>
      <c r="B707">
        <v>18400</v>
      </c>
      <c r="C707" t="s">
        <v>26282</v>
      </c>
      <c r="D707">
        <v>11</v>
      </c>
      <c r="E707" s="404">
        <v>171114034</v>
      </c>
      <c r="F707" s="415" t="str">
        <f t="shared" ref="F707:F760" si="104">Code128(E707)</f>
        <v>Í1+.#È4ÅÎ</v>
      </c>
      <c r="G707" t="str">
        <f t="shared" ref="G707:G709" si="105">LEFT(C707,2)</f>
        <v>32</v>
      </c>
    </row>
    <row r="708" spans="1:7" ht="20.399999999999999">
      <c r="A708" s="403" t="s">
        <v>384</v>
      </c>
      <c r="B708">
        <v>455400</v>
      </c>
      <c r="C708" t="s">
        <v>24952</v>
      </c>
      <c r="D708">
        <v>234</v>
      </c>
      <c r="E708" s="404">
        <v>171117001</v>
      </c>
      <c r="F708" s="415" t="str">
        <f t="shared" si="104"/>
        <v>Í1+1ÂÈ1lÎ</v>
      </c>
      <c r="G708" t="str">
        <f t="shared" si="105"/>
        <v>22</v>
      </c>
    </row>
    <row r="709" spans="1:7" ht="20.399999999999999">
      <c r="A709" s="403" t="s">
        <v>26283</v>
      </c>
      <c r="B709">
        <v>29600</v>
      </c>
      <c r="C709" t="s">
        <v>26284</v>
      </c>
      <c r="D709">
        <v>17</v>
      </c>
      <c r="E709" s="404">
        <v>171108807</v>
      </c>
      <c r="F709" s="415" t="str">
        <f t="shared" si="104"/>
        <v>Í1+(pÈ7ÄÎ</v>
      </c>
      <c r="G709" t="str">
        <f t="shared" si="105"/>
        <v>16</v>
      </c>
    </row>
    <row r="710" spans="1:7" ht="20.399999999999999">
      <c r="A710" s="403" t="s">
        <v>26285</v>
      </c>
      <c r="B710">
        <v>4700</v>
      </c>
      <c r="C710" t="s">
        <v>26286</v>
      </c>
      <c r="D710">
        <v>420</v>
      </c>
      <c r="F710" s="415" t="e">
        <f t="shared" si="104"/>
        <v>#VALUE!</v>
      </c>
    </row>
    <row r="711" spans="1:7" ht="20.399999999999999">
      <c r="A711" s="403" t="s">
        <v>26287</v>
      </c>
      <c r="B711">
        <v>13600</v>
      </c>
      <c r="C711" t="s">
        <v>26288</v>
      </c>
      <c r="D711">
        <v>486</v>
      </c>
      <c r="F711" s="415" t="e">
        <f t="shared" si="104"/>
        <v>#VALUE!</v>
      </c>
    </row>
    <row r="712" spans="1:7" ht="20.399999999999999">
      <c r="A712" s="403" t="s">
        <v>26289</v>
      </c>
      <c r="B712">
        <v>37600</v>
      </c>
      <c r="C712" t="s">
        <v>593</v>
      </c>
      <c r="D712">
        <v>85</v>
      </c>
      <c r="F712" s="415" t="e">
        <f t="shared" si="104"/>
        <v>#VALUE!</v>
      </c>
    </row>
    <row r="713" spans="1:7" ht="20.399999999999999">
      <c r="A713" s="403" t="s">
        <v>26290</v>
      </c>
      <c r="B713">
        <v>21600</v>
      </c>
      <c r="C713" t="s">
        <v>701</v>
      </c>
      <c r="D713">
        <v>589</v>
      </c>
      <c r="F713" s="415" t="e">
        <f t="shared" si="104"/>
        <v>#VALUE!</v>
      </c>
    </row>
    <row r="714" spans="1:7" ht="20.399999999999999">
      <c r="A714" s="403" t="s">
        <v>26291</v>
      </c>
      <c r="B714">
        <v>69600</v>
      </c>
      <c r="C714" t="s">
        <v>26292</v>
      </c>
      <c r="D714">
        <v>327</v>
      </c>
      <c r="F714" s="415" t="e">
        <f t="shared" si="104"/>
        <v>#VALUE!</v>
      </c>
    </row>
    <row r="715" spans="1:7" ht="20.399999999999999">
      <c r="A715" s="403" t="s">
        <v>26293</v>
      </c>
      <c r="B715">
        <v>26400</v>
      </c>
      <c r="C715" t="s">
        <v>26294</v>
      </c>
      <c r="D715">
        <v>154</v>
      </c>
      <c r="F715" s="415" t="e">
        <f t="shared" si="104"/>
        <v>#VALUE!</v>
      </c>
    </row>
    <row r="716" spans="1:7" ht="20.399999999999999">
      <c r="A716" s="403" t="s">
        <v>26295</v>
      </c>
      <c r="B716">
        <v>16800</v>
      </c>
      <c r="C716" t="s">
        <v>26296</v>
      </c>
      <c r="D716">
        <v>103</v>
      </c>
      <c r="E716" s="404">
        <v>171116714</v>
      </c>
      <c r="F716" s="415" t="str">
        <f t="shared" si="104"/>
        <v>Í1+0gÈ4bÎ</v>
      </c>
      <c r="G716" t="str">
        <f t="shared" ref="G716:G717" si="106">LEFT(C716,2)</f>
        <v>40</v>
      </c>
    </row>
    <row r="717" spans="1:7" ht="20.399999999999999">
      <c r="A717" s="403" t="s">
        <v>26297</v>
      </c>
      <c r="B717">
        <v>20000</v>
      </c>
      <c r="C717" t="s">
        <v>26298</v>
      </c>
      <c r="D717">
        <v>208</v>
      </c>
      <c r="E717" s="404">
        <v>171109859</v>
      </c>
      <c r="F717" s="415" t="str">
        <f t="shared" si="104"/>
        <v>Í1+)uÈ9&lt;Î</v>
      </c>
      <c r="G717" t="str">
        <f t="shared" si="106"/>
        <v>36</v>
      </c>
    </row>
    <row r="718" spans="1:7" ht="20.399999999999999">
      <c r="A718" s="403" t="s">
        <v>26299</v>
      </c>
      <c r="B718">
        <v>21600</v>
      </c>
      <c r="C718" t="s">
        <v>26300</v>
      </c>
      <c r="D718">
        <v>577</v>
      </c>
      <c r="F718" s="415" t="e">
        <f t="shared" si="104"/>
        <v>#VALUE!</v>
      </c>
    </row>
    <row r="719" spans="1:7" ht="20.399999999999999">
      <c r="A719" s="403" t="s">
        <v>26301</v>
      </c>
      <c r="B719">
        <v>16800</v>
      </c>
      <c r="C719" t="s">
        <v>26302</v>
      </c>
      <c r="D719">
        <v>401</v>
      </c>
      <c r="F719" s="415" t="e">
        <f t="shared" si="104"/>
        <v>#VALUE!</v>
      </c>
    </row>
    <row r="720" spans="1:7" ht="20.399999999999999">
      <c r="A720" s="403" t="s">
        <v>26303</v>
      </c>
      <c r="B720">
        <v>10400</v>
      </c>
      <c r="C720" t="s">
        <v>26304</v>
      </c>
      <c r="D720">
        <v>400</v>
      </c>
      <c r="F720" s="415" t="e">
        <f t="shared" si="104"/>
        <v>#VALUE!</v>
      </c>
    </row>
    <row r="721" spans="1:7" ht="20.399999999999999">
      <c r="A721" s="403" t="s">
        <v>26305</v>
      </c>
      <c r="B721">
        <v>8800</v>
      </c>
      <c r="C721" t="s">
        <v>26306</v>
      </c>
      <c r="D721">
        <v>402</v>
      </c>
      <c r="F721" s="415" t="e">
        <f t="shared" si="104"/>
        <v>#VALUE!</v>
      </c>
    </row>
    <row r="722" spans="1:7" ht="20.399999999999999">
      <c r="A722" s="403" t="s">
        <v>26307</v>
      </c>
      <c r="B722">
        <v>23200</v>
      </c>
      <c r="C722" t="s">
        <v>26308</v>
      </c>
      <c r="D722">
        <v>543</v>
      </c>
      <c r="F722" s="415" t="e">
        <f t="shared" si="104"/>
        <v>#VALUE!</v>
      </c>
    </row>
    <row r="723" spans="1:7" ht="20.399999999999999">
      <c r="A723" s="403" t="s">
        <v>26309</v>
      </c>
      <c r="B723">
        <v>40800</v>
      </c>
      <c r="C723" t="s">
        <v>26310</v>
      </c>
      <c r="D723">
        <v>53</v>
      </c>
      <c r="E723" s="404">
        <v>171111865</v>
      </c>
      <c r="F723" s="415" t="str">
        <f t="shared" si="104"/>
        <v>Í1++vÈ5.Î</v>
      </c>
      <c r="G723" t="str">
        <f>LEFT(C723,2)</f>
        <v>24</v>
      </c>
    </row>
    <row r="724" spans="1:7" ht="20.399999999999999">
      <c r="A724" s="403" t="s">
        <v>26311</v>
      </c>
      <c r="B724">
        <v>16800</v>
      </c>
      <c r="C724" t="s">
        <v>26312</v>
      </c>
      <c r="D724">
        <v>523</v>
      </c>
      <c r="F724" s="415" t="e">
        <f t="shared" si="104"/>
        <v>#VALUE!</v>
      </c>
    </row>
    <row r="725" spans="1:7" ht="20.399999999999999">
      <c r="A725" s="403" t="s">
        <v>26313</v>
      </c>
      <c r="B725">
        <v>4700</v>
      </c>
      <c r="C725" t="s">
        <v>26314</v>
      </c>
      <c r="D725">
        <v>59</v>
      </c>
      <c r="E725" s="404">
        <v>171116906</v>
      </c>
      <c r="F725" s="415" t="str">
        <f t="shared" si="104"/>
        <v>Í1+0zÈ6SÎ</v>
      </c>
      <c r="G725" t="str">
        <f>LEFT(C725,2)</f>
        <v>44</v>
      </c>
    </row>
    <row r="726" spans="1:7" ht="20.399999999999999">
      <c r="A726" s="403" t="s">
        <v>26315</v>
      </c>
      <c r="B726">
        <v>57000</v>
      </c>
      <c r="C726" t="s">
        <v>26316</v>
      </c>
      <c r="D726">
        <v>348</v>
      </c>
      <c r="F726" s="415" t="e">
        <f t="shared" si="104"/>
        <v>#VALUE!</v>
      </c>
    </row>
    <row r="727" spans="1:7" ht="20.399999999999999">
      <c r="A727" s="403" t="s">
        <v>26317</v>
      </c>
      <c r="B727">
        <v>29600</v>
      </c>
      <c r="C727" t="s">
        <v>26318</v>
      </c>
      <c r="D727">
        <v>60</v>
      </c>
      <c r="F727" s="415" t="e">
        <f t="shared" si="104"/>
        <v>#VALUE!</v>
      </c>
    </row>
    <row r="728" spans="1:7" ht="20.399999999999999">
      <c r="A728" s="403" t="s">
        <v>26319</v>
      </c>
      <c r="B728">
        <v>28000</v>
      </c>
      <c r="C728" t="s">
        <v>26320</v>
      </c>
      <c r="D728">
        <v>148</v>
      </c>
      <c r="E728" s="404">
        <v>171110949</v>
      </c>
      <c r="F728" s="415" t="str">
        <f t="shared" si="104"/>
        <v>Í1+*~È9cÎ</v>
      </c>
      <c r="G728" t="str">
        <f t="shared" ref="G728:G732" si="107">LEFT(C728,2)</f>
        <v>26</v>
      </c>
    </row>
    <row r="729" spans="1:7" ht="20.399999999999999">
      <c r="A729" s="403" t="s">
        <v>26321</v>
      </c>
      <c r="B729">
        <v>47200</v>
      </c>
      <c r="C729" t="s">
        <v>26322</v>
      </c>
      <c r="D729">
        <v>428</v>
      </c>
      <c r="E729" s="404">
        <v>171111320</v>
      </c>
      <c r="F729" s="415" t="str">
        <f t="shared" si="104"/>
        <v>Í1++@È0mÎ</v>
      </c>
      <c r="G729" t="str">
        <f t="shared" si="107"/>
        <v>26</v>
      </c>
    </row>
    <row r="730" spans="1:7" ht="20.399999999999999">
      <c r="A730" s="403" t="s">
        <v>26323</v>
      </c>
      <c r="B730">
        <v>28000</v>
      </c>
      <c r="C730" t="s">
        <v>26324</v>
      </c>
      <c r="D730">
        <v>231</v>
      </c>
      <c r="E730" s="404">
        <v>171115907</v>
      </c>
      <c r="F730" s="415" t="str">
        <f t="shared" si="104"/>
        <v>Í1+/zÈ7VÎ</v>
      </c>
      <c r="G730" t="str">
        <f t="shared" si="107"/>
        <v>38</v>
      </c>
    </row>
    <row r="731" spans="1:7" ht="20.399999999999999">
      <c r="A731" s="403" t="s">
        <v>26325</v>
      </c>
      <c r="B731">
        <v>37600</v>
      </c>
      <c r="C731" t="s">
        <v>26326</v>
      </c>
      <c r="D731">
        <v>346</v>
      </c>
      <c r="E731" s="404">
        <v>171111165</v>
      </c>
      <c r="F731" s="415" t="str">
        <f t="shared" si="104"/>
        <v>Í1++0È5KÎ</v>
      </c>
      <c r="G731" t="str">
        <f t="shared" si="107"/>
        <v>26</v>
      </c>
    </row>
    <row r="732" spans="1:7" ht="20.399999999999999">
      <c r="A732" s="403" t="s">
        <v>26327</v>
      </c>
      <c r="B732">
        <v>37600</v>
      </c>
      <c r="C732" t="s">
        <v>26328</v>
      </c>
      <c r="D732">
        <v>232</v>
      </c>
      <c r="E732" s="404">
        <v>171114173</v>
      </c>
      <c r="F732" s="415" t="str">
        <f t="shared" si="104"/>
        <v>Í1+.1È3LÎ</v>
      </c>
      <c r="G732" t="str">
        <f t="shared" si="107"/>
        <v>32</v>
      </c>
    </row>
    <row r="733" spans="1:7" ht="20.399999999999999">
      <c r="A733" s="403" t="s">
        <v>26329</v>
      </c>
      <c r="B733">
        <v>23200</v>
      </c>
      <c r="C733" t="s">
        <v>1378</v>
      </c>
      <c r="D733">
        <v>71</v>
      </c>
      <c r="F733" s="415" t="e">
        <f t="shared" si="104"/>
        <v>#VALUE!</v>
      </c>
    </row>
    <row r="734" spans="1:7" ht="20.399999999999999">
      <c r="A734" s="403" t="s">
        <v>26330</v>
      </c>
      <c r="B734">
        <v>31200</v>
      </c>
      <c r="C734" t="s">
        <v>26331</v>
      </c>
      <c r="D734">
        <v>73</v>
      </c>
      <c r="E734" s="404">
        <v>171114613</v>
      </c>
      <c r="F734" s="415" t="str">
        <f t="shared" si="104"/>
        <v>Í1+.]È3.Î</v>
      </c>
      <c r="G734" t="str">
        <f t="shared" ref="G734:G737" si="108">LEFT(C734,2)</f>
        <v>34</v>
      </c>
    </row>
    <row r="735" spans="1:7" ht="20.399999999999999">
      <c r="A735" s="403" t="s">
        <v>26332</v>
      </c>
      <c r="B735">
        <v>16800</v>
      </c>
      <c r="C735" t="s">
        <v>26333</v>
      </c>
      <c r="D735">
        <v>264</v>
      </c>
      <c r="E735" s="404">
        <v>171114785</v>
      </c>
      <c r="F735" s="415" t="str">
        <f t="shared" si="104"/>
        <v>Í1+.nÈ5~Î</v>
      </c>
      <c r="G735" t="str">
        <f t="shared" si="108"/>
        <v>34</v>
      </c>
    </row>
    <row r="736" spans="1:7" ht="20.399999999999999">
      <c r="A736" s="403" t="s">
        <v>26334</v>
      </c>
      <c r="B736">
        <v>2100</v>
      </c>
      <c r="C736" t="s">
        <v>26335</v>
      </c>
      <c r="D736">
        <v>260</v>
      </c>
      <c r="E736" s="404">
        <v>171114781</v>
      </c>
      <c r="F736" s="415" t="str">
        <f t="shared" si="104"/>
        <v>Í1+.nÈ1fÎ</v>
      </c>
      <c r="G736" t="str">
        <f t="shared" si="108"/>
        <v>34</v>
      </c>
    </row>
    <row r="737" spans="1:7" ht="20.399999999999999">
      <c r="A737" s="403" t="s">
        <v>26336</v>
      </c>
      <c r="B737">
        <v>12000</v>
      </c>
      <c r="C737" t="s">
        <v>26337</v>
      </c>
      <c r="D737">
        <v>300</v>
      </c>
      <c r="E737" s="404">
        <v>171114232</v>
      </c>
      <c r="F737" s="415" t="str">
        <f t="shared" si="104"/>
        <v>Í1+.7È2^Î</v>
      </c>
      <c r="G737" t="str">
        <f t="shared" si="108"/>
        <v>32</v>
      </c>
    </row>
    <row r="738" spans="1:7" ht="20.399999999999999">
      <c r="A738" s="403" t="s">
        <v>26338</v>
      </c>
      <c r="B738">
        <v>23200</v>
      </c>
      <c r="C738" t="s">
        <v>26339</v>
      </c>
      <c r="D738">
        <v>557</v>
      </c>
      <c r="F738" s="415" t="e">
        <f t="shared" si="104"/>
        <v>#VALUE!</v>
      </c>
    </row>
    <row r="739" spans="1:7" ht="20.399999999999999">
      <c r="A739" s="403" t="s">
        <v>26340</v>
      </c>
      <c r="B739">
        <v>8800</v>
      </c>
      <c r="C739" t="s">
        <v>26341</v>
      </c>
      <c r="D739">
        <v>331</v>
      </c>
      <c r="E739" s="404">
        <v>171111951</v>
      </c>
      <c r="F739" s="415" t="str">
        <f t="shared" si="104"/>
        <v>Í1++ÃÈ1:Î</v>
      </c>
      <c r="G739" t="str">
        <f t="shared" ref="G739:G743" si="109">LEFT(C739,2)</f>
        <v>24</v>
      </c>
    </row>
    <row r="740" spans="1:7" ht="20.399999999999999">
      <c r="A740" s="403" t="s">
        <v>26342</v>
      </c>
      <c r="B740">
        <v>40800</v>
      </c>
      <c r="C740" t="s">
        <v>26343</v>
      </c>
      <c r="D740">
        <v>247</v>
      </c>
      <c r="E740" s="404">
        <v>171110552</v>
      </c>
      <c r="F740" s="415" t="str">
        <f t="shared" si="104"/>
        <v>Í1+*WÈ2kÎ</v>
      </c>
      <c r="G740" t="str">
        <f t="shared" si="109"/>
        <v>06</v>
      </c>
    </row>
    <row r="741" spans="1:7" ht="20.399999999999999">
      <c r="A741" s="403" t="s">
        <v>26344</v>
      </c>
      <c r="B741">
        <v>69600</v>
      </c>
      <c r="C741" t="s">
        <v>26345</v>
      </c>
      <c r="D741">
        <v>412</v>
      </c>
      <c r="E741" s="404">
        <v>171112062</v>
      </c>
      <c r="F741" s="415" t="str">
        <f t="shared" si="104"/>
        <v>Í1+,&amp;È2{Î</v>
      </c>
      <c r="G741" t="str">
        <f t="shared" si="109"/>
        <v>24</v>
      </c>
    </row>
    <row r="742" spans="1:7" ht="20.399999999999999">
      <c r="A742" s="403" t="s">
        <v>26346</v>
      </c>
      <c r="B742">
        <v>106400</v>
      </c>
      <c r="C742" t="s">
        <v>26347</v>
      </c>
      <c r="D742">
        <v>434</v>
      </c>
      <c r="E742" s="404">
        <v>171111949</v>
      </c>
      <c r="F742" s="415" t="str">
        <f t="shared" si="104"/>
        <v>Í1++~È9fÎ</v>
      </c>
      <c r="G742" t="str">
        <f t="shared" si="109"/>
        <v>24</v>
      </c>
    </row>
    <row r="743" spans="1:7" ht="20.399999999999999">
      <c r="A743" s="403" t="s">
        <v>26348</v>
      </c>
      <c r="B743">
        <v>71200</v>
      </c>
      <c r="C743" t="s">
        <v>26349</v>
      </c>
      <c r="D743">
        <v>292</v>
      </c>
      <c r="E743" s="404">
        <v>171111950</v>
      </c>
      <c r="F743" s="415" t="str">
        <f t="shared" si="104"/>
        <v>Í1++ÃÈ04Î</v>
      </c>
      <c r="G743" t="str">
        <f t="shared" si="109"/>
        <v>24</v>
      </c>
    </row>
    <row r="744" spans="1:7" ht="20.399999999999999">
      <c r="A744" s="403" t="s">
        <v>26350</v>
      </c>
      <c r="B744">
        <v>16800</v>
      </c>
      <c r="C744" t="s">
        <v>951</v>
      </c>
      <c r="D744">
        <v>108</v>
      </c>
      <c r="F744" s="415" t="e">
        <f t="shared" si="104"/>
        <v>#VALUE!</v>
      </c>
    </row>
    <row r="745" spans="1:7" ht="20.399999999999999">
      <c r="A745" s="403" t="s">
        <v>952</v>
      </c>
      <c r="B745">
        <v>12000</v>
      </c>
      <c r="C745" t="s">
        <v>953</v>
      </c>
      <c r="D745">
        <v>109</v>
      </c>
      <c r="F745" s="415" t="e">
        <f t="shared" si="104"/>
        <v>#VALUE!</v>
      </c>
    </row>
    <row r="746" spans="1:7" ht="20.399999999999999">
      <c r="A746" s="403" t="s">
        <v>26351</v>
      </c>
      <c r="B746">
        <v>26400</v>
      </c>
      <c r="C746" t="s">
        <v>949</v>
      </c>
      <c r="D746">
        <v>66</v>
      </c>
      <c r="F746" s="415" t="e">
        <f t="shared" si="104"/>
        <v>#VALUE!</v>
      </c>
    </row>
    <row r="747" spans="1:7" ht="20.399999999999999">
      <c r="A747" s="403" t="s">
        <v>26352</v>
      </c>
      <c r="B747">
        <v>34400</v>
      </c>
      <c r="C747" t="s">
        <v>26353</v>
      </c>
      <c r="D747">
        <v>504</v>
      </c>
      <c r="F747" s="415" t="e">
        <f t="shared" si="104"/>
        <v>#VALUE!</v>
      </c>
    </row>
    <row r="748" spans="1:7" ht="20.399999999999999">
      <c r="A748" s="403" t="s">
        <v>26354</v>
      </c>
      <c r="B748">
        <v>13600</v>
      </c>
      <c r="C748" t="s">
        <v>26355</v>
      </c>
      <c r="D748">
        <v>394</v>
      </c>
      <c r="E748" s="404">
        <v>171109705</v>
      </c>
      <c r="F748" s="415" t="str">
        <f t="shared" si="104"/>
        <v>Í1+)fÈ5OÎ</v>
      </c>
      <c r="G748" t="str">
        <f>LEFT(C748,2)</f>
        <v>36</v>
      </c>
    </row>
    <row r="749" spans="1:7" ht="20.399999999999999">
      <c r="A749" s="403" t="s">
        <v>26356</v>
      </c>
      <c r="B749">
        <v>4700</v>
      </c>
      <c r="C749" t="s">
        <v>26357</v>
      </c>
      <c r="D749">
        <v>423</v>
      </c>
      <c r="F749" s="415" t="e">
        <f t="shared" si="104"/>
        <v>#VALUE!</v>
      </c>
    </row>
    <row r="750" spans="1:7" ht="20.399999999999999">
      <c r="A750" s="403" t="s">
        <v>26358</v>
      </c>
      <c r="B750">
        <v>7200</v>
      </c>
      <c r="C750" t="s">
        <v>26359</v>
      </c>
      <c r="D750">
        <v>145</v>
      </c>
      <c r="E750" s="404">
        <v>171114126</v>
      </c>
      <c r="F750" s="415" t="str">
        <f t="shared" si="104"/>
        <v>Í1+.,È6JÎ</v>
      </c>
      <c r="G750" t="str">
        <f>LEFT(C750,2)</f>
        <v>32</v>
      </c>
    </row>
    <row r="751" spans="1:7" ht="20.399999999999999">
      <c r="A751" s="403" t="s">
        <v>26360</v>
      </c>
      <c r="B751">
        <v>2100</v>
      </c>
      <c r="C751" t="s">
        <v>26361</v>
      </c>
      <c r="D751">
        <v>463</v>
      </c>
      <c r="F751" s="415" t="e">
        <f t="shared" si="104"/>
        <v>#VALUE!</v>
      </c>
    </row>
    <row r="752" spans="1:7" ht="20.399999999999999">
      <c r="A752" s="403" t="s">
        <v>356</v>
      </c>
      <c r="B752">
        <v>215400</v>
      </c>
      <c r="C752" t="s">
        <v>24953</v>
      </c>
      <c r="D752">
        <v>206</v>
      </c>
      <c r="E752" s="404">
        <v>171116976</v>
      </c>
      <c r="F752" s="415" t="str">
        <f t="shared" si="104"/>
        <v>Í1+0ÅÈ6oÎ</v>
      </c>
      <c r="G752" t="str">
        <f t="shared" ref="G752:G753" si="110">LEFT(C752,2)</f>
        <v>22</v>
      </c>
    </row>
    <row r="753" spans="1:7" ht="20.399999999999999">
      <c r="A753" s="403" t="s">
        <v>26362</v>
      </c>
      <c r="B753">
        <v>15200</v>
      </c>
      <c r="C753" t="s">
        <v>26363</v>
      </c>
      <c r="D753">
        <v>465</v>
      </c>
      <c r="E753" s="404">
        <v>171114960</v>
      </c>
      <c r="F753" s="415" t="str">
        <f t="shared" si="104"/>
        <v>Í1+.ÄÈ0AÎ</v>
      </c>
      <c r="G753" t="str">
        <f t="shared" si="110"/>
        <v>34</v>
      </c>
    </row>
    <row r="754" spans="1:7" ht="20.399999999999999">
      <c r="A754" s="403" t="s">
        <v>26364</v>
      </c>
      <c r="B754">
        <v>18400</v>
      </c>
      <c r="C754" t="s">
        <v>26365</v>
      </c>
      <c r="D754">
        <v>487</v>
      </c>
      <c r="F754" s="415" t="e">
        <f t="shared" si="104"/>
        <v>#VALUE!</v>
      </c>
    </row>
    <row r="755" spans="1:7" ht="20.399999999999999">
      <c r="A755" s="403" t="s">
        <v>26366</v>
      </c>
      <c r="B755">
        <v>21600</v>
      </c>
      <c r="C755" t="s">
        <v>26367</v>
      </c>
      <c r="D755">
        <v>489</v>
      </c>
      <c r="F755" s="415" t="e">
        <f t="shared" si="104"/>
        <v>#VALUE!</v>
      </c>
    </row>
    <row r="756" spans="1:7" ht="20.399999999999999">
      <c r="A756" s="403" t="s">
        <v>26368</v>
      </c>
      <c r="B756">
        <v>124000</v>
      </c>
      <c r="C756" t="s">
        <v>26369</v>
      </c>
      <c r="D756">
        <v>472</v>
      </c>
      <c r="E756" s="404">
        <v>171114967</v>
      </c>
      <c r="F756" s="415" t="str">
        <f t="shared" si="104"/>
        <v>Í1+.ÄÈ7kÎ</v>
      </c>
      <c r="G756" t="str">
        <f t="shared" ref="G756:G760" si="111">LEFT(C756,2)</f>
        <v>34</v>
      </c>
    </row>
    <row r="757" spans="1:7" ht="20.399999999999999">
      <c r="A757" s="403" t="s">
        <v>1658</v>
      </c>
      <c r="B757">
        <v>7200</v>
      </c>
      <c r="C757" t="s">
        <v>26370</v>
      </c>
      <c r="D757">
        <v>85</v>
      </c>
      <c r="E757" s="404">
        <v>171109972</v>
      </c>
      <c r="F757" s="415" t="str">
        <f t="shared" si="104"/>
        <v>Í1+)ÅÈ2BÎ</v>
      </c>
      <c r="G757" t="str">
        <f t="shared" si="111"/>
        <v>36</v>
      </c>
    </row>
    <row r="758" spans="1:7" ht="20.399999999999999">
      <c r="A758" s="403" t="s">
        <v>410</v>
      </c>
      <c r="B758">
        <v>277800</v>
      </c>
      <c r="C758" t="s">
        <v>24954</v>
      </c>
      <c r="D758">
        <v>260</v>
      </c>
      <c r="E758" s="404">
        <v>171117026</v>
      </c>
      <c r="F758" s="415" t="str">
        <f t="shared" si="104"/>
        <v>Í1+1"È6+Î</v>
      </c>
      <c r="G758" t="str">
        <f t="shared" si="111"/>
        <v>22</v>
      </c>
    </row>
    <row r="759" spans="1:7" ht="20.399999999999999">
      <c r="A759" s="403" t="s">
        <v>26371</v>
      </c>
      <c r="B759">
        <v>47200</v>
      </c>
      <c r="C759" t="s">
        <v>26372</v>
      </c>
      <c r="D759">
        <v>81</v>
      </c>
      <c r="E759" s="404">
        <v>171110765</v>
      </c>
      <c r="F759" s="415" t="str">
        <f t="shared" si="104"/>
        <v>Í1+*lÈ5jÎ</v>
      </c>
      <c r="G759" t="str">
        <f t="shared" si="111"/>
        <v>06</v>
      </c>
    </row>
    <row r="760" spans="1:7" ht="20.399999999999999">
      <c r="A760" s="403" t="s">
        <v>26373</v>
      </c>
      <c r="B760">
        <v>45600</v>
      </c>
      <c r="C760" t="s">
        <v>26374</v>
      </c>
      <c r="D760">
        <v>255</v>
      </c>
      <c r="E760" s="404">
        <v>171112108</v>
      </c>
      <c r="F760" s="415" t="str">
        <f t="shared" si="104"/>
        <v>Í1+,*È8HÎ</v>
      </c>
      <c r="G760" t="str">
        <f t="shared" si="111"/>
        <v>24</v>
      </c>
    </row>
  </sheetData>
  <autoFilter ref="A1:H760"/>
  <pageMargins left="0.7" right="0.7" top="0.75" bottom="0.75" header="0.3" footer="0.3"/>
  <pageSetup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36"/>
  <sheetViews>
    <sheetView topLeftCell="A615" workbookViewId="0">
      <selection activeCell="F617" sqref="F617"/>
    </sheetView>
  </sheetViews>
  <sheetFormatPr defaultRowHeight="14.4"/>
  <cols>
    <col min="1" max="1" width="12.3671875" customWidth="1"/>
    <col min="2" max="2" width="10.41796875" bestFit="1" customWidth="1"/>
    <col min="3" max="3" width="11.20703125" customWidth="1"/>
    <col min="4" max="4" width="10.41796875" customWidth="1"/>
    <col min="5" max="5" width="9.9453125" bestFit="1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t="s">
        <v>520</v>
      </c>
    </row>
    <row r="2" spans="1:7" ht="20.399999999999999">
      <c r="A2" s="403" t="s">
        <v>26375</v>
      </c>
      <c r="B2">
        <v>16800</v>
      </c>
      <c r="C2" t="s">
        <v>26376</v>
      </c>
      <c r="D2">
        <v>183</v>
      </c>
      <c r="F2" s="415" t="e">
        <f>Code128(E2)</f>
        <v>#VALUE!</v>
      </c>
      <c r="G2" t="str">
        <f>LEFT(C2,2)</f>
        <v>42</v>
      </c>
    </row>
    <row r="3" spans="1:7" ht="20.399999999999999">
      <c r="A3" s="403" t="s">
        <v>17552</v>
      </c>
      <c r="B3">
        <v>13600</v>
      </c>
      <c r="C3" t="s">
        <v>26377</v>
      </c>
      <c r="D3">
        <v>209</v>
      </c>
      <c r="E3">
        <v>171109858</v>
      </c>
      <c r="F3" s="415" t="str">
        <f t="shared" ref="F3:F66" si="0">Code128(E3)</f>
        <v>Í1+)uÈ86Î</v>
      </c>
      <c r="G3" t="str">
        <f t="shared" ref="G3:G66" si="1">LEFT(C3,2)</f>
        <v>36</v>
      </c>
    </row>
    <row r="4" spans="1:7" ht="20.399999999999999">
      <c r="A4" s="403" t="s">
        <v>26378</v>
      </c>
      <c r="B4">
        <v>16800</v>
      </c>
      <c r="C4" t="s">
        <v>26379</v>
      </c>
      <c r="D4">
        <v>212</v>
      </c>
      <c r="E4">
        <v>171109855</v>
      </c>
      <c r="F4" s="415" t="str">
        <f t="shared" si="0"/>
        <v>Í1+)uÈ5$Î</v>
      </c>
      <c r="G4" t="str">
        <f t="shared" si="1"/>
        <v>36</v>
      </c>
    </row>
    <row r="5" spans="1:7" ht="20.399999999999999">
      <c r="A5" s="403" t="s">
        <v>26380</v>
      </c>
      <c r="B5">
        <v>15200</v>
      </c>
      <c r="C5" t="s">
        <v>26381</v>
      </c>
      <c r="D5">
        <v>334</v>
      </c>
      <c r="F5" s="415" t="e">
        <f t="shared" si="0"/>
        <v>#VALUE!</v>
      </c>
      <c r="G5" t="str">
        <f t="shared" si="1"/>
        <v>42</v>
      </c>
    </row>
    <row r="6" spans="1:7" ht="20.399999999999999">
      <c r="A6" s="403" t="s">
        <v>26382</v>
      </c>
      <c r="B6">
        <v>3400</v>
      </c>
      <c r="C6" t="s">
        <v>26383</v>
      </c>
      <c r="D6">
        <v>7</v>
      </c>
      <c r="E6">
        <v>171116860</v>
      </c>
      <c r="F6" s="415" t="str">
        <f t="shared" si="0"/>
        <v>Í1+0vÈ0ÊÎ</v>
      </c>
      <c r="G6" t="str">
        <f t="shared" si="1"/>
        <v>44</v>
      </c>
    </row>
    <row r="7" spans="1:7" ht="20.399999999999999">
      <c r="A7" s="403" t="s">
        <v>26384</v>
      </c>
      <c r="B7">
        <v>16800</v>
      </c>
      <c r="C7" t="s">
        <v>26385</v>
      </c>
      <c r="D7">
        <v>6</v>
      </c>
      <c r="E7">
        <v>171116859</v>
      </c>
      <c r="F7" s="415" t="str">
        <f t="shared" si="0"/>
        <v>Í1+0uÈ9QÎ</v>
      </c>
      <c r="G7" t="str">
        <f t="shared" si="1"/>
        <v>44</v>
      </c>
    </row>
    <row r="8" spans="1:7" ht="20.399999999999999">
      <c r="A8" s="403" t="s">
        <v>26386</v>
      </c>
      <c r="B8">
        <v>32800</v>
      </c>
      <c r="C8" t="s">
        <v>26387</v>
      </c>
      <c r="D8">
        <v>534</v>
      </c>
      <c r="F8" s="415" t="e">
        <f t="shared" si="0"/>
        <v>#VALUE!</v>
      </c>
      <c r="G8" t="str">
        <f t="shared" si="1"/>
        <v>12</v>
      </c>
    </row>
    <row r="9" spans="1:7" ht="20.399999999999999">
      <c r="A9" s="403" t="s">
        <v>26388</v>
      </c>
      <c r="B9">
        <v>4700</v>
      </c>
      <c r="C9" t="s">
        <v>26389</v>
      </c>
      <c r="D9">
        <v>240</v>
      </c>
      <c r="F9" s="415" t="e">
        <f t="shared" si="0"/>
        <v>#VALUE!</v>
      </c>
      <c r="G9" t="str">
        <f t="shared" si="1"/>
        <v>42</v>
      </c>
    </row>
    <row r="10" spans="1:7" ht="20.399999999999999">
      <c r="A10" s="403" t="s">
        <v>26390</v>
      </c>
      <c r="B10">
        <v>15200</v>
      </c>
      <c r="C10" t="s">
        <v>26391</v>
      </c>
      <c r="D10">
        <v>508</v>
      </c>
      <c r="F10" s="415" t="e">
        <f t="shared" si="0"/>
        <v>#VALUE!</v>
      </c>
      <c r="G10" t="str">
        <f t="shared" si="1"/>
        <v>34</v>
      </c>
    </row>
    <row r="11" spans="1:7" ht="20.399999999999999">
      <c r="A11" s="403" t="s">
        <v>26392</v>
      </c>
      <c r="B11">
        <v>16800</v>
      </c>
      <c r="C11" t="s">
        <v>26393</v>
      </c>
      <c r="D11">
        <v>518</v>
      </c>
      <c r="F11" s="415" t="e">
        <f t="shared" si="0"/>
        <v>#VALUE!</v>
      </c>
      <c r="G11" t="str">
        <f t="shared" si="1"/>
        <v>34</v>
      </c>
    </row>
    <row r="12" spans="1:7" ht="20.399999999999999">
      <c r="A12" s="403" t="s">
        <v>572</v>
      </c>
      <c r="B12">
        <v>8800</v>
      </c>
      <c r="C12" t="s">
        <v>573</v>
      </c>
      <c r="D12">
        <v>443</v>
      </c>
      <c r="F12" s="415" t="e">
        <f t="shared" si="0"/>
        <v>#VALUE!</v>
      </c>
      <c r="G12" t="str">
        <f t="shared" si="1"/>
        <v>12</v>
      </c>
    </row>
    <row r="13" spans="1:7" ht="20.399999999999999">
      <c r="A13" s="403" t="s">
        <v>570</v>
      </c>
      <c r="B13">
        <v>31200</v>
      </c>
      <c r="C13" t="s">
        <v>571</v>
      </c>
      <c r="D13">
        <v>441</v>
      </c>
      <c r="F13" s="415" t="e">
        <f t="shared" si="0"/>
        <v>#VALUE!</v>
      </c>
      <c r="G13" t="str">
        <f t="shared" si="1"/>
        <v>12</v>
      </c>
    </row>
    <row r="14" spans="1:7" ht="20.399999999999999">
      <c r="A14" s="403" t="s">
        <v>26394</v>
      </c>
      <c r="B14">
        <v>29600</v>
      </c>
      <c r="C14" t="s">
        <v>26395</v>
      </c>
      <c r="D14">
        <v>458</v>
      </c>
      <c r="E14">
        <v>171110740</v>
      </c>
      <c r="F14" s="415" t="str">
        <f t="shared" si="0"/>
        <v>Í1+*jÈ0DÎ</v>
      </c>
      <c r="G14" t="str">
        <f t="shared" si="1"/>
        <v>06</v>
      </c>
    </row>
    <row r="15" spans="1:7" ht="20.399999999999999">
      <c r="A15" s="403" t="s">
        <v>26396</v>
      </c>
      <c r="B15">
        <v>64800</v>
      </c>
      <c r="C15" t="s">
        <v>26397</v>
      </c>
      <c r="D15">
        <v>429</v>
      </c>
      <c r="E15">
        <v>171110876</v>
      </c>
      <c r="F15" s="415" t="str">
        <f t="shared" si="0"/>
        <v>Í1+*wÈ65Î</v>
      </c>
      <c r="G15" t="str">
        <f t="shared" si="1"/>
        <v>06</v>
      </c>
    </row>
    <row r="16" spans="1:7" ht="20.399999999999999">
      <c r="A16" s="403" t="s">
        <v>26398</v>
      </c>
      <c r="B16">
        <v>7200</v>
      </c>
      <c r="C16" t="s">
        <v>26399</v>
      </c>
      <c r="D16">
        <v>512</v>
      </c>
      <c r="F16" s="415" t="e">
        <f t="shared" si="0"/>
        <v>#VALUE!</v>
      </c>
      <c r="G16" t="str">
        <f t="shared" si="1"/>
        <v>42</v>
      </c>
    </row>
    <row r="17" spans="1:7" ht="20.399999999999999">
      <c r="A17" s="403" t="s">
        <v>26400</v>
      </c>
      <c r="B17">
        <v>148000</v>
      </c>
      <c r="C17" t="s">
        <v>26401</v>
      </c>
      <c r="D17">
        <v>338</v>
      </c>
      <c r="E17">
        <v>171110618</v>
      </c>
      <c r="F17" s="415" t="str">
        <f t="shared" si="0"/>
        <v>Í1+*]È8@Î</v>
      </c>
      <c r="G17" t="str">
        <f t="shared" si="1"/>
        <v>06</v>
      </c>
    </row>
    <row r="18" spans="1:7" ht="20.399999999999999">
      <c r="A18" s="403" t="s">
        <v>6670</v>
      </c>
      <c r="B18">
        <v>85600</v>
      </c>
      <c r="C18" t="s">
        <v>541</v>
      </c>
      <c r="D18">
        <v>232</v>
      </c>
      <c r="F18" s="415" t="e">
        <f t="shared" si="0"/>
        <v>#VALUE!</v>
      </c>
      <c r="G18" t="str">
        <f t="shared" si="1"/>
        <v>12</v>
      </c>
    </row>
    <row r="19" spans="1:7" ht="20.399999999999999">
      <c r="A19" s="403" t="s">
        <v>26402</v>
      </c>
      <c r="B19">
        <v>8800</v>
      </c>
      <c r="C19" t="s">
        <v>26403</v>
      </c>
      <c r="D19">
        <v>31</v>
      </c>
      <c r="F19" s="415" t="e">
        <f t="shared" si="0"/>
        <v>#VALUE!</v>
      </c>
      <c r="G19" t="str">
        <f t="shared" si="1"/>
        <v>42</v>
      </c>
    </row>
    <row r="20" spans="1:7" ht="20.399999999999999">
      <c r="A20" s="403" t="s">
        <v>26404</v>
      </c>
      <c r="B20">
        <v>10400</v>
      </c>
      <c r="C20" t="s">
        <v>26405</v>
      </c>
      <c r="D20">
        <v>205</v>
      </c>
      <c r="F20" s="415" t="e">
        <f t="shared" si="0"/>
        <v>#VALUE!</v>
      </c>
      <c r="G20" t="str">
        <f t="shared" si="1"/>
        <v>42</v>
      </c>
    </row>
    <row r="21" spans="1:7" ht="20.399999999999999">
      <c r="A21" s="403" t="s">
        <v>26406</v>
      </c>
      <c r="B21">
        <v>8800</v>
      </c>
      <c r="C21" t="s">
        <v>26407</v>
      </c>
      <c r="D21">
        <v>204</v>
      </c>
      <c r="F21" s="415" t="e">
        <f t="shared" si="0"/>
        <v>#VALUE!</v>
      </c>
      <c r="G21" t="str">
        <f t="shared" si="1"/>
        <v>42</v>
      </c>
    </row>
    <row r="22" spans="1:7" ht="20.399999999999999">
      <c r="A22" s="403" t="s">
        <v>26408</v>
      </c>
      <c r="B22">
        <v>23200</v>
      </c>
      <c r="C22" t="s">
        <v>26409</v>
      </c>
      <c r="D22">
        <v>274</v>
      </c>
      <c r="E22">
        <v>171115933</v>
      </c>
      <c r="F22" s="415" t="str">
        <f t="shared" si="0"/>
        <v>Í1+/}È3JÎ</v>
      </c>
      <c r="G22" t="str">
        <f t="shared" si="1"/>
        <v>38</v>
      </c>
    </row>
    <row r="23" spans="1:7" ht="20.399999999999999">
      <c r="A23" s="403" t="s">
        <v>26410</v>
      </c>
      <c r="B23">
        <v>13600</v>
      </c>
      <c r="C23" t="s">
        <v>26411</v>
      </c>
      <c r="D23">
        <v>282</v>
      </c>
      <c r="E23">
        <v>171108636</v>
      </c>
      <c r="F23" s="415" t="str">
        <f t="shared" si="0"/>
        <v>Í1+(_È66Î</v>
      </c>
      <c r="G23" t="str">
        <f t="shared" si="1"/>
        <v>16</v>
      </c>
    </row>
    <row r="24" spans="1:7" ht="20.399999999999999">
      <c r="A24" s="403" t="s">
        <v>26412</v>
      </c>
      <c r="B24">
        <v>20000</v>
      </c>
      <c r="C24" t="s">
        <v>26413</v>
      </c>
      <c r="D24">
        <v>242</v>
      </c>
      <c r="F24" s="415" t="e">
        <f t="shared" si="0"/>
        <v>#VALUE!</v>
      </c>
      <c r="G24" t="str">
        <f t="shared" si="1"/>
        <v>42</v>
      </c>
    </row>
    <row r="25" spans="1:7" ht="20.399999999999999">
      <c r="A25" s="403" t="s">
        <v>696</v>
      </c>
      <c r="B25">
        <v>2100</v>
      </c>
      <c r="C25" t="s">
        <v>697</v>
      </c>
      <c r="D25">
        <v>444</v>
      </c>
      <c r="F25" s="415" t="e">
        <f t="shared" si="0"/>
        <v>#VALUE!</v>
      </c>
      <c r="G25" t="str">
        <f t="shared" si="1"/>
        <v>12</v>
      </c>
    </row>
    <row r="26" spans="1:7" ht="20.399999999999999">
      <c r="A26" s="403" t="s">
        <v>26414</v>
      </c>
      <c r="B26">
        <v>12000</v>
      </c>
      <c r="C26" t="s">
        <v>26415</v>
      </c>
      <c r="D26">
        <v>579</v>
      </c>
      <c r="F26" s="415" t="e">
        <f t="shared" si="0"/>
        <v>#VALUE!</v>
      </c>
      <c r="G26" t="str">
        <f t="shared" si="1"/>
        <v>16</v>
      </c>
    </row>
    <row r="27" spans="1:7" ht="20.399999999999999">
      <c r="A27" s="403" t="s">
        <v>26416</v>
      </c>
      <c r="B27">
        <v>12000</v>
      </c>
      <c r="C27" t="s">
        <v>26417</v>
      </c>
      <c r="D27">
        <v>270</v>
      </c>
      <c r="F27" s="415" t="e">
        <f t="shared" si="0"/>
        <v>#VALUE!</v>
      </c>
      <c r="G27" t="str">
        <f t="shared" si="1"/>
        <v>42</v>
      </c>
    </row>
    <row r="28" spans="1:7" ht="20.399999999999999">
      <c r="A28" s="403" t="s">
        <v>26418</v>
      </c>
      <c r="B28">
        <v>7200</v>
      </c>
      <c r="C28" t="s">
        <v>26419</v>
      </c>
      <c r="D28">
        <v>271</v>
      </c>
      <c r="F28" s="415" t="e">
        <f t="shared" si="0"/>
        <v>#VALUE!</v>
      </c>
      <c r="G28" t="str">
        <f t="shared" si="1"/>
        <v>42</v>
      </c>
    </row>
    <row r="29" spans="1:7" ht="20.399999999999999">
      <c r="A29" s="403" t="s">
        <v>26420</v>
      </c>
      <c r="B29">
        <v>21600</v>
      </c>
      <c r="C29" t="s">
        <v>26421</v>
      </c>
      <c r="D29">
        <v>145</v>
      </c>
      <c r="E29">
        <v>171115861</v>
      </c>
      <c r="F29" s="415" t="str">
        <f t="shared" si="0"/>
        <v>Í1+/vÈ1"Î</v>
      </c>
      <c r="G29" t="str">
        <f t="shared" si="1"/>
        <v>38</v>
      </c>
    </row>
    <row r="30" spans="1:7" ht="20.399999999999999">
      <c r="A30" s="403" t="s">
        <v>26422</v>
      </c>
      <c r="B30">
        <v>23200</v>
      </c>
      <c r="C30" t="s">
        <v>26423</v>
      </c>
      <c r="D30">
        <v>313</v>
      </c>
      <c r="E30">
        <v>171109773</v>
      </c>
      <c r="F30" s="415" t="str">
        <f t="shared" si="0"/>
        <v>Í1+)mÈ3_Î</v>
      </c>
      <c r="G30" t="str">
        <f t="shared" si="1"/>
        <v>36</v>
      </c>
    </row>
    <row r="31" spans="1:7" ht="20.399999999999999">
      <c r="A31" s="403" t="s">
        <v>26424</v>
      </c>
      <c r="B31">
        <v>16800</v>
      </c>
      <c r="C31" t="s">
        <v>26425</v>
      </c>
      <c r="D31">
        <v>176</v>
      </c>
      <c r="F31" s="415" t="e">
        <f t="shared" si="0"/>
        <v>#VALUE!</v>
      </c>
      <c r="G31" t="str">
        <f t="shared" si="1"/>
        <v>42</v>
      </c>
    </row>
    <row r="32" spans="1:7" ht="20.399999999999999">
      <c r="A32" s="403" t="s">
        <v>26426</v>
      </c>
      <c r="B32">
        <v>8800</v>
      </c>
      <c r="C32" t="s">
        <v>26427</v>
      </c>
      <c r="D32">
        <v>471</v>
      </c>
      <c r="F32" s="415" t="e">
        <f t="shared" si="0"/>
        <v>#VALUE!</v>
      </c>
      <c r="G32" t="str">
        <f t="shared" si="1"/>
        <v>30</v>
      </c>
    </row>
    <row r="33" spans="1:7" ht="20.399999999999999">
      <c r="A33" s="403" t="s">
        <v>26428</v>
      </c>
      <c r="B33">
        <v>7200</v>
      </c>
      <c r="C33" t="s">
        <v>26429</v>
      </c>
      <c r="D33">
        <v>563</v>
      </c>
      <c r="F33" s="415" t="e">
        <f t="shared" si="0"/>
        <v>#VALUE!</v>
      </c>
      <c r="G33" t="str">
        <f t="shared" si="1"/>
        <v>42</v>
      </c>
    </row>
    <row r="34" spans="1:7" ht="20.399999999999999">
      <c r="A34" s="403" t="s">
        <v>26430</v>
      </c>
      <c r="B34">
        <v>2100</v>
      </c>
      <c r="C34" t="s">
        <v>26431</v>
      </c>
      <c r="D34">
        <v>564</v>
      </c>
      <c r="F34" s="415" t="e">
        <f t="shared" si="0"/>
        <v>#VALUE!</v>
      </c>
      <c r="G34" t="str">
        <f t="shared" si="1"/>
        <v>42</v>
      </c>
    </row>
    <row r="35" spans="1:7" ht="20.399999999999999">
      <c r="A35" s="403" t="s">
        <v>26432</v>
      </c>
      <c r="B35">
        <v>32800</v>
      </c>
      <c r="C35" t="s">
        <v>26433</v>
      </c>
      <c r="D35">
        <v>340</v>
      </c>
      <c r="E35">
        <v>171111916</v>
      </c>
      <c r="F35" s="415" t="str">
        <f t="shared" si="0"/>
        <v>Í1++{È6HÎ</v>
      </c>
      <c r="G35" t="str">
        <f t="shared" si="1"/>
        <v>24</v>
      </c>
    </row>
    <row r="36" spans="1:7" ht="20.399999999999999">
      <c r="A36" s="403" t="s">
        <v>26434</v>
      </c>
      <c r="B36">
        <v>15200</v>
      </c>
      <c r="C36" t="s">
        <v>26435</v>
      </c>
      <c r="D36">
        <v>96</v>
      </c>
      <c r="E36">
        <v>171110788</v>
      </c>
      <c r="F36" s="415" t="str">
        <f t="shared" si="0"/>
        <v>Í1+*nÈ8ÈÎ</v>
      </c>
      <c r="G36" t="str">
        <f t="shared" si="1"/>
        <v>06</v>
      </c>
    </row>
    <row r="37" spans="1:7" ht="20.399999999999999">
      <c r="A37" s="403" t="s">
        <v>26436</v>
      </c>
      <c r="B37">
        <v>8800</v>
      </c>
      <c r="C37" t="s">
        <v>26437</v>
      </c>
      <c r="D37">
        <v>461</v>
      </c>
      <c r="E37">
        <v>171108954</v>
      </c>
      <c r="F37" s="415" t="str">
        <f t="shared" si="0"/>
        <v>Í1+(ÃÈ4CÎ</v>
      </c>
      <c r="G37" t="str">
        <f t="shared" si="1"/>
        <v>16</v>
      </c>
    </row>
    <row r="38" spans="1:7" ht="20.399999999999999">
      <c r="A38" s="403" t="s">
        <v>26438</v>
      </c>
      <c r="B38">
        <v>47200</v>
      </c>
      <c r="C38" t="s">
        <v>26439</v>
      </c>
      <c r="D38">
        <v>207</v>
      </c>
      <c r="F38" s="415" t="e">
        <f t="shared" si="0"/>
        <v>#VALUE!</v>
      </c>
      <c r="G38" t="str">
        <f t="shared" si="1"/>
        <v>30</v>
      </c>
    </row>
    <row r="39" spans="1:7" ht="20.399999999999999">
      <c r="A39" s="403" t="s">
        <v>26440</v>
      </c>
      <c r="B39">
        <v>15200</v>
      </c>
      <c r="C39" t="s">
        <v>663</v>
      </c>
      <c r="D39">
        <v>567</v>
      </c>
      <c r="F39" s="415" t="e">
        <f t="shared" si="0"/>
        <v>#VALUE!</v>
      </c>
      <c r="G39" t="str">
        <f t="shared" si="1"/>
        <v>12</v>
      </c>
    </row>
    <row r="40" spans="1:7" ht="20.399999999999999">
      <c r="A40" s="403" t="s">
        <v>22455</v>
      </c>
      <c r="B40">
        <v>80800</v>
      </c>
      <c r="C40" t="s">
        <v>26441</v>
      </c>
      <c r="D40">
        <v>298</v>
      </c>
      <c r="F40" s="415" t="e">
        <f t="shared" si="0"/>
        <v>#VALUE!</v>
      </c>
      <c r="G40" t="str">
        <f t="shared" si="1"/>
        <v>30</v>
      </c>
    </row>
    <row r="41" spans="1:7" ht="20.399999999999999">
      <c r="A41" s="403" t="s">
        <v>26442</v>
      </c>
      <c r="B41">
        <v>199200</v>
      </c>
      <c r="C41" t="s">
        <v>26443</v>
      </c>
      <c r="D41">
        <v>276</v>
      </c>
      <c r="E41">
        <v>171111840</v>
      </c>
      <c r="F41" s="415" t="str">
        <f t="shared" si="0"/>
        <v>Í1++tÈ0oÎ</v>
      </c>
      <c r="G41" t="str">
        <f t="shared" si="1"/>
        <v>24</v>
      </c>
    </row>
    <row r="42" spans="1:7" ht="20.399999999999999">
      <c r="A42" s="403" t="s">
        <v>26444</v>
      </c>
      <c r="B42">
        <v>10400</v>
      </c>
      <c r="C42" t="s">
        <v>26445</v>
      </c>
      <c r="D42">
        <v>314</v>
      </c>
      <c r="F42" s="415" t="e">
        <f t="shared" si="0"/>
        <v>#VALUE!</v>
      </c>
      <c r="G42" t="str">
        <f t="shared" si="1"/>
        <v>30</v>
      </c>
    </row>
    <row r="43" spans="1:7" ht="20.399999999999999">
      <c r="A43" s="403" t="s">
        <v>26446</v>
      </c>
      <c r="B43">
        <v>24800</v>
      </c>
      <c r="C43" t="s">
        <v>26447</v>
      </c>
      <c r="D43">
        <v>313</v>
      </c>
      <c r="F43" s="415" t="e">
        <f t="shared" si="0"/>
        <v>#VALUE!</v>
      </c>
      <c r="G43" t="str">
        <f t="shared" si="1"/>
        <v>30</v>
      </c>
    </row>
    <row r="44" spans="1:7" ht="20.399999999999999">
      <c r="A44" s="403" t="s">
        <v>26448</v>
      </c>
      <c r="B44">
        <v>10400</v>
      </c>
      <c r="C44" t="s">
        <v>26449</v>
      </c>
      <c r="D44">
        <v>62</v>
      </c>
      <c r="F44" s="415" t="e">
        <f t="shared" si="0"/>
        <v>#VALUE!</v>
      </c>
      <c r="G44" t="str">
        <f t="shared" si="1"/>
        <v>42</v>
      </c>
    </row>
    <row r="45" spans="1:7" ht="20.399999999999999">
      <c r="A45" s="403" t="s">
        <v>26450</v>
      </c>
      <c r="B45">
        <v>20000</v>
      </c>
      <c r="C45" t="s">
        <v>26451</v>
      </c>
      <c r="D45">
        <v>159</v>
      </c>
      <c r="E45">
        <v>171114691</v>
      </c>
      <c r="F45" s="415" t="str">
        <f t="shared" si="0"/>
        <v>Í1+.eÈ1BÎ</v>
      </c>
      <c r="G45" t="str">
        <f t="shared" si="1"/>
        <v>34</v>
      </c>
    </row>
    <row r="46" spans="1:7" ht="20.399999999999999">
      <c r="A46" s="403" t="s">
        <v>26452</v>
      </c>
      <c r="B46">
        <v>106400</v>
      </c>
      <c r="C46" t="s">
        <v>26453</v>
      </c>
      <c r="D46">
        <v>191</v>
      </c>
      <c r="F46" s="415" t="e">
        <f t="shared" si="0"/>
        <v>#VALUE!</v>
      </c>
      <c r="G46" t="str">
        <f t="shared" si="1"/>
        <v>42</v>
      </c>
    </row>
    <row r="47" spans="1:7" ht="20.399999999999999">
      <c r="A47" s="403" t="s">
        <v>26454</v>
      </c>
      <c r="B47">
        <v>18400</v>
      </c>
      <c r="C47" t="s">
        <v>26455</v>
      </c>
      <c r="D47">
        <v>302</v>
      </c>
      <c r="F47" s="415" t="e">
        <f t="shared" si="0"/>
        <v>#VALUE!</v>
      </c>
      <c r="G47" t="str">
        <f t="shared" si="1"/>
        <v>42</v>
      </c>
    </row>
    <row r="48" spans="1:7" ht="20.399999999999999">
      <c r="A48" s="403" t="s">
        <v>26456</v>
      </c>
      <c r="B48">
        <v>23200</v>
      </c>
      <c r="C48" t="s">
        <v>26457</v>
      </c>
      <c r="D48">
        <v>277</v>
      </c>
      <c r="E48">
        <v>171111841</v>
      </c>
      <c r="F48" s="415" t="str">
        <f t="shared" si="0"/>
        <v>Í1++tÈ1uÎ</v>
      </c>
      <c r="G48" t="str">
        <f t="shared" si="1"/>
        <v>24</v>
      </c>
    </row>
    <row r="49" spans="1:7" ht="20.399999999999999">
      <c r="A49" s="403" t="s">
        <v>7159</v>
      </c>
      <c r="B49">
        <v>50400</v>
      </c>
      <c r="C49" t="s">
        <v>26458</v>
      </c>
      <c r="D49">
        <v>591</v>
      </c>
      <c r="F49" s="415" t="e">
        <f t="shared" si="0"/>
        <v>#VALUE!</v>
      </c>
      <c r="G49" t="str">
        <f t="shared" si="1"/>
        <v>30</v>
      </c>
    </row>
    <row r="50" spans="1:7" ht="20.399999999999999">
      <c r="A50" s="403" t="s">
        <v>26459</v>
      </c>
      <c r="B50">
        <v>18400</v>
      </c>
      <c r="C50" t="s">
        <v>26460</v>
      </c>
      <c r="D50">
        <v>186</v>
      </c>
      <c r="E50">
        <v>171114000</v>
      </c>
      <c r="F50" s="415" t="str">
        <f t="shared" si="0"/>
        <v>Í1+.ÂÈ0]Î</v>
      </c>
      <c r="G50" t="str">
        <f t="shared" si="1"/>
        <v>32</v>
      </c>
    </row>
    <row r="51" spans="1:7" ht="20.399999999999999">
      <c r="A51" s="403" t="s">
        <v>2247</v>
      </c>
      <c r="B51">
        <v>58400</v>
      </c>
      <c r="C51" t="s">
        <v>26461</v>
      </c>
      <c r="D51">
        <v>79</v>
      </c>
      <c r="F51" s="415" t="e">
        <f t="shared" si="0"/>
        <v>#VALUE!</v>
      </c>
      <c r="G51" t="str">
        <f t="shared" si="1"/>
        <v>12</v>
      </c>
    </row>
    <row r="52" spans="1:7" ht="20.399999999999999">
      <c r="A52" s="403" t="s">
        <v>11920</v>
      </c>
      <c r="B52">
        <v>18400</v>
      </c>
      <c r="C52" t="s">
        <v>26462</v>
      </c>
      <c r="D52">
        <v>83</v>
      </c>
      <c r="F52" s="415" t="e">
        <f t="shared" si="0"/>
        <v>#VALUE!</v>
      </c>
      <c r="G52" t="str">
        <f t="shared" si="1"/>
        <v>30</v>
      </c>
    </row>
    <row r="53" spans="1:7" ht="20.399999999999999">
      <c r="A53" s="403" t="s">
        <v>26463</v>
      </c>
      <c r="B53">
        <v>4700</v>
      </c>
      <c r="C53" t="s">
        <v>26464</v>
      </c>
      <c r="D53">
        <v>219</v>
      </c>
      <c r="E53">
        <v>171115902</v>
      </c>
      <c r="F53" s="415" t="str">
        <f t="shared" si="0"/>
        <v>Í1+/zÈ28Î</v>
      </c>
      <c r="G53" t="str">
        <f t="shared" si="1"/>
        <v>38</v>
      </c>
    </row>
    <row r="54" spans="1:7" ht="20.399999999999999">
      <c r="A54" s="403" t="s">
        <v>26465</v>
      </c>
      <c r="B54">
        <v>7200</v>
      </c>
      <c r="C54" t="s">
        <v>26466</v>
      </c>
      <c r="D54">
        <v>218</v>
      </c>
      <c r="E54">
        <v>171115901</v>
      </c>
      <c r="F54" s="415" t="str">
        <f t="shared" si="0"/>
        <v>Í1+/zÈ12Î</v>
      </c>
      <c r="G54" t="str">
        <f t="shared" si="1"/>
        <v>38</v>
      </c>
    </row>
    <row r="55" spans="1:7" ht="20.399999999999999">
      <c r="A55" s="403" t="s">
        <v>26467</v>
      </c>
      <c r="B55">
        <v>7200</v>
      </c>
      <c r="C55" t="s">
        <v>26468</v>
      </c>
      <c r="D55">
        <v>141</v>
      </c>
      <c r="E55">
        <v>171109919</v>
      </c>
      <c r="F55" s="415" t="str">
        <f t="shared" si="0"/>
        <v>Í1+){È9TÎ</v>
      </c>
      <c r="G55" t="str">
        <f t="shared" si="1"/>
        <v>36</v>
      </c>
    </row>
    <row r="56" spans="1:7" ht="20.399999999999999">
      <c r="A56" s="403" t="s">
        <v>26469</v>
      </c>
      <c r="B56">
        <v>42400</v>
      </c>
      <c r="C56" t="s">
        <v>26470</v>
      </c>
      <c r="D56">
        <v>408</v>
      </c>
      <c r="E56">
        <v>171111006</v>
      </c>
      <c r="F56" s="415" t="str">
        <f t="shared" si="0"/>
        <v>Í1++ÂÈ6xÎ</v>
      </c>
      <c r="G56" t="str">
        <f t="shared" si="1"/>
        <v>26</v>
      </c>
    </row>
    <row r="57" spans="1:7" ht="20.399999999999999">
      <c r="A57" s="403" t="s">
        <v>26471</v>
      </c>
      <c r="B57">
        <v>29600</v>
      </c>
      <c r="C57" t="s">
        <v>26472</v>
      </c>
      <c r="D57">
        <v>364</v>
      </c>
      <c r="E57">
        <v>171111759</v>
      </c>
      <c r="F57" s="415" t="str">
        <f t="shared" si="0"/>
        <v>Í1++kÈ9ÅÎ</v>
      </c>
      <c r="G57" t="str">
        <f t="shared" si="1"/>
        <v>24</v>
      </c>
    </row>
    <row r="58" spans="1:7" ht="20.399999999999999">
      <c r="A58" s="403" t="s">
        <v>26473</v>
      </c>
      <c r="B58">
        <v>3400</v>
      </c>
      <c r="C58" t="s">
        <v>26474</v>
      </c>
      <c r="D58">
        <v>456</v>
      </c>
      <c r="F58" s="415" t="e">
        <f t="shared" si="0"/>
        <v>#VALUE!</v>
      </c>
      <c r="G58" t="str">
        <f t="shared" si="1"/>
        <v>42</v>
      </c>
    </row>
    <row r="59" spans="1:7" ht="20.399999999999999">
      <c r="A59" s="403" t="s">
        <v>7429</v>
      </c>
      <c r="B59">
        <v>7200</v>
      </c>
      <c r="C59" t="s">
        <v>26475</v>
      </c>
      <c r="D59">
        <v>539</v>
      </c>
      <c r="F59" s="415" t="e">
        <f t="shared" si="0"/>
        <v>#VALUE!</v>
      </c>
      <c r="G59" t="str">
        <f t="shared" si="1"/>
        <v>38</v>
      </c>
    </row>
    <row r="60" spans="1:7" ht="20.399999999999999">
      <c r="A60" s="403" t="s">
        <v>26476</v>
      </c>
      <c r="B60">
        <v>10400</v>
      </c>
      <c r="C60" t="s">
        <v>26477</v>
      </c>
      <c r="D60">
        <v>553</v>
      </c>
      <c r="F60" s="415" t="e">
        <f t="shared" si="0"/>
        <v>#VALUE!</v>
      </c>
      <c r="G60" t="str">
        <f t="shared" si="1"/>
        <v>38</v>
      </c>
    </row>
    <row r="61" spans="1:7" ht="20.399999999999999">
      <c r="A61" s="403" t="s">
        <v>26478</v>
      </c>
      <c r="B61">
        <v>15200</v>
      </c>
      <c r="C61" t="s">
        <v>26479</v>
      </c>
      <c r="D61">
        <v>189</v>
      </c>
      <c r="E61">
        <v>171114023</v>
      </c>
      <c r="F61" s="415" t="str">
        <f t="shared" si="0"/>
        <v>Í1+."È3wÎ</v>
      </c>
      <c r="G61" t="str">
        <f t="shared" si="1"/>
        <v>32</v>
      </c>
    </row>
    <row r="62" spans="1:7" ht="20.399999999999999">
      <c r="A62" s="403" t="s">
        <v>26480</v>
      </c>
      <c r="B62">
        <v>8800</v>
      </c>
      <c r="C62" t="s">
        <v>26481</v>
      </c>
      <c r="D62">
        <v>402</v>
      </c>
      <c r="E62">
        <v>171109698</v>
      </c>
      <c r="F62" s="415" t="str">
        <f t="shared" si="0"/>
        <v>Í1+)eÈ8]Î</v>
      </c>
      <c r="G62" t="str">
        <f t="shared" si="1"/>
        <v>36</v>
      </c>
    </row>
    <row r="63" spans="1:7" ht="20.399999999999999">
      <c r="A63" s="403" t="s">
        <v>26482</v>
      </c>
      <c r="B63">
        <v>204000</v>
      </c>
      <c r="C63" t="s">
        <v>26483</v>
      </c>
      <c r="D63">
        <v>512</v>
      </c>
      <c r="F63" s="415" t="e">
        <f t="shared" si="0"/>
        <v>#VALUE!</v>
      </c>
      <c r="G63" t="str">
        <f t="shared" si="1"/>
        <v>34</v>
      </c>
    </row>
    <row r="64" spans="1:7" ht="20.399999999999999">
      <c r="A64" s="403" t="s">
        <v>26484</v>
      </c>
      <c r="B64">
        <v>15200</v>
      </c>
      <c r="C64" t="s">
        <v>26485</v>
      </c>
      <c r="D64">
        <v>353</v>
      </c>
      <c r="E64">
        <v>171112172</v>
      </c>
      <c r="F64" s="415" t="str">
        <f t="shared" si="0"/>
        <v>Í1+,1È2@Î</v>
      </c>
      <c r="G64" t="str">
        <f t="shared" si="1"/>
        <v>24</v>
      </c>
    </row>
    <row r="65" spans="1:7" ht="20.399999999999999">
      <c r="A65" s="403" t="s">
        <v>26486</v>
      </c>
      <c r="B65">
        <v>32800</v>
      </c>
      <c r="C65" t="s">
        <v>26487</v>
      </c>
      <c r="D65">
        <v>441</v>
      </c>
      <c r="F65" s="415" t="e">
        <f t="shared" si="0"/>
        <v>#VALUE!</v>
      </c>
      <c r="G65" t="str">
        <f t="shared" si="1"/>
        <v>42</v>
      </c>
    </row>
    <row r="66" spans="1:7" ht="20.399999999999999">
      <c r="A66" s="403" t="s">
        <v>26488</v>
      </c>
      <c r="B66">
        <v>8800</v>
      </c>
      <c r="C66" t="s">
        <v>26489</v>
      </c>
      <c r="D66">
        <v>119</v>
      </c>
      <c r="E66">
        <v>171114656</v>
      </c>
      <c r="F66" s="415" t="str">
        <f t="shared" si="0"/>
        <v>Í1+.aÈ6PÎ</v>
      </c>
      <c r="G66" t="str">
        <f t="shared" si="1"/>
        <v>34</v>
      </c>
    </row>
    <row r="67" spans="1:7" ht="20.399999999999999">
      <c r="A67" s="403" t="s">
        <v>26490</v>
      </c>
      <c r="B67">
        <v>7200</v>
      </c>
      <c r="C67" t="s">
        <v>26491</v>
      </c>
      <c r="D67">
        <v>120</v>
      </c>
      <c r="E67">
        <v>171114657</v>
      </c>
      <c r="F67" s="415" t="str">
        <f t="shared" ref="F67:F130" si="2">Code128(E67)</f>
        <v>Í1+.aÈ7VÎ</v>
      </c>
      <c r="G67" t="str">
        <f t="shared" ref="G67:G130" si="3">LEFT(C67,2)</f>
        <v>34</v>
      </c>
    </row>
    <row r="68" spans="1:7" ht="20.399999999999999">
      <c r="A68" s="403" t="s">
        <v>26492</v>
      </c>
      <c r="B68">
        <v>7200</v>
      </c>
      <c r="C68" t="s">
        <v>26493</v>
      </c>
      <c r="D68">
        <v>121</v>
      </c>
      <c r="E68">
        <v>171114658</v>
      </c>
      <c r="F68" s="415" t="str">
        <f t="shared" si="2"/>
        <v>Í1+.aÈ8\Î</v>
      </c>
      <c r="G68" t="str">
        <f t="shared" si="3"/>
        <v>34</v>
      </c>
    </row>
    <row r="69" spans="1:7" ht="20.399999999999999">
      <c r="A69" s="403" t="s">
        <v>26494</v>
      </c>
      <c r="B69">
        <v>12000</v>
      </c>
      <c r="C69" t="s">
        <v>26495</v>
      </c>
      <c r="D69">
        <v>573</v>
      </c>
      <c r="F69" s="415" t="e">
        <f t="shared" si="2"/>
        <v>#VALUE!</v>
      </c>
      <c r="G69" t="str">
        <f t="shared" si="3"/>
        <v>34</v>
      </c>
    </row>
    <row r="70" spans="1:7" ht="20.399999999999999">
      <c r="A70" s="403" t="s">
        <v>536</v>
      </c>
      <c r="B70">
        <v>21600</v>
      </c>
      <c r="C70" t="s">
        <v>537</v>
      </c>
      <c r="D70">
        <v>128</v>
      </c>
      <c r="F70" s="415" t="e">
        <f t="shared" si="2"/>
        <v>#VALUE!</v>
      </c>
      <c r="G70" t="str">
        <f t="shared" si="3"/>
        <v>12</v>
      </c>
    </row>
    <row r="71" spans="1:7" ht="20.399999999999999">
      <c r="A71" s="403" t="s">
        <v>538</v>
      </c>
      <c r="B71">
        <v>15200</v>
      </c>
      <c r="C71" t="s">
        <v>539</v>
      </c>
      <c r="D71">
        <v>130</v>
      </c>
      <c r="F71" s="415" t="e">
        <f t="shared" si="2"/>
        <v>#VALUE!</v>
      </c>
      <c r="G71" t="str">
        <f t="shared" si="3"/>
        <v>12</v>
      </c>
    </row>
    <row r="72" spans="1:7" ht="20.399999999999999">
      <c r="A72" s="403" t="s">
        <v>26496</v>
      </c>
      <c r="B72">
        <v>20000</v>
      </c>
      <c r="C72" t="s">
        <v>26497</v>
      </c>
      <c r="D72">
        <v>176</v>
      </c>
      <c r="E72">
        <v>171115880</v>
      </c>
      <c r="F72" s="415" t="str">
        <f t="shared" si="2"/>
        <v>Í1+/xÈ0$Î</v>
      </c>
      <c r="G72" t="str">
        <f t="shared" si="3"/>
        <v>38</v>
      </c>
    </row>
    <row r="73" spans="1:7" ht="20.399999999999999">
      <c r="A73" s="403" t="s">
        <v>26498</v>
      </c>
      <c r="B73">
        <v>12000</v>
      </c>
      <c r="C73" t="s">
        <v>26499</v>
      </c>
      <c r="D73">
        <v>174</v>
      </c>
      <c r="E73">
        <v>171116064</v>
      </c>
      <c r="F73" s="415" t="str">
        <f t="shared" si="2"/>
        <v>Í1+0&amp;È4,Î</v>
      </c>
      <c r="G73" t="str">
        <f t="shared" si="3"/>
        <v>38</v>
      </c>
    </row>
    <row r="74" spans="1:7" ht="20.399999999999999">
      <c r="A74" s="403" t="s">
        <v>26500</v>
      </c>
      <c r="B74">
        <v>26400</v>
      </c>
      <c r="C74" t="s">
        <v>26501</v>
      </c>
      <c r="D74">
        <v>118</v>
      </c>
      <c r="E74">
        <v>171116730</v>
      </c>
      <c r="F74" s="415" t="str">
        <f t="shared" si="2"/>
        <v>Í1+0iÈ0RÎ</v>
      </c>
      <c r="G74" t="str">
        <f t="shared" si="3"/>
        <v>40</v>
      </c>
    </row>
    <row r="75" spans="1:7" ht="20.399999999999999">
      <c r="A75" s="403" t="s">
        <v>26502</v>
      </c>
      <c r="B75">
        <v>8800</v>
      </c>
      <c r="C75" t="s">
        <v>26503</v>
      </c>
      <c r="D75">
        <v>121</v>
      </c>
      <c r="E75">
        <v>171115845</v>
      </c>
      <c r="F75" s="415" t="str">
        <f t="shared" si="2"/>
        <v>Í1+/tÈ52Î</v>
      </c>
      <c r="G75" t="str">
        <f t="shared" si="3"/>
        <v>38</v>
      </c>
    </row>
    <row r="76" spans="1:7" ht="20.399999999999999">
      <c r="A76" s="403" t="s">
        <v>26504</v>
      </c>
      <c r="B76">
        <v>4700</v>
      </c>
      <c r="C76" t="s">
        <v>26505</v>
      </c>
      <c r="D76">
        <v>577</v>
      </c>
      <c r="F76" s="415" t="e">
        <f t="shared" si="2"/>
        <v>#VALUE!</v>
      </c>
      <c r="G76" t="str">
        <f t="shared" si="3"/>
        <v>32</v>
      </c>
    </row>
    <row r="77" spans="1:7" ht="20.399999999999999">
      <c r="A77" s="403" t="s">
        <v>26506</v>
      </c>
      <c r="B77">
        <v>3400</v>
      </c>
      <c r="C77" t="s">
        <v>26507</v>
      </c>
      <c r="D77">
        <v>579</v>
      </c>
      <c r="F77" s="415" t="e">
        <f t="shared" si="2"/>
        <v>#VALUE!</v>
      </c>
      <c r="G77" t="str">
        <f t="shared" si="3"/>
        <v>32</v>
      </c>
    </row>
    <row r="78" spans="1:7" ht="20.399999999999999">
      <c r="A78" s="403" t="s">
        <v>26508</v>
      </c>
      <c r="B78">
        <v>34400</v>
      </c>
      <c r="C78" t="s">
        <v>26509</v>
      </c>
      <c r="D78">
        <v>474</v>
      </c>
      <c r="E78">
        <v>171114396</v>
      </c>
      <c r="F78" s="415" t="str">
        <f t="shared" si="2"/>
        <v>Í1+.GÈ6OÎ</v>
      </c>
      <c r="G78" t="str">
        <f t="shared" si="3"/>
        <v>32</v>
      </c>
    </row>
    <row r="79" spans="1:7" ht="20.399999999999999">
      <c r="A79" s="403" t="s">
        <v>26510</v>
      </c>
      <c r="B79">
        <v>4700</v>
      </c>
      <c r="C79" t="s">
        <v>26511</v>
      </c>
      <c r="D79">
        <v>475</v>
      </c>
      <c r="E79">
        <v>171114397</v>
      </c>
      <c r="F79" s="415" t="str">
        <f t="shared" si="2"/>
        <v>Í1+.GÈ7UÎ</v>
      </c>
      <c r="G79" t="str">
        <f t="shared" si="3"/>
        <v>32</v>
      </c>
    </row>
    <row r="80" spans="1:7" ht="20.399999999999999">
      <c r="A80" s="403" t="s">
        <v>26512</v>
      </c>
      <c r="B80">
        <v>4700</v>
      </c>
      <c r="C80" t="s">
        <v>26513</v>
      </c>
      <c r="D80">
        <v>8</v>
      </c>
      <c r="E80">
        <v>171110038</v>
      </c>
      <c r="F80" s="415" t="str">
        <f t="shared" si="2"/>
        <v>Í1+*#È8&amp;Î</v>
      </c>
      <c r="G80" t="str">
        <f t="shared" si="3"/>
        <v>36</v>
      </c>
    </row>
    <row r="81" spans="1:7" ht="20.399999999999999">
      <c r="A81" s="403" t="s">
        <v>26514</v>
      </c>
      <c r="B81">
        <v>31200</v>
      </c>
      <c r="C81" t="s">
        <v>26515</v>
      </c>
      <c r="D81">
        <v>75</v>
      </c>
      <c r="E81">
        <v>171110768</v>
      </c>
      <c r="F81" s="415" t="str">
        <f t="shared" si="2"/>
        <v>Í1+*lÈ8|Î</v>
      </c>
      <c r="G81" t="str">
        <f t="shared" si="3"/>
        <v>06</v>
      </c>
    </row>
    <row r="82" spans="1:7" ht="20.399999999999999">
      <c r="A82" s="403" t="s">
        <v>26516</v>
      </c>
      <c r="B82">
        <v>12000</v>
      </c>
      <c r="C82" t="s">
        <v>26517</v>
      </c>
      <c r="D82">
        <v>460</v>
      </c>
      <c r="E82">
        <v>171110739</v>
      </c>
      <c r="F82" s="415" t="str">
        <f t="shared" si="2"/>
        <v>Í1+*iÈ9vÎ</v>
      </c>
      <c r="G82" t="str">
        <f t="shared" si="3"/>
        <v>06</v>
      </c>
    </row>
    <row r="83" spans="1:7" ht="20.399999999999999">
      <c r="A83" s="403" t="s">
        <v>26518</v>
      </c>
      <c r="B83">
        <v>8800</v>
      </c>
      <c r="C83" t="s">
        <v>26519</v>
      </c>
      <c r="D83">
        <v>432</v>
      </c>
      <c r="E83">
        <v>171114357</v>
      </c>
      <c r="F83" s="415" t="str">
        <f t="shared" si="2"/>
        <v>Í1+.CÈ7EÎ</v>
      </c>
      <c r="G83" t="str">
        <f t="shared" si="3"/>
        <v>32</v>
      </c>
    </row>
    <row r="84" spans="1:7" ht="20.399999999999999">
      <c r="A84" s="403" t="s">
        <v>26520</v>
      </c>
      <c r="B84">
        <v>12000</v>
      </c>
      <c r="C84" t="s">
        <v>26521</v>
      </c>
      <c r="D84">
        <v>39</v>
      </c>
      <c r="F84" s="415" t="e">
        <f t="shared" si="2"/>
        <v>#VALUE!</v>
      </c>
      <c r="G84" t="str">
        <f t="shared" si="3"/>
        <v>30</v>
      </c>
    </row>
    <row r="85" spans="1:7" ht="20.399999999999999">
      <c r="A85" s="403" t="s">
        <v>26522</v>
      </c>
      <c r="B85">
        <v>13600</v>
      </c>
      <c r="C85" t="s">
        <v>26523</v>
      </c>
      <c r="D85">
        <v>11</v>
      </c>
      <c r="E85">
        <v>171110825</v>
      </c>
      <c r="F85" s="415" t="str">
        <f t="shared" si="2"/>
        <v>Í1+*rÈ5ÆÎ</v>
      </c>
      <c r="G85" t="str">
        <f t="shared" si="3"/>
        <v>06</v>
      </c>
    </row>
    <row r="86" spans="1:7" ht="20.399999999999999">
      <c r="A86" s="403" t="s">
        <v>26524</v>
      </c>
      <c r="B86">
        <v>24800</v>
      </c>
      <c r="C86" t="s">
        <v>26525</v>
      </c>
      <c r="D86">
        <v>158</v>
      </c>
      <c r="E86">
        <v>171115868</v>
      </c>
      <c r="F86" s="415" t="str">
        <f t="shared" si="2"/>
        <v>Í1+/vÈ8LÎ</v>
      </c>
      <c r="G86" t="str">
        <f t="shared" si="3"/>
        <v>38</v>
      </c>
    </row>
    <row r="87" spans="1:7" ht="20.399999999999999">
      <c r="A87" s="403" t="s">
        <v>2603</v>
      </c>
      <c r="B87">
        <v>408800</v>
      </c>
      <c r="C87" t="s">
        <v>26526</v>
      </c>
      <c r="D87">
        <v>40</v>
      </c>
      <c r="E87">
        <v>171113975</v>
      </c>
      <c r="F87" s="415" t="str">
        <f t="shared" si="2"/>
        <v>Í1+-ÅÈ5`Î</v>
      </c>
      <c r="G87" t="str">
        <f t="shared" si="3"/>
        <v>32</v>
      </c>
    </row>
    <row r="88" spans="1:7" ht="20.399999999999999">
      <c r="A88" s="403" t="s">
        <v>26527</v>
      </c>
      <c r="B88">
        <v>16800</v>
      </c>
      <c r="C88" t="s">
        <v>563</v>
      </c>
      <c r="D88">
        <v>218</v>
      </c>
      <c r="F88" s="415" t="e">
        <f t="shared" si="2"/>
        <v>#VALUE!</v>
      </c>
      <c r="G88" t="str">
        <f t="shared" si="3"/>
        <v>12</v>
      </c>
    </row>
    <row r="89" spans="1:7" ht="20.399999999999999">
      <c r="A89" s="403" t="s">
        <v>26528</v>
      </c>
      <c r="B89">
        <v>52000</v>
      </c>
      <c r="C89" t="s">
        <v>26529</v>
      </c>
      <c r="D89">
        <v>130</v>
      </c>
      <c r="E89">
        <v>171113979</v>
      </c>
      <c r="F89" s="415" t="str">
        <f t="shared" si="2"/>
        <v>Í1+-ÅÈ9xÎ</v>
      </c>
      <c r="G89" t="str">
        <f t="shared" si="3"/>
        <v>32</v>
      </c>
    </row>
    <row r="90" spans="1:7" ht="20.399999999999999">
      <c r="A90" s="403" t="s">
        <v>26530</v>
      </c>
      <c r="B90">
        <v>156000</v>
      </c>
      <c r="C90" t="s">
        <v>26531</v>
      </c>
      <c r="D90">
        <v>225</v>
      </c>
      <c r="F90" s="415" t="e">
        <f t="shared" si="2"/>
        <v>#VALUE!</v>
      </c>
      <c r="G90" t="str">
        <f t="shared" si="3"/>
        <v>42</v>
      </c>
    </row>
    <row r="91" spans="1:7" ht="20.399999999999999">
      <c r="A91" s="403" t="s">
        <v>26532</v>
      </c>
      <c r="B91">
        <v>4700</v>
      </c>
      <c r="C91" t="s">
        <v>26533</v>
      </c>
      <c r="D91">
        <v>397</v>
      </c>
      <c r="E91">
        <v>171114324</v>
      </c>
      <c r="F91" s="415" t="str">
        <f t="shared" si="2"/>
        <v>Í1+.@È4'Î</v>
      </c>
      <c r="G91" t="str">
        <f t="shared" si="3"/>
        <v>32</v>
      </c>
    </row>
    <row r="92" spans="1:7" ht="20.399999999999999">
      <c r="A92" s="403" t="s">
        <v>26534</v>
      </c>
      <c r="B92">
        <v>10400</v>
      </c>
      <c r="C92" t="s">
        <v>26535</v>
      </c>
      <c r="D92">
        <v>10</v>
      </c>
      <c r="E92">
        <v>171116039</v>
      </c>
      <c r="F92" s="415" t="str">
        <f t="shared" si="2"/>
        <v>Í1+0#È9&gt;Î</v>
      </c>
      <c r="G92" t="str">
        <f t="shared" si="3"/>
        <v>38</v>
      </c>
    </row>
    <row r="93" spans="1:7" ht="20.399999999999999">
      <c r="A93" s="403" t="s">
        <v>26536</v>
      </c>
      <c r="B93">
        <v>4700</v>
      </c>
      <c r="C93" t="s">
        <v>26537</v>
      </c>
      <c r="D93">
        <v>30</v>
      </c>
      <c r="E93">
        <v>171116044</v>
      </c>
      <c r="F93" s="415" t="str">
        <f t="shared" si="2"/>
        <v>Í1+0$È4$Î</v>
      </c>
      <c r="G93" t="str">
        <f t="shared" si="3"/>
        <v>38</v>
      </c>
    </row>
    <row r="94" spans="1:7" ht="20.399999999999999">
      <c r="A94" s="403" t="s">
        <v>26538</v>
      </c>
      <c r="B94">
        <v>13600</v>
      </c>
      <c r="C94" t="s">
        <v>26539</v>
      </c>
      <c r="D94">
        <v>19</v>
      </c>
      <c r="E94">
        <v>171115789</v>
      </c>
      <c r="F94" s="415" t="str">
        <f t="shared" si="2"/>
        <v>Í1+/nÈ92Î</v>
      </c>
      <c r="G94" t="str">
        <f t="shared" si="3"/>
        <v>38</v>
      </c>
    </row>
    <row r="95" spans="1:7" ht="20.399999999999999">
      <c r="A95" s="403" t="s">
        <v>26540</v>
      </c>
      <c r="B95">
        <v>26400</v>
      </c>
      <c r="C95" t="s">
        <v>26541</v>
      </c>
      <c r="D95">
        <v>38</v>
      </c>
      <c r="E95">
        <v>171115795</v>
      </c>
      <c r="F95" s="415" t="str">
        <f t="shared" si="2"/>
        <v>Í1+/oÈ5ÉÎ</v>
      </c>
      <c r="G95" t="str">
        <f t="shared" si="3"/>
        <v>38</v>
      </c>
    </row>
    <row r="96" spans="1:7" ht="20.399999999999999">
      <c r="A96" s="403" t="s">
        <v>26542</v>
      </c>
      <c r="B96">
        <v>3400</v>
      </c>
      <c r="C96" t="s">
        <v>26543</v>
      </c>
      <c r="D96">
        <v>21</v>
      </c>
      <c r="E96">
        <v>171115790</v>
      </c>
      <c r="F96" s="415" t="str">
        <f t="shared" si="2"/>
        <v>Í1+/oÈ0gÎ</v>
      </c>
      <c r="G96" t="str">
        <f t="shared" si="3"/>
        <v>38</v>
      </c>
    </row>
    <row r="97" spans="1:7" ht="20.399999999999999">
      <c r="A97" s="403" t="s">
        <v>26544</v>
      </c>
      <c r="B97">
        <v>18400</v>
      </c>
      <c r="C97" t="s">
        <v>26545</v>
      </c>
      <c r="D97">
        <v>18</v>
      </c>
      <c r="E97">
        <v>171115788</v>
      </c>
      <c r="F97" s="415" t="str">
        <f t="shared" si="2"/>
        <v>Í1+/nÈ8,Î</v>
      </c>
      <c r="G97" t="str">
        <f t="shared" si="3"/>
        <v>38</v>
      </c>
    </row>
    <row r="98" spans="1:7" ht="20.399999999999999">
      <c r="A98" s="403" t="s">
        <v>26546</v>
      </c>
      <c r="B98">
        <v>3400</v>
      </c>
      <c r="C98" t="s">
        <v>26547</v>
      </c>
      <c r="D98">
        <v>17</v>
      </c>
      <c r="E98">
        <v>171116040</v>
      </c>
      <c r="F98" s="415" t="str">
        <f t="shared" si="2"/>
        <v>Í1+0$È0sÎ</v>
      </c>
      <c r="G98" t="str">
        <f t="shared" si="3"/>
        <v>38</v>
      </c>
    </row>
    <row r="99" spans="1:7" ht="20.399999999999999">
      <c r="A99" s="403" t="s">
        <v>26548</v>
      </c>
      <c r="B99">
        <v>15200</v>
      </c>
      <c r="C99" t="s">
        <v>26549</v>
      </c>
      <c r="D99">
        <v>36</v>
      </c>
      <c r="E99">
        <v>171115793</v>
      </c>
      <c r="F99" s="415" t="str">
        <f t="shared" si="2"/>
        <v>Í1+/oÈ3yÎ</v>
      </c>
      <c r="G99" t="str">
        <f t="shared" si="3"/>
        <v>38</v>
      </c>
    </row>
    <row r="100" spans="1:7" ht="20.399999999999999">
      <c r="A100" s="403" t="s">
        <v>26550</v>
      </c>
      <c r="B100">
        <v>12000</v>
      </c>
      <c r="C100" t="s">
        <v>26551</v>
      </c>
      <c r="D100">
        <v>275</v>
      </c>
      <c r="F100" s="415" t="e">
        <f t="shared" si="2"/>
        <v>#VALUE!</v>
      </c>
      <c r="G100" t="str">
        <f t="shared" si="3"/>
        <v>42</v>
      </c>
    </row>
    <row r="101" spans="1:7" ht="20.399999999999999">
      <c r="A101" s="403" t="s">
        <v>26552</v>
      </c>
      <c r="B101">
        <v>8800</v>
      </c>
      <c r="C101" t="s">
        <v>26553</v>
      </c>
      <c r="D101">
        <v>465</v>
      </c>
      <c r="E101">
        <v>171109641</v>
      </c>
      <c r="F101" s="415" t="str">
        <f t="shared" si="2"/>
        <v>Í1+)`È1ÊÎ</v>
      </c>
      <c r="G101" t="str">
        <f t="shared" si="3"/>
        <v>36</v>
      </c>
    </row>
    <row r="102" spans="1:7" ht="20.399999999999999">
      <c r="A102" s="403" t="s">
        <v>26554</v>
      </c>
      <c r="B102">
        <v>10400</v>
      </c>
      <c r="C102" t="s">
        <v>26555</v>
      </c>
      <c r="D102">
        <v>463</v>
      </c>
      <c r="E102">
        <v>171109643</v>
      </c>
      <c r="F102" s="415" t="str">
        <f t="shared" si="2"/>
        <v>Í1+)`È3+Î</v>
      </c>
      <c r="G102" t="str">
        <f t="shared" si="3"/>
        <v>36</v>
      </c>
    </row>
    <row r="103" spans="1:7" ht="20.399999999999999">
      <c r="A103" s="403" t="s">
        <v>26556</v>
      </c>
      <c r="B103">
        <v>10400</v>
      </c>
      <c r="C103" t="s">
        <v>26557</v>
      </c>
      <c r="D103">
        <v>488</v>
      </c>
      <c r="F103" s="415" t="e">
        <f t="shared" si="2"/>
        <v>#VALUE!</v>
      </c>
      <c r="G103" t="str">
        <f t="shared" si="3"/>
        <v>32</v>
      </c>
    </row>
    <row r="104" spans="1:7" ht="20.399999999999999">
      <c r="A104" s="403" t="s">
        <v>26558</v>
      </c>
      <c r="B104">
        <v>407200</v>
      </c>
      <c r="C104" t="s">
        <v>26559</v>
      </c>
      <c r="D104">
        <v>484</v>
      </c>
      <c r="F104" s="415" t="e">
        <f t="shared" si="2"/>
        <v>#VALUE!</v>
      </c>
      <c r="G104" t="str">
        <f t="shared" si="3"/>
        <v>32</v>
      </c>
    </row>
    <row r="105" spans="1:7" ht="20.399999999999999">
      <c r="A105" s="403" t="s">
        <v>26560</v>
      </c>
      <c r="B105">
        <v>18400</v>
      </c>
      <c r="C105" t="s">
        <v>26561</v>
      </c>
      <c r="D105">
        <v>500</v>
      </c>
      <c r="F105" s="415" t="e">
        <f t="shared" si="2"/>
        <v>#VALUE!</v>
      </c>
      <c r="G105" t="str">
        <f t="shared" si="3"/>
        <v>32</v>
      </c>
    </row>
    <row r="106" spans="1:7" ht="20.399999999999999">
      <c r="A106" s="403" t="s">
        <v>26562</v>
      </c>
      <c r="B106">
        <v>39200</v>
      </c>
      <c r="C106" t="s">
        <v>26563</v>
      </c>
      <c r="D106">
        <v>499</v>
      </c>
      <c r="F106" s="415" t="e">
        <f t="shared" si="2"/>
        <v>#VALUE!</v>
      </c>
      <c r="G106" t="str">
        <f t="shared" si="3"/>
        <v>32</v>
      </c>
    </row>
    <row r="107" spans="1:7" ht="20.399999999999999">
      <c r="A107" s="403" t="s">
        <v>26564</v>
      </c>
      <c r="B107">
        <v>15200</v>
      </c>
      <c r="C107" t="s">
        <v>26565</v>
      </c>
      <c r="D107">
        <v>492</v>
      </c>
      <c r="F107" s="415" t="e">
        <f t="shared" si="2"/>
        <v>#VALUE!</v>
      </c>
      <c r="G107" t="str">
        <f t="shared" si="3"/>
        <v>32</v>
      </c>
    </row>
    <row r="108" spans="1:7" ht="20.399999999999999">
      <c r="A108" s="403" t="s">
        <v>26566</v>
      </c>
      <c r="B108">
        <v>4700</v>
      </c>
      <c r="C108" t="s">
        <v>26567</v>
      </c>
      <c r="D108">
        <v>282</v>
      </c>
      <c r="F108" s="415" t="e">
        <f t="shared" si="2"/>
        <v>#VALUE!</v>
      </c>
      <c r="G108" t="str">
        <f t="shared" si="3"/>
        <v>42</v>
      </c>
    </row>
    <row r="109" spans="1:7" ht="20.399999999999999">
      <c r="A109" s="403" t="s">
        <v>26568</v>
      </c>
      <c r="B109">
        <v>8800</v>
      </c>
      <c r="C109" t="s">
        <v>585</v>
      </c>
      <c r="D109">
        <v>78</v>
      </c>
      <c r="F109" s="415" t="e">
        <f t="shared" si="2"/>
        <v>#VALUE!</v>
      </c>
      <c r="G109" t="str">
        <f t="shared" si="3"/>
        <v>12</v>
      </c>
    </row>
    <row r="110" spans="1:7" ht="20.399999999999999">
      <c r="A110" s="403" t="s">
        <v>521</v>
      </c>
      <c r="B110">
        <v>34400</v>
      </c>
      <c r="C110" t="s">
        <v>522</v>
      </c>
      <c r="D110">
        <v>407</v>
      </c>
      <c r="F110" s="415" t="e">
        <f t="shared" si="2"/>
        <v>#VALUE!</v>
      </c>
      <c r="G110" t="str">
        <f t="shared" si="3"/>
        <v>12</v>
      </c>
    </row>
    <row r="111" spans="1:7" ht="20.399999999999999">
      <c r="A111" s="403" t="s">
        <v>26569</v>
      </c>
      <c r="B111">
        <v>4700</v>
      </c>
      <c r="C111" t="s">
        <v>26570</v>
      </c>
      <c r="D111">
        <v>170</v>
      </c>
      <c r="E111">
        <v>171115877</v>
      </c>
      <c r="F111" s="415" t="str">
        <f t="shared" si="2"/>
        <v>Í1+/wÈ7JÎ</v>
      </c>
      <c r="G111" t="str">
        <f t="shared" si="3"/>
        <v>38</v>
      </c>
    </row>
    <row r="112" spans="1:7" ht="20.399999999999999">
      <c r="A112" s="403" t="s">
        <v>26571</v>
      </c>
      <c r="B112">
        <v>4700</v>
      </c>
      <c r="C112" t="s">
        <v>26572</v>
      </c>
      <c r="D112">
        <v>171</v>
      </c>
      <c r="E112">
        <v>171115878</v>
      </c>
      <c r="F112" s="415" t="str">
        <f t="shared" si="2"/>
        <v>Í1+/wÈ8PÎ</v>
      </c>
      <c r="G112" t="str">
        <f t="shared" si="3"/>
        <v>38</v>
      </c>
    </row>
    <row r="113" spans="1:7" ht="20.399999999999999">
      <c r="A113" s="403" t="s">
        <v>26573</v>
      </c>
      <c r="B113">
        <v>3400</v>
      </c>
      <c r="C113" t="s">
        <v>26574</v>
      </c>
      <c r="D113">
        <v>169</v>
      </c>
      <c r="E113">
        <v>171115876</v>
      </c>
      <c r="F113" s="415" t="str">
        <f t="shared" si="2"/>
        <v>Í1+/wÈ6DÎ</v>
      </c>
      <c r="G113" t="str">
        <f t="shared" si="3"/>
        <v>38</v>
      </c>
    </row>
    <row r="114" spans="1:7" ht="20.399999999999999">
      <c r="A114" s="403" t="s">
        <v>26575</v>
      </c>
      <c r="B114">
        <v>8800</v>
      </c>
      <c r="C114" t="s">
        <v>26576</v>
      </c>
      <c r="D114">
        <v>596</v>
      </c>
      <c r="F114" s="415" t="e">
        <f t="shared" si="2"/>
        <v>#VALUE!</v>
      </c>
      <c r="G114" t="str">
        <f t="shared" si="3"/>
        <v>38</v>
      </c>
    </row>
    <row r="115" spans="1:7" ht="20.399999999999999">
      <c r="A115" s="403" t="s">
        <v>26577</v>
      </c>
      <c r="B115">
        <v>10400</v>
      </c>
      <c r="C115" t="s">
        <v>26578</v>
      </c>
      <c r="D115">
        <v>513</v>
      </c>
      <c r="F115" s="415" t="e">
        <f t="shared" si="2"/>
        <v>#VALUE!</v>
      </c>
      <c r="G115" t="str">
        <f t="shared" si="3"/>
        <v>06</v>
      </c>
    </row>
    <row r="116" spans="1:7" ht="20.399999999999999">
      <c r="A116" s="403" t="s">
        <v>26579</v>
      </c>
      <c r="B116">
        <v>96800</v>
      </c>
      <c r="C116" t="s">
        <v>26580</v>
      </c>
      <c r="D116">
        <v>371</v>
      </c>
      <c r="E116">
        <v>171109026</v>
      </c>
      <c r="F116" s="415" t="str">
        <f t="shared" si="2"/>
        <v>Í1+)"È6zÎ</v>
      </c>
      <c r="G116" t="str">
        <f t="shared" si="3"/>
        <v>16</v>
      </c>
    </row>
    <row r="117" spans="1:7" ht="20.399999999999999">
      <c r="A117" s="403" t="s">
        <v>26581</v>
      </c>
      <c r="B117">
        <v>12000</v>
      </c>
      <c r="C117" t="s">
        <v>26582</v>
      </c>
      <c r="D117">
        <v>84</v>
      </c>
      <c r="E117">
        <v>171112050</v>
      </c>
      <c r="F117" s="415" t="str">
        <f t="shared" si="2"/>
        <v>Í1+,%È0kÎ</v>
      </c>
      <c r="G117" t="str">
        <f t="shared" si="3"/>
        <v>24</v>
      </c>
    </row>
    <row r="118" spans="1:7" ht="20.399999999999999">
      <c r="A118" s="403" t="s">
        <v>26583</v>
      </c>
      <c r="B118">
        <v>20000</v>
      </c>
      <c r="C118" t="s">
        <v>26584</v>
      </c>
      <c r="D118">
        <v>174</v>
      </c>
      <c r="E118">
        <v>171109889</v>
      </c>
      <c r="F118" s="415" t="str">
        <f t="shared" si="2"/>
        <v>Í1+)xÈ9HÎ</v>
      </c>
      <c r="G118" t="str">
        <f t="shared" si="3"/>
        <v>36</v>
      </c>
    </row>
    <row r="119" spans="1:7" ht="20.399999999999999">
      <c r="A119" s="403" t="s">
        <v>26585</v>
      </c>
      <c r="B119">
        <v>20000</v>
      </c>
      <c r="C119" t="s">
        <v>26586</v>
      </c>
      <c r="D119">
        <v>486</v>
      </c>
      <c r="F119" s="415" t="e">
        <f t="shared" si="2"/>
        <v>#VALUE!</v>
      </c>
      <c r="G119" t="str">
        <f t="shared" si="3"/>
        <v>26</v>
      </c>
    </row>
    <row r="120" spans="1:7" ht="20.399999999999999">
      <c r="A120" s="403" t="s">
        <v>26587</v>
      </c>
      <c r="B120">
        <v>4700</v>
      </c>
      <c r="C120" t="s">
        <v>26588</v>
      </c>
      <c r="D120">
        <v>571</v>
      </c>
      <c r="F120" s="415" t="e">
        <f t="shared" si="2"/>
        <v>#VALUE!</v>
      </c>
      <c r="G120" t="str">
        <f t="shared" si="3"/>
        <v>24</v>
      </c>
    </row>
    <row r="121" spans="1:7" ht="20.399999999999999">
      <c r="A121" s="403" t="s">
        <v>26589</v>
      </c>
      <c r="B121">
        <v>32800</v>
      </c>
      <c r="C121" t="s">
        <v>26590</v>
      </c>
      <c r="D121">
        <v>275</v>
      </c>
      <c r="F121" s="415" t="e">
        <f t="shared" si="2"/>
        <v>#VALUE!</v>
      </c>
      <c r="G121" t="str">
        <f t="shared" si="3"/>
        <v>30</v>
      </c>
    </row>
    <row r="122" spans="1:7" ht="20.399999999999999">
      <c r="A122" s="403" t="s">
        <v>26591</v>
      </c>
      <c r="B122">
        <v>15200</v>
      </c>
      <c r="C122" t="s">
        <v>26592</v>
      </c>
      <c r="D122">
        <v>559</v>
      </c>
      <c r="F122" s="415" t="e">
        <f t="shared" si="2"/>
        <v>#VALUE!</v>
      </c>
      <c r="G122" t="str">
        <f t="shared" si="3"/>
        <v>34</v>
      </c>
    </row>
    <row r="123" spans="1:7" ht="20.399999999999999">
      <c r="A123" s="403" t="s">
        <v>26593</v>
      </c>
      <c r="B123">
        <v>42400</v>
      </c>
      <c r="C123" t="s">
        <v>26594</v>
      </c>
      <c r="D123">
        <v>132</v>
      </c>
      <c r="F123" s="415" t="e">
        <f t="shared" si="2"/>
        <v>#VALUE!</v>
      </c>
      <c r="G123" t="str">
        <f t="shared" si="3"/>
        <v>42</v>
      </c>
    </row>
    <row r="124" spans="1:7" ht="20.399999999999999">
      <c r="A124" s="403" t="s">
        <v>26595</v>
      </c>
      <c r="B124">
        <v>55200</v>
      </c>
      <c r="C124" t="s">
        <v>26596</v>
      </c>
      <c r="D124">
        <v>382</v>
      </c>
      <c r="E124">
        <v>171109035</v>
      </c>
      <c r="F124" s="415" t="str">
        <f t="shared" si="2"/>
        <v>Í1+)#È5xÎ</v>
      </c>
      <c r="G124" t="str">
        <f t="shared" si="3"/>
        <v>16</v>
      </c>
    </row>
    <row r="125" spans="1:7" ht="20.399999999999999">
      <c r="A125" s="403" t="s">
        <v>26597</v>
      </c>
      <c r="B125">
        <v>79200</v>
      </c>
      <c r="C125" t="s">
        <v>26598</v>
      </c>
      <c r="D125">
        <v>48</v>
      </c>
      <c r="E125">
        <v>171116895</v>
      </c>
      <c r="F125" s="415" t="str">
        <f t="shared" si="2"/>
        <v>Í1+0yÈ5IÎ</v>
      </c>
      <c r="G125" t="str">
        <f t="shared" si="3"/>
        <v>44</v>
      </c>
    </row>
    <row r="126" spans="1:7" ht="20.399999999999999">
      <c r="A126" s="403" t="s">
        <v>26599</v>
      </c>
      <c r="B126">
        <v>3400</v>
      </c>
      <c r="C126" t="s">
        <v>26600</v>
      </c>
      <c r="D126">
        <v>47</v>
      </c>
      <c r="E126">
        <v>171116894</v>
      </c>
      <c r="F126" s="415" t="str">
        <f t="shared" si="2"/>
        <v>Í1+0yÈ4CÎ</v>
      </c>
      <c r="G126" t="str">
        <f t="shared" si="3"/>
        <v>44</v>
      </c>
    </row>
    <row r="127" spans="1:7" ht="20.399999999999999">
      <c r="A127" s="403" t="s">
        <v>26601</v>
      </c>
      <c r="B127">
        <v>80800</v>
      </c>
      <c r="C127" t="s">
        <v>26602</v>
      </c>
      <c r="D127">
        <v>582</v>
      </c>
      <c r="F127" s="415" t="e">
        <f t="shared" si="2"/>
        <v>#VALUE!</v>
      </c>
      <c r="G127" t="str">
        <f t="shared" si="3"/>
        <v>34</v>
      </c>
    </row>
    <row r="128" spans="1:7" ht="20.399999999999999">
      <c r="A128" s="403" t="s">
        <v>26603</v>
      </c>
      <c r="B128">
        <v>34400</v>
      </c>
      <c r="C128" t="s">
        <v>26604</v>
      </c>
      <c r="D128">
        <v>236</v>
      </c>
      <c r="F128" s="415" t="e">
        <f t="shared" si="2"/>
        <v>#VALUE!</v>
      </c>
      <c r="G128" t="str">
        <f t="shared" si="3"/>
        <v>42</v>
      </c>
    </row>
    <row r="129" spans="1:7" ht="20.399999999999999">
      <c r="A129" s="403" t="s">
        <v>18234</v>
      </c>
      <c r="B129">
        <v>18400</v>
      </c>
      <c r="C129" t="s">
        <v>26605</v>
      </c>
      <c r="D129">
        <v>457</v>
      </c>
      <c r="E129">
        <v>171111953</v>
      </c>
      <c r="F129" s="415" t="str">
        <f t="shared" si="2"/>
        <v>Í1++ÃÈ3FÎ</v>
      </c>
      <c r="G129" t="str">
        <f t="shared" si="3"/>
        <v>24</v>
      </c>
    </row>
    <row r="130" spans="1:7" ht="20.399999999999999">
      <c r="A130" s="403" t="s">
        <v>26606</v>
      </c>
      <c r="B130">
        <v>13600</v>
      </c>
      <c r="C130" t="s">
        <v>26607</v>
      </c>
      <c r="D130">
        <v>448</v>
      </c>
      <c r="E130">
        <v>171114371</v>
      </c>
      <c r="F130" s="415" t="str">
        <f t="shared" si="2"/>
        <v>Í1+.EÈ1)Î</v>
      </c>
      <c r="G130" t="str">
        <f t="shared" si="3"/>
        <v>32</v>
      </c>
    </row>
    <row r="131" spans="1:7" ht="20.399999999999999">
      <c r="A131" s="403" t="s">
        <v>26608</v>
      </c>
      <c r="B131">
        <v>28000</v>
      </c>
      <c r="C131" t="s">
        <v>26609</v>
      </c>
      <c r="D131">
        <v>258</v>
      </c>
      <c r="F131" s="415" t="e">
        <f t="shared" ref="F131:F194" si="4">Code128(E131)</f>
        <v>#VALUE!</v>
      </c>
      <c r="G131" t="str">
        <f t="shared" ref="G131:G194" si="5">LEFT(C131,2)</f>
        <v>40</v>
      </c>
    </row>
    <row r="132" spans="1:7" ht="20.399999999999999">
      <c r="A132" s="403" t="s">
        <v>26610</v>
      </c>
      <c r="B132">
        <v>39200</v>
      </c>
      <c r="C132" t="s">
        <v>26611</v>
      </c>
      <c r="D132">
        <v>107</v>
      </c>
      <c r="E132">
        <v>171108929</v>
      </c>
      <c r="F132" s="415" t="str">
        <f t="shared" si="4"/>
        <v>Í1+(|È9UÎ</v>
      </c>
      <c r="G132" t="str">
        <f t="shared" si="5"/>
        <v>16</v>
      </c>
    </row>
    <row r="133" spans="1:7" ht="20.399999999999999">
      <c r="A133" s="403" t="s">
        <v>26612</v>
      </c>
      <c r="B133">
        <v>3400</v>
      </c>
      <c r="C133" t="s">
        <v>26613</v>
      </c>
      <c r="D133">
        <v>107</v>
      </c>
      <c r="F133" s="415" t="e">
        <f t="shared" si="4"/>
        <v>#VALUE!</v>
      </c>
      <c r="G133" t="str">
        <f t="shared" si="5"/>
        <v>30</v>
      </c>
    </row>
    <row r="134" spans="1:7" ht="20.399999999999999">
      <c r="A134" s="403" t="s">
        <v>26614</v>
      </c>
      <c r="B134">
        <v>12000</v>
      </c>
      <c r="C134" t="s">
        <v>26615</v>
      </c>
      <c r="D134">
        <v>506</v>
      </c>
      <c r="F134" s="415" t="e">
        <f t="shared" si="4"/>
        <v>#VALUE!</v>
      </c>
      <c r="G134" t="str">
        <f t="shared" si="5"/>
        <v>30</v>
      </c>
    </row>
    <row r="135" spans="1:7" ht="20.399999999999999">
      <c r="A135" s="403" t="s">
        <v>26616</v>
      </c>
      <c r="B135">
        <v>12000</v>
      </c>
      <c r="C135" t="s">
        <v>26617</v>
      </c>
      <c r="D135">
        <v>505</v>
      </c>
      <c r="F135" s="415" t="e">
        <f t="shared" si="4"/>
        <v>#VALUE!</v>
      </c>
      <c r="G135" t="str">
        <f t="shared" si="5"/>
        <v>30</v>
      </c>
    </row>
    <row r="136" spans="1:7" ht="20.399999999999999">
      <c r="A136" s="403" t="s">
        <v>26618</v>
      </c>
      <c r="B136">
        <v>207200</v>
      </c>
      <c r="C136" t="s">
        <v>26619</v>
      </c>
      <c r="D136">
        <v>5</v>
      </c>
      <c r="E136">
        <v>171111770</v>
      </c>
      <c r="F136" s="415" t="str">
        <f t="shared" si="4"/>
        <v>Í1++mÈ0SÎ</v>
      </c>
      <c r="G136" t="str">
        <f t="shared" si="5"/>
        <v>24</v>
      </c>
    </row>
    <row r="137" spans="1:7" ht="20.399999999999999">
      <c r="A137" s="403" t="s">
        <v>6698</v>
      </c>
      <c r="B137">
        <v>7200</v>
      </c>
      <c r="C137" t="s">
        <v>26620</v>
      </c>
      <c r="D137">
        <v>597</v>
      </c>
      <c r="F137" s="415" t="e">
        <f t="shared" si="4"/>
        <v>#VALUE!</v>
      </c>
      <c r="G137" t="str">
        <f t="shared" si="5"/>
        <v>42</v>
      </c>
    </row>
    <row r="138" spans="1:7" ht="20.399999999999999">
      <c r="A138" s="403" t="s">
        <v>26621</v>
      </c>
      <c r="B138">
        <v>42400</v>
      </c>
      <c r="C138" t="s">
        <v>26622</v>
      </c>
      <c r="D138">
        <v>584</v>
      </c>
      <c r="F138" s="415" t="e">
        <f t="shared" si="4"/>
        <v>#VALUE!</v>
      </c>
      <c r="G138" t="str">
        <f t="shared" si="5"/>
        <v>06</v>
      </c>
    </row>
    <row r="139" spans="1:7" ht="20.399999999999999">
      <c r="A139" s="403" t="s">
        <v>26623</v>
      </c>
      <c r="B139">
        <v>60000</v>
      </c>
      <c r="C139" t="s">
        <v>26624</v>
      </c>
      <c r="D139">
        <v>283</v>
      </c>
      <c r="E139">
        <v>171114216</v>
      </c>
      <c r="F139" s="415" t="str">
        <f t="shared" si="4"/>
        <v>Í1+.5È6nÎ</v>
      </c>
      <c r="G139" t="str">
        <f t="shared" si="5"/>
        <v>32</v>
      </c>
    </row>
    <row r="140" spans="1:7" ht="20.399999999999999">
      <c r="A140" s="403" t="s">
        <v>26625</v>
      </c>
      <c r="B140">
        <v>2100</v>
      </c>
      <c r="C140" t="s">
        <v>26626</v>
      </c>
      <c r="D140">
        <v>222</v>
      </c>
      <c r="F140" s="415" t="e">
        <f t="shared" si="4"/>
        <v>#VALUE!</v>
      </c>
      <c r="G140" t="str">
        <f t="shared" si="5"/>
        <v>42</v>
      </c>
    </row>
    <row r="141" spans="1:7" ht="20.399999999999999">
      <c r="A141" s="403" t="s">
        <v>26627</v>
      </c>
      <c r="B141">
        <v>47200</v>
      </c>
      <c r="C141" t="s">
        <v>26628</v>
      </c>
      <c r="D141">
        <v>149</v>
      </c>
      <c r="E141">
        <v>171114682</v>
      </c>
      <c r="F141" s="415" t="str">
        <f t="shared" si="4"/>
        <v>Í1+.dÈ2DÎ</v>
      </c>
      <c r="G141" t="str">
        <f t="shared" si="5"/>
        <v>34</v>
      </c>
    </row>
    <row r="142" spans="1:7" ht="20.399999999999999">
      <c r="A142" s="403" t="s">
        <v>26629</v>
      </c>
      <c r="B142">
        <v>229800</v>
      </c>
      <c r="C142" t="s">
        <v>26630</v>
      </c>
      <c r="D142">
        <v>576</v>
      </c>
      <c r="F142" s="415" t="e">
        <f t="shared" si="4"/>
        <v>#VALUE!</v>
      </c>
      <c r="G142" t="str">
        <f t="shared" si="5"/>
        <v>22</v>
      </c>
    </row>
    <row r="143" spans="1:7" ht="20.399999999999999">
      <c r="A143" s="403" t="s">
        <v>26631</v>
      </c>
      <c r="B143">
        <v>8800</v>
      </c>
      <c r="C143" t="s">
        <v>26632</v>
      </c>
      <c r="D143">
        <v>251</v>
      </c>
      <c r="F143" s="415" t="e">
        <f t="shared" si="4"/>
        <v>#VALUE!</v>
      </c>
      <c r="G143" t="str">
        <f t="shared" si="5"/>
        <v>42</v>
      </c>
    </row>
    <row r="144" spans="1:7" ht="20.399999999999999">
      <c r="A144" s="403" t="s">
        <v>26633</v>
      </c>
      <c r="B144">
        <v>28000</v>
      </c>
      <c r="C144" t="s">
        <v>26634</v>
      </c>
      <c r="D144">
        <v>60</v>
      </c>
      <c r="E144">
        <v>171116907</v>
      </c>
      <c r="F144" s="415" t="str">
        <f t="shared" si="4"/>
        <v>Í1+0zÈ7YÎ</v>
      </c>
      <c r="G144" t="str">
        <f t="shared" si="5"/>
        <v>44</v>
      </c>
    </row>
    <row r="145" spans="1:7" ht="20.399999999999999">
      <c r="A145" s="403" t="s">
        <v>26635</v>
      </c>
      <c r="B145">
        <v>13600</v>
      </c>
      <c r="C145" t="s">
        <v>26636</v>
      </c>
      <c r="D145">
        <v>247</v>
      </c>
      <c r="E145">
        <v>171114769</v>
      </c>
      <c r="F145" s="415" t="str">
        <f t="shared" si="4"/>
        <v>Í1+.lÈ9'Î</v>
      </c>
      <c r="G145" t="str">
        <f t="shared" si="5"/>
        <v>34</v>
      </c>
    </row>
    <row r="146" spans="1:7" ht="20.399999999999999">
      <c r="A146" s="403" t="s">
        <v>26637</v>
      </c>
      <c r="B146">
        <v>42400</v>
      </c>
      <c r="C146" t="s">
        <v>26638</v>
      </c>
      <c r="D146">
        <v>513</v>
      </c>
      <c r="F146" s="415" t="e">
        <f t="shared" si="4"/>
        <v>#VALUE!</v>
      </c>
      <c r="G146" t="str">
        <f t="shared" si="5"/>
        <v>34</v>
      </c>
    </row>
    <row r="147" spans="1:7" ht="20.399999999999999">
      <c r="A147" s="403" t="s">
        <v>26639</v>
      </c>
      <c r="B147">
        <v>10400</v>
      </c>
      <c r="C147" t="s">
        <v>26640</v>
      </c>
      <c r="D147">
        <v>565</v>
      </c>
      <c r="F147" s="415" t="e">
        <f t="shared" si="4"/>
        <v>#VALUE!</v>
      </c>
      <c r="G147" t="str">
        <f t="shared" si="5"/>
        <v>38</v>
      </c>
    </row>
    <row r="148" spans="1:7" ht="20.399999999999999">
      <c r="A148" s="403" t="s">
        <v>4634</v>
      </c>
      <c r="B148">
        <v>69600</v>
      </c>
      <c r="C148" t="s">
        <v>26641</v>
      </c>
      <c r="D148">
        <v>262</v>
      </c>
      <c r="F148" s="415" t="e">
        <f t="shared" si="4"/>
        <v>#VALUE!</v>
      </c>
      <c r="G148" t="str">
        <f t="shared" si="5"/>
        <v>12</v>
      </c>
    </row>
    <row r="149" spans="1:7" ht="20.399999999999999">
      <c r="A149" s="403" t="s">
        <v>24955</v>
      </c>
      <c r="B149">
        <v>82600</v>
      </c>
      <c r="C149" t="s">
        <v>24956</v>
      </c>
      <c r="D149">
        <v>177</v>
      </c>
      <c r="E149">
        <v>171116949</v>
      </c>
      <c r="F149" s="415" t="str">
        <f t="shared" si="4"/>
        <v>Í1+0~È9uÎ</v>
      </c>
      <c r="G149" t="str">
        <f t="shared" si="5"/>
        <v>22</v>
      </c>
    </row>
    <row r="150" spans="1:7" ht="20.399999999999999">
      <c r="A150" s="403" t="s">
        <v>26642</v>
      </c>
      <c r="B150">
        <v>53600</v>
      </c>
      <c r="C150" t="s">
        <v>26643</v>
      </c>
      <c r="D150">
        <v>225</v>
      </c>
      <c r="F150" s="415" t="e">
        <f t="shared" si="4"/>
        <v>#VALUE!</v>
      </c>
      <c r="G150" t="str">
        <f t="shared" si="5"/>
        <v>30</v>
      </c>
    </row>
    <row r="151" spans="1:7" ht="20.399999999999999">
      <c r="A151" s="403" t="s">
        <v>558</v>
      </c>
      <c r="B151">
        <v>31200</v>
      </c>
      <c r="C151" t="s">
        <v>559</v>
      </c>
      <c r="D151">
        <v>160</v>
      </c>
      <c r="F151" s="415" t="e">
        <f t="shared" si="4"/>
        <v>#VALUE!</v>
      </c>
      <c r="G151" t="str">
        <f t="shared" si="5"/>
        <v>12</v>
      </c>
    </row>
    <row r="152" spans="1:7" ht="20.399999999999999">
      <c r="A152" s="403" t="s">
        <v>26644</v>
      </c>
      <c r="B152">
        <v>4700</v>
      </c>
      <c r="C152" t="s">
        <v>26645</v>
      </c>
      <c r="D152">
        <v>533</v>
      </c>
      <c r="F152" s="415" t="e">
        <f t="shared" si="4"/>
        <v>#VALUE!</v>
      </c>
      <c r="G152" t="str">
        <f t="shared" si="5"/>
        <v>06</v>
      </c>
    </row>
    <row r="153" spans="1:7" ht="20.399999999999999">
      <c r="A153" s="403" t="s">
        <v>26646</v>
      </c>
      <c r="B153">
        <v>21600</v>
      </c>
      <c r="C153" t="s">
        <v>26647</v>
      </c>
      <c r="D153">
        <v>393</v>
      </c>
      <c r="E153">
        <v>171111801</v>
      </c>
      <c r="F153" s="415" t="str">
        <f t="shared" si="4"/>
        <v>Í1++pÈ1eÎ</v>
      </c>
      <c r="G153" t="str">
        <f t="shared" si="5"/>
        <v>24</v>
      </c>
    </row>
    <row r="154" spans="1:7" ht="20.399999999999999">
      <c r="A154" s="403" t="s">
        <v>26648</v>
      </c>
      <c r="B154">
        <v>21600</v>
      </c>
      <c r="C154" t="s">
        <v>26649</v>
      </c>
      <c r="D154">
        <v>24</v>
      </c>
      <c r="F154" s="415" t="e">
        <f t="shared" si="4"/>
        <v>#VALUE!</v>
      </c>
      <c r="G154" t="str">
        <f t="shared" si="5"/>
        <v>30</v>
      </c>
    </row>
    <row r="155" spans="1:7" ht="20.399999999999999">
      <c r="A155" s="403" t="s">
        <v>26650</v>
      </c>
      <c r="B155">
        <v>77600</v>
      </c>
      <c r="C155" t="s">
        <v>26651</v>
      </c>
      <c r="D155">
        <v>25</v>
      </c>
      <c r="F155" s="415" t="e">
        <f t="shared" si="4"/>
        <v>#VALUE!</v>
      </c>
      <c r="G155" t="str">
        <f t="shared" si="5"/>
        <v>30</v>
      </c>
    </row>
    <row r="156" spans="1:7" ht="20.399999999999999">
      <c r="A156" s="403" t="s">
        <v>26652</v>
      </c>
      <c r="B156">
        <v>112800</v>
      </c>
      <c r="C156" t="s">
        <v>26653</v>
      </c>
      <c r="D156">
        <v>427</v>
      </c>
      <c r="F156" s="415" t="e">
        <f t="shared" si="4"/>
        <v>#VALUE!</v>
      </c>
      <c r="G156" t="str">
        <f t="shared" si="5"/>
        <v>42</v>
      </c>
    </row>
    <row r="157" spans="1:7" ht="20.399999999999999">
      <c r="A157" s="403" t="s">
        <v>26654</v>
      </c>
      <c r="B157">
        <v>29600</v>
      </c>
      <c r="C157" t="s">
        <v>26655</v>
      </c>
      <c r="D157">
        <v>319</v>
      </c>
      <c r="E157">
        <v>171110896</v>
      </c>
      <c r="F157" s="415" t="str">
        <f t="shared" si="4"/>
        <v>Í1+*yÈ6=Î</v>
      </c>
      <c r="G157" t="str">
        <f t="shared" si="5"/>
        <v>06</v>
      </c>
    </row>
    <row r="158" spans="1:7" ht="20.399999999999999">
      <c r="A158" s="403" t="s">
        <v>26656</v>
      </c>
      <c r="B158">
        <v>29600</v>
      </c>
      <c r="C158" t="s">
        <v>26657</v>
      </c>
      <c r="D158">
        <v>435</v>
      </c>
      <c r="F158" s="415" t="e">
        <f t="shared" si="4"/>
        <v>#VALUE!</v>
      </c>
      <c r="G158" t="str">
        <f t="shared" si="5"/>
        <v>30</v>
      </c>
    </row>
    <row r="159" spans="1:7" ht="20.399999999999999">
      <c r="A159" s="403" t="s">
        <v>26658</v>
      </c>
      <c r="B159">
        <v>8800</v>
      </c>
      <c r="C159" t="s">
        <v>26659</v>
      </c>
      <c r="D159">
        <v>289</v>
      </c>
      <c r="F159" s="415" t="e">
        <f t="shared" si="4"/>
        <v>#VALUE!</v>
      </c>
      <c r="G159" t="str">
        <f t="shared" si="5"/>
        <v>42</v>
      </c>
    </row>
    <row r="160" spans="1:7" ht="20.399999999999999">
      <c r="A160" s="403" t="s">
        <v>26660</v>
      </c>
      <c r="B160">
        <v>7200</v>
      </c>
      <c r="C160" t="s">
        <v>26661</v>
      </c>
      <c r="D160">
        <v>268</v>
      </c>
      <c r="F160" s="415" t="e">
        <f t="shared" si="4"/>
        <v>#VALUE!</v>
      </c>
      <c r="G160" t="str">
        <f t="shared" si="5"/>
        <v>42</v>
      </c>
    </row>
    <row r="161" spans="1:7" ht="20.399999999999999">
      <c r="A161" s="403" t="s">
        <v>26662</v>
      </c>
      <c r="B161">
        <v>4700</v>
      </c>
      <c r="C161" t="s">
        <v>26663</v>
      </c>
      <c r="D161">
        <v>385</v>
      </c>
      <c r="F161" s="415" t="e">
        <f t="shared" si="4"/>
        <v>#VALUE!</v>
      </c>
      <c r="G161" t="str">
        <f t="shared" si="5"/>
        <v>30</v>
      </c>
    </row>
    <row r="162" spans="1:7" ht="20.399999999999999">
      <c r="A162" s="403" t="s">
        <v>26664</v>
      </c>
      <c r="B162">
        <v>23200</v>
      </c>
      <c r="C162" t="s">
        <v>26665</v>
      </c>
      <c r="D162">
        <v>143</v>
      </c>
      <c r="F162" s="415" t="e">
        <f t="shared" si="4"/>
        <v>#VALUE!</v>
      </c>
      <c r="G162" t="str">
        <f t="shared" si="5"/>
        <v>42</v>
      </c>
    </row>
    <row r="163" spans="1:7" ht="20.399999999999999">
      <c r="A163" s="403" t="s">
        <v>26666</v>
      </c>
      <c r="B163">
        <v>140000</v>
      </c>
      <c r="C163" t="s">
        <v>26667</v>
      </c>
      <c r="D163">
        <v>53</v>
      </c>
      <c r="E163">
        <v>171116900</v>
      </c>
      <c r="F163" s="415" t="str">
        <f t="shared" si="4"/>
        <v>Í1+0zÈ0/Î</v>
      </c>
      <c r="G163" t="str">
        <f t="shared" si="5"/>
        <v>44</v>
      </c>
    </row>
    <row r="164" spans="1:7" ht="20.399999999999999">
      <c r="A164" s="403" t="s">
        <v>26668</v>
      </c>
      <c r="B164">
        <v>28000</v>
      </c>
      <c r="C164" t="s">
        <v>26669</v>
      </c>
      <c r="D164">
        <v>383</v>
      </c>
      <c r="F164" s="415" t="e">
        <f t="shared" si="4"/>
        <v>#VALUE!</v>
      </c>
      <c r="G164" t="str">
        <f t="shared" si="5"/>
        <v>42</v>
      </c>
    </row>
    <row r="165" spans="1:7" ht="20.399999999999999">
      <c r="A165" s="403" t="s">
        <v>26670</v>
      </c>
      <c r="B165">
        <v>72800</v>
      </c>
      <c r="C165" t="s">
        <v>26671</v>
      </c>
      <c r="D165">
        <v>399</v>
      </c>
      <c r="E165">
        <v>171111924</v>
      </c>
      <c r="F165" s="415" t="str">
        <f t="shared" si="4"/>
        <v>Í1++|È4@Î</v>
      </c>
      <c r="G165" t="str">
        <f t="shared" si="5"/>
        <v>24</v>
      </c>
    </row>
    <row r="166" spans="1:7" ht="20.399999999999999">
      <c r="A166" s="403" t="s">
        <v>26672</v>
      </c>
      <c r="B166">
        <v>143400</v>
      </c>
      <c r="C166" t="s">
        <v>26673</v>
      </c>
      <c r="D166">
        <v>363</v>
      </c>
      <c r="F166" s="415" t="e">
        <f t="shared" si="4"/>
        <v>#VALUE!</v>
      </c>
      <c r="G166" t="str">
        <f t="shared" si="5"/>
        <v>22</v>
      </c>
    </row>
    <row r="167" spans="1:7" ht="20.399999999999999">
      <c r="A167" s="403" t="s">
        <v>26674</v>
      </c>
      <c r="B167">
        <v>10400</v>
      </c>
      <c r="C167" t="s">
        <v>26675</v>
      </c>
      <c r="D167">
        <v>220</v>
      </c>
      <c r="E167">
        <v>171114161</v>
      </c>
      <c r="F167" s="415" t="str">
        <f t="shared" si="4"/>
        <v>Í1+.0È1&lt;Î</v>
      </c>
      <c r="G167" t="str">
        <f t="shared" si="5"/>
        <v>32</v>
      </c>
    </row>
    <row r="168" spans="1:7" ht="20.399999999999999">
      <c r="A168" s="403" t="s">
        <v>26676</v>
      </c>
      <c r="B168">
        <v>4700</v>
      </c>
      <c r="C168" t="s">
        <v>26677</v>
      </c>
      <c r="D168">
        <v>217</v>
      </c>
      <c r="E168">
        <v>171114158</v>
      </c>
      <c r="F168" s="415" t="str">
        <f t="shared" si="4"/>
        <v>Í1+./È8bÎ</v>
      </c>
      <c r="G168" t="str">
        <f t="shared" si="5"/>
        <v>32</v>
      </c>
    </row>
    <row r="169" spans="1:7" ht="20.399999999999999">
      <c r="A169" s="403" t="s">
        <v>26678</v>
      </c>
      <c r="B169">
        <v>66400</v>
      </c>
      <c r="C169" t="s">
        <v>26679</v>
      </c>
      <c r="D169">
        <v>219</v>
      </c>
      <c r="E169">
        <v>171114160</v>
      </c>
      <c r="F169" s="415" t="str">
        <f t="shared" si="4"/>
        <v>Í1+.0È06Î</v>
      </c>
      <c r="G169" t="str">
        <f t="shared" si="5"/>
        <v>32</v>
      </c>
    </row>
    <row r="170" spans="1:7" ht="20.399999999999999">
      <c r="A170" s="403" t="s">
        <v>26680</v>
      </c>
      <c r="B170">
        <v>8800</v>
      </c>
      <c r="C170" t="s">
        <v>26681</v>
      </c>
      <c r="D170">
        <v>218</v>
      </c>
      <c r="E170">
        <v>171114159</v>
      </c>
      <c r="F170" s="415" t="str">
        <f t="shared" si="4"/>
        <v>Í1+./È9hÎ</v>
      </c>
      <c r="G170" t="str">
        <f t="shared" si="5"/>
        <v>32</v>
      </c>
    </row>
    <row r="171" spans="1:7" ht="20.399999999999999">
      <c r="A171" s="403" t="s">
        <v>26682</v>
      </c>
      <c r="B171">
        <v>24800</v>
      </c>
      <c r="C171" t="s">
        <v>26683</v>
      </c>
      <c r="D171">
        <v>441</v>
      </c>
      <c r="E171">
        <v>171112126</v>
      </c>
      <c r="F171" s="415" t="str">
        <f t="shared" si="4"/>
        <v>Í1+,,È6DÎ</v>
      </c>
      <c r="G171" t="str">
        <f t="shared" si="5"/>
        <v>24</v>
      </c>
    </row>
    <row r="172" spans="1:7" ht="20.399999999999999">
      <c r="A172" s="403" t="s">
        <v>26684</v>
      </c>
      <c r="B172">
        <v>95200</v>
      </c>
      <c r="C172" t="s">
        <v>26685</v>
      </c>
      <c r="D172">
        <v>284</v>
      </c>
      <c r="E172">
        <v>171110572</v>
      </c>
      <c r="F172" s="415" t="str">
        <f t="shared" si="4"/>
        <v>Í1+*YÈ2sÎ</v>
      </c>
      <c r="G172" t="str">
        <f t="shared" si="5"/>
        <v>06</v>
      </c>
    </row>
    <row r="173" spans="1:7" ht="20.399999999999999">
      <c r="A173" s="403" t="s">
        <v>26686</v>
      </c>
      <c r="B173">
        <v>84000</v>
      </c>
      <c r="C173" t="s">
        <v>26687</v>
      </c>
      <c r="D173">
        <v>52</v>
      </c>
      <c r="E173">
        <v>171116899</v>
      </c>
      <c r="F173" s="415" t="str">
        <f t="shared" si="4"/>
        <v>Í1+0yÈ9aÎ</v>
      </c>
      <c r="G173" t="str">
        <f t="shared" si="5"/>
        <v>44</v>
      </c>
    </row>
    <row r="174" spans="1:7" ht="20.399999999999999">
      <c r="A174" s="403" t="s">
        <v>789</v>
      </c>
      <c r="B174">
        <v>13600</v>
      </c>
      <c r="C174" t="s">
        <v>790</v>
      </c>
      <c r="D174">
        <v>158</v>
      </c>
      <c r="F174" s="415" t="e">
        <f t="shared" si="4"/>
        <v>#VALUE!</v>
      </c>
      <c r="G174" t="str">
        <f t="shared" si="5"/>
        <v>12</v>
      </c>
    </row>
    <row r="175" spans="1:7" ht="20.399999999999999">
      <c r="A175" s="403" t="s">
        <v>18397</v>
      </c>
      <c r="B175">
        <v>13600</v>
      </c>
      <c r="C175" t="s">
        <v>26688</v>
      </c>
      <c r="D175">
        <v>202</v>
      </c>
      <c r="E175">
        <v>171114015</v>
      </c>
      <c r="F175" s="415" t="str">
        <f t="shared" si="4"/>
        <v>Í1+.!È5ÃÎ</v>
      </c>
      <c r="G175" t="str">
        <f t="shared" si="5"/>
        <v>32</v>
      </c>
    </row>
    <row r="176" spans="1:7" ht="20.399999999999999">
      <c r="A176" s="403" t="s">
        <v>26689</v>
      </c>
      <c r="B176">
        <v>12000</v>
      </c>
      <c r="C176" t="s">
        <v>26690</v>
      </c>
      <c r="D176">
        <v>598</v>
      </c>
      <c r="F176" s="415" t="e">
        <f t="shared" si="4"/>
        <v>#VALUE!</v>
      </c>
      <c r="G176" t="str">
        <f t="shared" si="5"/>
        <v>32</v>
      </c>
    </row>
    <row r="177" spans="1:7" ht="20.399999999999999">
      <c r="A177" s="403" t="s">
        <v>26691</v>
      </c>
      <c r="B177">
        <v>23200</v>
      </c>
      <c r="C177" t="s">
        <v>26692</v>
      </c>
      <c r="D177">
        <v>203</v>
      </c>
      <c r="E177">
        <v>171114014</v>
      </c>
      <c r="F177" s="415" t="str">
        <f t="shared" si="4"/>
        <v>Í1+.!È4yÎ</v>
      </c>
      <c r="G177" t="str">
        <f t="shared" si="5"/>
        <v>32</v>
      </c>
    </row>
    <row r="178" spans="1:7" ht="20.399999999999999">
      <c r="A178" s="403" t="s">
        <v>5622</v>
      </c>
      <c r="B178">
        <v>15200</v>
      </c>
      <c r="C178" t="s">
        <v>26693</v>
      </c>
      <c r="D178">
        <v>198</v>
      </c>
      <c r="E178">
        <v>171114019</v>
      </c>
      <c r="F178" s="415" t="str">
        <f t="shared" si="4"/>
        <v>Í1+.!È90Î</v>
      </c>
      <c r="G178" t="str">
        <f t="shared" si="5"/>
        <v>32</v>
      </c>
    </row>
    <row r="179" spans="1:7" ht="20.399999999999999">
      <c r="A179" s="403" t="s">
        <v>26694</v>
      </c>
      <c r="B179">
        <v>68000</v>
      </c>
      <c r="C179" t="s">
        <v>26695</v>
      </c>
      <c r="D179">
        <v>311</v>
      </c>
      <c r="E179">
        <v>171110590</v>
      </c>
      <c r="F179" s="415" t="str">
        <f t="shared" si="4"/>
        <v>Í1+*[È0oÎ</v>
      </c>
      <c r="G179" t="str">
        <f t="shared" si="5"/>
        <v>06</v>
      </c>
    </row>
    <row r="180" spans="1:7" ht="20.399999999999999">
      <c r="A180" s="403" t="s">
        <v>26696</v>
      </c>
      <c r="B180">
        <v>21600</v>
      </c>
      <c r="C180" t="s">
        <v>26697</v>
      </c>
      <c r="D180">
        <v>345</v>
      </c>
      <c r="E180">
        <v>171112069</v>
      </c>
      <c r="F180" s="415" t="str">
        <f t="shared" si="4"/>
        <v>Í1+,&amp;È9&gt;Î</v>
      </c>
      <c r="G180" t="str">
        <f t="shared" si="5"/>
        <v>24</v>
      </c>
    </row>
    <row r="181" spans="1:7" ht="20.399999999999999">
      <c r="A181" s="403" t="s">
        <v>26698</v>
      </c>
      <c r="B181">
        <v>330400</v>
      </c>
      <c r="C181" t="s">
        <v>26699</v>
      </c>
      <c r="D181">
        <v>565</v>
      </c>
      <c r="F181" s="415" t="e">
        <f t="shared" si="4"/>
        <v>#VALUE!</v>
      </c>
      <c r="G181" t="str">
        <f t="shared" si="5"/>
        <v>26</v>
      </c>
    </row>
    <row r="182" spans="1:7" ht="20.399999999999999">
      <c r="A182" s="403" t="s">
        <v>26700</v>
      </c>
      <c r="B182">
        <v>16800</v>
      </c>
      <c r="C182" t="s">
        <v>26701</v>
      </c>
      <c r="D182">
        <v>483</v>
      </c>
      <c r="F182" s="415" t="e">
        <f t="shared" si="4"/>
        <v>#VALUE!</v>
      </c>
      <c r="G182" t="str">
        <f t="shared" si="5"/>
        <v>32</v>
      </c>
    </row>
    <row r="183" spans="1:7" ht="20.399999999999999">
      <c r="A183" s="403" t="s">
        <v>26702</v>
      </c>
      <c r="B183">
        <v>48800</v>
      </c>
      <c r="C183" t="s">
        <v>26703</v>
      </c>
      <c r="D183">
        <v>585</v>
      </c>
      <c r="F183" s="415" t="e">
        <f t="shared" si="4"/>
        <v>#VALUE!</v>
      </c>
      <c r="G183" t="str">
        <f t="shared" si="5"/>
        <v>30</v>
      </c>
    </row>
    <row r="184" spans="1:7" ht="20.399999999999999">
      <c r="A184" s="403" t="s">
        <v>26704</v>
      </c>
      <c r="B184">
        <v>4700</v>
      </c>
      <c r="C184" t="s">
        <v>26705</v>
      </c>
      <c r="D184">
        <v>204</v>
      </c>
      <c r="E184">
        <v>171110530</v>
      </c>
      <c r="F184" s="415" t="str">
        <f t="shared" si="4"/>
        <v>Í1+*UÈ0WÎ</v>
      </c>
      <c r="G184" t="str">
        <f t="shared" si="5"/>
        <v>06</v>
      </c>
    </row>
    <row r="185" spans="1:7" ht="20.399999999999999">
      <c r="A185" s="403" t="s">
        <v>26706</v>
      </c>
      <c r="B185">
        <v>433000</v>
      </c>
      <c r="C185" t="s">
        <v>26707</v>
      </c>
      <c r="D185">
        <v>361</v>
      </c>
      <c r="F185" s="415" t="e">
        <f t="shared" si="4"/>
        <v>#VALUE!</v>
      </c>
      <c r="G185" t="str">
        <f t="shared" si="5"/>
        <v>22</v>
      </c>
    </row>
    <row r="186" spans="1:7" ht="20.399999999999999">
      <c r="A186" s="403" t="s">
        <v>26708</v>
      </c>
      <c r="B186">
        <v>77600</v>
      </c>
      <c r="C186" t="s">
        <v>26709</v>
      </c>
      <c r="D186">
        <v>544</v>
      </c>
      <c r="F186" s="415" t="e">
        <f t="shared" si="4"/>
        <v>#VALUE!</v>
      </c>
      <c r="G186" t="str">
        <f t="shared" si="5"/>
        <v>06</v>
      </c>
    </row>
    <row r="187" spans="1:7" ht="20.399999999999999">
      <c r="A187" s="403" t="s">
        <v>26710</v>
      </c>
      <c r="B187">
        <v>15200</v>
      </c>
      <c r="C187" t="s">
        <v>26711</v>
      </c>
      <c r="D187">
        <v>127</v>
      </c>
      <c r="E187">
        <v>171111986</v>
      </c>
      <c r="F187" s="415" t="str">
        <f t="shared" si="4"/>
        <v>Í1++ÆÈ6dÎ</v>
      </c>
      <c r="G187" t="str">
        <f t="shared" si="5"/>
        <v>24</v>
      </c>
    </row>
    <row r="188" spans="1:7" ht="20.399999999999999">
      <c r="A188" s="403" t="s">
        <v>26712</v>
      </c>
      <c r="B188">
        <v>3400</v>
      </c>
      <c r="C188" t="s">
        <v>26713</v>
      </c>
      <c r="D188">
        <v>531</v>
      </c>
      <c r="F188" s="415" t="e">
        <f t="shared" si="4"/>
        <v>#VALUE!</v>
      </c>
      <c r="G188" t="str">
        <f t="shared" si="5"/>
        <v>42</v>
      </c>
    </row>
    <row r="189" spans="1:7" ht="20.399999999999999">
      <c r="A189" s="403" t="s">
        <v>26714</v>
      </c>
      <c r="B189">
        <v>4700</v>
      </c>
      <c r="C189" t="s">
        <v>26715</v>
      </c>
      <c r="D189">
        <v>109</v>
      </c>
      <c r="E189">
        <v>171115835</v>
      </c>
      <c r="F189" s="415" t="str">
        <f t="shared" si="4"/>
        <v>Í1+/sÈ5.Î</v>
      </c>
      <c r="G189" t="str">
        <f t="shared" si="5"/>
        <v>38</v>
      </c>
    </row>
    <row r="190" spans="1:7" ht="20.399999999999999">
      <c r="A190" s="403" t="s">
        <v>26716</v>
      </c>
      <c r="B190">
        <v>10400</v>
      </c>
      <c r="C190" t="s">
        <v>26717</v>
      </c>
      <c r="D190">
        <v>62</v>
      </c>
      <c r="E190">
        <v>171114092</v>
      </c>
      <c r="F190" s="415" t="str">
        <f t="shared" si="4"/>
        <v>Í1+.)È2&amp;Î</v>
      </c>
      <c r="G190" t="str">
        <f t="shared" si="5"/>
        <v>32</v>
      </c>
    </row>
    <row r="191" spans="1:7" ht="20.399999999999999">
      <c r="A191" s="403" t="s">
        <v>26718</v>
      </c>
      <c r="B191">
        <v>29600</v>
      </c>
      <c r="C191" t="s">
        <v>26719</v>
      </c>
      <c r="D191">
        <v>596</v>
      </c>
      <c r="F191" s="415" t="e">
        <f t="shared" si="4"/>
        <v>#VALUE!</v>
      </c>
      <c r="G191" t="str">
        <f t="shared" si="5"/>
        <v>32</v>
      </c>
    </row>
    <row r="192" spans="1:7" ht="20.399999999999999">
      <c r="A192" s="403" t="s">
        <v>26720</v>
      </c>
      <c r="B192">
        <v>3400</v>
      </c>
      <c r="C192" t="s">
        <v>26721</v>
      </c>
      <c r="D192">
        <v>116</v>
      </c>
      <c r="E192">
        <v>171115841</v>
      </c>
      <c r="F192" s="415" t="str">
        <f t="shared" si="4"/>
        <v>Í1+/tÈ1ÅÎ</v>
      </c>
      <c r="G192" t="str">
        <f t="shared" si="5"/>
        <v>38</v>
      </c>
    </row>
    <row r="193" spans="1:7" ht="20.399999999999999">
      <c r="A193" s="403" t="s">
        <v>19312</v>
      </c>
      <c r="B193">
        <v>18400</v>
      </c>
      <c r="C193" t="s">
        <v>26722</v>
      </c>
      <c r="D193">
        <v>124</v>
      </c>
      <c r="E193">
        <v>171115847</v>
      </c>
      <c r="F193" s="415" t="str">
        <f t="shared" si="4"/>
        <v>Í1+/tÈ7&gt;Î</v>
      </c>
      <c r="G193" t="str">
        <f t="shared" si="5"/>
        <v>38</v>
      </c>
    </row>
    <row r="194" spans="1:7" ht="20.399999999999999">
      <c r="A194" s="403" t="s">
        <v>26723</v>
      </c>
      <c r="B194">
        <v>15200</v>
      </c>
      <c r="C194" t="s">
        <v>26724</v>
      </c>
      <c r="D194">
        <v>106</v>
      </c>
      <c r="E194">
        <v>171115833</v>
      </c>
      <c r="F194" s="415" t="str">
        <f t="shared" si="4"/>
        <v>Í1+/sÈ3"Î</v>
      </c>
      <c r="G194" t="str">
        <f t="shared" si="5"/>
        <v>38</v>
      </c>
    </row>
    <row r="195" spans="1:7" ht="20.399999999999999">
      <c r="A195" s="403" t="s">
        <v>26725</v>
      </c>
      <c r="B195">
        <v>16800</v>
      </c>
      <c r="C195" t="s">
        <v>26726</v>
      </c>
      <c r="D195">
        <v>94</v>
      </c>
      <c r="E195">
        <v>171115825</v>
      </c>
      <c r="F195" s="415" t="str">
        <f t="shared" ref="F195:F258" si="6">Code128(E195)</f>
        <v>Í1+/rÈ5*Î</v>
      </c>
      <c r="G195" t="str">
        <f t="shared" ref="G195:G258" si="7">LEFT(C195,2)</f>
        <v>38</v>
      </c>
    </row>
    <row r="196" spans="1:7" ht="20.399999999999999">
      <c r="A196" s="403" t="s">
        <v>26727</v>
      </c>
      <c r="B196">
        <v>32800</v>
      </c>
      <c r="C196" t="s">
        <v>26728</v>
      </c>
      <c r="D196">
        <v>380</v>
      </c>
      <c r="E196">
        <v>171110702</v>
      </c>
      <c r="F196" s="415" t="str">
        <f t="shared" si="6"/>
        <v>Í1+*fÈ2@Î</v>
      </c>
      <c r="G196" t="str">
        <f t="shared" si="7"/>
        <v>06</v>
      </c>
    </row>
    <row r="197" spans="1:7" ht="20.399999999999999">
      <c r="A197" s="403" t="s">
        <v>26729</v>
      </c>
      <c r="B197">
        <v>10400</v>
      </c>
      <c r="C197" t="s">
        <v>26730</v>
      </c>
      <c r="D197">
        <v>68</v>
      </c>
      <c r="F197" s="415" t="e">
        <f t="shared" si="6"/>
        <v>#VALUE!</v>
      </c>
      <c r="G197" t="str">
        <f t="shared" si="7"/>
        <v>30</v>
      </c>
    </row>
    <row r="198" spans="1:7" ht="20.399999999999999">
      <c r="A198" s="403" t="s">
        <v>26731</v>
      </c>
      <c r="B198">
        <v>3400</v>
      </c>
      <c r="C198" t="s">
        <v>26732</v>
      </c>
      <c r="D198">
        <v>359</v>
      </c>
      <c r="E198">
        <v>171115985</v>
      </c>
      <c r="F198" s="415" t="str">
        <f t="shared" si="6"/>
        <v>Í1+/ÆÈ5jÎ</v>
      </c>
      <c r="G198" t="str">
        <f t="shared" si="7"/>
        <v>38</v>
      </c>
    </row>
    <row r="199" spans="1:7" ht="20.399999999999999">
      <c r="A199" s="403" t="s">
        <v>26733</v>
      </c>
      <c r="B199">
        <v>3400</v>
      </c>
      <c r="C199" t="s">
        <v>26734</v>
      </c>
      <c r="D199">
        <v>360</v>
      </c>
      <c r="E199">
        <v>171115986</v>
      </c>
      <c r="F199" s="415" t="str">
        <f t="shared" si="6"/>
        <v>Í1+/ÆÈ6pÎ</v>
      </c>
      <c r="G199" t="str">
        <f t="shared" si="7"/>
        <v>38</v>
      </c>
    </row>
    <row r="200" spans="1:7" ht="20.399999999999999">
      <c r="A200" s="403" t="s">
        <v>26735</v>
      </c>
      <c r="B200">
        <v>18400</v>
      </c>
      <c r="C200" t="s">
        <v>26736</v>
      </c>
      <c r="D200">
        <v>149</v>
      </c>
      <c r="F200" s="415" t="e">
        <f t="shared" si="6"/>
        <v>#VALUE!</v>
      </c>
      <c r="G200" t="str">
        <f t="shared" si="7"/>
        <v>30</v>
      </c>
    </row>
    <row r="201" spans="1:7" ht="20.399999999999999">
      <c r="A201" s="403" t="s">
        <v>26737</v>
      </c>
      <c r="B201">
        <v>53600</v>
      </c>
      <c r="C201" t="s">
        <v>26738</v>
      </c>
      <c r="D201">
        <v>205</v>
      </c>
      <c r="E201">
        <v>171116803</v>
      </c>
      <c r="F201" s="415" t="str">
        <f t="shared" si="6"/>
        <v>Í1+0pÈ3ÄÎ</v>
      </c>
      <c r="G201" t="str">
        <f t="shared" si="7"/>
        <v>40</v>
      </c>
    </row>
    <row r="202" spans="1:7" ht="20.399999999999999">
      <c r="A202" s="403" t="s">
        <v>26739</v>
      </c>
      <c r="B202">
        <v>20000</v>
      </c>
      <c r="C202" t="s">
        <v>26740</v>
      </c>
      <c r="D202">
        <v>394</v>
      </c>
      <c r="F202" s="415" t="e">
        <f t="shared" si="6"/>
        <v>#VALUE!</v>
      </c>
      <c r="G202" t="str">
        <f t="shared" si="7"/>
        <v>42</v>
      </c>
    </row>
    <row r="203" spans="1:7" ht="20.399999999999999">
      <c r="A203" s="403" t="s">
        <v>26741</v>
      </c>
      <c r="B203">
        <v>12000</v>
      </c>
      <c r="C203" t="s">
        <v>26742</v>
      </c>
      <c r="D203">
        <v>94</v>
      </c>
      <c r="E203">
        <v>171110774</v>
      </c>
      <c r="F203" s="415" t="str">
        <f t="shared" si="6"/>
        <v>Í1+*mÈ4hÎ</v>
      </c>
      <c r="G203" t="str">
        <f t="shared" si="7"/>
        <v>06</v>
      </c>
    </row>
    <row r="204" spans="1:7" ht="20.399999999999999">
      <c r="A204" s="403" t="s">
        <v>26743</v>
      </c>
      <c r="B204">
        <v>26400</v>
      </c>
      <c r="C204" t="s">
        <v>26744</v>
      </c>
      <c r="D204">
        <v>52</v>
      </c>
      <c r="E204">
        <v>171113972</v>
      </c>
      <c r="F204" s="415" t="str">
        <f t="shared" si="6"/>
        <v>Í1+-ÅÈ2NÎ</v>
      </c>
      <c r="G204" t="str">
        <f t="shared" si="7"/>
        <v>32</v>
      </c>
    </row>
    <row r="205" spans="1:7" ht="20.399999999999999">
      <c r="A205" s="403" t="s">
        <v>26745</v>
      </c>
      <c r="B205">
        <v>199200</v>
      </c>
      <c r="C205" t="s">
        <v>26746</v>
      </c>
      <c r="D205">
        <v>559</v>
      </c>
      <c r="F205" s="415" t="e">
        <f t="shared" si="6"/>
        <v>#VALUE!</v>
      </c>
      <c r="G205" t="str">
        <f t="shared" si="7"/>
        <v>26</v>
      </c>
    </row>
    <row r="206" spans="1:7" ht="20.399999999999999">
      <c r="A206" s="403" t="s">
        <v>26747</v>
      </c>
      <c r="B206">
        <v>40800</v>
      </c>
      <c r="C206" t="s">
        <v>26748</v>
      </c>
      <c r="D206">
        <v>395</v>
      </c>
      <c r="E206">
        <v>171111168</v>
      </c>
      <c r="F206" s="415" t="str">
        <f t="shared" si="6"/>
        <v>Í1++0È8]Î</v>
      </c>
      <c r="G206" t="str">
        <f t="shared" si="7"/>
        <v>26</v>
      </c>
    </row>
    <row r="207" spans="1:7" ht="20.399999999999999">
      <c r="A207" s="403" t="s">
        <v>26749</v>
      </c>
      <c r="B207">
        <v>77600</v>
      </c>
      <c r="C207" t="s">
        <v>26750</v>
      </c>
      <c r="D207">
        <v>84</v>
      </c>
      <c r="E207">
        <v>171108884</v>
      </c>
      <c r="F207" s="415" t="str">
        <f t="shared" si="6"/>
        <v>Í1+(xÈ4'Î</v>
      </c>
      <c r="G207" t="str">
        <f t="shared" si="7"/>
        <v>16</v>
      </c>
    </row>
    <row r="208" spans="1:7" ht="20.399999999999999">
      <c r="A208" s="403" t="s">
        <v>26751</v>
      </c>
      <c r="B208">
        <v>7200</v>
      </c>
      <c r="C208" t="s">
        <v>26752</v>
      </c>
      <c r="D208">
        <v>329</v>
      </c>
      <c r="F208" s="415" t="e">
        <f t="shared" si="6"/>
        <v>#VALUE!</v>
      </c>
      <c r="G208" t="str">
        <f t="shared" si="7"/>
        <v>42</v>
      </c>
    </row>
    <row r="209" spans="1:7" ht="20.399999999999999">
      <c r="A209" s="403" t="s">
        <v>26753</v>
      </c>
      <c r="B209">
        <v>3400</v>
      </c>
      <c r="C209" t="s">
        <v>26754</v>
      </c>
      <c r="D209">
        <v>328</v>
      </c>
      <c r="F209" s="415" t="e">
        <f t="shared" si="6"/>
        <v>#VALUE!</v>
      </c>
      <c r="G209" t="str">
        <f t="shared" si="7"/>
        <v>42</v>
      </c>
    </row>
    <row r="210" spans="1:7" ht="20.399999999999999">
      <c r="A210" s="403" t="s">
        <v>26755</v>
      </c>
      <c r="B210">
        <v>39200</v>
      </c>
      <c r="C210" t="s">
        <v>26756</v>
      </c>
      <c r="D210">
        <v>296</v>
      </c>
      <c r="E210">
        <v>171111911</v>
      </c>
      <c r="F210" s="415" t="str">
        <f t="shared" si="6"/>
        <v>Í1++{È1*Î</v>
      </c>
      <c r="G210" t="str">
        <f t="shared" si="7"/>
        <v>24</v>
      </c>
    </row>
    <row r="211" spans="1:7" ht="20.399999999999999">
      <c r="A211" s="403" t="s">
        <v>26757</v>
      </c>
      <c r="B211">
        <v>2100</v>
      </c>
      <c r="C211" t="s">
        <v>26758</v>
      </c>
      <c r="D211">
        <v>330</v>
      </c>
      <c r="F211" s="415" t="e">
        <f t="shared" si="6"/>
        <v>#VALUE!</v>
      </c>
      <c r="G211" t="str">
        <f t="shared" si="7"/>
        <v>42</v>
      </c>
    </row>
    <row r="212" spans="1:7" ht="20.399999999999999">
      <c r="A212" s="403" t="s">
        <v>26759</v>
      </c>
      <c r="B212">
        <v>7200</v>
      </c>
      <c r="C212" t="s">
        <v>26760</v>
      </c>
      <c r="D212">
        <v>449</v>
      </c>
      <c r="F212" s="415" t="e">
        <f t="shared" si="6"/>
        <v>#VALUE!</v>
      </c>
      <c r="G212" t="str">
        <f t="shared" si="7"/>
        <v>42</v>
      </c>
    </row>
    <row r="213" spans="1:7" ht="20.399999999999999">
      <c r="A213" s="403" t="s">
        <v>26761</v>
      </c>
      <c r="B213">
        <v>20000</v>
      </c>
      <c r="C213" t="s">
        <v>26762</v>
      </c>
      <c r="D213">
        <v>65</v>
      </c>
      <c r="E213">
        <v>171116700</v>
      </c>
      <c r="F213" s="415" t="str">
        <f t="shared" si="6"/>
        <v>Í1+0fÈ0FÎ</v>
      </c>
      <c r="G213" t="str">
        <f t="shared" si="7"/>
        <v>40</v>
      </c>
    </row>
    <row r="214" spans="1:7" ht="20.399999999999999">
      <c r="A214" s="403" t="s">
        <v>26763</v>
      </c>
      <c r="B214">
        <v>3400</v>
      </c>
      <c r="C214" t="s">
        <v>26764</v>
      </c>
      <c r="D214">
        <v>74</v>
      </c>
      <c r="F214" s="415" t="e">
        <f t="shared" si="6"/>
        <v>#VALUE!</v>
      </c>
      <c r="G214" t="str">
        <f t="shared" si="7"/>
        <v>42</v>
      </c>
    </row>
    <row r="215" spans="1:7" ht="20.399999999999999">
      <c r="A215" s="403" t="s">
        <v>26765</v>
      </c>
      <c r="B215">
        <v>16800</v>
      </c>
      <c r="C215" t="s">
        <v>26766</v>
      </c>
      <c r="D215">
        <v>72</v>
      </c>
      <c r="F215" s="415" t="e">
        <f t="shared" si="6"/>
        <v>#VALUE!</v>
      </c>
      <c r="G215" t="str">
        <f t="shared" si="7"/>
        <v>42</v>
      </c>
    </row>
    <row r="216" spans="1:7" ht="20.399999999999999">
      <c r="A216" s="403" t="s">
        <v>26767</v>
      </c>
      <c r="B216">
        <v>18400</v>
      </c>
      <c r="C216" t="s">
        <v>26768</v>
      </c>
      <c r="D216">
        <v>401</v>
      </c>
      <c r="E216">
        <v>171114903</v>
      </c>
      <c r="F216" s="415" t="str">
        <f t="shared" si="6"/>
        <v>Í1+.zÈ3;Î</v>
      </c>
      <c r="G216" t="str">
        <f t="shared" si="7"/>
        <v>34</v>
      </c>
    </row>
    <row r="217" spans="1:7" ht="20.399999999999999">
      <c r="A217" s="403" t="s">
        <v>26769</v>
      </c>
      <c r="B217">
        <v>8800</v>
      </c>
      <c r="C217" t="s">
        <v>26770</v>
      </c>
      <c r="D217">
        <v>311</v>
      </c>
      <c r="E217">
        <v>171111976</v>
      </c>
      <c r="F217" s="415" t="str">
        <f t="shared" si="6"/>
        <v>Í1++ÅÈ6`Î</v>
      </c>
      <c r="G217" t="str">
        <f t="shared" si="7"/>
        <v>24</v>
      </c>
    </row>
    <row r="218" spans="1:7" ht="20.399999999999999">
      <c r="A218" s="403" t="s">
        <v>26771</v>
      </c>
      <c r="B218">
        <v>247200</v>
      </c>
      <c r="C218" t="s">
        <v>26772</v>
      </c>
      <c r="D218">
        <v>403</v>
      </c>
      <c r="E218">
        <v>171111857</v>
      </c>
      <c r="F218" s="415" t="str">
        <f t="shared" si="6"/>
        <v>Í1++uÈ76Î</v>
      </c>
      <c r="G218" t="str">
        <f t="shared" si="7"/>
        <v>24</v>
      </c>
    </row>
    <row r="219" spans="1:7" ht="20.399999999999999">
      <c r="A219" s="403" t="s">
        <v>26773</v>
      </c>
      <c r="B219">
        <v>15200</v>
      </c>
      <c r="C219" t="s">
        <v>26774</v>
      </c>
      <c r="D219">
        <v>250</v>
      </c>
      <c r="F219" s="415" t="e">
        <f t="shared" si="6"/>
        <v>#VALUE!</v>
      </c>
      <c r="G219" t="str">
        <f t="shared" si="7"/>
        <v>30</v>
      </c>
    </row>
    <row r="220" spans="1:7" ht="20.399999999999999">
      <c r="A220" s="403" t="s">
        <v>26775</v>
      </c>
      <c r="B220">
        <v>18400</v>
      </c>
      <c r="C220" t="s">
        <v>26776</v>
      </c>
      <c r="D220">
        <v>316</v>
      </c>
      <c r="E220">
        <v>171109770</v>
      </c>
      <c r="F220" s="415" t="str">
        <f t="shared" si="6"/>
        <v>Í1+)mÈ0MÎ</v>
      </c>
      <c r="G220" t="str">
        <f t="shared" si="7"/>
        <v>36</v>
      </c>
    </row>
    <row r="221" spans="1:7" ht="20.399999999999999">
      <c r="A221" s="403" t="s">
        <v>26777</v>
      </c>
      <c r="B221">
        <v>32800</v>
      </c>
      <c r="C221" t="s">
        <v>26778</v>
      </c>
      <c r="D221">
        <v>435</v>
      </c>
      <c r="E221">
        <v>171110730</v>
      </c>
      <c r="F221" s="415" t="str">
        <f t="shared" si="6"/>
        <v>Í1+*iÈ0@Î</v>
      </c>
      <c r="G221" t="str">
        <f t="shared" si="7"/>
        <v>06</v>
      </c>
    </row>
    <row r="222" spans="1:7" ht="20.399999999999999">
      <c r="A222" s="403" t="s">
        <v>26779</v>
      </c>
      <c r="B222">
        <v>34400</v>
      </c>
      <c r="C222" t="s">
        <v>26780</v>
      </c>
      <c r="D222">
        <v>507</v>
      </c>
      <c r="F222" s="415" t="e">
        <f t="shared" si="6"/>
        <v>#VALUE!</v>
      </c>
      <c r="G222" t="str">
        <f t="shared" si="7"/>
        <v>06</v>
      </c>
    </row>
    <row r="223" spans="1:7" ht="20.399999999999999">
      <c r="A223" s="403" t="s">
        <v>26781</v>
      </c>
      <c r="B223">
        <v>172000</v>
      </c>
      <c r="C223" t="s">
        <v>26782</v>
      </c>
      <c r="D223">
        <v>330</v>
      </c>
      <c r="E223">
        <v>171111064</v>
      </c>
      <c r="F223" s="415" t="str">
        <f t="shared" si="6"/>
        <v>Í1++&amp;È4ÈÎ</v>
      </c>
      <c r="G223" t="str">
        <f t="shared" si="7"/>
        <v>26</v>
      </c>
    </row>
    <row r="224" spans="1:7" ht="20.399999999999999">
      <c r="A224" s="403" t="s">
        <v>26783</v>
      </c>
      <c r="B224">
        <v>7200</v>
      </c>
      <c r="C224" t="s">
        <v>26784</v>
      </c>
      <c r="D224">
        <v>412</v>
      </c>
      <c r="F224" s="415" t="e">
        <f t="shared" si="6"/>
        <v>#VALUE!</v>
      </c>
      <c r="G224" t="str">
        <f t="shared" si="7"/>
        <v>42</v>
      </c>
    </row>
    <row r="225" spans="1:7" ht="20.399999999999999">
      <c r="A225" s="403" t="s">
        <v>628</v>
      </c>
      <c r="B225">
        <v>31200</v>
      </c>
      <c r="C225" t="s">
        <v>629</v>
      </c>
      <c r="D225">
        <v>180</v>
      </c>
      <c r="F225" s="415" t="e">
        <f t="shared" si="6"/>
        <v>#VALUE!</v>
      </c>
      <c r="G225" t="str">
        <f t="shared" si="7"/>
        <v>12</v>
      </c>
    </row>
    <row r="226" spans="1:7" ht="20.399999999999999">
      <c r="A226" s="403" t="s">
        <v>26785</v>
      </c>
      <c r="B226">
        <v>18400</v>
      </c>
      <c r="C226" t="s">
        <v>26786</v>
      </c>
      <c r="D226">
        <v>68</v>
      </c>
      <c r="F226" s="415" t="e">
        <f t="shared" si="6"/>
        <v>#VALUE!</v>
      </c>
      <c r="G226" t="str">
        <f t="shared" si="7"/>
        <v>42</v>
      </c>
    </row>
    <row r="227" spans="1:7" ht="20.399999999999999">
      <c r="A227" s="403" t="s">
        <v>26787</v>
      </c>
      <c r="B227">
        <v>32800</v>
      </c>
      <c r="C227" t="s">
        <v>26788</v>
      </c>
      <c r="D227">
        <v>466</v>
      </c>
      <c r="F227" s="415" t="e">
        <f t="shared" si="6"/>
        <v>#VALUE!</v>
      </c>
      <c r="G227" t="str">
        <f t="shared" si="7"/>
        <v>30</v>
      </c>
    </row>
    <row r="228" spans="1:7" ht="20.399999999999999">
      <c r="A228" s="403" t="s">
        <v>26789</v>
      </c>
      <c r="B228">
        <v>109800</v>
      </c>
      <c r="C228" t="s">
        <v>26790</v>
      </c>
      <c r="D228">
        <v>324</v>
      </c>
      <c r="F228" s="415" t="e">
        <f t="shared" si="6"/>
        <v>#VALUE!</v>
      </c>
      <c r="G228" t="str">
        <f t="shared" si="7"/>
        <v>22</v>
      </c>
    </row>
    <row r="229" spans="1:7" ht="20.399999999999999">
      <c r="A229" s="403" t="s">
        <v>26791</v>
      </c>
      <c r="B229">
        <v>7200</v>
      </c>
      <c r="C229" t="s">
        <v>26792</v>
      </c>
      <c r="D229">
        <v>78</v>
      </c>
      <c r="E229">
        <v>171109979</v>
      </c>
      <c r="F229" s="415" t="str">
        <f t="shared" si="6"/>
        <v>Í1+)ÅÈ9lÎ</v>
      </c>
      <c r="G229" t="str">
        <f t="shared" si="7"/>
        <v>36</v>
      </c>
    </row>
    <row r="230" spans="1:7" ht="20.399999999999999">
      <c r="A230" s="403" t="s">
        <v>26793</v>
      </c>
      <c r="B230">
        <v>15200</v>
      </c>
      <c r="C230" t="s">
        <v>26794</v>
      </c>
      <c r="D230">
        <v>16</v>
      </c>
      <c r="E230">
        <v>171115787</v>
      </c>
      <c r="F230" s="415" t="str">
        <f t="shared" si="6"/>
        <v>Í1+/nÈ7&amp;Î</v>
      </c>
      <c r="G230" t="str">
        <f t="shared" si="7"/>
        <v>38</v>
      </c>
    </row>
    <row r="231" spans="1:7" ht="20.399999999999999">
      <c r="A231" s="403" t="s">
        <v>11212</v>
      </c>
      <c r="B231">
        <v>18400</v>
      </c>
      <c r="C231" t="s">
        <v>26795</v>
      </c>
      <c r="D231">
        <v>107</v>
      </c>
      <c r="E231">
        <v>171116718</v>
      </c>
      <c r="F231" s="415" t="str">
        <f t="shared" si="6"/>
        <v>Í1+0gÈ8zÎ</v>
      </c>
      <c r="G231" t="str">
        <f t="shared" si="7"/>
        <v>40</v>
      </c>
    </row>
    <row r="232" spans="1:7" ht="20.399999999999999">
      <c r="A232" s="403" t="s">
        <v>26796</v>
      </c>
      <c r="B232">
        <v>50400</v>
      </c>
      <c r="C232" t="s">
        <v>26797</v>
      </c>
      <c r="D232">
        <v>422</v>
      </c>
      <c r="E232">
        <v>171111928</v>
      </c>
      <c r="F232" s="415" t="str">
        <f t="shared" si="6"/>
        <v>Í1++|È8XÎ</v>
      </c>
      <c r="G232" t="str">
        <f t="shared" si="7"/>
        <v>24</v>
      </c>
    </row>
    <row r="233" spans="1:7" ht="20.399999999999999">
      <c r="A233" s="403" t="s">
        <v>26798</v>
      </c>
      <c r="B233">
        <v>56800</v>
      </c>
      <c r="C233" t="s">
        <v>26799</v>
      </c>
      <c r="D233">
        <v>265</v>
      </c>
      <c r="F233" s="415" t="e">
        <f t="shared" si="6"/>
        <v>#VALUE!</v>
      </c>
      <c r="G233" t="str">
        <f t="shared" si="7"/>
        <v>30</v>
      </c>
    </row>
    <row r="234" spans="1:7" ht="20.399999999999999">
      <c r="A234" s="403" t="s">
        <v>26800</v>
      </c>
      <c r="B234">
        <v>23200</v>
      </c>
      <c r="C234" t="s">
        <v>26801</v>
      </c>
      <c r="D234">
        <v>108</v>
      </c>
      <c r="E234">
        <v>171115834</v>
      </c>
      <c r="F234" s="415" t="str">
        <f t="shared" si="6"/>
        <v>Í1+/sÈ4(Î</v>
      </c>
      <c r="G234" t="str">
        <f t="shared" si="7"/>
        <v>38</v>
      </c>
    </row>
    <row r="235" spans="1:7" ht="20.399999999999999">
      <c r="A235" s="403" t="s">
        <v>26802</v>
      </c>
      <c r="B235">
        <v>42400</v>
      </c>
      <c r="C235" t="s">
        <v>26803</v>
      </c>
      <c r="D235">
        <v>214</v>
      </c>
      <c r="E235">
        <v>171110612</v>
      </c>
      <c r="F235" s="415" t="str">
        <f t="shared" si="6"/>
        <v>Í1+*]È2ÇÎ</v>
      </c>
      <c r="G235" t="str">
        <f t="shared" si="7"/>
        <v>06</v>
      </c>
    </row>
    <row r="236" spans="1:7" ht="20.399999999999999">
      <c r="A236" s="403" t="s">
        <v>26804</v>
      </c>
      <c r="B236">
        <v>26400</v>
      </c>
      <c r="C236" t="s">
        <v>26805</v>
      </c>
      <c r="D236">
        <v>258</v>
      </c>
      <c r="F236" s="415" t="e">
        <f t="shared" si="6"/>
        <v>#VALUE!</v>
      </c>
      <c r="G236" t="str">
        <f t="shared" si="7"/>
        <v>30</v>
      </c>
    </row>
    <row r="237" spans="1:7" ht="20.399999999999999">
      <c r="A237" s="403" t="s">
        <v>26806</v>
      </c>
      <c r="B237">
        <v>18400</v>
      </c>
      <c r="C237" t="s">
        <v>26807</v>
      </c>
      <c r="D237">
        <v>27</v>
      </c>
      <c r="E237">
        <v>171115791</v>
      </c>
      <c r="F237" s="415" t="str">
        <f t="shared" si="6"/>
        <v>Í1+/oÈ1mÎ</v>
      </c>
      <c r="G237" t="str">
        <f t="shared" si="7"/>
        <v>38</v>
      </c>
    </row>
    <row r="238" spans="1:7" ht="20.399999999999999">
      <c r="A238" s="403" t="s">
        <v>26808</v>
      </c>
      <c r="B238">
        <v>2100</v>
      </c>
      <c r="C238" t="s">
        <v>26809</v>
      </c>
      <c r="D238">
        <v>159</v>
      </c>
      <c r="F238" s="415" t="e">
        <f t="shared" si="6"/>
        <v>#VALUE!</v>
      </c>
      <c r="G238" t="str">
        <f t="shared" si="7"/>
        <v>42</v>
      </c>
    </row>
    <row r="239" spans="1:7" ht="20.399999999999999">
      <c r="A239" s="403" t="s">
        <v>26810</v>
      </c>
      <c r="B239">
        <v>15200</v>
      </c>
      <c r="C239" t="s">
        <v>26811</v>
      </c>
      <c r="D239">
        <v>119</v>
      </c>
      <c r="F239" s="415" t="e">
        <f t="shared" si="6"/>
        <v>#VALUE!</v>
      </c>
      <c r="G239" t="str">
        <f t="shared" si="7"/>
        <v>42</v>
      </c>
    </row>
    <row r="240" spans="1:7" ht="20.399999999999999">
      <c r="A240" s="403" t="s">
        <v>26812</v>
      </c>
      <c r="B240">
        <v>20000</v>
      </c>
      <c r="C240" t="s">
        <v>26813</v>
      </c>
      <c r="D240">
        <v>323</v>
      </c>
      <c r="E240">
        <v>171114839</v>
      </c>
      <c r="F240" s="415" t="str">
        <f t="shared" si="6"/>
        <v>Í1+.sÈ9CÎ</v>
      </c>
      <c r="G240" t="str">
        <f t="shared" si="7"/>
        <v>34</v>
      </c>
    </row>
    <row r="241" spans="1:7" ht="20.399999999999999">
      <c r="A241" s="403" t="s">
        <v>26814</v>
      </c>
      <c r="B241">
        <v>16800</v>
      </c>
      <c r="C241" t="s">
        <v>26815</v>
      </c>
      <c r="D241">
        <v>452</v>
      </c>
      <c r="E241">
        <v>171116028</v>
      </c>
      <c r="F241" s="415" t="str">
        <f t="shared" si="6"/>
        <v>Í1+0"È84Î</v>
      </c>
      <c r="G241" t="str">
        <f t="shared" si="7"/>
        <v>38</v>
      </c>
    </row>
    <row r="242" spans="1:7" ht="20.399999999999999">
      <c r="A242" s="403" t="s">
        <v>26816</v>
      </c>
      <c r="B242">
        <v>52000</v>
      </c>
      <c r="C242" t="s">
        <v>26817</v>
      </c>
      <c r="D242">
        <v>283</v>
      </c>
      <c r="F242" s="415" t="e">
        <f t="shared" si="6"/>
        <v>#VALUE!</v>
      </c>
      <c r="G242" t="str">
        <f t="shared" si="7"/>
        <v>30</v>
      </c>
    </row>
    <row r="243" spans="1:7" ht="20.399999999999999">
      <c r="A243" s="403" t="s">
        <v>26818</v>
      </c>
      <c r="B243">
        <v>12000</v>
      </c>
      <c r="C243" t="s">
        <v>26819</v>
      </c>
      <c r="D243">
        <v>227</v>
      </c>
      <c r="E243">
        <v>171114168</v>
      </c>
      <c r="F243" s="415" t="str">
        <f t="shared" si="6"/>
        <v>Í1+.0È8fÎ</v>
      </c>
      <c r="G243" t="str">
        <f t="shared" si="7"/>
        <v>32</v>
      </c>
    </row>
    <row r="244" spans="1:7" ht="20.399999999999999">
      <c r="A244" s="403" t="s">
        <v>26820</v>
      </c>
      <c r="B244">
        <v>48800</v>
      </c>
      <c r="C244" t="s">
        <v>26821</v>
      </c>
      <c r="D244">
        <v>174</v>
      </c>
      <c r="E244">
        <v>171108774</v>
      </c>
      <c r="F244" s="415" t="str">
        <f t="shared" si="6"/>
        <v>Í1+(mÈ4bÎ</v>
      </c>
      <c r="G244" t="str">
        <f t="shared" si="7"/>
        <v>16</v>
      </c>
    </row>
    <row r="245" spans="1:7" ht="20.399999999999999">
      <c r="A245" s="403" t="s">
        <v>9244</v>
      </c>
      <c r="B245">
        <v>34400</v>
      </c>
      <c r="C245" t="s">
        <v>3565</v>
      </c>
      <c r="D245">
        <v>57</v>
      </c>
      <c r="F245" s="415" t="e">
        <f t="shared" si="6"/>
        <v>#VALUE!</v>
      </c>
      <c r="G245" t="str">
        <f t="shared" si="7"/>
        <v>12</v>
      </c>
    </row>
    <row r="246" spans="1:7" ht="20.399999999999999">
      <c r="A246" s="403" t="s">
        <v>26822</v>
      </c>
      <c r="B246">
        <v>40800</v>
      </c>
      <c r="C246" t="s">
        <v>26823</v>
      </c>
      <c r="D246">
        <v>96</v>
      </c>
      <c r="F246" s="415" t="e">
        <f t="shared" si="6"/>
        <v>#VALUE!</v>
      </c>
      <c r="G246" t="str">
        <f t="shared" si="7"/>
        <v>30</v>
      </c>
    </row>
    <row r="247" spans="1:7" ht="20.399999999999999">
      <c r="A247" s="403" t="s">
        <v>552</v>
      </c>
      <c r="B247">
        <v>21600</v>
      </c>
      <c r="C247" t="s">
        <v>553</v>
      </c>
      <c r="D247">
        <v>185</v>
      </c>
      <c r="F247" s="415" t="e">
        <f t="shared" si="6"/>
        <v>#VALUE!</v>
      </c>
      <c r="G247" t="str">
        <f t="shared" si="7"/>
        <v>12</v>
      </c>
    </row>
    <row r="248" spans="1:7" ht="20.399999999999999">
      <c r="A248" s="403" t="s">
        <v>26824</v>
      </c>
      <c r="B248">
        <v>16800</v>
      </c>
      <c r="C248" t="s">
        <v>26825</v>
      </c>
      <c r="D248">
        <v>162</v>
      </c>
      <c r="E248">
        <v>171114694</v>
      </c>
      <c r="F248" s="415" t="str">
        <f t="shared" si="6"/>
        <v>Í1+.eÈ4TÎ</v>
      </c>
      <c r="G248" t="str">
        <f t="shared" si="7"/>
        <v>34</v>
      </c>
    </row>
    <row r="249" spans="1:7" ht="20.399999999999999">
      <c r="A249" s="403" t="s">
        <v>26826</v>
      </c>
      <c r="B249">
        <v>12000</v>
      </c>
      <c r="C249" t="s">
        <v>26827</v>
      </c>
      <c r="D249">
        <v>336</v>
      </c>
      <c r="E249">
        <v>171108658</v>
      </c>
      <c r="F249" s="415" t="str">
        <f t="shared" si="6"/>
        <v>Í1+(aÈ8JÎ</v>
      </c>
      <c r="G249" t="str">
        <f t="shared" si="7"/>
        <v>16</v>
      </c>
    </row>
    <row r="250" spans="1:7" ht="20.399999999999999">
      <c r="A250" s="403" t="s">
        <v>26828</v>
      </c>
      <c r="B250">
        <v>7200</v>
      </c>
      <c r="C250" t="s">
        <v>26829</v>
      </c>
      <c r="D250">
        <v>127</v>
      </c>
      <c r="E250">
        <v>171109931</v>
      </c>
      <c r="F250" s="415" t="str">
        <f t="shared" si="6"/>
        <v>Í1+)}È1,Î</v>
      </c>
      <c r="G250" t="str">
        <f t="shared" si="7"/>
        <v>36</v>
      </c>
    </row>
    <row r="251" spans="1:7" ht="20.399999999999999">
      <c r="A251" s="403" t="s">
        <v>26830</v>
      </c>
      <c r="B251">
        <v>20000</v>
      </c>
      <c r="C251" t="s">
        <v>26831</v>
      </c>
      <c r="D251">
        <v>254</v>
      </c>
      <c r="E251">
        <v>171114776</v>
      </c>
      <c r="F251" s="415" t="str">
        <f t="shared" si="6"/>
        <v>Í1+.mÈ6ÄÎ</v>
      </c>
      <c r="G251" t="str">
        <f t="shared" si="7"/>
        <v>34</v>
      </c>
    </row>
    <row r="252" spans="1:7" ht="20.399999999999999">
      <c r="A252" s="403" t="s">
        <v>26832</v>
      </c>
      <c r="B252">
        <v>13600</v>
      </c>
      <c r="C252" t="s">
        <v>26833</v>
      </c>
      <c r="D252">
        <v>510</v>
      </c>
      <c r="F252" s="415" t="e">
        <f t="shared" si="6"/>
        <v>#VALUE!</v>
      </c>
      <c r="G252" t="str">
        <f t="shared" si="7"/>
        <v>30</v>
      </c>
    </row>
    <row r="253" spans="1:7" ht="20.399999999999999">
      <c r="A253" s="403" t="s">
        <v>26834</v>
      </c>
      <c r="B253">
        <v>52000</v>
      </c>
      <c r="C253" t="s">
        <v>26835</v>
      </c>
      <c r="D253">
        <v>271</v>
      </c>
      <c r="E253">
        <v>171111307</v>
      </c>
      <c r="F253" s="415" t="str">
        <f t="shared" si="6"/>
        <v>Í1++&gt;È7(Î</v>
      </c>
      <c r="G253" t="str">
        <f t="shared" si="7"/>
        <v>26</v>
      </c>
    </row>
    <row r="254" spans="1:7" ht="20.399999999999999">
      <c r="A254" s="403" t="s">
        <v>26836</v>
      </c>
      <c r="B254">
        <v>15200</v>
      </c>
      <c r="C254" t="s">
        <v>26837</v>
      </c>
      <c r="D254">
        <v>385</v>
      </c>
      <c r="E254">
        <v>171111069</v>
      </c>
      <c r="F254" s="415" t="str">
        <f t="shared" si="6"/>
        <v>Í1++&amp;È9;Î</v>
      </c>
      <c r="G254" t="str">
        <f t="shared" si="7"/>
        <v>26</v>
      </c>
    </row>
    <row r="255" spans="1:7" ht="20.399999999999999">
      <c r="A255" s="403" t="s">
        <v>26838</v>
      </c>
      <c r="B255">
        <v>7200</v>
      </c>
      <c r="C255" t="s">
        <v>26839</v>
      </c>
      <c r="D255">
        <v>38</v>
      </c>
      <c r="E255">
        <v>171114069</v>
      </c>
      <c r="F255" s="415" t="str">
        <f t="shared" si="6"/>
        <v>Í1+.&amp;È9DÎ</v>
      </c>
      <c r="G255" t="str">
        <f t="shared" si="7"/>
        <v>32</v>
      </c>
    </row>
    <row r="256" spans="1:7" ht="20.399999999999999">
      <c r="A256" s="403" t="s">
        <v>26840</v>
      </c>
      <c r="B256">
        <v>29600</v>
      </c>
      <c r="C256" t="s">
        <v>26841</v>
      </c>
      <c r="D256">
        <v>249</v>
      </c>
      <c r="E256">
        <v>171114188</v>
      </c>
      <c r="F256" s="415" t="str">
        <f t="shared" si="6"/>
        <v>Í1+.2È8nÎ</v>
      </c>
      <c r="G256" t="str">
        <f t="shared" si="7"/>
        <v>32</v>
      </c>
    </row>
    <row r="257" spans="1:7" ht="20.399999999999999">
      <c r="A257" s="403" t="s">
        <v>26842</v>
      </c>
      <c r="B257">
        <v>20000</v>
      </c>
      <c r="C257" t="s">
        <v>26843</v>
      </c>
      <c r="D257">
        <v>343</v>
      </c>
      <c r="E257">
        <v>171109748</v>
      </c>
      <c r="F257" s="415" t="str">
        <f t="shared" si="6"/>
        <v>Í1+)jÈ8qÎ</v>
      </c>
      <c r="G257" t="str">
        <f t="shared" si="7"/>
        <v>36</v>
      </c>
    </row>
    <row r="258" spans="1:7" ht="20.399999999999999">
      <c r="A258" s="403" t="s">
        <v>26844</v>
      </c>
      <c r="B258">
        <v>39200</v>
      </c>
      <c r="C258" t="s">
        <v>26845</v>
      </c>
      <c r="D258">
        <v>470</v>
      </c>
      <c r="F258" s="415" t="e">
        <f t="shared" si="6"/>
        <v>#VALUE!</v>
      </c>
      <c r="G258" t="str">
        <f t="shared" si="7"/>
        <v>30</v>
      </c>
    </row>
    <row r="259" spans="1:7" ht="20.399999999999999">
      <c r="A259" s="403" t="s">
        <v>26846</v>
      </c>
      <c r="B259">
        <v>40800</v>
      </c>
      <c r="C259" t="s">
        <v>26847</v>
      </c>
      <c r="D259">
        <v>479</v>
      </c>
      <c r="E259">
        <v>171114401</v>
      </c>
      <c r="F259" s="415" t="str">
        <f t="shared" ref="F259:F322" si="8">Code128(E259)</f>
        <v>Í1+.HÈ15Î</v>
      </c>
      <c r="G259" t="str">
        <f t="shared" ref="G259:G322" si="9">LEFT(C259,2)</f>
        <v>32</v>
      </c>
    </row>
    <row r="260" spans="1:7" ht="20.399999999999999">
      <c r="A260" s="403" t="s">
        <v>26848</v>
      </c>
      <c r="B260">
        <v>21600</v>
      </c>
      <c r="C260" t="s">
        <v>26849</v>
      </c>
      <c r="D260">
        <v>495</v>
      </c>
      <c r="F260" s="415" t="e">
        <f t="shared" si="8"/>
        <v>#VALUE!</v>
      </c>
      <c r="G260" t="str">
        <f t="shared" si="9"/>
        <v>24</v>
      </c>
    </row>
    <row r="261" spans="1:7" ht="20.399999999999999">
      <c r="A261" s="403" t="s">
        <v>26850</v>
      </c>
      <c r="B261">
        <v>12000</v>
      </c>
      <c r="C261" t="s">
        <v>26851</v>
      </c>
      <c r="D261">
        <v>336</v>
      </c>
      <c r="E261">
        <v>171110621</v>
      </c>
      <c r="F261" s="415" t="str">
        <f t="shared" si="8"/>
        <v>Í1+*^È1ÅÎ</v>
      </c>
      <c r="G261" t="str">
        <f t="shared" si="9"/>
        <v>06</v>
      </c>
    </row>
    <row r="262" spans="1:7" ht="20.399999999999999">
      <c r="A262" s="403" t="s">
        <v>26852</v>
      </c>
      <c r="B262">
        <v>13600</v>
      </c>
      <c r="C262" t="s">
        <v>26853</v>
      </c>
      <c r="D262">
        <v>231</v>
      </c>
      <c r="E262">
        <v>171111777</v>
      </c>
      <c r="F262" s="415" t="str">
        <f t="shared" si="8"/>
        <v>Í1++mÈ7}Î</v>
      </c>
      <c r="G262" t="str">
        <f t="shared" si="9"/>
        <v>24</v>
      </c>
    </row>
    <row r="263" spans="1:7" ht="20.399999999999999">
      <c r="A263" s="403" t="s">
        <v>26854</v>
      </c>
      <c r="B263">
        <v>20000</v>
      </c>
      <c r="C263" t="s">
        <v>26855</v>
      </c>
      <c r="D263">
        <v>199</v>
      </c>
      <c r="E263">
        <v>171116798</v>
      </c>
      <c r="F263" s="415" t="str">
        <f t="shared" si="8"/>
        <v>Í1+0oÈ83Î</v>
      </c>
      <c r="G263" t="str">
        <f t="shared" si="9"/>
        <v>40</v>
      </c>
    </row>
    <row r="264" spans="1:7" ht="20.399999999999999">
      <c r="A264" s="403" t="s">
        <v>26856</v>
      </c>
      <c r="B264">
        <v>15200</v>
      </c>
      <c r="C264" t="s">
        <v>26857</v>
      </c>
      <c r="D264">
        <v>98</v>
      </c>
      <c r="E264">
        <v>171110762</v>
      </c>
      <c r="F264" s="415" t="str">
        <f t="shared" si="8"/>
        <v>Í1+*lÈ2XÎ</v>
      </c>
      <c r="G264" t="str">
        <f t="shared" si="9"/>
        <v>06</v>
      </c>
    </row>
    <row r="265" spans="1:7" ht="20.399999999999999">
      <c r="A265" s="403" t="s">
        <v>2809</v>
      </c>
      <c r="B265">
        <v>52000</v>
      </c>
      <c r="C265" t="s">
        <v>555</v>
      </c>
      <c r="D265">
        <v>248</v>
      </c>
      <c r="F265" s="415" t="e">
        <f t="shared" si="8"/>
        <v>#VALUE!</v>
      </c>
      <c r="G265" t="str">
        <f t="shared" si="9"/>
        <v>12</v>
      </c>
    </row>
    <row r="266" spans="1:7" ht="20.399999999999999">
      <c r="A266" s="403" t="s">
        <v>26858</v>
      </c>
      <c r="B266">
        <v>13600</v>
      </c>
      <c r="C266" t="s">
        <v>26859</v>
      </c>
      <c r="D266">
        <v>464</v>
      </c>
      <c r="F266" s="415" t="e">
        <f t="shared" si="8"/>
        <v>#VALUE!</v>
      </c>
      <c r="G266" t="str">
        <f t="shared" si="9"/>
        <v>30</v>
      </c>
    </row>
    <row r="267" spans="1:7" ht="20.399999999999999">
      <c r="A267" s="403" t="s">
        <v>26860</v>
      </c>
      <c r="B267">
        <v>3400</v>
      </c>
      <c r="C267" t="s">
        <v>26861</v>
      </c>
      <c r="D267">
        <v>381</v>
      </c>
      <c r="F267" s="415" t="e">
        <f t="shared" si="8"/>
        <v>#VALUE!</v>
      </c>
      <c r="G267" t="str">
        <f t="shared" si="9"/>
        <v>30</v>
      </c>
    </row>
    <row r="268" spans="1:7" ht="20.399999999999999">
      <c r="A268" s="403" t="s">
        <v>26862</v>
      </c>
      <c r="B268">
        <v>20000</v>
      </c>
      <c r="C268" t="s">
        <v>26863</v>
      </c>
      <c r="D268">
        <v>164</v>
      </c>
      <c r="F268" s="415" t="e">
        <f t="shared" si="8"/>
        <v>#VALUE!</v>
      </c>
      <c r="G268" t="str">
        <f t="shared" si="9"/>
        <v>42</v>
      </c>
    </row>
    <row r="269" spans="1:7" ht="20.399999999999999">
      <c r="A269" s="403" t="s">
        <v>26864</v>
      </c>
      <c r="B269">
        <v>8800</v>
      </c>
      <c r="C269" t="s">
        <v>26865</v>
      </c>
      <c r="D269">
        <v>516</v>
      </c>
      <c r="F269" s="415" t="e">
        <f t="shared" si="8"/>
        <v>#VALUE!</v>
      </c>
      <c r="G269" t="str">
        <f t="shared" si="9"/>
        <v>34</v>
      </c>
    </row>
    <row r="270" spans="1:7" ht="20.399999999999999">
      <c r="A270" s="403" t="s">
        <v>26866</v>
      </c>
      <c r="B270">
        <v>100000</v>
      </c>
      <c r="C270" t="s">
        <v>26867</v>
      </c>
      <c r="D270">
        <v>266</v>
      </c>
      <c r="E270">
        <v>171114203</v>
      </c>
      <c r="F270" s="415" t="str">
        <f t="shared" si="8"/>
        <v>Í1+.4È3XÎ</v>
      </c>
      <c r="G270" t="str">
        <f t="shared" si="9"/>
        <v>32</v>
      </c>
    </row>
    <row r="271" spans="1:7" ht="20.399999999999999">
      <c r="A271" s="403" t="s">
        <v>26868</v>
      </c>
      <c r="B271">
        <v>7200</v>
      </c>
      <c r="C271" t="s">
        <v>26869</v>
      </c>
      <c r="D271">
        <v>31</v>
      </c>
      <c r="E271">
        <v>171116881</v>
      </c>
      <c r="F271" s="415" t="str">
        <f t="shared" si="8"/>
        <v>Í1+0xÈ1-Î</v>
      </c>
      <c r="G271" t="str">
        <f t="shared" si="9"/>
        <v>44</v>
      </c>
    </row>
    <row r="272" spans="1:7" ht="20.399999999999999">
      <c r="A272" s="403" t="s">
        <v>26870</v>
      </c>
      <c r="B272">
        <v>4700</v>
      </c>
      <c r="C272" t="s">
        <v>26871</v>
      </c>
      <c r="D272">
        <v>496</v>
      </c>
      <c r="F272" s="415" t="e">
        <f t="shared" si="8"/>
        <v>#VALUE!</v>
      </c>
      <c r="G272" t="str">
        <f t="shared" si="9"/>
        <v>38</v>
      </c>
    </row>
    <row r="273" spans="1:7" ht="20.399999999999999">
      <c r="A273" s="403" t="s">
        <v>26872</v>
      </c>
      <c r="B273">
        <v>4700</v>
      </c>
      <c r="C273" t="s">
        <v>26873</v>
      </c>
      <c r="D273">
        <v>494</v>
      </c>
      <c r="F273" s="415" t="e">
        <f t="shared" si="8"/>
        <v>#VALUE!</v>
      </c>
      <c r="G273" t="str">
        <f t="shared" si="9"/>
        <v>38</v>
      </c>
    </row>
    <row r="274" spans="1:7" ht="20.399999999999999">
      <c r="A274" s="403" t="s">
        <v>26874</v>
      </c>
      <c r="B274">
        <v>16800</v>
      </c>
      <c r="C274" t="s">
        <v>26875</v>
      </c>
      <c r="D274">
        <v>507</v>
      </c>
      <c r="F274" s="415" t="e">
        <f t="shared" si="8"/>
        <v>#VALUE!</v>
      </c>
      <c r="G274" t="str">
        <f t="shared" si="9"/>
        <v>34</v>
      </c>
    </row>
    <row r="275" spans="1:7" ht="20.399999999999999">
      <c r="A275" s="403" t="s">
        <v>26876</v>
      </c>
      <c r="B275">
        <v>10400</v>
      </c>
      <c r="C275" t="s">
        <v>26877</v>
      </c>
      <c r="D275">
        <v>305</v>
      </c>
      <c r="E275">
        <v>171115950</v>
      </c>
      <c r="F275" s="415" t="str">
        <f t="shared" si="8"/>
        <v>Í1+/ÃÈ0@Î</v>
      </c>
      <c r="G275" t="str">
        <f t="shared" si="9"/>
        <v>38</v>
      </c>
    </row>
    <row r="276" spans="1:7" ht="20.399999999999999">
      <c r="A276" s="403" t="s">
        <v>26878</v>
      </c>
      <c r="B276">
        <v>7200</v>
      </c>
      <c r="C276" t="s">
        <v>26879</v>
      </c>
      <c r="D276">
        <v>303</v>
      </c>
      <c r="E276">
        <v>171116078</v>
      </c>
      <c r="F276" s="415" t="str">
        <f t="shared" si="8"/>
        <v>Í1+0'È8HÎ</v>
      </c>
      <c r="G276" t="str">
        <f t="shared" si="9"/>
        <v>38</v>
      </c>
    </row>
    <row r="277" spans="1:7" ht="20.399999999999999">
      <c r="A277" s="403" t="s">
        <v>26880</v>
      </c>
      <c r="B277">
        <v>8800</v>
      </c>
      <c r="C277" t="s">
        <v>26881</v>
      </c>
      <c r="D277">
        <v>302</v>
      </c>
      <c r="E277">
        <v>171115949</v>
      </c>
      <c r="F277" s="415" t="str">
        <f t="shared" si="8"/>
        <v>Í1+/~È9rÎ</v>
      </c>
      <c r="G277" t="str">
        <f t="shared" si="9"/>
        <v>38</v>
      </c>
    </row>
    <row r="278" spans="1:7" ht="20.399999999999999">
      <c r="A278" s="403" t="s">
        <v>26882</v>
      </c>
      <c r="B278">
        <v>45600</v>
      </c>
      <c r="C278" t="s">
        <v>26883</v>
      </c>
      <c r="D278">
        <v>326</v>
      </c>
      <c r="E278">
        <v>171110625</v>
      </c>
      <c r="F278" s="415" t="str">
        <f t="shared" si="8"/>
        <v>Í1+*^È52Î</v>
      </c>
      <c r="G278" t="str">
        <f t="shared" si="9"/>
        <v>06</v>
      </c>
    </row>
    <row r="279" spans="1:7" ht="20.399999999999999">
      <c r="A279" s="403" t="s">
        <v>26884</v>
      </c>
      <c r="B279">
        <v>4700</v>
      </c>
      <c r="C279" t="s">
        <v>26885</v>
      </c>
      <c r="D279">
        <v>528</v>
      </c>
      <c r="F279" s="415" t="e">
        <f t="shared" si="8"/>
        <v>#VALUE!</v>
      </c>
      <c r="G279" t="str">
        <f t="shared" si="9"/>
        <v>34</v>
      </c>
    </row>
    <row r="280" spans="1:7" ht="20.399999999999999">
      <c r="A280" s="403" t="s">
        <v>26886</v>
      </c>
      <c r="B280">
        <v>3400</v>
      </c>
      <c r="C280" t="s">
        <v>26887</v>
      </c>
      <c r="D280">
        <v>14</v>
      </c>
      <c r="F280" s="415" t="e">
        <f t="shared" si="8"/>
        <v>#VALUE!</v>
      </c>
      <c r="G280" t="str">
        <f t="shared" si="9"/>
        <v>42</v>
      </c>
    </row>
    <row r="281" spans="1:7" ht="20.399999999999999">
      <c r="A281" s="403" t="s">
        <v>26888</v>
      </c>
      <c r="B281">
        <v>18400</v>
      </c>
      <c r="C281" t="s">
        <v>26889</v>
      </c>
      <c r="D281">
        <v>7</v>
      </c>
      <c r="E281">
        <v>171111870</v>
      </c>
      <c r="F281" s="415" t="str">
        <f t="shared" si="8"/>
        <v>Í1++wÈ0{Î</v>
      </c>
      <c r="G281" t="str">
        <f t="shared" si="9"/>
        <v>24</v>
      </c>
    </row>
    <row r="282" spans="1:7" ht="20.399999999999999">
      <c r="A282" s="403" t="s">
        <v>12408</v>
      </c>
      <c r="B282">
        <v>26400</v>
      </c>
      <c r="C282" t="s">
        <v>12409</v>
      </c>
      <c r="D282">
        <v>223</v>
      </c>
      <c r="F282" s="415" t="e">
        <f t="shared" si="8"/>
        <v>#VALUE!</v>
      </c>
      <c r="G282" t="str">
        <f t="shared" si="9"/>
        <v>12</v>
      </c>
    </row>
    <row r="283" spans="1:7" ht="20.399999999999999">
      <c r="A283" s="403" t="s">
        <v>26890</v>
      </c>
      <c r="B283">
        <v>32800</v>
      </c>
      <c r="C283" t="s">
        <v>26891</v>
      </c>
      <c r="D283">
        <v>477</v>
      </c>
      <c r="E283">
        <v>171114399</v>
      </c>
      <c r="F283" s="415" t="str">
        <f t="shared" si="8"/>
        <v>Í1+.GÈ9aÎ</v>
      </c>
      <c r="G283" t="str">
        <f t="shared" si="9"/>
        <v>32</v>
      </c>
    </row>
    <row r="284" spans="1:7" ht="20.399999999999999">
      <c r="A284" s="403" t="s">
        <v>26892</v>
      </c>
      <c r="B284">
        <v>20000</v>
      </c>
      <c r="C284" t="s">
        <v>26893</v>
      </c>
      <c r="D284">
        <v>232</v>
      </c>
      <c r="F284" s="415" t="e">
        <f t="shared" si="8"/>
        <v>#VALUE!</v>
      </c>
      <c r="G284" t="str">
        <f t="shared" si="9"/>
        <v>30</v>
      </c>
    </row>
    <row r="285" spans="1:7" ht="20.399999999999999">
      <c r="A285" s="403" t="s">
        <v>26894</v>
      </c>
      <c r="B285">
        <v>18400</v>
      </c>
      <c r="C285" t="s">
        <v>26895</v>
      </c>
      <c r="D285">
        <v>515</v>
      </c>
      <c r="F285" s="415" t="e">
        <f t="shared" si="8"/>
        <v>#VALUE!</v>
      </c>
      <c r="G285" t="str">
        <f t="shared" si="9"/>
        <v>42</v>
      </c>
    </row>
    <row r="286" spans="1:7" ht="20.399999999999999">
      <c r="A286" s="403" t="s">
        <v>26896</v>
      </c>
      <c r="B286">
        <v>7200</v>
      </c>
      <c r="C286" t="s">
        <v>26897</v>
      </c>
      <c r="D286">
        <v>455</v>
      </c>
      <c r="E286">
        <v>171116031</v>
      </c>
      <c r="F286" s="415" t="str">
        <f t="shared" si="8"/>
        <v>Í1+0#È1uÎ</v>
      </c>
      <c r="G286" t="str">
        <f t="shared" si="9"/>
        <v>38</v>
      </c>
    </row>
    <row r="287" spans="1:7" ht="20.399999999999999">
      <c r="A287" s="403" t="s">
        <v>26898</v>
      </c>
      <c r="B287">
        <v>77600</v>
      </c>
      <c r="C287" t="s">
        <v>26899</v>
      </c>
      <c r="D287">
        <v>337</v>
      </c>
      <c r="E287">
        <v>171110619</v>
      </c>
      <c r="F287" s="415" t="str">
        <f t="shared" si="8"/>
        <v>Í1+*]È9FÎ</v>
      </c>
      <c r="G287" t="str">
        <f t="shared" si="9"/>
        <v>06</v>
      </c>
    </row>
    <row r="288" spans="1:7" ht="20.399999999999999">
      <c r="A288" s="403" t="s">
        <v>26900</v>
      </c>
      <c r="B288">
        <v>28000</v>
      </c>
      <c r="C288" t="s">
        <v>26901</v>
      </c>
      <c r="D288">
        <v>120</v>
      </c>
      <c r="E288">
        <v>171110776</v>
      </c>
      <c r="F288" s="415" t="str">
        <f t="shared" si="8"/>
        <v>Í1+*mÈ6tÎ</v>
      </c>
      <c r="G288" t="str">
        <f t="shared" si="9"/>
        <v>06</v>
      </c>
    </row>
    <row r="289" spans="1:7" ht="20.399999999999999">
      <c r="A289" s="403" t="s">
        <v>26902</v>
      </c>
      <c r="B289">
        <v>21600</v>
      </c>
      <c r="C289" t="s">
        <v>26903</v>
      </c>
      <c r="D289">
        <v>406</v>
      </c>
      <c r="E289">
        <v>171111192</v>
      </c>
      <c r="F289" s="415" t="str">
        <f t="shared" si="8"/>
        <v>Í1++3È2EÎ</v>
      </c>
      <c r="G289" t="str">
        <f t="shared" si="9"/>
        <v>26</v>
      </c>
    </row>
    <row r="290" spans="1:7" ht="20.399999999999999">
      <c r="A290" s="403" t="s">
        <v>26904</v>
      </c>
      <c r="B290">
        <v>109600</v>
      </c>
      <c r="C290" t="s">
        <v>26905</v>
      </c>
      <c r="D290">
        <v>46</v>
      </c>
      <c r="E290">
        <v>171116683</v>
      </c>
      <c r="F290" s="415" t="str">
        <f t="shared" si="8"/>
        <v>Í1+0dÈ3PÎ</v>
      </c>
      <c r="G290" t="str">
        <f t="shared" si="9"/>
        <v>40</v>
      </c>
    </row>
    <row r="291" spans="1:7" ht="20.399999999999999">
      <c r="A291" s="403" t="s">
        <v>26906</v>
      </c>
      <c r="B291">
        <v>10400</v>
      </c>
      <c r="C291" t="s">
        <v>26907</v>
      </c>
      <c r="D291">
        <v>104</v>
      </c>
      <c r="F291" s="415" t="e">
        <f t="shared" si="8"/>
        <v>#VALUE!</v>
      </c>
      <c r="G291" t="str">
        <f t="shared" si="9"/>
        <v>42</v>
      </c>
    </row>
    <row r="292" spans="1:7" ht="20.399999999999999">
      <c r="A292" s="403" t="s">
        <v>26908</v>
      </c>
      <c r="B292">
        <v>141600</v>
      </c>
      <c r="C292" t="s">
        <v>26909</v>
      </c>
      <c r="D292">
        <v>51</v>
      </c>
      <c r="E292">
        <v>171116898</v>
      </c>
      <c r="F292" s="415" t="str">
        <f t="shared" si="8"/>
        <v>Í1+0yÈ8[Î</v>
      </c>
      <c r="G292" t="str">
        <f t="shared" si="9"/>
        <v>44</v>
      </c>
    </row>
    <row r="293" spans="1:7" ht="20.399999999999999">
      <c r="A293" s="403" t="s">
        <v>26910</v>
      </c>
      <c r="B293">
        <v>3400</v>
      </c>
      <c r="C293" t="s">
        <v>26911</v>
      </c>
      <c r="D293">
        <v>467</v>
      </c>
      <c r="E293">
        <v>171114962</v>
      </c>
      <c r="F293" s="415" t="str">
        <f t="shared" si="8"/>
        <v>Í1+.ÄÈ2MÎ</v>
      </c>
      <c r="G293" t="str">
        <f t="shared" si="9"/>
        <v>34</v>
      </c>
    </row>
    <row r="294" spans="1:7" ht="20.399999999999999">
      <c r="A294" s="403" t="s">
        <v>588</v>
      </c>
      <c r="B294">
        <v>4700</v>
      </c>
      <c r="C294" t="s">
        <v>589</v>
      </c>
      <c r="D294">
        <v>433</v>
      </c>
      <c r="F294" s="415" t="e">
        <f t="shared" si="8"/>
        <v>#VALUE!</v>
      </c>
      <c r="G294" t="str">
        <f t="shared" si="9"/>
        <v>12</v>
      </c>
    </row>
    <row r="295" spans="1:7" ht="20.399999999999999">
      <c r="A295" s="403" t="s">
        <v>8332</v>
      </c>
      <c r="B295">
        <v>24800</v>
      </c>
      <c r="C295" t="s">
        <v>26912</v>
      </c>
      <c r="D295">
        <v>570</v>
      </c>
      <c r="F295" s="415" t="e">
        <f t="shared" si="8"/>
        <v>#VALUE!</v>
      </c>
      <c r="G295" t="str">
        <f t="shared" si="9"/>
        <v>26</v>
      </c>
    </row>
    <row r="296" spans="1:7" ht="20.399999999999999">
      <c r="A296" s="403" t="s">
        <v>26913</v>
      </c>
      <c r="B296">
        <v>16800</v>
      </c>
      <c r="C296" t="s">
        <v>26914</v>
      </c>
      <c r="D296">
        <v>212</v>
      </c>
      <c r="E296">
        <v>171110655</v>
      </c>
      <c r="F296" s="415" t="str">
        <f t="shared" si="8"/>
        <v>Í1+*aÈ5&gt;Î</v>
      </c>
      <c r="G296" t="str">
        <f t="shared" si="9"/>
        <v>06</v>
      </c>
    </row>
    <row r="297" spans="1:7" ht="20.399999999999999">
      <c r="A297" s="403" t="s">
        <v>14668</v>
      </c>
      <c r="B297">
        <v>23200</v>
      </c>
      <c r="C297" t="s">
        <v>26915</v>
      </c>
      <c r="D297">
        <v>219</v>
      </c>
      <c r="E297">
        <v>171111053</v>
      </c>
      <c r="F297" s="415" t="str">
        <f t="shared" si="8"/>
        <v>Í1++%È3zÎ</v>
      </c>
      <c r="G297" t="str">
        <f t="shared" si="9"/>
        <v>26</v>
      </c>
    </row>
    <row r="298" spans="1:7" ht="20.399999999999999">
      <c r="A298" s="403" t="s">
        <v>26916</v>
      </c>
      <c r="B298">
        <v>7200</v>
      </c>
      <c r="C298" t="s">
        <v>26917</v>
      </c>
      <c r="D298">
        <v>508</v>
      </c>
      <c r="F298" s="415" t="e">
        <f t="shared" si="8"/>
        <v>#VALUE!</v>
      </c>
      <c r="G298" t="str">
        <f t="shared" si="9"/>
        <v>30</v>
      </c>
    </row>
    <row r="299" spans="1:7" ht="20.399999999999999">
      <c r="A299" s="403" t="s">
        <v>26918</v>
      </c>
      <c r="B299">
        <v>47200</v>
      </c>
      <c r="C299" t="s">
        <v>26919</v>
      </c>
      <c r="D299">
        <v>509</v>
      </c>
      <c r="F299" s="415" t="e">
        <f t="shared" si="8"/>
        <v>#VALUE!</v>
      </c>
      <c r="G299" t="str">
        <f t="shared" si="9"/>
        <v>30</v>
      </c>
    </row>
    <row r="300" spans="1:7" ht="20.399999999999999">
      <c r="A300" s="403" t="s">
        <v>26920</v>
      </c>
      <c r="B300">
        <v>20000</v>
      </c>
      <c r="C300" t="s">
        <v>26921</v>
      </c>
      <c r="D300">
        <v>589</v>
      </c>
      <c r="F300" s="415" t="e">
        <f t="shared" si="8"/>
        <v>#VALUE!</v>
      </c>
      <c r="G300" t="str">
        <f t="shared" si="9"/>
        <v>30</v>
      </c>
    </row>
    <row r="301" spans="1:7" ht="20.399999999999999">
      <c r="A301" s="403" t="s">
        <v>13261</v>
      </c>
      <c r="B301">
        <v>16800</v>
      </c>
      <c r="C301" t="s">
        <v>26922</v>
      </c>
      <c r="D301">
        <v>559</v>
      </c>
      <c r="F301" s="415" t="e">
        <f t="shared" si="8"/>
        <v>#VALUE!</v>
      </c>
      <c r="G301" t="str">
        <f t="shared" si="9"/>
        <v>30</v>
      </c>
    </row>
    <row r="302" spans="1:7" ht="20.399999999999999">
      <c r="A302" s="403" t="s">
        <v>26923</v>
      </c>
      <c r="B302">
        <v>8800</v>
      </c>
      <c r="C302" t="s">
        <v>26924</v>
      </c>
      <c r="D302">
        <v>306</v>
      </c>
      <c r="E302">
        <v>171114826</v>
      </c>
      <c r="F302" s="415" t="str">
        <f t="shared" si="8"/>
        <v>Í1+.rÈ6-Î</v>
      </c>
      <c r="G302" t="str">
        <f t="shared" si="9"/>
        <v>34</v>
      </c>
    </row>
    <row r="303" spans="1:7" ht="20.399999999999999">
      <c r="A303" s="403" t="s">
        <v>26925</v>
      </c>
      <c r="B303">
        <v>18400</v>
      </c>
      <c r="C303" t="s">
        <v>26926</v>
      </c>
      <c r="D303">
        <v>304</v>
      </c>
      <c r="E303">
        <v>171114824</v>
      </c>
      <c r="F303" s="415" t="str">
        <f t="shared" si="8"/>
        <v>Í1+.rÈ4!Î</v>
      </c>
      <c r="G303" t="str">
        <f t="shared" si="9"/>
        <v>34</v>
      </c>
    </row>
    <row r="304" spans="1:7" ht="20.399999999999999">
      <c r="A304" s="403" t="s">
        <v>26927</v>
      </c>
      <c r="B304">
        <v>34400</v>
      </c>
      <c r="C304" t="s">
        <v>26928</v>
      </c>
      <c r="D304">
        <v>232</v>
      </c>
      <c r="E304">
        <v>171111829</v>
      </c>
      <c r="F304" s="415" t="str">
        <f t="shared" si="8"/>
        <v>Í1++rÈ96Î</v>
      </c>
      <c r="G304" t="str">
        <f t="shared" si="9"/>
        <v>24</v>
      </c>
    </row>
    <row r="305" spans="1:7" ht="20.399999999999999">
      <c r="A305" s="403" t="s">
        <v>26929</v>
      </c>
      <c r="B305">
        <v>3400</v>
      </c>
      <c r="C305" t="s">
        <v>26930</v>
      </c>
      <c r="D305">
        <v>23</v>
      </c>
      <c r="E305">
        <v>171116661</v>
      </c>
      <c r="F305" s="415" t="str">
        <f t="shared" si="8"/>
        <v>Í1+0bÈ1&lt;Î</v>
      </c>
      <c r="G305" t="str">
        <f t="shared" si="9"/>
        <v>40</v>
      </c>
    </row>
    <row r="306" spans="1:7" ht="20.399999999999999">
      <c r="A306" s="403" t="s">
        <v>26931</v>
      </c>
      <c r="B306">
        <v>10400</v>
      </c>
      <c r="C306" t="s">
        <v>26932</v>
      </c>
      <c r="D306">
        <v>22</v>
      </c>
      <c r="E306">
        <v>171116660</v>
      </c>
      <c r="F306" s="415" t="str">
        <f t="shared" si="8"/>
        <v>Í1+0bÈ06Î</v>
      </c>
      <c r="G306" t="str">
        <f t="shared" si="9"/>
        <v>40</v>
      </c>
    </row>
    <row r="307" spans="1:7" ht="20.399999999999999">
      <c r="A307" s="403" t="s">
        <v>26933</v>
      </c>
      <c r="B307">
        <v>13600</v>
      </c>
      <c r="C307" t="s">
        <v>26934</v>
      </c>
      <c r="D307">
        <v>69</v>
      </c>
      <c r="E307">
        <v>171112035</v>
      </c>
      <c r="F307" s="415" t="str">
        <f t="shared" si="8"/>
        <v>Í1+,#È5ÅÎ</v>
      </c>
      <c r="G307" t="str">
        <f t="shared" si="9"/>
        <v>24</v>
      </c>
    </row>
    <row r="308" spans="1:7" ht="20.399999999999999">
      <c r="A308" s="403" t="s">
        <v>26935</v>
      </c>
      <c r="B308">
        <v>10400</v>
      </c>
      <c r="C308" t="s">
        <v>26936</v>
      </c>
      <c r="D308">
        <v>270</v>
      </c>
      <c r="F308" s="415" t="e">
        <f t="shared" si="8"/>
        <v>#VALUE!</v>
      </c>
      <c r="G308" t="str">
        <f t="shared" si="9"/>
        <v>30</v>
      </c>
    </row>
    <row r="309" spans="1:7" ht="20.399999999999999">
      <c r="A309" s="403" t="s">
        <v>26937</v>
      </c>
      <c r="B309">
        <v>31200</v>
      </c>
      <c r="C309" t="s">
        <v>26938</v>
      </c>
      <c r="D309">
        <v>263</v>
      </c>
      <c r="F309" s="415" t="e">
        <f t="shared" si="8"/>
        <v>#VALUE!</v>
      </c>
      <c r="G309" t="str">
        <f t="shared" si="9"/>
        <v>42</v>
      </c>
    </row>
    <row r="310" spans="1:7" ht="20.399999999999999">
      <c r="A310" s="403" t="s">
        <v>26939</v>
      </c>
      <c r="B310">
        <v>10400</v>
      </c>
      <c r="C310" t="s">
        <v>26940</v>
      </c>
      <c r="D310">
        <v>243</v>
      </c>
      <c r="F310" s="415" t="e">
        <f t="shared" si="8"/>
        <v>#VALUE!</v>
      </c>
      <c r="G310" t="str">
        <f t="shared" si="9"/>
        <v>30</v>
      </c>
    </row>
    <row r="311" spans="1:7" ht="20.399999999999999">
      <c r="A311" s="403" t="s">
        <v>26941</v>
      </c>
      <c r="B311">
        <v>66400</v>
      </c>
      <c r="C311" t="s">
        <v>26942</v>
      </c>
      <c r="D311">
        <v>39</v>
      </c>
      <c r="E311">
        <v>171111780</v>
      </c>
      <c r="F311" s="415" t="str">
        <f t="shared" si="8"/>
        <v>Í1++nÈ0WÎ</v>
      </c>
      <c r="G311" t="str">
        <f t="shared" si="9"/>
        <v>24</v>
      </c>
    </row>
    <row r="312" spans="1:7" ht="20.399999999999999">
      <c r="A312" s="403" t="s">
        <v>26943</v>
      </c>
      <c r="B312">
        <v>31200</v>
      </c>
      <c r="C312" t="s">
        <v>26944</v>
      </c>
      <c r="D312">
        <v>441</v>
      </c>
      <c r="E312">
        <v>171110726</v>
      </c>
      <c r="F312" s="415" t="str">
        <f t="shared" si="8"/>
        <v>Í1+*hÈ6`Î</v>
      </c>
      <c r="G312" t="str">
        <f t="shared" si="9"/>
        <v>06</v>
      </c>
    </row>
    <row r="313" spans="1:7" ht="20.399999999999999">
      <c r="A313" s="403" t="s">
        <v>26945</v>
      </c>
      <c r="B313">
        <v>8800</v>
      </c>
      <c r="C313" t="s">
        <v>26946</v>
      </c>
      <c r="D313">
        <v>154</v>
      </c>
      <c r="E313">
        <v>171114686</v>
      </c>
      <c r="F313" s="415" t="str">
        <f t="shared" si="8"/>
        <v>Í1+.dÈ6\Î</v>
      </c>
      <c r="G313" t="str">
        <f t="shared" si="9"/>
        <v>34</v>
      </c>
    </row>
    <row r="314" spans="1:7" ht="20.399999999999999">
      <c r="A314" s="403" t="s">
        <v>26947</v>
      </c>
      <c r="B314">
        <v>3400</v>
      </c>
      <c r="C314" t="s">
        <v>26948</v>
      </c>
      <c r="D314">
        <v>331</v>
      </c>
      <c r="E314">
        <v>171114845</v>
      </c>
      <c r="F314" s="415" t="str">
        <f t="shared" si="8"/>
        <v>Í1+.tÈ5/Î</v>
      </c>
      <c r="G314" t="str">
        <f t="shared" si="9"/>
        <v>34</v>
      </c>
    </row>
    <row r="315" spans="1:7" ht="20.399999999999999">
      <c r="A315" s="403" t="s">
        <v>26949</v>
      </c>
      <c r="B315">
        <v>37600</v>
      </c>
      <c r="C315" t="s">
        <v>26950</v>
      </c>
      <c r="D315">
        <v>189</v>
      </c>
      <c r="F315" s="415" t="e">
        <f t="shared" si="8"/>
        <v>#VALUE!</v>
      </c>
      <c r="G315" t="str">
        <f t="shared" si="9"/>
        <v>42</v>
      </c>
    </row>
    <row r="316" spans="1:7" ht="20.399999999999999">
      <c r="A316" s="403" t="s">
        <v>26951</v>
      </c>
      <c r="B316">
        <v>12000</v>
      </c>
      <c r="C316" t="s">
        <v>26952</v>
      </c>
      <c r="D316">
        <v>184</v>
      </c>
      <c r="E316">
        <v>171113999</v>
      </c>
      <c r="F316" s="415" t="str">
        <f t="shared" si="8"/>
        <v>Í1+-ÇÈ9ÄÎ</v>
      </c>
      <c r="G316" t="str">
        <f t="shared" si="9"/>
        <v>32</v>
      </c>
    </row>
    <row r="317" spans="1:7" ht="20.399999999999999">
      <c r="A317" s="403" t="s">
        <v>26953</v>
      </c>
      <c r="B317">
        <v>44000</v>
      </c>
      <c r="C317" t="s">
        <v>26954</v>
      </c>
      <c r="D317">
        <v>379</v>
      </c>
      <c r="E317">
        <v>171111313</v>
      </c>
      <c r="F317" s="415" t="str">
        <f t="shared" si="8"/>
        <v>Í1++?È3{Î</v>
      </c>
      <c r="G317" t="str">
        <f t="shared" si="9"/>
        <v>26</v>
      </c>
    </row>
    <row r="318" spans="1:7" ht="20.399999999999999">
      <c r="A318" s="403" t="s">
        <v>26955</v>
      </c>
      <c r="B318">
        <v>63200</v>
      </c>
      <c r="C318" t="s">
        <v>26956</v>
      </c>
      <c r="D318">
        <v>193</v>
      </c>
      <c r="F318" s="415" t="e">
        <f t="shared" si="8"/>
        <v>#VALUE!</v>
      </c>
      <c r="G318" t="str">
        <f t="shared" si="9"/>
        <v>30</v>
      </c>
    </row>
    <row r="319" spans="1:7" ht="20.399999999999999">
      <c r="A319" s="403" t="s">
        <v>26957</v>
      </c>
      <c r="B319">
        <v>34400</v>
      </c>
      <c r="C319" t="s">
        <v>26958</v>
      </c>
      <c r="D319">
        <v>2</v>
      </c>
      <c r="E319">
        <v>171110822</v>
      </c>
      <c r="F319" s="415" t="str">
        <f t="shared" si="8"/>
        <v>Í1+*rÈ2pÎ</v>
      </c>
      <c r="G319" t="str">
        <f t="shared" si="9"/>
        <v>06</v>
      </c>
    </row>
    <row r="320" spans="1:7" ht="20.399999999999999">
      <c r="A320" s="403" t="s">
        <v>26959</v>
      </c>
      <c r="B320">
        <v>12000</v>
      </c>
      <c r="C320" t="s">
        <v>26960</v>
      </c>
      <c r="D320">
        <v>231</v>
      </c>
      <c r="F320" s="415" t="e">
        <f t="shared" si="8"/>
        <v>#VALUE!</v>
      </c>
      <c r="G320" t="str">
        <f t="shared" si="9"/>
        <v>40</v>
      </c>
    </row>
    <row r="321" spans="1:7" ht="20.399999999999999">
      <c r="A321" s="403" t="s">
        <v>26961</v>
      </c>
      <c r="B321">
        <v>26400</v>
      </c>
      <c r="C321" t="s">
        <v>26962</v>
      </c>
      <c r="D321">
        <v>344</v>
      </c>
      <c r="F321" s="415" t="e">
        <f t="shared" si="8"/>
        <v>#VALUE!</v>
      </c>
      <c r="G321" t="str">
        <f t="shared" si="9"/>
        <v>30</v>
      </c>
    </row>
    <row r="322" spans="1:7" ht="20.399999999999999">
      <c r="A322" s="403" t="s">
        <v>26963</v>
      </c>
      <c r="B322">
        <v>10400</v>
      </c>
      <c r="C322" t="s">
        <v>26964</v>
      </c>
      <c r="D322">
        <v>177</v>
      </c>
      <c r="F322" s="415" t="e">
        <f t="shared" si="8"/>
        <v>#VALUE!</v>
      </c>
      <c r="G322" t="str">
        <f t="shared" si="9"/>
        <v>42</v>
      </c>
    </row>
    <row r="323" spans="1:7" ht="20.399999999999999">
      <c r="A323" s="403" t="s">
        <v>26965</v>
      </c>
      <c r="B323">
        <v>87200</v>
      </c>
      <c r="C323" t="s">
        <v>26966</v>
      </c>
      <c r="D323">
        <v>54</v>
      </c>
      <c r="E323">
        <v>171116901</v>
      </c>
      <c r="F323" s="415" t="str">
        <f t="shared" ref="F323:F386" si="10">Code128(E323)</f>
        <v>Í1+0zÈ15Î</v>
      </c>
      <c r="G323" t="str">
        <f t="shared" ref="G323:G386" si="11">LEFT(C323,2)</f>
        <v>44</v>
      </c>
    </row>
    <row r="324" spans="1:7" ht="20.399999999999999">
      <c r="A324" s="403" t="s">
        <v>9465</v>
      </c>
      <c r="B324">
        <v>42400</v>
      </c>
      <c r="C324" t="s">
        <v>26967</v>
      </c>
      <c r="D324">
        <v>407</v>
      </c>
      <c r="F324" s="415" t="e">
        <f t="shared" si="10"/>
        <v>#VALUE!</v>
      </c>
      <c r="G324" t="str">
        <f t="shared" si="11"/>
        <v>42</v>
      </c>
    </row>
    <row r="325" spans="1:7" ht="20.399999999999999">
      <c r="A325" s="403" t="s">
        <v>26968</v>
      </c>
      <c r="B325">
        <v>44000</v>
      </c>
      <c r="C325" t="s">
        <v>26969</v>
      </c>
      <c r="D325">
        <v>394</v>
      </c>
      <c r="E325">
        <v>171112053</v>
      </c>
      <c r="F325" s="415" t="str">
        <f t="shared" si="10"/>
        <v>Í1+,%È3}Î</v>
      </c>
      <c r="G325" t="str">
        <f t="shared" si="11"/>
        <v>24</v>
      </c>
    </row>
    <row r="326" spans="1:7" ht="20.399999999999999">
      <c r="A326" s="403" t="s">
        <v>26970</v>
      </c>
      <c r="B326">
        <v>3400</v>
      </c>
      <c r="C326" t="s">
        <v>26971</v>
      </c>
      <c r="D326">
        <v>70</v>
      </c>
      <c r="E326">
        <v>171112034</v>
      </c>
      <c r="F326" s="415" t="str">
        <f t="shared" si="10"/>
        <v>Í1+,#È4{Î</v>
      </c>
      <c r="G326" t="str">
        <f t="shared" si="11"/>
        <v>24</v>
      </c>
    </row>
    <row r="327" spans="1:7" ht="20.399999999999999">
      <c r="A327" s="403" t="s">
        <v>26972</v>
      </c>
      <c r="B327">
        <v>137000</v>
      </c>
      <c r="C327" t="s">
        <v>26973</v>
      </c>
      <c r="D327">
        <v>352</v>
      </c>
      <c r="F327" s="415" t="e">
        <f t="shared" si="10"/>
        <v>#VALUE!</v>
      </c>
      <c r="G327" t="str">
        <f t="shared" si="11"/>
        <v>22</v>
      </c>
    </row>
    <row r="328" spans="1:7" ht="20.399999999999999">
      <c r="A328" s="403" t="s">
        <v>692</v>
      </c>
      <c r="B328">
        <v>12000</v>
      </c>
      <c r="C328" t="s">
        <v>693</v>
      </c>
      <c r="D328">
        <v>120</v>
      </c>
      <c r="F328" s="415" t="e">
        <f t="shared" si="10"/>
        <v>#VALUE!</v>
      </c>
      <c r="G328" t="str">
        <f t="shared" si="11"/>
        <v>12</v>
      </c>
    </row>
    <row r="329" spans="1:7" ht="20.399999999999999">
      <c r="A329" s="403" t="s">
        <v>1979</v>
      </c>
      <c r="B329">
        <v>24800</v>
      </c>
      <c r="C329" t="s">
        <v>26974</v>
      </c>
      <c r="D329">
        <v>364</v>
      </c>
      <c r="F329" s="415" t="e">
        <f t="shared" si="10"/>
        <v>#VALUE!</v>
      </c>
      <c r="G329" t="str">
        <f t="shared" si="11"/>
        <v>30</v>
      </c>
    </row>
    <row r="330" spans="1:7" ht="20.399999999999999">
      <c r="A330" s="403" t="s">
        <v>26975</v>
      </c>
      <c r="B330">
        <v>119200</v>
      </c>
      <c r="C330" t="s">
        <v>26976</v>
      </c>
      <c r="D330">
        <v>49</v>
      </c>
      <c r="F330" s="415" t="e">
        <f t="shared" si="10"/>
        <v>#VALUE!</v>
      </c>
      <c r="G330" t="str">
        <f t="shared" si="11"/>
        <v>42</v>
      </c>
    </row>
    <row r="331" spans="1:7" ht="20.399999999999999">
      <c r="A331" s="403" t="s">
        <v>26977</v>
      </c>
      <c r="B331">
        <v>16800</v>
      </c>
      <c r="C331" t="s">
        <v>26978</v>
      </c>
      <c r="D331">
        <v>371</v>
      </c>
      <c r="E331">
        <v>171114876</v>
      </c>
      <c r="F331" s="415" t="str">
        <f t="shared" si="10"/>
        <v>Í1+.wÈ6AÎ</v>
      </c>
      <c r="G331" t="str">
        <f t="shared" si="11"/>
        <v>34</v>
      </c>
    </row>
    <row r="332" spans="1:7" ht="20.399999999999999">
      <c r="A332" s="403" t="s">
        <v>622</v>
      </c>
      <c r="B332">
        <v>36000</v>
      </c>
      <c r="C332" t="s">
        <v>623</v>
      </c>
      <c r="D332">
        <v>17</v>
      </c>
      <c r="F332" s="415" t="e">
        <f t="shared" si="10"/>
        <v>#VALUE!</v>
      </c>
      <c r="G332" t="str">
        <f t="shared" si="11"/>
        <v>12</v>
      </c>
    </row>
    <row r="333" spans="1:7" ht="20.399999999999999">
      <c r="A333" s="403" t="s">
        <v>26979</v>
      </c>
      <c r="B333">
        <v>63200</v>
      </c>
      <c r="C333" t="s">
        <v>26980</v>
      </c>
      <c r="D333">
        <v>60</v>
      </c>
      <c r="E333">
        <v>171110808</v>
      </c>
      <c r="F333" s="415" t="str">
        <f t="shared" si="10"/>
        <v>Í1+*pÈ8%Î</v>
      </c>
      <c r="G333" t="str">
        <f t="shared" si="11"/>
        <v>06</v>
      </c>
    </row>
    <row r="334" spans="1:7" ht="20.399999999999999">
      <c r="A334" s="403" t="s">
        <v>26981</v>
      </c>
      <c r="B334">
        <v>31200</v>
      </c>
      <c r="C334" t="s">
        <v>26982</v>
      </c>
      <c r="D334">
        <v>438</v>
      </c>
      <c r="F334" s="415" t="e">
        <f t="shared" si="10"/>
        <v>#VALUE!</v>
      </c>
      <c r="G334" t="str">
        <f t="shared" si="11"/>
        <v>42</v>
      </c>
    </row>
    <row r="335" spans="1:7" ht="20.399999999999999">
      <c r="A335" s="403" t="s">
        <v>380</v>
      </c>
      <c r="B335">
        <v>23200</v>
      </c>
      <c r="C335" t="s">
        <v>627</v>
      </c>
      <c r="D335">
        <v>64</v>
      </c>
      <c r="F335" s="415" t="e">
        <f t="shared" si="10"/>
        <v>#VALUE!</v>
      </c>
      <c r="G335" t="str">
        <f t="shared" si="11"/>
        <v>12</v>
      </c>
    </row>
    <row r="336" spans="1:7" ht="20.399999999999999">
      <c r="A336" s="403" t="s">
        <v>624</v>
      </c>
      <c r="B336">
        <v>29600</v>
      </c>
      <c r="C336" t="s">
        <v>625</v>
      </c>
      <c r="D336">
        <v>18</v>
      </c>
      <c r="F336" s="415" t="e">
        <f t="shared" si="10"/>
        <v>#VALUE!</v>
      </c>
      <c r="G336" t="str">
        <f t="shared" si="11"/>
        <v>12</v>
      </c>
    </row>
    <row r="337" spans="1:7" ht="20.399999999999999">
      <c r="A337" s="403" t="s">
        <v>4832</v>
      </c>
      <c r="B337">
        <v>36000</v>
      </c>
      <c r="C337" t="s">
        <v>26983</v>
      </c>
      <c r="D337">
        <v>410</v>
      </c>
      <c r="E337">
        <v>171111317</v>
      </c>
      <c r="F337" s="415" t="str">
        <f t="shared" si="10"/>
        <v>Í1++?È7,Î</v>
      </c>
      <c r="G337" t="str">
        <f t="shared" si="11"/>
        <v>26</v>
      </c>
    </row>
    <row r="338" spans="1:7" ht="20.399999999999999">
      <c r="A338" s="403" t="s">
        <v>26984</v>
      </c>
      <c r="B338">
        <v>7200</v>
      </c>
      <c r="C338" t="s">
        <v>26985</v>
      </c>
      <c r="D338">
        <v>75</v>
      </c>
      <c r="E338">
        <v>171116051</v>
      </c>
      <c r="F338" s="415" t="str">
        <f t="shared" si="10"/>
        <v>Í1+0%È1}Î</v>
      </c>
      <c r="G338" t="str">
        <f t="shared" si="11"/>
        <v>38</v>
      </c>
    </row>
    <row r="339" spans="1:7" ht="20.399999999999999">
      <c r="A339" s="403" t="s">
        <v>10990</v>
      </c>
      <c r="B339">
        <v>15200</v>
      </c>
      <c r="C339" t="s">
        <v>26986</v>
      </c>
      <c r="D339">
        <v>271</v>
      </c>
      <c r="E339">
        <v>171110494</v>
      </c>
      <c r="F339" s="415" t="str">
        <f t="shared" si="10"/>
        <v>Í1+*QÈ4_Î</v>
      </c>
      <c r="G339" t="str">
        <f t="shared" si="11"/>
        <v>06</v>
      </c>
    </row>
    <row r="340" spans="1:7" ht="20.399999999999999">
      <c r="A340" s="403" t="s">
        <v>26987</v>
      </c>
      <c r="B340">
        <v>15200</v>
      </c>
      <c r="C340" t="s">
        <v>26988</v>
      </c>
      <c r="D340">
        <v>241</v>
      </c>
      <c r="E340">
        <v>171114764</v>
      </c>
      <c r="F340" s="415" t="str">
        <f t="shared" si="10"/>
        <v>Í1+.lÈ4pÎ</v>
      </c>
      <c r="G340" t="str">
        <f t="shared" si="11"/>
        <v>34</v>
      </c>
    </row>
    <row r="341" spans="1:7" ht="20.399999999999999">
      <c r="A341" s="403" t="s">
        <v>26989</v>
      </c>
      <c r="B341">
        <v>39200</v>
      </c>
      <c r="C341" t="s">
        <v>26990</v>
      </c>
      <c r="D341">
        <v>501</v>
      </c>
      <c r="F341" s="415" t="e">
        <f t="shared" si="10"/>
        <v>#VALUE!</v>
      </c>
      <c r="G341" t="str">
        <f t="shared" si="11"/>
        <v>06</v>
      </c>
    </row>
    <row r="342" spans="1:7" ht="20.399999999999999">
      <c r="A342" s="403" t="s">
        <v>26991</v>
      </c>
      <c r="B342">
        <v>13600</v>
      </c>
      <c r="C342" t="s">
        <v>26992</v>
      </c>
      <c r="D342">
        <v>201</v>
      </c>
      <c r="E342">
        <v>171114727</v>
      </c>
      <c r="F342" s="415" t="str">
        <f t="shared" si="10"/>
        <v>Í1+.hÈ7rÎ</v>
      </c>
      <c r="G342" t="str">
        <f t="shared" si="11"/>
        <v>34</v>
      </c>
    </row>
    <row r="343" spans="1:7" ht="20.399999999999999">
      <c r="A343" s="403" t="s">
        <v>26993</v>
      </c>
      <c r="B343">
        <v>4700</v>
      </c>
      <c r="C343" t="s">
        <v>26994</v>
      </c>
      <c r="D343">
        <v>125</v>
      </c>
      <c r="E343">
        <v>171114662</v>
      </c>
      <c r="F343" s="415" t="str">
        <f t="shared" si="10"/>
        <v>Í1+.bÈ2&lt;Î</v>
      </c>
      <c r="G343" t="str">
        <f t="shared" si="11"/>
        <v>34</v>
      </c>
    </row>
    <row r="344" spans="1:7" ht="20.399999999999999">
      <c r="A344" s="403" t="s">
        <v>26995</v>
      </c>
      <c r="B344">
        <v>3400</v>
      </c>
      <c r="C344" t="s">
        <v>26996</v>
      </c>
      <c r="D344">
        <v>315</v>
      </c>
      <c r="F344" s="415" t="e">
        <f t="shared" si="10"/>
        <v>#VALUE!</v>
      </c>
      <c r="G344" t="str">
        <f t="shared" si="11"/>
        <v>42</v>
      </c>
    </row>
    <row r="345" spans="1:7" ht="20.399999999999999">
      <c r="A345" s="403" t="s">
        <v>26997</v>
      </c>
      <c r="B345">
        <v>15200</v>
      </c>
      <c r="C345" t="s">
        <v>26998</v>
      </c>
      <c r="D345">
        <v>308</v>
      </c>
      <c r="F345" s="415" t="e">
        <f t="shared" si="10"/>
        <v>#VALUE!</v>
      </c>
      <c r="G345" t="str">
        <f t="shared" si="11"/>
        <v>42</v>
      </c>
    </row>
    <row r="346" spans="1:7" ht="20.399999999999999">
      <c r="A346" s="403" t="s">
        <v>26999</v>
      </c>
      <c r="B346">
        <v>2100</v>
      </c>
      <c r="C346" t="s">
        <v>27000</v>
      </c>
      <c r="D346">
        <v>260</v>
      </c>
      <c r="F346" s="415" t="e">
        <f t="shared" si="10"/>
        <v>#VALUE!</v>
      </c>
      <c r="G346" t="str">
        <f t="shared" si="11"/>
        <v>42</v>
      </c>
    </row>
    <row r="347" spans="1:7" ht="20.399999999999999">
      <c r="A347" s="403" t="s">
        <v>27001</v>
      </c>
      <c r="B347">
        <v>13600</v>
      </c>
      <c r="C347" t="s">
        <v>27002</v>
      </c>
      <c r="D347">
        <v>45</v>
      </c>
      <c r="E347">
        <v>171110005</v>
      </c>
      <c r="F347" s="415" t="str">
        <f t="shared" si="10"/>
        <v>Í1+*ÂÈ5oÎ</v>
      </c>
      <c r="G347" t="str">
        <f t="shared" si="11"/>
        <v>36</v>
      </c>
    </row>
    <row r="348" spans="1:7" ht="20.399999999999999">
      <c r="A348" s="403" t="s">
        <v>27003</v>
      </c>
      <c r="B348">
        <v>23200</v>
      </c>
      <c r="C348" t="s">
        <v>27004</v>
      </c>
      <c r="D348">
        <v>382</v>
      </c>
      <c r="F348" s="415" t="e">
        <f t="shared" si="10"/>
        <v>#VALUE!</v>
      </c>
      <c r="G348" t="str">
        <f t="shared" si="11"/>
        <v>30</v>
      </c>
    </row>
    <row r="349" spans="1:7" ht="20.399999999999999">
      <c r="A349" s="403" t="s">
        <v>27005</v>
      </c>
      <c r="B349">
        <v>12000</v>
      </c>
      <c r="C349" t="s">
        <v>27006</v>
      </c>
      <c r="D349">
        <v>492</v>
      </c>
      <c r="F349" s="415" t="e">
        <f t="shared" si="10"/>
        <v>#VALUE!</v>
      </c>
      <c r="G349" t="str">
        <f t="shared" si="11"/>
        <v>30</v>
      </c>
    </row>
    <row r="350" spans="1:7" ht="20.399999999999999">
      <c r="A350" s="403" t="s">
        <v>27007</v>
      </c>
      <c r="B350">
        <v>23200</v>
      </c>
      <c r="C350" t="s">
        <v>27008</v>
      </c>
      <c r="D350">
        <v>597</v>
      </c>
      <c r="F350" s="415" t="e">
        <f t="shared" si="10"/>
        <v>#VALUE!</v>
      </c>
      <c r="G350" t="str">
        <f t="shared" si="11"/>
        <v>26</v>
      </c>
    </row>
    <row r="351" spans="1:7" ht="20.399999999999999">
      <c r="A351" s="403" t="s">
        <v>27009</v>
      </c>
      <c r="B351">
        <v>3400</v>
      </c>
      <c r="C351" t="s">
        <v>27010</v>
      </c>
      <c r="D351">
        <v>153</v>
      </c>
      <c r="F351" s="415" t="e">
        <f t="shared" si="10"/>
        <v>#VALUE!</v>
      </c>
      <c r="G351" t="str">
        <f t="shared" si="11"/>
        <v>42</v>
      </c>
    </row>
    <row r="352" spans="1:7" ht="20.399999999999999">
      <c r="A352" s="403" t="s">
        <v>27011</v>
      </c>
      <c r="B352">
        <v>28000</v>
      </c>
      <c r="C352" t="s">
        <v>27012</v>
      </c>
      <c r="D352">
        <v>240</v>
      </c>
      <c r="E352">
        <v>171112105</v>
      </c>
      <c r="F352" s="415" t="str">
        <f t="shared" si="10"/>
        <v>Í1+,*È56Î</v>
      </c>
      <c r="G352" t="str">
        <f t="shared" si="11"/>
        <v>24</v>
      </c>
    </row>
    <row r="353" spans="1:7" ht="20.399999999999999">
      <c r="A353" s="403" t="s">
        <v>27013</v>
      </c>
      <c r="B353">
        <v>77600</v>
      </c>
      <c r="C353" t="s">
        <v>27014</v>
      </c>
      <c r="D353">
        <v>284</v>
      </c>
      <c r="F353" s="415" t="e">
        <f t="shared" si="10"/>
        <v>#VALUE!</v>
      </c>
      <c r="G353" t="str">
        <f t="shared" si="11"/>
        <v>30</v>
      </c>
    </row>
    <row r="354" spans="1:7" ht="20.399999999999999">
      <c r="A354" s="403" t="s">
        <v>27015</v>
      </c>
      <c r="B354">
        <v>18400</v>
      </c>
      <c r="C354" t="s">
        <v>27016</v>
      </c>
      <c r="D354">
        <v>587</v>
      </c>
      <c r="E354">
        <v>171109530</v>
      </c>
      <c r="F354" s="415" t="str">
        <f t="shared" si="10"/>
        <v>Í1+)UÈ0TÎ</v>
      </c>
      <c r="G354" t="str">
        <f t="shared" si="11"/>
        <v>36</v>
      </c>
    </row>
    <row r="355" spans="1:7" ht="20.399999999999999">
      <c r="A355" s="403" t="s">
        <v>27017</v>
      </c>
      <c r="B355">
        <v>186600</v>
      </c>
      <c r="C355" t="s">
        <v>27018</v>
      </c>
      <c r="D355">
        <v>385</v>
      </c>
      <c r="F355" s="415" t="e">
        <f t="shared" si="10"/>
        <v>#VALUE!</v>
      </c>
      <c r="G355" t="str">
        <f t="shared" si="11"/>
        <v>22</v>
      </c>
    </row>
    <row r="356" spans="1:7" ht="20.399999999999999">
      <c r="A356" s="403" t="s">
        <v>27019</v>
      </c>
      <c r="B356">
        <v>15200</v>
      </c>
      <c r="C356" t="s">
        <v>27020</v>
      </c>
      <c r="D356">
        <v>70</v>
      </c>
      <c r="F356" s="415" t="e">
        <f t="shared" si="10"/>
        <v>#VALUE!</v>
      </c>
      <c r="G356" t="str">
        <f t="shared" si="11"/>
        <v>40</v>
      </c>
    </row>
    <row r="357" spans="1:7" ht="20.399999999999999">
      <c r="A357" s="403" t="s">
        <v>27021</v>
      </c>
      <c r="B357">
        <v>12000</v>
      </c>
      <c r="C357" t="s">
        <v>27022</v>
      </c>
      <c r="D357">
        <v>470</v>
      </c>
      <c r="E357">
        <v>171111795</v>
      </c>
      <c r="F357" s="415" t="str">
        <f t="shared" si="10"/>
        <v>Í1++oÈ5yÎ</v>
      </c>
      <c r="G357" t="str">
        <f t="shared" si="11"/>
        <v>24</v>
      </c>
    </row>
    <row r="358" spans="1:7" ht="20.399999999999999">
      <c r="A358" s="403" t="s">
        <v>27023</v>
      </c>
      <c r="B358">
        <v>7200</v>
      </c>
      <c r="C358" t="s">
        <v>27024</v>
      </c>
      <c r="D358">
        <v>125</v>
      </c>
      <c r="E358">
        <v>171115848</v>
      </c>
      <c r="F358" s="415" t="str">
        <f t="shared" si="10"/>
        <v>Í1+/tÈ8DÎ</v>
      </c>
      <c r="G358" t="str">
        <f t="shared" si="11"/>
        <v>38</v>
      </c>
    </row>
    <row r="359" spans="1:7" ht="20.399999999999999">
      <c r="A359" s="403" t="s">
        <v>27025</v>
      </c>
      <c r="B359">
        <v>26400</v>
      </c>
      <c r="C359" t="s">
        <v>27026</v>
      </c>
      <c r="D359">
        <v>16</v>
      </c>
      <c r="E359">
        <v>171108808</v>
      </c>
      <c r="F359" s="415" t="str">
        <f t="shared" si="10"/>
        <v>Í1+(pÈ8ÊÎ</v>
      </c>
      <c r="G359" t="str">
        <f t="shared" si="11"/>
        <v>16</v>
      </c>
    </row>
    <row r="360" spans="1:7" ht="20.399999999999999">
      <c r="A360" s="403" t="s">
        <v>27027</v>
      </c>
      <c r="B360">
        <v>20000</v>
      </c>
      <c r="C360" t="s">
        <v>27028</v>
      </c>
      <c r="D360">
        <v>278</v>
      </c>
      <c r="F360" s="415" t="e">
        <f t="shared" si="10"/>
        <v>#VALUE!</v>
      </c>
      <c r="G360" t="str">
        <f t="shared" si="11"/>
        <v>30</v>
      </c>
    </row>
    <row r="361" spans="1:7" ht="20.399999999999999">
      <c r="A361" s="403" t="s">
        <v>27029</v>
      </c>
      <c r="B361">
        <v>18400</v>
      </c>
      <c r="C361" t="s">
        <v>27030</v>
      </c>
      <c r="D361">
        <v>130</v>
      </c>
      <c r="F361" s="415" t="e">
        <f t="shared" si="10"/>
        <v>#VALUE!</v>
      </c>
      <c r="G361" t="str">
        <f t="shared" si="11"/>
        <v>30</v>
      </c>
    </row>
    <row r="362" spans="1:7" ht="20.399999999999999">
      <c r="A362" s="403" t="s">
        <v>27031</v>
      </c>
      <c r="B362">
        <v>12000</v>
      </c>
      <c r="C362" t="s">
        <v>27032</v>
      </c>
      <c r="D362">
        <v>209</v>
      </c>
      <c r="F362" s="415" t="e">
        <f t="shared" si="10"/>
        <v>#VALUE!</v>
      </c>
      <c r="G362" t="str">
        <f t="shared" si="11"/>
        <v>42</v>
      </c>
    </row>
    <row r="363" spans="1:7" ht="20.399999999999999">
      <c r="A363" s="403" t="s">
        <v>21082</v>
      </c>
      <c r="B363">
        <v>36000</v>
      </c>
      <c r="C363" t="s">
        <v>27033</v>
      </c>
      <c r="D363">
        <v>392</v>
      </c>
      <c r="F363" s="415" t="e">
        <f t="shared" si="10"/>
        <v>#VALUE!</v>
      </c>
      <c r="G363" t="str">
        <f t="shared" si="11"/>
        <v>42</v>
      </c>
    </row>
    <row r="364" spans="1:7" ht="20.399999999999999">
      <c r="A364" s="403" t="s">
        <v>27034</v>
      </c>
      <c r="B364">
        <v>7200</v>
      </c>
      <c r="C364" t="s">
        <v>27035</v>
      </c>
      <c r="D364">
        <v>292</v>
      </c>
      <c r="F364" s="415" t="e">
        <f t="shared" si="10"/>
        <v>#VALUE!</v>
      </c>
      <c r="G364" t="str">
        <f t="shared" si="11"/>
        <v>42</v>
      </c>
    </row>
    <row r="365" spans="1:7" ht="20.399999999999999">
      <c r="A365" s="403" t="s">
        <v>27036</v>
      </c>
      <c r="B365">
        <v>21600</v>
      </c>
      <c r="C365" t="s">
        <v>27037</v>
      </c>
      <c r="D365">
        <v>257</v>
      </c>
      <c r="F365" s="415" t="e">
        <f t="shared" si="10"/>
        <v>#VALUE!</v>
      </c>
      <c r="G365" t="str">
        <f t="shared" si="11"/>
        <v>40</v>
      </c>
    </row>
    <row r="366" spans="1:7" ht="20.399999999999999">
      <c r="A366" s="403" t="s">
        <v>27038</v>
      </c>
      <c r="B366">
        <v>18400</v>
      </c>
      <c r="C366" t="s">
        <v>27039</v>
      </c>
      <c r="D366">
        <v>418</v>
      </c>
      <c r="E366">
        <v>171114920</v>
      </c>
      <c r="F366" s="415" t="str">
        <f t="shared" si="10"/>
        <v>Í1+.|È01Î</v>
      </c>
      <c r="G366" t="str">
        <f t="shared" si="11"/>
        <v>34</v>
      </c>
    </row>
    <row r="367" spans="1:7" ht="20.399999999999999">
      <c r="A367" s="403" t="s">
        <v>27040</v>
      </c>
      <c r="B367">
        <v>98400</v>
      </c>
      <c r="C367" t="s">
        <v>27041</v>
      </c>
      <c r="D367">
        <v>134</v>
      </c>
      <c r="F367" s="415" t="e">
        <f t="shared" si="10"/>
        <v>#VALUE!</v>
      </c>
      <c r="G367" t="str">
        <f t="shared" si="11"/>
        <v>42</v>
      </c>
    </row>
    <row r="368" spans="1:7" ht="20.399999999999999">
      <c r="A368" s="403" t="s">
        <v>27042</v>
      </c>
      <c r="B368">
        <v>32800</v>
      </c>
      <c r="C368" t="s">
        <v>27043</v>
      </c>
      <c r="D368">
        <v>428</v>
      </c>
      <c r="E368">
        <v>171114930</v>
      </c>
      <c r="F368" s="415" t="str">
        <f t="shared" si="10"/>
        <v>Í1+.}È05Î</v>
      </c>
      <c r="G368" t="str">
        <f t="shared" si="11"/>
        <v>34</v>
      </c>
    </row>
    <row r="369" spans="1:7" ht="20.399999999999999">
      <c r="A369" s="403" t="s">
        <v>27044</v>
      </c>
      <c r="B369">
        <v>32800</v>
      </c>
      <c r="C369" t="s">
        <v>27045</v>
      </c>
      <c r="D369">
        <v>536</v>
      </c>
      <c r="F369" s="415" t="e">
        <f t="shared" si="10"/>
        <v>#VALUE!</v>
      </c>
      <c r="G369" t="str">
        <f t="shared" si="11"/>
        <v>06</v>
      </c>
    </row>
    <row r="370" spans="1:7" ht="20.399999999999999">
      <c r="A370" s="403" t="s">
        <v>25128</v>
      </c>
      <c r="B370">
        <v>116000</v>
      </c>
      <c r="C370" t="s">
        <v>27046</v>
      </c>
      <c r="D370">
        <v>386</v>
      </c>
      <c r="E370">
        <v>171111957</v>
      </c>
      <c r="F370" s="415" t="str">
        <f t="shared" si="10"/>
        <v>Í1++ÃÈ7^Î</v>
      </c>
      <c r="G370" t="str">
        <f t="shared" si="11"/>
        <v>24</v>
      </c>
    </row>
    <row r="371" spans="1:7" ht="20.399999999999999">
      <c r="A371" s="403" t="s">
        <v>27047</v>
      </c>
      <c r="B371">
        <v>15200</v>
      </c>
      <c r="C371" t="s">
        <v>27048</v>
      </c>
      <c r="D371">
        <v>35</v>
      </c>
      <c r="F371" s="415" t="e">
        <f t="shared" si="10"/>
        <v>#VALUE!</v>
      </c>
      <c r="G371" t="str">
        <f t="shared" si="11"/>
        <v>42</v>
      </c>
    </row>
    <row r="372" spans="1:7" ht="20.399999999999999">
      <c r="A372" s="403" t="s">
        <v>27049</v>
      </c>
      <c r="B372">
        <v>4700</v>
      </c>
      <c r="C372" t="s">
        <v>27050</v>
      </c>
      <c r="D372">
        <v>395</v>
      </c>
      <c r="F372" s="415" t="e">
        <f t="shared" si="10"/>
        <v>#VALUE!</v>
      </c>
      <c r="G372" t="str">
        <f t="shared" si="11"/>
        <v>42</v>
      </c>
    </row>
    <row r="373" spans="1:7" ht="20.399999999999999">
      <c r="A373" s="403" t="s">
        <v>27051</v>
      </c>
      <c r="B373">
        <v>13600</v>
      </c>
      <c r="C373" t="s">
        <v>27052</v>
      </c>
      <c r="D373">
        <v>405</v>
      </c>
      <c r="E373">
        <v>171114907</v>
      </c>
      <c r="F373" s="415" t="str">
        <f t="shared" si="10"/>
        <v>Í1+.zÈ7SÎ</v>
      </c>
      <c r="G373" t="str">
        <f t="shared" si="11"/>
        <v>34</v>
      </c>
    </row>
    <row r="374" spans="1:7" ht="20.399999999999999">
      <c r="A374" s="403" t="s">
        <v>27053</v>
      </c>
      <c r="B374">
        <v>7200</v>
      </c>
      <c r="C374" t="s">
        <v>27054</v>
      </c>
      <c r="D374">
        <v>406</v>
      </c>
      <c r="E374">
        <v>171114908</v>
      </c>
      <c r="F374" s="415" t="str">
        <f t="shared" si="10"/>
        <v>Í1+.zÈ8YÎ</v>
      </c>
      <c r="G374" t="str">
        <f t="shared" si="11"/>
        <v>34</v>
      </c>
    </row>
    <row r="375" spans="1:7" ht="20.399999999999999">
      <c r="A375" s="403" t="s">
        <v>27055</v>
      </c>
      <c r="B375">
        <v>44000</v>
      </c>
      <c r="C375" t="s">
        <v>27056</v>
      </c>
      <c r="D375">
        <v>374</v>
      </c>
      <c r="F375" s="415" t="e">
        <f t="shared" si="10"/>
        <v>#VALUE!</v>
      </c>
      <c r="G375" t="str">
        <f t="shared" si="11"/>
        <v>42</v>
      </c>
    </row>
    <row r="376" spans="1:7" ht="20.399999999999999">
      <c r="A376" s="403" t="s">
        <v>24957</v>
      </c>
      <c r="B376">
        <v>962600</v>
      </c>
      <c r="C376" t="s">
        <v>24958</v>
      </c>
      <c r="D376">
        <v>290</v>
      </c>
      <c r="E376">
        <v>171117054</v>
      </c>
      <c r="F376" s="415" t="str">
        <f t="shared" si="10"/>
        <v>Í1+1%È4+Î</v>
      </c>
      <c r="G376" t="str">
        <f t="shared" si="11"/>
        <v>22</v>
      </c>
    </row>
    <row r="377" spans="1:7" ht="20.399999999999999">
      <c r="A377" s="403" t="s">
        <v>27057</v>
      </c>
      <c r="B377">
        <v>7200</v>
      </c>
      <c r="C377" t="s">
        <v>27058</v>
      </c>
      <c r="D377">
        <v>105</v>
      </c>
      <c r="E377">
        <v>171112078</v>
      </c>
      <c r="F377" s="415" t="str">
        <f t="shared" si="10"/>
        <v>Í1+,'È8&lt;Î</v>
      </c>
      <c r="G377" t="str">
        <f t="shared" si="11"/>
        <v>24</v>
      </c>
    </row>
    <row r="378" spans="1:7" ht="20.399999999999999">
      <c r="A378" s="403" t="s">
        <v>27059</v>
      </c>
      <c r="B378">
        <v>15200</v>
      </c>
      <c r="C378" t="s">
        <v>27060</v>
      </c>
      <c r="D378">
        <v>558</v>
      </c>
      <c r="F378" s="415" t="e">
        <f t="shared" si="10"/>
        <v>#VALUE!</v>
      </c>
      <c r="G378" t="str">
        <f t="shared" si="11"/>
        <v>38</v>
      </c>
    </row>
    <row r="379" spans="1:7" ht="20.399999999999999">
      <c r="A379" s="403" t="s">
        <v>27061</v>
      </c>
      <c r="B379">
        <v>3400</v>
      </c>
      <c r="C379" t="s">
        <v>27062</v>
      </c>
      <c r="D379">
        <v>20</v>
      </c>
      <c r="E379">
        <v>171114025</v>
      </c>
      <c r="F379" s="415" t="str">
        <f t="shared" si="10"/>
        <v>Í1+."È5ÇÎ</v>
      </c>
      <c r="G379" t="str">
        <f t="shared" si="11"/>
        <v>32</v>
      </c>
    </row>
    <row r="380" spans="1:7" ht="20.399999999999999">
      <c r="A380" s="403" t="s">
        <v>27063</v>
      </c>
      <c r="B380">
        <v>3400</v>
      </c>
      <c r="C380" t="s">
        <v>27064</v>
      </c>
      <c r="D380">
        <v>440</v>
      </c>
      <c r="E380">
        <v>171109664</v>
      </c>
      <c r="F380" s="415" t="str">
        <f t="shared" si="10"/>
        <v>Í1+)bÈ49Î</v>
      </c>
      <c r="G380" t="str">
        <f t="shared" si="11"/>
        <v>36</v>
      </c>
    </row>
    <row r="381" spans="1:7" ht="20.399999999999999">
      <c r="A381" s="403" t="s">
        <v>27065</v>
      </c>
      <c r="B381">
        <v>15200</v>
      </c>
      <c r="C381" t="s">
        <v>27066</v>
      </c>
      <c r="D381">
        <v>149</v>
      </c>
      <c r="E381">
        <v>171114128</v>
      </c>
      <c r="F381" s="415" t="str">
        <f t="shared" si="10"/>
        <v>Í1+.,È8VÎ</v>
      </c>
      <c r="G381" t="str">
        <f t="shared" si="11"/>
        <v>32</v>
      </c>
    </row>
    <row r="382" spans="1:7" ht="20.399999999999999">
      <c r="A382" s="403" t="s">
        <v>27067</v>
      </c>
      <c r="B382">
        <v>21600</v>
      </c>
      <c r="C382" t="s">
        <v>27068</v>
      </c>
      <c r="D382">
        <v>540</v>
      </c>
      <c r="F382" s="415" t="e">
        <f t="shared" si="10"/>
        <v>#VALUE!</v>
      </c>
      <c r="G382" t="str">
        <f t="shared" si="11"/>
        <v>06</v>
      </c>
    </row>
    <row r="383" spans="1:7" ht="20.399999999999999">
      <c r="A383" s="403" t="s">
        <v>27069</v>
      </c>
      <c r="B383">
        <v>44000</v>
      </c>
      <c r="C383" t="s">
        <v>27070</v>
      </c>
      <c r="D383">
        <v>580</v>
      </c>
      <c r="F383" s="415" t="e">
        <f t="shared" si="10"/>
        <v>#VALUE!</v>
      </c>
      <c r="G383" t="str">
        <f t="shared" si="11"/>
        <v>42</v>
      </c>
    </row>
    <row r="384" spans="1:7" ht="20.399999999999999">
      <c r="A384" s="403" t="s">
        <v>27071</v>
      </c>
      <c r="B384">
        <v>8800</v>
      </c>
      <c r="C384" t="s">
        <v>27072</v>
      </c>
      <c r="D384">
        <v>64</v>
      </c>
      <c r="E384">
        <v>171112047</v>
      </c>
      <c r="F384" s="415" t="str">
        <f t="shared" si="10"/>
        <v>Í1+,$È7*Î</v>
      </c>
      <c r="G384" t="str">
        <f t="shared" si="11"/>
        <v>24</v>
      </c>
    </row>
    <row r="385" spans="1:7" ht="20.399999999999999">
      <c r="A385" s="403" t="s">
        <v>27073</v>
      </c>
      <c r="B385">
        <v>7200</v>
      </c>
      <c r="C385" t="s">
        <v>27074</v>
      </c>
      <c r="D385">
        <v>43</v>
      </c>
      <c r="E385">
        <v>171110845</v>
      </c>
      <c r="F385" s="415" t="str">
        <f t="shared" si="10"/>
        <v>Í1+*tÈ5#Î</v>
      </c>
      <c r="G385" t="str">
        <f t="shared" si="11"/>
        <v>06</v>
      </c>
    </row>
    <row r="386" spans="1:7" ht="20.399999999999999">
      <c r="A386" s="403" t="s">
        <v>27075</v>
      </c>
      <c r="B386">
        <v>180000</v>
      </c>
      <c r="C386" t="s">
        <v>27076</v>
      </c>
      <c r="D386">
        <v>567</v>
      </c>
      <c r="F386" s="415" t="e">
        <f t="shared" si="10"/>
        <v>#VALUE!</v>
      </c>
      <c r="G386" t="str">
        <f t="shared" si="11"/>
        <v>32</v>
      </c>
    </row>
    <row r="387" spans="1:7" ht="20.399999999999999">
      <c r="A387" s="403" t="s">
        <v>27077</v>
      </c>
      <c r="B387">
        <v>40800</v>
      </c>
      <c r="C387" t="s">
        <v>27078</v>
      </c>
      <c r="D387">
        <v>118</v>
      </c>
      <c r="E387">
        <v>171110751</v>
      </c>
      <c r="F387" s="415" t="str">
        <f t="shared" ref="F387:F450" si="12">Code128(E387)</f>
        <v>Í1+*kÈ1NÎ</v>
      </c>
      <c r="G387" t="str">
        <f t="shared" ref="G387:G450" si="13">LEFT(C387,2)</f>
        <v>06</v>
      </c>
    </row>
    <row r="388" spans="1:7" ht="20.399999999999999">
      <c r="A388" s="403" t="s">
        <v>27079</v>
      </c>
      <c r="B388">
        <v>4700</v>
      </c>
      <c r="C388" t="s">
        <v>27080</v>
      </c>
      <c r="D388">
        <v>599</v>
      </c>
      <c r="F388" s="415" t="e">
        <f t="shared" si="12"/>
        <v>#VALUE!</v>
      </c>
      <c r="G388" t="str">
        <f t="shared" si="13"/>
        <v>38</v>
      </c>
    </row>
    <row r="389" spans="1:7" ht="20.399999999999999">
      <c r="A389" s="403" t="s">
        <v>725</v>
      </c>
      <c r="B389">
        <v>60000</v>
      </c>
      <c r="C389" t="s">
        <v>726</v>
      </c>
      <c r="D389">
        <v>5</v>
      </c>
      <c r="F389" s="415" t="e">
        <f t="shared" si="12"/>
        <v>#VALUE!</v>
      </c>
      <c r="G389" t="str">
        <f t="shared" si="13"/>
        <v>18</v>
      </c>
    </row>
    <row r="390" spans="1:7" ht="20.399999999999999">
      <c r="A390" s="403" t="s">
        <v>27081</v>
      </c>
      <c r="B390">
        <v>15200</v>
      </c>
      <c r="C390" t="s">
        <v>27082</v>
      </c>
      <c r="D390">
        <v>9</v>
      </c>
      <c r="E390">
        <v>171110952</v>
      </c>
      <c r="F390" s="415" t="str">
        <f t="shared" si="12"/>
        <v>Í1+*ÃÈ2=Î</v>
      </c>
      <c r="G390" t="str">
        <f t="shared" si="13"/>
        <v>26</v>
      </c>
    </row>
    <row r="391" spans="1:7" ht="20.399999999999999">
      <c r="A391" s="403" t="s">
        <v>27083</v>
      </c>
      <c r="B391">
        <v>8800</v>
      </c>
      <c r="C391" t="s">
        <v>27084</v>
      </c>
      <c r="D391">
        <v>510</v>
      </c>
      <c r="F391" s="415" t="e">
        <f t="shared" si="12"/>
        <v>#VALUE!</v>
      </c>
      <c r="G391" t="str">
        <f t="shared" si="13"/>
        <v>42</v>
      </c>
    </row>
    <row r="392" spans="1:7" ht="20.399999999999999">
      <c r="A392" s="403" t="s">
        <v>27085</v>
      </c>
      <c r="B392">
        <v>15200</v>
      </c>
      <c r="C392" t="s">
        <v>27086</v>
      </c>
      <c r="D392">
        <v>564</v>
      </c>
      <c r="F392" s="415" t="e">
        <f t="shared" si="12"/>
        <v>#VALUE!</v>
      </c>
      <c r="G392" t="str">
        <f t="shared" si="13"/>
        <v>06</v>
      </c>
    </row>
    <row r="393" spans="1:7" ht="20.399999999999999">
      <c r="A393" s="403" t="s">
        <v>27087</v>
      </c>
      <c r="B393">
        <v>13600</v>
      </c>
      <c r="C393" t="s">
        <v>27088</v>
      </c>
      <c r="D393">
        <v>8</v>
      </c>
      <c r="E393">
        <v>171116861</v>
      </c>
      <c r="F393" s="415" t="str">
        <f t="shared" si="12"/>
        <v>Í1+0vÈ1%Î</v>
      </c>
      <c r="G393" t="str">
        <f t="shared" si="13"/>
        <v>44</v>
      </c>
    </row>
    <row r="394" spans="1:7" ht="20.399999999999999">
      <c r="A394" s="403" t="s">
        <v>27089</v>
      </c>
      <c r="B394">
        <v>15200</v>
      </c>
      <c r="C394" t="s">
        <v>27090</v>
      </c>
      <c r="D394">
        <v>223</v>
      </c>
      <c r="E394">
        <v>171114164</v>
      </c>
      <c r="F394" s="415" t="str">
        <f t="shared" si="12"/>
        <v>Í1+.0È4NÎ</v>
      </c>
      <c r="G394" t="str">
        <f t="shared" si="13"/>
        <v>32</v>
      </c>
    </row>
    <row r="395" spans="1:7" ht="20.399999999999999">
      <c r="A395" s="403" t="s">
        <v>27091</v>
      </c>
      <c r="B395">
        <v>39200</v>
      </c>
      <c r="C395" t="s">
        <v>27092</v>
      </c>
      <c r="D395">
        <v>418</v>
      </c>
      <c r="F395" s="415" t="e">
        <f t="shared" si="12"/>
        <v>#VALUE!</v>
      </c>
      <c r="G395" t="str">
        <f t="shared" si="13"/>
        <v>42</v>
      </c>
    </row>
    <row r="396" spans="1:7" ht="20.399999999999999">
      <c r="A396" s="403" t="s">
        <v>27093</v>
      </c>
      <c r="B396">
        <v>93600</v>
      </c>
      <c r="C396" t="s">
        <v>27094</v>
      </c>
      <c r="D396">
        <v>12</v>
      </c>
      <c r="E396">
        <v>171111281</v>
      </c>
      <c r="F396" s="415" t="str">
        <f t="shared" si="12"/>
        <v>Í1++&lt;È1cÎ</v>
      </c>
      <c r="G396" t="str">
        <f t="shared" si="13"/>
        <v>26</v>
      </c>
    </row>
    <row r="397" spans="1:7" ht="20.399999999999999">
      <c r="A397" s="403" t="s">
        <v>27095</v>
      </c>
      <c r="B397">
        <v>18400</v>
      </c>
      <c r="C397" t="s">
        <v>27096</v>
      </c>
      <c r="D397">
        <v>245</v>
      </c>
      <c r="F397" s="415" t="e">
        <f t="shared" si="12"/>
        <v>#VALUE!</v>
      </c>
      <c r="G397" t="str">
        <f t="shared" si="13"/>
        <v>40</v>
      </c>
    </row>
    <row r="398" spans="1:7" ht="20.399999999999999">
      <c r="A398" s="403" t="s">
        <v>27097</v>
      </c>
      <c r="B398">
        <v>15200</v>
      </c>
      <c r="C398" t="s">
        <v>27098</v>
      </c>
      <c r="D398">
        <v>594</v>
      </c>
      <c r="F398" s="415" t="e">
        <f t="shared" si="12"/>
        <v>#VALUE!</v>
      </c>
      <c r="G398" t="str">
        <f t="shared" si="13"/>
        <v>16</v>
      </c>
    </row>
    <row r="399" spans="1:7" ht="20.399999999999999">
      <c r="A399" s="403" t="s">
        <v>27099</v>
      </c>
      <c r="B399">
        <v>71200</v>
      </c>
      <c r="C399" t="s">
        <v>27100</v>
      </c>
      <c r="D399">
        <v>529</v>
      </c>
      <c r="E399">
        <v>171109583</v>
      </c>
      <c r="F399" s="415" t="str">
        <f t="shared" si="12"/>
        <v>Í1+)ZÈ3zÎ</v>
      </c>
      <c r="G399" t="str">
        <f t="shared" si="13"/>
        <v>36</v>
      </c>
    </row>
    <row r="400" spans="1:7" ht="20.399999999999999">
      <c r="A400" s="403" t="s">
        <v>24959</v>
      </c>
      <c r="B400">
        <v>58600</v>
      </c>
      <c r="C400" t="s">
        <v>24960</v>
      </c>
      <c r="D400">
        <v>133</v>
      </c>
      <c r="E400">
        <v>171116218</v>
      </c>
      <c r="F400" s="415" t="str">
        <f t="shared" si="12"/>
        <v>Í1+05È8ÄÎ</v>
      </c>
      <c r="G400" t="str">
        <f t="shared" si="13"/>
        <v>22</v>
      </c>
    </row>
    <row r="401" spans="1:7" ht="20.399999999999999">
      <c r="A401" s="403" t="s">
        <v>27101</v>
      </c>
      <c r="B401">
        <v>20000</v>
      </c>
      <c r="C401" t="s">
        <v>27102</v>
      </c>
      <c r="D401">
        <v>185</v>
      </c>
      <c r="F401" s="415" t="e">
        <f t="shared" si="12"/>
        <v>#VALUE!</v>
      </c>
      <c r="G401" t="str">
        <f t="shared" si="13"/>
        <v>42</v>
      </c>
    </row>
    <row r="402" spans="1:7" ht="20.399999999999999">
      <c r="A402" s="403" t="s">
        <v>27103</v>
      </c>
      <c r="B402">
        <v>4700</v>
      </c>
      <c r="C402" t="s">
        <v>27104</v>
      </c>
      <c r="D402">
        <v>590</v>
      </c>
      <c r="F402" s="415" t="e">
        <f t="shared" si="12"/>
        <v>#VALUE!</v>
      </c>
      <c r="G402" t="str">
        <f t="shared" si="13"/>
        <v>38</v>
      </c>
    </row>
    <row r="403" spans="1:7" ht="20.399999999999999">
      <c r="A403" s="403" t="s">
        <v>27105</v>
      </c>
      <c r="B403">
        <v>12000</v>
      </c>
      <c r="C403" t="s">
        <v>27106</v>
      </c>
      <c r="D403">
        <v>110</v>
      </c>
      <c r="E403">
        <v>171112082</v>
      </c>
      <c r="F403" s="415" t="str">
        <f t="shared" si="12"/>
        <v>Í1+,(È2ÇÎ</v>
      </c>
      <c r="G403" t="str">
        <f t="shared" si="13"/>
        <v>24</v>
      </c>
    </row>
    <row r="404" spans="1:7" ht="20.399999999999999">
      <c r="A404" s="403" t="s">
        <v>27107</v>
      </c>
      <c r="B404">
        <v>15200</v>
      </c>
      <c r="C404" t="s">
        <v>27108</v>
      </c>
      <c r="D404">
        <v>386</v>
      </c>
      <c r="E404">
        <v>171115997</v>
      </c>
      <c r="F404" s="415" t="str">
        <f t="shared" si="12"/>
        <v>Í1+/ÇÈ7zÎ</v>
      </c>
      <c r="G404" t="str">
        <f t="shared" si="13"/>
        <v>38</v>
      </c>
    </row>
    <row r="405" spans="1:7" ht="20.399999999999999">
      <c r="A405" s="403" t="s">
        <v>27109</v>
      </c>
      <c r="B405">
        <v>12000</v>
      </c>
      <c r="C405" t="s">
        <v>27110</v>
      </c>
      <c r="D405">
        <v>536</v>
      </c>
      <c r="F405" s="415" t="e">
        <f t="shared" si="12"/>
        <v>#VALUE!</v>
      </c>
      <c r="G405" t="str">
        <f t="shared" si="13"/>
        <v>38</v>
      </c>
    </row>
    <row r="406" spans="1:7" ht="20.399999999999999">
      <c r="A406" s="403" t="s">
        <v>251</v>
      </c>
      <c r="B406">
        <v>463400</v>
      </c>
      <c r="C406" t="s">
        <v>24961</v>
      </c>
      <c r="D406">
        <v>101</v>
      </c>
      <c r="E406">
        <v>171116187</v>
      </c>
      <c r="F406" s="415" t="str">
        <f t="shared" si="12"/>
        <v>Í1+02È7nÎ</v>
      </c>
      <c r="G406" t="str">
        <f t="shared" si="13"/>
        <v>22</v>
      </c>
    </row>
    <row r="407" spans="1:7" ht="20.399999999999999">
      <c r="A407" s="403" t="s">
        <v>27111</v>
      </c>
      <c r="B407">
        <v>8800</v>
      </c>
      <c r="C407" t="s">
        <v>27112</v>
      </c>
      <c r="D407">
        <v>413</v>
      </c>
      <c r="E407">
        <v>171114339</v>
      </c>
      <c r="F407" s="415" t="str">
        <f t="shared" si="12"/>
        <v>Í1+.AÈ9IÎ</v>
      </c>
      <c r="G407" t="str">
        <f t="shared" si="13"/>
        <v>32</v>
      </c>
    </row>
    <row r="408" spans="1:7" ht="20.399999999999999">
      <c r="A408" s="403" t="s">
        <v>27113</v>
      </c>
      <c r="B408">
        <v>16800</v>
      </c>
      <c r="C408" t="s">
        <v>27114</v>
      </c>
      <c r="D408">
        <v>593</v>
      </c>
      <c r="F408" s="415" t="e">
        <f t="shared" si="12"/>
        <v>#VALUE!</v>
      </c>
      <c r="G408" t="str">
        <f t="shared" si="13"/>
        <v>30</v>
      </c>
    </row>
    <row r="409" spans="1:7" ht="20.399999999999999">
      <c r="A409" s="403" t="s">
        <v>676</v>
      </c>
      <c r="B409">
        <v>31200</v>
      </c>
      <c r="C409" t="s">
        <v>677</v>
      </c>
      <c r="D409">
        <v>313</v>
      </c>
      <c r="F409" s="415" t="e">
        <f t="shared" si="12"/>
        <v>#VALUE!</v>
      </c>
      <c r="G409" t="str">
        <f t="shared" si="13"/>
        <v>12</v>
      </c>
    </row>
    <row r="410" spans="1:7" ht="20.399999999999999">
      <c r="A410" s="403" t="s">
        <v>27115</v>
      </c>
      <c r="B410">
        <v>42400</v>
      </c>
      <c r="C410" t="s">
        <v>27116</v>
      </c>
      <c r="D410">
        <v>567</v>
      </c>
      <c r="F410" s="415" t="e">
        <f t="shared" si="12"/>
        <v>#VALUE!</v>
      </c>
      <c r="G410" t="str">
        <f t="shared" si="13"/>
        <v>06</v>
      </c>
    </row>
    <row r="411" spans="1:7" ht="20.399999999999999">
      <c r="A411" s="403" t="s">
        <v>27117</v>
      </c>
      <c r="B411">
        <v>20000</v>
      </c>
      <c r="C411" t="s">
        <v>27118</v>
      </c>
      <c r="D411">
        <v>473</v>
      </c>
      <c r="E411">
        <v>171112137</v>
      </c>
      <c r="F411" s="415" t="str">
        <f t="shared" si="12"/>
        <v>Í1+,-È7NÎ</v>
      </c>
      <c r="G411" t="str">
        <f t="shared" si="13"/>
        <v>24</v>
      </c>
    </row>
    <row r="412" spans="1:7" ht="20.399999999999999">
      <c r="A412" s="403" t="s">
        <v>27119</v>
      </c>
      <c r="B412">
        <v>16800</v>
      </c>
      <c r="C412" t="s">
        <v>27120</v>
      </c>
      <c r="D412">
        <v>244</v>
      </c>
      <c r="F412" s="415" t="e">
        <f t="shared" si="12"/>
        <v>#VALUE!</v>
      </c>
      <c r="G412" t="str">
        <f t="shared" si="13"/>
        <v>30</v>
      </c>
    </row>
    <row r="413" spans="1:7" ht="20.399999999999999">
      <c r="A413" s="403" t="s">
        <v>27121</v>
      </c>
      <c r="B413">
        <v>13600</v>
      </c>
      <c r="C413" t="s">
        <v>27122</v>
      </c>
      <c r="D413">
        <v>145</v>
      </c>
      <c r="E413">
        <v>171116754</v>
      </c>
      <c r="F413" s="415" t="str">
        <f t="shared" si="12"/>
        <v>Í1+0kÈ4rÎ</v>
      </c>
      <c r="G413" t="str">
        <f t="shared" si="13"/>
        <v>40</v>
      </c>
    </row>
    <row r="414" spans="1:7" ht="20.399999999999999">
      <c r="A414" s="403" t="s">
        <v>27123</v>
      </c>
      <c r="B414">
        <v>121000</v>
      </c>
      <c r="C414" t="s">
        <v>27124</v>
      </c>
      <c r="D414">
        <v>562</v>
      </c>
      <c r="F414" s="415" t="e">
        <f t="shared" si="12"/>
        <v>#VALUE!</v>
      </c>
      <c r="G414" t="str">
        <f t="shared" si="13"/>
        <v>22</v>
      </c>
    </row>
    <row r="415" spans="1:7" ht="20.399999999999999">
      <c r="A415" s="403" t="s">
        <v>27121</v>
      </c>
      <c r="B415">
        <v>85600</v>
      </c>
      <c r="C415" t="s">
        <v>27125</v>
      </c>
      <c r="D415">
        <v>19</v>
      </c>
      <c r="E415">
        <v>171110028</v>
      </c>
      <c r="F415" s="415" t="str">
        <f t="shared" si="12"/>
        <v>Í1+*"È8"Î</v>
      </c>
      <c r="G415" t="str">
        <f t="shared" si="13"/>
        <v>36</v>
      </c>
    </row>
    <row r="416" spans="1:7" ht="20.399999999999999">
      <c r="A416" s="403" t="s">
        <v>27126</v>
      </c>
      <c r="B416">
        <v>60000</v>
      </c>
      <c r="C416" t="s">
        <v>27127</v>
      </c>
      <c r="D416">
        <v>245</v>
      </c>
      <c r="E416">
        <v>171110543</v>
      </c>
      <c r="F416" s="415" t="str">
        <f t="shared" si="12"/>
        <v>Í1+*VÈ3mÎ</v>
      </c>
      <c r="G416" t="str">
        <f t="shared" si="13"/>
        <v>06</v>
      </c>
    </row>
    <row r="417" spans="1:7" ht="20.399999999999999">
      <c r="A417" s="403" t="s">
        <v>27128</v>
      </c>
      <c r="B417">
        <v>10400</v>
      </c>
      <c r="C417" t="s">
        <v>27129</v>
      </c>
      <c r="D417">
        <v>260</v>
      </c>
      <c r="E417">
        <v>171109815</v>
      </c>
      <c r="F417" s="415" t="str">
        <f t="shared" si="12"/>
        <v>Í1+)qÈ5{Î</v>
      </c>
      <c r="G417" t="str">
        <f t="shared" si="13"/>
        <v>36</v>
      </c>
    </row>
    <row r="418" spans="1:7" ht="20.399999999999999">
      <c r="A418" s="403" t="s">
        <v>27130</v>
      </c>
      <c r="B418">
        <v>16800</v>
      </c>
      <c r="C418" t="s">
        <v>27131</v>
      </c>
      <c r="D418">
        <v>511</v>
      </c>
      <c r="F418" s="415" t="e">
        <f t="shared" si="12"/>
        <v>#VALUE!</v>
      </c>
      <c r="G418" t="str">
        <f t="shared" si="13"/>
        <v>42</v>
      </c>
    </row>
    <row r="419" spans="1:7" ht="20.399999999999999">
      <c r="A419" s="403" t="s">
        <v>727</v>
      </c>
      <c r="B419">
        <v>12000</v>
      </c>
      <c r="C419" t="s">
        <v>728</v>
      </c>
      <c r="D419">
        <v>38</v>
      </c>
      <c r="F419" s="415" t="e">
        <f t="shared" si="12"/>
        <v>#VALUE!</v>
      </c>
      <c r="G419" t="str">
        <f t="shared" si="13"/>
        <v>18</v>
      </c>
    </row>
    <row r="420" spans="1:7" ht="20.399999999999999">
      <c r="A420" s="403" t="s">
        <v>27132</v>
      </c>
      <c r="B420">
        <v>4700</v>
      </c>
      <c r="C420" t="s">
        <v>27133</v>
      </c>
      <c r="D420">
        <v>139</v>
      </c>
      <c r="E420">
        <v>171111817</v>
      </c>
      <c r="F420" s="415" t="str">
        <f t="shared" si="12"/>
        <v>Í1++qÈ7&amp;Î</v>
      </c>
      <c r="G420" t="str">
        <f t="shared" si="13"/>
        <v>24</v>
      </c>
    </row>
    <row r="421" spans="1:7" ht="20.399999999999999">
      <c r="A421" s="403" t="s">
        <v>27134</v>
      </c>
      <c r="B421">
        <v>74400</v>
      </c>
      <c r="C421" t="s">
        <v>27135</v>
      </c>
      <c r="D421">
        <v>190</v>
      </c>
      <c r="E421">
        <v>171111004</v>
      </c>
      <c r="F421" s="415" t="str">
        <f t="shared" si="12"/>
        <v>Í1++ÂÈ4lÎ</v>
      </c>
      <c r="G421" t="str">
        <f t="shared" si="13"/>
        <v>26</v>
      </c>
    </row>
    <row r="422" spans="1:7" ht="20.399999999999999">
      <c r="A422" s="403" t="s">
        <v>27136</v>
      </c>
      <c r="B422">
        <v>37600</v>
      </c>
      <c r="C422" t="s">
        <v>581</v>
      </c>
      <c r="D422">
        <v>236</v>
      </c>
      <c r="F422" s="415" t="e">
        <f t="shared" si="12"/>
        <v>#VALUE!</v>
      </c>
      <c r="G422" t="str">
        <f t="shared" si="13"/>
        <v>12</v>
      </c>
    </row>
    <row r="423" spans="1:7" ht="20.399999999999999">
      <c r="A423" s="403" t="s">
        <v>27137</v>
      </c>
      <c r="B423">
        <v>60000</v>
      </c>
      <c r="C423" t="s">
        <v>27138</v>
      </c>
      <c r="D423">
        <v>510</v>
      </c>
      <c r="F423" s="415" t="e">
        <f t="shared" si="12"/>
        <v>#VALUE!</v>
      </c>
      <c r="G423" t="str">
        <f t="shared" si="13"/>
        <v>06</v>
      </c>
    </row>
    <row r="424" spans="1:7" ht="20.399999999999999">
      <c r="A424" s="403" t="s">
        <v>27139</v>
      </c>
      <c r="B424">
        <v>42400</v>
      </c>
      <c r="C424" t="s">
        <v>27140</v>
      </c>
      <c r="D424">
        <v>398</v>
      </c>
      <c r="E424">
        <v>171114900</v>
      </c>
      <c r="F424" s="415" t="str">
        <f t="shared" si="12"/>
        <v>Í1+.zÈ0)Î</v>
      </c>
      <c r="G424" t="str">
        <f t="shared" si="13"/>
        <v>34</v>
      </c>
    </row>
    <row r="425" spans="1:7" ht="20.399999999999999">
      <c r="A425" s="403" t="s">
        <v>27141</v>
      </c>
      <c r="B425">
        <v>8800</v>
      </c>
      <c r="C425" t="s">
        <v>27142</v>
      </c>
      <c r="D425">
        <v>477</v>
      </c>
      <c r="E425">
        <v>171114972</v>
      </c>
      <c r="F425" s="415" t="str">
        <f t="shared" si="12"/>
        <v>Í1+.ÅÈ2QÎ</v>
      </c>
      <c r="G425" t="str">
        <f t="shared" si="13"/>
        <v>34</v>
      </c>
    </row>
    <row r="426" spans="1:7" ht="20.399999999999999">
      <c r="A426" s="403" t="s">
        <v>27143</v>
      </c>
      <c r="B426">
        <v>16800</v>
      </c>
      <c r="C426" t="s">
        <v>27144</v>
      </c>
      <c r="D426">
        <v>478</v>
      </c>
      <c r="E426">
        <v>171114973</v>
      </c>
      <c r="F426" s="415" t="str">
        <f t="shared" si="12"/>
        <v>Í1+.ÅÈ3WÎ</v>
      </c>
      <c r="G426" t="str">
        <f t="shared" si="13"/>
        <v>34</v>
      </c>
    </row>
    <row r="427" spans="1:7" ht="20.399999999999999">
      <c r="A427" s="403" t="s">
        <v>27145</v>
      </c>
      <c r="B427">
        <v>3400</v>
      </c>
      <c r="C427" t="s">
        <v>27146</v>
      </c>
      <c r="D427">
        <v>502</v>
      </c>
      <c r="F427" s="415" t="e">
        <f t="shared" si="12"/>
        <v>#VALUE!</v>
      </c>
      <c r="G427" t="str">
        <f t="shared" si="13"/>
        <v>38</v>
      </c>
    </row>
    <row r="428" spans="1:7" ht="20.399999999999999">
      <c r="A428" s="403" t="s">
        <v>27147</v>
      </c>
      <c r="B428">
        <v>10400</v>
      </c>
      <c r="C428" t="s">
        <v>859</v>
      </c>
      <c r="D428">
        <v>575</v>
      </c>
      <c r="F428" s="415" t="e">
        <f t="shared" si="12"/>
        <v>#VALUE!</v>
      </c>
      <c r="G428" t="str">
        <f t="shared" si="13"/>
        <v>12</v>
      </c>
    </row>
    <row r="429" spans="1:7" ht="20.399999999999999">
      <c r="A429" s="403" t="s">
        <v>27148</v>
      </c>
      <c r="B429">
        <v>12000</v>
      </c>
      <c r="C429" t="s">
        <v>27149</v>
      </c>
      <c r="D429">
        <v>66</v>
      </c>
      <c r="F429" s="415" t="e">
        <f t="shared" si="12"/>
        <v>#VALUE!</v>
      </c>
      <c r="G429" t="str">
        <f t="shared" si="13"/>
        <v>42</v>
      </c>
    </row>
    <row r="430" spans="1:7" ht="20.399999999999999">
      <c r="A430" s="403" t="s">
        <v>27150</v>
      </c>
      <c r="B430">
        <v>18400</v>
      </c>
      <c r="C430" t="s">
        <v>27151</v>
      </c>
      <c r="D430">
        <v>293</v>
      </c>
      <c r="F430" s="415" t="e">
        <f t="shared" si="12"/>
        <v>#VALUE!</v>
      </c>
      <c r="G430" t="str">
        <f t="shared" si="13"/>
        <v>42</v>
      </c>
    </row>
    <row r="431" spans="1:7" ht="20.399999999999999">
      <c r="A431" s="403" t="s">
        <v>27152</v>
      </c>
      <c r="B431">
        <v>26400</v>
      </c>
      <c r="C431" t="s">
        <v>27153</v>
      </c>
      <c r="D431">
        <v>248</v>
      </c>
      <c r="E431">
        <v>171110551</v>
      </c>
      <c r="F431" s="415" t="str">
        <f t="shared" si="12"/>
        <v>Í1+*WÈ1eÎ</v>
      </c>
      <c r="G431" t="str">
        <f t="shared" si="13"/>
        <v>06</v>
      </c>
    </row>
    <row r="432" spans="1:7" ht="20.399999999999999">
      <c r="A432" s="403" t="s">
        <v>27154</v>
      </c>
      <c r="B432">
        <v>71200</v>
      </c>
      <c r="C432" t="s">
        <v>27155</v>
      </c>
      <c r="D432">
        <v>47</v>
      </c>
      <c r="E432">
        <v>171110923</v>
      </c>
      <c r="F432" s="415" t="str">
        <f t="shared" si="12"/>
        <v>Í1+*|È37Î</v>
      </c>
      <c r="G432" t="str">
        <f t="shared" si="13"/>
        <v>06</v>
      </c>
    </row>
    <row r="433" spans="1:7" ht="20.399999999999999">
      <c r="A433" s="403" t="s">
        <v>27156</v>
      </c>
      <c r="B433">
        <v>4700</v>
      </c>
      <c r="C433" t="s">
        <v>27157</v>
      </c>
      <c r="D433">
        <v>167</v>
      </c>
      <c r="F433" s="415" t="e">
        <f t="shared" si="12"/>
        <v>#VALUE!</v>
      </c>
      <c r="G433" t="str">
        <f t="shared" si="13"/>
        <v>42</v>
      </c>
    </row>
    <row r="434" spans="1:7" ht="20.399999999999999">
      <c r="A434" s="403" t="s">
        <v>27158</v>
      </c>
      <c r="B434">
        <v>64800</v>
      </c>
      <c r="C434" t="s">
        <v>27159</v>
      </c>
      <c r="D434">
        <v>115</v>
      </c>
      <c r="E434">
        <v>171110752</v>
      </c>
      <c r="F434" s="415" t="str">
        <f t="shared" si="12"/>
        <v>Í1+*kÈ2TÎ</v>
      </c>
      <c r="G434" t="str">
        <f t="shared" si="13"/>
        <v>06</v>
      </c>
    </row>
    <row r="435" spans="1:7" ht="20.399999999999999">
      <c r="A435" s="403" t="s">
        <v>27160</v>
      </c>
      <c r="B435">
        <v>24800</v>
      </c>
      <c r="C435" t="s">
        <v>27161</v>
      </c>
      <c r="D435">
        <v>583</v>
      </c>
      <c r="F435" s="415" t="e">
        <f t="shared" si="12"/>
        <v>#VALUE!</v>
      </c>
      <c r="G435" t="str">
        <f t="shared" si="13"/>
        <v>16</v>
      </c>
    </row>
    <row r="436" spans="1:7" ht="20.399999999999999">
      <c r="A436" s="403" t="s">
        <v>27162</v>
      </c>
      <c r="B436">
        <v>26400</v>
      </c>
      <c r="C436" t="s">
        <v>27163</v>
      </c>
      <c r="D436">
        <v>555</v>
      </c>
      <c r="F436" s="415" t="e">
        <f t="shared" si="12"/>
        <v>#VALUE!</v>
      </c>
      <c r="G436" t="str">
        <f t="shared" si="13"/>
        <v>18</v>
      </c>
    </row>
    <row r="437" spans="1:7" ht="20.399999999999999">
      <c r="A437" s="403" t="s">
        <v>27164</v>
      </c>
      <c r="B437">
        <v>20000</v>
      </c>
      <c r="C437" t="s">
        <v>27165</v>
      </c>
      <c r="D437">
        <v>8</v>
      </c>
      <c r="E437">
        <v>171108815</v>
      </c>
      <c r="F437" s="415" t="str">
        <f t="shared" si="12"/>
        <v>Í1+(qÈ5xÎ</v>
      </c>
      <c r="G437" t="str">
        <f t="shared" si="13"/>
        <v>16</v>
      </c>
    </row>
    <row r="438" spans="1:7" ht="20.399999999999999">
      <c r="A438" s="403" t="s">
        <v>27166</v>
      </c>
      <c r="B438">
        <v>82400</v>
      </c>
      <c r="C438" t="s">
        <v>27167</v>
      </c>
      <c r="D438">
        <v>383</v>
      </c>
      <c r="E438">
        <v>171111983</v>
      </c>
      <c r="F438" s="415" t="str">
        <f t="shared" si="12"/>
        <v>Í1++ÆÈ3RÎ</v>
      </c>
      <c r="G438" t="str">
        <f t="shared" si="13"/>
        <v>24</v>
      </c>
    </row>
    <row r="439" spans="1:7" ht="20.399999999999999">
      <c r="A439" s="403" t="s">
        <v>27168</v>
      </c>
      <c r="B439">
        <v>36000</v>
      </c>
      <c r="C439" t="s">
        <v>27169</v>
      </c>
      <c r="D439">
        <v>432</v>
      </c>
      <c r="E439">
        <v>171110685</v>
      </c>
      <c r="F439" s="415" t="str">
        <f t="shared" si="12"/>
        <v>Í1+*dÈ5JÎ</v>
      </c>
      <c r="G439" t="str">
        <f t="shared" si="13"/>
        <v>06</v>
      </c>
    </row>
    <row r="440" spans="1:7" ht="20.399999999999999">
      <c r="A440" s="403" t="s">
        <v>27170</v>
      </c>
      <c r="B440">
        <v>20000</v>
      </c>
      <c r="C440" t="s">
        <v>27171</v>
      </c>
      <c r="D440">
        <v>185</v>
      </c>
      <c r="E440">
        <v>171114010</v>
      </c>
      <c r="F440" s="415" t="str">
        <f t="shared" si="12"/>
        <v>Í1+.!È0aÎ</v>
      </c>
      <c r="G440" t="str">
        <f t="shared" si="13"/>
        <v>32</v>
      </c>
    </row>
    <row r="441" spans="1:7" ht="20.399999999999999">
      <c r="A441" s="403" t="s">
        <v>27172</v>
      </c>
      <c r="B441">
        <v>8800</v>
      </c>
      <c r="C441" t="s">
        <v>27173</v>
      </c>
      <c r="D441">
        <v>558</v>
      </c>
      <c r="F441" s="415" t="e">
        <f t="shared" si="12"/>
        <v>#VALUE!</v>
      </c>
      <c r="G441" t="str">
        <f t="shared" si="13"/>
        <v>42</v>
      </c>
    </row>
    <row r="442" spans="1:7" ht="20.399999999999999">
      <c r="A442" s="403" t="s">
        <v>27174</v>
      </c>
      <c r="B442">
        <v>13600</v>
      </c>
      <c r="C442" t="s">
        <v>27175</v>
      </c>
      <c r="D442">
        <v>559</v>
      </c>
      <c r="F442" s="415" t="e">
        <f t="shared" si="12"/>
        <v>#VALUE!</v>
      </c>
      <c r="G442" t="str">
        <f t="shared" si="13"/>
        <v>42</v>
      </c>
    </row>
    <row r="443" spans="1:7" ht="20.399999999999999">
      <c r="A443" s="403" t="s">
        <v>27176</v>
      </c>
      <c r="B443">
        <v>15200</v>
      </c>
      <c r="C443" t="s">
        <v>27177</v>
      </c>
      <c r="D443">
        <v>305</v>
      </c>
      <c r="F443" s="415" t="e">
        <f t="shared" si="12"/>
        <v>#VALUE!</v>
      </c>
      <c r="G443" t="str">
        <f t="shared" si="13"/>
        <v>42</v>
      </c>
    </row>
    <row r="444" spans="1:7" ht="20.399999999999999">
      <c r="A444" s="403" t="s">
        <v>27178</v>
      </c>
      <c r="B444">
        <v>213600</v>
      </c>
      <c r="C444" t="s">
        <v>27179</v>
      </c>
      <c r="D444">
        <v>326</v>
      </c>
      <c r="F444" s="415" t="e">
        <f t="shared" si="12"/>
        <v>#VALUE!</v>
      </c>
      <c r="G444" t="str">
        <f t="shared" si="13"/>
        <v>30</v>
      </c>
    </row>
    <row r="445" spans="1:7" ht="20.399999999999999">
      <c r="A445" s="403" t="s">
        <v>27180</v>
      </c>
      <c r="B445">
        <v>21600</v>
      </c>
      <c r="C445" t="s">
        <v>27181</v>
      </c>
      <c r="D445">
        <v>563</v>
      </c>
      <c r="F445" s="415" t="e">
        <f t="shared" si="12"/>
        <v>#VALUE!</v>
      </c>
      <c r="G445" t="str">
        <f t="shared" si="13"/>
        <v>30</v>
      </c>
    </row>
    <row r="446" spans="1:7" ht="20.399999999999999">
      <c r="A446" s="403" t="s">
        <v>27182</v>
      </c>
      <c r="B446">
        <v>20000</v>
      </c>
      <c r="C446" t="s">
        <v>27183</v>
      </c>
      <c r="D446">
        <v>181</v>
      </c>
      <c r="F446" s="415" t="e">
        <f t="shared" si="12"/>
        <v>#VALUE!</v>
      </c>
      <c r="G446" t="str">
        <f t="shared" si="13"/>
        <v>30</v>
      </c>
    </row>
    <row r="447" spans="1:7" ht="20.399999999999999">
      <c r="A447" s="403" t="s">
        <v>27184</v>
      </c>
      <c r="B447">
        <v>37600</v>
      </c>
      <c r="C447" t="s">
        <v>27185</v>
      </c>
      <c r="D447">
        <v>511</v>
      </c>
      <c r="F447" s="415" t="e">
        <f t="shared" si="12"/>
        <v>#VALUE!</v>
      </c>
      <c r="G447" t="str">
        <f t="shared" si="13"/>
        <v>32</v>
      </c>
    </row>
    <row r="448" spans="1:7" ht="20.399999999999999">
      <c r="A448" s="403" t="s">
        <v>27186</v>
      </c>
      <c r="B448">
        <v>21600</v>
      </c>
      <c r="C448" t="s">
        <v>27187</v>
      </c>
      <c r="D448">
        <v>489</v>
      </c>
      <c r="F448" s="415" t="e">
        <f t="shared" si="12"/>
        <v>#VALUE!</v>
      </c>
      <c r="G448" t="str">
        <f t="shared" si="13"/>
        <v>32</v>
      </c>
    </row>
    <row r="449" spans="1:7" ht="20.399999999999999">
      <c r="A449" s="403" t="s">
        <v>27188</v>
      </c>
      <c r="B449">
        <v>36000</v>
      </c>
      <c r="C449" t="s">
        <v>27189</v>
      </c>
      <c r="D449">
        <v>396</v>
      </c>
      <c r="E449">
        <v>171109703</v>
      </c>
      <c r="F449" s="415" t="str">
        <f t="shared" si="12"/>
        <v>Í1+)fÈ3CÎ</v>
      </c>
      <c r="G449" t="str">
        <f t="shared" si="13"/>
        <v>36</v>
      </c>
    </row>
    <row r="450" spans="1:7" ht="20.399999999999999">
      <c r="A450" s="403" t="s">
        <v>27190</v>
      </c>
      <c r="B450">
        <v>10400</v>
      </c>
      <c r="C450" t="s">
        <v>27191</v>
      </c>
      <c r="D450">
        <v>273</v>
      </c>
      <c r="E450">
        <v>171116075</v>
      </c>
      <c r="F450" s="415" t="str">
        <f t="shared" si="12"/>
        <v>Í1+0'È56Î</v>
      </c>
      <c r="G450" t="str">
        <f t="shared" si="13"/>
        <v>38</v>
      </c>
    </row>
    <row r="451" spans="1:7" ht="20.399999999999999">
      <c r="A451" s="403" t="s">
        <v>27192</v>
      </c>
      <c r="B451">
        <v>7200</v>
      </c>
      <c r="C451" t="s">
        <v>27193</v>
      </c>
      <c r="D451">
        <v>209</v>
      </c>
      <c r="E451">
        <v>171114049</v>
      </c>
      <c r="F451" s="415" t="str">
        <f t="shared" ref="F451:F514" si="14">Code128(E451)</f>
        <v>Í1+.$È9&lt;Î</v>
      </c>
      <c r="G451" t="str">
        <f t="shared" ref="G451:G514" si="15">LEFT(C451,2)</f>
        <v>32</v>
      </c>
    </row>
    <row r="452" spans="1:7" ht="20.399999999999999">
      <c r="A452" s="403" t="s">
        <v>27194</v>
      </c>
      <c r="B452">
        <v>23200</v>
      </c>
      <c r="C452" t="s">
        <v>27195</v>
      </c>
      <c r="D452">
        <v>429</v>
      </c>
      <c r="E452">
        <v>171114354</v>
      </c>
      <c r="F452" s="415" t="str">
        <f t="shared" si="14"/>
        <v>Í1+.CÈ43Î</v>
      </c>
      <c r="G452" t="str">
        <f t="shared" si="15"/>
        <v>32</v>
      </c>
    </row>
    <row r="453" spans="1:7" ht="20.399999999999999">
      <c r="A453" s="403" t="s">
        <v>27196</v>
      </c>
      <c r="B453">
        <v>74400</v>
      </c>
      <c r="C453" t="s">
        <v>27197</v>
      </c>
      <c r="D453">
        <v>430</v>
      </c>
      <c r="E453">
        <v>171114355</v>
      </c>
      <c r="F453" s="415" t="str">
        <f t="shared" si="14"/>
        <v>Í1+.CÈ59Î</v>
      </c>
      <c r="G453" t="str">
        <f t="shared" si="15"/>
        <v>32</v>
      </c>
    </row>
    <row r="454" spans="1:7" ht="20.399999999999999">
      <c r="A454" s="403" t="s">
        <v>757</v>
      </c>
      <c r="B454">
        <v>16800</v>
      </c>
      <c r="C454" t="s">
        <v>758</v>
      </c>
      <c r="D454">
        <v>120</v>
      </c>
      <c r="F454" s="415" t="e">
        <f t="shared" si="14"/>
        <v>#VALUE!</v>
      </c>
      <c r="G454" t="str">
        <f t="shared" si="15"/>
        <v>18</v>
      </c>
    </row>
    <row r="455" spans="1:7" ht="20.399999999999999">
      <c r="A455" s="403" t="s">
        <v>27198</v>
      </c>
      <c r="B455">
        <v>122400</v>
      </c>
      <c r="C455" t="s">
        <v>27199</v>
      </c>
      <c r="D455">
        <v>192</v>
      </c>
      <c r="E455">
        <v>171114147</v>
      </c>
      <c r="F455" s="415" t="str">
        <f t="shared" si="14"/>
        <v>Í1+..È7XÎ</v>
      </c>
      <c r="G455" t="str">
        <f t="shared" si="15"/>
        <v>32</v>
      </c>
    </row>
    <row r="456" spans="1:7" ht="20.399999999999999">
      <c r="A456" s="403" t="s">
        <v>27200</v>
      </c>
      <c r="B456">
        <v>812200</v>
      </c>
      <c r="C456" t="s">
        <v>27201</v>
      </c>
      <c r="D456">
        <v>315</v>
      </c>
      <c r="F456" s="415" t="e">
        <f t="shared" si="14"/>
        <v>#VALUE!</v>
      </c>
      <c r="G456" t="str">
        <f t="shared" si="15"/>
        <v>22</v>
      </c>
    </row>
    <row r="457" spans="1:7" ht="20.399999999999999">
      <c r="A457" s="403" t="s">
        <v>568</v>
      </c>
      <c r="B457">
        <v>7200</v>
      </c>
      <c r="C457" t="s">
        <v>569</v>
      </c>
      <c r="D457">
        <v>366</v>
      </c>
      <c r="F457" s="415" t="e">
        <f t="shared" si="14"/>
        <v>#VALUE!</v>
      </c>
      <c r="G457" t="str">
        <f t="shared" si="15"/>
        <v>12</v>
      </c>
    </row>
    <row r="458" spans="1:7" ht="20.399999999999999">
      <c r="A458" s="403" t="s">
        <v>12168</v>
      </c>
      <c r="B458">
        <v>26400</v>
      </c>
      <c r="C458" t="s">
        <v>27202</v>
      </c>
      <c r="D458">
        <v>121</v>
      </c>
      <c r="E458">
        <v>171112120</v>
      </c>
      <c r="F458" s="415" t="str">
        <f t="shared" si="14"/>
        <v>Í1+,,È0ÂÎ</v>
      </c>
      <c r="G458" t="str">
        <f t="shared" si="15"/>
        <v>24</v>
      </c>
    </row>
    <row r="459" spans="1:7" ht="20.399999999999999">
      <c r="A459" s="403" t="s">
        <v>27203</v>
      </c>
      <c r="B459">
        <v>44000</v>
      </c>
      <c r="C459" t="s">
        <v>27204</v>
      </c>
      <c r="D459">
        <v>456</v>
      </c>
      <c r="E459">
        <v>171114954</v>
      </c>
      <c r="F459" s="415" t="str">
        <f t="shared" si="14"/>
        <v>Í1+.ÃÈ4UÎ</v>
      </c>
      <c r="G459" t="str">
        <f t="shared" si="15"/>
        <v>34</v>
      </c>
    </row>
    <row r="460" spans="1:7" ht="20.399999999999999">
      <c r="A460" s="403" t="s">
        <v>27205</v>
      </c>
      <c r="B460">
        <v>15200</v>
      </c>
      <c r="C460" t="s">
        <v>561</v>
      </c>
      <c r="D460">
        <v>208</v>
      </c>
      <c r="F460" s="415" t="e">
        <f t="shared" si="14"/>
        <v>#VALUE!</v>
      </c>
      <c r="G460" t="str">
        <f t="shared" si="15"/>
        <v>12</v>
      </c>
    </row>
    <row r="461" spans="1:7" ht="20.399999999999999">
      <c r="A461" s="403" t="s">
        <v>27206</v>
      </c>
      <c r="B461">
        <v>47200</v>
      </c>
      <c r="C461" t="s">
        <v>27207</v>
      </c>
      <c r="D461">
        <v>251</v>
      </c>
      <c r="E461">
        <v>171108701</v>
      </c>
      <c r="F461" s="415" t="str">
        <f t="shared" si="14"/>
        <v>Í1+(fÈ14Î</v>
      </c>
      <c r="G461" t="str">
        <f t="shared" si="15"/>
        <v>16</v>
      </c>
    </row>
    <row r="462" spans="1:7" ht="20.399999999999999">
      <c r="A462" s="403" t="s">
        <v>27208</v>
      </c>
      <c r="B462">
        <v>28000</v>
      </c>
      <c r="C462" t="s">
        <v>27209</v>
      </c>
      <c r="D462">
        <v>568</v>
      </c>
      <c r="E462">
        <v>171109547</v>
      </c>
      <c r="F462" s="415" t="str">
        <f t="shared" si="14"/>
        <v>Í1+)VÈ7ÆÎ</v>
      </c>
      <c r="G462" t="str">
        <f t="shared" si="15"/>
        <v>36</v>
      </c>
    </row>
    <row r="463" spans="1:7" ht="20.399999999999999">
      <c r="A463" s="403" t="s">
        <v>27210</v>
      </c>
      <c r="B463">
        <v>20000</v>
      </c>
      <c r="C463" t="s">
        <v>27211</v>
      </c>
      <c r="D463">
        <v>593</v>
      </c>
      <c r="F463" s="415" t="e">
        <f t="shared" si="14"/>
        <v>#VALUE!</v>
      </c>
      <c r="G463" t="str">
        <f t="shared" si="15"/>
        <v>32</v>
      </c>
    </row>
    <row r="464" spans="1:7" ht="20.399999999999999">
      <c r="A464" s="403" t="s">
        <v>27212</v>
      </c>
      <c r="B464">
        <v>36000</v>
      </c>
      <c r="C464" t="s">
        <v>27213</v>
      </c>
      <c r="D464">
        <v>518</v>
      </c>
      <c r="F464" s="415" t="e">
        <f t="shared" si="14"/>
        <v>#VALUE!</v>
      </c>
      <c r="G464" t="str">
        <f t="shared" si="15"/>
        <v>30</v>
      </c>
    </row>
    <row r="465" spans="1:7" ht="20.399999999999999">
      <c r="A465" s="403" t="s">
        <v>408</v>
      </c>
      <c r="B465">
        <v>162600</v>
      </c>
      <c r="C465" t="s">
        <v>24962</v>
      </c>
      <c r="D465">
        <v>258</v>
      </c>
      <c r="E465">
        <v>171117024</v>
      </c>
      <c r="F465" s="415" t="str">
        <f t="shared" si="14"/>
        <v>Í1+1"È4ÊÎ</v>
      </c>
      <c r="G465" t="str">
        <f t="shared" si="15"/>
        <v>22</v>
      </c>
    </row>
    <row r="466" spans="1:7" ht="20.399999999999999">
      <c r="A466" s="403" t="s">
        <v>27214</v>
      </c>
      <c r="B466">
        <v>12000</v>
      </c>
      <c r="C466" t="s">
        <v>27215</v>
      </c>
      <c r="D466">
        <v>308</v>
      </c>
      <c r="E466">
        <v>171114240</v>
      </c>
      <c r="F466" s="415" t="str">
        <f t="shared" si="14"/>
        <v>Í1+.8È0VÎ</v>
      </c>
      <c r="G466" t="str">
        <f t="shared" si="15"/>
        <v>32</v>
      </c>
    </row>
    <row r="467" spans="1:7" ht="20.399999999999999">
      <c r="A467" s="403" t="s">
        <v>11775</v>
      </c>
      <c r="B467">
        <v>13600</v>
      </c>
      <c r="C467" t="s">
        <v>27216</v>
      </c>
      <c r="D467">
        <v>516</v>
      </c>
      <c r="F467" s="415" t="e">
        <f t="shared" si="14"/>
        <v>#VALUE!</v>
      </c>
      <c r="G467" t="str">
        <f t="shared" si="15"/>
        <v>06</v>
      </c>
    </row>
    <row r="468" spans="1:7" ht="20.399999999999999">
      <c r="A468" s="403" t="s">
        <v>27217</v>
      </c>
      <c r="B468">
        <v>24800</v>
      </c>
      <c r="C468" t="s">
        <v>27218</v>
      </c>
      <c r="D468">
        <v>518</v>
      </c>
      <c r="F468" s="415" t="e">
        <f t="shared" si="14"/>
        <v>#VALUE!</v>
      </c>
      <c r="G468" t="str">
        <f t="shared" si="15"/>
        <v>24</v>
      </c>
    </row>
    <row r="469" spans="1:7" ht="20.399999999999999">
      <c r="A469" s="403" t="s">
        <v>27219</v>
      </c>
      <c r="B469">
        <v>36000</v>
      </c>
      <c r="C469" t="s">
        <v>27220</v>
      </c>
      <c r="D469">
        <v>230</v>
      </c>
      <c r="E469">
        <v>171114753</v>
      </c>
      <c r="F469" s="415" t="str">
        <f t="shared" si="14"/>
        <v>Í1+.kÈ3fÎ</v>
      </c>
      <c r="G469" t="str">
        <f t="shared" si="15"/>
        <v>34</v>
      </c>
    </row>
    <row r="470" spans="1:7" ht="20.399999999999999">
      <c r="A470" s="403" t="s">
        <v>27221</v>
      </c>
      <c r="B470">
        <v>21600</v>
      </c>
      <c r="C470" t="s">
        <v>27222</v>
      </c>
      <c r="D470">
        <v>468</v>
      </c>
      <c r="E470">
        <v>171114963</v>
      </c>
      <c r="F470" s="415" t="str">
        <f t="shared" si="14"/>
        <v>Í1+.ÄÈ3SÎ</v>
      </c>
      <c r="G470" t="str">
        <f t="shared" si="15"/>
        <v>34</v>
      </c>
    </row>
    <row r="471" spans="1:7" ht="20.399999999999999">
      <c r="A471" s="403" t="s">
        <v>27223</v>
      </c>
      <c r="B471">
        <v>24800</v>
      </c>
      <c r="C471" t="s">
        <v>27224</v>
      </c>
      <c r="D471">
        <v>61</v>
      </c>
      <c r="E471">
        <v>171114020</v>
      </c>
      <c r="F471" s="415" t="str">
        <f t="shared" si="14"/>
        <v>Í1+."È0eÎ</v>
      </c>
      <c r="G471" t="str">
        <f t="shared" si="15"/>
        <v>32</v>
      </c>
    </row>
    <row r="472" spans="1:7" ht="20.399999999999999">
      <c r="A472" s="403" t="s">
        <v>27225</v>
      </c>
      <c r="B472">
        <v>60000</v>
      </c>
      <c r="C472" t="s">
        <v>27226</v>
      </c>
      <c r="D472">
        <v>1</v>
      </c>
      <c r="F472" s="415" t="e">
        <f t="shared" si="14"/>
        <v>#VALUE!</v>
      </c>
      <c r="G472" t="str">
        <f t="shared" si="15"/>
        <v>30</v>
      </c>
    </row>
    <row r="473" spans="1:7" ht="20.399999999999999">
      <c r="A473" s="403" t="s">
        <v>27227</v>
      </c>
      <c r="B473">
        <v>20000</v>
      </c>
      <c r="C473" t="s">
        <v>27228</v>
      </c>
      <c r="D473">
        <v>504</v>
      </c>
      <c r="F473" s="415" t="e">
        <f t="shared" si="14"/>
        <v>#VALUE!</v>
      </c>
      <c r="G473" t="str">
        <f t="shared" si="15"/>
        <v>42</v>
      </c>
    </row>
    <row r="474" spans="1:7" ht="20.399999999999999">
      <c r="A474" s="403" t="s">
        <v>27229</v>
      </c>
      <c r="B474">
        <v>18400</v>
      </c>
      <c r="C474" t="s">
        <v>27230</v>
      </c>
      <c r="D474">
        <v>507</v>
      </c>
      <c r="F474" s="415" t="e">
        <f t="shared" si="14"/>
        <v>#VALUE!</v>
      </c>
      <c r="G474" t="str">
        <f t="shared" si="15"/>
        <v>24</v>
      </c>
    </row>
    <row r="475" spans="1:7" ht="20.399999999999999">
      <c r="A475" s="403" t="s">
        <v>27231</v>
      </c>
      <c r="B475">
        <v>122600</v>
      </c>
      <c r="C475" t="s">
        <v>27232</v>
      </c>
      <c r="D475">
        <v>477</v>
      </c>
      <c r="F475" s="415" t="e">
        <f t="shared" si="14"/>
        <v>#VALUE!</v>
      </c>
      <c r="G475" t="str">
        <f t="shared" si="15"/>
        <v>22</v>
      </c>
    </row>
    <row r="476" spans="1:7" ht="20.399999999999999">
      <c r="A476" s="403" t="s">
        <v>27233</v>
      </c>
      <c r="B476">
        <v>18400</v>
      </c>
      <c r="C476" t="s">
        <v>27234</v>
      </c>
      <c r="D476">
        <v>170</v>
      </c>
      <c r="F476" s="415" t="e">
        <f t="shared" si="14"/>
        <v>#VALUE!</v>
      </c>
      <c r="G476" t="str">
        <f t="shared" si="15"/>
        <v>42</v>
      </c>
    </row>
    <row r="477" spans="1:7" ht="20.399999999999999">
      <c r="A477" s="403" t="s">
        <v>27235</v>
      </c>
      <c r="B477">
        <v>63200</v>
      </c>
      <c r="C477" t="s">
        <v>27236</v>
      </c>
      <c r="D477">
        <v>480</v>
      </c>
      <c r="F477" s="415" t="e">
        <f t="shared" si="14"/>
        <v>#VALUE!</v>
      </c>
      <c r="G477" t="str">
        <f t="shared" si="15"/>
        <v>42</v>
      </c>
    </row>
    <row r="478" spans="1:7" ht="20.399999999999999">
      <c r="A478" s="403" t="s">
        <v>27237</v>
      </c>
      <c r="B478">
        <v>4700</v>
      </c>
      <c r="C478" t="s">
        <v>27238</v>
      </c>
      <c r="D478">
        <v>432</v>
      </c>
      <c r="E478">
        <v>171114933</v>
      </c>
      <c r="F478" s="415" t="str">
        <f t="shared" si="14"/>
        <v>Í1+.}È3GÎ</v>
      </c>
      <c r="G478" t="str">
        <f t="shared" si="15"/>
        <v>34</v>
      </c>
    </row>
    <row r="479" spans="1:7" ht="20.399999999999999">
      <c r="A479" s="403" t="s">
        <v>27239</v>
      </c>
      <c r="B479">
        <v>436200</v>
      </c>
      <c r="C479" t="s">
        <v>27240</v>
      </c>
      <c r="D479">
        <v>488</v>
      </c>
      <c r="F479" s="415" t="e">
        <f t="shared" si="14"/>
        <v>#VALUE!</v>
      </c>
      <c r="G479" t="str">
        <f t="shared" si="15"/>
        <v>22</v>
      </c>
    </row>
    <row r="480" spans="1:7" ht="20.399999999999999">
      <c r="A480" s="403" t="s">
        <v>27241</v>
      </c>
      <c r="B480">
        <v>151200</v>
      </c>
      <c r="C480" t="s">
        <v>27242</v>
      </c>
      <c r="D480">
        <v>369</v>
      </c>
      <c r="F480" s="415" t="e">
        <f t="shared" si="14"/>
        <v>#VALUE!</v>
      </c>
      <c r="G480" t="str">
        <f t="shared" si="15"/>
        <v>30</v>
      </c>
    </row>
    <row r="481" spans="1:7" ht="20.399999999999999">
      <c r="A481" s="403" t="s">
        <v>27243</v>
      </c>
      <c r="B481">
        <v>61600</v>
      </c>
      <c r="C481" t="s">
        <v>27244</v>
      </c>
      <c r="D481">
        <v>183</v>
      </c>
      <c r="E481">
        <v>171112164</v>
      </c>
      <c r="F481" s="415" t="str">
        <f t="shared" si="14"/>
        <v>Í1+,0È4HÎ</v>
      </c>
      <c r="G481" t="str">
        <f t="shared" si="15"/>
        <v>24</v>
      </c>
    </row>
    <row r="482" spans="1:7" ht="20.399999999999999">
      <c r="A482" s="403" t="s">
        <v>27245</v>
      </c>
      <c r="B482">
        <v>108000</v>
      </c>
      <c r="C482" t="s">
        <v>27246</v>
      </c>
      <c r="D482">
        <v>323</v>
      </c>
      <c r="E482">
        <v>171108662</v>
      </c>
      <c r="F482" s="415" t="str">
        <f t="shared" si="14"/>
        <v>Í1+(bÈ2*Î</v>
      </c>
      <c r="G482" t="str">
        <f t="shared" si="15"/>
        <v>16</v>
      </c>
    </row>
    <row r="483" spans="1:7" ht="20.399999999999999">
      <c r="A483" s="403" t="s">
        <v>27247</v>
      </c>
      <c r="B483">
        <v>15200</v>
      </c>
      <c r="C483" t="s">
        <v>27248</v>
      </c>
      <c r="D483">
        <v>375</v>
      </c>
      <c r="F483" s="415" t="e">
        <f t="shared" si="14"/>
        <v>#VALUE!</v>
      </c>
      <c r="G483" t="str">
        <f t="shared" si="15"/>
        <v>42</v>
      </c>
    </row>
    <row r="484" spans="1:7" ht="20.399999999999999">
      <c r="A484" s="403" t="s">
        <v>27249</v>
      </c>
      <c r="B484">
        <v>4700</v>
      </c>
      <c r="C484" t="s">
        <v>27250</v>
      </c>
      <c r="D484">
        <v>78</v>
      </c>
      <c r="E484">
        <v>171110767</v>
      </c>
      <c r="F484" s="415" t="str">
        <f t="shared" si="14"/>
        <v>Í1+*lÈ7vÎ</v>
      </c>
      <c r="G484" t="str">
        <f t="shared" si="15"/>
        <v>06</v>
      </c>
    </row>
    <row r="485" spans="1:7" ht="20.399999999999999">
      <c r="A485" s="403" t="s">
        <v>27251</v>
      </c>
      <c r="B485">
        <v>92000</v>
      </c>
      <c r="C485" t="s">
        <v>27252</v>
      </c>
      <c r="D485">
        <v>487</v>
      </c>
      <c r="F485" s="415" t="e">
        <f t="shared" si="14"/>
        <v>#VALUE!</v>
      </c>
      <c r="G485" t="str">
        <f t="shared" si="15"/>
        <v>06</v>
      </c>
    </row>
    <row r="486" spans="1:7" ht="20.399999999999999">
      <c r="A486" s="403" t="s">
        <v>27253</v>
      </c>
      <c r="B486">
        <v>4700</v>
      </c>
      <c r="C486" t="s">
        <v>27254</v>
      </c>
      <c r="D486">
        <v>517</v>
      </c>
      <c r="F486" s="415" t="e">
        <f t="shared" si="14"/>
        <v>#VALUE!</v>
      </c>
      <c r="G486" t="str">
        <f t="shared" si="15"/>
        <v>42</v>
      </c>
    </row>
    <row r="487" spans="1:7" ht="20.399999999999999">
      <c r="A487" s="403" t="s">
        <v>5857</v>
      </c>
      <c r="B487">
        <v>45600</v>
      </c>
      <c r="C487" t="s">
        <v>27255</v>
      </c>
      <c r="D487">
        <v>372</v>
      </c>
      <c r="F487" s="415" t="e">
        <f t="shared" si="14"/>
        <v>#VALUE!</v>
      </c>
      <c r="G487" t="str">
        <f t="shared" si="15"/>
        <v>42</v>
      </c>
    </row>
    <row r="488" spans="1:7" ht="20.399999999999999">
      <c r="A488" s="403" t="s">
        <v>2438</v>
      </c>
      <c r="B488">
        <v>8800</v>
      </c>
      <c r="C488" t="s">
        <v>27256</v>
      </c>
      <c r="D488">
        <v>535</v>
      </c>
      <c r="F488" s="415" t="e">
        <f t="shared" si="14"/>
        <v>#VALUE!</v>
      </c>
      <c r="G488" t="str">
        <f t="shared" si="15"/>
        <v>38</v>
      </c>
    </row>
    <row r="489" spans="1:7" ht="20.399999999999999">
      <c r="A489" s="403" t="s">
        <v>27257</v>
      </c>
      <c r="B489">
        <v>23200</v>
      </c>
      <c r="C489" t="s">
        <v>27258</v>
      </c>
      <c r="D489">
        <v>541</v>
      </c>
      <c r="F489" s="415" t="e">
        <f t="shared" si="14"/>
        <v>#VALUE!</v>
      </c>
      <c r="G489" t="str">
        <f t="shared" si="15"/>
        <v>38</v>
      </c>
    </row>
    <row r="490" spans="1:7" ht="20.399999999999999">
      <c r="A490" s="403" t="s">
        <v>27259</v>
      </c>
      <c r="B490">
        <v>18400</v>
      </c>
      <c r="C490" t="s">
        <v>27260</v>
      </c>
      <c r="D490">
        <v>441</v>
      </c>
      <c r="E490">
        <v>171109663</v>
      </c>
      <c r="F490" s="415" t="str">
        <f t="shared" si="14"/>
        <v>Í1+)bÈ33Î</v>
      </c>
      <c r="G490" t="str">
        <f t="shared" si="15"/>
        <v>36</v>
      </c>
    </row>
    <row r="491" spans="1:7" ht="20.399999999999999">
      <c r="A491" s="403" t="s">
        <v>27261</v>
      </c>
      <c r="B491">
        <v>18400</v>
      </c>
      <c r="C491" t="s">
        <v>27262</v>
      </c>
      <c r="D491">
        <v>479</v>
      </c>
      <c r="E491">
        <v>171109052</v>
      </c>
      <c r="F491" s="415" t="str">
        <f t="shared" si="14"/>
        <v>Í1+)%È2nÎ</v>
      </c>
      <c r="G491" t="str">
        <f t="shared" si="15"/>
        <v>16</v>
      </c>
    </row>
    <row r="492" spans="1:7" ht="20.399999999999999">
      <c r="A492" s="403" t="s">
        <v>27263</v>
      </c>
      <c r="B492">
        <v>13600</v>
      </c>
      <c r="C492" t="s">
        <v>27264</v>
      </c>
      <c r="D492">
        <v>291</v>
      </c>
      <c r="F492" s="415" t="e">
        <f t="shared" si="14"/>
        <v>#VALUE!</v>
      </c>
      <c r="G492" t="str">
        <f t="shared" si="15"/>
        <v>42</v>
      </c>
    </row>
    <row r="493" spans="1:7" ht="20.399999999999999">
      <c r="A493" s="403" t="s">
        <v>21998</v>
      </c>
      <c r="B493">
        <v>42400</v>
      </c>
      <c r="C493" t="s">
        <v>27265</v>
      </c>
      <c r="D493">
        <v>357</v>
      </c>
      <c r="E493">
        <v>171111917</v>
      </c>
      <c r="F493" s="415" t="str">
        <f t="shared" si="14"/>
        <v>Í1++{È7NÎ</v>
      </c>
      <c r="G493" t="str">
        <f t="shared" si="15"/>
        <v>24</v>
      </c>
    </row>
    <row r="494" spans="1:7" ht="20.399999999999999">
      <c r="A494" s="403" t="s">
        <v>27266</v>
      </c>
      <c r="B494">
        <v>18400</v>
      </c>
      <c r="C494" t="s">
        <v>27267</v>
      </c>
      <c r="D494">
        <v>65</v>
      </c>
      <c r="E494">
        <v>171110907</v>
      </c>
      <c r="F494" s="415" t="str">
        <f t="shared" si="14"/>
        <v>Í1+*zÈ7GÎ</v>
      </c>
      <c r="G494" t="str">
        <f t="shared" si="15"/>
        <v>06</v>
      </c>
    </row>
    <row r="495" spans="1:7" ht="20.399999999999999">
      <c r="A495" s="403" t="s">
        <v>27268</v>
      </c>
      <c r="B495">
        <v>18400</v>
      </c>
      <c r="C495" t="s">
        <v>27269</v>
      </c>
      <c r="D495">
        <v>449</v>
      </c>
      <c r="E495">
        <v>171114543</v>
      </c>
      <c r="F495" s="415" t="str">
        <f t="shared" si="14"/>
        <v>Í1+.VÈ3yÎ</v>
      </c>
      <c r="G495" t="str">
        <f t="shared" si="15"/>
        <v>34</v>
      </c>
    </row>
    <row r="496" spans="1:7" ht="20.399999999999999">
      <c r="A496" s="403" t="s">
        <v>27270</v>
      </c>
      <c r="B496">
        <v>12000</v>
      </c>
      <c r="C496" t="s">
        <v>27271</v>
      </c>
      <c r="D496">
        <v>156</v>
      </c>
      <c r="F496" s="415" t="e">
        <f t="shared" si="14"/>
        <v>#VALUE!</v>
      </c>
      <c r="G496" t="str">
        <f t="shared" si="15"/>
        <v>42</v>
      </c>
    </row>
    <row r="497" spans="1:7" ht="20.399999999999999">
      <c r="A497" s="403" t="s">
        <v>27272</v>
      </c>
      <c r="B497">
        <v>36000</v>
      </c>
      <c r="C497" t="s">
        <v>27273</v>
      </c>
      <c r="D497">
        <v>509</v>
      </c>
      <c r="F497" s="415" t="e">
        <f t="shared" si="14"/>
        <v>#VALUE!</v>
      </c>
      <c r="G497" t="str">
        <f t="shared" si="15"/>
        <v>06</v>
      </c>
    </row>
    <row r="498" spans="1:7" ht="20.399999999999999">
      <c r="A498" s="403" t="s">
        <v>27274</v>
      </c>
      <c r="B498">
        <v>60000</v>
      </c>
      <c r="C498" t="s">
        <v>27275</v>
      </c>
      <c r="D498">
        <v>117</v>
      </c>
      <c r="E498">
        <v>171114118</v>
      </c>
      <c r="F498" s="415" t="str">
        <f t="shared" si="14"/>
        <v>Í1+.+È8RÎ</v>
      </c>
      <c r="G498" t="str">
        <f t="shared" si="15"/>
        <v>32</v>
      </c>
    </row>
    <row r="499" spans="1:7" ht="20.399999999999999">
      <c r="A499" s="403" t="s">
        <v>27276</v>
      </c>
      <c r="B499">
        <v>16800</v>
      </c>
      <c r="C499" t="s">
        <v>27277</v>
      </c>
      <c r="D499">
        <v>423</v>
      </c>
      <c r="E499">
        <v>171114349</v>
      </c>
      <c r="F499" s="415" t="str">
        <f t="shared" si="14"/>
        <v>Í1+.BÈ9MÎ</v>
      </c>
      <c r="G499" t="str">
        <f t="shared" si="15"/>
        <v>32</v>
      </c>
    </row>
    <row r="500" spans="1:7" ht="20.399999999999999">
      <c r="A500" s="403" t="s">
        <v>27278</v>
      </c>
      <c r="B500">
        <v>12000</v>
      </c>
      <c r="C500" t="s">
        <v>27279</v>
      </c>
      <c r="D500">
        <v>397</v>
      </c>
      <c r="E500">
        <v>171111847</v>
      </c>
      <c r="F500" s="415" t="str">
        <f t="shared" si="14"/>
        <v>Í1++tÈ72Î</v>
      </c>
      <c r="G500" t="str">
        <f t="shared" si="15"/>
        <v>24</v>
      </c>
    </row>
    <row r="501" spans="1:7" ht="20.399999999999999">
      <c r="A501" s="403" t="s">
        <v>27280</v>
      </c>
      <c r="B501">
        <v>16800</v>
      </c>
      <c r="C501" t="s">
        <v>27281</v>
      </c>
      <c r="D501">
        <v>596</v>
      </c>
      <c r="F501" s="415" t="e">
        <f t="shared" si="14"/>
        <v>#VALUE!</v>
      </c>
      <c r="G501" t="str">
        <f t="shared" si="15"/>
        <v>24</v>
      </c>
    </row>
    <row r="502" spans="1:7" ht="20.399999999999999">
      <c r="A502" s="403" t="s">
        <v>27282</v>
      </c>
      <c r="B502">
        <v>58400</v>
      </c>
      <c r="C502" t="s">
        <v>27283</v>
      </c>
      <c r="D502">
        <v>572</v>
      </c>
      <c r="F502" s="415" t="e">
        <f t="shared" si="14"/>
        <v>#VALUE!</v>
      </c>
      <c r="G502" t="str">
        <f t="shared" si="15"/>
        <v>32</v>
      </c>
    </row>
    <row r="503" spans="1:7" ht="20.399999999999999">
      <c r="A503" s="403" t="s">
        <v>27284</v>
      </c>
      <c r="B503">
        <v>18400</v>
      </c>
      <c r="C503" t="s">
        <v>27285</v>
      </c>
      <c r="D503">
        <v>61</v>
      </c>
      <c r="E503">
        <v>171114601</v>
      </c>
      <c r="F503" s="415" t="str">
        <f t="shared" si="14"/>
        <v>Í1+.\È1ÉÎ</v>
      </c>
      <c r="G503" t="str">
        <f t="shared" si="15"/>
        <v>34</v>
      </c>
    </row>
    <row r="504" spans="1:7" ht="20.399999999999999">
      <c r="A504" s="403" t="s">
        <v>27286</v>
      </c>
      <c r="B504">
        <v>13600</v>
      </c>
      <c r="C504" t="s">
        <v>27287</v>
      </c>
      <c r="D504">
        <v>130</v>
      </c>
      <c r="F504" s="415" t="e">
        <f t="shared" si="14"/>
        <v>#VALUE!</v>
      </c>
      <c r="G504" t="str">
        <f t="shared" si="15"/>
        <v>42</v>
      </c>
    </row>
    <row r="505" spans="1:7" ht="20.399999999999999">
      <c r="A505" s="403" t="s">
        <v>27288</v>
      </c>
      <c r="B505">
        <v>12000</v>
      </c>
      <c r="C505" t="s">
        <v>27289</v>
      </c>
      <c r="D505">
        <v>578</v>
      </c>
      <c r="F505" s="415" t="e">
        <f t="shared" si="14"/>
        <v>#VALUE!</v>
      </c>
      <c r="G505" t="str">
        <f t="shared" si="15"/>
        <v>32</v>
      </c>
    </row>
    <row r="506" spans="1:7" ht="20.399999999999999">
      <c r="A506" s="403" t="s">
        <v>27290</v>
      </c>
      <c r="B506">
        <v>344800</v>
      </c>
      <c r="C506" t="s">
        <v>27291</v>
      </c>
      <c r="D506">
        <v>300</v>
      </c>
      <c r="F506" s="415" t="e">
        <f t="shared" si="14"/>
        <v>#VALUE!</v>
      </c>
      <c r="G506" t="str">
        <f t="shared" si="15"/>
        <v>30</v>
      </c>
    </row>
    <row r="507" spans="1:7" ht="20.399999999999999">
      <c r="A507" s="403" t="s">
        <v>27292</v>
      </c>
      <c r="B507">
        <v>18400</v>
      </c>
      <c r="C507" t="s">
        <v>27293</v>
      </c>
      <c r="D507">
        <v>297</v>
      </c>
      <c r="E507">
        <v>171110581</v>
      </c>
      <c r="F507" s="415" t="str">
        <f t="shared" si="14"/>
        <v>Í1+*ZÈ1qÎ</v>
      </c>
      <c r="G507" t="str">
        <f t="shared" si="15"/>
        <v>06</v>
      </c>
    </row>
    <row r="508" spans="1:7" ht="20.399999999999999">
      <c r="A508" s="403" t="s">
        <v>27294</v>
      </c>
      <c r="B508">
        <v>18400</v>
      </c>
      <c r="C508" t="s">
        <v>27295</v>
      </c>
      <c r="D508">
        <v>394</v>
      </c>
      <c r="E508">
        <v>171114896</v>
      </c>
      <c r="F508" s="415" t="str">
        <f t="shared" si="14"/>
        <v>Í1+.yÈ6IÎ</v>
      </c>
      <c r="G508" t="str">
        <f t="shared" si="15"/>
        <v>34</v>
      </c>
    </row>
    <row r="509" spans="1:7" ht="20.399999999999999">
      <c r="A509" s="403" t="s">
        <v>27296</v>
      </c>
      <c r="B509">
        <v>7200</v>
      </c>
      <c r="C509" t="s">
        <v>27297</v>
      </c>
      <c r="D509">
        <v>165</v>
      </c>
      <c r="E509">
        <v>171116767</v>
      </c>
      <c r="F509" s="415" t="str">
        <f t="shared" si="14"/>
        <v>Í1+0lÈ7!Î</v>
      </c>
      <c r="G509" t="str">
        <f t="shared" si="15"/>
        <v>40</v>
      </c>
    </row>
    <row r="510" spans="1:7" ht="20.399999999999999">
      <c r="A510" s="403" t="s">
        <v>27298</v>
      </c>
      <c r="B510">
        <v>72800</v>
      </c>
      <c r="C510" t="s">
        <v>27299</v>
      </c>
      <c r="D510">
        <v>224</v>
      </c>
      <c r="E510">
        <v>171114165</v>
      </c>
      <c r="F510" s="415" t="str">
        <f t="shared" si="14"/>
        <v>Í1+.0È5TÎ</v>
      </c>
      <c r="G510" t="str">
        <f t="shared" si="15"/>
        <v>32</v>
      </c>
    </row>
    <row r="511" spans="1:7" ht="20.399999999999999">
      <c r="A511" s="403" t="s">
        <v>27300</v>
      </c>
      <c r="B511">
        <v>12000</v>
      </c>
      <c r="C511" t="s">
        <v>27301</v>
      </c>
      <c r="D511">
        <v>279</v>
      </c>
      <c r="F511" s="415" t="e">
        <f t="shared" si="14"/>
        <v>#VALUE!</v>
      </c>
      <c r="G511" t="str">
        <f t="shared" si="15"/>
        <v>42</v>
      </c>
    </row>
    <row r="512" spans="1:7" ht="20.399999999999999">
      <c r="A512" s="403" t="s">
        <v>27302</v>
      </c>
      <c r="B512">
        <v>3400</v>
      </c>
      <c r="C512" t="s">
        <v>27303</v>
      </c>
      <c r="D512">
        <v>299</v>
      </c>
      <c r="E512">
        <v>171115947</v>
      </c>
      <c r="F512" s="415" t="str">
        <f t="shared" si="14"/>
        <v>Í1+/~È7fÎ</v>
      </c>
      <c r="G512" t="str">
        <f t="shared" si="15"/>
        <v>38</v>
      </c>
    </row>
    <row r="513" spans="1:7" ht="20.399999999999999">
      <c r="A513" s="403" t="s">
        <v>27304</v>
      </c>
      <c r="B513">
        <v>53600</v>
      </c>
      <c r="C513" t="s">
        <v>27305</v>
      </c>
      <c r="D513">
        <v>226</v>
      </c>
      <c r="E513">
        <v>171114750</v>
      </c>
      <c r="F513" s="415" t="str">
        <f t="shared" si="14"/>
        <v>Í1+.kÈ0TÎ</v>
      </c>
      <c r="G513" t="str">
        <f t="shared" si="15"/>
        <v>34</v>
      </c>
    </row>
    <row r="514" spans="1:7" ht="20.399999999999999">
      <c r="A514" s="403" t="s">
        <v>27306</v>
      </c>
      <c r="B514">
        <v>34400</v>
      </c>
      <c r="C514" t="s">
        <v>27307</v>
      </c>
      <c r="D514">
        <v>485</v>
      </c>
      <c r="F514" s="415" t="e">
        <f t="shared" si="14"/>
        <v>#VALUE!</v>
      </c>
      <c r="G514" t="str">
        <f t="shared" si="15"/>
        <v>06</v>
      </c>
    </row>
    <row r="515" spans="1:7" ht="20.399999999999999">
      <c r="A515" s="403" t="s">
        <v>27308</v>
      </c>
      <c r="B515">
        <v>4700</v>
      </c>
      <c r="C515" t="s">
        <v>27309</v>
      </c>
      <c r="D515">
        <v>115</v>
      </c>
      <c r="E515">
        <v>171114045</v>
      </c>
      <c r="F515" s="415" t="str">
        <f t="shared" ref="F515:F578" si="16">Code128(E515)</f>
        <v>Í1+.$È5$Î</v>
      </c>
      <c r="G515" t="str">
        <f t="shared" ref="G515:G578" si="17">LEFT(C515,2)</f>
        <v>32</v>
      </c>
    </row>
    <row r="516" spans="1:7" ht="20.399999999999999">
      <c r="A516" s="403" t="s">
        <v>27310</v>
      </c>
      <c r="B516">
        <v>15200</v>
      </c>
      <c r="C516" t="s">
        <v>27311</v>
      </c>
      <c r="D516">
        <v>146</v>
      </c>
      <c r="F516" s="415" t="e">
        <f t="shared" si="16"/>
        <v>#VALUE!</v>
      </c>
      <c r="G516" t="str">
        <f t="shared" si="17"/>
        <v>42</v>
      </c>
    </row>
    <row r="517" spans="1:7" ht="20.399999999999999">
      <c r="A517" s="403" t="s">
        <v>356</v>
      </c>
      <c r="B517">
        <v>93600</v>
      </c>
      <c r="C517" t="s">
        <v>27312</v>
      </c>
      <c r="D517">
        <v>326</v>
      </c>
      <c r="E517">
        <v>171112127</v>
      </c>
      <c r="F517" s="415" t="str">
        <f t="shared" si="16"/>
        <v>Í1+,,È7JÎ</v>
      </c>
      <c r="G517" t="str">
        <f t="shared" si="17"/>
        <v>24</v>
      </c>
    </row>
    <row r="518" spans="1:7" ht="20.399999999999999">
      <c r="A518" s="403" t="s">
        <v>27313</v>
      </c>
      <c r="B518">
        <v>3400</v>
      </c>
      <c r="C518" t="s">
        <v>27314</v>
      </c>
      <c r="D518">
        <v>482</v>
      </c>
      <c r="E518">
        <v>171109628</v>
      </c>
      <c r="F518" s="415" t="str">
        <f t="shared" si="16"/>
        <v>Í1+)^È8AÎ</v>
      </c>
      <c r="G518" t="str">
        <f t="shared" si="17"/>
        <v>36</v>
      </c>
    </row>
    <row r="519" spans="1:7" ht="20.399999999999999">
      <c r="A519" s="403" t="s">
        <v>27315</v>
      </c>
      <c r="B519">
        <v>16800</v>
      </c>
      <c r="C519" t="s">
        <v>27316</v>
      </c>
      <c r="D519">
        <v>295</v>
      </c>
      <c r="F519" s="415" t="e">
        <f t="shared" si="16"/>
        <v>#VALUE!</v>
      </c>
      <c r="G519" t="str">
        <f t="shared" si="17"/>
        <v>42</v>
      </c>
    </row>
    <row r="520" spans="1:7" ht="20.399999999999999">
      <c r="A520" s="403" t="s">
        <v>27317</v>
      </c>
      <c r="B520">
        <v>48800</v>
      </c>
      <c r="C520" t="s">
        <v>27318</v>
      </c>
      <c r="D520">
        <v>408</v>
      </c>
      <c r="F520" s="415" t="e">
        <f t="shared" si="16"/>
        <v>#VALUE!</v>
      </c>
      <c r="G520" t="str">
        <f t="shared" si="17"/>
        <v>42</v>
      </c>
    </row>
    <row r="521" spans="1:7" ht="20.399999999999999">
      <c r="A521" s="403" t="s">
        <v>27319</v>
      </c>
      <c r="B521">
        <v>34400</v>
      </c>
      <c r="C521" t="s">
        <v>27320</v>
      </c>
      <c r="D521">
        <v>480</v>
      </c>
      <c r="E521">
        <v>171109630</v>
      </c>
      <c r="F521" s="415" t="str">
        <f t="shared" si="16"/>
        <v>Í1+)_È0|Î</v>
      </c>
      <c r="G521" t="str">
        <f t="shared" si="17"/>
        <v>36</v>
      </c>
    </row>
    <row r="522" spans="1:7" ht="20.399999999999999">
      <c r="A522" s="403" t="s">
        <v>27321</v>
      </c>
      <c r="B522">
        <v>2100</v>
      </c>
      <c r="C522" t="s">
        <v>27322</v>
      </c>
      <c r="D522">
        <v>515</v>
      </c>
      <c r="F522" s="415" t="e">
        <f t="shared" si="16"/>
        <v>#VALUE!</v>
      </c>
      <c r="G522" t="str">
        <f t="shared" si="17"/>
        <v>30</v>
      </c>
    </row>
    <row r="523" spans="1:7" ht="20.399999999999999">
      <c r="A523" s="403" t="s">
        <v>27323</v>
      </c>
      <c r="B523">
        <v>8800</v>
      </c>
      <c r="C523" t="s">
        <v>27324</v>
      </c>
      <c r="D523">
        <v>223</v>
      </c>
      <c r="E523">
        <v>171109846</v>
      </c>
      <c r="F523" s="415" t="str">
        <f t="shared" si="16"/>
        <v>Í1+)tÈ6&amp;Î</v>
      </c>
      <c r="G523" t="str">
        <f t="shared" si="17"/>
        <v>36</v>
      </c>
    </row>
    <row r="524" spans="1:7" ht="20.399999999999999">
      <c r="A524" s="403" t="s">
        <v>27325</v>
      </c>
      <c r="B524">
        <v>12000</v>
      </c>
      <c r="C524" t="s">
        <v>27326</v>
      </c>
      <c r="D524">
        <v>522</v>
      </c>
      <c r="F524" s="415" t="e">
        <f t="shared" si="16"/>
        <v>#VALUE!</v>
      </c>
      <c r="G524" t="str">
        <f t="shared" si="17"/>
        <v>32</v>
      </c>
    </row>
    <row r="525" spans="1:7" ht="20.399999999999999">
      <c r="A525" s="403" t="s">
        <v>27327</v>
      </c>
      <c r="B525">
        <v>15200</v>
      </c>
      <c r="C525" t="s">
        <v>27328</v>
      </c>
      <c r="D525">
        <v>225</v>
      </c>
      <c r="E525">
        <v>171115905</v>
      </c>
      <c r="F525" s="415" t="str">
        <f t="shared" si="16"/>
        <v>Í1+/zÈ5JÎ</v>
      </c>
      <c r="G525" t="str">
        <f t="shared" si="17"/>
        <v>38</v>
      </c>
    </row>
    <row r="526" spans="1:7" ht="20.399999999999999">
      <c r="A526" s="403" t="s">
        <v>27329</v>
      </c>
      <c r="B526">
        <v>34400</v>
      </c>
      <c r="C526" t="s">
        <v>27330</v>
      </c>
      <c r="D526">
        <v>347</v>
      </c>
      <c r="E526">
        <v>171115977</v>
      </c>
      <c r="F526" s="415" t="str">
        <f t="shared" si="16"/>
        <v>Í1+/ÅÈ7rÎ</v>
      </c>
      <c r="G526" t="str">
        <f t="shared" si="17"/>
        <v>38</v>
      </c>
    </row>
    <row r="527" spans="1:7" ht="20.399999999999999">
      <c r="A527" s="403" t="s">
        <v>27331</v>
      </c>
      <c r="B527">
        <v>34400</v>
      </c>
      <c r="C527" t="s">
        <v>27332</v>
      </c>
      <c r="D527">
        <v>277</v>
      </c>
      <c r="F527" s="415" t="e">
        <f t="shared" si="16"/>
        <v>#VALUE!</v>
      </c>
      <c r="G527" t="str">
        <f t="shared" si="17"/>
        <v>42</v>
      </c>
    </row>
    <row r="528" spans="1:7" ht="20.399999999999999">
      <c r="A528" s="403" t="s">
        <v>27333</v>
      </c>
      <c r="B528">
        <v>28000</v>
      </c>
      <c r="C528" t="s">
        <v>27334</v>
      </c>
      <c r="D528">
        <v>169</v>
      </c>
      <c r="E528">
        <v>171110649</v>
      </c>
      <c r="F528" s="415" t="str">
        <f t="shared" si="16"/>
        <v>Í1+*`È9RÎ</v>
      </c>
      <c r="G528" t="str">
        <f t="shared" si="17"/>
        <v>06</v>
      </c>
    </row>
    <row r="529" spans="1:7" ht="20.399999999999999">
      <c r="A529" s="403" t="s">
        <v>27335</v>
      </c>
      <c r="B529">
        <v>10400</v>
      </c>
      <c r="C529" t="s">
        <v>27336</v>
      </c>
      <c r="D529">
        <v>469</v>
      </c>
      <c r="E529">
        <v>171114964</v>
      </c>
      <c r="F529" s="415" t="str">
        <f t="shared" si="16"/>
        <v>Í1+.ÄÈ4YÎ</v>
      </c>
      <c r="G529" t="str">
        <f t="shared" si="17"/>
        <v>34</v>
      </c>
    </row>
    <row r="530" spans="1:7" ht="20.399999999999999">
      <c r="A530" s="403" t="s">
        <v>5324</v>
      </c>
      <c r="B530">
        <v>7200</v>
      </c>
      <c r="C530" t="s">
        <v>5325</v>
      </c>
      <c r="D530">
        <v>400</v>
      </c>
      <c r="F530" s="415" t="e">
        <f t="shared" si="16"/>
        <v>#VALUE!</v>
      </c>
      <c r="G530" t="str">
        <f t="shared" si="17"/>
        <v>18</v>
      </c>
    </row>
    <row r="531" spans="1:7" ht="20.399999999999999">
      <c r="A531" s="403" t="s">
        <v>27337</v>
      </c>
      <c r="B531">
        <v>47200</v>
      </c>
      <c r="C531" t="s">
        <v>27338</v>
      </c>
      <c r="D531">
        <v>213</v>
      </c>
      <c r="E531">
        <v>171111895</v>
      </c>
      <c r="F531" s="415" t="str">
        <f t="shared" si="16"/>
        <v>Í1++yÈ5:Î</v>
      </c>
      <c r="G531" t="str">
        <f t="shared" si="17"/>
        <v>24</v>
      </c>
    </row>
    <row r="532" spans="1:7" ht="20.399999999999999">
      <c r="A532" s="403" t="s">
        <v>27339</v>
      </c>
      <c r="B532">
        <v>37600</v>
      </c>
      <c r="C532" t="s">
        <v>27340</v>
      </c>
      <c r="D532">
        <v>398</v>
      </c>
      <c r="E532">
        <v>171111185</v>
      </c>
      <c r="F532" s="415" t="str">
        <f t="shared" si="16"/>
        <v>Í1++2È5SÎ</v>
      </c>
      <c r="G532" t="str">
        <f t="shared" si="17"/>
        <v>26</v>
      </c>
    </row>
    <row r="533" spans="1:7" ht="20.399999999999999">
      <c r="A533" s="403" t="s">
        <v>27341</v>
      </c>
      <c r="B533">
        <v>15200</v>
      </c>
      <c r="C533" t="s">
        <v>27342</v>
      </c>
      <c r="D533">
        <v>591</v>
      </c>
      <c r="F533" s="415" t="e">
        <f t="shared" si="16"/>
        <v>#VALUE!</v>
      </c>
      <c r="G533" t="str">
        <f t="shared" si="17"/>
        <v>34</v>
      </c>
    </row>
    <row r="534" spans="1:7" ht="20.399999999999999">
      <c r="A534" s="403" t="s">
        <v>27343</v>
      </c>
      <c r="B534">
        <v>39200</v>
      </c>
      <c r="C534" t="s">
        <v>27344</v>
      </c>
      <c r="D534">
        <v>535</v>
      </c>
      <c r="F534" s="415" t="e">
        <f t="shared" si="16"/>
        <v>#VALUE!</v>
      </c>
      <c r="G534" t="str">
        <f t="shared" si="17"/>
        <v>06</v>
      </c>
    </row>
    <row r="535" spans="1:7" ht="20.399999999999999">
      <c r="A535" s="403" t="s">
        <v>27345</v>
      </c>
      <c r="B535">
        <v>74400</v>
      </c>
      <c r="C535" t="s">
        <v>27346</v>
      </c>
      <c r="D535">
        <v>582</v>
      </c>
      <c r="F535" s="415" t="e">
        <f t="shared" si="16"/>
        <v>#VALUE!</v>
      </c>
      <c r="G535" t="str">
        <f t="shared" si="17"/>
        <v>06</v>
      </c>
    </row>
    <row r="536" spans="1:7" ht="20.399999999999999">
      <c r="A536" s="403" t="s">
        <v>27347</v>
      </c>
      <c r="B536">
        <v>16800</v>
      </c>
      <c r="C536" t="s">
        <v>27348</v>
      </c>
      <c r="D536">
        <v>339</v>
      </c>
      <c r="E536">
        <v>171114269</v>
      </c>
      <c r="F536" s="415" t="str">
        <f t="shared" si="16"/>
        <v>Í1+.:È9-Î</v>
      </c>
      <c r="G536" t="str">
        <f t="shared" si="17"/>
        <v>32</v>
      </c>
    </row>
    <row r="537" spans="1:7" ht="20.399999999999999">
      <c r="A537" s="403" t="s">
        <v>337</v>
      </c>
      <c r="B537">
        <v>3194600</v>
      </c>
      <c r="C537" t="s">
        <v>24963</v>
      </c>
      <c r="D537">
        <v>187</v>
      </c>
      <c r="E537">
        <v>171116959</v>
      </c>
      <c r="F537" s="415" t="str">
        <f t="shared" si="16"/>
        <v>Í1+0ÃÈ9yÎ</v>
      </c>
      <c r="G537" t="str">
        <f t="shared" si="17"/>
        <v>22</v>
      </c>
    </row>
    <row r="538" spans="1:7" ht="20.399999999999999">
      <c r="A538" s="403" t="s">
        <v>27349</v>
      </c>
      <c r="B538">
        <v>15200</v>
      </c>
      <c r="C538" t="s">
        <v>27350</v>
      </c>
      <c r="D538">
        <v>65</v>
      </c>
      <c r="E538">
        <v>171114094</v>
      </c>
      <c r="F538" s="415" t="str">
        <f t="shared" si="16"/>
        <v>Í1+.)È42Î</v>
      </c>
      <c r="G538" t="str">
        <f t="shared" si="17"/>
        <v>32</v>
      </c>
    </row>
    <row r="539" spans="1:7" ht="20.399999999999999">
      <c r="A539" s="403" t="s">
        <v>27351</v>
      </c>
      <c r="B539">
        <v>7200</v>
      </c>
      <c r="C539" t="s">
        <v>27352</v>
      </c>
      <c r="D539">
        <v>278</v>
      </c>
      <c r="F539" s="415" t="e">
        <f t="shared" si="16"/>
        <v>#VALUE!</v>
      </c>
      <c r="G539" t="str">
        <f t="shared" si="17"/>
        <v>42</v>
      </c>
    </row>
    <row r="540" spans="1:7" ht="20.399999999999999">
      <c r="A540" s="403" t="s">
        <v>27353</v>
      </c>
      <c r="B540">
        <v>44000</v>
      </c>
      <c r="C540" t="s">
        <v>27354</v>
      </c>
      <c r="D540">
        <v>231</v>
      </c>
      <c r="F540" s="415" t="e">
        <f t="shared" si="16"/>
        <v>#VALUE!</v>
      </c>
      <c r="G540" t="str">
        <f t="shared" si="17"/>
        <v>30</v>
      </c>
    </row>
    <row r="541" spans="1:7" ht="20.399999999999999">
      <c r="A541" s="403" t="s">
        <v>27355</v>
      </c>
      <c r="B541">
        <v>37600</v>
      </c>
      <c r="C541" t="s">
        <v>27356</v>
      </c>
      <c r="D541">
        <v>386</v>
      </c>
      <c r="F541" s="415" t="e">
        <f t="shared" si="16"/>
        <v>#VALUE!</v>
      </c>
      <c r="G541" t="str">
        <f t="shared" si="17"/>
        <v>42</v>
      </c>
    </row>
    <row r="542" spans="1:7" ht="20.399999999999999">
      <c r="A542" s="403" t="s">
        <v>27357</v>
      </c>
      <c r="B542">
        <v>8800</v>
      </c>
      <c r="C542" t="s">
        <v>27358</v>
      </c>
      <c r="D542">
        <v>181</v>
      </c>
      <c r="F542" s="415" t="e">
        <f t="shared" si="16"/>
        <v>#VALUE!</v>
      </c>
      <c r="G542" t="str">
        <f t="shared" si="17"/>
        <v>42</v>
      </c>
    </row>
    <row r="543" spans="1:7" ht="20.399999999999999">
      <c r="A543" s="403" t="s">
        <v>27359</v>
      </c>
      <c r="B543">
        <v>10400</v>
      </c>
      <c r="C543" t="s">
        <v>27360</v>
      </c>
      <c r="D543">
        <v>507</v>
      </c>
      <c r="F543" s="415" t="e">
        <f t="shared" si="16"/>
        <v>#VALUE!</v>
      </c>
      <c r="G543" t="str">
        <f t="shared" si="17"/>
        <v>30</v>
      </c>
    </row>
    <row r="544" spans="1:7" ht="20.399999999999999">
      <c r="A544" s="403" t="s">
        <v>27361</v>
      </c>
      <c r="B544">
        <v>47200</v>
      </c>
      <c r="C544" t="s">
        <v>27362</v>
      </c>
      <c r="D544">
        <v>434</v>
      </c>
      <c r="E544">
        <v>171114358</v>
      </c>
      <c r="F544" s="415" t="str">
        <f t="shared" si="16"/>
        <v>Í1+.CÈ8KÎ</v>
      </c>
      <c r="G544" t="str">
        <f t="shared" si="17"/>
        <v>32</v>
      </c>
    </row>
    <row r="545" spans="1:7" ht="20.399999999999999">
      <c r="A545" s="403" t="s">
        <v>27363</v>
      </c>
      <c r="B545">
        <v>4700</v>
      </c>
      <c r="C545" t="s">
        <v>27364</v>
      </c>
      <c r="D545">
        <v>211</v>
      </c>
      <c r="E545">
        <v>171109856</v>
      </c>
      <c r="F545" s="415" t="str">
        <f t="shared" si="16"/>
        <v>Í1+)uÈ6*Î</v>
      </c>
      <c r="G545" t="str">
        <f t="shared" si="17"/>
        <v>36</v>
      </c>
    </row>
    <row r="546" spans="1:7" ht="20.399999999999999">
      <c r="A546" s="403" t="s">
        <v>27365</v>
      </c>
      <c r="B546">
        <v>42400</v>
      </c>
      <c r="C546" t="s">
        <v>27366</v>
      </c>
      <c r="D546">
        <v>563</v>
      </c>
      <c r="F546" s="415" t="e">
        <f t="shared" si="16"/>
        <v>#VALUE!</v>
      </c>
      <c r="G546" t="str">
        <f t="shared" si="17"/>
        <v>06</v>
      </c>
    </row>
    <row r="547" spans="1:7" ht="20.399999999999999">
      <c r="A547" s="403" t="s">
        <v>3298</v>
      </c>
      <c r="B547">
        <v>31200</v>
      </c>
      <c r="C547" t="s">
        <v>3299</v>
      </c>
      <c r="D547">
        <v>59</v>
      </c>
      <c r="F547" s="415" t="e">
        <f t="shared" si="16"/>
        <v>#VALUE!</v>
      </c>
      <c r="G547" t="str">
        <f t="shared" si="17"/>
        <v>12</v>
      </c>
    </row>
    <row r="548" spans="1:7" ht="20.399999999999999">
      <c r="A548" s="403" t="s">
        <v>27367</v>
      </c>
      <c r="B548">
        <v>109600</v>
      </c>
      <c r="C548" t="s">
        <v>665</v>
      </c>
      <c r="D548">
        <v>54</v>
      </c>
      <c r="F548" s="415" t="e">
        <f t="shared" si="16"/>
        <v>#VALUE!</v>
      </c>
      <c r="G548" t="str">
        <f t="shared" si="17"/>
        <v>12</v>
      </c>
    </row>
    <row r="549" spans="1:7" ht="20.399999999999999">
      <c r="A549" s="403" t="s">
        <v>19780</v>
      </c>
      <c r="B549">
        <v>457000</v>
      </c>
      <c r="C549" t="s">
        <v>27368</v>
      </c>
      <c r="D549">
        <v>465</v>
      </c>
      <c r="F549" s="415" t="e">
        <f t="shared" si="16"/>
        <v>#VALUE!</v>
      </c>
      <c r="G549" t="str">
        <f t="shared" si="17"/>
        <v>22</v>
      </c>
    </row>
    <row r="550" spans="1:7" ht="20.399999999999999">
      <c r="A550" s="403" t="s">
        <v>27369</v>
      </c>
      <c r="B550">
        <v>183400</v>
      </c>
      <c r="C550" t="s">
        <v>27370</v>
      </c>
      <c r="D550">
        <v>472</v>
      </c>
      <c r="F550" s="415" t="e">
        <f t="shared" si="16"/>
        <v>#VALUE!</v>
      </c>
      <c r="G550" t="str">
        <f t="shared" si="17"/>
        <v>22</v>
      </c>
    </row>
    <row r="551" spans="1:7" ht="20.399999999999999">
      <c r="A551" s="403" t="s">
        <v>27371</v>
      </c>
      <c r="B551">
        <v>130600</v>
      </c>
      <c r="C551" t="s">
        <v>27372</v>
      </c>
      <c r="D551">
        <v>475</v>
      </c>
      <c r="F551" s="415" t="e">
        <f t="shared" si="16"/>
        <v>#VALUE!</v>
      </c>
      <c r="G551" t="str">
        <f t="shared" si="17"/>
        <v>22</v>
      </c>
    </row>
    <row r="552" spans="1:7" ht="20.399999999999999">
      <c r="A552" s="403" t="s">
        <v>27373</v>
      </c>
      <c r="B552">
        <v>20000</v>
      </c>
      <c r="C552" t="s">
        <v>27374</v>
      </c>
      <c r="D552">
        <v>218</v>
      </c>
      <c r="E552">
        <v>171108732</v>
      </c>
      <c r="F552" s="415" t="str">
        <f t="shared" si="16"/>
        <v>Í1+(iÈ2FÎ</v>
      </c>
      <c r="G552" t="str">
        <f t="shared" si="17"/>
        <v>16</v>
      </c>
    </row>
    <row r="553" spans="1:7" ht="20.399999999999999">
      <c r="A553" s="403" t="s">
        <v>27375</v>
      </c>
      <c r="B553">
        <v>34400</v>
      </c>
      <c r="C553" t="s">
        <v>27376</v>
      </c>
      <c r="D553">
        <v>83</v>
      </c>
      <c r="E553">
        <v>171110763</v>
      </c>
      <c r="F553" s="415" t="str">
        <f t="shared" si="16"/>
        <v>Í1+*lÈ3^Î</v>
      </c>
      <c r="G553" t="str">
        <f t="shared" si="17"/>
        <v>06</v>
      </c>
    </row>
    <row r="554" spans="1:7" ht="20.399999999999999">
      <c r="A554" s="403" t="s">
        <v>27377</v>
      </c>
      <c r="B554">
        <v>8800</v>
      </c>
      <c r="C554" t="s">
        <v>27378</v>
      </c>
      <c r="D554">
        <v>41</v>
      </c>
      <c r="F554" s="415" t="e">
        <f t="shared" si="16"/>
        <v>#VALUE!</v>
      </c>
      <c r="G554" t="str">
        <f t="shared" si="17"/>
        <v>30</v>
      </c>
    </row>
    <row r="555" spans="1:7" ht="20.399999999999999">
      <c r="A555" s="403" t="s">
        <v>27379</v>
      </c>
      <c r="B555">
        <v>7200</v>
      </c>
      <c r="C555" t="s">
        <v>27380</v>
      </c>
      <c r="D555">
        <v>307</v>
      </c>
      <c r="E555">
        <v>171114239</v>
      </c>
      <c r="F555" s="415" t="str">
        <f t="shared" si="16"/>
        <v>Í1+.7È9!Î</v>
      </c>
      <c r="G555" t="str">
        <f t="shared" si="17"/>
        <v>32</v>
      </c>
    </row>
    <row r="556" spans="1:7" ht="20.399999999999999">
      <c r="A556" s="403" t="s">
        <v>27381</v>
      </c>
      <c r="B556">
        <v>32800</v>
      </c>
      <c r="C556" t="s">
        <v>27382</v>
      </c>
      <c r="D556">
        <v>407</v>
      </c>
      <c r="E556">
        <v>171114909</v>
      </c>
      <c r="F556" s="415" t="str">
        <f t="shared" si="16"/>
        <v>Í1+.zÈ9_Î</v>
      </c>
      <c r="G556" t="str">
        <f t="shared" si="17"/>
        <v>34</v>
      </c>
    </row>
    <row r="557" spans="1:7" ht="20.399999999999999">
      <c r="A557" s="403" t="s">
        <v>27383</v>
      </c>
      <c r="B557">
        <v>15200</v>
      </c>
      <c r="C557" t="s">
        <v>27384</v>
      </c>
      <c r="D557">
        <v>599</v>
      </c>
      <c r="F557" s="415" t="e">
        <f t="shared" si="16"/>
        <v>#VALUE!</v>
      </c>
      <c r="G557" t="str">
        <f t="shared" si="17"/>
        <v>32</v>
      </c>
    </row>
    <row r="558" spans="1:7" ht="20.399999999999999">
      <c r="A558" s="403" t="s">
        <v>27385</v>
      </c>
      <c r="B558">
        <v>4700</v>
      </c>
      <c r="C558" t="s">
        <v>27386</v>
      </c>
      <c r="D558">
        <v>23</v>
      </c>
      <c r="E558">
        <v>171114566</v>
      </c>
      <c r="F558" s="415" t="str">
        <f t="shared" si="16"/>
        <v>Í1+.XÈ6,Î</v>
      </c>
      <c r="G558" t="str">
        <f t="shared" si="17"/>
        <v>34</v>
      </c>
    </row>
    <row r="559" spans="1:7" ht="20.399999999999999">
      <c r="A559" s="403" t="s">
        <v>27387</v>
      </c>
      <c r="B559">
        <v>8800</v>
      </c>
      <c r="C559" t="s">
        <v>27388</v>
      </c>
      <c r="D559">
        <v>24</v>
      </c>
      <c r="E559">
        <v>171114567</v>
      </c>
      <c r="F559" s="415" t="str">
        <f t="shared" si="16"/>
        <v>Í1+.XÈ72Î</v>
      </c>
      <c r="G559" t="str">
        <f t="shared" si="17"/>
        <v>34</v>
      </c>
    </row>
    <row r="560" spans="1:7" ht="20.399999999999999">
      <c r="A560" s="403" t="s">
        <v>27389</v>
      </c>
      <c r="B560">
        <v>24800</v>
      </c>
      <c r="C560" t="s">
        <v>27390</v>
      </c>
      <c r="D560">
        <v>489</v>
      </c>
      <c r="F560" s="415" t="e">
        <f t="shared" si="16"/>
        <v>#VALUE!</v>
      </c>
      <c r="G560" t="str">
        <f t="shared" si="17"/>
        <v>42</v>
      </c>
    </row>
    <row r="561" spans="1:7" ht="20.399999999999999">
      <c r="A561" s="403" t="s">
        <v>27391</v>
      </c>
      <c r="B561">
        <v>15200</v>
      </c>
      <c r="C561" t="s">
        <v>27392</v>
      </c>
      <c r="D561">
        <v>225</v>
      </c>
      <c r="E561">
        <v>171114166</v>
      </c>
      <c r="F561" s="415" t="str">
        <f t="shared" si="16"/>
        <v>Í1+.0È6ZÎ</v>
      </c>
      <c r="G561" t="str">
        <f t="shared" si="17"/>
        <v>32</v>
      </c>
    </row>
    <row r="562" spans="1:7" ht="20.399999999999999">
      <c r="A562" s="403" t="s">
        <v>890</v>
      </c>
      <c r="B562">
        <v>8800</v>
      </c>
      <c r="C562" t="s">
        <v>891</v>
      </c>
      <c r="D562">
        <v>413</v>
      </c>
      <c r="F562" s="415" t="e">
        <f t="shared" si="16"/>
        <v>#VALUE!</v>
      </c>
      <c r="G562" t="str">
        <f t="shared" si="17"/>
        <v>18</v>
      </c>
    </row>
    <row r="563" spans="1:7" ht="20.399999999999999">
      <c r="A563" s="403" t="s">
        <v>27393</v>
      </c>
      <c r="B563">
        <v>7200</v>
      </c>
      <c r="C563" t="s">
        <v>27394</v>
      </c>
      <c r="D563">
        <v>122</v>
      </c>
      <c r="F563" s="415" t="e">
        <f t="shared" si="16"/>
        <v>#VALUE!</v>
      </c>
      <c r="G563" t="str">
        <f t="shared" si="17"/>
        <v>30</v>
      </c>
    </row>
    <row r="564" spans="1:7" ht="20.399999999999999">
      <c r="A564" s="403" t="s">
        <v>27395</v>
      </c>
      <c r="B564">
        <v>10400</v>
      </c>
      <c r="C564" t="s">
        <v>27396</v>
      </c>
      <c r="D564">
        <v>18</v>
      </c>
      <c r="F564" s="415" t="e">
        <f t="shared" si="16"/>
        <v>#VALUE!</v>
      </c>
      <c r="G564" t="str">
        <f t="shared" si="17"/>
        <v>42</v>
      </c>
    </row>
    <row r="565" spans="1:7" ht="20.399999999999999">
      <c r="A565" s="403" t="s">
        <v>27397</v>
      </c>
      <c r="B565">
        <v>48800</v>
      </c>
      <c r="C565" t="s">
        <v>27398</v>
      </c>
      <c r="D565">
        <v>559</v>
      </c>
      <c r="F565" s="415" t="e">
        <f t="shared" si="16"/>
        <v>#VALUE!</v>
      </c>
      <c r="G565" t="str">
        <f t="shared" si="17"/>
        <v>06</v>
      </c>
    </row>
    <row r="566" spans="1:7" ht="20.399999999999999">
      <c r="A566" s="403" t="s">
        <v>27399</v>
      </c>
      <c r="B566">
        <v>16800</v>
      </c>
      <c r="C566" t="s">
        <v>27400</v>
      </c>
      <c r="D566">
        <v>374</v>
      </c>
      <c r="E566">
        <v>171115992</v>
      </c>
      <c r="F566" s="415" t="str">
        <f t="shared" si="16"/>
        <v>Í1+/ÇÈ2\Î</v>
      </c>
      <c r="G566" t="str">
        <f t="shared" si="17"/>
        <v>38</v>
      </c>
    </row>
    <row r="567" spans="1:7" ht="20.399999999999999">
      <c r="A567" s="403" t="s">
        <v>27401</v>
      </c>
      <c r="B567">
        <v>3400</v>
      </c>
      <c r="C567" t="s">
        <v>27402</v>
      </c>
      <c r="D567">
        <v>268</v>
      </c>
      <c r="F567" s="415" t="e">
        <f t="shared" si="16"/>
        <v>#VALUE!</v>
      </c>
      <c r="G567" t="str">
        <f t="shared" si="17"/>
        <v>30</v>
      </c>
    </row>
    <row r="568" spans="1:7" ht="20.399999999999999">
      <c r="A568" s="403" t="s">
        <v>27403</v>
      </c>
      <c r="B568">
        <v>44000</v>
      </c>
      <c r="C568" t="s">
        <v>27404</v>
      </c>
      <c r="D568">
        <v>24</v>
      </c>
      <c r="E568">
        <v>171116874</v>
      </c>
      <c r="F568" s="415" t="str">
        <f t="shared" si="16"/>
        <v>Í1+0wÈ4;Î</v>
      </c>
      <c r="G568" t="str">
        <f t="shared" si="17"/>
        <v>44</v>
      </c>
    </row>
    <row r="569" spans="1:7" ht="20.399999999999999">
      <c r="A569" s="403" t="s">
        <v>27405</v>
      </c>
      <c r="B569">
        <v>36000</v>
      </c>
      <c r="C569" t="s">
        <v>27406</v>
      </c>
      <c r="D569">
        <v>134</v>
      </c>
      <c r="E569">
        <v>171111213</v>
      </c>
      <c r="F569" s="415" t="str">
        <f t="shared" si="16"/>
        <v>Í1++5È3SÎ</v>
      </c>
      <c r="G569" t="str">
        <f t="shared" si="17"/>
        <v>26</v>
      </c>
    </row>
    <row r="570" spans="1:7" ht="20.399999999999999">
      <c r="A570" s="403" t="s">
        <v>27407</v>
      </c>
      <c r="B570">
        <v>10400</v>
      </c>
      <c r="C570" t="s">
        <v>27408</v>
      </c>
      <c r="D570">
        <v>358</v>
      </c>
      <c r="E570">
        <v>171111918</v>
      </c>
      <c r="F570" s="415" t="str">
        <f t="shared" si="16"/>
        <v>Í1++{È8TÎ</v>
      </c>
      <c r="G570" t="str">
        <f t="shared" si="17"/>
        <v>24</v>
      </c>
    </row>
    <row r="571" spans="1:7" ht="20.399999999999999">
      <c r="A571" s="403" t="s">
        <v>27409</v>
      </c>
      <c r="B571">
        <v>45600</v>
      </c>
      <c r="C571" t="s">
        <v>27410</v>
      </c>
      <c r="D571">
        <v>445</v>
      </c>
      <c r="E571">
        <v>171110722</v>
      </c>
      <c r="F571" s="415" t="str">
        <f t="shared" si="16"/>
        <v>Í1+*hÈ2HÎ</v>
      </c>
      <c r="G571" t="str">
        <f t="shared" si="17"/>
        <v>06</v>
      </c>
    </row>
    <row r="572" spans="1:7" ht="20.399999999999999">
      <c r="A572" s="403" t="s">
        <v>27411</v>
      </c>
      <c r="B572">
        <v>2100</v>
      </c>
      <c r="C572" t="s">
        <v>27412</v>
      </c>
      <c r="D572">
        <v>204</v>
      </c>
      <c r="E572">
        <v>171114730</v>
      </c>
      <c r="F572" s="415" t="str">
        <f t="shared" si="16"/>
        <v>Í1+.iÈ0LÎ</v>
      </c>
      <c r="G572" t="str">
        <f t="shared" si="17"/>
        <v>34</v>
      </c>
    </row>
    <row r="573" spans="1:7" ht="20.399999999999999">
      <c r="A573" s="403" t="s">
        <v>27413</v>
      </c>
      <c r="B573">
        <v>24800</v>
      </c>
      <c r="C573" t="s">
        <v>27414</v>
      </c>
      <c r="D573">
        <v>370</v>
      </c>
      <c r="E573">
        <v>171115989</v>
      </c>
      <c r="F573" s="415" t="str">
        <f t="shared" si="16"/>
        <v>Í1+/ÆÈ9ÆÎ</v>
      </c>
      <c r="G573" t="str">
        <f t="shared" si="17"/>
        <v>38</v>
      </c>
    </row>
    <row r="574" spans="1:7" ht="20.399999999999999">
      <c r="A574" s="403" t="s">
        <v>27415</v>
      </c>
      <c r="B574">
        <v>160800</v>
      </c>
      <c r="C574" t="s">
        <v>27416</v>
      </c>
      <c r="D574">
        <v>252</v>
      </c>
      <c r="E574">
        <v>171112112</v>
      </c>
      <c r="F574" s="415" t="str">
        <f t="shared" si="16"/>
        <v>Í1+,+È2(Î</v>
      </c>
      <c r="G574" t="str">
        <f t="shared" si="17"/>
        <v>24</v>
      </c>
    </row>
    <row r="575" spans="1:7" ht="20.399999999999999">
      <c r="A575" s="403" t="s">
        <v>27417</v>
      </c>
      <c r="B575">
        <v>21600</v>
      </c>
      <c r="C575" t="s">
        <v>27418</v>
      </c>
      <c r="D575">
        <v>387</v>
      </c>
      <c r="E575">
        <v>171111788</v>
      </c>
      <c r="F575" s="415" t="str">
        <f t="shared" si="16"/>
        <v>Í1++nÈ8ÂÎ</v>
      </c>
      <c r="G575" t="str">
        <f t="shared" si="17"/>
        <v>24</v>
      </c>
    </row>
    <row r="576" spans="1:7" ht="20.399999999999999">
      <c r="A576" s="403" t="s">
        <v>27419</v>
      </c>
      <c r="B576">
        <v>15200</v>
      </c>
      <c r="C576" t="s">
        <v>27420</v>
      </c>
      <c r="D576">
        <v>63</v>
      </c>
      <c r="E576">
        <v>171115810</v>
      </c>
      <c r="F576" s="415" t="str">
        <f t="shared" si="16"/>
        <v>Í1+/qÈ0oÎ</v>
      </c>
      <c r="G576" t="str">
        <f t="shared" si="17"/>
        <v>38</v>
      </c>
    </row>
    <row r="577" spans="1:7" ht="20.399999999999999">
      <c r="A577" s="403" t="s">
        <v>27421</v>
      </c>
      <c r="B577">
        <v>58400</v>
      </c>
      <c r="C577" t="s">
        <v>27422</v>
      </c>
      <c r="D577">
        <v>294</v>
      </c>
      <c r="E577">
        <v>171111909</v>
      </c>
      <c r="F577" s="415" t="str">
        <f t="shared" si="16"/>
        <v>Í1++zÈ9VÎ</v>
      </c>
      <c r="G577" t="str">
        <f t="shared" si="17"/>
        <v>24</v>
      </c>
    </row>
    <row r="578" spans="1:7" ht="20.399999999999999">
      <c r="A578" s="403" t="s">
        <v>27423</v>
      </c>
      <c r="B578">
        <v>3400</v>
      </c>
      <c r="C578" t="s">
        <v>27424</v>
      </c>
      <c r="D578">
        <v>450</v>
      </c>
      <c r="F578" s="415" t="e">
        <f t="shared" si="16"/>
        <v>#VALUE!</v>
      </c>
      <c r="G578" t="str">
        <f t="shared" si="17"/>
        <v>42</v>
      </c>
    </row>
    <row r="579" spans="1:7" ht="20.399999999999999">
      <c r="A579" s="403" t="s">
        <v>27425</v>
      </c>
      <c r="B579">
        <v>16800</v>
      </c>
      <c r="C579" t="s">
        <v>27426</v>
      </c>
      <c r="D579">
        <v>208</v>
      </c>
      <c r="E579">
        <v>171114734</v>
      </c>
      <c r="F579" s="415" t="str">
        <f t="shared" ref="F579:F636" si="18">Code128(E579)</f>
        <v>Í1+.iÈ4dÎ</v>
      </c>
      <c r="G579" t="str">
        <f t="shared" ref="G579:G636" si="19">LEFT(C579,2)</f>
        <v>34</v>
      </c>
    </row>
    <row r="580" spans="1:7" ht="20.399999999999999">
      <c r="A580" s="403" t="s">
        <v>27427</v>
      </c>
      <c r="B580">
        <v>84000</v>
      </c>
      <c r="C580" t="s">
        <v>27428</v>
      </c>
      <c r="D580">
        <v>74</v>
      </c>
      <c r="E580">
        <v>171108893</v>
      </c>
      <c r="F580" s="415" t="str">
        <f t="shared" si="18"/>
        <v>Í1+(yÈ3%Î</v>
      </c>
      <c r="G580" t="str">
        <f t="shared" si="19"/>
        <v>16</v>
      </c>
    </row>
    <row r="581" spans="1:7" ht="20.399999999999999">
      <c r="A581" s="403" t="s">
        <v>27429</v>
      </c>
      <c r="B581">
        <v>16800</v>
      </c>
      <c r="C581" t="s">
        <v>27430</v>
      </c>
      <c r="D581">
        <v>183</v>
      </c>
      <c r="E581">
        <v>171114146</v>
      </c>
      <c r="F581" s="415" t="str">
        <f t="shared" si="18"/>
        <v>Í1+..È6RÎ</v>
      </c>
      <c r="G581" t="str">
        <f t="shared" si="19"/>
        <v>32</v>
      </c>
    </row>
    <row r="582" spans="1:7" ht="20.399999999999999">
      <c r="A582" s="403" t="s">
        <v>24964</v>
      </c>
      <c r="B582">
        <v>244200</v>
      </c>
      <c r="C582" t="s">
        <v>24965</v>
      </c>
      <c r="D582">
        <v>296</v>
      </c>
      <c r="E582">
        <v>171117059</v>
      </c>
      <c r="F582" s="415" t="str">
        <f t="shared" si="18"/>
        <v>Í1+1%È9IÎ</v>
      </c>
      <c r="G582" t="str">
        <f t="shared" si="19"/>
        <v>22</v>
      </c>
    </row>
    <row r="583" spans="1:7" ht="20.399999999999999">
      <c r="A583" s="403" t="s">
        <v>27431</v>
      </c>
      <c r="B583">
        <v>34400</v>
      </c>
      <c r="C583" t="s">
        <v>27432</v>
      </c>
      <c r="D583">
        <v>133</v>
      </c>
      <c r="F583" s="415" t="e">
        <f t="shared" si="18"/>
        <v>#VALUE!</v>
      </c>
      <c r="G583" t="str">
        <f t="shared" si="19"/>
        <v>30</v>
      </c>
    </row>
    <row r="584" spans="1:7" ht="20.399999999999999">
      <c r="A584" s="403" t="s">
        <v>2811</v>
      </c>
      <c r="B584">
        <v>16800</v>
      </c>
      <c r="C584" t="s">
        <v>27433</v>
      </c>
      <c r="D584">
        <v>320</v>
      </c>
      <c r="E584">
        <v>171111019</v>
      </c>
      <c r="F584" s="415" t="str">
        <f t="shared" si="18"/>
        <v>Í1++!È9'Î</v>
      </c>
      <c r="G584" t="str">
        <f t="shared" si="19"/>
        <v>26</v>
      </c>
    </row>
    <row r="585" spans="1:7" ht="20.399999999999999">
      <c r="A585" s="403" t="s">
        <v>27434</v>
      </c>
      <c r="B585">
        <v>135200</v>
      </c>
      <c r="C585" t="s">
        <v>27435</v>
      </c>
      <c r="D585">
        <v>161</v>
      </c>
      <c r="E585">
        <v>171108863</v>
      </c>
      <c r="F585" s="415" t="str">
        <f t="shared" si="18"/>
        <v>Í1+(vÈ3ÄÎ</v>
      </c>
      <c r="G585" t="str">
        <f t="shared" si="19"/>
        <v>16</v>
      </c>
    </row>
    <row r="586" spans="1:7" ht="20.399999999999999">
      <c r="A586" s="403" t="s">
        <v>27436</v>
      </c>
      <c r="B586">
        <v>56800</v>
      </c>
      <c r="C586" t="s">
        <v>27437</v>
      </c>
      <c r="D586">
        <v>474</v>
      </c>
      <c r="E586">
        <v>171110901</v>
      </c>
      <c r="F586" s="415" t="str">
        <f t="shared" si="18"/>
        <v>Í1+*zÈ1#Î</v>
      </c>
      <c r="G586" t="str">
        <f t="shared" si="19"/>
        <v>06</v>
      </c>
    </row>
    <row r="587" spans="1:7" ht="20.399999999999999">
      <c r="A587" s="403" t="s">
        <v>27438</v>
      </c>
      <c r="B587">
        <v>7200</v>
      </c>
      <c r="C587" t="s">
        <v>27439</v>
      </c>
      <c r="D587">
        <v>396</v>
      </c>
      <c r="F587" s="415" t="e">
        <f t="shared" si="18"/>
        <v>#VALUE!</v>
      </c>
      <c r="G587" t="str">
        <f t="shared" si="19"/>
        <v>42</v>
      </c>
    </row>
    <row r="588" spans="1:7" ht="20.399999999999999">
      <c r="A588" s="403" t="s">
        <v>27440</v>
      </c>
      <c r="B588">
        <v>71200</v>
      </c>
      <c r="C588" t="s">
        <v>27441</v>
      </c>
      <c r="D588">
        <v>9</v>
      </c>
      <c r="E588">
        <v>171114076</v>
      </c>
      <c r="F588" s="415" t="str">
        <f t="shared" si="18"/>
        <v>Í1+.'È66Î</v>
      </c>
      <c r="G588" t="str">
        <f t="shared" si="19"/>
        <v>32</v>
      </c>
    </row>
    <row r="589" spans="1:7" ht="20.399999999999999">
      <c r="A589" s="403" t="s">
        <v>27442</v>
      </c>
      <c r="B589">
        <v>191400</v>
      </c>
      <c r="C589" t="s">
        <v>27443</v>
      </c>
      <c r="D589">
        <v>423</v>
      </c>
      <c r="F589" s="415" t="e">
        <f t="shared" si="18"/>
        <v>#VALUE!</v>
      </c>
      <c r="G589" t="str">
        <f t="shared" si="19"/>
        <v>22</v>
      </c>
    </row>
    <row r="590" spans="1:7" ht="20.399999999999999">
      <c r="A590" s="403" t="s">
        <v>27444</v>
      </c>
      <c r="B590">
        <v>10400</v>
      </c>
      <c r="C590" t="s">
        <v>27445</v>
      </c>
      <c r="D590">
        <v>67</v>
      </c>
      <c r="F590" s="415" t="e">
        <f t="shared" si="18"/>
        <v>#VALUE!</v>
      </c>
      <c r="G590" t="str">
        <f t="shared" si="19"/>
        <v>42</v>
      </c>
    </row>
    <row r="591" spans="1:7" ht="20.399999999999999">
      <c r="A591" s="403" t="s">
        <v>17492</v>
      </c>
      <c r="B591">
        <v>32800</v>
      </c>
      <c r="C591" t="s">
        <v>27446</v>
      </c>
      <c r="D591">
        <v>244</v>
      </c>
      <c r="E591">
        <v>171110544</v>
      </c>
      <c r="F591" s="415" t="str">
        <f t="shared" si="18"/>
        <v>Í1+*VÈ4sÎ</v>
      </c>
      <c r="G591" t="str">
        <f t="shared" si="19"/>
        <v>06</v>
      </c>
    </row>
    <row r="592" spans="1:7" ht="20.399999999999999">
      <c r="A592" s="403" t="s">
        <v>27447</v>
      </c>
      <c r="B592">
        <v>100000</v>
      </c>
      <c r="C592" t="s">
        <v>27448</v>
      </c>
      <c r="D592">
        <v>166</v>
      </c>
      <c r="F592" s="415" t="e">
        <f t="shared" si="18"/>
        <v>#VALUE!</v>
      </c>
      <c r="G592" t="str">
        <f t="shared" si="19"/>
        <v>42</v>
      </c>
    </row>
    <row r="593" spans="1:7" ht="20.399999999999999">
      <c r="A593" s="403" t="s">
        <v>27449</v>
      </c>
      <c r="B593">
        <v>24800</v>
      </c>
      <c r="C593" t="s">
        <v>27450</v>
      </c>
      <c r="D593">
        <v>174</v>
      </c>
      <c r="E593">
        <v>171111994</v>
      </c>
      <c r="F593" s="415" t="str">
        <f t="shared" si="18"/>
        <v>Í1++ÇÈ4\Î</v>
      </c>
      <c r="G593" t="str">
        <f t="shared" si="19"/>
        <v>24</v>
      </c>
    </row>
    <row r="594" spans="1:7" ht="20.399999999999999">
      <c r="A594" s="403" t="s">
        <v>27451</v>
      </c>
      <c r="B594">
        <v>37600</v>
      </c>
      <c r="C594" t="s">
        <v>27452</v>
      </c>
      <c r="D594">
        <v>136</v>
      </c>
      <c r="F594" s="415" t="e">
        <f t="shared" si="18"/>
        <v>#VALUE!</v>
      </c>
      <c r="G594" t="str">
        <f t="shared" si="19"/>
        <v>42</v>
      </c>
    </row>
    <row r="595" spans="1:7" ht="20.399999999999999">
      <c r="A595" s="403" t="s">
        <v>27453</v>
      </c>
      <c r="B595">
        <v>77600</v>
      </c>
      <c r="C595" t="s">
        <v>27454</v>
      </c>
      <c r="D595">
        <v>555</v>
      </c>
      <c r="F595" s="415" t="e">
        <f t="shared" si="18"/>
        <v>#VALUE!</v>
      </c>
      <c r="G595" t="str">
        <f t="shared" si="19"/>
        <v>30</v>
      </c>
    </row>
    <row r="596" spans="1:7" ht="20.399999999999999">
      <c r="A596" s="403" t="s">
        <v>27455</v>
      </c>
      <c r="B596">
        <v>21600</v>
      </c>
      <c r="C596" t="s">
        <v>27456</v>
      </c>
      <c r="D596">
        <v>397</v>
      </c>
      <c r="F596" s="415" t="e">
        <f t="shared" si="18"/>
        <v>#VALUE!</v>
      </c>
      <c r="G596" t="str">
        <f t="shared" si="19"/>
        <v>42</v>
      </c>
    </row>
    <row r="597" spans="1:7" ht="20.399999999999999">
      <c r="A597" s="403" t="s">
        <v>27457</v>
      </c>
      <c r="B597">
        <v>12000</v>
      </c>
      <c r="C597" t="s">
        <v>27458</v>
      </c>
      <c r="D597">
        <v>225</v>
      </c>
      <c r="E597">
        <v>171109844</v>
      </c>
      <c r="F597" s="415" t="str">
        <f t="shared" si="18"/>
        <v>Í1+)tÈ4ÅÎ</v>
      </c>
      <c r="G597" t="str">
        <f t="shared" si="19"/>
        <v>36</v>
      </c>
    </row>
    <row r="598" spans="1:7" ht="20.399999999999999">
      <c r="A598" s="403" t="s">
        <v>27459</v>
      </c>
      <c r="B598">
        <v>4700</v>
      </c>
      <c r="C598" t="s">
        <v>27460</v>
      </c>
      <c r="D598">
        <v>222</v>
      </c>
      <c r="E598">
        <v>171109847</v>
      </c>
      <c r="F598" s="415" t="str">
        <f t="shared" si="18"/>
        <v>Í1+)tÈ7,Î</v>
      </c>
      <c r="G598" t="str">
        <f t="shared" si="19"/>
        <v>36</v>
      </c>
    </row>
    <row r="599" spans="1:7" ht="20.399999999999999">
      <c r="A599" s="403" t="s">
        <v>27461</v>
      </c>
      <c r="B599">
        <v>7200</v>
      </c>
      <c r="C599" t="s">
        <v>27462</v>
      </c>
      <c r="D599">
        <v>321</v>
      </c>
      <c r="E599">
        <v>171109767</v>
      </c>
      <c r="F599" s="415" t="str">
        <f t="shared" si="18"/>
        <v>Í1+)lÈ7sÎ</v>
      </c>
      <c r="G599" t="str">
        <f t="shared" si="19"/>
        <v>36</v>
      </c>
    </row>
    <row r="600" spans="1:7" ht="20.399999999999999">
      <c r="A600" s="403" t="s">
        <v>27463</v>
      </c>
      <c r="B600">
        <v>132000</v>
      </c>
      <c r="C600" t="s">
        <v>27464</v>
      </c>
      <c r="D600">
        <v>488</v>
      </c>
      <c r="F600" s="415" t="e">
        <f t="shared" si="18"/>
        <v>#VALUE!</v>
      </c>
      <c r="G600" t="str">
        <f t="shared" si="19"/>
        <v>30</v>
      </c>
    </row>
    <row r="601" spans="1:7" ht="20.399999999999999">
      <c r="A601" s="403" t="s">
        <v>596</v>
      </c>
      <c r="B601">
        <v>16800</v>
      </c>
      <c r="C601" t="s">
        <v>597</v>
      </c>
      <c r="D601">
        <v>286</v>
      </c>
      <c r="F601" s="415" t="e">
        <f t="shared" si="18"/>
        <v>#VALUE!</v>
      </c>
      <c r="G601" t="str">
        <f t="shared" si="19"/>
        <v>12</v>
      </c>
    </row>
    <row r="602" spans="1:7" ht="20.399999999999999">
      <c r="A602" s="403" t="s">
        <v>27465</v>
      </c>
      <c r="B602">
        <v>63200</v>
      </c>
      <c r="C602" t="s">
        <v>27466</v>
      </c>
      <c r="D602">
        <v>222</v>
      </c>
      <c r="E602">
        <v>171110657</v>
      </c>
      <c r="F602" s="415" t="str">
        <f t="shared" si="18"/>
        <v>Í1+*aÈ7JÎ</v>
      </c>
      <c r="G602" t="str">
        <f t="shared" si="19"/>
        <v>06</v>
      </c>
    </row>
    <row r="603" spans="1:7" ht="20.399999999999999">
      <c r="A603" s="403" t="s">
        <v>27467</v>
      </c>
      <c r="B603">
        <v>10400</v>
      </c>
      <c r="C603" t="s">
        <v>27468</v>
      </c>
      <c r="D603">
        <v>361</v>
      </c>
      <c r="E603">
        <v>171114868</v>
      </c>
      <c r="F603" s="415" t="str">
        <f t="shared" si="18"/>
        <v>Í1+.vÈ8IÎ</v>
      </c>
      <c r="G603" t="str">
        <f t="shared" si="19"/>
        <v>34</v>
      </c>
    </row>
    <row r="604" spans="1:7" ht="20.399999999999999">
      <c r="A604" s="403" t="s">
        <v>27469</v>
      </c>
      <c r="B604">
        <v>7200</v>
      </c>
      <c r="C604" t="s">
        <v>27470</v>
      </c>
      <c r="D604">
        <v>542</v>
      </c>
      <c r="F604" s="415" t="e">
        <f t="shared" si="18"/>
        <v>#VALUE!</v>
      </c>
      <c r="G604" t="str">
        <f t="shared" si="19"/>
        <v>32</v>
      </c>
    </row>
    <row r="605" spans="1:7" ht="20.399999999999999">
      <c r="A605" s="403" t="s">
        <v>27471</v>
      </c>
      <c r="B605">
        <v>343200</v>
      </c>
      <c r="C605" t="s">
        <v>27472</v>
      </c>
      <c r="D605">
        <v>198</v>
      </c>
      <c r="E605">
        <v>171111024</v>
      </c>
      <c r="F605" s="415" t="str">
        <f t="shared" si="18"/>
        <v>Í1++"È4tÎ</v>
      </c>
      <c r="G605" t="str">
        <f t="shared" si="19"/>
        <v>26</v>
      </c>
    </row>
    <row r="606" spans="1:7" ht="20.399999999999999">
      <c r="A606" s="403" t="s">
        <v>27473</v>
      </c>
      <c r="B606">
        <v>39200</v>
      </c>
      <c r="C606" t="s">
        <v>27474</v>
      </c>
      <c r="D606">
        <v>20</v>
      </c>
      <c r="E606">
        <v>171116870</v>
      </c>
      <c r="F606" s="415" t="str">
        <f t="shared" si="18"/>
        <v>Í1+0wÈ0#Î</v>
      </c>
      <c r="G606" t="str">
        <f t="shared" si="19"/>
        <v>44</v>
      </c>
    </row>
    <row r="607" spans="1:7" ht="20.399999999999999">
      <c r="A607" s="403" t="s">
        <v>27475</v>
      </c>
      <c r="B607">
        <v>4700</v>
      </c>
      <c r="C607" t="s">
        <v>27476</v>
      </c>
      <c r="D607">
        <v>285</v>
      </c>
      <c r="F607" s="415" t="e">
        <f t="shared" si="18"/>
        <v>#VALUE!</v>
      </c>
      <c r="G607" t="str">
        <f t="shared" si="19"/>
        <v>42</v>
      </c>
    </row>
    <row r="608" spans="1:7" ht="20.399999999999999">
      <c r="A608" s="403" t="s">
        <v>27477</v>
      </c>
      <c r="B608">
        <v>4700</v>
      </c>
      <c r="C608" t="s">
        <v>27478</v>
      </c>
      <c r="D608">
        <v>267</v>
      </c>
      <c r="F608" s="415" t="e">
        <f t="shared" si="18"/>
        <v>#VALUE!</v>
      </c>
      <c r="G608" t="str">
        <f t="shared" si="19"/>
        <v>42</v>
      </c>
    </row>
    <row r="609" spans="1:7" ht="20.399999999999999">
      <c r="A609" s="403" t="s">
        <v>27479</v>
      </c>
      <c r="B609">
        <v>15200</v>
      </c>
      <c r="C609" t="s">
        <v>27480</v>
      </c>
      <c r="D609">
        <v>408</v>
      </c>
      <c r="F609" s="415" t="e">
        <f t="shared" si="18"/>
        <v>#VALUE!</v>
      </c>
      <c r="G609" t="str">
        <f t="shared" si="19"/>
        <v>30</v>
      </c>
    </row>
    <row r="610" spans="1:7" ht="20.399999999999999">
      <c r="A610" s="403" t="s">
        <v>27481</v>
      </c>
      <c r="B610">
        <v>3400</v>
      </c>
      <c r="C610" t="s">
        <v>27482</v>
      </c>
      <c r="D610">
        <v>369</v>
      </c>
      <c r="E610">
        <v>171115988</v>
      </c>
      <c r="F610" s="415" t="str">
        <f t="shared" si="18"/>
        <v>Í1+/ÆÈ8|Î</v>
      </c>
      <c r="G610" t="str">
        <f t="shared" si="19"/>
        <v>38</v>
      </c>
    </row>
    <row r="611" spans="1:7" ht="20.399999999999999">
      <c r="A611" s="403" t="s">
        <v>27483</v>
      </c>
      <c r="B611">
        <v>26400</v>
      </c>
      <c r="C611" t="s">
        <v>27484</v>
      </c>
      <c r="D611">
        <v>7</v>
      </c>
      <c r="E611">
        <v>171114052</v>
      </c>
      <c r="F611" s="415" t="str">
        <f t="shared" si="18"/>
        <v>Í1+.%È2}Î</v>
      </c>
      <c r="G611" t="str">
        <f t="shared" si="19"/>
        <v>32</v>
      </c>
    </row>
    <row r="612" spans="1:7" ht="20.399999999999999">
      <c r="A612" s="403" t="s">
        <v>27485</v>
      </c>
      <c r="B612">
        <v>18400</v>
      </c>
      <c r="C612" t="s">
        <v>27486</v>
      </c>
      <c r="D612">
        <v>222</v>
      </c>
      <c r="E612">
        <v>171114163</v>
      </c>
      <c r="F612" s="415" t="str">
        <f t="shared" si="18"/>
        <v>Í1+.0È3HÎ</v>
      </c>
      <c r="G612" t="str">
        <f t="shared" si="19"/>
        <v>32</v>
      </c>
    </row>
    <row r="613" spans="1:7" ht="20.399999999999999">
      <c r="A613" s="403" t="s">
        <v>27487</v>
      </c>
      <c r="B613">
        <v>37600</v>
      </c>
      <c r="C613" t="s">
        <v>27488</v>
      </c>
      <c r="D613">
        <v>221</v>
      </c>
      <c r="E613">
        <v>171114162</v>
      </c>
      <c r="F613" s="415" t="str">
        <f t="shared" si="18"/>
        <v>Í1+.0È2BÎ</v>
      </c>
      <c r="G613" t="str">
        <f t="shared" si="19"/>
        <v>32</v>
      </c>
    </row>
    <row r="614" spans="1:7" ht="20.399999999999999">
      <c r="A614" s="403" t="s">
        <v>27489</v>
      </c>
      <c r="B614">
        <v>23200</v>
      </c>
      <c r="C614" t="s">
        <v>27490</v>
      </c>
      <c r="D614">
        <v>397</v>
      </c>
      <c r="E614">
        <v>171114899</v>
      </c>
      <c r="F614" s="415" t="str">
        <f t="shared" si="18"/>
        <v>Í1+.yÈ9[Î</v>
      </c>
      <c r="G614" t="str">
        <f t="shared" si="19"/>
        <v>34</v>
      </c>
    </row>
    <row r="615" spans="1:7" ht="20.399999999999999">
      <c r="A615" s="403" t="s">
        <v>27491</v>
      </c>
      <c r="B615">
        <v>39200</v>
      </c>
      <c r="C615" t="s">
        <v>27492</v>
      </c>
      <c r="D615">
        <v>589</v>
      </c>
      <c r="F615" s="415" t="e">
        <f t="shared" si="18"/>
        <v>#VALUE!</v>
      </c>
      <c r="G615" t="str">
        <f t="shared" si="19"/>
        <v>16</v>
      </c>
    </row>
    <row r="616" spans="1:7" ht="20.399999999999999">
      <c r="A616" s="403" t="s">
        <v>27493</v>
      </c>
      <c r="B616">
        <v>16800</v>
      </c>
      <c r="C616" t="s">
        <v>27494</v>
      </c>
      <c r="D616">
        <v>503</v>
      </c>
      <c r="F616" s="415" t="e">
        <f t="shared" si="18"/>
        <v>#VALUE!</v>
      </c>
      <c r="G616" t="str">
        <f t="shared" si="19"/>
        <v>34</v>
      </c>
    </row>
    <row r="617" spans="1:7" ht="20.399999999999999">
      <c r="A617" s="403" t="s">
        <v>27495</v>
      </c>
      <c r="B617">
        <v>12000</v>
      </c>
      <c r="C617" t="s">
        <v>27496</v>
      </c>
      <c r="D617">
        <v>155</v>
      </c>
      <c r="E617">
        <v>171114687</v>
      </c>
      <c r="F617" s="415" t="str">
        <f t="shared" si="18"/>
        <v>Í1+.dÈ7bÎ</v>
      </c>
      <c r="G617" t="str">
        <f t="shared" si="19"/>
        <v>34</v>
      </c>
    </row>
    <row r="618" spans="1:7" ht="20.399999999999999">
      <c r="A618" s="403" t="s">
        <v>27497</v>
      </c>
      <c r="B618">
        <v>87200</v>
      </c>
      <c r="C618" t="s">
        <v>27498</v>
      </c>
      <c r="D618">
        <v>569</v>
      </c>
      <c r="F618" s="415" t="e">
        <f t="shared" si="18"/>
        <v>#VALUE!</v>
      </c>
      <c r="G618" t="str">
        <f t="shared" si="19"/>
        <v>16</v>
      </c>
    </row>
    <row r="619" spans="1:7" ht="20.399999999999999">
      <c r="A619" s="403" t="s">
        <v>27499</v>
      </c>
      <c r="B619">
        <v>26400</v>
      </c>
      <c r="C619" t="s">
        <v>27500</v>
      </c>
      <c r="D619">
        <v>533</v>
      </c>
      <c r="F619" s="415" t="e">
        <f t="shared" si="18"/>
        <v>#VALUE!</v>
      </c>
      <c r="G619" t="str">
        <f t="shared" si="19"/>
        <v>16</v>
      </c>
    </row>
    <row r="620" spans="1:7" ht="20.399999999999999">
      <c r="A620" s="403" t="s">
        <v>27501</v>
      </c>
      <c r="B620">
        <v>23200</v>
      </c>
      <c r="C620" t="s">
        <v>27502</v>
      </c>
      <c r="D620">
        <v>528</v>
      </c>
      <c r="F620" s="415" t="e">
        <f t="shared" si="18"/>
        <v>#VALUE!</v>
      </c>
      <c r="G620" t="str">
        <f t="shared" si="19"/>
        <v>24</v>
      </c>
    </row>
    <row r="621" spans="1:7" ht="20.399999999999999">
      <c r="A621" s="403" t="s">
        <v>27503</v>
      </c>
      <c r="B621">
        <v>3400</v>
      </c>
      <c r="C621" t="s">
        <v>27504</v>
      </c>
      <c r="D621">
        <v>499</v>
      </c>
      <c r="F621" s="415" t="e">
        <f t="shared" si="18"/>
        <v>#VALUE!</v>
      </c>
      <c r="G621" t="str">
        <f t="shared" si="19"/>
        <v>38</v>
      </c>
    </row>
    <row r="622" spans="1:7" ht="20.399999999999999">
      <c r="A622" s="403" t="s">
        <v>17341</v>
      </c>
      <c r="B622">
        <v>32800</v>
      </c>
      <c r="C622" t="s">
        <v>27505</v>
      </c>
      <c r="D622">
        <v>480</v>
      </c>
      <c r="E622">
        <v>171112183</v>
      </c>
      <c r="F622" s="415" t="str">
        <f t="shared" si="18"/>
        <v>Í1+,2È3JÎ</v>
      </c>
      <c r="G622" t="str">
        <f t="shared" si="19"/>
        <v>24</v>
      </c>
    </row>
    <row r="623" spans="1:7" ht="20.399999999999999">
      <c r="A623" s="403" t="s">
        <v>27506</v>
      </c>
      <c r="B623">
        <v>39200</v>
      </c>
      <c r="C623" t="s">
        <v>27507</v>
      </c>
      <c r="D623">
        <v>260</v>
      </c>
      <c r="F623" s="415" t="e">
        <f t="shared" si="18"/>
        <v>#VALUE!</v>
      </c>
      <c r="G623" t="str">
        <f t="shared" si="19"/>
        <v>40</v>
      </c>
    </row>
    <row r="624" spans="1:7" ht="20.399999999999999">
      <c r="A624" s="403" t="s">
        <v>7592</v>
      </c>
      <c r="B624">
        <v>44000</v>
      </c>
      <c r="C624" t="s">
        <v>27508</v>
      </c>
      <c r="D624">
        <v>405</v>
      </c>
      <c r="F624" s="415" t="e">
        <f t="shared" si="18"/>
        <v>#VALUE!</v>
      </c>
      <c r="G624" t="str">
        <f t="shared" si="19"/>
        <v>30</v>
      </c>
    </row>
    <row r="625" spans="1:7" ht="20.399999999999999">
      <c r="A625" s="403" t="s">
        <v>27509</v>
      </c>
      <c r="B625">
        <v>26400</v>
      </c>
      <c r="C625" t="s">
        <v>27510</v>
      </c>
      <c r="D625">
        <v>317</v>
      </c>
      <c r="E625">
        <v>171115957</v>
      </c>
      <c r="F625" s="415" t="str">
        <f t="shared" si="18"/>
        <v>Í1+/ÃÈ7jÎ</v>
      </c>
      <c r="G625" t="str">
        <f t="shared" si="19"/>
        <v>38</v>
      </c>
    </row>
    <row r="626" spans="1:7" ht="20.399999999999999">
      <c r="A626" s="403" t="s">
        <v>526</v>
      </c>
      <c r="B626">
        <v>8800</v>
      </c>
      <c r="C626" t="s">
        <v>527</v>
      </c>
      <c r="D626">
        <v>370</v>
      </c>
      <c r="F626" s="415" t="e">
        <f t="shared" si="18"/>
        <v>#VALUE!</v>
      </c>
      <c r="G626" t="str">
        <f t="shared" si="19"/>
        <v>12</v>
      </c>
    </row>
    <row r="627" spans="1:7" ht="20.399999999999999">
      <c r="A627" s="403" t="s">
        <v>27511</v>
      </c>
      <c r="B627">
        <v>2100</v>
      </c>
      <c r="C627" t="s">
        <v>27512</v>
      </c>
      <c r="D627">
        <v>392</v>
      </c>
      <c r="F627" s="415" t="e">
        <f t="shared" si="18"/>
        <v>#VALUE!</v>
      </c>
      <c r="G627" t="str">
        <f t="shared" si="19"/>
        <v>30</v>
      </c>
    </row>
    <row r="628" spans="1:7" ht="20.399999999999999">
      <c r="A628" s="403" t="s">
        <v>27513</v>
      </c>
      <c r="B628">
        <v>10400</v>
      </c>
      <c r="C628" t="s">
        <v>27514</v>
      </c>
      <c r="D628">
        <v>393</v>
      </c>
      <c r="F628" s="415" t="e">
        <f t="shared" si="18"/>
        <v>#VALUE!</v>
      </c>
      <c r="G628" t="str">
        <f t="shared" si="19"/>
        <v>30</v>
      </c>
    </row>
    <row r="629" spans="1:7" ht="20.399999999999999">
      <c r="A629" s="403" t="s">
        <v>27515</v>
      </c>
      <c r="B629">
        <v>34400</v>
      </c>
      <c r="C629" t="s">
        <v>27516</v>
      </c>
      <c r="D629">
        <v>427</v>
      </c>
      <c r="E629">
        <v>171108993</v>
      </c>
      <c r="F629" s="415" t="str">
        <f t="shared" si="18"/>
        <v>Í1+(ÇÈ3MÎ</v>
      </c>
      <c r="G629" t="str">
        <f t="shared" si="19"/>
        <v>16</v>
      </c>
    </row>
    <row r="630" spans="1:7" ht="20.399999999999999">
      <c r="A630" s="403" t="s">
        <v>10421</v>
      </c>
      <c r="B630">
        <v>8800</v>
      </c>
      <c r="C630" t="s">
        <v>27517</v>
      </c>
      <c r="D630">
        <v>3</v>
      </c>
      <c r="E630">
        <v>171114074</v>
      </c>
      <c r="F630" s="415" t="str">
        <f t="shared" si="18"/>
        <v>Í1+.'È4*Î</v>
      </c>
      <c r="G630" t="str">
        <f t="shared" si="19"/>
        <v>32</v>
      </c>
    </row>
    <row r="631" spans="1:7" ht="20.399999999999999">
      <c r="A631" s="403" t="s">
        <v>27518</v>
      </c>
      <c r="B631">
        <v>3400</v>
      </c>
      <c r="C631" t="s">
        <v>27519</v>
      </c>
      <c r="D631">
        <v>226</v>
      </c>
      <c r="F631" s="415" t="e">
        <f t="shared" si="18"/>
        <v>#VALUE!</v>
      </c>
      <c r="G631" t="str">
        <f t="shared" si="19"/>
        <v>42</v>
      </c>
    </row>
    <row r="632" spans="1:7" ht="20.399999999999999">
      <c r="A632" s="403" t="s">
        <v>27520</v>
      </c>
      <c r="B632">
        <v>52200</v>
      </c>
      <c r="C632" t="s">
        <v>27521</v>
      </c>
      <c r="D632">
        <v>395</v>
      </c>
      <c r="F632" s="415" t="e">
        <f t="shared" si="18"/>
        <v>#VALUE!</v>
      </c>
      <c r="G632" t="str">
        <f t="shared" si="19"/>
        <v>22</v>
      </c>
    </row>
    <row r="633" spans="1:7" ht="20.399999999999999">
      <c r="A633" s="403" t="s">
        <v>27522</v>
      </c>
      <c r="B633">
        <v>48800</v>
      </c>
      <c r="C633" t="s">
        <v>27523</v>
      </c>
      <c r="D633">
        <v>126</v>
      </c>
      <c r="F633" s="415" t="e">
        <f t="shared" si="18"/>
        <v>#VALUE!</v>
      </c>
      <c r="G633" t="str">
        <f t="shared" si="19"/>
        <v>30</v>
      </c>
    </row>
    <row r="634" spans="1:7" ht="20.399999999999999">
      <c r="A634" s="403" t="s">
        <v>27524</v>
      </c>
      <c r="B634">
        <v>8800</v>
      </c>
      <c r="C634" t="s">
        <v>27525</v>
      </c>
      <c r="D634">
        <v>178</v>
      </c>
      <c r="E634">
        <v>171116777</v>
      </c>
      <c r="F634" s="415" t="str">
        <f t="shared" si="18"/>
        <v>Í1+0mÈ7%Î</v>
      </c>
      <c r="G634" t="str">
        <f t="shared" si="19"/>
        <v>40</v>
      </c>
    </row>
    <row r="635" spans="1:7" ht="20.399999999999999">
      <c r="A635" s="403" t="s">
        <v>27526</v>
      </c>
      <c r="B635">
        <v>18400</v>
      </c>
      <c r="C635" t="s">
        <v>27527</v>
      </c>
      <c r="D635">
        <v>320</v>
      </c>
      <c r="F635" s="415" t="e">
        <f t="shared" si="18"/>
        <v>#VALUE!</v>
      </c>
      <c r="G635" t="str">
        <f t="shared" si="19"/>
        <v>42</v>
      </c>
    </row>
    <row r="636" spans="1:7" ht="20.399999999999999">
      <c r="A636" s="403" t="s">
        <v>27528</v>
      </c>
      <c r="B636">
        <v>8800</v>
      </c>
      <c r="C636" t="s">
        <v>27529</v>
      </c>
      <c r="D636">
        <v>417</v>
      </c>
      <c r="F636" s="415" t="e">
        <f t="shared" si="18"/>
        <v>#VALUE!</v>
      </c>
      <c r="G636" t="str">
        <f t="shared" si="19"/>
        <v>42</v>
      </c>
    </row>
  </sheetData>
  <autoFilter ref="A1:H63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42"/>
  <sheetViews>
    <sheetView workbookViewId="0">
      <selection activeCell="F2" sqref="F2"/>
    </sheetView>
  </sheetViews>
  <sheetFormatPr defaultRowHeight="14.4"/>
  <cols>
    <col min="1" max="1" width="17.15625" customWidth="1"/>
    <col min="2" max="2" width="12.62890625" bestFit="1" customWidth="1"/>
    <col min="3" max="3" width="7.47265625" bestFit="1" customWidth="1"/>
    <col min="4" max="4" width="8.1015625" customWidth="1"/>
    <col min="5" max="5" width="11.05078125" style="404" customWidth="1"/>
    <col min="6" max="6" width="19.3125" bestFit="1" customWidth="1"/>
  </cols>
  <sheetData>
    <row r="1" spans="1:7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7" ht="20.399999999999999">
      <c r="A2" s="403" t="s">
        <v>27530</v>
      </c>
      <c r="B2">
        <v>8800</v>
      </c>
      <c r="C2" t="s">
        <v>27531</v>
      </c>
      <c r="D2">
        <v>125</v>
      </c>
      <c r="E2" s="404">
        <v>171114065</v>
      </c>
      <c r="F2" s="415" t="str">
        <f>Code128(E2)</f>
        <v>Í1+.&amp;È5,Î</v>
      </c>
      <c r="G2" t="str">
        <f>LEFT(C2,2)</f>
        <v>32</v>
      </c>
    </row>
    <row r="3" spans="1:7" ht="20.399999999999999">
      <c r="A3" s="403" t="s">
        <v>27532</v>
      </c>
      <c r="B3">
        <v>12000</v>
      </c>
      <c r="C3" t="s">
        <v>27533</v>
      </c>
      <c r="D3">
        <v>17</v>
      </c>
      <c r="E3" s="404">
        <v>171114078</v>
      </c>
      <c r="F3" s="415" t="str">
        <f t="shared" ref="F3:F66" si="0">Code128(E3)</f>
        <v>Í1+.'È8BÎ</v>
      </c>
      <c r="G3" t="str">
        <f t="shared" ref="G3:G66" si="1">LEFT(C3,2)</f>
        <v>32</v>
      </c>
    </row>
    <row r="4" spans="1:7" ht="20.399999999999999">
      <c r="A4" s="403" t="s">
        <v>1223</v>
      </c>
      <c r="B4">
        <v>8800</v>
      </c>
      <c r="C4" t="s">
        <v>1224</v>
      </c>
      <c r="D4">
        <v>565</v>
      </c>
      <c r="F4" s="415" t="e">
        <f t="shared" si="0"/>
        <v>#VALUE!</v>
      </c>
      <c r="G4" t="str">
        <f t="shared" si="1"/>
        <v>18</v>
      </c>
    </row>
    <row r="5" spans="1:7" ht="20.399999999999999">
      <c r="A5" s="403" t="s">
        <v>27534</v>
      </c>
      <c r="B5">
        <v>7200</v>
      </c>
      <c r="C5" t="s">
        <v>27535</v>
      </c>
      <c r="D5">
        <v>538</v>
      </c>
      <c r="F5" s="415" t="e">
        <f t="shared" si="0"/>
        <v>#VALUE!</v>
      </c>
      <c r="G5" t="str">
        <f t="shared" si="1"/>
        <v>32</v>
      </c>
    </row>
    <row r="6" spans="1:7" ht="20.399999999999999">
      <c r="A6" s="403" t="s">
        <v>4964</v>
      </c>
      <c r="B6">
        <v>10400</v>
      </c>
      <c r="C6" t="s">
        <v>27536</v>
      </c>
      <c r="D6">
        <v>431</v>
      </c>
      <c r="F6" s="415" t="e">
        <f t="shared" si="0"/>
        <v>#VALUE!</v>
      </c>
      <c r="G6" t="str">
        <f t="shared" si="1"/>
        <v>30</v>
      </c>
    </row>
    <row r="7" spans="1:7" ht="20.399999999999999">
      <c r="A7" s="403" t="s">
        <v>27537</v>
      </c>
      <c r="B7">
        <v>15200</v>
      </c>
      <c r="C7" t="s">
        <v>27538</v>
      </c>
      <c r="D7">
        <v>390</v>
      </c>
      <c r="E7" s="404">
        <v>171116085</v>
      </c>
      <c r="F7" s="415" t="str">
        <f t="shared" si="0"/>
        <v>Í1+0(È5:Î</v>
      </c>
      <c r="G7" t="str">
        <f t="shared" si="1"/>
        <v>38</v>
      </c>
    </row>
    <row r="8" spans="1:7" ht="20.399999999999999">
      <c r="A8" s="403" t="s">
        <v>712</v>
      </c>
      <c r="B8">
        <v>21600</v>
      </c>
      <c r="C8" t="s">
        <v>713</v>
      </c>
      <c r="D8">
        <v>537</v>
      </c>
      <c r="F8" s="415" t="e">
        <f t="shared" si="0"/>
        <v>#VALUE!</v>
      </c>
      <c r="G8" t="str">
        <f t="shared" si="1"/>
        <v>18</v>
      </c>
    </row>
    <row r="9" spans="1:7" ht="20.399999999999999">
      <c r="A9" s="403" t="s">
        <v>27539</v>
      </c>
      <c r="B9">
        <v>20000</v>
      </c>
      <c r="C9" t="s">
        <v>27540</v>
      </c>
      <c r="D9">
        <v>513</v>
      </c>
      <c r="F9" s="415" t="e">
        <f t="shared" si="0"/>
        <v>#VALUE!</v>
      </c>
      <c r="G9" t="str">
        <f t="shared" si="1"/>
        <v>30</v>
      </c>
    </row>
    <row r="10" spans="1:7" ht="20.399999999999999">
      <c r="A10" s="403" t="s">
        <v>27541</v>
      </c>
      <c r="B10">
        <v>10400</v>
      </c>
      <c r="C10" t="s">
        <v>27542</v>
      </c>
      <c r="D10">
        <v>526</v>
      </c>
      <c r="F10" s="415" t="e">
        <f t="shared" si="0"/>
        <v>#VALUE!</v>
      </c>
      <c r="G10" t="str">
        <f t="shared" si="1"/>
        <v>38</v>
      </c>
    </row>
    <row r="11" spans="1:7" ht="20.399999999999999">
      <c r="A11" s="403" t="s">
        <v>27543</v>
      </c>
      <c r="B11">
        <v>7200</v>
      </c>
      <c r="C11" t="s">
        <v>27544</v>
      </c>
      <c r="D11">
        <v>237</v>
      </c>
      <c r="F11" s="415" t="e">
        <f t="shared" si="0"/>
        <v>#VALUE!</v>
      </c>
      <c r="G11" t="str">
        <f t="shared" si="1"/>
        <v>42</v>
      </c>
    </row>
    <row r="12" spans="1:7" ht="20.399999999999999">
      <c r="A12" s="403" t="s">
        <v>27545</v>
      </c>
      <c r="B12">
        <v>4700</v>
      </c>
      <c r="C12" t="s">
        <v>27546</v>
      </c>
      <c r="D12">
        <v>540</v>
      </c>
      <c r="F12" s="415" t="e">
        <f t="shared" si="0"/>
        <v>#VALUE!</v>
      </c>
      <c r="G12" t="str">
        <f t="shared" si="1"/>
        <v>42</v>
      </c>
    </row>
    <row r="13" spans="1:7" ht="20.399999999999999">
      <c r="A13" s="403" t="s">
        <v>27547</v>
      </c>
      <c r="B13">
        <v>29600</v>
      </c>
      <c r="C13" t="s">
        <v>27548</v>
      </c>
      <c r="D13">
        <v>271</v>
      </c>
      <c r="E13" s="404">
        <v>171111766</v>
      </c>
      <c r="F13" s="415" t="str">
        <f t="shared" si="0"/>
        <v>Í1++lÈ6sÎ</v>
      </c>
      <c r="G13" t="str">
        <f t="shared" si="1"/>
        <v>24</v>
      </c>
    </row>
    <row r="14" spans="1:7" ht="20.399999999999999">
      <c r="A14" s="403" t="s">
        <v>27549</v>
      </c>
      <c r="B14">
        <v>32800</v>
      </c>
      <c r="C14" t="s">
        <v>27550</v>
      </c>
      <c r="D14">
        <v>494</v>
      </c>
      <c r="F14" s="415" t="e">
        <f t="shared" si="0"/>
        <v>#VALUE!</v>
      </c>
      <c r="G14" t="str">
        <f t="shared" si="1"/>
        <v>06</v>
      </c>
    </row>
    <row r="15" spans="1:7" ht="20.399999999999999">
      <c r="A15" s="403" t="s">
        <v>27551</v>
      </c>
      <c r="B15">
        <v>15200</v>
      </c>
      <c r="C15" t="s">
        <v>27552</v>
      </c>
      <c r="D15">
        <v>534</v>
      </c>
      <c r="F15" s="415" t="e">
        <f t="shared" si="0"/>
        <v>#VALUE!</v>
      </c>
      <c r="G15" t="str">
        <f t="shared" si="1"/>
        <v>32</v>
      </c>
    </row>
    <row r="16" spans="1:7" ht="20.399999999999999">
      <c r="A16" s="403" t="s">
        <v>27553</v>
      </c>
      <c r="B16">
        <v>3400</v>
      </c>
      <c r="C16" t="s">
        <v>27554</v>
      </c>
      <c r="D16">
        <v>536</v>
      </c>
      <c r="F16" s="415" t="e">
        <f t="shared" si="0"/>
        <v>#VALUE!</v>
      </c>
      <c r="G16" t="str">
        <f t="shared" si="1"/>
        <v>32</v>
      </c>
    </row>
    <row r="17" spans="1:7" ht="20.399999999999999">
      <c r="A17" s="403" t="s">
        <v>27555</v>
      </c>
      <c r="B17">
        <v>8800</v>
      </c>
      <c r="C17" t="s">
        <v>27556</v>
      </c>
      <c r="D17">
        <v>72</v>
      </c>
      <c r="E17" s="404">
        <v>171114612</v>
      </c>
      <c r="F17" s="415" t="str">
        <f t="shared" si="0"/>
        <v>Í1+.]È2(Î</v>
      </c>
      <c r="G17" t="str">
        <f t="shared" si="1"/>
        <v>34</v>
      </c>
    </row>
    <row r="18" spans="1:7" ht="20.399999999999999">
      <c r="A18" s="403" t="s">
        <v>27557</v>
      </c>
      <c r="B18">
        <v>23200</v>
      </c>
      <c r="C18" t="s">
        <v>27558</v>
      </c>
      <c r="D18">
        <v>282</v>
      </c>
      <c r="E18" s="404">
        <v>171109797</v>
      </c>
      <c r="F18" s="415" t="str">
        <f t="shared" si="0"/>
        <v>Í1+)oÈ7ÃÎ</v>
      </c>
      <c r="G18" t="str">
        <f t="shared" si="1"/>
        <v>36</v>
      </c>
    </row>
    <row r="19" spans="1:7" ht="20.399999999999999">
      <c r="A19" s="403" t="s">
        <v>27559</v>
      </c>
      <c r="B19">
        <v>202400</v>
      </c>
      <c r="C19" t="s">
        <v>27560</v>
      </c>
      <c r="D19">
        <v>100</v>
      </c>
      <c r="F19" s="415" t="e">
        <f t="shared" si="0"/>
        <v>#VALUE!</v>
      </c>
      <c r="G19" t="str">
        <f t="shared" si="1"/>
        <v>30</v>
      </c>
    </row>
    <row r="20" spans="1:7" ht="20.399999999999999">
      <c r="A20" s="403" t="s">
        <v>686</v>
      </c>
      <c r="B20">
        <v>34400</v>
      </c>
      <c r="C20" t="s">
        <v>687</v>
      </c>
      <c r="D20">
        <v>365</v>
      </c>
      <c r="F20" s="415" t="e">
        <f t="shared" si="0"/>
        <v>#VALUE!</v>
      </c>
      <c r="G20" t="str">
        <f t="shared" si="1"/>
        <v>18</v>
      </c>
    </row>
    <row r="21" spans="1:7" ht="20.399999999999999">
      <c r="A21" s="403" t="s">
        <v>27561</v>
      </c>
      <c r="B21">
        <v>15200</v>
      </c>
      <c r="C21" t="s">
        <v>27562</v>
      </c>
      <c r="D21">
        <v>77</v>
      </c>
      <c r="F21" s="415" t="e">
        <f t="shared" si="0"/>
        <v>#VALUE!</v>
      </c>
      <c r="G21" t="str">
        <f t="shared" si="1"/>
        <v>42</v>
      </c>
    </row>
    <row r="22" spans="1:7" ht="20.399999999999999">
      <c r="A22" s="403" t="s">
        <v>27563</v>
      </c>
      <c r="B22">
        <v>15200</v>
      </c>
      <c r="C22" t="s">
        <v>27564</v>
      </c>
      <c r="D22">
        <v>496</v>
      </c>
      <c r="F22" s="415" t="e">
        <f t="shared" si="0"/>
        <v>#VALUE!</v>
      </c>
      <c r="G22" t="str">
        <f t="shared" si="1"/>
        <v>30</v>
      </c>
    </row>
    <row r="23" spans="1:7" ht="20.399999999999999">
      <c r="A23" s="403" t="s">
        <v>27565</v>
      </c>
      <c r="B23">
        <v>4700</v>
      </c>
      <c r="C23" t="s">
        <v>27566</v>
      </c>
      <c r="D23">
        <v>397</v>
      </c>
      <c r="F23" s="415" t="e">
        <f t="shared" si="0"/>
        <v>#VALUE!</v>
      </c>
      <c r="G23" t="str">
        <f t="shared" si="1"/>
        <v>30</v>
      </c>
    </row>
    <row r="24" spans="1:7" ht="20.399999999999999">
      <c r="A24" s="403" t="s">
        <v>13457</v>
      </c>
      <c r="B24">
        <v>21600</v>
      </c>
      <c r="C24" t="s">
        <v>27567</v>
      </c>
      <c r="D24">
        <v>400</v>
      </c>
      <c r="E24" s="404">
        <v>171114327</v>
      </c>
      <c r="F24" s="415" t="str">
        <f t="shared" si="0"/>
        <v>Í1+.@È79Î</v>
      </c>
      <c r="G24" t="str">
        <f t="shared" si="1"/>
        <v>32</v>
      </c>
    </row>
    <row r="25" spans="1:7" ht="20.399999999999999">
      <c r="A25" s="403" t="s">
        <v>27568</v>
      </c>
      <c r="B25">
        <v>114400</v>
      </c>
      <c r="C25" t="s">
        <v>27569</v>
      </c>
      <c r="D25">
        <v>271</v>
      </c>
      <c r="F25" s="415" t="e">
        <f t="shared" si="0"/>
        <v>#VALUE!</v>
      </c>
      <c r="G25" t="str">
        <f t="shared" si="1"/>
        <v>30</v>
      </c>
    </row>
    <row r="26" spans="1:7" ht="20.399999999999999">
      <c r="A26" s="403" t="s">
        <v>27570</v>
      </c>
      <c r="B26">
        <v>3400</v>
      </c>
      <c r="C26" t="s">
        <v>27571</v>
      </c>
      <c r="D26">
        <v>452</v>
      </c>
      <c r="F26" s="415" t="e">
        <f t="shared" si="0"/>
        <v>#VALUE!</v>
      </c>
      <c r="G26" t="str">
        <f t="shared" si="1"/>
        <v>42</v>
      </c>
    </row>
    <row r="27" spans="1:7" ht="20.399999999999999">
      <c r="A27" s="403" t="s">
        <v>27572</v>
      </c>
      <c r="B27">
        <v>3400</v>
      </c>
      <c r="C27" t="s">
        <v>27573</v>
      </c>
      <c r="D27">
        <v>88</v>
      </c>
      <c r="E27" s="404">
        <v>171116056</v>
      </c>
      <c r="F27" s="415" t="str">
        <f t="shared" si="0"/>
        <v>Í1+0%È64Î</v>
      </c>
      <c r="G27" t="str">
        <f t="shared" si="1"/>
        <v>38</v>
      </c>
    </row>
    <row r="28" spans="1:7" ht="20.399999999999999">
      <c r="A28" s="403" t="s">
        <v>19141</v>
      </c>
      <c r="B28">
        <v>10400</v>
      </c>
      <c r="C28" t="s">
        <v>27574</v>
      </c>
      <c r="D28">
        <v>92</v>
      </c>
      <c r="E28" s="404">
        <v>171115823</v>
      </c>
      <c r="F28" s="415" t="str">
        <f t="shared" si="0"/>
        <v>Í1+/rÈ3ÉÎ</v>
      </c>
      <c r="G28" t="str">
        <f t="shared" si="1"/>
        <v>38</v>
      </c>
    </row>
    <row r="29" spans="1:7" ht="20.399999999999999">
      <c r="A29" s="403" t="s">
        <v>27575</v>
      </c>
      <c r="B29">
        <v>26400</v>
      </c>
      <c r="C29" t="s">
        <v>27576</v>
      </c>
      <c r="D29">
        <v>521</v>
      </c>
      <c r="F29" s="415" t="e">
        <f t="shared" si="0"/>
        <v>#VALUE!</v>
      </c>
      <c r="G29" t="str">
        <f t="shared" si="1"/>
        <v>42</v>
      </c>
    </row>
    <row r="30" spans="1:7" ht="20.399999999999999">
      <c r="A30" s="403" t="s">
        <v>27577</v>
      </c>
      <c r="B30">
        <v>42400</v>
      </c>
      <c r="C30" t="s">
        <v>27578</v>
      </c>
      <c r="D30">
        <v>524</v>
      </c>
      <c r="F30" s="415" t="e">
        <f t="shared" si="0"/>
        <v>#VALUE!</v>
      </c>
      <c r="G30" t="str">
        <f t="shared" si="1"/>
        <v>42</v>
      </c>
    </row>
    <row r="31" spans="1:7" ht="20.399999999999999">
      <c r="A31" s="403" t="s">
        <v>27579</v>
      </c>
      <c r="B31">
        <v>24800</v>
      </c>
      <c r="C31" t="s">
        <v>27580</v>
      </c>
      <c r="D31">
        <v>217</v>
      </c>
      <c r="E31" s="404">
        <v>171110610</v>
      </c>
      <c r="F31" s="415" t="str">
        <f t="shared" si="0"/>
        <v>Í1+*]È0wÎ</v>
      </c>
      <c r="G31" t="str">
        <f t="shared" si="1"/>
        <v>06</v>
      </c>
    </row>
    <row r="32" spans="1:7" ht="20.399999999999999">
      <c r="A32" s="403" t="s">
        <v>27581</v>
      </c>
      <c r="B32">
        <v>36000</v>
      </c>
      <c r="C32" t="s">
        <v>27582</v>
      </c>
      <c r="D32">
        <v>430</v>
      </c>
      <c r="E32" s="404">
        <v>171114932</v>
      </c>
      <c r="F32" s="415" t="str">
        <f t="shared" si="0"/>
        <v>Í1+.}È2AÎ</v>
      </c>
      <c r="G32" t="str">
        <f t="shared" si="1"/>
        <v>34</v>
      </c>
    </row>
    <row r="33" spans="1:7" ht="20.399999999999999">
      <c r="A33" s="403" t="s">
        <v>27583</v>
      </c>
      <c r="B33">
        <v>3400</v>
      </c>
      <c r="C33" t="s">
        <v>27584</v>
      </c>
      <c r="D33">
        <v>284</v>
      </c>
      <c r="F33" s="415" t="e">
        <f t="shared" si="0"/>
        <v>#VALUE!</v>
      </c>
      <c r="G33" t="str">
        <f t="shared" si="1"/>
        <v>42</v>
      </c>
    </row>
    <row r="34" spans="1:7" ht="20.399999999999999">
      <c r="A34" s="403" t="s">
        <v>27585</v>
      </c>
      <c r="B34">
        <v>4700</v>
      </c>
      <c r="C34" t="s">
        <v>27586</v>
      </c>
      <c r="D34">
        <v>122</v>
      </c>
      <c r="E34" s="404">
        <v>171115846</v>
      </c>
      <c r="F34" s="415" t="str">
        <f t="shared" si="0"/>
        <v>Í1+/tÈ68Î</v>
      </c>
      <c r="G34" t="str">
        <f t="shared" si="1"/>
        <v>38</v>
      </c>
    </row>
    <row r="35" spans="1:7" ht="20.399999999999999">
      <c r="A35" s="403" t="s">
        <v>27587</v>
      </c>
      <c r="B35">
        <v>50400</v>
      </c>
      <c r="C35" t="s">
        <v>27588</v>
      </c>
      <c r="D35">
        <v>23</v>
      </c>
      <c r="F35" s="415" t="e">
        <f t="shared" si="0"/>
        <v>#VALUE!</v>
      </c>
      <c r="G35" t="str">
        <f t="shared" si="1"/>
        <v>30</v>
      </c>
    </row>
    <row r="36" spans="1:7" ht="20.399999999999999">
      <c r="A36" s="403" t="s">
        <v>27589</v>
      </c>
      <c r="B36">
        <v>114400</v>
      </c>
      <c r="C36" t="s">
        <v>27590</v>
      </c>
      <c r="D36">
        <v>558</v>
      </c>
      <c r="F36" s="415" t="e">
        <f t="shared" si="0"/>
        <v>#VALUE!</v>
      </c>
      <c r="G36" t="str">
        <f t="shared" si="1"/>
        <v>34</v>
      </c>
    </row>
    <row r="37" spans="1:7" ht="20.399999999999999">
      <c r="A37" s="403" t="s">
        <v>27591</v>
      </c>
      <c r="B37">
        <v>18400</v>
      </c>
      <c r="C37" t="s">
        <v>27592</v>
      </c>
      <c r="D37">
        <v>420</v>
      </c>
      <c r="F37" s="415" t="e">
        <f t="shared" si="0"/>
        <v>#VALUE!</v>
      </c>
      <c r="G37" t="str">
        <f t="shared" si="1"/>
        <v>30</v>
      </c>
    </row>
    <row r="38" spans="1:7" ht="20.399999999999999">
      <c r="A38" s="403" t="s">
        <v>27593</v>
      </c>
      <c r="B38">
        <v>13600</v>
      </c>
      <c r="C38" t="s">
        <v>27594</v>
      </c>
      <c r="D38">
        <v>499</v>
      </c>
      <c r="F38" s="415" t="e">
        <f t="shared" si="0"/>
        <v>#VALUE!</v>
      </c>
      <c r="G38" t="str">
        <f t="shared" si="1"/>
        <v>42</v>
      </c>
    </row>
    <row r="39" spans="1:7" ht="20.399999999999999">
      <c r="A39" s="403" t="s">
        <v>763</v>
      </c>
      <c r="B39">
        <v>23200</v>
      </c>
      <c r="C39" t="s">
        <v>764</v>
      </c>
      <c r="D39">
        <v>208</v>
      </c>
      <c r="F39" s="415" t="e">
        <f t="shared" si="0"/>
        <v>#VALUE!</v>
      </c>
      <c r="G39" t="str">
        <f t="shared" si="1"/>
        <v>18</v>
      </c>
    </row>
    <row r="40" spans="1:7" ht="20.399999999999999">
      <c r="A40" s="403" t="s">
        <v>27595</v>
      </c>
      <c r="B40">
        <v>15200</v>
      </c>
      <c r="C40" t="s">
        <v>27596</v>
      </c>
      <c r="D40">
        <v>111</v>
      </c>
      <c r="E40" s="404">
        <v>171109947</v>
      </c>
      <c r="F40" s="415" t="str">
        <f t="shared" si="0"/>
        <v>Í1+)~È7TÎ</v>
      </c>
      <c r="G40" t="str">
        <f t="shared" si="1"/>
        <v>36</v>
      </c>
    </row>
    <row r="41" spans="1:7" ht="20.399999999999999">
      <c r="A41" s="403" t="s">
        <v>27597</v>
      </c>
      <c r="B41">
        <v>23200</v>
      </c>
      <c r="C41" t="s">
        <v>27598</v>
      </c>
      <c r="D41">
        <v>168</v>
      </c>
      <c r="E41" s="404">
        <v>171112094</v>
      </c>
      <c r="F41" s="415" t="str">
        <f t="shared" si="0"/>
        <v>Í1+,)È4,Î</v>
      </c>
      <c r="G41" t="str">
        <f t="shared" si="1"/>
        <v>24</v>
      </c>
    </row>
    <row r="42" spans="1:7" ht="20.399999999999999">
      <c r="A42" s="403" t="s">
        <v>27599</v>
      </c>
      <c r="B42">
        <v>12000</v>
      </c>
      <c r="C42" t="s">
        <v>27600</v>
      </c>
      <c r="D42">
        <v>221</v>
      </c>
      <c r="E42" s="404">
        <v>171116069</v>
      </c>
      <c r="F42" s="415" t="str">
        <f t="shared" si="0"/>
        <v>Í1+0&amp;È9JÎ</v>
      </c>
      <c r="G42" t="str">
        <f t="shared" si="1"/>
        <v>38</v>
      </c>
    </row>
    <row r="43" spans="1:7" ht="20.399999999999999">
      <c r="A43" s="403" t="s">
        <v>27601</v>
      </c>
      <c r="B43">
        <v>37600</v>
      </c>
      <c r="C43" t="s">
        <v>27602</v>
      </c>
      <c r="D43">
        <v>250</v>
      </c>
      <c r="E43" s="404">
        <v>171114772</v>
      </c>
      <c r="F43" s="415" t="str">
        <f t="shared" si="0"/>
        <v>Í1+.mÈ2hÎ</v>
      </c>
      <c r="G43" t="str">
        <f t="shared" si="1"/>
        <v>34</v>
      </c>
    </row>
    <row r="44" spans="1:7" ht="20.399999999999999">
      <c r="A44" s="403" t="s">
        <v>27603</v>
      </c>
      <c r="B44">
        <v>69600</v>
      </c>
      <c r="C44" t="s">
        <v>27604</v>
      </c>
      <c r="D44">
        <v>80</v>
      </c>
      <c r="E44" s="404">
        <v>171115819</v>
      </c>
      <c r="F44" s="415" t="str">
        <f t="shared" si="0"/>
        <v>Í1+/qÈ9&gt;Î</v>
      </c>
      <c r="G44" t="str">
        <f t="shared" si="1"/>
        <v>38</v>
      </c>
    </row>
    <row r="45" spans="1:7" ht="20.399999999999999">
      <c r="A45" s="403" t="s">
        <v>27605</v>
      </c>
      <c r="B45">
        <v>18400</v>
      </c>
      <c r="C45" t="s">
        <v>27606</v>
      </c>
      <c r="D45">
        <v>131</v>
      </c>
      <c r="F45" s="415" t="e">
        <f t="shared" si="0"/>
        <v>#VALUE!</v>
      </c>
      <c r="G45" t="str">
        <f t="shared" si="1"/>
        <v>42</v>
      </c>
    </row>
    <row r="46" spans="1:7" ht="20.399999999999999">
      <c r="A46" s="403" t="s">
        <v>769</v>
      </c>
      <c r="B46">
        <v>8800</v>
      </c>
      <c r="C46" t="s">
        <v>770</v>
      </c>
      <c r="D46">
        <v>94</v>
      </c>
      <c r="F46" s="415" t="e">
        <f t="shared" si="0"/>
        <v>#VALUE!</v>
      </c>
      <c r="G46" t="str">
        <f t="shared" si="1"/>
        <v>12</v>
      </c>
    </row>
    <row r="47" spans="1:7" ht="20.399999999999999">
      <c r="A47" s="403" t="s">
        <v>27607</v>
      </c>
      <c r="B47">
        <v>16800</v>
      </c>
      <c r="C47" t="s">
        <v>27608</v>
      </c>
      <c r="D47">
        <v>72</v>
      </c>
      <c r="E47" s="404">
        <v>171110860</v>
      </c>
      <c r="F47" s="415" t="str">
        <f t="shared" si="0"/>
        <v>Í1+*vÈ0tÎ</v>
      </c>
      <c r="G47" t="str">
        <f t="shared" si="1"/>
        <v>06</v>
      </c>
    </row>
    <row r="48" spans="1:7" ht="20.399999999999999">
      <c r="A48" s="403" t="s">
        <v>27609</v>
      </c>
      <c r="B48">
        <v>8800</v>
      </c>
      <c r="C48" t="s">
        <v>27610</v>
      </c>
      <c r="D48">
        <v>321</v>
      </c>
      <c r="F48" s="415" t="e">
        <f t="shared" si="0"/>
        <v>#VALUE!</v>
      </c>
      <c r="G48" t="str">
        <f t="shared" si="1"/>
        <v>30</v>
      </c>
    </row>
    <row r="49" spans="1:7" ht="20.399999999999999">
      <c r="A49" s="403" t="s">
        <v>27611</v>
      </c>
      <c r="B49">
        <v>23200</v>
      </c>
      <c r="C49" t="s">
        <v>27612</v>
      </c>
      <c r="D49">
        <v>320</v>
      </c>
      <c r="F49" s="415" t="e">
        <f t="shared" si="0"/>
        <v>#VALUE!</v>
      </c>
      <c r="G49" t="str">
        <f t="shared" si="1"/>
        <v>30</v>
      </c>
    </row>
    <row r="50" spans="1:7" ht="20.399999999999999">
      <c r="A50" s="403" t="s">
        <v>27613</v>
      </c>
      <c r="B50">
        <v>31200</v>
      </c>
      <c r="C50" t="s">
        <v>27614</v>
      </c>
      <c r="D50">
        <v>137</v>
      </c>
      <c r="F50" s="415" t="e">
        <f t="shared" si="0"/>
        <v>#VALUE!</v>
      </c>
      <c r="G50" t="str">
        <f t="shared" si="1"/>
        <v>30</v>
      </c>
    </row>
    <row r="51" spans="1:7" ht="20.399999999999999">
      <c r="A51" s="403" t="s">
        <v>27615</v>
      </c>
      <c r="B51">
        <v>29600</v>
      </c>
      <c r="C51" t="s">
        <v>27616</v>
      </c>
      <c r="D51">
        <v>63</v>
      </c>
      <c r="E51" s="404">
        <v>171112048</v>
      </c>
      <c r="F51" s="415" t="str">
        <f t="shared" si="0"/>
        <v>Í1+,$È80Î</v>
      </c>
      <c r="G51" t="str">
        <f t="shared" si="1"/>
        <v>24</v>
      </c>
    </row>
    <row r="52" spans="1:7" ht="20.399999999999999">
      <c r="A52" s="403" t="s">
        <v>27617</v>
      </c>
      <c r="B52">
        <v>4700</v>
      </c>
      <c r="C52" t="s">
        <v>27618</v>
      </c>
      <c r="D52">
        <v>51</v>
      </c>
      <c r="E52" s="404">
        <v>171110771</v>
      </c>
      <c r="F52" s="415" t="str">
        <f t="shared" si="0"/>
        <v>Í1+*mÈ1VÎ</v>
      </c>
      <c r="G52" t="str">
        <f t="shared" si="1"/>
        <v>06</v>
      </c>
    </row>
    <row r="53" spans="1:7" ht="20.399999999999999">
      <c r="A53" s="403" t="s">
        <v>741</v>
      </c>
      <c r="B53">
        <v>10400</v>
      </c>
      <c r="C53" t="s">
        <v>742</v>
      </c>
      <c r="D53">
        <v>512</v>
      </c>
      <c r="F53" s="415" t="e">
        <f t="shared" si="0"/>
        <v>#VALUE!</v>
      </c>
      <c r="G53" t="str">
        <f t="shared" si="1"/>
        <v>18</v>
      </c>
    </row>
    <row r="54" spans="1:7" ht="20.399999999999999">
      <c r="A54" s="403" t="s">
        <v>27619</v>
      </c>
      <c r="B54">
        <v>13600</v>
      </c>
      <c r="C54" t="s">
        <v>27620</v>
      </c>
      <c r="D54">
        <v>586</v>
      </c>
      <c r="F54" s="415" t="e">
        <f t="shared" si="0"/>
        <v>#VALUE!</v>
      </c>
      <c r="G54" t="str">
        <f t="shared" si="1"/>
        <v>38</v>
      </c>
    </row>
    <row r="55" spans="1:7" ht="20.399999999999999">
      <c r="A55" s="403" t="s">
        <v>27621</v>
      </c>
      <c r="B55">
        <v>7200</v>
      </c>
      <c r="C55" t="s">
        <v>27622</v>
      </c>
      <c r="D55">
        <v>587</v>
      </c>
      <c r="F55" s="415" t="e">
        <f t="shared" si="0"/>
        <v>#VALUE!</v>
      </c>
      <c r="G55" t="str">
        <f t="shared" si="1"/>
        <v>38</v>
      </c>
    </row>
    <row r="56" spans="1:7" ht="20.399999999999999">
      <c r="A56" s="403" t="s">
        <v>27623</v>
      </c>
      <c r="B56">
        <v>85600</v>
      </c>
      <c r="C56" t="s">
        <v>27624</v>
      </c>
      <c r="D56">
        <v>338</v>
      </c>
      <c r="F56" s="415" t="e">
        <f t="shared" si="0"/>
        <v>#VALUE!</v>
      </c>
      <c r="G56" t="str">
        <f t="shared" si="1"/>
        <v>30</v>
      </c>
    </row>
    <row r="57" spans="1:7" ht="20.399999999999999">
      <c r="A57" s="403" t="s">
        <v>27625</v>
      </c>
      <c r="B57">
        <v>3400</v>
      </c>
      <c r="C57" t="s">
        <v>27626</v>
      </c>
      <c r="D57">
        <v>228</v>
      </c>
      <c r="F57" s="415" t="e">
        <f t="shared" si="0"/>
        <v>#VALUE!</v>
      </c>
      <c r="G57" t="str">
        <f t="shared" si="1"/>
        <v>42</v>
      </c>
    </row>
    <row r="58" spans="1:7" ht="20.399999999999999">
      <c r="A58" s="403" t="s">
        <v>27627</v>
      </c>
      <c r="B58">
        <v>45600</v>
      </c>
      <c r="C58" t="s">
        <v>27628</v>
      </c>
      <c r="D58">
        <v>219</v>
      </c>
      <c r="E58" s="404">
        <v>171111775</v>
      </c>
      <c r="F58" s="415" t="str">
        <f t="shared" si="0"/>
        <v>Í1++mÈ5qÎ</v>
      </c>
      <c r="G58" t="str">
        <f t="shared" si="1"/>
        <v>24</v>
      </c>
    </row>
    <row r="59" spans="1:7" ht="20.399999999999999">
      <c r="A59" s="403" t="s">
        <v>27629</v>
      </c>
      <c r="B59">
        <v>12000</v>
      </c>
      <c r="C59" t="s">
        <v>27630</v>
      </c>
      <c r="D59">
        <v>359</v>
      </c>
      <c r="E59" s="404">
        <v>171114866</v>
      </c>
      <c r="F59" s="415" t="str">
        <f t="shared" si="0"/>
        <v>Í1+.vÈ6=Î</v>
      </c>
      <c r="G59" t="str">
        <f t="shared" si="1"/>
        <v>34</v>
      </c>
    </row>
    <row r="60" spans="1:7" ht="20.399999999999999">
      <c r="A60" s="403" t="s">
        <v>803</v>
      </c>
      <c r="B60">
        <v>13600</v>
      </c>
      <c r="C60" t="s">
        <v>804</v>
      </c>
      <c r="D60">
        <v>54</v>
      </c>
      <c r="F60" s="415" t="e">
        <f t="shared" si="0"/>
        <v>#VALUE!</v>
      </c>
      <c r="G60" t="str">
        <f t="shared" si="1"/>
        <v>18</v>
      </c>
    </row>
    <row r="61" spans="1:7" ht="20.399999999999999">
      <c r="A61" s="403" t="s">
        <v>27631</v>
      </c>
      <c r="B61">
        <v>16800</v>
      </c>
      <c r="C61" t="s">
        <v>27632</v>
      </c>
      <c r="D61">
        <v>379</v>
      </c>
      <c r="F61" s="415" t="e">
        <f t="shared" si="0"/>
        <v>#VALUE!</v>
      </c>
      <c r="G61" t="str">
        <f t="shared" si="1"/>
        <v>30</v>
      </c>
    </row>
    <row r="62" spans="1:7" ht="20.399999999999999">
      <c r="A62" s="403" t="s">
        <v>27633</v>
      </c>
      <c r="B62">
        <v>29600</v>
      </c>
      <c r="C62" t="s">
        <v>27634</v>
      </c>
      <c r="D62">
        <v>380</v>
      </c>
      <c r="F62" s="415" t="e">
        <f t="shared" si="0"/>
        <v>#VALUE!</v>
      </c>
      <c r="G62" t="str">
        <f t="shared" si="1"/>
        <v>30</v>
      </c>
    </row>
    <row r="63" spans="1:7" ht="20.399999999999999">
      <c r="A63" s="403" t="s">
        <v>27635</v>
      </c>
      <c r="B63">
        <v>23200</v>
      </c>
      <c r="C63" t="s">
        <v>27636</v>
      </c>
      <c r="D63">
        <v>56</v>
      </c>
      <c r="F63" s="415" t="e">
        <f t="shared" si="0"/>
        <v>#VALUE!</v>
      </c>
      <c r="G63" t="str">
        <f t="shared" si="1"/>
        <v>42</v>
      </c>
    </row>
    <row r="64" spans="1:7" ht="20.399999999999999">
      <c r="A64" s="403" t="s">
        <v>27637</v>
      </c>
      <c r="B64">
        <v>18400</v>
      </c>
      <c r="C64" t="s">
        <v>27638</v>
      </c>
      <c r="D64">
        <v>57</v>
      </c>
      <c r="F64" s="415" t="e">
        <f t="shared" si="0"/>
        <v>#VALUE!</v>
      </c>
      <c r="G64" t="str">
        <f t="shared" si="1"/>
        <v>42</v>
      </c>
    </row>
    <row r="65" spans="1:7" ht="20.399999999999999">
      <c r="A65" s="403" t="s">
        <v>27639</v>
      </c>
      <c r="B65">
        <v>60000</v>
      </c>
      <c r="C65" t="s">
        <v>27640</v>
      </c>
      <c r="D65">
        <v>469</v>
      </c>
      <c r="E65" s="404">
        <v>171110914</v>
      </c>
      <c r="F65" s="415" t="str">
        <f t="shared" si="0"/>
        <v>Í1+*{È49Î</v>
      </c>
      <c r="G65" t="str">
        <f t="shared" si="1"/>
        <v>06</v>
      </c>
    </row>
    <row r="66" spans="1:7" ht="20.399999999999999">
      <c r="A66" s="403" t="s">
        <v>27641</v>
      </c>
      <c r="B66">
        <v>18400</v>
      </c>
      <c r="C66" t="s">
        <v>27642</v>
      </c>
      <c r="D66">
        <v>422</v>
      </c>
      <c r="E66" s="404">
        <v>171114348</v>
      </c>
      <c r="F66" s="415" t="str">
        <f t="shared" si="0"/>
        <v>Í1+.BÈ8GÎ</v>
      </c>
      <c r="G66" t="str">
        <f t="shared" si="1"/>
        <v>32</v>
      </c>
    </row>
    <row r="67" spans="1:7" ht="20.399999999999999">
      <c r="A67" s="403" t="s">
        <v>27643</v>
      </c>
      <c r="B67">
        <v>13600</v>
      </c>
      <c r="C67" t="s">
        <v>27644</v>
      </c>
      <c r="D67">
        <v>363</v>
      </c>
      <c r="E67" s="404">
        <v>171114869</v>
      </c>
      <c r="F67" s="415" t="str">
        <f t="shared" ref="F67:F130" si="2">Code128(E67)</f>
        <v>Í1+.vÈ9OÎ</v>
      </c>
      <c r="G67" t="str">
        <f t="shared" ref="G67:G130" si="3">LEFT(C67,2)</f>
        <v>34</v>
      </c>
    </row>
    <row r="68" spans="1:7" ht="20.399999999999999">
      <c r="A68" s="403" t="s">
        <v>27645</v>
      </c>
      <c r="B68">
        <v>20000</v>
      </c>
      <c r="C68" t="s">
        <v>27646</v>
      </c>
      <c r="D68">
        <v>200</v>
      </c>
      <c r="F68" s="415" t="e">
        <f t="shared" si="2"/>
        <v>#VALUE!</v>
      </c>
      <c r="G68" t="str">
        <f t="shared" si="3"/>
        <v>30</v>
      </c>
    </row>
    <row r="69" spans="1:7" ht="20.399999999999999">
      <c r="A69" s="403" t="s">
        <v>27647</v>
      </c>
      <c r="B69">
        <v>55200</v>
      </c>
      <c r="C69" t="s">
        <v>27648</v>
      </c>
      <c r="D69">
        <v>471</v>
      </c>
      <c r="F69" s="415" t="e">
        <f t="shared" si="2"/>
        <v>#VALUE!</v>
      </c>
      <c r="G69" t="str">
        <f t="shared" si="3"/>
        <v>42</v>
      </c>
    </row>
    <row r="70" spans="1:7" ht="20.399999999999999">
      <c r="A70" s="403" t="s">
        <v>27649</v>
      </c>
      <c r="B70">
        <v>7200</v>
      </c>
      <c r="C70" t="s">
        <v>27650</v>
      </c>
      <c r="D70">
        <v>291</v>
      </c>
      <c r="E70" s="404">
        <v>171109791</v>
      </c>
      <c r="F70" s="415" t="str">
        <f t="shared" si="2"/>
        <v>Í1+)oÈ1[Î</v>
      </c>
      <c r="G70" t="str">
        <f t="shared" si="3"/>
        <v>36</v>
      </c>
    </row>
    <row r="71" spans="1:7" ht="20.399999999999999">
      <c r="A71" s="403" t="s">
        <v>27651</v>
      </c>
      <c r="B71">
        <v>128800</v>
      </c>
      <c r="C71" t="s">
        <v>27652</v>
      </c>
      <c r="D71">
        <v>298</v>
      </c>
      <c r="E71" s="404">
        <v>171111334</v>
      </c>
      <c r="F71" s="415" t="str">
        <f t="shared" si="2"/>
        <v>Í1++AÈ4"Î</v>
      </c>
      <c r="G71" t="str">
        <f t="shared" si="3"/>
        <v>26</v>
      </c>
    </row>
    <row r="72" spans="1:7" ht="20.399999999999999">
      <c r="A72" s="403" t="s">
        <v>714</v>
      </c>
      <c r="B72">
        <v>4700</v>
      </c>
      <c r="C72" t="s">
        <v>715</v>
      </c>
      <c r="D72">
        <v>550</v>
      </c>
      <c r="F72" s="415" t="e">
        <f t="shared" si="2"/>
        <v>#VALUE!</v>
      </c>
      <c r="G72" t="str">
        <f t="shared" si="3"/>
        <v>18</v>
      </c>
    </row>
    <row r="73" spans="1:7" ht="20.399999999999999">
      <c r="A73" s="403" t="s">
        <v>27653</v>
      </c>
      <c r="B73">
        <v>20000</v>
      </c>
      <c r="C73" t="s">
        <v>27654</v>
      </c>
      <c r="D73">
        <v>129</v>
      </c>
      <c r="E73" s="404">
        <v>171110780</v>
      </c>
      <c r="F73" s="415" t="str">
        <f t="shared" si="2"/>
        <v>Í1+*nÈ0TÎ</v>
      </c>
      <c r="G73" t="str">
        <f t="shared" si="3"/>
        <v>06</v>
      </c>
    </row>
    <row r="74" spans="1:7" ht="20.399999999999999">
      <c r="A74" s="403" t="s">
        <v>27655</v>
      </c>
      <c r="B74">
        <v>15200</v>
      </c>
      <c r="C74" t="s">
        <v>27656</v>
      </c>
      <c r="D74">
        <v>571</v>
      </c>
      <c r="F74" s="415" t="e">
        <f t="shared" si="2"/>
        <v>#VALUE!</v>
      </c>
      <c r="G74" t="str">
        <f t="shared" si="3"/>
        <v>38</v>
      </c>
    </row>
    <row r="75" spans="1:7" ht="20.399999999999999">
      <c r="A75" s="403" t="s">
        <v>27657</v>
      </c>
      <c r="B75">
        <v>4700</v>
      </c>
      <c r="C75" t="s">
        <v>27658</v>
      </c>
      <c r="D75">
        <v>88</v>
      </c>
      <c r="E75" s="404">
        <v>171114110</v>
      </c>
      <c r="F75" s="415" t="str">
        <f t="shared" si="2"/>
        <v>Í1+.+È0"Î</v>
      </c>
      <c r="G75" t="str">
        <f t="shared" si="3"/>
        <v>32</v>
      </c>
    </row>
    <row r="76" spans="1:7" ht="20.399999999999999">
      <c r="A76" s="403" t="s">
        <v>27659</v>
      </c>
      <c r="B76">
        <v>68000</v>
      </c>
      <c r="C76" t="s">
        <v>27660</v>
      </c>
      <c r="D76">
        <v>483</v>
      </c>
      <c r="F76" s="415" t="e">
        <f t="shared" si="2"/>
        <v>#VALUE!</v>
      </c>
      <c r="G76" t="str">
        <f t="shared" si="3"/>
        <v>24</v>
      </c>
    </row>
    <row r="77" spans="1:7" ht="20.399999999999999">
      <c r="A77" s="403" t="s">
        <v>27661</v>
      </c>
      <c r="B77">
        <v>21600</v>
      </c>
      <c r="C77" t="s">
        <v>27662</v>
      </c>
      <c r="D77">
        <v>109</v>
      </c>
      <c r="E77" s="404">
        <v>171110757</v>
      </c>
      <c r="F77" s="415" t="str">
        <f t="shared" si="2"/>
        <v>Í1+*kÈ7rÎ</v>
      </c>
      <c r="G77" t="str">
        <f t="shared" si="3"/>
        <v>06</v>
      </c>
    </row>
    <row r="78" spans="1:7" ht="20.399999999999999">
      <c r="A78" s="403" t="s">
        <v>27663</v>
      </c>
      <c r="B78">
        <v>8800</v>
      </c>
      <c r="C78" t="s">
        <v>27664</v>
      </c>
      <c r="D78">
        <v>547</v>
      </c>
      <c r="F78" s="415" t="e">
        <f t="shared" si="2"/>
        <v>#VALUE!</v>
      </c>
      <c r="G78" t="str">
        <f t="shared" si="3"/>
        <v>06</v>
      </c>
    </row>
    <row r="79" spans="1:7" ht="20.399999999999999">
      <c r="A79" s="403" t="s">
        <v>27665</v>
      </c>
      <c r="B79">
        <v>21600</v>
      </c>
      <c r="C79" t="s">
        <v>27666</v>
      </c>
      <c r="D79">
        <v>445</v>
      </c>
      <c r="F79" s="415" t="e">
        <f t="shared" si="2"/>
        <v>#VALUE!</v>
      </c>
      <c r="G79" t="str">
        <f t="shared" si="3"/>
        <v>42</v>
      </c>
    </row>
    <row r="80" spans="1:7" ht="20.399999999999999">
      <c r="A80" s="403" t="s">
        <v>27667</v>
      </c>
      <c r="B80">
        <v>4700</v>
      </c>
      <c r="C80" t="s">
        <v>27668</v>
      </c>
      <c r="D80">
        <v>20</v>
      </c>
      <c r="E80" s="404">
        <v>171116041</v>
      </c>
      <c r="F80" s="415" t="str">
        <f t="shared" si="2"/>
        <v>Í1+0$È1yÎ</v>
      </c>
      <c r="G80" t="str">
        <f t="shared" si="3"/>
        <v>38</v>
      </c>
    </row>
    <row r="81" spans="1:7" ht="20.399999999999999">
      <c r="A81" s="403" t="s">
        <v>27669</v>
      </c>
      <c r="B81">
        <v>8800</v>
      </c>
      <c r="C81" t="s">
        <v>27670</v>
      </c>
      <c r="D81">
        <v>23</v>
      </c>
      <c r="F81" s="415" t="e">
        <f t="shared" si="2"/>
        <v>#VALUE!</v>
      </c>
      <c r="G81" t="str">
        <f t="shared" si="3"/>
        <v>42</v>
      </c>
    </row>
    <row r="82" spans="1:7" ht="20.399999999999999">
      <c r="A82" s="403" t="s">
        <v>27671</v>
      </c>
      <c r="B82">
        <v>20000</v>
      </c>
      <c r="C82" t="s">
        <v>27672</v>
      </c>
      <c r="D82">
        <v>550</v>
      </c>
      <c r="F82" s="415" t="e">
        <f t="shared" si="2"/>
        <v>#VALUE!</v>
      </c>
      <c r="G82" t="str">
        <f t="shared" si="3"/>
        <v>38</v>
      </c>
    </row>
    <row r="83" spans="1:7" ht="20.399999999999999">
      <c r="A83" s="403" t="s">
        <v>27673</v>
      </c>
      <c r="B83">
        <v>7200</v>
      </c>
      <c r="C83" t="s">
        <v>27674</v>
      </c>
      <c r="D83">
        <v>386</v>
      </c>
      <c r="E83" s="404">
        <v>171114889</v>
      </c>
      <c r="F83" s="415" t="str">
        <f t="shared" si="2"/>
        <v>Í1+.xÈ9WÎ</v>
      </c>
      <c r="G83" t="str">
        <f t="shared" si="3"/>
        <v>34</v>
      </c>
    </row>
    <row r="84" spans="1:7" ht="20.399999999999999">
      <c r="A84" s="403" t="s">
        <v>27675</v>
      </c>
      <c r="B84">
        <v>42400</v>
      </c>
      <c r="C84" t="s">
        <v>27676</v>
      </c>
      <c r="D84">
        <v>195</v>
      </c>
      <c r="E84" s="404">
        <v>171116794</v>
      </c>
      <c r="F84" s="415" t="str">
        <f t="shared" si="2"/>
        <v>Í1+0oÈ4ÆÎ</v>
      </c>
      <c r="G84" t="str">
        <f t="shared" si="3"/>
        <v>40</v>
      </c>
    </row>
    <row r="85" spans="1:7" ht="20.399999999999999">
      <c r="A85" s="403" t="s">
        <v>27677</v>
      </c>
      <c r="B85">
        <v>7200</v>
      </c>
      <c r="C85" t="s">
        <v>27678</v>
      </c>
      <c r="D85">
        <v>83</v>
      </c>
      <c r="E85" s="404">
        <v>171109974</v>
      </c>
      <c r="F85" s="415" t="str">
        <f t="shared" si="2"/>
        <v>Í1+)ÅÈ4NÎ</v>
      </c>
      <c r="G85" t="str">
        <f t="shared" si="3"/>
        <v>36</v>
      </c>
    </row>
    <row r="86" spans="1:7" ht="20.399999999999999">
      <c r="A86" s="403" t="s">
        <v>27679</v>
      </c>
      <c r="B86">
        <v>20000</v>
      </c>
      <c r="C86" t="s">
        <v>27680</v>
      </c>
      <c r="D86">
        <v>419</v>
      </c>
      <c r="E86" s="404">
        <v>171114921</v>
      </c>
      <c r="F86" s="415" t="str">
        <f t="shared" si="2"/>
        <v>Í1+.|È17Î</v>
      </c>
      <c r="G86" t="str">
        <f t="shared" si="3"/>
        <v>34</v>
      </c>
    </row>
    <row r="87" spans="1:7" ht="20.399999999999999">
      <c r="A87" s="403" t="s">
        <v>27681</v>
      </c>
      <c r="B87">
        <v>32800</v>
      </c>
      <c r="C87" t="s">
        <v>27682</v>
      </c>
      <c r="D87">
        <v>420</v>
      </c>
      <c r="E87" s="404">
        <v>171114922</v>
      </c>
      <c r="F87" s="415" t="str">
        <f t="shared" si="2"/>
        <v>Í1+.|È2=Î</v>
      </c>
      <c r="G87" t="str">
        <f t="shared" si="3"/>
        <v>34</v>
      </c>
    </row>
    <row r="88" spans="1:7" ht="20.399999999999999">
      <c r="A88" s="403" t="s">
        <v>27683</v>
      </c>
      <c r="B88">
        <v>15200</v>
      </c>
      <c r="C88" t="s">
        <v>27684</v>
      </c>
      <c r="D88">
        <v>51</v>
      </c>
      <c r="E88" s="404">
        <v>171115802</v>
      </c>
      <c r="F88" s="415" t="str">
        <f t="shared" si="2"/>
        <v>Í1+/pÈ2wÎ</v>
      </c>
      <c r="G88" t="str">
        <f t="shared" si="3"/>
        <v>38</v>
      </c>
    </row>
    <row r="89" spans="1:7" ht="20.399999999999999">
      <c r="A89" s="403" t="s">
        <v>27685</v>
      </c>
      <c r="B89">
        <v>20000</v>
      </c>
      <c r="C89" t="s">
        <v>27686</v>
      </c>
      <c r="D89">
        <v>437</v>
      </c>
      <c r="E89" s="404">
        <v>171114938</v>
      </c>
      <c r="F89" s="415" t="str">
        <f t="shared" si="2"/>
        <v>Í1+.}È8eÎ</v>
      </c>
      <c r="G89" t="str">
        <f t="shared" si="3"/>
        <v>34</v>
      </c>
    </row>
    <row r="90" spans="1:7" ht="20.399999999999999">
      <c r="A90" s="403" t="s">
        <v>27687</v>
      </c>
      <c r="B90">
        <v>15200</v>
      </c>
      <c r="C90" t="s">
        <v>27688</v>
      </c>
      <c r="D90">
        <v>429</v>
      </c>
      <c r="E90" s="404">
        <v>171114931</v>
      </c>
      <c r="F90" s="415" t="str">
        <f t="shared" si="2"/>
        <v>Í1+.}È1;Î</v>
      </c>
      <c r="G90" t="str">
        <f t="shared" si="3"/>
        <v>34</v>
      </c>
    </row>
    <row r="91" spans="1:7" ht="20.399999999999999">
      <c r="A91" s="403" t="s">
        <v>27689</v>
      </c>
      <c r="B91">
        <v>21600</v>
      </c>
      <c r="C91" t="s">
        <v>27690</v>
      </c>
      <c r="D91">
        <v>19</v>
      </c>
      <c r="E91" s="404">
        <v>171110817</v>
      </c>
      <c r="F91" s="415" t="str">
        <f t="shared" si="2"/>
        <v>Í1+*qÈ7#Î</v>
      </c>
      <c r="G91" t="str">
        <f t="shared" si="3"/>
        <v>06</v>
      </c>
    </row>
    <row r="92" spans="1:7" ht="20.399999999999999">
      <c r="A92" s="403" t="s">
        <v>27691</v>
      </c>
      <c r="B92">
        <v>3400</v>
      </c>
      <c r="C92" t="s">
        <v>27692</v>
      </c>
      <c r="D92">
        <v>110</v>
      </c>
      <c r="E92" s="404">
        <v>171110756</v>
      </c>
      <c r="F92" s="415" t="str">
        <f t="shared" si="2"/>
        <v>Í1+*kÈ6lÎ</v>
      </c>
      <c r="G92" t="str">
        <f t="shared" si="3"/>
        <v>06</v>
      </c>
    </row>
    <row r="93" spans="1:7" ht="20.399999999999999">
      <c r="A93" s="403" t="s">
        <v>27693</v>
      </c>
      <c r="B93">
        <v>52000</v>
      </c>
      <c r="C93" t="s">
        <v>27694</v>
      </c>
      <c r="D93">
        <v>93</v>
      </c>
      <c r="E93" s="404">
        <v>171114631</v>
      </c>
      <c r="F93" s="415" t="str">
        <f t="shared" si="2"/>
        <v>Í1+._È1*Î</v>
      </c>
      <c r="G93" t="str">
        <f t="shared" si="3"/>
        <v>34</v>
      </c>
    </row>
    <row r="94" spans="1:7" ht="20.399999999999999">
      <c r="A94" s="403" t="s">
        <v>27695</v>
      </c>
      <c r="B94">
        <v>36000</v>
      </c>
      <c r="C94" t="s">
        <v>27696</v>
      </c>
      <c r="D94">
        <v>380</v>
      </c>
      <c r="E94" s="404">
        <v>171111984</v>
      </c>
      <c r="F94" s="415" t="str">
        <f t="shared" si="2"/>
        <v>Í1++ÆÈ4XÎ</v>
      </c>
      <c r="G94" t="str">
        <f t="shared" si="3"/>
        <v>24</v>
      </c>
    </row>
    <row r="95" spans="1:7" ht="20.399999999999999">
      <c r="A95" s="403" t="s">
        <v>27697</v>
      </c>
      <c r="B95">
        <v>3400</v>
      </c>
      <c r="C95" t="s">
        <v>27698</v>
      </c>
      <c r="D95">
        <v>146</v>
      </c>
      <c r="F95" s="415" t="e">
        <f t="shared" si="2"/>
        <v>#VALUE!</v>
      </c>
      <c r="G95" t="str">
        <f t="shared" si="3"/>
        <v>30</v>
      </c>
    </row>
    <row r="96" spans="1:7" ht="20.399999999999999">
      <c r="A96" s="403" t="s">
        <v>27699</v>
      </c>
      <c r="B96">
        <v>3400</v>
      </c>
      <c r="C96" t="s">
        <v>27700</v>
      </c>
      <c r="D96">
        <v>598</v>
      </c>
      <c r="F96" s="415" t="e">
        <f t="shared" si="2"/>
        <v>#VALUE!</v>
      </c>
      <c r="G96" t="str">
        <f t="shared" si="3"/>
        <v>42</v>
      </c>
    </row>
    <row r="97" spans="1:7" ht="20.399999999999999">
      <c r="A97" s="403" t="s">
        <v>27701</v>
      </c>
      <c r="B97">
        <v>50400</v>
      </c>
      <c r="C97" t="s">
        <v>27702</v>
      </c>
      <c r="D97">
        <v>264</v>
      </c>
      <c r="E97" s="404">
        <v>171110970</v>
      </c>
      <c r="F97" s="415" t="str">
        <f t="shared" si="2"/>
        <v>Í1+*ÅÈ09Î</v>
      </c>
      <c r="G97" t="str">
        <f t="shared" si="3"/>
        <v>26</v>
      </c>
    </row>
    <row r="98" spans="1:7" ht="20.399999999999999">
      <c r="A98" s="403" t="s">
        <v>27703</v>
      </c>
      <c r="B98">
        <v>28000</v>
      </c>
      <c r="C98" t="s">
        <v>27704</v>
      </c>
      <c r="D98">
        <v>110</v>
      </c>
      <c r="E98" s="404">
        <v>171109948</v>
      </c>
      <c r="F98" s="415" t="str">
        <f t="shared" si="2"/>
        <v>Í1+)~È8ZÎ</v>
      </c>
      <c r="G98" t="str">
        <f t="shared" si="3"/>
        <v>36</v>
      </c>
    </row>
    <row r="99" spans="1:7" ht="20.399999999999999">
      <c r="A99" s="403" t="s">
        <v>27705</v>
      </c>
      <c r="B99">
        <v>15200</v>
      </c>
      <c r="C99" t="s">
        <v>27706</v>
      </c>
      <c r="D99">
        <v>309</v>
      </c>
      <c r="E99" s="404">
        <v>171114829</v>
      </c>
      <c r="F99" s="415" t="str">
        <f t="shared" si="2"/>
        <v>Í1+.rÈ9?Î</v>
      </c>
      <c r="G99" t="str">
        <f t="shared" si="3"/>
        <v>34</v>
      </c>
    </row>
    <row r="100" spans="1:7" ht="20.399999999999999">
      <c r="A100" s="403" t="s">
        <v>1038</v>
      </c>
      <c r="B100">
        <v>7200</v>
      </c>
      <c r="C100" t="s">
        <v>1039</v>
      </c>
      <c r="D100">
        <v>520</v>
      </c>
      <c r="F100" s="415" t="e">
        <f t="shared" si="2"/>
        <v>#VALUE!</v>
      </c>
      <c r="G100" t="str">
        <f t="shared" si="3"/>
        <v>18</v>
      </c>
    </row>
    <row r="101" spans="1:7" ht="20.399999999999999">
      <c r="A101" s="403" t="s">
        <v>27707</v>
      </c>
      <c r="B101">
        <v>20000</v>
      </c>
      <c r="C101" t="s">
        <v>27708</v>
      </c>
      <c r="D101">
        <v>5</v>
      </c>
      <c r="E101" s="404">
        <v>171114075</v>
      </c>
      <c r="F101" s="415" t="str">
        <f t="shared" si="2"/>
        <v>Í1+.'È50Î</v>
      </c>
      <c r="G101" t="str">
        <f t="shared" si="3"/>
        <v>32</v>
      </c>
    </row>
    <row r="102" spans="1:7" ht="20.399999999999999">
      <c r="A102" s="403" t="s">
        <v>27709</v>
      </c>
      <c r="B102">
        <v>10400</v>
      </c>
      <c r="C102" t="s">
        <v>27710</v>
      </c>
      <c r="D102">
        <v>190</v>
      </c>
      <c r="E102" s="404">
        <v>171114717</v>
      </c>
      <c r="F102" s="415" t="str">
        <f t="shared" si="2"/>
        <v>Í1+.gÈ7nÎ</v>
      </c>
      <c r="G102" t="str">
        <f t="shared" si="3"/>
        <v>34</v>
      </c>
    </row>
    <row r="103" spans="1:7" ht="20.399999999999999">
      <c r="A103" s="403" t="s">
        <v>27711</v>
      </c>
      <c r="B103">
        <v>18400</v>
      </c>
      <c r="C103" t="s">
        <v>27712</v>
      </c>
      <c r="D103">
        <v>376</v>
      </c>
      <c r="E103" s="404">
        <v>171114305</v>
      </c>
      <c r="F103" s="415" t="str">
        <f t="shared" si="2"/>
        <v>Í1+.&gt;È5%Î</v>
      </c>
      <c r="G103" t="str">
        <f t="shared" si="3"/>
        <v>32</v>
      </c>
    </row>
    <row r="104" spans="1:7" ht="20.399999999999999">
      <c r="A104" s="403" t="s">
        <v>27713</v>
      </c>
      <c r="B104">
        <v>4700</v>
      </c>
      <c r="C104" t="s">
        <v>27714</v>
      </c>
      <c r="D104">
        <v>148</v>
      </c>
      <c r="F104" s="415" t="e">
        <f t="shared" si="2"/>
        <v>#VALUE!</v>
      </c>
      <c r="G104" t="str">
        <f t="shared" si="3"/>
        <v>42</v>
      </c>
    </row>
    <row r="105" spans="1:7" ht="20.399999999999999">
      <c r="A105" s="403" t="s">
        <v>27715</v>
      </c>
      <c r="B105">
        <v>7200</v>
      </c>
      <c r="C105" t="s">
        <v>27716</v>
      </c>
      <c r="D105">
        <v>199</v>
      </c>
      <c r="E105" s="404">
        <v>171110522</v>
      </c>
      <c r="F105" s="415" t="str">
        <f t="shared" si="2"/>
        <v>Í1+*TÈ2_Î</v>
      </c>
      <c r="G105" t="str">
        <f t="shared" si="3"/>
        <v>06</v>
      </c>
    </row>
    <row r="106" spans="1:7" ht="20.399999999999999">
      <c r="A106" s="403" t="s">
        <v>27717</v>
      </c>
      <c r="B106">
        <v>24800</v>
      </c>
      <c r="C106" t="s">
        <v>27718</v>
      </c>
      <c r="D106">
        <v>16</v>
      </c>
      <c r="E106" s="404">
        <v>171116867</v>
      </c>
      <c r="F106" s="415" t="str">
        <f t="shared" si="2"/>
        <v>Í1+0vÈ7IÎ</v>
      </c>
      <c r="G106" t="str">
        <f t="shared" si="3"/>
        <v>44</v>
      </c>
    </row>
    <row r="107" spans="1:7" ht="20.399999999999999">
      <c r="A107" s="403" t="s">
        <v>27719</v>
      </c>
      <c r="B107">
        <v>15200</v>
      </c>
      <c r="C107" t="s">
        <v>27720</v>
      </c>
      <c r="D107">
        <v>1</v>
      </c>
      <c r="E107" s="404">
        <v>171116854</v>
      </c>
      <c r="F107" s="415" t="str">
        <f t="shared" si="2"/>
        <v>Í1+0uÈ43Î</v>
      </c>
      <c r="G107" t="str">
        <f t="shared" si="3"/>
        <v>44</v>
      </c>
    </row>
    <row r="108" spans="1:7" ht="20.399999999999999">
      <c r="A108" s="403" t="s">
        <v>27721</v>
      </c>
      <c r="B108">
        <v>29600</v>
      </c>
      <c r="C108" t="s">
        <v>27722</v>
      </c>
      <c r="D108">
        <v>354</v>
      </c>
      <c r="E108" s="404">
        <v>171111312</v>
      </c>
      <c r="F108" s="415" t="str">
        <f t="shared" si="2"/>
        <v>Í1++?È2uÎ</v>
      </c>
      <c r="G108" t="str">
        <f t="shared" si="3"/>
        <v>26</v>
      </c>
    </row>
    <row r="109" spans="1:7" ht="20.399999999999999">
      <c r="A109" s="403" t="s">
        <v>27723</v>
      </c>
      <c r="B109">
        <v>10400</v>
      </c>
      <c r="C109" t="s">
        <v>27724</v>
      </c>
      <c r="D109">
        <v>6</v>
      </c>
      <c r="E109" s="404">
        <v>171116645</v>
      </c>
      <c r="F109" s="415" t="str">
        <f t="shared" si="2"/>
        <v>Í1+0`È5LÎ</v>
      </c>
      <c r="G109" t="str">
        <f t="shared" si="3"/>
        <v>40</v>
      </c>
    </row>
    <row r="110" spans="1:7" ht="20.399999999999999">
      <c r="A110" s="403" t="s">
        <v>27725</v>
      </c>
      <c r="B110">
        <v>18400</v>
      </c>
      <c r="C110" t="s">
        <v>27726</v>
      </c>
      <c r="D110">
        <v>5</v>
      </c>
      <c r="E110" s="404">
        <v>171116644</v>
      </c>
      <c r="F110" s="415" t="str">
        <f t="shared" si="2"/>
        <v>Í1+0`È4FÎ</v>
      </c>
      <c r="G110" t="str">
        <f t="shared" si="3"/>
        <v>40</v>
      </c>
    </row>
    <row r="111" spans="1:7" ht="20.399999999999999">
      <c r="A111" s="403" t="s">
        <v>27727</v>
      </c>
      <c r="B111">
        <v>29600</v>
      </c>
      <c r="C111" t="s">
        <v>27728</v>
      </c>
      <c r="D111">
        <v>339</v>
      </c>
      <c r="E111" s="404">
        <v>171110617</v>
      </c>
      <c r="F111" s="415" t="str">
        <f t="shared" si="2"/>
        <v>Í1+*]È7:Î</v>
      </c>
      <c r="G111" t="str">
        <f t="shared" si="3"/>
        <v>06</v>
      </c>
    </row>
    <row r="112" spans="1:7" ht="20.399999999999999">
      <c r="A112" s="403" t="s">
        <v>27729</v>
      </c>
      <c r="B112">
        <v>58400</v>
      </c>
      <c r="C112" t="s">
        <v>27730</v>
      </c>
      <c r="D112">
        <v>506</v>
      </c>
      <c r="F112" s="415" t="e">
        <f t="shared" si="2"/>
        <v>#VALUE!</v>
      </c>
      <c r="G112" t="str">
        <f t="shared" si="3"/>
        <v>06</v>
      </c>
    </row>
    <row r="113" spans="1:7" ht="20.399999999999999">
      <c r="A113" s="403" t="s">
        <v>9956</v>
      </c>
      <c r="B113">
        <v>12000</v>
      </c>
      <c r="C113" t="s">
        <v>27731</v>
      </c>
      <c r="D113">
        <v>446</v>
      </c>
      <c r="E113" s="404">
        <v>171111969</v>
      </c>
      <c r="F113" s="415" t="str">
        <f t="shared" si="2"/>
        <v>Í1++ÄÈ9nÎ</v>
      </c>
      <c r="G113" t="str">
        <f t="shared" si="3"/>
        <v>24</v>
      </c>
    </row>
    <row r="114" spans="1:7" ht="20.399999999999999">
      <c r="A114" s="403" t="s">
        <v>27732</v>
      </c>
      <c r="B114">
        <v>26400</v>
      </c>
      <c r="C114" t="s">
        <v>27733</v>
      </c>
      <c r="D114">
        <v>123</v>
      </c>
      <c r="E114" s="404">
        <v>171111233</v>
      </c>
      <c r="F114" s="415" t="str">
        <f t="shared" si="2"/>
        <v>Í1++7È3[Î</v>
      </c>
      <c r="G114" t="str">
        <f t="shared" si="3"/>
        <v>26</v>
      </c>
    </row>
    <row r="115" spans="1:7" ht="20.399999999999999">
      <c r="A115" s="403" t="s">
        <v>27734</v>
      </c>
      <c r="B115">
        <v>12000</v>
      </c>
      <c r="C115" t="s">
        <v>27735</v>
      </c>
      <c r="D115">
        <v>235</v>
      </c>
      <c r="E115" s="404">
        <v>171116070</v>
      </c>
      <c r="F115" s="415" t="str">
        <f t="shared" si="2"/>
        <v>Í1+0'È0ÃÎ</v>
      </c>
      <c r="G115" t="str">
        <f t="shared" si="3"/>
        <v>38</v>
      </c>
    </row>
    <row r="116" spans="1:7" ht="20.399999999999999">
      <c r="A116" s="403" t="s">
        <v>27736</v>
      </c>
      <c r="B116">
        <v>24800</v>
      </c>
      <c r="C116" t="s">
        <v>27737</v>
      </c>
      <c r="D116">
        <v>370</v>
      </c>
      <c r="E116" s="404">
        <v>171114875</v>
      </c>
      <c r="F116" s="415" t="str">
        <f t="shared" si="2"/>
        <v>Í1+.wÈ5;Î</v>
      </c>
      <c r="G116" t="str">
        <f t="shared" si="3"/>
        <v>34</v>
      </c>
    </row>
    <row r="117" spans="1:7" ht="20.399999999999999">
      <c r="A117" s="403" t="s">
        <v>27738</v>
      </c>
      <c r="B117">
        <v>80800</v>
      </c>
      <c r="C117" t="s">
        <v>27739</v>
      </c>
      <c r="D117">
        <v>390</v>
      </c>
      <c r="E117" s="404">
        <v>171111973</v>
      </c>
      <c r="F117" s="415" t="str">
        <f t="shared" si="2"/>
        <v>Í1++ÅÈ3NÎ</v>
      </c>
      <c r="G117" t="str">
        <f t="shared" si="3"/>
        <v>24</v>
      </c>
    </row>
    <row r="118" spans="1:7" ht="20.399999999999999">
      <c r="A118" s="403" t="s">
        <v>13204</v>
      </c>
      <c r="B118">
        <v>8800</v>
      </c>
      <c r="C118" t="s">
        <v>13205</v>
      </c>
      <c r="D118">
        <v>376</v>
      </c>
      <c r="F118" s="415" t="e">
        <f t="shared" si="2"/>
        <v>#VALUE!</v>
      </c>
      <c r="G118" t="str">
        <f t="shared" si="3"/>
        <v>18</v>
      </c>
    </row>
    <row r="119" spans="1:7" ht="20.399999999999999">
      <c r="A119" s="403" t="s">
        <v>1042</v>
      </c>
      <c r="B119">
        <v>418400</v>
      </c>
      <c r="C119" t="s">
        <v>1043</v>
      </c>
      <c r="D119">
        <v>398</v>
      </c>
      <c r="F119" s="415" t="e">
        <f t="shared" si="2"/>
        <v>#VALUE!</v>
      </c>
      <c r="G119" t="str">
        <f t="shared" si="3"/>
        <v>12</v>
      </c>
    </row>
    <row r="120" spans="1:7" ht="20.399999999999999">
      <c r="A120" s="403" t="s">
        <v>2314</v>
      </c>
      <c r="B120">
        <v>8800</v>
      </c>
      <c r="C120" t="s">
        <v>27740</v>
      </c>
      <c r="D120">
        <v>76</v>
      </c>
      <c r="E120" s="404">
        <v>171115817</v>
      </c>
      <c r="F120" s="415" t="str">
        <f t="shared" si="2"/>
        <v>Í1+/qÈ72Î</v>
      </c>
      <c r="G120" t="str">
        <f t="shared" si="3"/>
        <v>38</v>
      </c>
    </row>
    <row r="121" spans="1:7" ht="20.399999999999999">
      <c r="A121" s="403" t="s">
        <v>27741</v>
      </c>
      <c r="B121">
        <v>28000</v>
      </c>
      <c r="C121" t="s">
        <v>27742</v>
      </c>
      <c r="D121">
        <v>77</v>
      </c>
      <c r="E121" s="404">
        <v>171115818</v>
      </c>
      <c r="F121" s="415" t="str">
        <f t="shared" si="2"/>
        <v>Í1+/qÈ88Î</v>
      </c>
      <c r="G121" t="str">
        <f t="shared" si="3"/>
        <v>38</v>
      </c>
    </row>
    <row r="122" spans="1:7" ht="20.399999999999999">
      <c r="A122" s="403" t="s">
        <v>27743</v>
      </c>
      <c r="B122">
        <v>10400</v>
      </c>
      <c r="C122" t="s">
        <v>27744</v>
      </c>
      <c r="D122">
        <v>521</v>
      </c>
      <c r="F122" s="415" t="e">
        <f t="shared" si="2"/>
        <v>#VALUE!</v>
      </c>
      <c r="G122" t="str">
        <f t="shared" si="3"/>
        <v>32</v>
      </c>
    </row>
    <row r="123" spans="1:7" ht="20.399999999999999">
      <c r="A123" s="403" t="s">
        <v>27745</v>
      </c>
      <c r="B123">
        <v>39200</v>
      </c>
      <c r="C123" t="s">
        <v>27746</v>
      </c>
      <c r="D123">
        <v>410</v>
      </c>
      <c r="F123" s="415" t="e">
        <f t="shared" si="2"/>
        <v>#VALUE!</v>
      </c>
      <c r="G123" t="str">
        <f t="shared" si="3"/>
        <v>18</v>
      </c>
    </row>
    <row r="124" spans="1:7" ht="20.399999999999999">
      <c r="A124" s="403" t="s">
        <v>27747</v>
      </c>
      <c r="B124">
        <v>16800</v>
      </c>
      <c r="C124" t="s">
        <v>27748</v>
      </c>
      <c r="D124">
        <v>580</v>
      </c>
      <c r="E124" s="404">
        <v>171109536</v>
      </c>
      <c r="F124" s="415" t="str">
        <f t="shared" si="2"/>
        <v>Í1+)UÈ6xÎ</v>
      </c>
      <c r="G124" t="str">
        <f t="shared" si="3"/>
        <v>36</v>
      </c>
    </row>
    <row r="125" spans="1:7" ht="20.399999999999999">
      <c r="A125" s="403" t="s">
        <v>27749</v>
      </c>
      <c r="B125">
        <v>4700</v>
      </c>
      <c r="C125" t="s">
        <v>27750</v>
      </c>
      <c r="D125">
        <v>314</v>
      </c>
      <c r="E125" s="404">
        <v>171115955</v>
      </c>
      <c r="F125" s="415" t="str">
        <f t="shared" si="2"/>
        <v>Í1+/ÃÈ5^Î</v>
      </c>
      <c r="G125" t="str">
        <f t="shared" si="3"/>
        <v>38</v>
      </c>
    </row>
    <row r="126" spans="1:7" ht="20.399999999999999">
      <c r="A126" s="403" t="s">
        <v>779</v>
      </c>
      <c r="B126">
        <v>8800</v>
      </c>
      <c r="C126" t="s">
        <v>780</v>
      </c>
      <c r="D126">
        <v>262</v>
      </c>
      <c r="F126" s="415" t="e">
        <f t="shared" si="2"/>
        <v>#VALUE!</v>
      </c>
      <c r="G126" t="str">
        <f t="shared" si="3"/>
        <v>18</v>
      </c>
    </row>
    <row r="127" spans="1:7" ht="20.399999999999999">
      <c r="A127" s="403" t="s">
        <v>27751</v>
      </c>
      <c r="B127">
        <v>16800</v>
      </c>
      <c r="C127" t="s">
        <v>27752</v>
      </c>
      <c r="D127">
        <v>37</v>
      </c>
      <c r="E127" s="404">
        <v>171116675</v>
      </c>
      <c r="F127" s="415" t="str">
        <f t="shared" si="2"/>
        <v>Í1+0cÈ5XÎ</v>
      </c>
      <c r="G127" t="str">
        <f t="shared" si="3"/>
        <v>40</v>
      </c>
    </row>
    <row r="128" spans="1:7" ht="20.399999999999999">
      <c r="A128" s="403" t="s">
        <v>27753</v>
      </c>
      <c r="B128">
        <v>34400</v>
      </c>
      <c r="C128" t="s">
        <v>27754</v>
      </c>
      <c r="D128">
        <v>590</v>
      </c>
      <c r="F128" s="415" t="e">
        <f t="shared" si="2"/>
        <v>#VALUE!</v>
      </c>
      <c r="G128" t="str">
        <f t="shared" si="3"/>
        <v>18</v>
      </c>
    </row>
    <row r="129" spans="1:7" ht="20.399999999999999">
      <c r="A129" s="403" t="s">
        <v>27755</v>
      </c>
      <c r="B129">
        <v>23200</v>
      </c>
      <c r="C129" t="s">
        <v>27756</v>
      </c>
      <c r="D129">
        <v>312</v>
      </c>
      <c r="F129" s="415" t="e">
        <f t="shared" si="2"/>
        <v>#VALUE!</v>
      </c>
      <c r="G129" t="str">
        <f t="shared" si="3"/>
        <v>30</v>
      </c>
    </row>
    <row r="130" spans="1:7" ht="20.399999999999999">
      <c r="A130" s="403" t="s">
        <v>27757</v>
      </c>
      <c r="B130">
        <v>24800</v>
      </c>
      <c r="C130" t="s">
        <v>27758</v>
      </c>
      <c r="D130">
        <v>162</v>
      </c>
      <c r="E130" s="404">
        <v>171114058</v>
      </c>
      <c r="F130" s="415" t="str">
        <f t="shared" si="2"/>
        <v>Í1+.%È8:Î</v>
      </c>
      <c r="G130" t="str">
        <f t="shared" si="3"/>
        <v>32</v>
      </c>
    </row>
    <row r="131" spans="1:7" ht="20.399999999999999">
      <c r="A131" s="403" t="s">
        <v>27759</v>
      </c>
      <c r="B131">
        <v>7200</v>
      </c>
      <c r="C131" t="s">
        <v>27760</v>
      </c>
      <c r="D131">
        <v>373</v>
      </c>
      <c r="E131" s="404">
        <v>171115991</v>
      </c>
      <c r="F131" s="415" t="str">
        <f t="shared" ref="F131:F194" si="4">Code128(E131)</f>
        <v>Í1+/ÇÈ1VÎ</v>
      </c>
      <c r="G131" t="str">
        <f t="shared" ref="G131:G194" si="5">LEFT(C131,2)</f>
        <v>38</v>
      </c>
    </row>
    <row r="132" spans="1:7" ht="20.399999999999999">
      <c r="A132" s="403" t="s">
        <v>27761</v>
      </c>
      <c r="B132">
        <v>24800</v>
      </c>
      <c r="C132" t="s">
        <v>27762</v>
      </c>
      <c r="D132">
        <v>567</v>
      </c>
      <c r="F132" s="415" t="e">
        <f t="shared" si="4"/>
        <v>#VALUE!</v>
      </c>
      <c r="G132" t="str">
        <f t="shared" si="5"/>
        <v>24</v>
      </c>
    </row>
    <row r="133" spans="1:7" ht="20.399999999999999">
      <c r="A133" s="403" t="s">
        <v>27763</v>
      </c>
      <c r="B133">
        <v>13600</v>
      </c>
      <c r="C133" t="s">
        <v>27764</v>
      </c>
      <c r="D133">
        <v>548</v>
      </c>
      <c r="F133" s="415" t="e">
        <f t="shared" si="4"/>
        <v>#VALUE!</v>
      </c>
      <c r="G133" t="str">
        <f t="shared" si="5"/>
        <v>42</v>
      </c>
    </row>
    <row r="134" spans="1:7" ht="20.399999999999999">
      <c r="A134" s="403" t="s">
        <v>27765</v>
      </c>
      <c r="B134">
        <v>10400</v>
      </c>
      <c r="C134" t="s">
        <v>27766</v>
      </c>
      <c r="D134">
        <v>454</v>
      </c>
      <c r="E134" s="404">
        <v>171116030</v>
      </c>
      <c r="F134" s="415" t="str">
        <f t="shared" si="4"/>
        <v>Í1+0#È0oÎ</v>
      </c>
      <c r="G134" t="str">
        <f t="shared" si="5"/>
        <v>38</v>
      </c>
    </row>
    <row r="135" spans="1:7" ht="20.399999999999999">
      <c r="A135" s="403" t="s">
        <v>27767</v>
      </c>
      <c r="B135">
        <v>135200</v>
      </c>
      <c r="C135" t="s">
        <v>27768</v>
      </c>
      <c r="D135">
        <v>133</v>
      </c>
      <c r="E135" s="404">
        <v>171111854</v>
      </c>
      <c r="F135" s="415" t="str">
        <f t="shared" si="4"/>
        <v>Í1++uÈ4$Î</v>
      </c>
      <c r="G135" t="str">
        <f t="shared" si="5"/>
        <v>24</v>
      </c>
    </row>
    <row r="136" spans="1:7" ht="20.399999999999999">
      <c r="A136" s="403" t="s">
        <v>27769</v>
      </c>
      <c r="B136">
        <v>4700</v>
      </c>
      <c r="C136" t="s">
        <v>27770</v>
      </c>
      <c r="D136">
        <v>267</v>
      </c>
      <c r="E136" s="404">
        <v>171115929</v>
      </c>
      <c r="F136" s="415" t="str">
        <f t="shared" si="4"/>
        <v>Í1+/|È9jÎ</v>
      </c>
      <c r="G136" t="str">
        <f t="shared" si="5"/>
        <v>38</v>
      </c>
    </row>
    <row r="137" spans="1:7" ht="20.399999999999999">
      <c r="A137" s="403" t="s">
        <v>27771</v>
      </c>
      <c r="B137">
        <v>104800</v>
      </c>
      <c r="C137" t="s">
        <v>27772</v>
      </c>
      <c r="D137">
        <v>343</v>
      </c>
      <c r="E137" s="404">
        <v>171111310</v>
      </c>
      <c r="F137" s="415" t="str">
        <f t="shared" si="4"/>
        <v>Í1++?È0iÎ</v>
      </c>
      <c r="G137" t="str">
        <f t="shared" si="5"/>
        <v>26</v>
      </c>
    </row>
    <row r="138" spans="1:7" ht="20.399999999999999">
      <c r="A138" s="403" t="s">
        <v>27773</v>
      </c>
      <c r="B138">
        <v>39200</v>
      </c>
      <c r="C138" t="s">
        <v>27774</v>
      </c>
      <c r="D138">
        <v>41</v>
      </c>
      <c r="E138" s="404">
        <v>171116887</v>
      </c>
      <c r="F138" s="415" t="str">
        <f t="shared" si="4"/>
        <v>Í1+0xÈ7QÎ</v>
      </c>
      <c r="G138" t="str">
        <f t="shared" si="5"/>
        <v>44</v>
      </c>
    </row>
    <row r="139" spans="1:7" ht="20.399999999999999">
      <c r="A139" s="403" t="s">
        <v>27775</v>
      </c>
      <c r="B139">
        <v>55200</v>
      </c>
      <c r="C139" t="s">
        <v>27776</v>
      </c>
      <c r="D139">
        <v>144</v>
      </c>
      <c r="E139" s="404">
        <v>171111785</v>
      </c>
      <c r="F139" s="415" t="str">
        <f t="shared" si="4"/>
        <v>Í1++nÈ5uÎ</v>
      </c>
      <c r="G139" t="str">
        <f t="shared" si="5"/>
        <v>24</v>
      </c>
    </row>
    <row r="140" spans="1:7" ht="20.399999999999999">
      <c r="A140" s="403" t="s">
        <v>27777</v>
      </c>
      <c r="B140">
        <v>42400</v>
      </c>
      <c r="C140" t="s">
        <v>27778</v>
      </c>
      <c r="D140">
        <v>102</v>
      </c>
      <c r="F140" s="415" t="e">
        <f t="shared" si="4"/>
        <v>#VALUE!</v>
      </c>
      <c r="G140" t="str">
        <f t="shared" si="5"/>
        <v>42</v>
      </c>
    </row>
    <row r="141" spans="1:7" ht="20.399999999999999">
      <c r="A141" s="403" t="s">
        <v>27779</v>
      </c>
      <c r="B141">
        <v>12000</v>
      </c>
      <c r="C141" t="s">
        <v>27780</v>
      </c>
      <c r="D141">
        <v>509</v>
      </c>
      <c r="F141" s="415" t="e">
        <f t="shared" si="4"/>
        <v>#VALUE!</v>
      </c>
      <c r="G141" t="str">
        <f t="shared" si="5"/>
        <v>26</v>
      </c>
    </row>
    <row r="142" spans="1:7" ht="20.399999999999999">
      <c r="A142" s="403" t="s">
        <v>27781</v>
      </c>
      <c r="B142">
        <v>55200</v>
      </c>
      <c r="C142" t="s">
        <v>27782</v>
      </c>
      <c r="D142">
        <v>2</v>
      </c>
      <c r="E142" s="404">
        <v>171114545</v>
      </c>
      <c r="F142" s="415" t="str">
        <f t="shared" si="4"/>
        <v>Í1+.VÈ5ÉÎ</v>
      </c>
      <c r="G142" t="str">
        <f t="shared" si="5"/>
        <v>34</v>
      </c>
    </row>
    <row r="143" spans="1:7" ht="20.399999999999999">
      <c r="A143" s="403" t="s">
        <v>27783</v>
      </c>
      <c r="B143">
        <v>7200</v>
      </c>
      <c r="C143" t="s">
        <v>27784</v>
      </c>
      <c r="D143">
        <v>331</v>
      </c>
      <c r="F143" s="415" t="e">
        <f t="shared" si="4"/>
        <v>#VALUE!</v>
      </c>
      <c r="G143" t="str">
        <f t="shared" si="5"/>
        <v>42</v>
      </c>
    </row>
    <row r="144" spans="1:7" ht="20.399999999999999">
      <c r="A144" s="403" t="s">
        <v>27785</v>
      </c>
      <c r="B144">
        <v>12000</v>
      </c>
      <c r="C144" t="s">
        <v>27786</v>
      </c>
      <c r="D144">
        <v>122</v>
      </c>
      <c r="F144" s="415" t="e">
        <f t="shared" si="4"/>
        <v>#VALUE!</v>
      </c>
      <c r="G144" t="str">
        <f t="shared" si="5"/>
        <v>42</v>
      </c>
    </row>
    <row r="145" spans="1:7" ht="20.399999999999999">
      <c r="A145" s="403" t="s">
        <v>27787</v>
      </c>
      <c r="B145">
        <v>32800</v>
      </c>
      <c r="C145" t="s">
        <v>27788</v>
      </c>
      <c r="D145">
        <v>392</v>
      </c>
      <c r="E145" s="404">
        <v>171112066</v>
      </c>
      <c r="F145" s="415" t="str">
        <f t="shared" si="4"/>
        <v>Í1+,&amp;È6,Î</v>
      </c>
      <c r="G145" t="str">
        <f t="shared" si="5"/>
        <v>24</v>
      </c>
    </row>
    <row r="146" spans="1:7" ht="20.399999999999999">
      <c r="A146" s="403" t="s">
        <v>27789</v>
      </c>
      <c r="B146">
        <v>10400</v>
      </c>
      <c r="C146" t="s">
        <v>27790</v>
      </c>
      <c r="D146">
        <v>536</v>
      </c>
      <c r="F146" s="415" t="e">
        <f t="shared" si="4"/>
        <v>#VALUE!</v>
      </c>
      <c r="G146" t="str">
        <f t="shared" si="5"/>
        <v>42</v>
      </c>
    </row>
    <row r="147" spans="1:7" ht="20.399999999999999">
      <c r="A147" s="403" t="s">
        <v>27791</v>
      </c>
      <c r="B147">
        <v>40800</v>
      </c>
      <c r="C147" t="s">
        <v>27792</v>
      </c>
      <c r="D147">
        <v>539</v>
      </c>
      <c r="F147" s="415" t="e">
        <f t="shared" si="4"/>
        <v>#VALUE!</v>
      </c>
      <c r="G147" t="str">
        <f t="shared" si="5"/>
        <v>06</v>
      </c>
    </row>
    <row r="148" spans="1:7" ht="20.399999999999999">
      <c r="A148" s="403" t="s">
        <v>27793</v>
      </c>
      <c r="B148">
        <v>69600</v>
      </c>
      <c r="C148" t="s">
        <v>27794</v>
      </c>
      <c r="D148">
        <v>130</v>
      </c>
      <c r="E148" s="404">
        <v>171109928</v>
      </c>
      <c r="F148" s="415" t="str">
        <f t="shared" si="4"/>
        <v>Í1+)|È8RÎ</v>
      </c>
      <c r="G148" t="str">
        <f t="shared" si="5"/>
        <v>36</v>
      </c>
    </row>
    <row r="149" spans="1:7" ht="20.399999999999999">
      <c r="A149" s="403" t="s">
        <v>27795</v>
      </c>
      <c r="B149">
        <v>52000</v>
      </c>
      <c r="C149" t="s">
        <v>1244</v>
      </c>
      <c r="D149">
        <v>587</v>
      </c>
      <c r="F149" s="415" t="e">
        <f t="shared" si="4"/>
        <v>#VALUE!</v>
      </c>
      <c r="G149" t="str">
        <f t="shared" si="5"/>
        <v>12</v>
      </c>
    </row>
    <row r="150" spans="1:7" ht="20.399999999999999">
      <c r="A150" s="403" t="s">
        <v>27796</v>
      </c>
      <c r="B150">
        <v>48800</v>
      </c>
      <c r="C150" t="s">
        <v>27797</v>
      </c>
      <c r="D150">
        <v>179</v>
      </c>
      <c r="F150" s="415" t="e">
        <f t="shared" si="4"/>
        <v>#VALUE!</v>
      </c>
      <c r="G150" t="str">
        <f t="shared" si="5"/>
        <v>30</v>
      </c>
    </row>
    <row r="151" spans="1:7" ht="20.399999999999999">
      <c r="A151" s="403" t="s">
        <v>829</v>
      </c>
      <c r="B151">
        <v>28000</v>
      </c>
      <c r="C151" t="s">
        <v>830</v>
      </c>
      <c r="D151">
        <v>161</v>
      </c>
      <c r="F151" s="415" t="e">
        <f t="shared" si="4"/>
        <v>#VALUE!</v>
      </c>
      <c r="G151" t="str">
        <f t="shared" si="5"/>
        <v>08</v>
      </c>
    </row>
    <row r="152" spans="1:7" ht="20.399999999999999">
      <c r="A152" s="403" t="s">
        <v>27798</v>
      </c>
      <c r="B152">
        <v>10400</v>
      </c>
      <c r="C152" t="s">
        <v>27799</v>
      </c>
      <c r="D152">
        <v>18</v>
      </c>
      <c r="E152" s="404">
        <v>171111873</v>
      </c>
      <c r="F152" s="415" t="str">
        <f t="shared" si="4"/>
        <v>Í1++wÈ3&amp;Î</v>
      </c>
      <c r="G152" t="str">
        <f t="shared" si="5"/>
        <v>24</v>
      </c>
    </row>
    <row r="153" spans="1:7" ht="20.399999999999999">
      <c r="A153" s="403" t="s">
        <v>27800</v>
      </c>
      <c r="B153">
        <v>68000</v>
      </c>
      <c r="C153" t="s">
        <v>27801</v>
      </c>
      <c r="D153">
        <v>321</v>
      </c>
      <c r="E153" s="404">
        <v>171112141</v>
      </c>
      <c r="F153" s="415" t="str">
        <f t="shared" si="4"/>
        <v>Í1+,.È1.Î</v>
      </c>
      <c r="G153" t="str">
        <f t="shared" si="5"/>
        <v>24</v>
      </c>
    </row>
    <row r="154" spans="1:7" ht="20.399999999999999">
      <c r="A154" s="403" t="s">
        <v>27802</v>
      </c>
      <c r="B154">
        <v>45600</v>
      </c>
      <c r="C154" t="s">
        <v>27803</v>
      </c>
      <c r="D154">
        <v>139</v>
      </c>
      <c r="E154" s="404">
        <v>171116750</v>
      </c>
      <c r="F154" s="415" t="str">
        <f t="shared" si="4"/>
        <v>Í1+0kÈ0ZÎ</v>
      </c>
      <c r="G154" t="str">
        <f t="shared" si="5"/>
        <v>40</v>
      </c>
    </row>
    <row r="155" spans="1:7" ht="20.399999999999999">
      <c r="A155" s="403" t="s">
        <v>27804</v>
      </c>
      <c r="B155">
        <v>47200</v>
      </c>
      <c r="C155" t="s">
        <v>27805</v>
      </c>
      <c r="D155">
        <v>360</v>
      </c>
      <c r="F155" s="415" t="e">
        <f t="shared" si="4"/>
        <v>#VALUE!</v>
      </c>
      <c r="G155" t="str">
        <f t="shared" si="5"/>
        <v>42</v>
      </c>
    </row>
    <row r="156" spans="1:7" ht="20.399999999999999">
      <c r="A156" s="403" t="s">
        <v>27806</v>
      </c>
      <c r="B156">
        <v>23200</v>
      </c>
      <c r="C156" t="s">
        <v>27807</v>
      </c>
      <c r="D156">
        <v>416</v>
      </c>
      <c r="F156" s="415" t="e">
        <f t="shared" si="4"/>
        <v>#VALUE!</v>
      </c>
      <c r="G156" t="str">
        <f t="shared" si="5"/>
        <v>42</v>
      </c>
    </row>
    <row r="157" spans="1:7" ht="20.399999999999999">
      <c r="A157" s="403" t="s">
        <v>729</v>
      </c>
      <c r="B157">
        <v>15200</v>
      </c>
      <c r="C157" t="s">
        <v>730</v>
      </c>
      <c r="D157">
        <v>287</v>
      </c>
      <c r="F157" s="415" t="e">
        <f t="shared" si="4"/>
        <v>#VALUE!</v>
      </c>
      <c r="G157" t="str">
        <f t="shared" si="5"/>
        <v>18</v>
      </c>
    </row>
    <row r="158" spans="1:7" ht="20.399999999999999">
      <c r="A158" s="403" t="s">
        <v>6366</v>
      </c>
      <c r="B158">
        <v>10400</v>
      </c>
      <c r="C158" t="s">
        <v>27808</v>
      </c>
      <c r="D158">
        <v>234</v>
      </c>
      <c r="E158" s="404">
        <v>171110629</v>
      </c>
      <c r="F158" s="415" t="str">
        <f t="shared" si="4"/>
        <v>Í1+*^È9JÎ</v>
      </c>
      <c r="G158" t="str">
        <f t="shared" si="5"/>
        <v>06</v>
      </c>
    </row>
    <row r="159" spans="1:7" ht="20.399999999999999">
      <c r="A159" s="403" t="s">
        <v>27809</v>
      </c>
      <c r="B159">
        <v>32800</v>
      </c>
      <c r="C159" t="s">
        <v>27810</v>
      </c>
      <c r="D159">
        <v>126</v>
      </c>
      <c r="F159" s="415" t="e">
        <f t="shared" si="4"/>
        <v>#VALUE!</v>
      </c>
      <c r="G159" t="str">
        <f t="shared" si="5"/>
        <v>42</v>
      </c>
    </row>
    <row r="160" spans="1:7" ht="20.399999999999999">
      <c r="A160" s="403" t="s">
        <v>27811</v>
      </c>
      <c r="B160">
        <v>18400</v>
      </c>
      <c r="C160" t="s">
        <v>27812</v>
      </c>
      <c r="D160">
        <v>124</v>
      </c>
      <c r="F160" s="415" t="e">
        <f t="shared" si="4"/>
        <v>#VALUE!</v>
      </c>
      <c r="G160" t="str">
        <f t="shared" si="5"/>
        <v>42</v>
      </c>
    </row>
    <row r="161" spans="1:7" ht="20.399999999999999">
      <c r="A161" s="403" t="s">
        <v>2773</v>
      </c>
      <c r="B161">
        <v>8800</v>
      </c>
      <c r="C161" t="s">
        <v>2774</v>
      </c>
      <c r="D161">
        <v>354</v>
      </c>
      <c r="F161" s="415" t="e">
        <f t="shared" si="4"/>
        <v>#VALUE!</v>
      </c>
      <c r="G161" t="str">
        <f t="shared" si="5"/>
        <v>18</v>
      </c>
    </row>
    <row r="162" spans="1:7" ht="20.399999999999999">
      <c r="A162" s="403" t="s">
        <v>27813</v>
      </c>
      <c r="B162">
        <v>28000</v>
      </c>
      <c r="C162" t="s">
        <v>27814</v>
      </c>
      <c r="D162">
        <v>12</v>
      </c>
      <c r="E162" s="404">
        <v>171114555</v>
      </c>
      <c r="F162" s="415" t="str">
        <f t="shared" si="4"/>
        <v>Í1+.WÈ5"Î</v>
      </c>
      <c r="G162" t="str">
        <f t="shared" si="5"/>
        <v>34</v>
      </c>
    </row>
    <row r="163" spans="1:7" ht="20.399999999999999">
      <c r="A163" s="403" t="s">
        <v>27815</v>
      </c>
      <c r="B163">
        <v>16800</v>
      </c>
      <c r="C163" t="s">
        <v>27816</v>
      </c>
      <c r="D163">
        <v>342</v>
      </c>
      <c r="E163" s="404">
        <v>171112064</v>
      </c>
      <c r="F163" s="415" t="str">
        <f t="shared" si="4"/>
        <v>Í1+,&amp;È4ÂÎ</v>
      </c>
      <c r="G163" t="str">
        <f t="shared" si="5"/>
        <v>24</v>
      </c>
    </row>
    <row r="164" spans="1:7" ht="20.399999999999999">
      <c r="A164" s="403" t="s">
        <v>27817</v>
      </c>
      <c r="B164">
        <v>66400</v>
      </c>
      <c r="C164" t="s">
        <v>27818</v>
      </c>
      <c r="D164">
        <v>550</v>
      </c>
      <c r="F164" s="415" t="e">
        <f t="shared" si="4"/>
        <v>#VALUE!</v>
      </c>
      <c r="G164" t="str">
        <f t="shared" si="5"/>
        <v>30</v>
      </c>
    </row>
    <row r="165" spans="1:7" ht="20.399999999999999">
      <c r="A165" s="403" t="s">
        <v>27819</v>
      </c>
      <c r="B165">
        <v>10400</v>
      </c>
      <c r="C165" t="s">
        <v>27820</v>
      </c>
      <c r="D165">
        <v>80</v>
      </c>
      <c r="F165" s="415" t="e">
        <f t="shared" si="4"/>
        <v>#VALUE!</v>
      </c>
      <c r="G165" t="str">
        <f t="shared" si="5"/>
        <v>42</v>
      </c>
    </row>
    <row r="166" spans="1:7" ht="20.399999999999999">
      <c r="A166" s="403" t="s">
        <v>27821</v>
      </c>
      <c r="B166">
        <v>64800</v>
      </c>
      <c r="C166" t="s">
        <v>27822</v>
      </c>
      <c r="D166">
        <v>324</v>
      </c>
      <c r="E166" s="404">
        <v>171114840</v>
      </c>
      <c r="F166" s="415" t="str">
        <f t="shared" si="4"/>
        <v>Í1+.tÈ0xÎ</v>
      </c>
      <c r="G166" t="str">
        <f t="shared" si="5"/>
        <v>34</v>
      </c>
    </row>
    <row r="167" spans="1:7" ht="20.399999999999999">
      <c r="A167" s="403" t="s">
        <v>27823</v>
      </c>
      <c r="B167">
        <v>3400</v>
      </c>
      <c r="C167" t="s">
        <v>27824</v>
      </c>
      <c r="D167">
        <v>113</v>
      </c>
      <c r="E167" s="404">
        <v>171111881</v>
      </c>
      <c r="F167" s="415" t="str">
        <f t="shared" si="4"/>
        <v>Í1++xÈ1ÉÎ</v>
      </c>
      <c r="G167" t="str">
        <f t="shared" si="5"/>
        <v>24</v>
      </c>
    </row>
    <row r="168" spans="1:7" ht="20.399999999999999">
      <c r="A168" s="403" t="s">
        <v>27825</v>
      </c>
      <c r="B168">
        <v>42400</v>
      </c>
      <c r="C168" t="s">
        <v>27826</v>
      </c>
      <c r="D168">
        <v>243</v>
      </c>
      <c r="E168" s="404">
        <v>171115915</v>
      </c>
      <c r="F168" s="415" t="str">
        <f t="shared" si="4"/>
        <v>Í1+/{È5NÎ</v>
      </c>
      <c r="G168" t="str">
        <f t="shared" si="5"/>
        <v>38</v>
      </c>
    </row>
    <row r="169" spans="1:7" ht="20.399999999999999">
      <c r="A169" s="403" t="s">
        <v>27827</v>
      </c>
      <c r="B169">
        <v>405600</v>
      </c>
      <c r="C169" t="s">
        <v>27828</v>
      </c>
      <c r="D169">
        <v>401</v>
      </c>
      <c r="F169" s="415" t="e">
        <f t="shared" si="4"/>
        <v>#VALUE!</v>
      </c>
      <c r="G169" t="str">
        <f t="shared" si="5"/>
        <v>42</v>
      </c>
    </row>
    <row r="170" spans="1:7" ht="20.399999999999999">
      <c r="A170" s="403" t="s">
        <v>27829</v>
      </c>
      <c r="B170">
        <v>128800</v>
      </c>
      <c r="C170" t="s">
        <v>27830</v>
      </c>
      <c r="D170">
        <v>365</v>
      </c>
      <c r="E170" s="404">
        <v>171111760</v>
      </c>
      <c r="F170" s="415" t="str">
        <f t="shared" si="4"/>
        <v>Í1++lÈ0OÎ</v>
      </c>
      <c r="G170" t="str">
        <f t="shared" si="5"/>
        <v>24</v>
      </c>
    </row>
    <row r="171" spans="1:7" ht="20.399999999999999">
      <c r="A171" s="403" t="s">
        <v>773</v>
      </c>
      <c r="B171">
        <v>39200</v>
      </c>
      <c r="C171" t="s">
        <v>774</v>
      </c>
      <c r="D171">
        <v>70</v>
      </c>
      <c r="F171" s="415" t="e">
        <f t="shared" si="4"/>
        <v>#VALUE!</v>
      </c>
      <c r="G171" t="str">
        <f t="shared" si="5"/>
        <v>18</v>
      </c>
    </row>
    <row r="172" spans="1:7" ht="20.399999999999999">
      <c r="A172" s="403" t="s">
        <v>27831</v>
      </c>
      <c r="B172">
        <v>24800</v>
      </c>
      <c r="C172" t="s">
        <v>27832</v>
      </c>
      <c r="D172">
        <v>205</v>
      </c>
      <c r="F172" s="415" t="e">
        <f t="shared" si="4"/>
        <v>#VALUE!</v>
      </c>
      <c r="G172" t="str">
        <f t="shared" si="5"/>
        <v>30</v>
      </c>
    </row>
    <row r="173" spans="1:7" ht="20.399999999999999">
      <c r="A173" s="403" t="s">
        <v>27833</v>
      </c>
      <c r="B173">
        <v>4700</v>
      </c>
      <c r="C173" t="s">
        <v>27834</v>
      </c>
      <c r="D173">
        <v>118</v>
      </c>
      <c r="F173" s="415" t="e">
        <f t="shared" si="4"/>
        <v>#VALUE!</v>
      </c>
      <c r="G173" t="str">
        <f t="shared" si="5"/>
        <v>42</v>
      </c>
    </row>
    <row r="174" spans="1:7" ht="20.399999999999999">
      <c r="A174" s="403" t="s">
        <v>27835</v>
      </c>
      <c r="B174">
        <v>18400</v>
      </c>
      <c r="C174" t="s">
        <v>27836</v>
      </c>
      <c r="D174">
        <v>120</v>
      </c>
      <c r="F174" s="415" t="e">
        <f t="shared" si="4"/>
        <v>#VALUE!</v>
      </c>
      <c r="G174" t="str">
        <f t="shared" si="5"/>
        <v>42</v>
      </c>
    </row>
    <row r="175" spans="1:7" ht="20.399999999999999">
      <c r="A175" s="403" t="s">
        <v>27837</v>
      </c>
      <c r="B175">
        <v>10400</v>
      </c>
      <c r="C175" t="s">
        <v>27838</v>
      </c>
      <c r="D175">
        <v>117</v>
      </c>
      <c r="F175" s="415" t="e">
        <f t="shared" si="4"/>
        <v>#VALUE!</v>
      </c>
      <c r="G175" t="str">
        <f t="shared" si="5"/>
        <v>42</v>
      </c>
    </row>
    <row r="176" spans="1:7" ht="20.399999999999999">
      <c r="A176" s="403" t="s">
        <v>27839</v>
      </c>
      <c r="B176">
        <v>10400</v>
      </c>
      <c r="C176" t="s">
        <v>27840</v>
      </c>
      <c r="D176">
        <v>115</v>
      </c>
      <c r="F176" s="415" t="e">
        <f t="shared" si="4"/>
        <v>#VALUE!</v>
      </c>
      <c r="G176" t="str">
        <f t="shared" si="5"/>
        <v>42</v>
      </c>
    </row>
    <row r="177" spans="1:7" ht="20.399999999999999">
      <c r="A177" s="403" t="s">
        <v>27841</v>
      </c>
      <c r="B177">
        <v>8800</v>
      </c>
      <c r="C177" t="s">
        <v>27842</v>
      </c>
      <c r="D177">
        <v>288</v>
      </c>
      <c r="F177" s="415" t="e">
        <f t="shared" si="4"/>
        <v>#VALUE!</v>
      </c>
      <c r="G177" t="str">
        <f t="shared" si="5"/>
        <v>42</v>
      </c>
    </row>
    <row r="178" spans="1:7" ht="20.399999999999999">
      <c r="A178" s="403" t="s">
        <v>27843</v>
      </c>
      <c r="B178">
        <v>31200</v>
      </c>
      <c r="C178" t="s">
        <v>27844</v>
      </c>
      <c r="D178">
        <v>82</v>
      </c>
      <c r="E178" s="404">
        <v>171109975</v>
      </c>
      <c r="F178" s="415" t="str">
        <f t="shared" si="4"/>
        <v>Í1+)ÅÈ5TÎ</v>
      </c>
      <c r="G178" t="str">
        <f t="shared" si="5"/>
        <v>36</v>
      </c>
    </row>
    <row r="179" spans="1:7" ht="20.399999999999999">
      <c r="A179" s="403" t="s">
        <v>27845</v>
      </c>
      <c r="B179">
        <v>12000</v>
      </c>
      <c r="C179" t="s">
        <v>27846</v>
      </c>
      <c r="D179">
        <v>173</v>
      </c>
      <c r="E179" s="404">
        <v>171111135</v>
      </c>
      <c r="F179" s="415" t="str">
        <f t="shared" si="4"/>
        <v>Í1++-È5?Î</v>
      </c>
      <c r="G179" t="str">
        <f t="shared" si="5"/>
        <v>26</v>
      </c>
    </row>
    <row r="180" spans="1:7" ht="20.399999999999999">
      <c r="A180" s="403" t="s">
        <v>27847</v>
      </c>
      <c r="B180">
        <v>16800</v>
      </c>
      <c r="C180" t="s">
        <v>27848</v>
      </c>
      <c r="D180">
        <v>204</v>
      </c>
      <c r="E180" s="404">
        <v>171111136</v>
      </c>
      <c r="F180" s="415" t="str">
        <f t="shared" si="4"/>
        <v>Í1++-È6EÎ</v>
      </c>
      <c r="G180" t="str">
        <f t="shared" si="5"/>
        <v>26</v>
      </c>
    </row>
    <row r="181" spans="1:7" ht="20.399999999999999">
      <c r="A181" s="403" t="s">
        <v>27849</v>
      </c>
      <c r="B181">
        <v>4700</v>
      </c>
      <c r="C181" t="s">
        <v>27850</v>
      </c>
      <c r="D181">
        <v>185</v>
      </c>
      <c r="E181" s="404">
        <v>171116784</v>
      </c>
      <c r="F181" s="415" t="str">
        <f t="shared" si="4"/>
        <v>Í1+0nÈ4~Î</v>
      </c>
      <c r="G181" t="str">
        <f t="shared" si="5"/>
        <v>40</v>
      </c>
    </row>
    <row r="182" spans="1:7" ht="20.399999999999999">
      <c r="A182" s="403" t="s">
        <v>27851</v>
      </c>
      <c r="B182">
        <v>98400</v>
      </c>
      <c r="C182" t="s">
        <v>27852</v>
      </c>
      <c r="D182">
        <v>548</v>
      </c>
      <c r="F182" s="415" t="e">
        <f t="shared" si="4"/>
        <v>#VALUE!</v>
      </c>
      <c r="G182" t="str">
        <f t="shared" si="5"/>
        <v>30</v>
      </c>
    </row>
    <row r="183" spans="1:7" ht="20.399999999999999">
      <c r="A183" s="403" t="s">
        <v>984</v>
      </c>
      <c r="B183">
        <v>3400</v>
      </c>
      <c r="C183" t="s">
        <v>985</v>
      </c>
      <c r="D183">
        <v>406</v>
      </c>
      <c r="F183" s="415" t="e">
        <f t="shared" si="4"/>
        <v>#VALUE!</v>
      </c>
      <c r="G183" t="str">
        <f t="shared" si="5"/>
        <v>12</v>
      </c>
    </row>
    <row r="184" spans="1:7" ht="20.399999999999999">
      <c r="A184" s="403" t="s">
        <v>27853</v>
      </c>
      <c r="B184">
        <v>20000</v>
      </c>
      <c r="C184" t="s">
        <v>27854</v>
      </c>
      <c r="D184">
        <v>140</v>
      </c>
      <c r="F184" s="415" t="e">
        <f t="shared" si="4"/>
        <v>#VALUE!</v>
      </c>
      <c r="G184" t="str">
        <f t="shared" si="5"/>
        <v>42</v>
      </c>
    </row>
    <row r="185" spans="1:7" ht="20.399999999999999">
      <c r="A185" s="403" t="s">
        <v>27855</v>
      </c>
      <c r="B185">
        <v>13600</v>
      </c>
      <c r="C185" t="s">
        <v>27856</v>
      </c>
      <c r="D185">
        <v>526</v>
      </c>
      <c r="F185" s="415" t="e">
        <f t="shared" si="4"/>
        <v>#VALUE!</v>
      </c>
      <c r="G185" t="str">
        <f t="shared" si="5"/>
        <v>42</v>
      </c>
    </row>
    <row r="186" spans="1:7" ht="20.399999999999999">
      <c r="A186" s="403" t="s">
        <v>27857</v>
      </c>
      <c r="B186">
        <v>111200</v>
      </c>
      <c r="C186" t="s">
        <v>27858</v>
      </c>
      <c r="D186">
        <v>45</v>
      </c>
      <c r="E186" s="404">
        <v>171114044</v>
      </c>
      <c r="F186" s="415" t="str">
        <f t="shared" si="4"/>
        <v>Í1+.$È4ÉÎ</v>
      </c>
      <c r="G186" t="str">
        <f t="shared" si="5"/>
        <v>32</v>
      </c>
    </row>
    <row r="187" spans="1:7" ht="20.399999999999999">
      <c r="A187" s="403" t="s">
        <v>735</v>
      </c>
      <c r="B187">
        <v>36000</v>
      </c>
      <c r="C187" t="s">
        <v>736</v>
      </c>
      <c r="D187">
        <v>422</v>
      </c>
      <c r="F187" s="415" t="e">
        <f t="shared" si="4"/>
        <v>#VALUE!</v>
      </c>
      <c r="G187" t="str">
        <f t="shared" si="5"/>
        <v>18</v>
      </c>
    </row>
    <row r="188" spans="1:7" ht="20.399999999999999">
      <c r="A188" s="403" t="s">
        <v>27859</v>
      </c>
      <c r="B188">
        <v>34400</v>
      </c>
      <c r="C188" t="s">
        <v>27860</v>
      </c>
      <c r="D188">
        <v>349</v>
      </c>
      <c r="E188" s="404">
        <v>171114857</v>
      </c>
      <c r="F188" s="415" t="str">
        <f t="shared" si="4"/>
        <v>Í1+.uÈ7?Î</v>
      </c>
      <c r="G188" t="str">
        <f t="shared" si="5"/>
        <v>34</v>
      </c>
    </row>
    <row r="189" spans="1:7" ht="20.399999999999999">
      <c r="A189" s="403" t="s">
        <v>27861</v>
      </c>
      <c r="B189">
        <v>36000</v>
      </c>
      <c r="C189" t="s">
        <v>27862</v>
      </c>
      <c r="D189">
        <v>175</v>
      </c>
      <c r="E189" s="404">
        <v>171114703</v>
      </c>
      <c r="F189" s="415" t="str">
        <f t="shared" si="4"/>
        <v>Í1+.fÈ3RÎ</v>
      </c>
      <c r="G189" t="str">
        <f t="shared" si="5"/>
        <v>34</v>
      </c>
    </row>
    <row r="190" spans="1:7" ht="20.399999999999999">
      <c r="A190" s="403" t="s">
        <v>27863</v>
      </c>
      <c r="B190">
        <v>23200</v>
      </c>
      <c r="C190" t="s">
        <v>27864</v>
      </c>
      <c r="D190">
        <v>315</v>
      </c>
      <c r="E190" s="404">
        <v>171110894</v>
      </c>
      <c r="F190" s="415" t="str">
        <f t="shared" si="4"/>
        <v>Í1+*yÈ41Î</v>
      </c>
      <c r="G190" t="str">
        <f t="shared" si="5"/>
        <v>06</v>
      </c>
    </row>
    <row r="191" spans="1:7" ht="20.399999999999999">
      <c r="A191" s="403" t="s">
        <v>27865</v>
      </c>
      <c r="B191">
        <v>18400</v>
      </c>
      <c r="C191" t="s">
        <v>27866</v>
      </c>
      <c r="D191">
        <v>324</v>
      </c>
      <c r="E191" s="404">
        <v>171115961</v>
      </c>
      <c r="F191" s="415" t="str">
        <f t="shared" si="4"/>
        <v>Í1+/ÄÈ1JÎ</v>
      </c>
      <c r="G191" t="str">
        <f t="shared" si="5"/>
        <v>38</v>
      </c>
    </row>
    <row r="192" spans="1:7" ht="20.399999999999999">
      <c r="A192" s="403" t="s">
        <v>27867</v>
      </c>
      <c r="B192">
        <v>4700</v>
      </c>
      <c r="C192" t="s">
        <v>27868</v>
      </c>
      <c r="D192">
        <v>66</v>
      </c>
      <c r="E192" s="404">
        <v>171115812</v>
      </c>
      <c r="F192" s="415" t="str">
        <f t="shared" si="4"/>
        <v>Í1+/qÈ2{Î</v>
      </c>
      <c r="G192" t="str">
        <f t="shared" si="5"/>
        <v>38</v>
      </c>
    </row>
    <row r="193" spans="1:7" ht="20.399999999999999">
      <c r="A193" s="403" t="s">
        <v>27869</v>
      </c>
      <c r="B193">
        <v>7200</v>
      </c>
      <c r="C193" t="s">
        <v>27870</v>
      </c>
      <c r="D193">
        <v>586</v>
      </c>
      <c r="F193" s="415" t="e">
        <f t="shared" si="4"/>
        <v>#VALUE!</v>
      </c>
      <c r="G193" t="str">
        <f t="shared" si="5"/>
        <v>32</v>
      </c>
    </row>
    <row r="194" spans="1:7" ht="20.399999999999999">
      <c r="A194" s="403" t="s">
        <v>27871</v>
      </c>
      <c r="B194">
        <v>10400</v>
      </c>
      <c r="C194" t="s">
        <v>27872</v>
      </c>
      <c r="D194">
        <v>140</v>
      </c>
      <c r="E194" s="404">
        <v>171114006</v>
      </c>
      <c r="F194" s="415" t="str">
        <f t="shared" si="4"/>
        <v>Í1+.ÂÈ6ÅÎ</v>
      </c>
      <c r="G194" t="str">
        <f t="shared" si="5"/>
        <v>32</v>
      </c>
    </row>
    <row r="195" spans="1:7" ht="20.399999999999999">
      <c r="A195" s="403" t="s">
        <v>27873</v>
      </c>
      <c r="B195">
        <v>10400</v>
      </c>
      <c r="C195" t="s">
        <v>27874</v>
      </c>
      <c r="D195">
        <v>523</v>
      </c>
      <c r="F195" s="415" t="e">
        <f t="shared" ref="F195:F258" si="6">Code128(E195)</f>
        <v>#VALUE!</v>
      </c>
      <c r="G195" t="str">
        <f t="shared" ref="G195:G258" si="7">LEFT(C195,2)</f>
        <v>34</v>
      </c>
    </row>
    <row r="196" spans="1:7" ht="20.399999999999999">
      <c r="A196" s="403" t="s">
        <v>27875</v>
      </c>
      <c r="B196">
        <v>20000</v>
      </c>
      <c r="C196" t="s">
        <v>27876</v>
      </c>
      <c r="D196">
        <v>527</v>
      </c>
      <c r="F196" s="415" t="e">
        <f t="shared" si="6"/>
        <v>#VALUE!</v>
      </c>
      <c r="G196" t="str">
        <f t="shared" si="7"/>
        <v>34</v>
      </c>
    </row>
    <row r="197" spans="1:7" ht="20.399999999999999">
      <c r="A197" s="403" t="s">
        <v>27877</v>
      </c>
      <c r="B197">
        <v>7200</v>
      </c>
      <c r="C197" t="s">
        <v>27878</v>
      </c>
      <c r="D197">
        <v>150</v>
      </c>
      <c r="E197" s="404">
        <v>171114683</v>
      </c>
      <c r="F197" s="415" t="str">
        <f t="shared" si="6"/>
        <v>Í1+.dÈ3JÎ</v>
      </c>
      <c r="G197" t="str">
        <f t="shared" si="7"/>
        <v>34</v>
      </c>
    </row>
    <row r="198" spans="1:7" ht="20.399999999999999">
      <c r="A198" s="403" t="s">
        <v>27879</v>
      </c>
      <c r="B198">
        <v>4700</v>
      </c>
      <c r="C198" t="s">
        <v>27880</v>
      </c>
      <c r="D198">
        <v>144</v>
      </c>
      <c r="E198" s="404">
        <v>171114677</v>
      </c>
      <c r="F198" s="415" t="str">
        <f t="shared" si="6"/>
        <v>Í1+.cÈ7^Î</v>
      </c>
      <c r="G198" t="str">
        <f t="shared" si="7"/>
        <v>34</v>
      </c>
    </row>
    <row r="199" spans="1:7" ht="20.399999999999999">
      <c r="A199" s="403" t="s">
        <v>956</v>
      </c>
      <c r="B199">
        <v>15200</v>
      </c>
      <c r="C199" t="s">
        <v>957</v>
      </c>
      <c r="D199">
        <v>372</v>
      </c>
      <c r="F199" s="415" t="e">
        <f t="shared" si="6"/>
        <v>#VALUE!</v>
      </c>
      <c r="G199" t="str">
        <f t="shared" si="7"/>
        <v>12</v>
      </c>
    </row>
    <row r="200" spans="1:7" ht="20.399999999999999">
      <c r="A200" s="403" t="s">
        <v>27881</v>
      </c>
      <c r="B200">
        <v>7200</v>
      </c>
      <c r="C200" t="s">
        <v>27882</v>
      </c>
      <c r="D200">
        <v>192</v>
      </c>
      <c r="E200" s="404">
        <v>171114719</v>
      </c>
      <c r="F200" s="415" t="str">
        <f t="shared" si="6"/>
        <v>Í1+.gÈ9zÎ</v>
      </c>
      <c r="G200" t="str">
        <f t="shared" si="7"/>
        <v>34</v>
      </c>
    </row>
    <row r="201" spans="1:7" ht="20.399999999999999">
      <c r="A201" s="403" t="s">
        <v>27883</v>
      </c>
      <c r="B201">
        <v>32800</v>
      </c>
      <c r="C201" t="s">
        <v>27884</v>
      </c>
      <c r="D201">
        <v>248</v>
      </c>
      <c r="E201" s="404">
        <v>171114770</v>
      </c>
      <c r="F201" s="415" t="str">
        <f t="shared" si="6"/>
        <v>Í1+.mÈ0\Î</v>
      </c>
      <c r="G201" t="str">
        <f t="shared" si="7"/>
        <v>34</v>
      </c>
    </row>
    <row r="202" spans="1:7" ht="20.399999999999999">
      <c r="A202" s="403" t="s">
        <v>18038</v>
      </c>
      <c r="B202">
        <v>15200</v>
      </c>
      <c r="C202" t="s">
        <v>27885</v>
      </c>
      <c r="D202">
        <v>474</v>
      </c>
      <c r="F202" s="415" t="e">
        <f t="shared" si="6"/>
        <v>#VALUE!</v>
      </c>
      <c r="G202" t="str">
        <f t="shared" si="7"/>
        <v>42</v>
      </c>
    </row>
    <row r="203" spans="1:7" ht="20.399999999999999">
      <c r="A203" s="403" t="s">
        <v>27886</v>
      </c>
      <c r="B203">
        <v>3400</v>
      </c>
      <c r="C203" t="s">
        <v>27887</v>
      </c>
      <c r="D203">
        <v>496</v>
      </c>
      <c r="F203" s="415" t="e">
        <f t="shared" si="6"/>
        <v>#VALUE!</v>
      </c>
      <c r="G203" t="str">
        <f t="shared" si="7"/>
        <v>42</v>
      </c>
    </row>
    <row r="204" spans="1:7" ht="20.399999999999999">
      <c r="A204" s="403" t="s">
        <v>27888</v>
      </c>
      <c r="B204">
        <v>24800</v>
      </c>
      <c r="C204" t="s">
        <v>27889</v>
      </c>
      <c r="D204">
        <v>360</v>
      </c>
      <c r="E204" s="404">
        <v>171114867</v>
      </c>
      <c r="F204" s="415" t="str">
        <f t="shared" si="6"/>
        <v>Í1+.vÈ7CÎ</v>
      </c>
      <c r="G204" t="str">
        <f t="shared" si="7"/>
        <v>34</v>
      </c>
    </row>
    <row r="205" spans="1:7" ht="20.399999999999999">
      <c r="A205" s="403" t="s">
        <v>27890</v>
      </c>
      <c r="B205">
        <v>13600</v>
      </c>
      <c r="C205" t="s">
        <v>27891</v>
      </c>
      <c r="D205">
        <v>132</v>
      </c>
      <c r="E205" s="404">
        <v>171116744</v>
      </c>
      <c r="F205" s="415" t="str">
        <f t="shared" si="6"/>
        <v>Í1+0jÈ4nÎ</v>
      </c>
      <c r="G205" t="str">
        <f t="shared" si="7"/>
        <v>40</v>
      </c>
    </row>
    <row r="206" spans="1:7" ht="20.399999999999999">
      <c r="A206" s="403" t="s">
        <v>27892</v>
      </c>
      <c r="B206">
        <v>7200</v>
      </c>
      <c r="C206" t="s">
        <v>27893</v>
      </c>
      <c r="D206">
        <v>425</v>
      </c>
      <c r="F206" s="415" t="e">
        <f t="shared" si="6"/>
        <v>#VALUE!</v>
      </c>
      <c r="G206" t="str">
        <f t="shared" si="7"/>
        <v>30</v>
      </c>
    </row>
    <row r="207" spans="1:7" ht="20.399999999999999">
      <c r="A207" s="403" t="s">
        <v>743</v>
      </c>
      <c r="B207">
        <v>37600</v>
      </c>
      <c r="C207" t="s">
        <v>744</v>
      </c>
      <c r="D207">
        <v>159</v>
      </c>
      <c r="F207" s="415" t="e">
        <f t="shared" si="6"/>
        <v>#VALUE!</v>
      </c>
      <c r="G207" t="str">
        <f t="shared" si="7"/>
        <v>08</v>
      </c>
    </row>
    <row r="208" spans="1:7" ht="20.399999999999999">
      <c r="A208" s="403" t="s">
        <v>27894</v>
      </c>
      <c r="B208">
        <v>36000</v>
      </c>
      <c r="C208" t="s">
        <v>27895</v>
      </c>
      <c r="D208">
        <v>599</v>
      </c>
      <c r="F208" s="415" t="e">
        <f t="shared" si="6"/>
        <v>#VALUE!</v>
      </c>
      <c r="G208" t="str">
        <f t="shared" si="7"/>
        <v>06</v>
      </c>
    </row>
    <row r="209" spans="1:7" ht="20.399999999999999">
      <c r="A209" s="403" t="s">
        <v>27896</v>
      </c>
      <c r="B209">
        <v>3400</v>
      </c>
      <c r="C209" t="s">
        <v>27897</v>
      </c>
      <c r="D209">
        <v>435</v>
      </c>
      <c r="E209" s="404">
        <v>171116022</v>
      </c>
      <c r="F209" s="415" t="str">
        <f t="shared" si="6"/>
        <v>Í1+0"È2wÎ</v>
      </c>
      <c r="G209" t="str">
        <f t="shared" si="7"/>
        <v>38</v>
      </c>
    </row>
    <row r="210" spans="1:7" ht="20.399999999999999">
      <c r="A210" s="403" t="s">
        <v>27898</v>
      </c>
      <c r="B210">
        <v>31200</v>
      </c>
      <c r="C210" t="s">
        <v>27899</v>
      </c>
      <c r="D210">
        <v>318</v>
      </c>
      <c r="E210" s="404">
        <v>171110600</v>
      </c>
      <c r="F210" s="415" t="str">
        <f t="shared" si="6"/>
        <v>Í1+*\È0sÎ</v>
      </c>
      <c r="G210" t="str">
        <f t="shared" si="7"/>
        <v>06</v>
      </c>
    </row>
    <row r="211" spans="1:7" ht="20.399999999999999">
      <c r="A211" s="403" t="s">
        <v>27900</v>
      </c>
      <c r="B211">
        <v>23200</v>
      </c>
      <c r="C211" t="s">
        <v>27901</v>
      </c>
      <c r="D211">
        <v>453</v>
      </c>
      <c r="E211" s="404">
        <v>171109652</v>
      </c>
      <c r="F211" s="415" t="str">
        <f t="shared" si="6"/>
        <v>Í1+)aÈ2)Î</v>
      </c>
      <c r="G211" t="str">
        <f t="shared" si="7"/>
        <v>36</v>
      </c>
    </row>
    <row r="212" spans="1:7" ht="20.399999999999999">
      <c r="A212" s="403" t="s">
        <v>27902</v>
      </c>
      <c r="B212">
        <v>4700</v>
      </c>
      <c r="C212" t="s">
        <v>27903</v>
      </c>
      <c r="D212">
        <v>3</v>
      </c>
      <c r="F212" s="415" t="e">
        <f t="shared" si="6"/>
        <v>#VALUE!</v>
      </c>
      <c r="G212" t="str">
        <f t="shared" si="7"/>
        <v>30</v>
      </c>
    </row>
    <row r="213" spans="1:7" ht="20.399999999999999">
      <c r="A213" s="403" t="s">
        <v>27904</v>
      </c>
      <c r="B213">
        <v>23200</v>
      </c>
      <c r="C213" t="s">
        <v>27905</v>
      </c>
      <c r="D213">
        <v>194</v>
      </c>
      <c r="E213" s="404">
        <v>171114721</v>
      </c>
      <c r="F213" s="415" t="str">
        <f t="shared" si="6"/>
        <v>Í1+.hÈ1NÎ</v>
      </c>
      <c r="G213" t="str">
        <f t="shared" si="7"/>
        <v>34</v>
      </c>
    </row>
    <row r="214" spans="1:7" ht="20.399999999999999">
      <c r="A214" s="403" t="s">
        <v>27906</v>
      </c>
      <c r="B214">
        <v>7200</v>
      </c>
      <c r="C214" t="s">
        <v>27907</v>
      </c>
      <c r="D214">
        <v>585</v>
      </c>
      <c r="F214" s="415" t="e">
        <f t="shared" si="6"/>
        <v>#VALUE!</v>
      </c>
      <c r="G214" t="str">
        <f t="shared" si="7"/>
        <v>42</v>
      </c>
    </row>
    <row r="215" spans="1:7" ht="20.399999999999999">
      <c r="A215" s="403" t="s">
        <v>27908</v>
      </c>
      <c r="B215">
        <v>39200</v>
      </c>
      <c r="C215" t="s">
        <v>27909</v>
      </c>
      <c r="D215">
        <v>15</v>
      </c>
      <c r="F215" s="415" t="e">
        <f t="shared" si="6"/>
        <v>#VALUE!</v>
      </c>
      <c r="G215" t="str">
        <f t="shared" si="7"/>
        <v>42</v>
      </c>
    </row>
    <row r="216" spans="1:7" ht="20.399999999999999">
      <c r="A216" s="403" t="s">
        <v>27910</v>
      </c>
      <c r="B216">
        <v>23200</v>
      </c>
      <c r="C216" t="s">
        <v>27911</v>
      </c>
      <c r="D216">
        <v>46</v>
      </c>
      <c r="E216" s="404">
        <v>171116893</v>
      </c>
      <c r="F216" s="415" t="str">
        <f t="shared" si="6"/>
        <v>Í1+0yÈ3=Î</v>
      </c>
      <c r="G216" t="str">
        <f t="shared" si="7"/>
        <v>44</v>
      </c>
    </row>
    <row r="217" spans="1:7" ht="20.399999999999999">
      <c r="A217" s="403" t="s">
        <v>27912</v>
      </c>
      <c r="B217">
        <v>40800</v>
      </c>
      <c r="C217" t="s">
        <v>27913</v>
      </c>
      <c r="D217">
        <v>44</v>
      </c>
      <c r="E217" s="404">
        <v>171116890</v>
      </c>
      <c r="F217" s="415" t="str">
        <f t="shared" si="6"/>
        <v>Í1+0yÈ0+Î</v>
      </c>
      <c r="G217" t="str">
        <f t="shared" si="7"/>
        <v>44</v>
      </c>
    </row>
    <row r="218" spans="1:7" ht="20.399999999999999">
      <c r="A218" s="403" t="s">
        <v>548</v>
      </c>
      <c r="B218">
        <v>12000</v>
      </c>
      <c r="C218" t="s">
        <v>549</v>
      </c>
      <c r="D218">
        <v>395</v>
      </c>
      <c r="F218" s="415" t="e">
        <f t="shared" si="6"/>
        <v>#VALUE!</v>
      </c>
      <c r="G218" t="str">
        <f t="shared" si="7"/>
        <v>12</v>
      </c>
    </row>
    <row r="219" spans="1:7" ht="20.399999999999999">
      <c r="A219" s="403" t="s">
        <v>27914</v>
      </c>
      <c r="B219">
        <v>28000</v>
      </c>
      <c r="C219" t="s">
        <v>547</v>
      </c>
      <c r="D219">
        <v>393</v>
      </c>
      <c r="F219" s="415" t="e">
        <f t="shared" si="6"/>
        <v>#VALUE!</v>
      </c>
      <c r="G219" t="str">
        <f t="shared" si="7"/>
        <v>12</v>
      </c>
    </row>
    <row r="220" spans="1:7" ht="20.399999999999999">
      <c r="A220" s="403" t="s">
        <v>27915</v>
      </c>
      <c r="B220">
        <v>29600</v>
      </c>
      <c r="C220" t="s">
        <v>27916</v>
      </c>
      <c r="D220">
        <v>404</v>
      </c>
      <c r="E220" s="404">
        <v>171114906</v>
      </c>
      <c r="F220" s="415" t="str">
        <f t="shared" si="6"/>
        <v>Í1+.zÈ6MÎ</v>
      </c>
      <c r="G220" t="str">
        <f t="shared" si="7"/>
        <v>34</v>
      </c>
    </row>
    <row r="221" spans="1:7" ht="20.399999999999999">
      <c r="A221" s="403" t="s">
        <v>799</v>
      </c>
      <c r="B221">
        <v>63200</v>
      </c>
      <c r="C221" t="s">
        <v>800</v>
      </c>
      <c r="D221">
        <v>16</v>
      </c>
      <c r="F221" s="415" t="e">
        <f t="shared" si="6"/>
        <v>#VALUE!</v>
      </c>
      <c r="G221" t="str">
        <f t="shared" si="7"/>
        <v>18</v>
      </c>
    </row>
    <row r="222" spans="1:7" ht="20.399999999999999">
      <c r="A222" s="403" t="s">
        <v>27917</v>
      </c>
      <c r="B222">
        <v>100000</v>
      </c>
      <c r="C222" t="s">
        <v>27918</v>
      </c>
      <c r="D222">
        <v>109</v>
      </c>
      <c r="E222" s="404">
        <v>171113969</v>
      </c>
      <c r="F222" s="415" t="str">
        <f t="shared" si="6"/>
        <v>Í1+-ÄÈ9tÎ</v>
      </c>
      <c r="G222" t="str">
        <f t="shared" si="7"/>
        <v>32</v>
      </c>
    </row>
    <row r="223" spans="1:7" ht="20.399999999999999">
      <c r="A223" s="403" t="s">
        <v>27919</v>
      </c>
      <c r="B223">
        <v>36000</v>
      </c>
      <c r="C223" t="s">
        <v>27920</v>
      </c>
      <c r="D223">
        <v>209</v>
      </c>
      <c r="E223" s="404">
        <v>171111060</v>
      </c>
      <c r="F223" s="415" t="str">
        <f t="shared" si="6"/>
        <v>Í1++&amp;È0lÎ</v>
      </c>
      <c r="G223" t="str">
        <f t="shared" si="7"/>
        <v>26</v>
      </c>
    </row>
    <row r="224" spans="1:7" ht="20.399999999999999">
      <c r="A224" s="403" t="s">
        <v>27921</v>
      </c>
      <c r="B224">
        <v>21600</v>
      </c>
      <c r="C224" t="s">
        <v>27922</v>
      </c>
      <c r="D224">
        <v>91</v>
      </c>
      <c r="E224" s="404">
        <v>171112008</v>
      </c>
      <c r="F224" s="415" t="str">
        <f t="shared" si="6"/>
        <v>Í1+,ÂÈ8ÂÎ</v>
      </c>
      <c r="G224" t="str">
        <f t="shared" si="7"/>
        <v>24</v>
      </c>
    </row>
    <row r="225" spans="1:7" ht="20.399999999999999">
      <c r="A225" s="403" t="s">
        <v>27923</v>
      </c>
      <c r="B225">
        <v>21600</v>
      </c>
      <c r="C225" t="s">
        <v>27924</v>
      </c>
      <c r="D225">
        <v>336</v>
      </c>
      <c r="F225" s="415" t="e">
        <f t="shared" si="6"/>
        <v>#VALUE!</v>
      </c>
      <c r="G225" t="str">
        <f t="shared" si="7"/>
        <v>30</v>
      </c>
    </row>
    <row r="226" spans="1:7" ht="20.399999999999999">
      <c r="A226" s="403" t="s">
        <v>27925</v>
      </c>
      <c r="B226">
        <v>34400</v>
      </c>
      <c r="C226" t="s">
        <v>27926</v>
      </c>
      <c r="D226">
        <v>538</v>
      </c>
      <c r="F226" s="415" t="e">
        <f t="shared" si="6"/>
        <v>#VALUE!</v>
      </c>
      <c r="G226" t="str">
        <f t="shared" si="7"/>
        <v>30</v>
      </c>
    </row>
    <row r="227" spans="1:7" ht="20.399999999999999">
      <c r="A227" s="403" t="s">
        <v>27927</v>
      </c>
      <c r="B227">
        <v>152800</v>
      </c>
      <c r="C227" t="s">
        <v>27928</v>
      </c>
      <c r="D227">
        <v>50</v>
      </c>
      <c r="F227" s="415" t="e">
        <f t="shared" si="6"/>
        <v>#VALUE!</v>
      </c>
      <c r="G227" t="str">
        <f t="shared" si="7"/>
        <v>30</v>
      </c>
    </row>
    <row r="228" spans="1:7" ht="20.399999999999999">
      <c r="A228" s="403" t="s">
        <v>27929</v>
      </c>
      <c r="B228">
        <v>28000</v>
      </c>
      <c r="C228" t="s">
        <v>27930</v>
      </c>
      <c r="D228">
        <v>328</v>
      </c>
      <c r="E228" s="404">
        <v>171115964</v>
      </c>
      <c r="F228" s="415" t="str">
        <f t="shared" si="6"/>
        <v>Í1+/ÄÈ4\Î</v>
      </c>
      <c r="G228" t="str">
        <f t="shared" si="7"/>
        <v>38</v>
      </c>
    </row>
    <row r="229" spans="1:7" ht="20.399999999999999">
      <c r="A229" s="403" t="s">
        <v>27931</v>
      </c>
      <c r="B229">
        <v>10400</v>
      </c>
      <c r="C229" t="s">
        <v>27932</v>
      </c>
      <c r="D229">
        <v>499</v>
      </c>
      <c r="F229" s="415" t="e">
        <f t="shared" si="6"/>
        <v>#VALUE!</v>
      </c>
      <c r="G229" t="str">
        <f t="shared" si="7"/>
        <v>30</v>
      </c>
    </row>
    <row r="230" spans="1:7" ht="20.399999999999999">
      <c r="A230" s="403" t="s">
        <v>27933</v>
      </c>
      <c r="B230">
        <v>3400</v>
      </c>
      <c r="C230" t="s">
        <v>27934</v>
      </c>
      <c r="D230">
        <v>90</v>
      </c>
      <c r="F230" s="415" t="e">
        <f t="shared" si="6"/>
        <v>#VALUE!</v>
      </c>
      <c r="G230" t="str">
        <f t="shared" si="7"/>
        <v>42</v>
      </c>
    </row>
    <row r="231" spans="1:7" ht="20.399999999999999">
      <c r="A231" s="403" t="s">
        <v>27935</v>
      </c>
      <c r="B231">
        <v>15200</v>
      </c>
      <c r="C231" t="s">
        <v>27936</v>
      </c>
      <c r="D231">
        <v>101</v>
      </c>
      <c r="F231" s="415" t="e">
        <f t="shared" si="6"/>
        <v>#VALUE!</v>
      </c>
      <c r="G231" t="str">
        <f t="shared" si="7"/>
        <v>42</v>
      </c>
    </row>
    <row r="232" spans="1:7" ht="20.399999999999999">
      <c r="A232" s="403" t="s">
        <v>27937</v>
      </c>
      <c r="B232">
        <v>18400</v>
      </c>
      <c r="C232" t="s">
        <v>27938</v>
      </c>
      <c r="D232">
        <v>484</v>
      </c>
      <c r="F232" s="415" t="e">
        <f t="shared" si="6"/>
        <v>#VALUE!</v>
      </c>
      <c r="G232" t="str">
        <f t="shared" si="7"/>
        <v>30</v>
      </c>
    </row>
    <row r="233" spans="1:7" ht="20.399999999999999">
      <c r="A233" s="403" t="s">
        <v>27939</v>
      </c>
      <c r="B233">
        <v>23200</v>
      </c>
      <c r="C233" t="s">
        <v>27940</v>
      </c>
      <c r="D233">
        <v>442</v>
      </c>
      <c r="F233" s="415" t="e">
        <f t="shared" si="6"/>
        <v>#VALUE!</v>
      </c>
      <c r="G233" t="str">
        <f t="shared" si="7"/>
        <v>30</v>
      </c>
    </row>
    <row r="234" spans="1:7" ht="20.399999999999999">
      <c r="A234" s="403" t="s">
        <v>530</v>
      </c>
      <c r="B234">
        <v>3400</v>
      </c>
      <c r="C234" t="s">
        <v>531</v>
      </c>
      <c r="D234">
        <v>375</v>
      </c>
      <c r="F234" s="415" t="e">
        <f t="shared" si="6"/>
        <v>#VALUE!</v>
      </c>
      <c r="G234" t="str">
        <f t="shared" si="7"/>
        <v>12</v>
      </c>
    </row>
    <row r="235" spans="1:7" ht="20.399999999999999">
      <c r="A235" s="403" t="s">
        <v>27941</v>
      </c>
      <c r="B235">
        <v>4700</v>
      </c>
      <c r="C235" t="s">
        <v>27942</v>
      </c>
      <c r="D235">
        <v>355</v>
      </c>
      <c r="E235" s="404">
        <v>171115982</v>
      </c>
      <c r="F235" s="415" t="str">
        <f t="shared" si="6"/>
        <v>Í1+/ÆÈ2XÎ</v>
      </c>
      <c r="G235" t="str">
        <f t="shared" si="7"/>
        <v>38</v>
      </c>
    </row>
    <row r="236" spans="1:7" ht="20.399999999999999">
      <c r="A236" s="403" t="s">
        <v>27943</v>
      </c>
      <c r="B236">
        <v>3400</v>
      </c>
      <c r="C236" t="s">
        <v>27944</v>
      </c>
      <c r="D236">
        <v>540</v>
      </c>
      <c r="F236" s="415" t="e">
        <f t="shared" si="6"/>
        <v>#VALUE!</v>
      </c>
      <c r="G236" t="str">
        <f t="shared" si="7"/>
        <v>38</v>
      </c>
    </row>
    <row r="237" spans="1:7" ht="20.399999999999999">
      <c r="A237" s="403" t="s">
        <v>27945</v>
      </c>
      <c r="B237">
        <v>4700</v>
      </c>
      <c r="C237" t="s">
        <v>27946</v>
      </c>
      <c r="D237">
        <v>106</v>
      </c>
      <c r="E237" s="404">
        <v>171113988</v>
      </c>
      <c r="F237" s="415" t="str">
        <f t="shared" si="6"/>
        <v>Í1+-ÆÈ8vÎ</v>
      </c>
      <c r="G237" t="str">
        <f t="shared" si="7"/>
        <v>32</v>
      </c>
    </row>
    <row r="238" spans="1:7" ht="20.399999999999999">
      <c r="A238" s="403" t="s">
        <v>27947</v>
      </c>
      <c r="B238">
        <v>21600</v>
      </c>
      <c r="C238" t="s">
        <v>27948</v>
      </c>
      <c r="D238">
        <v>202</v>
      </c>
      <c r="E238" s="404">
        <v>171111894</v>
      </c>
      <c r="F238" s="415" t="str">
        <f t="shared" si="6"/>
        <v>Í1++yÈ44Î</v>
      </c>
      <c r="G238" t="str">
        <f t="shared" si="7"/>
        <v>24</v>
      </c>
    </row>
    <row r="239" spans="1:7" ht="20.399999999999999">
      <c r="A239" s="403" t="s">
        <v>27949</v>
      </c>
      <c r="B239">
        <v>28000</v>
      </c>
      <c r="C239" t="s">
        <v>27950</v>
      </c>
      <c r="D239">
        <v>180</v>
      </c>
      <c r="E239" s="404">
        <v>171116779</v>
      </c>
      <c r="F239" s="415" t="str">
        <f t="shared" si="6"/>
        <v>Í1+0mÈ91Î</v>
      </c>
      <c r="G239" t="str">
        <f t="shared" si="7"/>
        <v>40</v>
      </c>
    </row>
    <row r="240" spans="1:7" ht="20.399999999999999">
      <c r="A240" s="403" t="s">
        <v>18647</v>
      </c>
      <c r="B240">
        <v>10400</v>
      </c>
      <c r="C240" t="s">
        <v>27951</v>
      </c>
      <c r="D240">
        <v>151</v>
      </c>
      <c r="E240" s="404">
        <v>171115866</v>
      </c>
      <c r="F240" s="415" t="str">
        <f t="shared" si="6"/>
        <v>Í1+/vÈ6@Î</v>
      </c>
      <c r="G240" t="str">
        <f t="shared" si="7"/>
        <v>38</v>
      </c>
    </row>
    <row r="241" spans="1:7" ht="20.399999999999999">
      <c r="A241" s="403" t="s">
        <v>4618</v>
      </c>
      <c r="B241">
        <v>84000</v>
      </c>
      <c r="C241" t="s">
        <v>4619</v>
      </c>
      <c r="D241">
        <v>358</v>
      </c>
      <c r="F241" s="415" t="e">
        <f t="shared" si="6"/>
        <v>#VALUE!</v>
      </c>
      <c r="G241" t="str">
        <f t="shared" si="7"/>
        <v>18</v>
      </c>
    </row>
    <row r="242" spans="1:7" ht="20.399999999999999">
      <c r="A242" s="403" t="s">
        <v>27952</v>
      </c>
      <c r="B242">
        <v>16800</v>
      </c>
      <c r="C242" t="s">
        <v>27953</v>
      </c>
      <c r="D242">
        <v>79</v>
      </c>
      <c r="F242" s="415" t="e">
        <f t="shared" si="6"/>
        <v>#VALUE!</v>
      </c>
      <c r="G242" t="str">
        <f t="shared" si="7"/>
        <v>42</v>
      </c>
    </row>
    <row r="243" spans="1:7" ht="20.399999999999999">
      <c r="A243" s="403" t="s">
        <v>27954</v>
      </c>
      <c r="B243">
        <v>16800</v>
      </c>
      <c r="C243" t="s">
        <v>27955</v>
      </c>
      <c r="D243">
        <v>203</v>
      </c>
      <c r="E243" s="404">
        <v>171114729</v>
      </c>
      <c r="F243" s="415" t="str">
        <f t="shared" si="6"/>
        <v>Í1+.hÈ9~Î</v>
      </c>
      <c r="G243" t="str">
        <f t="shared" si="7"/>
        <v>34</v>
      </c>
    </row>
    <row r="244" spans="1:7" ht="20.399999999999999">
      <c r="A244" s="403" t="s">
        <v>27956</v>
      </c>
      <c r="B244">
        <v>8800</v>
      </c>
      <c r="C244" t="s">
        <v>27957</v>
      </c>
      <c r="D244">
        <v>202</v>
      </c>
      <c r="E244" s="404">
        <v>171114728</v>
      </c>
      <c r="F244" s="415" t="str">
        <f t="shared" si="6"/>
        <v>Í1+.hÈ8xÎ</v>
      </c>
      <c r="G244" t="str">
        <f t="shared" si="7"/>
        <v>34</v>
      </c>
    </row>
    <row r="245" spans="1:7" ht="20.399999999999999">
      <c r="A245" s="403" t="s">
        <v>27958</v>
      </c>
      <c r="B245">
        <v>4700</v>
      </c>
      <c r="C245" t="s">
        <v>27959</v>
      </c>
      <c r="D245">
        <v>126</v>
      </c>
      <c r="E245" s="404">
        <v>171114663</v>
      </c>
      <c r="F245" s="415" t="str">
        <f t="shared" si="6"/>
        <v>Í1+.bÈ3BÎ</v>
      </c>
      <c r="G245" t="str">
        <f t="shared" si="7"/>
        <v>34</v>
      </c>
    </row>
    <row r="246" spans="1:7" ht="20.399999999999999">
      <c r="A246" s="403" t="s">
        <v>27960</v>
      </c>
      <c r="B246">
        <v>45600</v>
      </c>
      <c r="C246" t="s">
        <v>27961</v>
      </c>
      <c r="D246">
        <v>31</v>
      </c>
      <c r="E246" s="404">
        <v>171110749</v>
      </c>
      <c r="F246" s="415" t="str">
        <f t="shared" si="6"/>
        <v>Í1+*jÈ9zÎ</v>
      </c>
      <c r="G246" t="str">
        <f t="shared" si="7"/>
        <v>06</v>
      </c>
    </row>
    <row r="247" spans="1:7" ht="20.399999999999999">
      <c r="A247" s="403" t="s">
        <v>27962</v>
      </c>
      <c r="B247">
        <v>453600</v>
      </c>
      <c r="C247" t="s">
        <v>27963</v>
      </c>
      <c r="D247">
        <v>433</v>
      </c>
      <c r="E247" s="404">
        <v>171111999</v>
      </c>
      <c r="F247" s="415" t="str">
        <f t="shared" si="6"/>
        <v>Í1++ÇÈ9zÎ</v>
      </c>
      <c r="G247" t="str">
        <f t="shared" si="7"/>
        <v>24</v>
      </c>
    </row>
    <row r="248" spans="1:7" ht="20.399999999999999">
      <c r="A248" s="403" t="s">
        <v>10610</v>
      </c>
      <c r="B248">
        <v>36000</v>
      </c>
      <c r="C248" t="s">
        <v>10611</v>
      </c>
      <c r="D248">
        <v>1</v>
      </c>
      <c r="F248" s="415" t="e">
        <f t="shared" si="6"/>
        <v>#VALUE!</v>
      </c>
      <c r="G248" t="str">
        <f t="shared" si="7"/>
        <v>08</v>
      </c>
    </row>
    <row r="249" spans="1:7" ht="20.399999999999999">
      <c r="A249" s="403" t="s">
        <v>27964</v>
      </c>
      <c r="B249">
        <v>16800</v>
      </c>
      <c r="C249" t="s">
        <v>27965</v>
      </c>
      <c r="D249">
        <v>463</v>
      </c>
      <c r="E249" s="404">
        <v>171110745</v>
      </c>
      <c r="F249" s="415" t="str">
        <f t="shared" si="6"/>
        <v>Í1+*jÈ5bÎ</v>
      </c>
      <c r="G249" t="str">
        <f t="shared" si="7"/>
        <v>06</v>
      </c>
    </row>
    <row r="250" spans="1:7" ht="20.399999999999999">
      <c r="A250" s="403" t="s">
        <v>27966</v>
      </c>
      <c r="B250">
        <v>32800</v>
      </c>
      <c r="C250" t="s">
        <v>27967</v>
      </c>
      <c r="D250">
        <v>569</v>
      </c>
      <c r="F250" s="415" t="e">
        <f t="shared" si="6"/>
        <v>#VALUE!</v>
      </c>
      <c r="G250" t="str">
        <f t="shared" si="7"/>
        <v>30</v>
      </c>
    </row>
    <row r="251" spans="1:7" ht="20.399999999999999">
      <c r="A251" s="403" t="s">
        <v>27968</v>
      </c>
      <c r="B251">
        <v>16800</v>
      </c>
      <c r="C251" t="s">
        <v>27969</v>
      </c>
      <c r="D251">
        <v>567</v>
      </c>
      <c r="F251" s="415" t="e">
        <f t="shared" si="6"/>
        <v>#VALUE!</v>
      </c>
      <c r="G251" t="str">
        <f t="shared" si="7"/>
        <v>38</v>
      </c>
    </row>
    <row r="252" spans="1:7" ht="20.399999999999999">
      <c r="A252" s="403" t="s">
        <v>27970</v>
      </c>
      <c r="B252">
        <v>16800</v>
      </c>
      <c r="C252" t="s">
        <v>27971</v>
      </c>
      <c r="D252">
        <v>568</v>
      </c>
      <c r="F252" s="415" t="e">
        <f t="shared" si="6"/>
        <v>#VALUE!</v>
      </c>
      <c r="G252" t="str">
        <f t="shared" si="7"/>
        <v>38</v>
      </c>
    </row>
    <row r="253" spans="1:7" ht="20.399999999999999">
      <c r="A253" s="403" t="s">
        <v>27972</v>
      </c>
      <c r="B253">
        <v>48800</v>
      </c>
      <c r="C253" t="s">
        <v>579</v>
      </c>
      <c r="D253">
        <v>168</v>
      </c>
      <c r="F253" s="415" t="e">
        <f t="shared" si="6"/>
        <v>#VALUE!</v>
      </c>
      <c r="G253" t="str">
        <f t="shared" si="7"/>
        <v>12</v>
      </c>
    </row>
    <row r="254" spans="1:7" ht="20.399999999999999">
      <c r="A254" s="403" t="s">
        <v>4608</v>
      </c>
      <c r="B254">
        <v>13600</v>
      </c>
      <c r="C254" t="s">
        <v>4609</v>
      </c>
      <c r="D254">
        <v>201</v>
      </c>
      <c r="F254" s="415" t="e">
        <f t="shared" si="6"/>
        <v>#VALUE!</v>
      </c>
      <c r="G254" t="str">
        <f t="shared" si="7"/>
        <v>18</v>
      </c>
    </row>
    <row r="255" spans="1:7" ht="20.399999999999999">
      <c r="A255" s="403" t="s">
        <v>27973</v>
      </c>
      <c r="B255">
        <v>29600</v>
      </c>
      <c r="C255" t="s">
        <v>27974</v>
      </c>
      <c r="D255">
        <v>77</v>
      </c>
      <c r="E255" s="404">
        <v>171113984</v>
      </c>
      <c r="F255" s="415" t="str">
        <f t="shared" si="6"/>
        <v>Í1+-ÆÈ4^Î</v>
      </c>
      <c r="G255" t="str">
        <f t="shared" si="7"/>
        <v>32</v>
      </c>
    </row>
    <row r="256" spans="1:7" ht="20.399999999999999">
      <c r="A256" s="403" t="s">
        <v>27975</v>
      </c>
      <c r="B256">
        <v>16800</v>
      </c>
      <c r="C256" t="s">
        <v>27976</v>
      </c>
      <c r="D256">
        <v>257</v>
      </c>
      <c r="E256" s="404">
        <v>171114195</v>
      </c>
      <c r="F256" s="415" t="str">
        <f t="shared" si="6"/>
        <v>Í1+.3È5`Î</v>
      </c>
      <c r="G256" t="str">
        <f t="shared" si="7"/>
        <v>32</v>
      </c>
    </row>
    <row r="257" spans="1:7" ht="20.399999999999999">
      <c r="A257" s="403" t="s">
        <v>27977</v>
      </c>
      <c r="B257">
        <v>12000</v>
      </c>
      <c r="C257" t="s">
        <v>27978</v>
      </c>
      <c r="D257">
        <v>250</v>
      </c>
      <c r="E257" s="404">
        <v>171114189</v>
      </c>
      <c r="F257" s="415" t="str">
        <f t="shared" si="6"/>
        <v>Í1+.2È9tÎ</v>
      </c>
      <c r="G257" t="str">
        <f t="shared" si="7"/>
        <v>32</v>
      </c>
    </row>
    <row r="258" spans="1:7" ht="20.399999999999999">
      <c r="A258" s="403" t="s">
        <v>27979</v>
      </c>
      <c r="B258">
        <v>7200</v>
      </c>
      <c r="C258" t="s">
        <v>27980</v>
      </c>
      <c r="D258">
        <v>410</v>
      </c>
      <c r="E258" s="404">
        <v>171116010</v>
      </c>
      <c r="F258" s="415" t="str">
        <f t="shared" si="6"/>
        <v>Í1+0!È0gÎ</v>
      </c>
      <c r="G258" t="str">
        <f t="shared" si="7"/>
        <v>38</v>
      </c>
    </row>
    <row r="259" spans="1:7" ht="20.399999999999999">
      <c r="A259" s="403" t="s">
        <v>27981</v>
      </c>
      <c r="B259">
        <v>16800</v>
      </c>
      <c r="C259" t="s">
        <v>27982</v>
      </c>
      <c r="D259">
        <v>412</v>
      </c>
      <c r="E259" s="404">
        <v>171116088</v>
      </c>
      <c r="F259" s="415" t="str">
        <f t="shared" ref="F259:F322" si="8">Code128(E259)</f>
        <v>Í1+0(È8LÎ</v>
      </c>
      <c r="G259" t="str">
        <f t="shared" ref="G259:G322" si="9">LEFT(C259,2)</f>
        <v>38</v>
      </c>
    </row>
    <row r="260" spans="1:7" ht="20.399999999999999">
      <c r="A260" s="403" t="s">
        <v>27983</v>
      </c>
      <c r="B260">
        <v>15200</v>
      </c>
      <c r="C260" t="s">
        <v>27984</v>
      </c>
      <c r="D260">
        <v>581</v>
      </c>
      <c r="F260" s="415" t="e">
        <f t="shared" si="8"/>
        <v>#VALUE!</v>
      </c>
      <c r="G260" t="str">
        <f t="shared" si="9"/>
        <v>42</v>
      </c>
    </row>
    <row r="261" spans="1:7" ht="20.399999999999999">
      <c r="A261" s="403" t="s">
        <v>27985</v>
      </c>
      <c r="B261">
        <v>3400</v>
      </c>
      <c r="C261" t="s">
        <v>27986</v>
      </c>
      <c r="D261">
        <v>351</v>
      </c>
      <c r="E261" s="404">
        <v>171115979</v>
      </c>
      <c r="F261" s="415" t="str">
        <f t="shared" si="8"/>
        <v>Í1+/ÅÈ9~Î</v>
      </c>
      <c r="G261" t="str">
        <f t="shared" si="9"/>
        <v>38</v>
      </c>
    </row>
    <row r="262" spans="1:7" ht="20.399999999999999">
      <c r="A262" s="403" t="s">
        <v>27987</v>
      </c>
      <c r="B262">
        <v>8800</v>
      </c>
      <c r="C262" t="s">
        <v>27988</v>
      </c>
      <c r="D262">
        <v>491</v>
      </c>
      <c r="F262" s="415" t="e">
        <f t="shared" si="8"/>
        <v>#VALUE!</v>
      </c>
      <c r="G262" t="str">
        <f t="shared" si="9"/>
        <v>34</v>
      </c>
    </row>
    <row r="263" spans="1:7" ht="20.399999999999999">
      <c r="A263" s="403" t="s">
        <v>27989</v>
      </c>
      <c r="B263">
        <v>69600</v>
      </c>
      <c r="C263" t="s">
        <v>27990</v>
      </c>
      <c r="D263">
        <v>50</v>
      </c>
      <c r="E263" s="404">
        <v>171114091</v>
      </c>
      <c r="F263" s="415" t="str">
        <f t="shared" si="8"/>
        <v>Í1+.)È1ÂÎ</v>
      </c>
      <c r="G263" t="str">
        <f t="shared" si="9"/>
        <v>32</v>
      </c>
    </row>
    <row r="264" spans="1:7" ht="20.399999999999999">
      <c r="A264" s="403" t="s">
        <v>27991</v>
      </c>
      <c r="B264">
        <v>24800</v>
      </c>
      <c r="C264" t="s">
        <v>27992</v>
      </c>
      <c r="D264">
        <v>66</v>
      </c>
      <c r="E264" s="404">
        <v>171114095</v>
      </c>
      <c r="F264" s="415" t="str">
        <f t="shared" si="8"/>
        <v>Í1+.)È58Î</v>
      </c>
      <c r="G264" t="str">
        <f t="shared" si="9"/>
        <v>32</v>
      </c>
    </row>
    <row r="265" spans="1:7" ht="20.399999999999999">
      <c r="A265" s="403" t="s">
        <v>17325</v>
      </c>
      <c r="B265">
        <v>20000</v>
      </c>
      <c r="C265" t="s">
        <v>27993</v>
      </c>
      <c r="D265">
        <v>59</v>
      </c>
      <c r="F265" s="415" t="e">
        <f t="shared" si="8"/>
        <v>#VALUE!</v>
      </c>
      <c r="G265" t="str">
        <f t="shared" si="9"/>
        <v>30</v>
      </c>
    </row>
    <row r="266" spans="1:7" ht="20.399999999999999">
      <c r="A266" s="403" t="s">
        <v>860</v>
      </c>
      <c r="B266">
        <v>12000</v>
      </c>
      <c r="C266" t="s">
        <v>861</v>
      </c>
      <c r="D266">
        <v>37</v>
      </c>
      <c r="F266" s="415" t="e">
        <f t="shared" si="8"/>
        <v>#VALUE!</v>
      </c>
      <c r="G266" t="str">
        <f t="shared" si="9"/>
        <v>18</v>
      </c>
    </row>
    <row r="267" spans="1:7" ht="20.399999999999999">
      <c r="A267" s="403" t="s">
        <v>27994</v>
      </c>
      <c r="B267">
        <v>149600</v>
      </c>
      <c r="C267" t="s">
        <v>27995</v>
      </c>
      <c r="D267">
        <v>206</v>
      </c>
      <c r="E267" s="404">
        <v>171112134</v>
      </c>
      <c r="F267" s="415" t="str">
        <f t="shared" si="8"/>
        <v>Í1+,-È4&lt;Î</v>
      </c>
      <c r="G267" t="str">
        <f t="shared" si="9"/>
        <v>24</v>
      </c>
    </row>
    <row r="268" spans="1:7" ht="20.399999999999999">
      <c r="A268" s="403" t="s">
        <v>27996</v>
      </c>
      <c r="B268">
        <v>3400</v>
      </c>
      <c r="C268" t="s">
        <v>27997</v>
      </c>
      <c r="D268">
        <v>45</v>
      </c>
      <c r="F268" s="415" t="e">
        <f t="shared" si="8"/>
        <v>#VALUE!</v>
      </c>
      <c r="G268" t="str">
        <f t="shared" si="9"/>
        <v>42</v>
      </c>
    </row>
    <row r="269" spans="1:7" ht="20.399999999999999">
      <c r="A269" s="403" t="s">
        <v>27998</v>
      </c>
      <c r="B269">
        <v>24800</v>
      </c>
      <c r="C269" t="s">
        <v>27999</v>
      </c>
      <c r="D269">
        <v>48</v>
      </c>
      <c r="E269" s="404">
        <v>171114089</v>
      </c>
      <c r="F269" s="415" t="str">
        <f t="shared" si="8"/>
        <v>Í1+.(È9LÎ</v>
      </c>
      <c r="G269" t="str">
        <f t="shared" si="9"/>
        <v>32</v>
      </c>
    </row>
    <row r="270" spans="1:7" ht="20.399999999999999">
      <c r="A270" s="403" t="s">
        <v>28000</v>
      </c>
      <c r="B270">
        <v>88800</v>
      </c>
      <c r="C270" t="s">
        <v>28001</v>
      </c>
      <c r="D270">
        <v>119</v>
      </c>
      <c r="E270" s="404">
        <v>171111813</v>
      </c>
      <c r="F270" s="415" t="str">
        <f t="shared" si="8"/>
        <v>Í1++qÈ3uÎ</v>
      </c>
      <c r="G270" t="str">
        <f t="shared" si="9"/>
        <v>24</v>
      </c>
    </row>
    <row r="271" spans="1:7" ht="20.399999999999999">
      <c r="A271" s="403" t="s">
        <v>28002</v>
      </c>
      <c r="B271">
        <v>183200</v>
      </c>
      <c r="C271" t="s">
        <v>28003</v>
      </c>
      <c r="D271">
        <v>60</v>
      </c>
      <c r="E271" s="404">
        <v>171111268</v>
      </c>
      <c r="F271" s="415" t="str">
        <f t="shared" si="8"/>
        <v>Í1++:È8ÉÎ</v>
      </c>
      <c r="G271" t="str">
        <f t="shared" si="9"/>
        <v>26</v>
      </c>
    </row>
    <row r="272" spans="1:7" ht="20.399999999999999">
      <c r="A272" s="403" t="s">
        <v>28004</v>
      </c>
      <c r="B272">
        <v>34400</v>
      </c>
      <c r="C272" t="s">
        <v>28005</v>
      </c>
      <c r="D272">
        <v>339</v>
      </c>
      <c r="F272" s="415" t="e">
        <f t="shared" si="8"/>
        <v>#VALUE!</v>
      </c>
      <c r="G272" t="str">
        <f t="shared" si="9"/>
        <v>30</v>
      </c>
    </row>
    <row r="273" spans="1:7" ht="20.399999999999999">
      <c r="A273" s="403" t="s">
        <v>28006</v>
      </c>
      <c r="B273">
        <v>68000</v>
      </c>
      <c r="C273" t="s">
        <v>1230</v>
      </c>
      <c r="D273">
        <v>257</v>
      </c>
      <c r="F273" s="415" t="e">
        <f t="shared" si="8"/>
        <v>#VALUE!</v>
      </c>
      <c r="G273" t="str">
        <f t="shared" si="9"/>
        <v>12</v>
      </c>
    </row>
    <row r="274" spans="1:7" ht="20.399999999999999">
      <c r="A274" s="403" t="s">
        <v>28007</v>
      </c>
      <c r="B274">
        <v>50400</v>
      </c>
      <c r="C274" t="s">
        <v>28008</v>
      </c>
      <c r="D274">
        <v>275</v>
      </c>
      <c r="E274" s="404">
        <v>171110497</v>
      </c>
      <c r="F274" s="415" t="str">
        <f t="shared" si="8"/>
        <v>Í1+*QÈ7qÎ</v>
      </c>
      <c r="G274" t="str">
        <f t="shared" si="9"/>
        <v>06</v>
      </c>
    </row>
    <row r="275" spans="1:7" ht="20.399999999999999">
      <c r="A275" s="403" t="s">
        <v>28009</v>
      </c>
      <c r="B275">
        <v>20000</v>
      </c>
      <c r="C275" t="s">
        <v>1232</v>
      </c>
      <c r="D275">
        <v>259</v>
      </c>
      <c r="F275" s="415" t="e">
        <f t="shared" si="8"/>
        <v>#VALUE!</v>
      </c>
      <c r="G275" t="str">
        <f t="shared" si="9"/>
        <v>12</v>
      </c>
    </row>
    <row r="276" spans="1:7" ht="20.399999999999999">
      <c r="A276" s="403" t="s">
        <v>28010</v>
      </c>
      <c r="B276">
        <v>39200</v>
      </c>
      <c r="C276" t="s">
        <v>28011</v>
      </c>
      <c r="D276">
        <v>248</v>
      </c>
      <c r="E276" s="404">
        <v>171112135</v>
      </c>
      <c r="F276" s="415" t="str">
        <f t="shared" si="8"/>
        <v>Í1+,-È5BÎ</v>
      </c>
      <c r="G276" t="str">
        <f t="shared" si="9"/>
        <v>24</v>
      </c>
    </row>
    <row r="277" spans="1:7" ht="20.399999999999999">
      <c r="A277" s="403" t="s">
        <v>28012</v>
      </c>
      <c r="B277">
        <v>39200</v>
      </c>
      <c r="C277" t="s">
        <v>28013</v>
      </c>
      <c r="D277">
        <v>419</v>
      </c>
      <c r="E277" s="404">
        <v>171110861</v>
      </c>
      <c r="F277" s="415" t="str">
        <f t="shared" si="8"/>
        <v>Í1+*vÈ1zÎ</v>
      </c>
      <c r="G277" t="str">
        <f t="shared" si="9"/>
        <v>06</v>
      </c>
    </row>
    <row r="278" spans="1:7" ht="20.399999999999999">
      <c r="A278" s="403" t="s">
        <v>28014</v>
      </c>
      <c r="B278">
        <v>31200</v>
      </c>
      <c r="C278" t="s">
        <v>28015</v>
      </c>
      <c r="D278">
        <v>102</v>
      </c>
      <c r="E278" s="404">
        <v>171110848</v>
      </c>
      <c r="F278" s="415" t="str">
        <f t="shared" si="8"/>
        <v>Í1+*tÈ85Î</v>
      </c>
      <c r="G278" t="str">
        <f t="shared" si="9"/>
        <v>06</v>
      </c>
    </row>
    <row r="279" spans="1:7" ht="20.399999999999999">
      <c r="A279" s="403" t="s">
        <v>28016</v>
      </c>
      <c r="B279">
        <v>109600</v>
      </c>
      <c r="C279" t="s">
        <v>28017</v>
      </c>
      <c r="D279">
        <v>505</v>
      </c>
      <c r="E279" s="404">
        <v>171109607</v>
      </c>
      <c r="F279" s="415" t="str">
        <f t="shared" si="8"/>
        <v>Í1+)\È73Î</v>
      </c>
      <c r="G279" t="str">
        <f t="shared" si="9"/>
        <v>36</v>
      </c>
    </row>
    <row r="280" spans="1:7" ht="20.399999999999999">
      <c r="A280" s="403" t="s">
        <v>28018</v>
      </c>
      <c r="B280">
        <v>7200</v>
      </c>
      <c r="C280" t="s">
        <v>28019</v>
      </c>
      <c r="D280">
        <v>209</v>
      </c>
      <c r="E280" s="404">
        <v>171115897</v>
      </c>
      <c r="F280" s="415" t="str">
        <f t="shared" si="8"/>
        <v>Í1+/yÈ7RÎ</v>
      </c>
      <c r="G280" t="str">
        <f t="shared" si="9"/>
        <v>38</v>
      </c>
    </row>
    <row r="281" spans="1:7" ht="20.399999999999999">
      <c r="A281" s="403" t="s">
        <v>28020</v>
      </c>
      <c r="B281">
        <v>26400</v>
      </c>
      <c r="C281" t="s">
        <v>28021</v>
      </c>
      <c r="D281">
        <v>217</v>
      </c>
      <c r="E281" s="404">
        <v>171116068</v>
      </c>
      <c r="F281" s="415" t="str">
        <f t="shared" si="8"/>
        <v>Í1+0&amp;È8DÎ</v>
      </c>
      <c r="G281" t="str">
        <f t="shared" si="9"/>
        <v>38</v>
      </c>
    </row>
    <row r="282" spans="1:7" ht="20.399999999999999">
      <c r="A282" s="403" t="s">
        <v>28022</v>
      </c>
      <c r="B282">
        <v>3400</v>
      </c>
      <c r="C282" t="s">
        <v>28023</v>
      </c>
      <c r="D282">
        <v>208</v>
      </c>
      <c r="E282" s="404">
        <v>171115896</v>
      </c>
      <c r="F282" s="415" t="str">
        <f t="shared" si="8"/>
        <v>Í1+/yÈ6LÎ</v>
      </c>
      <c r="G282" t="str">
        <f t="shared" si="9"/>
        <v>38</v>
      </c>
    </row>
    <row r="283" spans="1:7" ht="20.399999999999999">
      <c r="A283" s="403" t="s">
        <v>28024</v>
      </c>
      <c r="B283">
        <v>77600</v>
      </c>
      <c r="C283" t="s">
        <v>28025</v>
      </c>
      <c r="D283">
        <v>201</v>
      </c>
      <c r="E283" s="404">
        <v>171111199</v>
      </c>
      <c r="F283" s="415" t="str">
        <f t="shared" si="8"/>
        <v>Í1++3È9oÎ</v>
      </c>
      <c r="G283" t="str">
        <f t="shared" si="9"/>
        <v>26</v>
      </c>
    </row>
    <row r="284" spans="1:7" ht="20.399999999999999">
      <c r="A284" s="403" t="s">
        <v>28026</v>
      </c>
      <c r="B284">
        <v>23200</v>
      </c>
      <c r="C284" t="s">
        <v>28027</v>
      </c>
      <c r="D284">
        <v>206</v>
      </c>
      <c r="E284" s="404">
        <v>171114732</v>
      </c>
      <c r="F284" s="415" t="str">
        <f t="shared" si="8"/>
        <v>Í1+.iÈ2XÎ</v>
      </c>
      <c r="G284" t="str">
        <f t="shared" si="9"/>
        <v>34</v>
      </c>
    </row>
    <row r="285" spans="1:7" ht="20.399999999999999">
      <c r="A285" s="403" t="s">
        <v>28028</v>
      </c>
      <c r="B285">
        <v>4700</v>
      </c>
      <c r="C285" t="s">
        <v>28029</v>
      </c>
      <c r="D285">
        <v>569</v>
      </c>
      <c r="F285" s="415" t="e">
        <f t="shared" si="8"/>
        <v>#VALUE!</v>
      </c>
      <c r="G285" t="str">
        <f t="shared" si="9"/>
        <v>34</v>
      </c>
    </row>
    <row r="286" spans="1:7" ht="20.399999999999999">
      <c r="A286" s="403" t="s">
        <v>28030</v>
      </c>
      <c r="B286">
        <v>4700</v>
      </c>
      <c r="C286" t="s">
        <v>28031</v>
      </c>
      <c r="D286">
        <v>512</v>
      </c>
      <c r="E286" s="404">
        <v>171109600</v>
      </c>
      <c r="F286" s="415" t="str">
        <f t="shared" si="8"/>
        <v>Í1+)\È0pÎ</v>
      </c>
      <c r="G286" t="str">
        <f t="shared" si="9"/>
        <v>36</v>
      </c>
    </row>
    <row r="287" spans="1:7" ht="20.399999999999999">
      <c r="A287" s="403" t="s">
        <v>28032</v>
      </c>
      <c r="B287">
        <v>7200</v>
      </c>
      <c r="C287" t="s">
        <v>28033</v>
      </c>
      <c r="D287">
        <v>507</v>
      </c>
      <c r="E287" s="404">
        <v>171109605</v>
      </c>
      <c r="F287" s="415" t="str">
        <f t="shared" si="8"/>
        <v>Í1+)\È5'Î</v>
      </c>
      <c r="G287" t="str">
        <f t="shared" si="9"/>
        <v>36</v>
      </c>
    </row>
    <row r="288" spans="1:7" ht="20.399999999999999">
      <c r="A288" s="403" t="s">
        <v>28034</v>
      </c>
      <c r="B288">
        <v>7200</v>
      </c>
      <c r="C288" t="s">
        <v>28035</v>
      </c>
      <c r="D288">
        <v>509</v>
      </c>
      <c r="E288" s="404">
        <v>171109603</v>
      </c>
      <c r="F288" s="415" t="str">
        <f t="shared" si="8"/>
        <v>Í1+)\È3ÆÎ</v>
      </c>
      <c r="G288" t="str">
        <f t="shared" si="9"/>
        <v>36</v>
      </c>
    </row>
    <row r="289" spans="1:7" ht="20.399999999999999">
      <c r="A289" s="403" t="s">
        <v>28036</v>
      </c>
      <c r="B289">
        <v>7200</v>
      </c>
      <c r="C289" t="s">
        <v>28037</v>
      </c>
      <c r="D289">
        <v>592</v>
      </c>
      <c r="F289" s="415" t="e">
        <f t="shared" si="8"/>
        <v>#VALUE!</v>
      </c>
      <c r="G289" t="str">
        <f t="shared" si="9"/>
        <v>34</v>
      </c>
    </row>
    <row r="290" spans="1:7" ht="20.399999999999999">
      <c r="A290" s="403" t="s">
        <v>28038</v>
      </c>
      <c r="B290">
        <v>3400</v>
      </c>
      <c r="C290" t="s">
        <v>28039</v>
      </c>
      <c r="D290">
        <v>589</v>
      </c>
      <c r="F290" s="415" t="e">
        <f t="shared" si="8"/>
        <v>#VALUE!</v>
      </c>
      <c r="G290" t="str">
        <f t="shared" si="9"/>
        <v>34</v>
      </c>
    </row>
    <row r="291" spans="1:7" ht="20.399999999999999">
      <c r="A291" s="403" t="s">
        <v>28040</v>
      </c>
      <c r="B291">
        <v>37600</v>
      </c>
      <c r="C291" t="s">
        <v>28041</v>
      </c>
      <c r="D291">
        <v>168</v>
      </c>
      <c r="F291" s="415" t="e">
        <f t="shared" si="8"/>
        <v>#VALUE!</v>
      </c>
      <c r="G291" t="str">
        <f t="shared" si="9"/>
        <v>30</v>
      </c>
    </row>
    <row r="292" spans="1:7" ht="20.399999999999999">
      <c r="A292" s="403" t="s">
        <v>759</v>
      </c>
      <c r="B292">
        <v>37600</v>
      </c>
      <c r="C292" t="s">
        <v>760</v>
      </c>
      <c r="D292">
        <v>169</v>
      </c>
      <c r="F292" s="415" t="e">
        <f t="shared" si="8"/>
        <v>#VALUE!</v>
      </c>
      <c r="G292" t="str">
        <f t="shared" si="9"/>
        <v>18</v>
      </c>
    </row>
    <row r="293" spans="1:7" ht="20.399999999999999">
      <c r="A293" s="403" t="s">
        <v>28042</v>
      </c>
      <c r="B293">
        <v>20000</v>
      </c>
      <c r="C293" t="s">
        <v>28043</v>
      </c>
      <c r="D293">
        <v>245</v>
      </c>
      <c r="E293" s="404">
        <v>171114767</v>
      </c>
      <c r="F293" s="415" t="str">
        <f t="shared" si="8"/>
        <v>Í1+.lÈ7ÆÎ</v>
      </c>
      <c r="G293" t="str">
        <f t="shared" si="9"/>
        <v>34</v>
      </c>
    </row>
    <row r="294" spans="1:7" ht="20.399999999999999">
      <c r="A294" s="403" t="s">
        <v>28044</v>
      </c>
      <c r="B294">
        <v>21600</v>
      </c>
      <c r="C294" t="s">
        <v>28045</v>
      </c>
      <c r="D294">
        <v>11</v>
      </c>
      <c r="E294" s="404">
        <v>171111871</v>
      </c>
      <c r="F294" s="415" t="str">
        <f t="shared" si="8"/>
        <v>Í1++wÈ1ÅÎ</v>
      </c>
      <c r="G294" t="str">
        <f t="shared" si="9"/>
        <v>24</v>
      </c>
    </row>
    <row r="295" spans="1:7" ht="20.399999999999999">
      <c r="A295" s="403" t="s">
        <v>28046</v>
      </c>
      <c r="B295">
        <v>15200</v>
      </c>
      <c r="C295" t="s">
        <v>28047</v>
      </c>
      <c r="D295">
        <v>57</v>
      </c>
      <c r="E295" s="404">
        <v>171115806</v>
      </c>
      <c r="F295" s="415" t="str">
        <f t="shared" si="8"/>
        <v>Í1+/pÈ6(Î</v>
      </c>
      <c r="G295" t="str">
        <f t="shared" si="9"/>
        <v>38</v>
      </c>
    </row>
    <row r="296" spans="1:7" ht="20.399999999999999">
      <c r="A296" s="403" t="s">
        <v>1054</v>
      </c>
      <c r="B296">
        <v>85600</v>
      </c>
      <c r="C296" t="s">
        <v>1055</v>
      </c>
      <c r="D296">
        <v>436</v>
      </c>
      <c r="F296" s="415" t="e">
        <f t="shared" si="8"/>
        <v>#VALUE!</v>
      </c>
      <c r="G296" t="str">
        <f t="shared" si="9"/>
        <v>18</v>
      </c>
    </row>
    <row r="297" spans="1:7" ht="20.399999999999999">
      <c r="A297" s="403" t="s">
        <v>5366</v>
      </c>
      <c r="B297">
        <v>3400</v>
      </c>
      <c r="C297" t="s">
        <v>28048</v>
      </c>
      <c r="D297">
        <v>19</v>
      </c>
      <c r="E297" s="404">
        <v>171114024</v>
      </c>
      <c r="F297" s="415" t="str">
        <f t="shared" si="8"/>
        <v>Í1+."È4}Î</v>
      </c>
      <c r="G297" t="str">
        <f t="shared" si="9"/>
        <v>32</v>
      </c>
    </row>
    <row r="298" spans="1:7" ht="20.399999999999999">
      <c r="A298" s="403" t="s">
        <v>28049</v>
      </c>
      <c r="B298">
        <v>3400</v>
      </c>
      <c r="C298" t="s">
        <v>28050</v>
      </c>
      <c r="D298">
        <v>533</v>
      </c>
      <c r="F298" s="415" t="e">
        <f t="shared" si="8"/>
        <v>#VALUE!</v>
      </c>
      <c r="G298" t="str">
        <f t="shared" si="9"/>
        <v>34</v>
      </c>
    </row>
    <row r="299" spans="1:7" ht="20.399999999999999">
      <c r="A299" s="403" t="s">
        <v>28051</v>
      </c>
      <c r="B299">
        <v>42400</v>
      </c>
      <c r="C299" t="s">
        <v>28052</v>
      </c>
      <c r="D299">
        <v>534</v>
      </c>
      <c r="F299" s="415" t="e">
        <f t="shared" si="8"/>
        <v>#VALUE!</v>
      </c>
      <c r="G299" t="str">
        <f t="shared" si="9"/>
        <v>34</v>
      </c>
    </row>
    <row r="300" spans="1:7" ht="20.399999999999999">
      <c r="A300" s="403" t="s">
        <v>28053</v>
      </c>
      <c r="B300">
        <v>4700</v>
      </c>
      <c r="C300" t="s">
        <v>28054</v>
      </c>
      <c r="D300">
        <v>45</v>
      </c>
      <c r="E300" s="404">
        <v>171114586</v>
      </c>
      <c r="F300" s="415" t="str">
        <f t="shared" si="8"/>
        <v>Í1+.ZÈ64Î</v>
      </c>
      <c r="G300" t="str">
        <f t="shared" si="9"/>
        <v>34</v>
      </c>
    </row>
    <row r="301" spans="1:7" ht="20.399999999999999">
      <c r="A301" s="403" t="s">
        <v>28055</v>
      </c>
      <c r="B301">
        <v>21600</v>
      </c>
      <c r="C301" t="s">
        <v>28056</v>
      </c>
      <c r="D301">
        <v>8</v>
      </c>
      <c r="E301" s="404">
        <v>171115783</v>
      </c>
      <c r="F301" s="415" t="str">
        <f t="shared" si="8"/>
        <v>Í1+/nÈ3uÎ</v>
      </c>
      <c r="G301" t="str">
        <f t="shared" si="9"/>
        <v>38</v>
      </c>
    </row>
    <row r="302" spans="1:7" ht="20.399999999999999">
      <c r="A302" s="403" t="s">
        <v>28057</v>
      </c>
      <c r="B302">
        <v>29600</v>
      </c>
      <c r="C302" t="s">
        <v>28058</v>
      </c>
      <c r="D302">
        <v>278</v>
      </c>
      <c r="E302" s="404">
        <v>171111169</v>
      </c>
      <c r="F302" s="415" t="str">
        <f t="shared" si="8"/>
        <v>Í1++0È9cÎ</v>
      </c>
      <c r="G302" t="str">
        <f t="shared" si="9"/>
        <v>26</v>
      </c>
    </row>
    <row r="303" spans="1:7" ht="20.399999999999999">
      <c r="A303" s="403" t="s">
        <v>28059</v>
      </c>
      <c r="B303">
        <v>28000</v>
      </c>
      <c r="C303" t="s">
        <v>28060</v>
      </c>
      <c r="D303">
        <v>571</v>
      </c>
      <c r="F303" s="415" t="e">
        <f t="shared" si="8"/>
        <v>#VALUE!</v>
      </c>
      <c r="G303" t="str">
        <f t="shared" si="9"/>
        <v>06</v>
      </c>
    </row>
    <row r="304" spans="1:7" ht="20.399999999999999">
      <c r="A304" s="403" t="s">
        <v>28061</v>
      </c>
      <c r="B304">
        <v>13600</v>
      </c>
      <c r="C304" t="s">
        <v>28062</v>
      </c>
      <c r="D304">
        <v>386</v>
      </c>
      <c r="E304" s="404">
        <v>171111070</v>
      </c>
      <c r="F304" s="415" t="str">
        <f t="shared" si="8"/>
        <v>Í1++'È0pÎ</v>
      </c>
      <c r="G304" t="str">
        <f t="shared" si="9"/>
        <v>26</v>
      </c>
    </row>
    <row r="305" spans="1:7" ht="20.399999999999999">
      <c r="A305" s="403" t="s">
        <v>28063</v>
      </c>
      <c r="B305">
        <v>80800</v>
      </c>
      <c r="C305" t="s">
        <v>28064</v>
      </c>
      <c r="D305">
        <v>420</v>
      </c>
      <c r="E305" s="404">
        <v>171112182</v>
      </c>
      <c r="F305" s="415" t="str">
        <f t="shared" si="8"/>
        <v>Í1+,2È2DÎ</v>
      </c>
      <c r="G305" t="str">
        <f t="shared" si="9"/>
        <v>24</v>
      </c>
    </row>
    <row r="306" spans="1:7" ht="20.399999999999999">
      <c r="A306" s="403" t="s">
        <v>28065</v>
      </c>
      <c r="B306">
        <v>34400</v>
      </c>
      <c r="C306" t="s">
        <v>28066</v>
      </c>
      <c r="D306">
        <v>78</v>
      </c>
      <c r="F306" s="415" t="e">
        <f t="shared" si="8"/>
        <v>#VALUE!</v>
      </c>
      <c r="G306" t="str">
        <f t="shared" si="9"/>
        <v>42</v>
      </c>
    </row>
    <row r="307" spans="1:7" ht="20.399999999999999">
      <c r="A307" s="403" t="s">
        <v>28067</v>
      </c>
      <c r="B307">
        <v>106400</v>
      </c>
      <c r="C307" t="s">
        <v>28068</v>
      </c>
      <c r="D307">
        <v>388</v>
      </c>
      <c r="F307" s="415" t="e">
        <f t="shared" si="8"/>
        <v>#VALUE!</v>
      </c>
      <c r="G307" t="str">
        <f t="shared" si="9"/>
        <v>42</v>
      </c>
    </row>
    <row r="308" spans="1:7" ht="20.399999999999999">
      <c r="A308" s="403" t="s">
        <v>28069</v>
      </c>
      <c r="B308">
        <v>13600</v>
      </c>
      <c r="C308" t="s">
        <v>28070</v>
      </c>
      <c r="D308">
        <v>17</v>
      </c>
      <c r="F308" s="415" t="e">
        <f t="shared" si="8"/>
        <v>#VALUE!</v>
      </c>
      <c r="G308" t="str">
        <f t="shared" si="9"/>
        <v>42</v>
      </c>
    </row>
    <row r="309" spans="1:7" ht="20.399999999999999">
      <c r="A309" s="403" t="s">
        <v>28071</v>
      </c>
      <c r="B309">
        <v>2100</v>
      </c>
      <c r="C309" t="s">
        <v>28072</v>
      </c>
      <c r="D309">
        <v>282</v>
      </c>
      <c r="E309" s="404">
        <v>171114802</v>
      </c>
      <c r="F309" s="415" t="str">
        <f t="shared" si="8"/>
        <v>Í1+.pÈ2tÎ</v>
      </c>
      <c r="G309" t="str">
        <f t="shared" si="9"/>
        <v>34</v>
      </c>
    </row>
    <row r="310" spans="1:7" ht="20.399999999999999">
      <c r="A310" s="403" t="s">
        <v>28073</v>
      </c>
      <c r="B310">
        <v>7200</v>
      </c>
      <c r="C310" t="s">
        <v>28074</v>
      </c>
      <c r="D310">
        <v>294</v>
      </c>
      <c r="E310" s="404">
        <v>171114814</v>
      </c>
      <c r="F310" s="415" t="str">
        <f t="shared" si="8"/>
        <v>Í1+.qÈ4ÈÎ</v>
      </c>
      <c r="G310" t="str">
        <f t="shared" si="9"/>
        <v>34</v>
      </c>
    </row>
    <row r="311" spans="1:7" ht="20.399999999999999">
      <c r="A311" s="403" t="s">
        <v>660</v>
      </c>
      <c r="B311">
        <v>16800</v>
      </c>
      <c r="C311" t="s">
        <v>661</v>
      </c>
      <c r="D311">
        <v>464</v>
      </c>
      <c r="F311" s="415" t="e">
        <f t="shared" si="8"/>
        <v>#VALUE!</v>
      </c>
      <c r="G311" t="str">
        <f t="shared" si="9"/>
        <v>12</v>
      </c>
    </row>
    <row r="312" spans="1:7" ht="20.399999999999999">
      <c r="A312" s="403" t="s">
        <v>28075</v>
      </c>
      <c r="B312">
        <v>44000</v>
      </c>
      <c r="C312" t="s">
        <v>28076</v>
      </c>
      <c r="D312">
        <v>168</v>
      </c>
      <c r="E312" s="404">
        <v>171110515</v>
      </c>
      <c r="F312" s="415" t="str">
        <f t="shared" si="8"/>
        <v>Í1+*SÈ5mÎ</v>
      </c>
      <c r="G312" t="str">
        <f t="shared" si="9"/>
        <v>06</v>
      </c>
    </row>
    <row r="313" spans="1:7" ht="20.399999999999999">
      <c r="A313" s="403" t="s">
        <v>28077</v>
      </c>
      <c r="B313">
        <v>10400</v>
      </c>
      <c r="C313" t="s">
        <v>28078</v>
      </c>
      <c r="D313">
        <v>52</v>
      </c>
      <c r="E313" s="404">
        <v>171110792</v>
      </c>
      <c r="F313" s="415" t="str">
        <f t="shared" si="8"/>
        <v>Í1+*oÈ2dÎ</v>
      </c>
      <c r="G313" t="str">
        <f t="shared" si="9"/>
        <v>06</v>
      </c>
    </row>
    <row r="314" spans="1:7" ht="20.399999999999999">
      <c r="A314" s="403" t="s">
        <v>28079</v>
      </c>
      <c r="B314">
        <v>28000</v>
      </c>
      <c r="C314" t="s">
        <v>28080</v>
      </c>
      <c r="D314">
        <v>170</v>
      </c>
      <c r="E314" s="404">
        <v>171112096</v>
      </c>
      <c r="F314" s="415" t="str">
        <f t="shared" si="8"/>
        <v>Í1+,)È68Î</v>
      </c>
      <c r="G314" t="str">
        <f t="shared" si="9"/>
        <v>24</v>
      </c>
    </row>
    <row r="315" spans="1:7" ht="20.399999999999999">
      <c r="A315" s="403" t="s">
        <v>28081</v>
      </c>
      <c r="B315">
        <v>15200</v>
      </c>
      <c r="C315" t="s">
        <v>28082</v>
      </c>
      <c r="D315">
        <v>321</v>
      </c>
      <c r="F315" s="415" t="e">
        <f t="shared" si="8"/>
        <v>#VALUE!</v>
      </c>
      <c r="G315" t="str">
        <f t="shared" si="9"/>
        <v>42</v>
      </c>
    </row>
    <row r="316" spans="1:7" ht="20.399999999999999">
      <c r="A316" s="403" t="s">
        <v>2318</v>
      </c>
      <c r="B316">
        <v>24800</v>
      </c>
      <c r="C316" t="s">
        <v>28083</v>
      </c>
      <c r="D316">
        <v>85</v>
      </c>
      <c r="E316" s="404">
        <v>171111256</v>
      </c>
      <c r="F316" s="415" t="str">
        <f t="shared" si="8"/>
        <v>Í1++9È6uÎ</v>
      </c>
      <c r="G316" t="str">
        <f t="shared" si="9"/>
        <v>26</v>
      </c>
    </row>
    <row r="317" spans="1:7" ht="20.399999999999999">
      <c r="A317" s="403" t="s">
        <v>28084</v>
      </c>
      <c r="B317">
        <v>3400</v>
      </c>
      <c r="C317" t="s">
        <v>28085</v>
      </c>
      <c r="D317">
        <v>300</v>
      </c>
      <c r="F317" s="415" t="e">
        <f t="shared" si="8"/>
        <v>#VALUE!</v>
      </c>
      <c r="G317" t="str">
        <f t="shared" si="9"/>
        <v>18</v>
      </c>
    </row>
    <row r="318" spans="1:7" ht="20.399999999999999">
      <c r="A318" s="403" t="s">
        <v>28086</v>
      </c>
      <c r="B318">
        <v>16800</v>
      </c>
      <c r="C318" t="s">
        <v>28087</v>
      </c>
      <c r="D318">
        <v>185</v>
      </c>
      <c r="E318" s="404">
        <v>171115884</v>
      </c>
      <c r="F318" s="415" t="str">
        <f t="shared" si="8"/>
        <v>Í1+/xÈ4&lt;Î</v>
      </c>
      <c r="G318" t="str">
        <f t="shared" si="9"/>
        <v>38</v>
      </c>
    </row>
    <row r="319" spans="1:7" ht="20.399999999999999">
      <c r="A319" s="403" t="s">
        <v>28088</v>
      </c>
      <c r="B319">
        <v>8800</v>
      </c>
      <c r="C319" t="s">
        <v>28089</v>
      </c>
      <c r="D319">
        <v>256</v>
      </c>
      <c r="E319" s="404">
        <v>171115922</v>
      </c>
      <c r="F319" s="415" t="str">
        <f t="shared" si="8"/>
        <v>Í1+/|È2@Î</v>
      </c>
      <c r="G319" t="str">
        <f t="shared" si="9"/>
        <v>38</v>
      </c>
    </row>
    <row r="320" spans="1:7" ht="20.399999999999999">
      <c r="A320" s="403" t="s">
        <v>28090</v>
      </c>
      <c r="B320">
        <v>29600</v>
      </c>
      <c r="C320" t="s">
        <v>28091</v>
      </c>
      <c r="D320">
        <v>29</v>
      </c>
      <c r="E320" s="404">
        <v>171110019</v>
      </c>
      <c r="F320" s="415" t="str">
        <f t="shared" si="8"/>
        <v>Í1+*!È9$Î</v>
      </c>
      <c r="G320" t="str">
        <f t="shared" si="9"/>
        <v>36</v>
      </c>
    </row>
    <row r="321" spans="1:7" ht="20.399999999999999">
      <c r="A321" s="403" t="s">
        <v>28092</v>
      </c>
      <c r="B321">
        <v>15200</v>
      </c>
      <c r="C321" t="s">
        <v>28093</v>
      </c>
      <c r="D321">
        <v>22</v>
      </c>
      <c r="E321" s="404">
        <v>171114565</v>
      </c>
      <c r="F321" s="415" t="str">
        <f t="shared" si="8"/>
        <v>Í1+.XÈ5&amp;Î</v>
      </c>
      <c r="G321" t="str">
        <f t="shared" si="9"/>
        <v>34</v>
      </c>
    </row>
    <row r="322" spans="1:7" ht="20.399999999999999">
      <c r="A322" s="403" t="s">
        <v>28094</v>
      </c>
      <c r="B322">
        <v>12000</v>
      </c>
      <c r="C322" t="s">
        <v>28095</v>
      </c>
      <c r="D322">
        <v>523</v>
      </c>
      <c r="F322" s="415" t="e">
        <f t="shared" si="8"/>
        <v>#VALUE!</v>
      </c>
      <c r="G322" t="str">
        <f t="shared" si="9"/>
        <v>42</v>
      </c>
    </row>
    <row r="323" spans="1:7" ht="20.399999999999999">
      <c r="A323" s="403" t="s">
        <v>28096</v>
      </c>
      <c r="B323">
        <v>23200</v>
      </c>
      <c r="C323" t="s">
        <v>28097</v>
      </c>
      <c r="D323">
        <v>498</v>
      </c>
      <c r="F323" s="415" t="e">
        <f t="shared" ref="F323:F386" si="10">Code128(E323)</f>
        <v>#VALUE!</v>
      </c>
      <c r="G323" t="str">
        <f t="shared" ref="G323:G386" si="11">LEFT(C323,2)</f>
        <v>12</v>
      </c>
    </row>
    <row r="324" spans="1:7" ht="20.399999999999999">
      <c r="A324" s="403" t="s">
        <v>28098</v>
      </c>
      <c r="B324">
        <v>4700</v>
      </c>
      <c r="C324" t="s">
        <v>28099</v>
      </c>
      <c r="D324">
        <v>193</v>
      </c>
      <c r="F324" s="415" t="e">
        <f t="shared" si="10"/>
        <v>#VALUE!</v>
      </c>
      <c r="G324" t="str">
        <f t="shared" si="11"/>
        <v>42</v>
      </c>
    </row>
    <row r="325" spans="1:7" ht="20.399999999999999">
      <c r="A325" s="403" t="s">
        <v>28100</v>
      </c>
      <c r="B325">
        <v>20000</v>
      </c>
      <c r="C325" t="s">
        <v>28101</v>
      </c>
      <c r="D325">
        <v>306</v>
      </c>
      <c r="E325" s="404">
        <v>171114238</v>
      </c>
      <c r="F325" s="415" t="str">
        <f t="shared" si="10"/>
        <v>Í1+.7È8ÆÎ</v>
      </c>
      <c r="G325" t="str">
        <f t="shared" si="11"/>
        <v>32</v>
      </c>
    </row>
    <row r="326" spans="1:7" ht="20.399999999999999">
      <c r="A326" s="403" t="s">
        <v>28102</v>
      </c>
      <c r="B326">
        <v>4700</v>
      </c>
      <c r="C326" t="s">
        <v>28103</v>
      </c>
      <c r="D326">
        <v>3</v>
      </c>
      <c r="F326" s="415" t="e">
        <f t="shared" si="10"/>
        <v>#VALUE!</v>
      </c>
      <c r="G326" t="str">
        <f t="shared" si="11"/>
        <v>42</v>
      </c>
    </row>
    <row r="327" spans="1:7" ht="20.399999999999999">
      <c r="A327" s="403" t="s">
        <v>28104</v>
      </c>
      <c r="B327">
        <v>32800</v>
      </c>
      <c r="C327" t="s">
        <v>28105</v>
      </c>
      <c r="D327">
        <v>161</v>
      </c>
      <c r="E327" s="404">
        <v>171111885</v>
      </c>
      <c r="F327" s="415" t="str">
        <f t="shared" si="10"/>
        <v>Í1++xÈ56Î</v>
      </c>
      <c r="G327" t="str">
        <f t="shared" si="11"/>
        <v>24</v>
      </c>
    </row>
    <row r="328" spans="1:7" ht="20.399999999999999">
      <c r="A328" s="403" t="s">
        <v>28106</v>
      </c>
      <c r="B328">
        <v>66400</v>
      </c>
      <c r="C328" t="s">
        <v>605</v>
      </c>
      <c r="D328">
        <v>213</v>
      </c>
      <c r="F328" s="415" t="e">
        <f t="shared" si="10"/>
        <v>#VALUE!</v>
      </c>
      <c r="G328" t="str">
        <f t="shared" si="11"/>
        <v>12</v>
      </c>
    </row>
    <row r="329" spans="1:7" ht="20.399999999999999">
      <c r="A329" s="403" t="s">
        <v>1050</v>
      </c>
      <c r="B329">
        <v>79200</v>
      </c>
      <c r="C329" t="s">
        <v>1051</v>
      </c>
      <c r="D329">
        <v>228</v>
      </c>
      <c r="F329" s="415" t="e">
        <f t="shared" si="10"/>
        <v>#VALUE!</v>
      </c>
      <c r="G329" t="str">
        <f t="shared" si="11"/>
        <v>18</v>
      </c>
    </row>
    <row r="330" spans="1:7" ht="20.399999999999999">
      <c r="A330" s="403" t="s">
        <v>28107</v>
      </c>
      <c r="B330">
        <v>21600</v>
      </c>
      <c r="C330" t="s">
        <v>28108</v>
      </c>
      <c r="D330">
        <v>373</v>
      </c>
      <c r="E330" s="404">
        <v>171114878</v>
      </c>
      <c r="F330" s="415" t="str">
        <f t="shared" si="10"/>
        <v>Í1+.wÈ8MÎ</v>
      </c>
      <c r="G330" t="str">
        <f t="shared" si="11"/>
        <v>34</v>
      </c>
    </row>
    <row r="331" spans="1:7" ht="20.399999999999999">
      <c r="A331" s="403" t="s">
        <v>28109</v>
      </c>
      <c r="B331">
        <v>7200</v>
      </c>
      <c r="C331" t="s">
        <v>28110</v>
      </c>
      <c r="D331">
        <v>224</v>
      </c>
      <c r="E331" s="404">
        <v>171115904</v>
      </c>
      <c r="F331" s="415" t="str">
        <f t="shared" si="10"/>
        <v>Í1+/zÈ4DÎ</v>
      </c>
      <c r="G331" t="str">
        <f t="shared" si="11"/>
        <v>38</v>
      </c>
    </row>
    <row r="332" spans="1:7" ht="20.399999999999999">
      <c r="A332" s="403" t="s">
        <v>28111</v>
      </c>
      <c r="B332">
        <v>12000</v>
      </c>
      <c r="C332" t="s">
        <v>28112</v>
      </c>
      <c r="D332">
        <v>175</v>
      </c>
      <c r="E332" s="404">
        <v>171115879</v>
      </c>
      <c r="F332" s="415" t="str">
        <f t="shared" si="10"/>
        <v>Í1+/wÈ9VÎ</v>
      </c>
      <c r="G332" t="str">
        <f t="shared" si="11"/>
        <v>38</v>
      </c>
    </row>
    <row r="333" spans="1:7" ht="20.399999999999999">
      <c r="A333" s="403" t="s">
        <v>28113</v>
      </c>
      <c r="B333">
        <v>10400</v>
      </c>
      <c r="C333" t="s">
        <v>28114</v>
      </c>
      <c r="D333">
        <v>474</v>
      </c>
      <c r="E333" s="404">
        <v>171111809</v>
      </c>
      <c r="F333" s="415" t="str">
        <f t="shared" si="10"/>
        <v>Í1++pÈ9.Î</v>
      </c>
      <c r="G333" t="str">
        <f t="shared" si="11"/>
        <v>24</v>
      </c>
    </row>
    <row r="334" spans="1:7" ht="20.399999999999999">
      <c r="A334" s="403" t="s">
        <v>28115</v>
      </c>
      <c r="B334">
        <v>7200</v>
      </c>
      <c r="C334" t="s">
        <v>28116</v>
      </c>
      <c r="D334">
        <v>191</v>
      </c>
      <c r="E334" s="404">
        <v>171114003</v>
      </c>
      <c r="F334" s="415" t="str">
        <f t="shared" si="10"/>
        <v>Í1+.ÂÈ3oÎ</v>
      </c>
      <c r="G334" t="str">
        <f t="shared" si="11"/>
        <v>32</v>
      </c>
    </row>
    <row r="335" spans="1:7" ht="20.399999999999999">
      <c r="A335" s="403" t="s">
        <v>380</v>
      </c>
      <c r="B335">
        <v>37600</v>
      </c>
      <c r="C335" t="s">
        <v>720</v>
      </c>
      <c r="D335">
        <v>51</v>
      </c>
      <c r="F335" s="415" t="e">
        <f t="shared" si="10"/>
        <v>#VALUE!</v>
      </c>
      <c r="G335" t="str">
        <f t="shared" si="11"/>
        <v>12</v>
      </c>
    </row>
    <row r="336" spans="1:7" ht="20.399999999999999">
      <c r="A336" s="403" t="s">
        <v>801</v>
      </c>
      <c r="B336">
        <v>36000</v>
      </c>
      <c r="C336" t="s">
        <v>802</v>
      </c>
      <c r="D336">
        <v>43</v>
      </c>
      <c r="F336" s="415" t="e">
        <f t="shared" si="10"/>
        <v>#VALUE!</v>
      </c>
      <c r="G336" t="str">
        <f t="shared" si="11"/>
        <v>18</v>
      </c>
    </row>
    <row r="337" spans="1:7" ht="20.399999999999999">
      <c r="A337" s="403" t="s">
        <v>28117</v>
      </c>
      <c r="B337">
        <v>12000</v>
      </c>
      <c r="C337" t="s">
        <v>28118</v>
      </c>
      <c r="D337">
        <v>389</v>
      </c>
      <c r="E337" s="404">
        <v>171114891</v>
      </c>
      <c r="F337" s="415" t="str">
        <f t="shared" si="10"/>
        <v>Í1+.yÈ1+Î</v>
      </c>
      <c r="G337" t="str">
        <f t="shared" si="11"/>
        <v>34</v>
      </c>
    </row>
    <row r="338" spans="1:7" ht="20.399999999999999">
      <c r="A338" s="403" t="s">
        <v>28119</v>
      </c>
      <c r="B338">
        <v>24800</v>
      </c>
      <c r="C338" t="s">
        <v>28120</v>
      </c>
      <c r="D338">
        <v>577</v>
      </c>
      <c r="F338" s="415" t="e">
        <f t="shared" si="10"/>
        <v>#VALUE!</v>
      </c>
      <c r="G338" t="str">
        <f t="shared" si="11"/>
        <v>34</v>
      </c>
    </row>
    <row r="339" spans="1:7" ht="20.399999999999999">
      <c r="A339" s="403" t="s">
        <v>28121</v>
      </c>
      <c r="B339">
        <v>2100</v>
      </c>
      <c r="C339" t="s">
        <v>28122</v>
      </c>
      <c r="D339">
        <v>454</v>
      </c>
      <c r="F339" s="415" t="e">
        <f t="shared" si="10"/>
        <v>#VALUE!</v>
      </c>
      <c r="G339" t="str">
        <f t="shared" si="11"/>
        <v>42</v>
      </c>
    </row>
    <row r="340" spans="1:7" ht="20.399999999999999">
      <c r="A340" s="403" t="s">
        <v>28123</v>
      </c>
      <c r="B340">
        <v>26400</v>
      </c>
      <c r="C340" t="s">
        <v>28124</v>
      </c>
      <c r="D340">
        <v>592</v>
      </c>
      <c r="F340" s="415" t="e">
        <f t="shared" si="10"/>
        <v>#VALUE!</v>
      </c>
      <c r="G340" t="str">
        <f t="shared" si="11"/>
        <v>24</v>
      </c>
    </row>
    <row r="341" spans="1:7" ht="20.399999999999999">
      <c r="A341" s="403" t="s">
        <v>28125</v>
      </c>
      <c r="B341">
        <v>15200</v>
      </c>
      <c r="C341" t="s">
        <v>28126</v>
      </c>
      <c r="D341">
        <v>492</v>
      </c>
      <c r="F341" s="415" t="e">
        <f t="shared" si="10"/>
        <v>#VALUE!</v>
      </c>
      <c r="G341" t="str">
        <f t="shared" si="11"/>
        <v>38</v>
      </c>
    </row>
    <row r="342" spans="1:7" ht="20.399999999999999">
      <c r="A342" s="403" t="s">
        <v>28127</v>
      </c>
      <c r="B342">
        <v>55200</v>
      </c>
      <c r="C342" t="s">
        <v>28128</v>
      </c>
      <c r="D342">
        <v>387</v>
      </c>
      <c r="E342" s="404">
        <v>171110703</v>
      </c>
      <c r="F342" s="415" t="str">
        <f t="shared" si="10"/>
        <v>Í1+*fÈ3FÎ</v>
      </c>
      <c r="G342" t="str">
        <f t="shared" si="11"/>
        <v>06</v>
      </c>
    </row>
    <row r="343" spans="1:7" ht="20.399999999999999">
      <c r="A343" s="403" t="s">
        <v>28129</v>
      </c>
      <c r="B343">
        <v>88800</v>
      </c>
      <c r="C343" t="s">
        <v>28130</v>
      </c>
      <c r="D343">
        <v>352</v>
      </c>
      <c r="F343" s="415" t="e">
        <f t="shared" si="10"/>
        <v>#VALUE!</v>
      </c>
      <c r="G343" t="str">
        <f t="shared" si="11"/>
        <v>30</v>
      </c>
    </row>
    <row r="344" spans="1:7" ht="20.399999999999999">
      <c r="A344" s="403" t="s">
        <v>28131</v>
      </c>
      <c r="B344">
        <v>2100</v>
      </c>
      <c r="C344" t="s">
        <v>28132</v>
      </c>
      <c r="D344">
        <v>554</v>
      </c>
      <c r="F344" s="415" t="e">
        <f t="shared" si="10"/>
        <v>#VALUE!</v>
      </c>
      <c r="G344" t="str">
        <f t="shared" si="11"/>
        <v>30</v>
      </c>
    </row>
    <row r="345" spans="1:7" ht="20.399999999999999">
      <c r="A345" s="403" t="s">
        <v>28133</v>
      </c>
      <c r="B345">
        <v>16800</v>
      </c>
      <c r="C345" t="s">
        <v>28134</v>
      </c>
      <c r="D345">
        <v>115</v>
      </c>
      <c r="E345" s="404">
        <v>171115840</v>
      </c>
      <c r="F345" s="415" t="str">
        <f t="shared" si="10"/>
        <v>Í1+/tÈ0{Î</v>
      </c>
      <c r="G345" t="str">
        <f t="shared" si="11"/>
        <v>38</v>
      </c>
    </row>
    <row r="346" spans="1:7" ht="20.399999999999999">
      <c r="A346" s="403" t="s">
        <v>28135</v>
      </c>
      <c r="B346">
        <v>21600</v>
      </c>
      <c r="C346" t="s">
        <v>28136</v>
      </c>
      <c r="D346">
        <v>534</v>
      </c>
      <c r="F346" s="415" t="e">
        <f t="shared" si="10"/>
        <v>#VALUE!</v>
      </c>
      <c r="G346" t="str">
        <f t="shared" si="11"/>
        <v>06</v>
      </c>
    </row>
    <row r="347" spans="1:7" ht="20.399999999999999">
      <c r="A347" s="403" t="s">
        <v>28137</v>
      </c>
      <c r="B347">
        <v>55200</v>
      </c>
      <c r="C347" t="s">
        <v>28138</v>
      </c>
      <c r="D347">
        <v>476</v>
      </c>
      <c r="E347" s="404">
        <v>171111848</v>
      </c>
      <c r="F347" s="415" t="str">
        <f t="shared" si="10"/>
        <v>Í1++tÈ88Î</v>
      </c>
      <c r="G347" t="str">
        <f t="shared" si="11"/>
        <v>24</v>
      </c>
    </row>
    <row r="348" spans="1:7" ht="20.399999999999999">
      <c r="A348" s="403" t="s">
        <v>28139</v>
      </c>
      <c r="B348">
        <v>21600</v>
      </c>
      <c r="C348" t="s">
        <v>28140</v>
      </c>
      <c r="D348">
        <v>177</v>
      </c>
      <c r="E348" s="404">
        <v>171116776</v>
      </c>
      <c r="F348" s="415" t="str">
        <f t="shared" si="10"/>
        <v>Í1+0mÈ6ÊÎ</v>
      </c>
      <c r="G348" t="str">
        <f t="shared" si="11"/>
        <v>40</v>
      </c>
    </row>
    <row r="349" spans="1:7" ht="20.399999999999999">
      <c r="A349" s="403" t="s">
        <v>28141</v>
      </c>
      <c r="B349">
        <v>34400</v>
      </c>
      <c r="C349" t="s">
        <v>28142</v>
      </c>
      <c r="D349">
        <v>96</v>
      </c>
      <c r="E349" s="404">
        <v>171112013</v>
      </c>
      <c r="F349" s="415" t="str">
        <f t="shared" si="10"/>
        <v>Í1+,!È3mÎ</v>
      </c>
      <c r="G349" t="str">
        <f t="shared" si="11"/>
        <v>24</v>
      </c>
    </row>
    <row r="350" spans="1:7" ht="20.399999999999999">
      <c r="A350" s="403" t="s">
        <v>1168</v>
      </c>
      <c r="B350">
        <v>10400</v>
      </c>
      <c r="C350" t="s">
        <v>3183</v>
      </c>
      <c r="D350">
        <v>215</v>
      </c>
      <c r="F350" s="415" t="e">
        <f t="shared" si="10"/>
        <v>#VALUE!</v>
      </c>
      <c r="G350" t="str">
        <f t="shared" si="11"/>
        <v>12</v>
      </c>
    </row>
    <row r="351" spans="1:7" ht="20.399999999999999">
      <c r="A351" s="403" t="s">
        <v>1168</v>
      </c>
      <c r="B351">
        <v>103200</v>
      </c>
      <c r="C351" t="s">
        <v>28143</v>
      </c>
      <c r="D351">
        <v>34</v>
      </c>
      <c r="F351" s="415" t="e">
        <f t="shared" si="10"/>
        <v>#VALUE!</v>
      </c>
      <c r="G351" t="str">
        <f t="shared" si="11"/>
        <v>18</v>
      </c>
    </row>
    <row r="352" spans="1:7" ht="20.399999999999999">
      <c r="A352" s="403" t="s">
        <v>28144</v>
      </c>
      <c r="B352">
        <v>10400</v>
      </c>
      <c r="C352" t="s">
        <v>28145</v>
      </c>
      <c r="D352">
        <v>110</v>
      </c>
      <c r="E352" s="404">
        <v>171115836</v>
      </c>
      <c r="F352" s="415" t="str">
        <f t="shared" si="10"/>
        <v>Í1+/sÈ64Î</v>
      </c>
      <c r="G352" t="str">
        <f t="shared" si="11"/>
        <v>38</v>
      </c>
    </row>
    <row r="353" spans="1:7" ht="20.399999999999999">
      <c r="A353" s="403" t="s">
        <v>28146</v>
      </c>
      <c r="B353">
        <v>28000</v>
      </c>
      <c r="C353" t="s">
        <v>28147</v>
      </c>
      <c r="D353">
        <v>111</v>
      </c>
      <c r="E353" s="404">
        <v>171115837</v>
      </c>
      <c r="F353" s="415" t="str">
        <f t="shared" si="10"/>
        <v>Í1+/sÈ7:Î</v>
      </c>
      <c r="G353" t="str">
        <f t="shared" si="11"/>
        <v>38</v>
      </c>
    </row>
    <row r="354" spans="1:7" ht="20.399999999999999">
      <c r="A354" s="403" t="s">
        <v>28148</v>
      </c>
      <c r="B354">
        <v>24800</v>
      </c>
      <c r="C354" t="s">
        <v>28149</v>
      </c>
      <c r="D354">
        <v>277</v>
      </c>
      <c r="E354" s="404">
        <v>171109801</v>
      </c>
      <c r="F354" s="415" t="str">
        <f t="shared" si="10"/>
        <v>Í1+)pÈ1_Î</v>
      </c>
      <c r="G354" t="str">
        <f t="shared" si="11"/>
        <v>36</v>
      </c>
    </row>
    <row r="355" spans="1:7" ht="20.399999999999999">
      <c r="A355" s="403" t="s">
        <v>28150</v>
      </c>
      <c r="B355">
        <v>13600</v>
      </c>
      <c r="C355" t="s">
        <v>28151</v>
      </c>
      <c r="D355">
        <v>147</v>
      </c>
      <c r="E355" s="404">
        <v>171110643</v>
      </c>
      <c r="F355" s="415" t="str">
        <f t="shared" si="10"/>
        <v>Í1+*`È3.Î</v>
      </c>
      <c r="G355" t="str">
        <f t="shared" si="11"/>
        <v>06</v>
      </c>
    </row>
    <row r="356" spans="1:7" ht="20.399999999999999">
      <c r="A356" s="403" t="s">
        <v>28152</v>
      </c>
      <c r="B356">
        <v>37600</v>
      </c>
      <c r="C356" t="s">
        <v>28153</v>
      </c>
      <c r="D356">
        <v>417</v>
      </c>
      <c r="E356" s="404">
        <v>171114919</v>
      </c>
      <c r="F356" s="415" t="str">
        <f t="shared" si="10"/>
        <v>Í1+.{È9cÎ</v>
      </c>
      <c r="G356" t="str">
        <f t="shared" si="11"/>
        <v>34</v>
      </c>
    </row>
    <row r="357" spans="1:7" ht="20.399999999999999">
      <c r="A357" s="403" t="s">
        <v>28154</v>
      </c>
      <c r="B357">
        <v>85600</v>
      </c>
      <c r="C357" t="s">
        <v>28155</v>
      </c>
      <c r="D357">
        <v>32</v>
      </c>
      <c r="F357" s="415" t="e">
        <f t="shared" si="10"/>
        <v>#VALUE!</v>
      </c>
      <c r="G357" t="str">
        <f t="shared" si="11"/>
        <v>30</v>
      </c>
    </row>
    <row r="358" spans="1:7" ht="20.399999999999999">
      <c r="A358" s="403" t="s">
        <v>28156</v>
      </c>
      <c r="B358">
        <v>16800</v>
      </c>
      <c r="C358" t="s">
        <v>28157</v>
      </c>
      <c r="D358">
        <v>254</v>
      </c>
      <c r="F358" s="415" t="e">
        <f t="shared" si="10"/>
        <v>#VALUE!</v>
      </c>
      <c r="G358" t="str">
        <f t="shared" si="11"/>
        <v>30</v>
      </c>
    </row>
    <row r="359" spans="1:7" ht="20.399999999999999">
      <c r="A359" s="403" t="s">
        <v>28158</v>
      </c>
      <c r="B359">
        <v>13600</v>
      </c>
      <c r="C359" t="s">
        <v>28159</v>
      </c>
      <c r="D359">
        <v>380</v>
      </c>
      <c r="E359" s="404">
        <v>171115994</v>
      </c>
      <c r="F359" s="415" t="str">
        <f t="shared" si="10"/>
        <v>Í1+/ÇÈ4hÎ</v>
      </c>
      <c r="G359" t="str">
        <f t="shared" si="11"/>
        <v>38</v>
      </c>
    </row>
    <row r="360" spans="1:7" ht="20.399999999999999">
      <c r="A360" s="403" t="s">
        <v>28160</v>
      </c>
      <c r="B360">
        <v>4700</v>
      </c>
      <c r="C360" t="s">
        <v>28161</v>
      </c>
      <c r="D360">
        <v>478</v>
      </c>
      <c r="E360" s="404">
        <v>171116034</v>
      </c>
      <c r="F360" s="415" t="str">
        <f t="shared" si="10"/>
        <v>Í1+0#È4ÂÎ</v>
      </c>
      <c r="G360" t="str">
        <f t="shared" si="11"/>
        <v>38</v>
      </c>
    </row>
    <row r="361" spans="1:7" ht="20.399999999999999">
      <c r="A361" s="403" t="s">
        <v>28162</v>
      </c>
      <c r="B361">
        <v>16800</v>
      </c>
      <c r="C361" t="s">
        <v>583</v>
      </c>
      <c r="D361">
        <v>251</v>
      </c>
      <c r="F361" s="415" t="e">
        <f t="shared" si="10"/>
        <v>#VALUE!</v>
      </c>
      <c r="G361" t="str">
        <f t="shared" si="11"/>
        <v>12</v>
      </c>
    </row>
    <row r="362" spans="1:7" ht="20.399999999999999">
      <c r="A362" s="403" t="s">
        <v>28163</v>
      </c>
      <c r="B362">
        <v>8800</v>
      </c>
      <c r="C362" t="s">
        <v>28164</v>
      </c>
      <c r="D362">
        <v>83</v>
      </c>
      <c r="F362" s="415" t="e">
        <f t="shared" si="10"/>
        <v>#VALUE!</v>
      </c>
      <c r="G362" t="str">
        <f t="shared" si="11"/>
        <v>42</v>
      </c>
    </row>
    <row r="363" spans="1:7" ht="20.399999999999999">
      <c r="A363" s="403" t="s">
        <v>28165</v>
      </c>
      <c r="B363">
        <v>8800</v>
      </c>
      <c r="C363" t="s">
        <v>28166</v>
      </c>
      <c r="D363">
        <v>413</v>
      </c>
      <c r="E363" s="404">
        <v>171116011</v>
      </c>
      <c r="F363" s="415" t="str">
        <f t="shared" si="10"/>
        <v>Í1+0!È1mÎ</v>
      </c>
      <c r="G363" t="str">
        <f t="shared" si="11"/>
        <v>38</v>
      </c>
    </row>
    <row r="364" spans="1:7" ht="20.399999999999999">
      <c r="A364" s="403" t="s">
        <v>3658</v>
      </c>
      <c r="B364">
        <v>23200</v>
      </c>
      <c r="C364" t="s">
        <v>3659</v>
      </c>
      <c r="D364">
        <v>415</v>
      </c>
      <c r="F364" s="415" t="e">
        <f t="shared" si="10"/>
        <v>#VALUE!</v>
      </c>
      <c r="G364" t="str">
        <f t="shared" si="11"/>
        <v>18</v>
      </c>
    </row>
    <row r="365" spans="1:7" ht="20.399999999999999">
      <c r="A365" s="403" t="s">
        <v>28167</v>
      </c>
      <c r="B365">
        <v>10400</v>
      </c>
      <c r="C365" t="s">
        <v>28168</v>
      </c>
      <c r="D365">
        <v>536</v>
      </c>
      <c r="F365" s="415" t="e">
        <f t="shared" si="10"/>
        <v>#VALUE!</v>
      </c>
      <c r="G365" t="str">
        <f t="shared" si="11"/>
        <v>24</v>
      </c>
    </row>
    <row r="366" spans="1:7" ht="20.399999999999999">
      <c r="A366" s="403" t="s">
        <v>28169</v>
      </c>
      <c r="B366">
        <v>258400</v>
      </c>
      <c r="C366" t="s">
        <v>28170</v>
      </c>
      <c r="D366">
        <v>74</v>
      </c>
      <c r="E366" s="404">
        <v>171114101</v>
      </c>
      <c r="F366" s="415" t="str">
        <f t="shared" si="10"/>
        <v>Í1+.*È1$Î</v>
      </c>
      <c r="G366" t="str">
        <f t="shared" si="11"/>
        <v>32</v>
      </c>
    </row>
    <row r="367" spans="1:7" ht="20.399999999999999">
      <c r="A367" s="403" t="s">
        <v>28171</v>
      </c>
      <c r="B367">
        <v>212000</v>
      </c>
      <c r="C367" t="s">
        <v>28172</v>
      </c>
      <c r="D367">
        <v>557</v>
      </c>
      <c r="F367" s="415" t="e">
        <f t="shared" si="10"/>
        <v>#VALUE!</v>
      </c>
      <c r="G367" t="str">
        <f t="shared" si="11"/>
        <v>34</v>
      </c>
    </row>
    <row r="368" spans="1:7" ht="20.399999999999999">
      <c r="A368" s="403" t="s">
        <v>28173</v>
      </c>
      <c r="B368">
        <v>3400</v>
      </c>
      <c r="C368" t="s">
        <v>28174</v>
      </c>
      <c r="D368">
        <v>279</v>
      </c>
      <c r="E368" s="404">
        <v>171110565</v>
      </c>
      <c r="F368" s="415" t="str">
        <f t="shared" si="10"/>
        <v>Í1+*XÈ5ÅÎ</v>
      </c>
      <c r="G368" t="str">
        <f t="shared" si="11"/>
        <v>06</v>
      </c>
    </row>
    <row r="369" spans="1:7" ht="20.399999999999999">
      <c r="A369" s="403" t="s">
        <v>28175</v>
      </c>
      <c r="B369">
        <v>333600</v>
      </c>
      <c r="C369" t="s">
        <v>28176</v>
      </c>
      <c r="D369">
        <v>360</v>
      </c>
      <c r="E369" s="404">
        <v>171110669</v>
      </c>
      <c r="F369" s="415" t="str">
        <f t="shared" si="10"/>
        <v>Í1+*bÈ9ZÎ</v>
      </c>
      <c r="G369" t="str">
        <f t="shared" si="11"/>
        <v>06</v>
      </c>
    </row>
    <row r="370" spans="1:7" ht="20.399999999999999">
      <c r="A370" s="403" t="s">
        <v>28177</v>
      </c>
      <c r="B370">
        <v>24800</v>
      </c>
      <c r="C370" t="s">
        <v>28178</v>
      </c>
      <c r="D370">
        <v>245</v>
      </c>
      <c r="F370" s="415" t="e">
        <f t="shared" si="10"/>
        <v>#VALUE!</v>
      </c>
      <c r="G370" t="str">
        <f t="shared" si="11"/>
        <v>30</v>
      </c>
    </row>
    <row r="371" spans="1:7" ht="20.399999999999999">
      <c r="A371" s="403" t="s">
        <v>28179</v>
      </c>
      <c r="B371">
        <v>16800</v>
      </c>
      <c r="C371" t="s">
        <v>28180</v>
      </c>
      <c r="D371">
        <v>500</v>
      </c>
      <c r="E371" s="404">
        <v>171109612</v>
      </c>
      <c r="F371" s="415" t="str">
        <f t="shared" si="10"/>
        <v>Í1+)]È2ÄÎ</v>
      </c>
      <c r="G371" t="str">
        <f t="shared" si="11"/>
        <v>36</v>
      </c>
    </row>
    <row r="372" spans="1:7" ht="20.399999999999999">
      <c r="A372" s="403" t="s">
        <v>28181</v>
      </c>
      <c r="B372">
        <v>3400</v>
      </c>
      <c r="C372" t="s">
        <v>28182</v>
      </c>
      <c r="D372">
        <v>126</v>
      </c>
      <c r="E372" s="404">
        <v>171115849</v>
      </c>
      <c r="F372" s="415" t="str">
        <f t="shared" si="10"/>
        <v>Í1+/tÈ9JÎ</v>
      </c>
      <c r="G372" t="str">
        <f t="shared" si="11"/>
        <v>38</v>
      </c>
    </row>
    <row r="373" spans="1:7" ht="20.399999999999999">
      <c r="A373" s="403" t="s">
        <v>753</v>
      </c>
      <c r="B373">
        <v>112800</v>
      </c>
      <c r="C373" t="s">
        <v>754</v>
      </c>
      <c r="D373">
        <v>34</v>
      </c>
      <c r="F373" s="415" t="e">
        <f t="shared" si="10"/>
        <v>#VALUE!</v>
      </c>
      <c r="G373" t="str">
        <f t="shared" si="11"/>
        <v>12</v>
      </c>
    </row>
    <row r="374" spans="1:7" ht="20.399999999999999">
      <c r="A374" s="403" t="s">
        <v>28183</v>
      </c>
      <c r="B374">
        <v>21600</v>
      </c>
      <c r="C374" t="s">
        <v>756</v>
      </c>
      <c r="D374">
        <v>598</v>
      </c>
      <c r="F374" s="415" t="e">
        <f t="shared" si="10"/>
        <v>#VALUE!</v>
      </c>
      <c r="G374" t="str">
        <f t="shared" si="11"/>
        <v>12</v>
      </c>
    </row>
    <row r="375" spans="1:7" ht="20.399999999999999">
      <c r="A375" s="403" t="s">
        <v>28184</v>
      </c>
      <c r="B375">
        <v>72800</v>
      </c>
      <c r="C375" t="s">
        <v>28185</v>
      </c>
      <c r="D375">
        <v>29</v>
      </c>
      <c r="F375" s="415" t="e">
        <f t="shared" si="10"/>
        <v>#VALUE!</v>
      </c>
      <c r="G375" t="str">
        <f t="shared" si="11"/>
        <v>30</v>
      </c>
    </row>
    <row r="376" spans="1:7" ht="20.399999999999999">
      <c r="A376" s="403" t="s">
        <v>28186</v>
      </c>
      <c r="B376">
        <v>80800</v>
      </c>
      <c r="C376" t="s">
        <v>28187</v>
      </c>
      <c r="D376">
        <v>220</v>
      </c>
      <c r="F376" s="415" t="e">
        <f t="shared" si="10"/>
        <v>#VALUE!</v>
      </c>
      <c r="G376" t="str">
        <f t="shared" si="11"/>
        <v>30</v>
      </c>
    </row>
    <row r="377" spans="1:7" ht="20.399999999999999">
      <c r="A377" s="403" t="s">
        <v>28188</v>
      </c>
      <c r="B377">
        <v>29600</v>
      </c>
      <c r="C377" t="s">
        <v>28189</v>
      </c>
      <c r="D377">
        <v>264</v>
      </c>
      <c r="F377" s="415" t="e">
        <f t="shared" si="10"/>
        <v>#VALUE!</v>
      </c>
      <c r="G377" t="str">
        <f t="shared" si="11"/>
        <v>42</v>
      </c>
    </row>
    <row r="378" spans="1:7" ht="20.399999999999999">
      <c r="A378" s="403" t="s">
        <v>28190</v>
      </c>
      <c r="B378">
        <v>37600</v>
      </c>
      <c r="C378" t="s">
        <v>28191</v>
      </c>
      <c r="D378">
        <v>505</v>
      </c>
      <c r="F378" s="415" t="e">
        <f t="shared" si="10"/>
        <v>#VALUE!</v>
      </c>
      <c r="G378" t="str">
        <f t="shared" si="11"/>
        <v>34</v>
      </c>
    </row>
    <row r="379" spans="1:7" ht="20.399999999999999">
      <c r="A379" s="403" t="s">
        <v>28192</v>
      </c>
      <c r="B379">
        <v>90400</v>
      </c>
      <c r="C379" t="s">
        <v>28193</v>
      </c>
      <c r="D379">
        <v>489</v>
      </c>
      <c r="F379" s="415" t="e">
        <f t="shared" si="10"/>
        <v>#VALUE!</v>
      </c>
      <c r="G379" t="str">
        <f t="shared" si="11"/>
        <v>30</v>
      </c>
    </row>
    <row r="380" spans="1:7" ht="20.399999999999999">
      <c r="A380" s="403" t="s">
        <v>28194</v>
      </c>
      <c r="B380">
        <v>4700</v>
      </c>
      <c r="C380" t="s">
        <v>28195</v>
      </c>
      <c r="D380">
        <v>434</v>
      </c>
      <c r="F380" s="415" t="e">
        <f t="shared" si="10"/>
        <v>#VALUE!</v>
      </c>
      <c r="G380" t="str">
        <f t="shared" si="11"/>
        <v>42</v>
      </c>
    </row>
    <row r="381" spans="1:7" ht="20.399999999999999">
      <c r="A381" s="403" t="s">
        <v>28196</v>
      </c>
      <c r="B381">
        <v>2100</v>
      </c>
      <c r="C381" t="s">
        <v>28197</v>
      </c>
      <c r="D381">
        <v>325</v>
      </c>
      <c r="E381" s="404">
        <v>171114841</v>
      </c>
      <c r="F381" s="415" t="str">
        <f t="shared" si="10"/>
        <v>Í1+.tÈ1~Î</v>
      </c>
      <c r="G381" t="str">
        <f t="shared" si="11"/>
        <v>34</v>
      </c>
    </row>
    <row r="382" spans="1:7" ht="20.399999999999999">
      <c r="A382" s="403" t="s">
        <v>28198</v>
      </c>
      <c r="B382">
        <v>10400</v>
      </c>
      <c r="C382" t="s">
        <v>28199</v>
      </c>
      <c r="D382">
        <v>44</v>
      </c>
      <c r="E382" s="404">
        <v>171116047</v>
      </c>
      <c r="F382" s="415" t="str">
        <f t="shared" si="10"/>
        <v>Í1+0$È76Î</v>
      </c>
      <c r="G382" t="str">
        <f t="shared" si="11"/>
        <v>38</v>
      </c>
    </row>
    <row r="383" spans="1:7" ht="20.399999999999999">
      <c r="A383" s="403" t="s">
        <v>28200</v>
      </c>
      <c r="B383">
        <v>50400</v>
      </c>
      <c r="C383" t="s">
        <v>28201</v>
      </c>
      <c r="D383">
        <v>114</v>
      </c>
      <c r="E383" s="404">
        <v>171110753</v>
      </c>
      <c r="F383" s="415" t="str">
        <f t="shared" si="10"/>
        <v>Í1+*kÈ3ZÎ</v>
      </c>
      <c r="G383" t="str">
        <f t="shared" si="11"/>
        <v>06</v>
      </c>
    </row>
    <row r="384" spans="1:7" ht="20.399999999999999">
      <c r="A384" s="403" t="s">
        <v>24652</v>
      </c>
      <c r="B384">
        <v>40800</v>
      </c>
      <c r="C384" t="s">
        <v>28202</v>
      </c>
      <c r="D384">
        <v>575</v>
      </c>
      <c r="F384" s="415" t="e">
        <f t="shared" si="10"/>
        <v>#VALUE!</v>
      </c>
      <c r="G384" t="str">
        <f t="shared" si="11"/>
        <v>24</v>
      </c>
    </row>
    <row r="385" spans="1:7" ht="20.399999999999999">
      <c r="A385" s="403" t="s">
        <v>28203</v>
      </c>
      <c r="B385">
        <v>31200</v>
      </c>
      <c r="C385" t="s">
        <v>28204</v>
      </c>
      <c r="D385">
        <v>485</v>
      </c>
      <c r="F385" s="415" t="e">
        <f t="shared" si="10"/>
        <v>#VALUE!</v>
      </c>
      <c r="G385" t="str">
        <f t="shared" si="11"/>
        <v>38</v>
      </c>
    </row>
    <row r="386" spans="1:7" ht="20.399999999999999">
      <c r="A386" s="403" t="s">
        <v>28205</v>
      </c>
      <c r="B386">
        <v>10400</v>
      </c>
      <c r="C386" t="s">
        <v>28206</v>
      </c>
      <c r="D386">
        <v>483</v>
      </c>
      <c r="F386" s="415" t="e">
        <f t="shared" si="10"/>
        <v>#VALUE!</v>
      </c>
      <c r="G386" t="str">
        <f t="shared" si="11"/>
        <v>38</v>
      </c>
    </row>
    <row r="387" spans="1:7" ht="20.399999999999999">
      <c r="A387" s="403" t="s">
        <v>28207</v>
      </c>
      <c r="B387">
        <v>42400</v>
      </c>
      <c r="C387" t="s">
        <v>28208</v>
      </c>
      <c r="D387">
        <v>61</v>
      </c>
      <c r="E387" s="404">
        <v>171116908</v>
      </c>
      <c r="F387" s="415" t="str">
        <f t="shared" ref="F387:F442" si="12">Code128(E387)</f>
        <v>Í1+0zÈ8_Î</v>
      </c>
      <c r="G387" t="str">
        <f t="shared" ref="G387:G442" si="13">LEFT(C387,2)</f>
        <v>44</v>
      </c>
    </row>
    <row r="388" spans="1:7" ht="20.399999999999999">
      <c r="A388" s="403" t="s">
        <v>28209</v>
      </c>
      <c r="B388">
        <v>16800</v>
      </c>
      <c r="C388" t="s">
        <v>28210</v>
      </c>
      <c r="D388">
        <v>85</v>
      </c>
      <c r="E388" s="404">
        <v>171110858</v>
      </c>
      <c r="F388" s="415" t="str">
        <f t="shared" si="12"/>
        <v>Í1+*uÈ89Î</v>
      </c>
      <c r="G388" t="str">
        <f t="shared" si="13"/>
        <v>06</v>
      </c>
    </row>
    <row r="389" spans="1:7" ht="20.399999999999999">
      <c r="A389" s="403" t="s">
        <v>28211</v>
      </c>
      <c r="B389">
        <v>18400</v>
      </c>
      <c r="C389" t="s">
        <v>28212</v>
      </c>
      <c r="D389">
        <v>442</v>
      </c>
      <c r="E389" s="404">
        <v>171109662</v>
      </c>
      <c r="F389" s="415" t="str">
        <f t="shared" si="12"/>
        <v>Í1+)bÈ2-Î</v>
      </c>
      <c r="G389" t="str">
        <f t="shared" si="13"/>
        <v>36</v>
      </c>
    </row>
    <row r="390" spans="1:7" ht="20.399999999999999">
      <c r="A390" s="403" t="s">
        <v>28213</v>
      </c>
      <c r="B390">
        <v>21600</v>
      </c>
      <c r="C390" t="s">
        <v>28214</v>
      </c>
      <c r="D390">
        <v>29</v>
      </c>
      <c r="F390" s="415" t="e">
        <f t="shared" si="12"/>
        <v>#VALUE!</v>
      </c>
      <c r="G390" t="str">
        <f t="shared" si="13"/>
        <v>42</v>
      </c>
    </row>
    <row r="391" spans="1:7" ht="20.399999999999999">
      <c r="A391" s="403" t="s">
        <v>28215</v>
      </c>
      <c r="B391">
        <v>10400</v>
      </c>
      <c r="C391" t="s">
        <v>28216</v>
      </c>
      <c r="D391">
        <v>91</v>
      </c>
      <c r="E391" s="404">
        <v>171114629</v>
      </c>
      <c r="F391" s="415" t="str">
        <f t="shared" si="12"/>
        <v>Í1+.^È9VÎ</v>
      </c>
      <c r="G391" t="str">
        <f t="shared" si="13"/>
        <v>34</v>
      </c>
    </row>
    <row r="392" spans="1:7" ht="20.399999999999999">
      <c r="A392" s="403" t="s">
        <v>28217</v>
      </c>
      <c r="B392">
        <v>18400</v>
      </c>
      <c r="C392" t="s">
        <v>28218</v>
      </c>
      <c r="D392">
        <v>256</v>
      </c>
      <c r="E392" s="404">
        <v>171114194</v>
      </c>
      <c r="F392" s="415" t="str">
        <f t="shared" si="12"/>
        <v>Í1+.3È4ZÎ</v>
      </c>
      <c r="G392" t="str">
        <f t="shared" si="13"/>
        <v>32</v>
      </c>
    </row>
    <row r="393" spans="1:7" ht="20.399999999999999">
      <c r="A393" s="403" t="s">
        <v>28219</v>
      </c>
      <c r="B393">
        <v>44000</v>
      </c>
      <c r="C393" t="s">
        <v>28220</v>
      </c>
      <c r="D393">
        <v>120</v>
      </c>
      <c r="E393" s="404">
        <v>171109938</v>
      </c>
      <c r="F393" s="415" t="str">
        <f t="shared" si="12"/>
        <v>Í1+)}È8VÎ</v>
      </c>
      <c r="G393" t="str">
        <f t="shared" si="13"/>
        <v>36</v>
      </c>
    </row>
    <row r="394" spans="1:7" ht="20.399999999999999">
      <c r="A394" s="403" t="s">
        <v>28221</v>
      </c>
      <c r="B394">
        <v>8800</v>
      </c>
      <c r="C394" t="s">
        <v>28222</v>
      </c>
      <c r="D394">
        <v>6</v>
      </c>
      <c r="E394" s="404">
        <v>171114549</v>
      </c>
      <c r="F394" s="415" t="str">
        <f t="shared" si="12"/>
        <v>Í1+.VÈ96Î</v>
      </c>
      <c r="G394" t="str">
        <f t="shared" si="13"/>
        <v>34</v>
      </c>
    </row>
    <row r="395" spans="1:7" ht="20.399999999999999">
      <c r="A395" s="403" t="s">
        <v>4118</v>
      </c>
      <c r="B395">
        <v>21600</v>
      </c>
      <c r="C395" t="s">
        <v>28223</v>
      </c>
      <c r="D395">
        <v>10</v>
      </c>
      <c r="E395" s="404">
        <v>171114050</v>
      </c>
      <c r="F395" s="415" t="str">
        <f t="shared" si="12"/>
        <v>Í1+.%È0qÎ</v>
      </c>
      <c r="G395" t="str">
        <f t="shared" si="13"/>
        <v>32</v>
      </c>
    </row>
    <row r="396" spans="1:7" ht="20.399999999999999">
      <c r="A396" s="403" t="s">
        <v>28224</v>
      </c>
      <c r="B396">
        <v>80800</v>
      </c>
      <c r="C396" t="s">
        <v>28225</v>
      </c>
      <c r="D396">
        <v>151</v>
      </c>
      <c r="F396" s="415" t="e">
        <f t="shared" si="12"/>
        <v>#VALUE!</v>
      </c>
      <c r="G396" t="str">
        <f t="shared" si="13"/>
        <v>42</v>
      </c>
    </row>
    <row r="397" spans="1:7" ht="20.399999999999999">
      <c r="A397" s="403" t="s">
        <v>28226</v>
      </c>
      <c r="B397">
        <v>10400</v>
      </c>
      <c r="C397" t="s">
        <v>28227</v>
      </c>
      <c r="D397">
        <v>39</v>
      </c>
      <c r="E397" s="404">
        <v>171116885</v>
      </c>
      <c r="F397" s="415" t="str">
        <f t="shared" si="12"/>
        <v>Í1+0xÈ5EÎ</v>
      </c>
      <c r="G397" t="str">
        <f t="shared" si="13"/>
        <v>44</v>
      </c>
    </row>
    <row r="398" spans="1:7" ht="20.399999999999999">
      <c r="A398" s="403" t="s">
        <v>28228</v>
      </c>
      <c r="B398">
        <v>23200</v>
      </c>
      <c r="C398" t="s">
        <v>28229</v>
      </c>
      <c r="D398">
        <v>503</v>
      </c>
      <c r="F398" s="415" t="e">
        <f t="shared" si="12"/>
        <v>#VALUE!</v>
      </c>
      <c r="G398" t="str">
        <f t="shared" si="13"/>
        <v>26</v>
      </c>
    </row>
    <row r="399" spans="1:7" ht="20.399999999999999">
      <c r="A399" s="403" t="s">
        <v>14246</v>
      </c>
      <c r="B399">
        <v>12000</v>
      </c>
      <c r="C399" t="s">
        <v>28230</v>
      </c>
      <c r="D399">
        <v>382</v>
      </c>
      <c r="E399" s="404">
        <v>171109715</v>
      </c>
      <c r="F399" s="415" t="str">
        <f t="shared" si="12"/>
        <v>Í1+)gÈ5SÎ</v>
      </c>
      <c r="G399" t="str">
        <f t="shared" si="13"/>
        <v>36</v>
      </c>
    </row>
    <row r="400" spans="1:7" ht="20.399999999999999">
      <c r="A400" s="403" t="s">
        <v>28231</v>
      </c>
      <c r="B400">
        <v>3400</v>
      </c>
      <c r="C400" t="s">
        <v>28232</v>
      </c>
      <c r="D400">
        <v>485</v>
      </c>
      <c r="F400" s="415" t="e">
        <f t="shared" si="12"/>
        <v>#VALUE!</v>
      </c>
      <c r="G400" t="str">
        <f t="shared" si="13"/>
        <v>42</v>
      </c>
    </row>
    <row r="401" spans="1:7" ht="20.399999999999999">
      <c r="A401" s="403" t="s">
        <v>28233</v>
      </c>
      <c r="B401">
        <v>37600</v>
      </c>
      <c r="C401" t="s">
        <v>28234</v>
      </c>
      <c r="D401">
        <v>267</v>
      </c>
      <c r="E401" s="404">
        <v>171111906</v>
      </c>
      <c r="F401" s="415" t="str">
        <f t="shared" si="12"/>
        <v>Í1++zÈ6DÎ</v>
      </c>
      <c r="G401" t="str">
        <f t="shared" si="13"/>
        <v>24</v>
      </c>
    </row>
    <row r="402" spans="1:7" ht="20.399999999999999">
      <c r="A402" s="403" t="s">
        <v>28235</v>
      </c>
      <c r="B402">
        <v>13600</v>
      </c>
      <c r="C402" t="s">
        <v>28236</v>
      </c>
      <c r="D402">
        <v>289</v>
      </c>
      <c r="E402" s="404">
        <v>171115942</v>
      </c>
      <c r="F402" s="415" t="str">
        <f t="shared" si="12"/>
        <v>Í1+/~È2HÎ</v>
      </c>
      <c r="G402" t="str">
        <f t="shared" si="13"/>
        <v>38</v>
      </c>
    </row>
    <row r="403" spans="1:7" ht="20.399999999999999">
      <c r="A403" s="403" t="s">
        <v>28237</v>
      </c>
      <c r="B403">
        <v>23200</v>
      </c>
      <c r="C403" t="s">
        <v>28238</v>
      </c>
      <c r="D403">
        <v>41</v>
      </c>
      <c r="E403" s="404">
        <v>171114582</v>
      </c>
      <c r="F403" s="415" t="str">
        <f t="shared" si="12"/>
        <v>Í1+.ZÈ2ÇÎ</v>
      </c>
      <c r="G403" t="str">
        <f t="shared" si="13"/>
        <v>34</v>
      </c>
    </row>
    <row r="404" spans="1:7" ht="20.399999999999999">
      <c r="A404" s="403" t="s">
        <v>28239</v>
      </c>
      <c r="B404">
        <v>13600</v>
      </c>
      <c r="C404" t="s">
        <v>28240</v>
      </c>
      <c r="D404">
        <v>206</v>
      </c>
      <c r="F404" s="415" t="e">
        <f t="shared" si="12"/>
        <v>#VALUE!</v>
      </c>
      <c r="G404" t="str">
        <f t="shared" si="13"/>
        <v>42</v>
      </c>
    </row>
    <row r="405" spans="1:7" ht="20.399999999999999">
      <c r="A405" s="403" t="s">
        <v>28241</v>
      </c>
      <c r="B405">
        <v>45600</v>
      </c>
      <c r="C405" t="s">
        <v>28242</v>
      </c>
      <c r="D405">
        <v>336</v>
      </c>
      <c r="E405" s="404">
        <v>171116082</v>
      </c>
      <c r="F405" s="415" t="str">
        <f t="shared" si="12"/>
        <v>Í1+0(È2(Î</v>
      </c>
      <c r="G405" t="str">
        <f t="shared" si="13"/>
        <v>38</v>
      </c>
    </row>
    <row r="406" spans="1:7" ht="20.399999999999999">
      <c r="A406" s="403" t="s">
        <v>28243</v>
      </c>
      <c r="B406">
        <v>8800</v>
      </c>
      <c r="C406" t="s">
        <v>28244</v>
      </c>
      <c r="D406">
        <v>224</v>
      </c>
      <c r="E406" s="404">
        <v>171114748</v>
      </c>
      <c r="F406" s="415" t="str">
        <f t="shared" si="12"/>
        <v>Í1+.jÈ8ÄÎ</v>
      </c>
      <c r="G406" t="str">
        <f t="shared" si="13"/>
        <v>34</v>
      </c>
    </row>
    <row r="407" spans="1:7" ht="20.399999999999999">
      <c r="A407" s="403" t="s">
        <v>28245</v>
      </c>
      <c r="B407">
        <v>3400</v>
      </c>
      <c r="C407" t="s">
        <v>28246</v>
      </c>
      <c r="D407">
        <v>157</v>
      </c>
      <c r="F407" s="415" t="e">
        <f t="shared" si="12"/>
        <v>#VALUE!</v>
      </c>
      <c r="G407" t="str">
        <f t="shared" si="13"/>
        <v>42</v>
      </c>
    </row>
    <row r="408" spans="1:7" ht="20.399999999999999">
      <c r="A408" s="403" t="s">
        <v>28247</v>
      </c>
      <c r="B408">
        <v>36000</v>
      </c>
      <c r="C408" t="s">
        <v>28248</v>
      </c>
      <c r="D408">
        <v>115</v>
      </c>
      <c r="E408" s="404">
        <v>171116727</v>
      </c>
      <c r="F408" s="415" t="str">
        <f t="shared" si="12"/>
        <v>Í1+0hÈ7xÎ</v>
      </c>
      <c r="G408" t="str">
        <f t="shared" si="13"/>
        <v>40</v>
      </c>
    </row>
    <row r="409" spans="1:7" ht="20.399999999999999">
      <c r="A409" s="403" t="s">
        <v>28249</v>
      </c>
      <c r="B409">
        <v>16800</v>
      </c>
      <c r="C409" t="s">
        <v>28250</v>
      </c>
      <c r="D409">
        <v>108</v>
      </c>
      <c r="F409" s="415" t="e">
        <f t="shared" si="12"/>
        <v>#VALUE!</v>
      </c>
      <c r="G409" t="str">
        <f t="shared" si="13"/>
        <v>30</v>
      </c>
    </row>
    <row r="410" spans="1:7" ht="20.399999999999999">
      <c r="A410" s="403" t="s">
        <v>28251</v>
      </c>
      <c r="B410">
        <v>31200</v>
      </c>
      <c r="C410" t="s">
        <v>28252</v>
      </c>
      <c r="D410">
        <v>109</v>
      </c>
      <c r="E410" s="404">
        <v>171112081</v>
      </c>
      <c r="F410" s="415" t="str">
        <f t="shared" si="12"/>
        <v>Í1+,(È1}Î</v>
      </c>
      <c r="G410" t="str">
        <f t="shared" si="13"/>
        <v>24</v>
      </c>
    </row>
    <row r="411" spans="1:7" ht="20.399999999999999">
      <c r="A411" s="403" t="s">
        <v>28253</v>
      </c>
      <c r="B411">
        <v>15200</v>
      </c>
      <c r="C411" t="s">
        <v>28254</v>
      </c>
      <c r="D411">
        <v>159</v>
      </c>
      <c r="E411" s="404">
        <v>171116761</v>
      </c>
      <c r="F411" s="415" t="str">
        <f t="shared" si="12"/>
        <v>Í1+0lÈ1dÎ</v>
      </c>
      <c r="G411" t="str">
        <f t="shared" si="13"/>
        <v>40</v>
      </c>
    </row>
    <row r="412" spans="1:7" ht="20.399999999999999">
      <c r="A412" s="403" t="s">
        <v>28255</v>
      </c>
      <c r="B412">
        <v>3400</v>
      </c>
      <c r="C412" t="s">
        <v>28256</v>
      </c>
      <c r="D412">
        <v>274</v>
      </c>
      <c r="F412" s="415" t="e">
        <f t="shared" si="12"/>
        <v>#VALUE!</v>
      </c>
      <c r="G412" t="str">
        <f t="shared" si="13"/>
        <v>42</v>
      </c>
    </row>
    <row r="413" spans="1:7" ht="20.399999999999999">
      <c r="A413" s="403" t="s">
        <v>28257</v>
      </c>
      <c r="B413">
        <v>39200</v>
      </c>
      <c r="C413" t="s">
        <v>28258</v>
      </c>
      <c r="D413">
        <v>261</v>
      </c>
      <c r="F413" s="415" t="e">
        <f t="shared" si="12"/>
        <v>#VALUE!</v>
      </c>
      <c r="G413" t="str">
        <f t="shared" si="13"/>
        <v>42</v>
      </c>
    </row>
    <row r="414" spans="1:7" ht="20.399999999999999">
      <c r="A414" s="403" t="s">
        <v>28259</v>
      </c>
      <c r="B414">
        <v>55200</v>
      </c>
      <c r="C414" t="s">
        <v>28260</v>
      </c>
      <c r="D414">
        <v>233</v>
      </c>
      <c r="E414" s="404">
        <v>171112060</v>
      </c>
      <c r="F414" s="415" t="str">
        <f t="shared" si="12"/>
        <v>Í1+,&amp;È0oÎ</v>
      </c>
      <c r="G414" t="str">
        <f t="shared" si="13"/>
        <v>24</v>
      </c>
    </row>
    <row r="415" spans="1:7" ht="20.399999999999999">
      <c r="A415" s="403" t="s">
        <v>28261</v>
      </c>
      <c r="B415">
        <v>23200</v>
      </c>
      <c r="C415" t="s">
        <v>567</v>
      </c>
      <c r="D415">
        <v>239</v>
      </c>
      <c r="F415" s="415" t="e">
        <f t="shared" si="12"/>
        <v>#VALUE!</v>
      </c>
      <c r="G415" t="str">
        <f t="shared" si="13"/>
        <v>12</v>
      </c>
    </row>
    <row r="416" spans="1:7" ht="20.399999999999999">
      <c r="A416" s="403" t="s">
        <v>28262</v>
      </c>
      <c r="B416">
        <v>13600</v>
      </c>
      <c r="C416" t="s">
        <v>28263</v>
      </c>
      <c r="D416">
        <v>120</v>
      </c>
      <c r="E416" s="404">
        <v>171115844</v>
      </c>
      <c r="F416" s="415" t="str">
        <f t="shared" si="12"/>
        <v>Í1+/tÈ4,Î</v>
      </c>
      <c r="G416" t="str">
        <f t="shared" si="13"/>
        <v>38</v>
      </c>
    </row>
    <row r="417" spans="1:7" ht="20.399999999999999">
      <c r="A417" s="403" t="s">
        <v>28264</v>
      </c>
      <c r="B417">
        <v>8800</v>
      </c>
      <c r="C417" t="s">
        <v>28265</v>
      </c>
      <c r="D417">
        <v>352</v>
      </c>
      <c r="F417" s="415" t="e">
        <f t="shared" si="12"/>
        <v>#VALUE!</v>
      </c>
      <c r="G417" t="str">
        <f t="shared" si="13"/>
        <v>42</v>
      </c>
    </row>
    <row r="418" spans="1:7" ht="20.399999999999999">
      <c r="A418" s="403" t="s">
        <v>28266</v>
      </c>
      <c r="B418">
        <v>47200</v>
      </c>
      <c r="C418" t="s">
        <v>28267</v>
      </c>
      <c r="D418">
        <v>246</v>
      </c>
      <c r="F418" s="415" t="e">
        <f t="shared" si="12"/>
        <v>#VALUE!</v>
      </c>
      <c r="G418" t="str">
        <f t="shared" si="13"/>
        <v>30</v>
      </c>
    </row>
    <row r="419" spans="1:7" ht="20.399999999999999">
      <c r="A419" s="403" t="s">
        <v>28268</v>
      </c>
      <c r="B419">
        <v>7200</v>
      </c>
      <c r="C419" t="s">
        <v>28269</v>
      </c>
      <c r="D419">
        <v>319</v>
      </c>
      <c r="E419" s="404">
        <v>171112139</v>
      </c>
      <c r="F419" s="415" t="str">
        <f t="shared" si="12"/>
        <v>Í1+,-È9ZÎ</v>
      </c>
      <c r="G419" t="str">
        <f t="shared" si="13"/>
        <v>24</v>
      </c>
    </row>
    <row r="420" spans="1:7" ht="20.399999999999999">
      <c r="A420" s="403" t="s">
        <v>16527</v>
      </c>
      <c r="B420">
        <v>12000</v>
      </c>
      <c r="C420" t="s">
        <v>28270</v>
      </c>
      <c r="D420">
        <v>481</v>
      </c>
      <c r="E420" s="404">
        <v>171109629</v>
      </c>
      <c r="F420" s="415" t="str">
        <f t="shared" si="12"/>
        <v>Í1+)^È9GÎ</v>
      </c>
      <c r="G420" t="str">
        <f t="shared" si="13"/>
        <v>36</v>
      </c>
    </row>
    <row r="421" spans="1:7" ht="20.399999999999999">
      <c r="A421" s="403" t="s">
        <v>28271</v>
      </c>
      <c r="B421">
        <v>18400</v>
      </c>
      <c r="C421" t="s">
        <v>28272</v>
      </c>
      <c r="D421">
        <v>103</v>
      </c>
      <c r="F421" s="415" t="e">
        <f t="shared" si="12"/>
        <v>#VALUE!</v>
      </c>
      <c r="G421" t="str">
        <f t="shared" si="13"/>
        <v>42</v>
      </c>
    </row>
    <row r="422" spans="1:7" ht="20.399999999999999">
      <c r="A422" s="403" t="s">
        <v>894</v>
      </c>
      <c r="B422">
        <v>23200</v>
      </c>
      <c r="C422" t="s">
        <v>895</v>
      </c>
      <c r="D422">
        <v>531</v>
      </c>
      <c r="F422" s="415" t="e">
        <f t="shared" si="12"/>
        <v>#VALUE!</v>
      </c>
      <c r="G422" t="str">
        <f t="shared" si="13"/>
        <v>18</v>
      </c>
    </row>
    <row r="423" spans="1:7" ht="20.399999999999999">
      <c r="A423" s="403" t="s">
        <v>28273</v>
      </c>
      <c r="B423">
        <v>12000</v>
      </c>
      <c r="C423" t="s">
        <v>28274</v>
      </c>
      <c r="D423">
        <v>16</v>
      </c>
      <c r="F423" s="415" t="e">
        <f t="shared" si="12"/>
        <v>#VALUE!</v>
      </c>
      <c r="G423" t="str">
        <f t="shared" si="13"/>
        <v>42</v>
      </c>
    </row>
    <row r="424" spans="1:7" ht="20.399999999999999">
      <c r="A424" s="403" t="s">
        <v>28275</v>
      </c>
      <c r="B424">
        <v>71200</v>
      </c>
      <c r="C424" t="s">
        <v>28276</v>
      </c>
      <c r="D424">
        <v>420</v>
      </c>
      <c r="E424" s="404">
        <v>171114346</v>
      </c>
      <c r="F424" s="415" t="str">
        <f t="shared" si="12"/>
        <v>Í1+.BÈ6;Î</v>
      </c>
      <c r="G424" t="str">
        <f t="shared" si="13"/>
        <v>32</v>
      </c>
    </row>
    <row r="425" spans="1:7" ht="20.399999999999999">
      <c r="A425" s="403" t="s">
        <v>28277</v>
      </c>
      <c r="B425">
        <v>3400</v>
      </c>
      <c r="C425" t="s">
        <v>28278</v>
      </c>
      <c r="D425">
        <v>490</v>
      </c>
      <c r="F425" s="415" t="e">
        <f t="shared" si="12"/>
        <v>#VALUE!</v>
      </c>
      <c r="G425" t="str">
        <f t="shared" si="13"/>
        <v>32</v>
      </c>
    </row>
    <row r="426" spans="1:7" ht="20.399999999999999">
      <c r="A426" s="403" t="s">
        <v>28279</v>
      </c>
      <c r="B426">
        <v>56800</v>
      </c>
      <c r="C426" t="s">
        <v>28280</v>
      </c>
      <c r="D426">
        <v>275</v>
      </c>
      <c r="E426" s="404">
        <v>171111839</v>
      </c>
      <c r="F426" s="415" t="str">
        <f t="shared" si="12"/>
        <v>Í1++sÈ9:Î</v>
      </c>
      <c r="G426" t="str">
        <f t="shared" si="13"/>
        <v>24</v>
      </c>
    </row>
    <row r="427" spans="1:7" ht="20.399999999999999">
      <c r="A427" s="403" t="s">
        <v>28281</v>
      </c>
      <c r="B427">
        <v>4700</v>
      </c>
      <c r="C427" t="s">
        <v>28282</v>
      </c>
      <c r="D427">
        <v>481</v>
      </c>
      <c r="F427" s="415" t="e">
        <f t="shared" si="12"/>
        <v>#VALUE!</v>
      </c>
      <c r="G427" t="str">
        <f t="shared" si="13"/>
        <v>06</v>
      </c>
    </row>
    <row r="428" spans="1:7" ht="20.399999999999999">
      <c r="A428" s="403" t="s">
        <v>28283</v>
      </c>
      <c r="B428">
        <v>24800</v>
      </c>
      <c r="C428" t="s">
        <v>28284</v>
      </c>
      <c r="D428">
        <v>164</v>
      </c>
      <c r="E428" s="404">
        <v>171114696</v>
      </c>
      <c r="F428" s="415" t="str">
        <f t="shared" si="12"/>
        <v>Í1+.eÈ6`Î</v>
      </c>
      <c r="G428" t="str">
        <f t="shared" si="13"/>
        <v>34</v>
      </c>
    </row>
    <row r="429" spans="1:7" ht="20.399999999999999">
      <c r="A429" s="403" t="s">
        <v>28285</v>
      </c>
      <c r="B429">
        <v>36000</v>
      </c>
      <c r="C429" t="s">
        <v>28286</v>
      </c>
      <c r="D429">
        <v>491</v>
      </c>
      <c r="F429" s="415" t="e">
        <f t="shared" si="12"/>
        <v>#VALUE!</v>
      </c>
      <c r="G429" t="str">
        <f t="shared" si="13"/>
        <v>42</v>
      </c>
    </row>
    <row r="430" spans="1:7" ht="20.399999999999999">
      <c r="A430" s="403" t="s">
        <v>28287</v>
      </c>
      <c r="B430">
        <v>23200</v>
      </c>
      <c r="C430" t="s">
        <v>28288</v>
      </c>
      <c r="D430">
        <v>30</v>
      </c>
      <c r="E430" s="404">
        <v>171114573</v>
      </c>
      <c r="F430" s="415" t="str">
        <f t="shared" si="12"/>
        <v>Í1+.YÈ3ÉÎ</v>
      </c>
      <c r="G430" t="str">
        <f t="shared" si="13"/>
        <v>34</v>
      </c>
    </row>
    <row r="431" spans="1:7" ht="20.399999999999999">
      <c r="A431" s="403" t="s">
        <v>28289</v>
      </c>
      <c r="B431">
        <v>24800</v>
      </c>
      <c r="C431" t="s">
        <v>28290</v>
      </c>
      <c r="D431">
        <v>247</v>
      </c>
      <c r="E431" s="404">
        <v>171111810</v>
      </c>
      <c r="F431" s="415" t="str">
        <f t="shared" si="12"/>
        <v>Í1++qÈ0cÎ</v>
      </c>
      <c r="G431" t="str">
        <f t="shared" si="13"/>
        <v>24</v>
      </c>
    </row>
    <row r="432" spans="1:7" ht="20.399999999999999">
      <c r="A432" s="403" t="s">
        <v>28291</v>
      </c>
      <c r="B432">
        <v>10400</v>
      </c>
      <c r="C432" t="s">
        <v>28292</v>
      </c>
      <c r="D432">
        <v>424</v>
      </c>
      <c r="F432" s="415" t="e">
        <f t="shared" si="12"/>
        <v>#VALUE!</v>
      </c>
      <c r="G432" t="str">
        <f t="shared" si="13"/>
        <v>30</v>
      </c>
    </row>
    <row r="433" spans="1:7" ht="20.399999999999999">
      <c r="A433" s="403" t="s">
        <v>28293</v>
      </c>
      <c r="B433">
        <v>8800</v>
      </c>
      <c r="C433" t="s">
        <v>28294</v>
      </c>
      <c r="D433">
        <v>506</v>
      </c>
      <c r="F433" s="415" t="e">
        <f t="shared" si="12"/>
        <v>#VALUE!</v>
      </c>
      <c r="G433" t="str">
        <f t="shared" si="13"/>
        <v>42</v>
      </c>
    </row>
    <row r="434" spans="1:7" ht="20.399999999999999">
      <c r="A434" s="403" t="s">
        <v>28295</v>
      </c>
      <c r="B434">
        <v>18400</v>
      </c>
      <c r="C434" t="s">
        <v>28296</v>
      </c>
      <c r="D434">
        <v>416</v>
      </c>
      <c r="E434" s="404">
        <v>171114918</v>
      </c>
      <c r="F434" s="415" t="str">
        <f t="shared" si="12"/>
        <v>Í1+.{È8]Î</v>
      </c>
      <c r="G434" t="str">
        <f t="shared" si="13"/>
        <v>34</v>
      </c>
    </row>
    <row r="435" spans="1:7" ht="20.399999999999999">
      <c r="A435" s="403" t="s">
        <v>28297</v>
      </c>
      <c r="B435">
        <v>28000</v>
      </c>
      <c r="C435" t="s">
        <v>28298</v>
      </c>
      <c r="D435">
        <v>167</v>
      </c>
      <c r="F435" s="415" t="e">
        <f t="shared" si="12"/>
        <v>#VALUE!</v>
      </c>
      <c r="G435" t="str">
        <f t="shared" si="13"/>
        <v>30</v>
      </c>
    </row>
    <row r="436" spans="1:7" ht="20.399999999999999">
      <c r="A436" s="403" t="s">
        <v>20747</v>
      </c>
      <c r="B436">
        <v>39200</v>
      </c>
      <c r="C436" t="s">
        <v>28299</v>
      </c>
      <c r="D436">
        <v>302</v>
      </c>
      <c r="E436" s="404">
        <v>171110586</v>
      </c>
      <c r="F436" s="415" t="str">
        <f t="shared" si="12"/>
        <v>Í1+*ZÈ6(Î</v>
      </c>
      <c r="G436" t="str">
        <f t="shared" si="13"/>
        <v>06</v>
      </c>
    </row>
    <row r="437" spans="1:7" ht="20.399999999999999">
      <c r="A437" s="403" t="s">
        <v>28300</v>
      </c>
      <c r="B437">
        <v>13600</v>
      </c>
      <c r="C437" t="s">
        <v>28301</v>
      </c>
      <c r="D437">
        <v>447</v>
      </c>
      <c r="E437" s="404">
        <v>171114946</v>
      </c>
      <c r="F437" s="415" t="str">
        <f t="shared" si="12"/>
        <v>Í1+.~È6]Î</v>
      </c>
      <c r="G437" t="str">
        <f t="shared" si="13"/>
        <v>34</v>
      </c>
    </row>
    <row r="438" spans="1:7" ht="20.399999999999999">
      <c r="A438" s="403" t="s">
        <v>28302</v>
      </c>
      <c r="B438">
        <v>3400</v>
      </c>
      <c r="C438" t="s">
        <v>28303</v>
      </c>
      <c r="D438">
        <v>427</v>
      </c>
      <c r="E438" s="404">
        <v>171116017</v>
      </c>
      <c r="F438" s="415" t="str">
        <f t="shared" si="12"/>
        <v>Í1+0!È7*Î</v>
      </c>
      <c r="G438" t="str">
        <f t="shared" si="13"/>
        <v>38</v>
      </c>
    </row>
    <row r="439" spans="1:7" ht="20.399999999999999">
      <c r="A439" s="403" t="s">
        <v>28304</v>
      </c>
      <c r="B439">
        <v>84000</v>
      </c>
      <c r="C439" t="s">
        <v>28305</v>
      </c>
      <c r="D439">
        <v>110</v>
      </c>
      <c r="F439" s="415" t="e">
        <f t="shared" si="12"/>
        <v>#VALUE!</v>
      </c>
      <c r="G439" t="str">
        <f t="shared" si="13"/>
        <v>30</v>
      </c>
    </row>
    <row r="440" spans="1:7" ht="20.399999999999999">
      <c r="A440" s="403" t="s">
        <v>28306</v>
      </c>
      <c r="B440">
        <v>56800</v>
      </c>
      <c r="C440" t="s">
        <v>28307</v>
      </c>
      <c r="D440">
        <v>332</v>
      </c>
      <c r="E440" s="404">
        <v>171110623</v>
      </c>
      <c r="F440" s="415" t="str">
        <f t="shared" si="12"/>
        <v>Í1+*^È3&amp;Î</v>
      </c>
      <c r="G440" t="str">
        <f t="shared" si="13"/>
        <v>06</v>
      </c>
    </row>
    <row r="441" spans="1:7" ht="20.399999999999999">
      <c r="A441" s="403" t="s">
        <v>28308</v>
      </c>
      <c r="B441">
        <v>7200</v>
      </c>
      <c r="C441" t="s">
        <v>28309</v>
      </c>
      <c r="D441">
        <v>280</v>
      </c>
      <c r="F441" s="415" t="e">
        <f t="shared" si="12"/>
        <v>#VALUE!</v>
      </c>
      <c r="G441" t="str">
        <f t="shared" si="13"/>
        <v>42</v>
      </c>
    </row>
    <row r="442" spans="1:7" ht="20.399999999999999">
      <c r="A442" s="403" t="s">
        <v>1118</v>
      </c>
      <c r="B442">
        <v>23200</v>
      </c>
      <c r="C442" t="s">
        <v>1119</v>
      </c>
      <c r="D442">
        <v>272</v>
      </c>
      <c r="F442" s="415" t="e">
        <f t="shared" si="12"/>
        <v>#VALUE!</v>
      </c>
      <c r="G442" t="str">
        <f t="shared" si="13"/>
        <v>18</v>
      </c>
    </row>
  </sheetData>
  <autoFilter ref="A1:H442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7"/>
  <sheetViews>
    <sheetView topLeftCell="A283" workbookViewId="0">
      <selection activeCell="D283" sqref="D283"/>
    </sheetView>
  </sheetViews>
  <sheetFormatPr defaultRowHeight="14.4"/>
  <cols>
    <col min="1" max="1" width="16.578125" bestFit="1" customWidth="1"/>
    <col min="2" max="2" width="12.62890625" bestFit="1" customWidth="1"/>
    <col min="3" max="3" width="7.47265625" bestFit="1" customWidth="1"/>
    <col min="4" max="4" width="9.7890625" bestFit="1" customWidth="1"/>
    <col min="5" max="5" width="11.5781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28310</v>
      </c>
      <c r="B2">
        <v>106400</v>
      </c>
      <c r="C2" t="s">
        <v>28311</v>
      </c>
      <c r="D2">
        <v>320</v>
      </c>
      <c r="E2" s="404">
        <v>171110591</v>
      </c>
      <c r="F2" s="415" t="str">
        <f>Code128(E2)</f>
        <v>Í1+*[È1uÎ</v>
      </c>
    </row>
    <row r="3" spans="1:6" ht="20.399999999999999">
      <c r="A3" s="403" t="s">
        <v>28312</v>
      </c>
      <c r="B3">
        <v>71200</v>
      </c>
      <c r="C3" t="s">
        <v>28313</v>
      </c>
      <c r="D3">
        <v>267</v>
      </c>
      <c r="E3" s="404">
        <v>171110536</v>
      </c>
      <c r="F3" s="415" t="str">
        <f t="shared" ref="F3:F66" si="0">Code128(E3)</f>
        <v>Í1+*UÈ6{Î</v>
      </c>
    </row>
    <row r="4" spans="1:6" ht="20.399999999999999">
      <c r="A4" s="403" t="s">
        <v>28314</v>
      </c>
      <c r="B4">
        <v>16800</v>
      </c>
      <c r="C4" t="s">
        <v>28315</v>
      </c>
      <c r="D4">
        <v>262</v>
      </c>
      <c r="E4" s="404">
        <v>171114783</v>
      </c>
      <c r="F4" s="415" t="str">
        <f t="shared" si="0"/>
        <v>Í1+.nÈ3rÎ</v>
      </c>
    </row>
    <row r="5" spans="1:6" ht="20.399999999999999">
      <c r="A5" s="403" t="s">
        <v>28316</v>
      </c>
      <c r="B5">
        <v>2100</v>
      </c>
      <c r="C5" t="s">
        <v>28317</v>
      </c>
      <c r="D5">
        <v>269</v>
      </c>
      <c r="E5" s="404">
        <v>171114790</v>
      </c>
      <c r="F5" s="415" t="str">
        <f t="shared" si="0"/>
        <v>Í1+.oÈ0dÎ</v>
      </c>
    </row>
    <row r="6" spans="1:6" ht="20.399999999999999">
      <c r="A6" s="403" t="s">
        <v>733</v>
      </c>
      <c r="B6">
        <v>87200</v>
      </c>
      <c r="C6" t="s">
        <v>734</v>
      </c>
      <c r="D6">
        <v>411</v>
      </c>
      <c r="F6" s="415" t="e">
        <f t="shared" si="0"/>
        <v>#VALUE!</v>
      </c>
    </row>
    <row r="7" spans="1:6" ht="20.399999999999999">
      <c r="A7" s="403" t="s">
        <v>28318</v>
      </c>
      <c r="B7">
        <v>15200</v>
      </c>
      <c r="C7" t="s">
        <v>28319</v>
      </c>
      <c r="D7">
        <v>321</v>
      </c>
      <c r="E7" s="404">
        <v>171114252</v>
      </c>
      <c r="F7" s="415" t="str">
        <f t="shared" si="0"/>
        <v>Í1+.9È2fÎ</v>
      </c>
    </row>
    <row r="8" spans="1:6" ht="20.399999999999999">
      <c r="A8" s="403" t="s">
        <v>20850</v>
      </c>
      <c r="B8">
        <v>36000</v>
      </c>
      <c r="C8" t="s">
        <v>28320</v>
      </c>
      <c r="D8">
        <v>200</v>
      </c>
      <c r="F8" s="415" t="e">
        <f t="shared" si="0"/>
        <v>#VALUE!</v>
      </c>
    </row>
    <row r="9" spans="1:6" ht="20.399999999999999">
      <c r="A9" s="403" t="s">
        <v>7118</v>
      </c>
      <c r="B9">
        <v>15200</v>
      </c>
      <c r="C9" t="s">
        <v>28321</v>
      </c>
      <c r="D9">
        <v>355</v>
      </c>
      <c r="F9" s="415" t="e">
        <f t="shared" si="0"/>
        <v>#VALUE!</v>
      </c>
    </row>
    <row r="10" spans="1:6" ht="20.399999999999999">
      <c r="A10" s="403" t="s">
        <v>1072</v>
      </c>
      <c r="B10">
        <v>12000</v>
      </c>
      <c r="C10" t="s">
        <v>1073</v>
      </c>
      <c r="D10">
        <v>360</v>
      </c>
      <c r="F10" s="415" t="e">
        <f t="shared" si="0"/>
        <v>#VALUE!</v>
      </c>
    </row>
    <row r="11" spans="1:6" ht="20.399999999999999">
      <c r="A11" s="403" t="s">
        <v>28322</v>
      </c>
      <c r="B11">
        <v>133600</v>
      </c>
      <c r="C11" t="s">
        <v>28323</v>
      </c>
      <c r="D11">
        <v>475</v>
      </c>
      <c r="E11" s="404">
        <v>171114970</v>
      </c>
      <c r="F11" s="415" t="str">
        <f t="shared" si="0"/>
        <v>Í1+.ÅÈ0EÎ</v>
      </c>
    </row>
    <row r="12" spans="1:6" ht="20.399999999999999">
      <c r="A12" s="403" t="s">
        <v>28324</v>
      </c>
      <c r="B12">
        <v>7200</v>
      </c>
      <c r="C12" t="s">
        <v>28325</v>
      </c>
      <c r="D12">
        <v>453</v>
      </c>
      <c r="F12" s="415" t="e">
        <f t="shared" si="0"/>
        <v>#VALUE!</v>
      </c>
    </row>
    <row r="13" spans="1:6" ht="20.399999999999999">
      <c r="A13" s="403" t="s">
        <v>28326</v>
      </c>
      <c r="B13">
        <v>3400</v>
      </c>
      <c r="C13" t="s">
        <v>28327</v>
      </c>
      <c r="D13">
        <v>28</v>
      </c>
      <c r="E13" s="404">
        <v>171116878</v>
      </c>
      <c r="F13" s="415" t="str">
        <f t="shared" si="0"/>
        <v>Í1+0wÈ8SÎ</v>
      </c>
    </row>
    <row r="14" spans="1:6" ht="20.399999999999999">
      <c r="A14" s="403" t="s">
        <v>28328</v>
      </c>
      <c r="B14">
        <v>8800</v>
      </c>
      <c r="C14" t="s">
        <v>28329</v>
      </c>
      <c r="D14">
        <v>101</v>
      </c>
      <c r="E14" s="404">
        <v>171115829</v>
      </c>
      <c r="F14" s="415" t="str">
        <f t="shared" si="0"/>
        <v>Í1+/rÈ9BÎ</v>
      </c>
    </row>
    <row r="15" spans="1:6" ht="20.399999999999999">
      <c r="A15" s="403" t="s">
        <v>28330</v>
      </c>
      <c r="B15">
        <v>31200</v>
      </c>
      <c r="C15" t="s">
        <v>28331</v>
      </c>
      <c r="D15">
        <v>356</v>
      </c>
      <c r="E15" s="404">
        <v>171112100</v>
      </c>
      <c r="F15" s="415" t="str">
        <f t="shared" si="0"/>
        <v>Í1+,*È0ÃÎ</v>
      </c>
    </row>
    <row r="16" spans="1:6" ht="20.399999999999999">
      <c r="A16" s="403" t="s">
        <v>28332</v>
      </c>
      <c r="B16">
        <v>4700</v>
      </c>
      <c r="C16" t="s">
        <v>28333</v>
      </c>
      <c r="D16">
        <v>213</v>
      </c>
      <c r="E16" s="404">
        <v>171114739</v>
      </c>
      <c r="F16" s="415" t="str">
        <f t="shared" si="0"/>
        <v>Í1+.iÈ9ÆÎ</v>
      </c>
    </row>
    <row r="17" spans="1:6" ht="20.399999999999999">
      <c r="A17" s="403" t="s">
        <v>28334</v>
      </c>
      <c r="B17">
        <v>13600</v>
      </c>
      <c r="C17" t="s">
        <v>28335</v>
      </c>
      <c r="D17">
        <v>364</v>
      </c>
      <c r="F17" s="415" t="e">
        <f t="shared" si="0"/>
        <v>#VALUE!</v>
      </c>
    </row>
    <row r="18" spans="1:6" ht="20.399999999999999">
      <c r="A18" s="403" t="s">
        <v>3698</v>
      </c>
      <c r="B18">
        <v>18400</v>
      </c>
      <c r="C18" t="s">
        <v>3699</v>
      </c>
      <c r="D18">
        <v>226</v>
      </c>
      <c r="F18" s="415" t="e">
        <f t="shared" si="0"/>
        <v>#VALUE!</v>
      </c>
    </row>
    <row r="19" spans="1:6" ht="20.399999999999999">
      <c r="A19" s="403" t="s">
        <v>28336</v>
      </c>
      <c r="B19">
        <v>16800</v>
      </c>
      <c r="C19" t="s">
        <v>28337</v>
      </c>
      <c r="D19">
        <v>550</v>
      </c>
      <c r="F19" s="415" t="e">
        <f t="shared" si="0"/>
        <v>#VALUE!</v>
      </c>
    </row>
    <row r="20" spans="1:6" ht="20.399999999999999">
      <c r="A20" s="403" t="s">
        <v>28338</v>
      </c>
      <c r="B20">
        <v>24800</v>
      </c>
      <c r="C20" t="s">
        <v>28339</v>
      </c>
      <c r="D20">
        <v>471</v>
      </c>
      <c r="E20" s="404">
        <v>171114966</v>
      </c>
      <c r="F20" s="415" t="str">
        <f t="shared" si="0"/>
        <v>Í1+.ÄÈ6eÎ</v>
      </c>
    </row>
    <row r="21" spans="1:6" ht="20.399999999999999">
      <c r="A21" s="403" t="s">
        <v>28340</v>
      </c>
      <c r="B21">
        <v>52000</v>
      </c>
      <c r="C21" t="s">
        <v>28341</v>
      </c>
      <c r="D21">
        <v>56</v>
      </c>
      <c r="E21" s="404">
        <v>171116692</v>
      </c>
      <c r="F21" s="415" t="str">
        <f t="shared" si="0"/>
        <v>Í1+0eÈ2NÎ</v>
      </c>
    </row>
    <row r="22" spans="1:6" ht="20.399999999999999">
      <c r="A22" s="403" t="s">
        <v>28342</v>
      </c>
      <c r="B22">
        <v>34400</v>
      </c>
      <c r="C22" t="s">
        <v>28343</v>
      </c>
      <c r="D22">
        <v>27</v>
      </c>
      <c r="E22" s="404">
        <v>171116877</v>
      </c>
      <c r="F22" s="415" t="str">
        <f t="shared" si="0"/>
        <v>Í1+0wÈ7MÎ</v>
      </c>
    </row>
    <row r="23" spans="1:6" ht="20.399999999999999">
      <c r="A23" s="403" t="s">
        <v>1334</v>
      </c>
      <c r="B23">
        <v>39200</v>
      </c>
      <c r="C23" t="s">
        <v>1335</v>
      </c>
      <c r="D23">
        <v>584</v>
      </c>
      <c r="F23" s="415" t="e">
        <f t="shared" si="0"/>
        <v>#VALUE!</v>
      </c>
    </row>
    <row r="24" spans="1:6" ht="20.399999999999999">
      <c r="A24" s="403" t="s">
        <v>586</v>
      </c>
      <c r="B24">
        <v>28000</v>
      </c>
      <c r="C24" t="s">
        <v>587</v>
      </c>
      <c r="D24">
        <v>147</v>
      </c>
      <c r="F24" s="415" t="e">
        <f t="shared" si="0"/>
        <v>#VALUE!</v>
      </c>
    </row>
    <row r="25" spans="1:6" ht="20.399999999999999">
      <c r="A25" s="403" t="s">
        <v>28344</v>
      </c>
      <c r="B25">
        <v>21600</v>
      </c>
      <c r="C25" t="s">
        <v>28345</v>
      </c>
      <c r="D25">
        <v>129</v>
      </c>
      <c r="E25" s="404">
        <v>171111217</v>
      </c>
      <c r="F25" s="415" t="str">
        <f t="shared" si="0"/>
        <v>Í1++5È7kÎ</v>
      </c>
    </row>
    <row r="26" spans="1:6" ht="20.399999999999999">
      <c r="A26" s="403" t="s">
        <v>2779</v>
      </c>
      <c r="B26">
        <v>29600</v>
      </c>
      <c r="C26" t="s">
        <v>2780</v>
      </c>
      <c r="D26">
        <v>441</v>
      </c>
      <c r="F26" s="415" t="e">
        <f t="shared" si="0"/>
        <v>#VALUE!</v>
      </c>
    </row>
    <row r="27" spans="1:6" ht="20.399999999999999">
      <c r="A27" s="403" t="s">
        <v>1110</v>
      </c>
      <c r="B27">
        <v>7200</v>
      </c>
      <c r="C27" t="s">
        <v>1111</v>
      </c>
      <c r="D27">
        <v>24</v>
      </c>
      <c r="F27" s="415" t="e">
        <f t="shared" si="0"/>
        <v>#VALUE!</v>
      </c>
    </row>
    <row r="28" spans="1:6" ht="20.399999999999999">
      <c r="A28" s="403" t="s">
        <v>28346</v>
      </c>
      <c r="B28">
        <v>40800</v>
      </c>
      <c r="C28" t="s">
        <v>28347</v>
      </c>
      <c r="D28">
        <v>431</v>
      </c>
      <c r="E28" s="404">
        <v>171116020</v>
      </c>
      <c r="F28" s="415" t="str">
        <f t="shared" si="0"/>
        <v>Í1+0"È0kÎ</v>
      </c>
    </row>
    <row r="29" spans="1:6" ht="20.399999999999999">
      <c r="A29" s="403" t="s">
        <v>2781</v>
      </c>
      <c r="B29">
        <v>47200</v>
      </c>
      <c r="C29" t="s">
        <v>2782</v>
      </c>
      <c r="D29">
        <v>93</v>
      </c>
      <c r="F29" s="415" t="e">
        <f t="shared" si="0"/>
        <v>#VALUE!</v>
      </c>
    </row>
    <row r="30" spans="1:6" ht="20.399999999999999">
      <c r="A30" s="403" t="s">
        <v>23034</v>
      </c>
      <c r="B30">
        <v>7200</v>
      </c>
      <c r="C30" t="s">
        <v>28348</v>
      </c>
      <c r="D30">
        <v>63</v>
      </c>
      <c r="F30" s="415" t="e">
        <f t="shared" si="0"/>
        <v>#VALUE!</v>
      </c>
    </row>
    <row r="31" spans="1:6" ht="20.399999999999999">
      <c r="A31" s="403" t="s">
        <v>797</v>
      </c>
      <c r="B31">
        <v>10400</v>
      </c>
      <c r="C31" t="s">
        <v>798</v>
      </c>
      <c r="D31">
        <v>451</v>
      </c>
      <c r="F31" s="415" t="e">
        <f t="shared" si="0"/>
        <v>#VALUE!</v>
      </c>
    </row>
    <row r="32" spans="1:6" ht="20.399999999999999">
      <c r="A32" s="403" t="s">
        <v>28349</v>
      </c>
      <c r="B32">
        <v>28000</v>
      </c>
      <c r="C32" t="s">
        <v>28350</v>
      </c>
      <c r="D32">
        <v>586</v>
      </c>
      <c r="F32" s="415" t="e">
        <f t="shared" si="0"/>
        <v>#VALUE!</v>
      </c>
    </row>
    <row r="33" spans="1:6" ht="20.399999999999999">
      <c r="A33" s="403" t="s">
        <v>28351</v>
      </c>
      <c r="B33">
        <v>4700</v>
      </c>
      <c r="C33" t="s">
        <v>28352</v>
      </c>
      <c r="D33">
        <v>453</v>
      </c>
      <c r="E33" s="404">
        <v>171114951</v>
      </c>
      <c r="F33" s="415" t="str">
        <f t="shared" si="0"/>
        <v>Í1+.ÃÈ1CÎ</v>
      </c>
    </row>
    <row r="34" spans="1:6" ht="20.399999999999999">
      <c r="A34" s="403" t="s">
        <v>28353</v>
      </c>
      <c r="B34">
        <v>743200</v>
      </c>
      <c r="C34" t="s">
        <v>28354</v>
      </c>
      <c r="D34">
        <v>236</v>
      </c>
      <c r="E34" s="404">
        <v>171110627</v>
      </c>
      <c r="F34" s="415" t="str">
        <f t="shared" si="0"/>
        <v>Í1+*^È7&gt;Î</v>
      </c>
    </row>
    <row r="35" spans="1:6" ht="20.399999999999999">
      <c r="A35" s="403" t="s">
        <v>28355</v>
      </c>
      <c r="B35">
        <v>21600</v>
      </c>
      <c r="C35" t="s">
        <v>28356</v>
      </c>
      <c r="D35">
        <v>144</v>
      </c>
      <c r="F35" s="415" t="e">
        <f t="shared" si="0"/>
        <v>#VALUE!</v>
      </c>
    </row>
    <row r="36" spans="1:6" ht="20.399999999999999">
      <c r="A36" s="403" t="s">
        <v>28357</v>
      </c>
      <c r="B36">
        <v>13600</v>
      </c>
      <c r="C36" t="s">
        <v>28358</v>
      </c>
      <c r="D36">
        <v>137</v>
      </c>
      <c r="E36" s="404">
        <v>171116749</v>
      </c>
      <c r="F36" s="415" t="str">
        <f t="shared" si="0"/>
        <v>Í1+0jÈ9%Î</v>
      </c>
    </row>
    <row r="37" spans="1:6" ht="20.399999999999999">
      <c r="A37" s="403" t="s">
        <v>28359</v>
      </c>
      <c r="B37">
        <v>42400</v>
      </c>
      <c r="C37" t="s">
        <v>28360</v>
      </c>
      <c r="D37">
        <v>384</v>
      </c>
      <c r="F37" s="415" t="e">
        <f t="shared" si="0"/>
        <v>#VALUE!</v>
      </c>
    </row>
    <row r="38" spans="1:6" ht="20.399999999999999">
      <c r="A38" s="403" t="s">
        <v>28361</v>
      </c>
      <c r="B38">
        <v>29600</v>
      </c>
      <c r="C38" t="s">
        <v>28362</v>
      </c>
      <c r="D38">
        <v>568</v>
      </c>
      <c r="F38" s="415" t="e">
        <f t="shared" si="0"/>
        <v>#VALUE!</v>
      </c>
    </row>
    <row r="39" spans="1:6" ht="20.399999999999999">
      <c r="A39" s="403" t="s">
        <v>28363</v>
      </c>
      <c r="B39">
        <v>26400</v>
      </c>
      <c r="C39" t="s">
        <v>28364</v>
      </c>
      <c r="D39">
        <v>378</v>
      </c>
      <c r="E39" s="404">
        <v>171109719</v>
      </c>
      <c r="F39" s="415" t="str">
        <f t="shared" si="0"/>
        <v>Í1+)gÈ9kÎ</v>
      </c>
    </row>
    <row r="40" spans="1:6" ht="20.399999999999999">
      <c r="A40" s="403" t="s">
        <v>4777</v>
      </c>
      <c r="B40">
        <v>23200</v>
      </c>
      <c r="C40" t="s">
        <v>4778</v>
      </c>
      <c r="D40">
        <v>25</v>
      </c>
      <c r="F40" s="415" t="e">
        <f t="shared" si="0"/>
        <v>#VALUE!</v>
      </c>
    </row>
    <row r="41" spans="1:6" ht="20.399999999999999">
      <c r="A41" s="403" t="s">
        <v>28365</v>
      </c>
      <c r="B41">
        <v>8800</v>
      </c>
      <c r="C41" t="s">
        <v>28366</v>
      </c>
      <c r="D41">
        <v>121</v>
      </c>
      <c r="E41" s="404">
        <v>171109937</v>
      </c>
      <c r="F41" s="415" t="str">
        <f t="shared" si="0"/>
        <v>Í1+)}È7PÎ</v>
      </c>
    </row>
    <row r="42" spans="1:6" ht="20.399999999999999">
      <c r="A42" s="403" t="s">
        <v>28367</v>
      </c>
      <c r="B42">
        <v>2100</v>
      </c>
      <c r="C42" t="s">
        <v>28368</v>
      </c>
      <c r="D42">
        <v>470</v>
      </c>
      <c r="E42" s="404">
        <v>171114965</v>
      </c>
      <c r="F42" s="415" t="str">
        <f t="shared" si="0"/>
        <v>Í1+.ÄÈ5_Î</v>
      </c>
    </row>
    <row r="43" spans="1:6" ht="20.399999999999999">
      <c r="A43" s="403" t="s">
        <v>28369</v>
      </c>
      <c r="B43">
        <v>10400</v>
      </c>
      <c r="C43" t="s">
        <v>28370</v>
      </c>
      <c r="D43">
        <v>436</v>
      </c>
      <c r="E43" s="404">
        <v>171116023</v>
      </c>
      <c r="F43" s="415" t="str">
        <f t="shared" si="0"/>
        <v>Í1+0"È3}Î</v>
      </c>
    </row>
    <row r="44" spans="1:6" ht="20.399999999999999">
      <c r="A44" s="403" t="s">
        <v>28371</v>
      </c>
      <c r="B44">
        <v>12000</v>
      </c>
      <c r="C44" t="s">
        <v>28372</v>
      </c>
      <c r="D44">
        <v>437</v>
      </c>
      <c r="E44" s="404">
        <v>171116024</v>
      </c>
      <c r="F44" s="415" t="str">
        <f t="shared" si="0"/>
        <v>Í1+0"È4ÇÎ</v>
      </c>
    </row>
    <row r="45" spans="1:6" ht="20.399999999999999">
      <c r="A45" s="403" t="s">
        <v>28373</v>
      </c>
      <c r="B45">
        <v>72800</v>
      </c>
      <c r="C45" t="s">
        <v>28374</v>
      </c>
      <c r="D45">
        <v>316</v>
      </c>
      <c r="E45" s="404">
        <v>171110664</v>
      </c>
      <c r="F45" s="415" t="str">
        <f t="shared" si="0"/>
        <v>Í1+*bÈ4&lt;Î</v>
      </c>
    </row>
    <row r="46" spans="1:6" ht="20.399999999999999">
      <c r="A46" s="403" t="s">
        <v>28375</v>
      </c>
      <c r="B46">
        <v>26400</v>
      </c>
      <c r="C46" t="s">
        <v>637</v>
      </c>
      <c r="D46">
        <v>501</v>
      </c>
      <c r="F46" s="415" t="e">
        <f t="shared" si="0"/>
        <v>#VALUE!</v>
      </c>
    </row>
    <row r="47" spans="1:6" ht="20.399999999999999">
      <c r="A47" s="403" t="s">
        <v>785</v>
      </c>
      <c r="B47">
        <v>16800</v>
      </c>
      <c r="C47" t="s">
        <v>786</v>
      </c>
      <c r="D47">
        <v>501</v>
      </c>
      <c r="F47" s="415" t="e">
        <f t="shared" si="0"/>
        <v>#VALUE!</v>
      </c>
    </row>
    <row r="48" spans="1:6" ht="20.399999999999999">
      <c r="A48" s="403" t="s">
        <v>28376</v>
      </c>
      <c r="B48">
        <v>16800</v>
      </c>
      <c r="C48" t="s">
        <v>28377</v>
      </c>
      <c r="D48">
        <v>56</v>
      </c>
      <c r="F48" s="415" t="e">
        <f t="shared" si="0"/>
        <v>#VALUE!</v>
      </c>
    </row>
    <row r="49" spans="1:6" ht="20.399999999999999">
      <c r="A49" s="403" t="s">
        <v>28378</v>
      </c>
      <c r="B49">
        <v>18400</v>
      </c>
      <c r="C49" t="s">
        <v>28379</v>
      </c>
      <c r="D49">
        <v>560</v>
      </c>
      <c r="F49" s="415" t="e">
        <f t="shared" si="0"/>
        <v>#VALUE!</v>
      </c>
    </row>
    <row r="50" spans="1:6" ht="20.399999999999999">
      <c r="A50" s="403" t="s">
        <v>28380</v>
      </c>
      <c r="B50">
        <v>16800</v>
      </c>
      <c r="C50" t="s">
        <v>28381</v>
      </c>
      <c r="D50">
        <v>319</v>
      </c>
      <c r="E50" s="404">
        <v>171111049</v>
      </c>
      <c r="F50" s="415" t="str">
        <f t="shared" si="0"/>
        <v>Í1++$È93Î</v>
      </c>
    </row>
    <row r="51" spans="1:6" ht="20.399999999999999">
      <c r="A51" s="403" t="s">
        <v>8548</v>
      </c>
      <c r="B51">
        <v>18400</v>
      </c>
      <c r="C51" t="s">
        <v>28382</v>
      </c>
      <c r="D51">
        <v>488</v>
      </c>
      <c r="F51" s="415" t="e">
        <f t="shared" si="0"/>
        <v>#VALUE!</v>
      </c>
    </row>
    <row r="52" spans="1:6" ht="20.399999999999999">
      <c r="A52" s="403" t="s">
        <v>28383</v>
      </c>
      <c r="B52">
        <v>2100</v>
      </c>
      <c r="C52" t="s">
        <v>28384</v>
      </c>
      <c r="D52">
        <v>539</v>
      </c>
      <c r="F52" s="415" t="e">
        <f t="shared" si="0"/>
        <v>#VALUE!</v>
      </c>
    </row>
    <row r="53" spans="1:6" ht="20.399999999999999">
      <c r="A53" s="403" t="s">
        <v>28385</v>
      </c>
      <c r="B53">
        <v>31200</v>
      </c>
      <c r="C53" t="s">
        <v>28386</v>
      </c>
      <c r="D53">
        <v>539</v>
      </c>
      <c r="F53" s="415" t="e">
        <f t="shared" si="0"/>
        <v>#VALUE!</v>
      </c>
    </row>
    <row r="54" spans="1:6" ht="20.399999999999999">
      <c r="A54" s="403" t="s">
        <v>684</v>
      </c>
      <c r="B54">
        <v>31200</v>
      </c>
      <c r="C54" t="s">
        <v>685</v>
      </c>
      <c r="D54">
        <v>437</v>
      </c>
      <c r="F54" s="415" t="e">
        <f t="shared" si="0"/>
        <v>#VALUE!</v>
      </c>
    </row>
    <row r="55" spans="1:6" ht="20.399999999999999">
      <c r="A55" s="403" t="s">
        <v>682</v>
      </c>
      <c r="B55">
        <v>10400</v>
      </c>
      <c r="C55" t="s">
        <v>683</v>
      </c>
      <c r="D55">
        <v>435</v>
      </c>
      <c r="F55" s="415" t="e">
        <f t="shared" si="0"/>
        <v>#VALUE!</v>
      </c>
    </row>
    <row r="56" spans="1:6" ht="20.399999999999999">
      <c r="A56" s="403" t="s">
        <v>680</v>
      </c>
      <c r="B56">
        <v>4700</v>
      </c>
      <c r="C56" t="s">
        <v>681</v>
      </c>
      <c r="D56">
        <v>434</v>
      </c>
      <c r="F56" s="415" t="e">
        <f t="shared" si="0"/>
        <v>#VALUE!</v>
      </c>
    </row>
    <row r="57" spans="1:6" ht="20.399999999999999">
      <c r="A57" s="403" t="s">
        <v>28387</v>
      </c>
      <c r="B57">
        <v>12000</v>
      </c>
      <c r="C57" t="s">
        <v>28388</v>
      </c>
      <c r="D57">
        <v>274</v>
      </c>
      <c r="E57" s="404">
        <v>171114795</v>
      </c>
      <c r="F57" s="415" t="str">
        <f t="shared" si="0"/>
        <v>Í1+.oÈ5ÆÎ</v>
      </c>
    </row>
    <row r="58" spans="1:6" ht="20.399999999999999">
      <c r="A58" s="403" t="s">
        <v>28389</v>
      </c>
      <c r="B58">
        <v>23200</v>
      </c>
      <c r="C58" t="s">
        <v>28390</v>
      </c>
      <c r="D58">
        <v>246</v>
      </c>
      <c r="E58" s="404">
        <v>171115918</v>
      </c>
      <c r="F58" s="415" t="str">
        <f t="shared" si="0"/>
        <v>Í1+/{È8`Î</v>
      </c>
    </row>
    <row r="59" spans="1:6" ht="20.399999999999999">
      <c r="A59" s="403" t="s">
        <v>28391</v>
      </c>
      <c r="B59">
        <v>4700</v>
      </c>
      <c r="C59" t="s">
        <v>28392</v>
      </c>
      <c r="D59">
        <v>418</v>
      </c>
      <c r="F59" s="415" t="e">
        <f t="shared" si="0"/>
        <v>#VALUE!</v>
      </c>
    </row>
    <row r="60" spans="1:6" ht="20.399999999999999">
      <c r="A60" s="403" t="s">
        <v>3208</v>
      </c>
      <c r="B60">
        <v>12000</v>
      </c>
      <c r="C60" t="s">
        <v>3209</v>
      </c>
      <c r="D60">
        <v>419</v>
      </c>
      <c r="F60" s="415" t="e">
        <f t="shared" si="0"/>
        <v>#VALUE!</v>
      </c>
    </row>
    <row r="61" spans="1:6" ht="20.399999999999999">
      <c r="A61" s="403" t="s">
        <v>28393</v>
      </c>
      <c r="B61">
        <v>18400</v>
      </c>
      <c r="C61" t="s">
        <v>28394</v>
      </c>
      <c r="D61">
        <v>262</v>
      </c>
      <c r="F61" s="415" t="e">
        <f t="shared" si="0"/>
        <v>#VALUE!</v>
      </c>
    </row>
    <row r="62" spans="1:6" ht="20.399999999999999">
      <c r="A62" s="403" t="s">
        <v>28395</v>
      </c>
      <c r="B62">
        <v>4700</v>
      </c>
      <c r="C62" t="s">
        <v>28396</v>
      </c>
      <c r="D62">
        <v>596</v>
      </c>
      <c r="F62" s="415" t="e">
        <f t="shared" si="0"/>
        <v>#VALUE!</v>
      </c>
    </row>
    <row r="63" spans="1:6" ht="20.399999999999999">
      <c r="A63" s="403" t="s">
        <v>28397</v>
      </c>
      <c r="B63">
        <v>12000</v>
      </c>
      <c r="C63" t="s">
        <v>28398</v>
      </c>
      <c r="D63">
        <v>261</v>
      </c>
      <c r="E63" s="404">
        <v>171114782</v>
      </c>
      <c r="F63" s="415" t="str">
        <f t="shared" si="0"/>
        <v>Í1+.nÈ2lÎ</v>
      </c>
    </row>
    <row r="64" spans="1:6" ht="20.399999999999999">
      <c r="A64" s="403" t="s">
        <v>28399</v>
      </c>
      <c r="B64">
        <v>13600</v>
      </c>
      <c r="C64" t="s">
        <v>28400</v>
      </c>
      <c r="D64">
        <v>33</v>
      </c>
      <c r="E64" s="404">
        <v>171114576</v>
      </c>
      <c r="F64" s="415" t="str">
        <f t="shared" si="0"/>
        <v>Í1+.YÈ60Î</v>
      </c>
    </row>
    <row r="65" spans="1:6" ht="20.399999999999999">
      <c r="A65" s="403" t="s">
        <v>28401</v>
      </c>
      <c r="B65">
        <v>12000</v>
      </c>
      <c r="C65" t="s">
        <v>1382</v>
      </c>
      <c r="D65">
        <v>242</v>
      </c>
      <c r="F65" s="415" t="e">
        <f t="shared" si="0"/>
        <v>#VALUE!</v>
      </c>
    </row>
    <row r="66" spans="1:6" ht="20.399999999999999">
      <c r="A66" s="403" t="s">
        <v>28402</v>
      </c>
      <c r="B66">
        <v>4700</v>
      </c>
      <c r="C66" t="s">
        <v>28403</v>
      </c>
      <c r="D66">
        <v>69</v>
      </c>
      <c r="F66" s="415" t="e">
        <f t="shared" si="0"/>
        <v>#VALUE!</v>
      </c>
    </row>
    <row r="67" spans="1:6" ht="20.399999999999999">
      <c r="A67" s="403" t="s">
        <v>28404</v>
      </c>
      <c r="B67">
        <v>20000</v>
      </c>
      <c r="C67" t="s">
        <v>28405</v>
      </c>
      <c r="D67">
        <v>177</v>
      </c>
      <c r="E67" s="404">
        <v>171113997</v>
      </c>
      <c r="F67" s="415" t="str">
        <f t="shared" ref="F67:F130" si="1">Code128(E67)</f>
        <v>Í1+-ÇÈ7tÎ</v>
      </c>
    </row>
    <row r="68" spans="1:6" ht="20.399999999999999">
      <c r="A68" s="403" t="s">
        <v>3378</v>
      </c>
      <c r="B68">
        <v>56800</v>
      </c>
      <c r="C68" t="s">
        <v>3379</v>
      </c>
      <c r="D68">
        <v>162</v>
      </c>
      <c r="F68" s="415" t="e">
        <f t="shared" si="1"/>
        <v>#VALUE!</v>
      </c>
    </row>
    <row r="69" spans="1:6" ht="20.399999999999999">
      <c r="A69" s="403" t="s">
        <v>28406</v>
      </c>
      <c r="B69">
        <v>7200</v>
      </c>
      <c r="C69" t="s">
        <v>28407</v>
      </c>
      <c r="D69">
        <v>256</v>
      </c>
      <c r="F69" s="415" t="e">
        <f t="shared" si="1"/>
        <v>#VALUE!</v>
      </c>
    </row>
    <row r="70" spans="1:6" ht="20.399999999999999">
      <c r="A70" s="403" t="s">
        <v>28408</v>
      </c>
      <c r="B70">
        <v>16800</v>
      </c>
      <c r="C70" t="s">
        <v>28409</v>
      </c>
      <c r="D70">
        <v>440</v>
      </c>
      <c r="E70" s="404">
        <v>171116025</v>
      </c>
      <c r="F70" s="415" t="str">
        <f t="shared" si="1"/>
        <v>Í1+0"È5"Î</v>
      </c>
    </row>
    <row r="71" spans="1:6" ht="20.399999999999999">
      <c r="A71" s="403" t="s">
        <v>28410</v>
      </c>
      <c r="B71">
        <v>96800</v>
      </c>
      <c r="C71" t="s">
        <v>28411</v>
      </c>
      <c r="D71">
        <v>109</v>
      </c>
      <c r="E71" s="404">
        <v>171114646</v>
      </c>
      <c r="F71" s="415" t="str">
        <f t="shared" si="1"/>
        <v>Í1+.`È6LÎ</v>
      </c>
    </row>
    <row r="72" spans="1:6" ht="20.399999999999999">
      <c r="A72" s="403" t="s">
        <v>28412</v>
      </c>
      <c r="B72">
        <v>2100</v>
      </c>
      <c r="C72" t="s">
        <v>28413</v>
      </c>
      <c r="D72">
        <v>326</v>
      </c>
      <c r="E72" s="404">
        <v>171114842</v>
      </c>
      <c r="F72" s="415" t="str">
        <f t="shared" si="1"/>
        <v>Í1+.tÈ2ÈÎ</v>
      </c>
    </row>
    <row r="73" spans="1:6" ht="20.399999999999999">
      <c r="A73" s="403" t="s">
        <v>28414</v>
      </c>
      <c r="B73">
        <v>18400</v>
      </c>
      <c r="C73" t="s">
        <v>28415</v>
      </c>
      <c r="D73">
        <v>145</v>
      </c>
      <c r="E73" s="404">
        <v>171110641</v>
      </c>
      <c r="F73" s="415" t="str">
        <f t="shared" si="1"/>
        <v>Í1+*`È1"Î</v>
      </c>
    </row>
    <row r="74" spans="1:6" ht="20.399999999999999">
      <c r="A74" s="403" t="s">
        <v>28416</v>
      </c>
      <c r="B74">
        <v>7200</v>
      </c>
      <c r="C74" t="s">
        <v>28417</v>
      </c>
      <c r="D74">
        <v>512</v>
      </c>
      <c r="F74" s="415" t="e">
        <f t="shared" si="1"/>
        <v>#VALUE!</v>
      </c>
    </row>
    <row r="75" spans="1:6" ht="20.399999999999999">
      <c r="A75" s="403" t="s">
        <v>28418</v>
      </c>
      <c r="B75">
        <v>8800</v>
      </c>
      <c r="C75" t="s">
        <v>28419</v>
      </c>
      <c r="D75">
        <v>255</v>
      </c>
      <c r="F75" s="415" t="e">
        <f t="shared" si="1"/>
        <v>#VALUE!</v>
      </c>
    </row>
    <row r="76" spans="1:6" ht="20.399999999999999">
      <c r="A76" s="403" t="s">
        <v>28420</v>
      </c>
      <c r="B76">
        <v>10400</v>
      </c>
      <c r="C76" t="s">
        <v>28421</v>
      </c>
      <c r="D76">
        <v>15</v>
      </c>
      <c r="E76" s="404">
        <v>171114558</v>
      </c>
      <c r="F76" s="415" t="str">
        <f t="shared" si="1"/>
        <v>Í1+.WÈ84Î</v>
      </c>
    </row>
    <row r="77" spans="1:6" ht="20.399999999999999">
      <c r="A77" s="403" t="s">
        <v>28422</v>
      </c>
      <c r="B77">
        <v>95200</v>
      </c>
      <c r="C77" t="s">
        <v>28423</v>
      </c>
      <c r="D77">
        <v>171</v>
      </c>
      <c r="E77" s="404">
        <v>171109892</v>
      </c>
      <c r="F77" s="415" t="str">
        <f t="shared" si="1"/>
        <v>Í1+)yÈ2"Î</v>
      </c>
    </row>
    <row r="78" spans="1:6" ht="20.399999999999999">
      <c r="A78" s="403" t="s">
        <v>28424</v>
      </c>
      <c r="B78">
        <v>13600</v>
      </c>
      <c r="C78" t="s">
        <v>28425</v>
      </c>
      <c r="D78">
        <v>179</v>
      </c>
      <c r="F78" s="415" t="e">
        <f t="shared" si="1"/>
        <v>#VALUE!</v>
      </c>
    </row>
    <row r="79" spans="1:6" ht="20.399999999999999">
      <c r="A79" s="403" t="s">
        <v>28426</v>
      </c>
      <c r="B79">
        <v>48800</v>
      </c>
      <c r="C79" t="s">
        <v>28427</v>
      </c>
      <c r="D79">
        <v>575</v>
      </c>
      <c r="F79" s="415" t="e">
        <f t="shared" si="1"/>
        <v>#VALUE!</v>
      </c>
    </row>
    <row r="80" spans="1:6" ht="20.399999999999999">
      <c r="A80" s="403" t="s">
        <v>28428</v>
      </c>
      <c r="B80">
        <v>13600</v>
      </c>
      <c r="C80" t="s">
        <v>28429</v>
      </c>
      <c r="D80">
        <v>456</v>
      </c>
      <c r="E80" s="404">
        <v>171116032</v>
      </c>
      <c r="F80" s="415" t="str">
        <f t="shared" si="1"/>
        <v>Í1+0#È2{Î</v>
      </c>
    </row>
    <row r="81" spans="1:6" ht="20.399999999999999">
      <c r="A81" s="403" t="s">
        <v>28430</v>
      </c>
      <c r="B81">
        <v>4700</v>
      </c>
      <c r="C81" t="s">
        <v>28431</v>
      </c>
      <c r="D81">
        <v>453</v>
      </c>
      <c r="E81" s="404">
        <v>171116029</v>
      </c>
      <c r="F81" s="415" t="str">
        <f t="shared" si="1"/>
        <v>Í1+0"È9:Î</v>
      </c>
    </row>
    <row r="82" spans="1:6" ht="20.399999999999999">
      <c r="A82" s="403" t="s">
        <v>28432</v>
      </c>
      <c r="B82">
        <v>21600</v>
      </c>
      <c r="C82" t="s">
        <v>28433</v>
      </c>
      <c r="D82">
        <v>252</v>
      </c>
      <c r="E82" s="404">
        <v>171114774</v>
      </c>
      <c r="F82" s="415" t="str">
        <f t="shared" si="1"/>
        <v>Í1+.mÈ4tÎ</v>
      </c>
    </row>
    <row r="83" spans="1:6" ht="20.399999999999999">
      <c r="A83" s="403" t="s">
        <v>28434</v>
      </c>
      <c r="B83">
        <v>12000</v>
      </c>
      <c r="C83" t="s">
        <v>28435</v>
      </c>
      <c r="D83">
        <v>498</v>
      </c>
      <c r="F83" s="415" t="e">
        <f t="shared" si="1"/>
        <v>#VALUE!</v>
      </c>
    </row>
    <row r="84" spans="1:6" ht="20.399999999999999">
      <c r="A84" s="403" t="s">
        <v>28436</v>
      </c>
      <c r="B84">
        <v>3400</v>
      </c>
      <c r="C84" t="s">
        <v>28437</v>
      </c>
      <c r="D84">
        <v>25</v>
      </c>
      <c r="E84" s="404">
        <v>171112021</v>
      </c>
      <c r="F84" s="415" t="str">
        <f t="shared" si="1"/>
        <v>Í1+,"È1eÎ</v>
      </c>
    </row>
    <row r="85" spans="1:6" ht="20.399999999999999">
      <c r="A85" s="403" t="s">
        <v>28438</v>
      </c>
      <c r="B85">
        <v>24800</v>
      </c>
      <c r="C85" t="s">
        <v>28439</v>
      </c>
      <c r="D85">
        <v>164</v>
      </c>
      <c r="F85" s="415" t="e">
        <f t="shared" si="1"/>
        <v>#VALUE!</v>
      </c>
    </row>
    <row r="86" spans="1:6" ht="20.399999999999999">
      <c r="A86" s="403" t="s">
        <v>3176</v>
      </c>
      <c r="B86">
        <v>4700</v>
      </c>
      <c r="C86" t="s">
        <v>3177</v>
      </c>
      <c r="D86">
        <v>141</v>
      </c>
      <c r="F86" s="415" t="e">
        <f t="shared" si="1"/>
        <v>#VALUE!</v>
      </c>
    </row>
    <row r="87" spans="1:6" ht="20.399999999999999">
      <c r="A87" s="403" t="s">
        <v>28440</v>
      </c>
      <c r="B87">
        <v>15200</v>
      </c>
      <c r="C87" t="s">
        <v>28441</v>
      </c>
      <c r="D87">
        <v>13</v>
      </c>
      <c r="E87" s="404">
        <v>171115785</v>
      </c>
      <c r="F87" s="415" t="str">
        <f t="shared" si="1"/>
        <v>Í1+/nÈ5ÅÎ</v>
      </c>
    </row>
    <row r="88" spans="1:6" ht="20.399999999999999">
      <c r="A88" s="403" t="s">
        <v>28442</v>
      </c>
      <c r="B88">
        <v>4700</v>
      </c>
      <c r="C88" t="s">
        <v>28443</v>
      </c>
      <c r="D88">
        <v>143</v>
      </c>
      <c r="E88" s="404">
        <v>171109917</v>
      </c>
      <c r="F88" s="415" t="str">
        <f t="shared" si="1"/>
        <v>Í1+){È7HÎ</v>
      </c>
    </row>
    <row r="89" spans="1:6" ht="20.399999999999999">
      <c r="A89" s="403" t="s">
        <v>28444</v>
      </c>
      <c r="B89">
        <v>8800</v>
      </c>
      <c r="C89" t="s">
        <v>28445</v>
      </c>
      <c r="D89">
        <v>457</v>
      </c>
      <c r="F89" s="415" t="e">
        <f t="shared" si="1"/>
        <v>#VALUE!</v>
      </c>
    </row>
    <row r="90" spans="1:6" ht="20.399999999999999">
      <c r="A90" s="403" t="s">
        <v>28446</v>
      </c>
      <c r="B90">
        <v>12000</v>
      </c>
      <c r="C90" t="s">
        <v>28447</v>
      </c>
      <c r="D90">
        <v>322</v>
      </c>
      <c r="F90" s="415" t="e">
        <f t="shared" si="1"/>
        <v>#VALUE!</v>
      </c>
    </row>
    <row r="91" spans="1:6" ht="20.399999999999999">
      <c r="A91" s="403" t="s">
        <v>28448</v>
      </c>
      <c r="B91">
        <v>29600</v>
      </c>
      <c r="C91" t="s">
        <v>28449</v>
      </c>
      <c r="D91">
        <v>542</v>
      </c>
      <c r="F91" s="415" t="e">
        <f t="shared" si="1"/>
        <v>#VALUE!</v>
      </c>
    </row>
    <row r="92" spans="1:6" ht="20.399999999999999">
      <c r="A92" s="403" t="s">
        <v>28450</v>
      </c>
      <c r="B92">
        <v>18400</v>
      </c>
      <c r="C92" t="s">
        <v>28451</v>
      </c>
      <c r="D92">
        <v>80</v>
      </c>
      <c r="E92" s="404">
        <v>171114104</v>
      </c>
      <c r="F92" s="415" t="str">
        <f t="shared" si="1"/>
        <v>Í1+.*È46Î</v>
      </c>
    </row>
    <row r="93" spans="1:6" ht="20.399999999999999">
      <c r="A93" s="403" t="s">
        <v>710</v>
      </c>
      <c r="B93">
        <v>26400</v>
      </c>
      <c r="C93" t="s">
        <v>711</v>
      </c>
      <c r="D93">
        <v>460</v>
      </c>
      <c r="F93" s="415" t="e">
        <f t="shared" si="1"/>
        <v>#VALUE!</v>
      </c>
    </row>
    <row r="94" spans="1:6" ht="20.399999999999999">
      <c r="A94" s="403" t="s">
        <v>28452</v>
      </c>
      <c r="B94">
        <v>26400</v>
      </c>
      <c r="C94" t="s">
        <v>28453</v>
      </c>
      <c r="D94">
        <v>71</v>
      </c>
      <c r="E94" s="404">
        <v>171116703</v>
      </c>
      <c r="F94" s="415" t="str">
        <f t="shared" si="1"/>
        <v>Í1+0fÈ3XÎ</v>
      </c>
    </row>
    <row r="95" spans="1:6" ht="20.399999999999999">
      <c r="A95" s="403" t="s">
        <v>28454</v>
      </c>
      <c r="B95">
        <v>4700</v>
      </c>
      <c r="C95" t="s">
        <v>28455</v>
      </c>
      <c r="D95">
        <v>563</v>
      </c>
      <c r="F95" s="415" t="e">
        <f t="shared" si="1"/>
        <v>#VALUE!</v>
      </c>
    </row>
    <row r="96" spans="1:6" ht="20.399999999999999">
      <c r="A96" s="403" t="s">
        <v>28456</v>
      </c>
      <c r="B96">
        <v>16800</v>
      </c>
      <c r="C96" t="s">
        <v>28457</v>
      </c>
      <c r="D96">
        <v>353</v>
      </c>
      <c r="E96" s="404">
        <v>171114860</v>
      </c>
      <c r="F96" s="415" t="str">
        <f t="shared" si="1"/>
        <v>Í1+.vÈ0ÄÎ</v>
      </c>
    </row>
    <row r="97" spans="1:6" ht="20.399999999999999">
      <c r="A97" s="403" t="s">
        <v>28458</v>
      </c>
      <c r="B97">
        <v>10400</v>
      </c>
      <c r="C97" t="s">
        <v>28459</v>
      </c>
      <c r="D97">
        <v>566</v>
      </c>
      <c r="F97" s="415" t="e">
        <f t="shared" si="1"/>
        <v>#VALUE!</v>
      </c>
    </row>
    <row r="98" spans="1:6" ht="20.399999999999999">
      <c r="A98" s="403" t="s">
        <v>28460</v>
      </c>
      <c r="B98">
        <v>15200</v>
      </c>
      <c r="C98" t="s">
        <v>28461</v>
      </c>
      <c r="D98">
        <v>174</v>
      </c>
      <c r="E98" s="404">
        <v>171113981</v>
      </c>
      <c r="F98" s="415" t="str">
        <f t="shared" si="1"/>
        <v>Í1+-ÆÈ1LÎ</v>
      </c>
    </row>
    <row r="99" spans="1:6" ht="20.399999999999999">
      <c r="A99" s="403" t="s">
        <v>28462</v>
      </c>
      <c r="B99">
        <v>32800</v>
      </c>
      <c r="C99" t="s">
        <v>28463</v>
      </c>
      <c r="D99">
        <v>226</v>
      </c>
      <c r="E99" s="404">
        <v>171116823</v>
      </c>
      <c r="F99" s="415" t="str">
        <f t="shared" si="1"/>
        <v>Í1+0rÈ3!Î</v>
      </c>
    </row>
    <row r="100" spans="1:6" ht="20.399999999999999">
      <c r="A100" s="403" t="s">
        <v>28464</v>
      </c>
      <c r="B100">
        <v>58400</v>
      </c>
      <c r="C100" t="s">
        <v>28465</v>
      </c>
      <c r="D100">
        <v>175</v>
      </c>
      <c r="E100" s="404">
        <v>171113982</v>
      </c>
      <c r="F100" s="415" t="str">
        <f t="shared" si="1"/>
        <v>Í1+-ÆÈ2RÎ</v>
      </c>
    </row>
    <row r="101" spans="1:6" ht="20.399999999999999">
      <c r="A101" s="403" t="s">
        <v>28466</v>
      </c>
      <c r="B101">
        <v>15200</v>
      </c>
      <c r="C101" t="s">
        <v>28467</v>
      </c>
      <c r="D101">
        <v>527</v>
      </c>
      <c r="F101" s="415" t="e">
        <f t="shared" si="1"/>
        <v>#VALUE!</v>
      </c>
    </row>
    <row r="102" spans="1:6" ht="20.399999999999999">
      <c r="A102" s="403" t="s">
        <v>28468</v>
      </c>
      <c r="B102">
        <v>84000</v>
      </c>
      <c r="C102" t="s">
        <v>28469</v>
      </c>
      <c r="D102">
        <v>305</v>
      </c>
      <c r="E102" s="404">
        <v>171110595</v>
      </c>
      <c r="F102" s="415" t="str">
        <f t="shared" si="1"/>
        <v>Í1+*[È5&amp;Î</v>
      </c>
    </row>
    <row r="103" spans="1:6" ht="20.399999999999999">
      <c r="A103" s="403" t="s">
        <v>28470</v>
      </c>
      <c r="B103">
        <v>8800</v>
      </c>
      <c r="C103" t="s">
        <v>28471</v>
      </c>
      <c r="D103">
        <v>353</v>
      </c>
      <c r="E103" s="404">
        <v>171115980</v>
      </c>
      <c r="F103" s="415" t="str">
        <f t="shared" si="1"/>
        <v>Í1+/ÆÈ0LÎ</v>
      </c>
    </row>
    <row r="104" spans="1:6" ht="20.399999999999999">
      <c r="A104" s="403" t="s">
        <v>28472</v>
      </c>
      <c r="B104">
        <v>23200</v>
      </c>
      <c r="C104" t="s">
        <v>28473</v>
      </c>
      <c r="D104">
        <v>479</v>
      </c>
      <c r="E104" s="404">
        <v>171114974</v>
      </c>
      <c r="F104" s="415" t="str">
        <f t="shared" si="1"/>
        <v>Í1+.ÅÈ4]Î</v>
      </c>
    </row>
    <row r="105" spans="1:6" ht="20.399999999999999">
      <c r="A105" s="403" t="s">
        <v>11529</v>
      </c>
      <c r="B105">
        <v>18400</v>
      </c>
      <c r="C105" t="s">
        <v>11530</v>
      </c>
      <c r="D105">
        <v>385</v>
      </c>
      <c r="F105" s="415" t="e">
        <f t="shared" si="1"/>
        <v>#VALUE!</v>
      </c>
    </row>
    <row r="106" spans="1:6" ht="20.399999999999999">
      <c r="A106" s="403" t="s">
        <v>28474</v>
      </c>
      <c r="B106">
        <v>16800</v>
      </c>
      <c r="C106" t="s">
        <v>28475</v>
      </c>
      <c r="D106">
        <v>342</v>
      </c>
      <c r="E106" s="404">
        <v>171114850</v>
      </c>
      <c r="F106" s="415" t="str">
        <f t="shared" si="1"/>
        <v>Í1+.uÈ0|Î</v>
      </c>
    </row>
    <row r="107" spans="1:6" ht="20.399999999999999">
      <c r="A107" s="403" t="s">
        <v>28476</v>
      </c>
      <c r="B107">
        <v>61600</v>
      </c>
      <c r="C107" t="s">
        <v>28477</v>
      </c>
      <c r="D107">
        <v>157</v>
      </c>
      <c r="E107" s="404">
        <v>171110570</v>
      </c>
      <c r="F107" s="415" t="str">
        <f t="shared" si="1"/>
        <v>Í1+*YÈ0gÎ</v>
      </c>
    </row>
    <row r="108" spans="1:6" ht="20.399999999999999">
      <c r="A108" s="403" t="s">
        <v>28478</v>
      </c>
      <c r="B108">
        <v>2100</v>
      </c>
      <c r="C108" t="s">
        <v>28479</v>
      </c>
      <c r="D108">
        <v>331</v>
      </c>
      <c r="E108" s="404">
        <v>171110638</v>
      </c>
      <c r="F108" s="415" t="str">
        <f t="shared" si="1"/>
        <v>Í1+*_È8HÎ</v>
      </c>
    </row>
    <row r="109" spans="1:6" ht="20.399999999999999">
      <c r="A109" s="403" t="s">
        <v>28480</v>
      </c>
      <c r="B109">
        <v>4700</v>
      </c>
      <c r="C109" t="s">
        <v>28481</v>
      </c>
      <c r="D109">
        <v>367</v>
      </c>
      <c r="E109" s="404">
        <v>171111068</v>
      </c>
      <c r="F109" s="415" t="str">
        <f t="shared" si="1"/>
        <v>Í1++&amp;È85Î</v>
      </c>
    </row>
    <row r="110" spans="1:6" ht="20.399999999999999">
      <c r="A110" s="403" t="s">
        <v>28482</v>
      </c>
      <c r="B110">
        <v>21600</v>
      </c>
      <c r="C110" t="s">
        <v>28483</v>
      </c>
      <c r="D110">
        <v>226</v>
      </c>
      <c r="F110" s="415" t="e">
        <f t="shared" si="1"/>
        <v>#VALUE!</v>
      </c>
    </row>
    <row r="111" spans="1:6" ht="20.399999999999999">
      <c r="A111" s="403" t="s">
        <v>28484</v>
      </c>
      <c r="B111">
        <v>93600</v>
      </c>
      <c r="C111" t="s">
        <v>28485</v>
      </c>
      <c r="D111">
        <v>310</v>
      </c>
      <c r="F111" s="415" t="e">
        <f t="shared" si="1"/>
        <v>#VALUE!</v>
      </c>
    </row>
    <row r="112" spans="1:6" ht="20.399999999999999">
      <c r="A112" s="403" t="s">
        <v>28486</v>
      </c>
      <c r="B112">
        <v>2100</v>
      </c>
      <c r="C112" t="s">
        <v>28487</v>
      </c>
      <c r="D112">
        <v>113</v>
      </c>
      <c r="F112" s="415" t="e">
        <f t="shared" si="1"/>
        <v>#VALUE!</v>
      </c>
    </row>
    <row r="113" spans="1:6" ht="20.399999999999999">
      <c r="A113" s="403" t="s">
        <v>28488</v>
      </c>
      <c r="B113">
        <v>20000</v>
      </c>
      <c r="C113" t="s">
        <v>28489</v>
      </c>
      <c r="D113">
        <v>114</v>
      </c>
      <c r="F113" s="415" t="e">
        <f t="shared" si="1"/>
        <v>#VALUE!</v>
      </c>
    </row>
    <row r="114" spans="1:6" ht="20.399999999999999">
      <c r="A114" s="403" t="s">
        <v>10489</v>
      </c>
      <c r="B114">
        <v>10400</v>
      </c>
      <c r="C114" t="s">
        <v>10490</v>
      </c>
      <c r="D114">
        <v>438</v>
      </c>
      <c r="F114" s="415" t="e">
        <f t="shared" si="1"/>
        <v>#VALUE!</v>
      </c>
    </row>
    <row r="115" spans="1:6" ht="20.399999999999999">
      <c r="A115" s="403" t="s">
        <v>28490</v>
      </c>
      <c r="B115">
        <v>8800</v>
      </c>
      <c r="C115" t="s">
        <v>28491</v>
      </c>
      <c r="D115">
        <v>576</v>
      </c>
      <c r="F115" s="415" t="e">
        <f t="shared" si="1"/>
        <v>#VALUE!</v>
      </c>
    </row>
    <row r="116" spans="1:6" ht="20.399999999999999">
      <c r="A116" s="403" t="s">
        <v>28492</v>
      </c>
      <c r="B116">
        <v>4700</v>
      </c>
      <c r="C116" t="s">
        <v>28493</v>
      </c>
      <c r="D116">
        <v>509</v>
      </c>
      <c r="F116" s="415" t="e">
        <f t="shared" si="1"/>
        <v>#VALUE!</v>
      </c>
    </row>
    <row r="117" spans="1:6" ht="20.399999999999999">
      <c r="A117" s="403" t="s">
        <v>28494</v>
      </c>
      <c r="B117">
        <v>16800</v>
      </c>
      <c r="C117" t="s">
        <v>28495</v>
      </c>
      <c r="D117">
        <v>526</v>
      </c>
      <c r="F117" s="415" t="e">
        <f t="shared" si="1"/>
        <v>#VALUE!</v>
      </c>
    </row>
    <row r="118" spans="1:6" ht="20.399999999999999">
      <c r="A118" s="403" t="s">
        <v>28496</v>
      </c>
      <c r="B118">
        <v>15200</v>
      </c>
      <c r="C118" t="s">
        <v>28497</v>
      </c>
      <c r="D118">
        <v>66</v>
      </c>
      <c r="F118" s="415" t="e">
        <f t="shared" si="1"/>
        <v>#VALUE!</v>
      </c>
    </row>
    <row r="119" spans="1:6" ht="20.399999999999999">
      <c r="A119" s="403" t="s">
        <v>28498</v>
      </c>
      <c r="B119">
        <v>12000</v>
      </c>
      <c r="C119" t="s">
        <v>28499</v>
      </c>
      <c r="D119">
        <v>565</v>
      </c>
      <c r="F119" s="415" t="e">
        <f t="shared" si="1"/>
        <v>#VALUE!</v>
      </c>
    </row>
    <row r="120" spans="1:6" ht="20.399999999999999">
      <c r="A120" s="403" t="s">
        <v>28500</v>
      </c>
      <c r="B120">
        <v>50400</v>
      </c>
      <c r="C120" t="s">
        <v>28501</v>
      </c>
      <c r="D120">
        <v>465</v>
      </c>
      <c r="E120" s="404">
        <v>171111941</v>
      </c>
      <c r="F120" s="415" t="str">
        <f t="shared" si="1"/>
        <v>Í1++~È16Î</v>
      </c>
    </row>
    <row r="121" spans="1:6" ht="20.399999999999999">
      <c r="A121" s="403" t="s">
        <v>28502</v>
      </c>
      <c r="B121">
        <v>29600</v>
      </c>
      <c r="C121" t="s">
        <v>28503</v>
      </c>
      <c r="D121">
        <v>127</v>
      </c>
      <c r="E121" s="404">
        <v>171115850</v>
      </c>
      <c r="F121" s="415" t="str">
        <f t="shared" si="1"/>
        <v>Í1+/uÈ0ÃÎ</v>
      </c>
    </row>
    <row r="122" spans="1:6" ht="20.399999999999999">
      <c r="A122" s="403" t="s">
        <v>28504</v>
      </c>
      <c r="B122">
        <v>2100</v>
      </c>
      <c r="C122" t="s">
        <v>28505</v>
      </c>
      <c r="D122">
        <v>138</v>
      </c>
      <c r="F122" s="415" t="e">
        <f t="shared" si="1"/>
        <v>#VALUE!</v>
      </c>
    </row>
    <row r="123" spans="1:6" ht="20.399999999999999">
      <c r="A123" s="403" t="s">
        <v>28506</v>
      </c>
      <c r="B123">
        <v>26400</v>
      </c>
      <c r="C123" t="s">
        <v>28507</v>
      </c>
      <c r="D123">
        <v>479</v>
      </c>
      <c r="E123" s="404">
        <v>171111851</v>
      </c>
      <c r="F123" s="415" t="str">
        <f t="shared" si="1"/>
        <v>Í1++uÈ1yÎ</v>
      </c>
    </row>
    <row r="124" spans="1:6" ht="20.399999999999999">
      <c r="A124" s="403" t="s">
        <v>28508</v>
      </c>
      <c r="B124">
        <v>32800</v>
      </c>
      <c r="C124" t="s">
        <v>28509</v>
      </c>
      <c r="D124">
        <v>92</v>
      </c>
      <c r="E124" s="404">
        <v>171114033</v>
      </c>
      <c r="F124" s="415" t="str">
        <f t="shared" si="1"/>
        <v>Í1+.#È3{Î</v>
      </c>
    </row>
    <row r="125" spans="1:6" ht="20.399999999999999">
      <c r="A125" s="403" t="s">
        <v>28510</v>
      </c>
      <c r="B125">
        <v>24800</v>
      </c>
      <c r="C125" t="s">
        <v>28511</v>
      </c>
      <c r="D125">
        <v>203</v>
      </c>
      <c r="E125" s="404">
        <v>171110531</v>
      </c>
      <c r="F125" s="415" t="str">
        <f t="shared" si="1"/>
        <v>Í1+*UÈ1]Î</v>
      </c>
    </row>
    <row r="126" spans="1:6" ht="20.399999999999999">
      <c r="A126" s="403" t="s">
        <v>19896</v>
      </c>
      <c r="B126">
        <v>7200</v>
      </c>
      <c r="C126" t="s">
        <v>28512</v>
      </c>
      <c r="D126">
        <v>28</v>
      </c>
      <c r="E126" s="404">
        <v>171116043</v>
      </c>
      <c r="F126" s="415" t="str">
        <f t="shared" si="1"/>
        <v>Í1+0$È3ÉÎ</v>
      </c>
    </row>
    <row r="127" spans="1:6" ht="20.399999999999999">
      <c r="A127" s="403" t="s">
        <v>28513</v>
      </c>
      <c r="B127">
        <v>13600</v>
      </c>
      <c r="C127" t="s">
        <v>28514</v>
      </c>
      <c r="D127">
        <v>127</v>
      </c>
      <c r="F127" s="415" t="e">
        <f t="shared" si="1"/>
        <v>#VALUE!</v>
      </c>
    </row>
    <row r="128" spans="1:6" ht="20.399999999999999">
      <c r="A128" s="403" t="s">
        <v>28515</v>
      </c>
      <c r="B128">
        <v>10400</v>
      </c>
      <c r="C128" t="s">
        <v>28516</v>
      </c>
      <c r="D128">
        <v>419</v>
      </c>
      <c r="F128" s="415" t="e">
        <f t="shared" si="1"/>
        <v>#VALUE!</v>
      </c>
    </row>
    <row r="129" spans="1:6" ht="20.399999999999999">
      <c r="A129" s="403" t="s">
        <v>28517</v>
      </c>
      <c r="B129">
        <v>56800</v>
      </c>
      <c r="C129" t="s">
        <v>28518</v>
      </c>
      <c r="D129">
        <v>235</v>
      </c>
      <c r="E129" s="404">
        <v>171110628</v>
      </c>
      <c r="F129" s="415" t="str">
        <f t="shared" si="1"/>
        <v>Í1+*^È8DÎ</v>
      </c>
    </row>
    <row r="130" spans="1:6" ht="20.399999999999999">
      <c r="A130" s="403" t="s">
        <v>28519</v>
      </c>
      <c r="B130">
        <v>66400</v>
      </c>
      <c r="C130" t="s">
        <v>28520</v>
      </c>
      <c r="D130">
        <v>49</v>
      </c>
      <c r="E130" s="404">
        <v>171114090</v>
      </c>
      <c r="F130" s="415" t="str">
        <f t="shared" si="1"/>
        <v>Í1+.)È0ÅÎ</v>
      </c>
    </row>
    <row r="131" spans="1:6" ht="20.399999999999999">
      <c r="A131" s="403" t="s">
        <v>1098</v>
      </c>
      <c r="B131">
        <v>82400</v>
      </c>
      <c r="C131" t="s">
        <v>28521</v>
      </c>
      <c r="D131">
        <v>329</v>
      </c>
      <c r="F131" s="415" t="e">
        <f t="shared" ref="F131:F194" si="2">Code128(E131)</f>
        <v>#VALUE!</v>
      </c>
    </row>
    <row r="132" spans="1:6" ht="20.399999999999999">
      <c r="A132" s="403" t="s">
        <v>28522</v>
      </c>
      <c r="B132">
        <v>31200</v>
      </c>
      <c r="C132" t="s">
        <v>28523</v>
      </c>
      <c r="D132">
        <v>253</v>
      </c>
      <c r="E132" s="404">
        <v>171109822</v>
      </c>
      <c r="F132" s="415" t="str">
        <f t="shared" si="2"/>
        <v>Í1+)rÈ2mÎ</v>
      </c>
    </row>
    <row r="133" spans="1:6" ht="20.399999999999999">
      <c r="A133" s="403" t="s">
        <v>28524</v>
      </c>
      <c r="B133">
        <v>21600</v>
      </c>
      <c r="C133" t="s">
        <v>28525</v>
      </c>
      <c r="D133">
        <v>352</v>
      </c>
      <c r="E133" s="404">
        <v>171114859</v>
      </c>
      <c r="F133" s="415" t="str">
        <f t="shared" si="2"/>
        <v>Í1+.uÈ9KÎ</v>
      </c>
    </row>
    <row r="134" spans="1:6" ht="20.399999999999999">
      <c r="A134" s="403" t="s">
        <v>28526</v>
      </c>
      <c r="B134">
        <v>10400</v>
      </c>
      <c r="C134" t="s">
        <v>28527</v>
      </c>
      <c r="D134">
        <v>272</v>
      </c>
      <c r="E134" s="404">
        <v>171111767</v>
      </c>
      <c r="F134" s="415" t="str">
        <f t="shared" si="2"/>
        <v>Í1++lÈ7yÎ</v>
      </c>
    </row>
    <row r="135" spans="1:6" ht="20.399999999999999">
      <c r="A135" s="403" t="s">
        <v>28528</v>
      </c>
      <c r="B135">
        <v>37600</v>
      </c>
      <c r="C135" t="s">
        <v>28529</v>
      </c>
      <c r="D135">
        <v>325</v>
      </c>
      <c r="E135" s="404">
        <v>171111182</v>
      </c>
      <c r="F135" s="415" t="str">
        <f t="shared" si="2"/>
        <v>Í1++2È2AÎ</v>
      </c>
    </row>
    <row r="136" spans="1:6" ht="20.399999999999999">
      <c r="A136" s="403" t="s">
        <v>28530</v>
      </c>
      <c r="B136">
        <v>4700</v>
      </c>
      <c r="C136" t="s">
        <v>28531</v>
      </c>
      <c r="D136">
        <v>435</v>
      </c>
      <c r="E136" s="404">
        <v>171111181</v>
      </c>
      <c r="F136" s="415" t="str">
        <f t="shared" si="2"/>
        <v>Í1++2È1;Î</v>
      </c>
    </row>
    <row r="137" spans="1:6" ht="20.399999999999999">
      <c r="A137" s="403" t="s">
        <v>28532</v>
      </c>
      <c r="B137">
        <v>165600</v>
      </c>
      <c r="C137" t="s">
        <v>28533</v>
      </c>
      <c r="D137">
        <v>402</v>
      </c>
      <c r="F137" s="415" t="e">
        <f t="shared" si="2"/>
        <v>#VALUE!</v>
      </c>
    </row>
    <row r="138" spans="1:6" ht="20.399999999999999">
      <c r="A138" s="403" t="s">
        <v>28534</v>
      </c>
      <c r="B138">
        <v>92000</v>
      </c>
      <c r="C138" t="s">
        <v>28535</v>
      </c>
      <c r="D138">
        <v>242</v>
      </c>
      <c r="E138" s="404">
        <v>171110635</v>
      </c>
      <c r="F138" s="415" t="str">
        <f t="shared" si="2"/>
        <v>Í1+*_È56Î</v>
      </c>
    </row>
    <row r="139" spans="1:6" ht="20.399999999999999">
      <c r="A139" s="403" t="s">
        <v>1076</v>
      </c>
      <c r="B139">
        <v>74400</v>
      </c>
      <c r="C139" t="s">
        <v>1077</v>
      </c>
      <c r="D139">
        <v>37</v>
      </c>
      <c r="F139" s="415" t="e">
        <f t="shared" si="2"/>
        <v>#VALUE!</v>
      </c>
    </row>
    <row r="140" spans="1:6" ht="20.399999999999999">
      <c r="A140" s="403" t="s">
        <v>2835</v>
      </c>
      <c r="B140">
        <v>117600</v>
      </c>
      <c r="C140" t="s">
        <v>28536</v>
      </c>
      <c r="D140">
        <v>92</v>
      </c>
      <c r="E140" s="404">
        <v>171112009</v>
      </c>
      <c r="F140" s="415" t="str">
        <f t="shared" si="2"/>
        <v>Í1+,ÂÈ9&amp;Î</v>
      </c>
    </row>
    <row r="141" spans="1:6" ht="20.399999999999999">
      <c r="A141" s="403" t="s">
        <v>28537</v>
      </c>
      <c r="B141">
        <v>4700</v>
      </c>
      <c r="C141" t="s">
        <v>28538</v>
      </c>
      <c r="D141">
        <v>258</v>
      </c>
      <c r="F141" s="415" t="e">
        <f t="shared" si="2"/>
        <v>#VALUE!</v>
      </c>
    </row>
    <row r="142" spans="1:6" ht="20.399999999999999">
      <c r="A142" s="403" t="s">
        <v>28539</v>
      </c>
      <c r="B142">
        <v>16800</v>
      </c>
      <c r="C142" t="s">
        <v>28540</v>
      </c>
      <c r="D142">
        <v>582</v>
      </c>
      <c r="F142" s="415" t="e">
        <f t="shared" si="2"/>
        <v>#VALUE!</v>
      </c>
    </row>
    <row r="143" spans="1:6" ht="20.399999999999999">
      <c r="A143" s="403" t="s">
        <v>28541</v>
      </c>
      <c r="B143">
        <v>16800</v>
      </c>
      <c r="C143" t="s">
        <v>28542</v>
      </c>
      <c r="D143">
        <v>95</v>
      </c>
      <c r="E143" s="404">
        <v>171114111</v>
      </c>
      <c r="F143" s="415" t="str">
        <f t="shared" si="2"/>
        <v>Í1+.+È1(Î</v>
      </c>
    </row>
    <row r="144" spans="1:6" ht="20.399999999999999">
      <c r="A144" s="403" t="s">
        <v>28543</v>
      </c>
      <c r="B144">
        <v>84000</v>
      </c>
      <c r="C144" t="s">
        <v>28544</v>
      </c>
      <c r="D144">
        <v>543</v>
      </c>
      <c r="F144" s="415" t="e">
        <f t="shared" si="2"/>
        <v>#VALUE!</v>
      </c>
    </row>
    <row r="145" spans="1:6" ht="20.399999999999999">
      <c r="A145" s="403" t="s">
        <v>28545</v>
      </c>
      <c r="B145">
        <v>15200</v>
      </c>
      <c r="C145" t="s">
        <v>28546</v>
      </c>
      <c r="D145">
        <v>158</v>
      </c>
      <c r="F145" s="415" t="e">
        <f t="shared" si="2"/>
        <v>#VALUE!</v>
      </c>
    </row>
    <row r="146" spans="1:6" ht="20.399999999999999">
      <c r="A146" s="403" t="s">
        <v>28547</v>
      </c>
      <c r="B146">
        <v>3400</v>
      </c>
      <c r="C146" t="s">
        <v>28548</v>
      </c>
      <c r="D146">
        <v>47</v>
      </c>
      <c r="E146" s="404">
        <v>171115800</v>
      </c>
      <c r="F146" s="415" t="str">
        <f t="shared" si="2"/>
        <v>Í1+/pÈ0kÎ</v>
      </c>
    </row>
    <row r="147" spans="1:6" ht="20.399999999999999">
      <c r="A147" s="403" t="s">
        <v>4616</v>
      </c>
      <c r="B147">
        <v>3400</v>
      </c>
      <c r="C147" t="s">
        <v>4617</v>
      </c>
      <c r="D147">
        <v>253</v>
      </c>
      <c r="F147" s="415" t="e">
        <f t="shared" si="2"/>
        <v>#VALUE!</v>
      </c>
    </row>
    <row r="148" spans="1:6" ht="20.399999999999999">
      <c r="A148" s="403" t="s">
        <v>28549</v>
      </c>
      <c r="B148">
        <v>63200</v>
      </c>
      <c r="C148" t="s">
        <v>28550</v>
      </c>
      <c r="D148">
        <v>503</v>
      </c>
      <c r="F148" s="415" t="e">
        <f t="shared" si="2"/>
        <v>#VALUE!</v>
      </c>
    </row>
    <row r="149" spans="1:6" ht="20.399999999999999">
      <c r="A149" s="403" t="s">
        <v>28551</v>
      </c>
      <c r="B149">
        <v>15200</v>
      </c>
      <c r="C149" t="s">
        <v>28552</v>
      </c>
      <c r="D149">
        <v>535</v>
      </c>
      <c r="F149" s="415" t="e">
        <f t="shared" si="2"/>
        <v>#VALUE!</v>
      </c>
    </row>
    <row r="150" spans="1:6" ht="20.399999999999999">
      <c r="A150" s="403" t="s">
        <v>716</v>
      </c>
      <c r="B150">
        <v>15200</v>
      </c>
      <c r="C150" t="s">
        <v>717</v>
      </c>
      <c r="D150">
        <v>598</v>
      </c>
      <c r="F150" s="415" t="e">
        <f t="shared" si="2"/>
        <v>#VALUE!</v>
      </c>
    </row>
    <row r="151" spans="1:6" ht="20.399999999999999">
      <c r="A151" s="403" t="s">
        <v>846</v>
      </c>
      <c r="B151">
        <v>44000</v>
      </c>
      <c r="C151" t="s">
        <v>847</v>
      </c>
      <c r="D151">
        <v>592</v>
      </c>
      <c r="F151" s="415" t="e">
        <f t="shared" si="2"/>
        <v>#VALUE!</v>
      </c>
    </row>
    <row r="152" spans="1:6" ht="20.399999999999999">
      <c r="A152" s="403" t="s">
        <v>702</v>
      </c>
      <c r="B152">
        <v>8800</v>
      </c>
      <c r="C152" t="s">
        <v>703</v>
      </c>
      <c r="D152">
        <v>263</v>
      </c>
      <c r="F152" s="415" t="e">
        <f t="shared" si="2"/>
        <v>#VALUE!</v>
      </c>
    </row>
    <row r="153" spans="1:6" ht="20.399999999999999">
      <c r="A153" s="403" t="s">
        <v>28553</v>
      </c>
      <c r="B153">
        <v>31200</v>
      </c>
      <c r="C153" t="s">
        <v>28554</v>
      </c>
      <c r="D153">
        <v>347</v>
      </c>
      <c r="F153" s="415" t="e">
        <f t="shared" si="2"/>
        <v>#VALUE!</v>
      </c>
    </row>
    <row r="154" spans="1:6" ht="20.399999999999999">
      <c r="A154" s="403" t="s">
        <v>28555</v>
      </c>
      <c r="B154">
        <v>13600</v>
      </c>
      <c r="C154" t="s">
        <v>28556</v>
      </c>
      <c r="D154">
        <v>191</v>
      </c>
      <c r="E154" s="404">
        <v>171110518</v>
      </c>
      <c r="F154" s="415" t="str">
        <f t="shared" si="2"/>
        <v>Í1+*SÈ8ÃÎ</v>
      </c>
    </row>
    <row r="155" spans="1:6" ht="20.399999999999999">
      <c r="A155" s="403" t="s">
        <v>10856</v>
      </c>
      <c r="B155">
        <v>10400</v>
      </c>
      <c r="C155" t="s">
        <v>10857</v>
      </c>
      <c r="D155">
        <v>22</v>
      </c>
      <c r="F155" s="415" t="e">
        <f t="shared" si="2"/>
        <v>#VALUE!</v>
      </c>
    </row>
    <row r="156" spans="1:6" ht="20.399999999999999">
      <c r="A156" s="403" t="s">
        <v>2913</v>
      </c>
      <c r="B156">
        <v>39200</v>
      </c>
      <c r="C156" t="s">
        <v>2914</v>
      </c>
      <c r="D156">
        <v>291</v>
      </c>
      <c r="F156" s="415" t="e">
        <f t="shared" si="2"/>
        <v>#VALUE!</v>
      </c>
    </row>
    <row r="157" spans="1:6" ht="20.399999999999999">
      <c r="A157" s="403" t="s">
        <v>28557</v>
      </c>
      <c r="B157">
        <v>8800</v>
      </c>
      <c r="C157" t="s">
        <v>28558</v>
      </c>
      <c r="D157">
        <v>553</v>
      </c>
      <c r="F157" s="415" t="e">
        <f t="shared" si="2"/>
        <v>#VALUE!</v>
      </c>
    </row>
    <row r="158" spans="1:6" ht="20.399999999999999">
      <c r="A158" s="403" t="s">
        <v>795</v>
      </c>
      <c r="B158">
        <v>2100</v>
      </c>
      <c r="C158" t="s">
        <v>28559</v>
      </c>
      <c r="D158">
        <v>355</v>
      </c>
      <c r="E158" s="404">
        <v>171114862</v>
      </c>
      <c r="F158" s="415" t="str">
        <f t="shared" si="2"/>
        <v>Í1+.vÈ2%Î</v>
      </c>
    </row>
    <row r="159" spans="1:6" ht="20.399999999999999">
      <c r="A159" s="403" t="s">
        <v>28560</v>
      </c>
      <c r="B159">
        <v>16800</v>
      </c>
      <c r="C159" t="s">
        <v>28561</v>
      </c>
      <c r="D159">
        <v>177</v>
      </c>
      <c r="E159" s="404">
        <v>171112103</v>
      </c>
      <c r="F159" s="415" t="str">
        <f t="shared" si="2"/>
        <v>Í1+,*È3*Î</v>
      </c>
    </row>
    <row r="160" spans="1:6" ht="20.399999999999999">
      <c r="A160" s="403" t="s">
        <v>28562</v>
      </c>
      <c r="B160">
        <v>42400</v>
      </c>
      <c r="C160" t="s">
        <v>28563</v>
      </c>
      <c r="D160">
        <v>368</v>
      </c>
      <c r="F160" s="415" t="e">
        <f t="shared" si="2"/>
        <v>#VALUE!</v>
      </c>
    </row>
    <row r="161" spans="1:6" ht="20.399999999999999">
      <c r="A161" s="403" t="s">
        <v>28564</v>
      </c>
      <c r="B161">
        <v>7200</v>
      </c>
      <c r="C161" t="s">
        <v>28565</v>
      </c>
      <c r="D161">
        <v>161</v>
      </c>
      <c r="E161" s="404">
        <v>171110647</v>
      </c>
      <c r="F161" s="415" t="str">
        <f t="shared" si="2"/>
        <v>Í1+*`È7FÎ</v>
      </c>
    </row>
    <row r="162" spans="1:6" ht="20.399999999999999">
      <c r="A162" s="403" t="s">
        <v>28566</v>
      </c>
      <c r="B162">
        <v>50400</v>
      </c>
      <c r="C162" t="s">
        <v>28567</v>
      </c>
      <c r="D162">
        <v>119</v>
      </c>
      <c r="F162" s="415" t="e">
        <f t="shared" si="2"/>
        <v>#VALUE!</v>
      </c>
    </row>
    <row r="163" spans="1:6" ht="20.399999999999999">
      <c r="A163" s="403" t="s">
        <v>11216</v>
      </c>
      <c r="B163">
        <v>18400</v>
      </c>
      <c r="C163" t="s">
        <v>11217</v>
      </c>
      <c r="D163">
        <v>163</v>
      </c>
      <c r="F163" s="415" t="e">
        <f t="shared" si="2"/>
        <v>#VALUE!</v>
      </c>
    </row>
    <row r="164" spans="1:6" ht="20.399999999999999">
      <c r="A164" s="403" t="s">
        <v>28568</v>
      </c>
      <c r="B164">
        <v>15200</v>
      </c>
      <c r="C164" t="s">
        <v>565</v>
      </c>
      <c r="D164">
        <v>230</v>
      </c>
      <c r="F164" s="415" t="e">
        <f t="shared" si="2"/>
        <v>#VALUE!</v>
      </c>
    </row>
    <row r="165" spans="1:6" ht="20.399999999999999">
      <c r="A165" s="403" t="s">
        <v>28569</v>
      </c>
      <c r="B165">
        <v>21600</v>
      </c>
      <c r="C165" t="s">
        <v>28570</v>
      </c>
      <c r="D165">
        <v>463</v>
      </c>
      <c r="F165" s="415" t="e">
        <f t="shared" si="2"/>
        <v>#VALUE!</v>
      </c>
    </row>
    <row r="166" spans="1:6" ht="20.399999999999999">
      <c r="A166" s="403" t="s">
        <v>28571</v>
      </c>
      <c r="B166">
        <v>13600</v>
      </c>
      <c r="C166" t="s">
        <v>28572</v>
      </c>
      <c r="D166">
        <v>41</v>
      </c>
      <c r="E166" s="404">
        <v>171113974</v>
      </c>
      <c r="F166" s="415" t="str">
        <f t="shared" si="2"/>
        <v>Í1+-ÅÈ4ZÎ</v>
      </c>
    </row>
    <row r="167" spans="1:6" ht="20.399999999999999">
      <c r="A167" s="403" t="s">
        <v>28573</v>
      </c>
      <c r="B167">
        <v>7200</v>
      </c>
      <c r="C167" t="s">
        <v>28574</v>
      </c>
      <c r="D167">
        <v>518</v>
      </c>
      <c r="F167" s="415" t="e">
        <f t="shared" si="2"/>
        <v>#VALUE!</v>
      </c>
    </row>
    <row r="168" spans="1:6" ht="20.399999999999999">
      <c r="A168" s="403" t="s">
        <v>28575</v>
      </c>
      <c r="B168">
        <v>15200</v>
      </c>
      <c r="C168" t="s">
        <v>28576</v>
      </c>
      <c r="D168">
        <v>197</v>
      </c>
      <c r="F168" s="415" t="e">
        <f t="shared" si="2"/>
        <v>#VALUE!</v>
      </c>
    </row>
    <row r="169" spans="1:6" ht="20.399999999999999">
      <c r="A169" s="403" t="s">
        <v>28577</v>
      </c>
      <c r="B169">
        <v>44000</v>
      </c>
      <c r="C169" t="s">
        <v>28578</v>
      </c>
      <c r="D169">
        <v>171</v>
      </c>
      <c r="E169" s="404">
        <v>171110527</v>
      </c>
      <c r="F169" s="415" t="str">
        <f t="shared" si="2"/>
        <v>Í1+*TÈ7}Î</v>
      </c>
    </row>
    <row r="170" spans="1:6" ht="20.399999999999999">
      <c r="A170" s="403" t="s">
        <v>2843</v>
      </c>
      <c r="B170">
        <v>24800</v>
      </c>
      <c r="C170" t="s">
        <v>2844</v>
      </c>
      <c r="D170">
        <v>106</v>
      </c>
      <c r="F170" s="415" t="e">
        <f t="shared" si="2"/>
        <v>#VALUE!</v>
      </c>
    </row>
    <row r="171" spans="1:6" ht="20.399999999999999">
      <c r="A171" s="403" t="s">
        <v>28579</v>
      </c>
      <c r="B171">
        <v>20000</v>
      </c>
      <c r="C171" t="s">
        <v>28580</v>
      </c>
      <c r="D171">
        <v>533</v>
      </c>
      <c r="F171" s="415" t="e">
        <f t="shared" si="2"/>
        <v>#VALUE!</v>
      </c>
    </row>
    <row r="172" spans="1:6" ht="20.399999999999999">
      <c r="A172" s="403" t="s">
        <v>28581</v>
      </c>
      <c r="B172">
        <v>8800</v>
      </c>
      <c r="C172" t="s">
        <v>28582</v>
      </c>
      <c r="D172">
        <v>269</v>
      </c>
      <c r="E172" s="404">
        <v>171115931</v>
      </c>
      <c r="F172" s="415" t="str">
        <f t="shared" si="2"/>
        <v>Í1+/}È1&gt;Î</v>
      </c>
    </row>
    <row r="173" spans="1:6" ht="20.399999999999999">
      <c r="A173" s="403" t="s">
        <v>28583</v>
      </c>
      <c r="B173">
        <v>48800</v>
      </c>
      <c r="C173" t="s">
        <v>535</v>
      </c>
      <c r="D173">
        <v>533</v>
      </c>
      <c r="F173" s="415" t="e">
        <f t="shared" si="2"/>
        <v>#VALUE!</v>
      </c>
    </row>
    <row r="174" spans="1:6" ht="20.399999999999999">
      <c r="A174" s="403" t="s">
        <v>28584</v>
      </c>
      <c r="B174">
        <v>10400</v>
      </c>
      <c r="C174" t="s">
        <v>28585</v>
      </c>
      <c r="D174">
        <v>365</v>
      </c>
      <c r="F174" s="415" t="e">
        <f t="shared" si="2"/>
        <v>#VALUE!</v>
      </c>
    </row>
    <row r="175" spans="1:6" ht="20.399999999999999">
      <c r="A175" s="403" t="s">
        <v>1272</v>
      </c>
      <c r="B175">
        <v>12000</v>
      </c>
      <c r="C175" t="s">
        <v>1273</v>
      </c>
      <c r="D175">
        <v>23</v>
      </c>
      <c r="F175" s="415" t="e">
        <f t="shared" si="2"/>
        <v>#VALUE!</v>
      </c>
    </row>
    <row r="176" spans="1:6" ht="20.399999999999999">
      <c r="A176" s="403" t="s">
        <v>4791</v>
      </c>
      <c r="B176">
        <v>31200</v>
      </c>
      <c r="C176" t="s">
        <v>4792</v>
      </c>
      <c r="D176">
        <v>101</v>
      </c>
      <c r="F176" s="415" t="e">
        <f t="shared" si="2"/>
        <v>#VALUE!</v>
      </c>
    </row>
    <row r="177" spans="1:6" ht="20.399999999999999">
      <c r="A177" s="403" t="s">
        <v>28586</v>
      </c>
      <c r="B177">
        <v>10400</v>
      </c>
      <c r="C177" t="s">
        <v>28587</v>
      </c>
      <c r="D177">
        <v>45</v>
      </c>
      <c r="E177" s="404">
        <v>171112145</v>
      </c>
      <c r="F177" s="415" t="str">
        <f t="shared" si="2"/>
        <v>Í1+,.È5FÎ</v>
      </c>
    </row>
    <row r="178" spans="1:6" ht="20.399999999999999">
      <c r="A178" s="403" t="s">
        <v>3606</v>
      </c>
      <c r="B178">
        <v>45600</v>
      </c>
      <c r="C178" t="s">
        <v>3607</v>
      </c>
      <c r="D178">
        <v>34</v>
      </c>
      <c r="F178" s="415" t="e">
        <f t="shared" si="2"/>
        <v>#VALUE!</v>
      </c>
    </row>
    <row r="179" spans="1:6" ht="20.399999999999999">
      <c r="A179" s="403" t="s">
        <v>28588</v>
      </c>
      <c r="B179">
        <v>23200</v>
      </c>
      <c r="C179" t="s">
        <v>28589</v>
      </c>
      <c r="D179">
        <v>159</v>
      </c>
      <c r="E179" s="404">
        <v>171115869</v>
      </c>
      <c r="F179" s="415" t="str">
        <f t="shared" si="2"/>
        <v>Í1+/vÈ9RÎ</v>
      </c>
    </row>
    <row r="180" spans="1:6" ht="20.399999999999999">
      <c r="A180" s="403" t="s">
        <v>28590</v>
      </c>
      <c r="B180">
        <v>13600</v>
      </c>
      <c r="C180" t="s">
        <v>28591</v>
      </c>
      <c r="D180">
        <v>161</v>
      </c>
      <c r="E180" s="404">
        <v>171115871</v>
      </c>
      <c r="F180" s="415" t="str">
        <f t="shared" si="2"/>
        <v>Í1+/wÈ1&amp;Î</v>
      </c>
    </row>
    <row r="181" spans="1:6" ht="20.399999999999999">
      <c r="A181" s="403" t="s">
        <v>28592</v>
      </c>
      <c r="B181">
        <v>63200</v>
      </c>
      <c r="C181" t="s">
        <v>28593</v>
      </c>
      <c r="D181">
        <v>511</v>
      </c>
      <c r="F181" s="415" t="e">
        <f t="shared" si="2"/>
        <v>#VALUE!</v>
      </c>
    </row>
    <row r="182" spans="1:6" ht="20.399999999999999">
      <c r="A182" s="403" t="s">
        <v>28594</v>
      </c>
      <c r="B182">
        <v>32800</v>
      </c>
      <c r="C182" t="s">
        <v>28595</v>
      </c>
      <c r="D182">
        <v>148</v>
      </c>
      <c r="E182" s="404">
        <v>171111827</v>
      </c>
      <c r="F182" s="415" t="str">
        <f t="shared" si="2"/>
        <v>Í1++rÈ7*Î</v>
      </c>
    </row>
    <row r="183" spans="1:6" ht="20.399999999999999">
      <c r="A183" s="403" t="s">
        <v>28596</v>
      </c>
      <c r="B183">
        <v>7200</v>
      </c>
      <c r="C183" t="s">
        <v>28597</v>
      </c>
      <c r="D183">
        <v>303</v>
      </c>
      <c r="E183" s="404">
        <v>171110596</v>
      </c>
      <c r="F183" s="415" t="str">
        <f t="shared" si="2"/>
        <v>Í1+*[È6,Î</v>
      </c>
    </row>
    <row r="184" spans="1:6" ht="20.399999999999999">
      <c r="A184" s="403" t="s">
        <v>28598</v>
      </c>
      <c r="B184">
        <v>32800</v>
      </c>
      <c r="C184" t="s">
        <v>28599</v>
      </c>
      <c r="D184">
        <v>464</v>
      </c>
      <c r="E184" s="404">
        <v>171114959</v>
      </c>
      <c r="F184" s="415" t="str">
        <f t="shared" si="2"/>
        <v>Í1+.ÃÈ9sÎ</v>
      </c>
    </row>
    <row r="185" spans="1:6" ht="20.399999999999999">
      <c r="A185" s="403" t="s">
        <v>28600</v>
      </c>
      <c r="B185">
        <v>24800</v>
      </c>
      <c r="C185" t="s">
        <v>607</v>
      </c>
      <c r="D185">
        <v>247</v>
      </c>
      <c r="F185" s="415" t="e">
        <f t="shared" si="2"/>
        <v>#VALUE!</v>
      </c>
    </row>
    <row r="186" spans="1:6" ht="20.399999999999999">
      <c r="A186" s="403" t="s">
        <v>28601</v>
      </c>
      <c r="B186">
        <v>8800</v>
      </c>
      <c r="C186" t="s">
        <v>28602</v>
      </c>
      <c r="D186">
        <v>223</v>
      </c>
      <c r="E186" s="404">
        <v>171110608</v>
      </c>
      <c r="F186" s="415" t="str">
        <f t="shared" si="2"/>
        <v>Í1+*\È8&lt;Î</v>
      </c>
    </row>
    <row r="187" spans="1:6" ht="20.399999999999999">
      <c r="A187" s="403" t="s">
        <v>28603</v>
      </c>
      <c r="B187">
        <v>28000</v>
      </c>
      <c r="C187" t="s">
        <v>28604</v>
      </c>
      <c r="D187">
        <v>211</v>
      </c>
      <c r="E187" s="404">
        <v>171114737</v>
      </c>
      <c r="F187" s="415" t="str">
        <f t="shared" si="2"/>
        <v>Í1+.iÈ7vÎ</v>
      </c>
    </row>
    <row r="188" spans="1:6" ht="20.399999999999999">
      <c r="A188" s="403" t="s">
        <v>28605</v>
      </c>
      <c r="B188">
        <v>8800</v>
      </c>
      <c r="C188" t="s">
        <v>28606</v>
      </c>
      <c r="D188">
        <v>268</v>
      </c>
      <c r="E188" s="404">
        <v>171115930</v>
      </c>
      <c r="F188" s="415" t="str">
        <f t="shared" si="2"/>
        <v>Í1+/}È08Î</v>
      </c>
    </row>
    <row r="189" spans="1:6" ht="20.399999999999999">
      <c r="A189" s="403" t="s">
        <v>28607</v>
      </c>
      <c r="B189">
        <v>13600</v>
      </c>
      <c r="C189" t="s">
        <v>28608</v>
      </c>
      <c r="D189">
        <v>23</v>
      </c>
      <c r="E189" s="404">
        <v>171111799</v>
      </c>
      <c r="F189" s="415" t="str">
        <f t="shared" si="2"/>
        <v>Í1++oÈ9*Î</v>
      </c>
    </row>
    <row r="190" spans="1:6" ht="20.399999999999999">
      <c r="A190" s="403" t="s">
        <v>3430</v>
      </c>
      <c r="B190">
        <v>50400</v>
      </c>
      <c r="C190" t="s">
        <v>3431</v>
      </c>
      <c r="D190">
        <v>325</v>
      </c>
      <c r="F190" s="415" t="e">
        <f t="shared" si="2"/>
        <v>#VALUE!</v>
      </c>
    </row>
    <row r="191" spans="1:6" ht="20.399999999999999">
      <c r="A191" s="403" t="s">
        <v>7942</v>
      </c>
      <c r="B191">
        <v>20000</v>
      </c>
      <c r="C191" t="s">
        <v>28609</v>
      </c>
      <c r="D191">
        <v>487</v>
      </c>
      <c r="F191" s="415" t="e">
        <f t="shared" si="2"/>
        <v>#VALUE!</v>
      </c>
    </row>
    <row r="192" spans="1:6" ht="20.399999999999999">
      <c r="A192" s="403" t="s">
        <v>28610</v>
      </c>
      <c r="B192">
        <v>23200</v>
      </c>
      <c r="C192" t="s">
        <v>28611</v>
      </c>
      <c r="D192">
        <v>566</v>
      </c>
      <c r="F192" s="415" t="e">
        <f t="shared" si="2"/>
        <v>#VALUE!</v>
      </c>
    </row>
    <row r="193" spans="1:6" ht="20.399999999999999">
      <c r="A193" s="403" t="s">
        <v>28612</v>
      </c>
      <c r="B193">
        <v>34400</v>
      </c>
      <c r="C193" t="s">
        <v>28613</v>
      </c>
      <c r="D193">
        <v>352</v>
      </c>
      <c r="E193" s="404">
        <v>171112136</v>
      </c>
      <c r="F193" s="415" t="str">
        <f t="shared" si="2"/>
        <v>Í1+,-È6HÎ</v>
      </c>
    </row>
    <row r="194" spans="1:6" ht="20.399999999999999">
      <c r="A194" s="403" t="s">
        <v>28614</v>
      </c>
      <c r="B194">
        <v>173600</v>
      </c>
      <c r="C194" t="s">
        <v>28615</v>
      </c>
      <c r="D194">
        <v>86</v>
      </c>
      <c r="F194" s="415" t="e">
        <f t="shared" si="2"/>
        <v>#VALUE!</v>
      </c>
    </row>
    <row r="195" spans="1:6" ht="20.399999999999999">
      <c r="A195" s="403" t="s">
        <v>28616</v>
      </c>
      <c r="B195">
        <v>80800</v>
      </c>
      <c r="C195" t="s">
        <v>28617</v>
      </c>
      <c r="D195">
        <v>165</v>
      </c>
      <c r="E195" s="404">
        <v>171112075</v>
      </c>
      <c r="F195" s="415" t="str">
        <f t="shared" ref="F195:F258" si="3">Code128(E195)</f>
        <v>Í1+,'È5*Î</v>
      </c>
    </row>
    <row r="196" spans="1:6" ht="20.399999999999999">
      <c r="A196" s="403" t="s">
        <v>28618</v>
      </c>
      <c r="B196">
        <v>10400</v>
      </c>
      <c r="C196" t="s">
        <v>28619</v>
      </c>
      <c r="D196">
        <v>336</v>
      </c>
      <c r="F196" s="415" t="e">
        <f t="shared" si="3"/>
        <v>#VALUE!</v>
      </c>
    </row>
    <row r="197" spans="1:6" ht="20.399999999999999">
      <c r="A197" s="403" t="s">
        <v>28620</v>
      </c>
      <c r="B197">
        <v>26400</v>
      </c>
      <c r="C197" t="s">
        <v>28621</v>
      </c>
      <c r="D197">
        <v>557</v>
      </c>
      <c r="F197" s="415" t="e">
        <f t="shared" si="3"/>
        <v>#VALUE!</v>
      </c>
    </row>
    <row r="198" spans="1:6" ht="20.399999999999999">
      <c r="A198" s="403" t="s">
        <v>28622</v>
      </c>
      <c r="B198">
        <v>32800</v>
      </c>
      <c r="C198" t="s">
        <v>28623</v>
      </c>
      <c r="D198">
        <v>556</v>
      </c>
      <c r="F198" s="415" t="e">
        <f t="shared" si="3"/>
        <v>#VALUE!</v>
      </c>
    </row>
    <row r="199" spans="1:6" ht="20.399999999999999">
      <c r="A199" s="403" t="s">
        <v>793</v>
      </c>
      <c r="B199">
        <v>39200</v>
      </c>
      <c r="C199" t="s">
        <v>794</v>
      </c>
      <c r="D199">
        <v>271</v>
      </c>
      <c r="F199" s="415" t="e">
        <f t="shared" si="3"/>
        <v>#VALUE!</v>
      </c>
    </row>
    <row r="200" spans="1:6" ht="20.399999999999999">
      <c r="A200" s="403" t="s">
        <v>28624</v>
      </c>
      <c r="B200">
        <v>4700</v>
      </c>
      <c r="C200" t="s">
        <v>28625</v>
      </c>
      <c r="D200">
        <v>559</v>
      </c>
      <c r="F200" s="415" t="e">
        <f t="shared" si="3"/>
        <v>#VALUE!</v>
      </c>
    </row>
    <row r="201" spans="1:6" ht="20.399999999999999">
      <c r="A201" s="403" t="s">
        <v>3574</v>
      </c>
      <c r="B201">
        <v>13600</v>
      </c>
      <c r="C201" t="s">
        <v>3575</v>
      </c>
      <c r="D201">
        <v>390</v>
      </c>
      <c r="F201" s="415" t="e">
        <f t="shared" si="3"/>
        <v>#VALUE!</v>
      </c>
    </row>
    <row r="202" spans="1:6" ht="20.399999999999999">
      <c r="A202" s="403" t="s">
        <v>28626</v>
      </c>
      <c r="B202">
        <v>245600</v>
      </c>
      <c r="C202" t="s">
        <v>28627</v>
      </c>
      <c r="D202">
        <v>135</v>
      </c>
      <c r="F202" s="415" t="e">
        <f t="shared" si="3"/>
        <v>#VALUE!</v>
      </c>
    </row>
    <row r="203" spans="1:6" ht="20.399999999999999">
      <c r="A203" s="403" t="s">
        <v>28628</v>
      </c>
      <c r="B203">
        <v>2100</v>
      </c>
      <c r="C203" t="s">
        <v>28629</v>
      </c>
      <c r="D203">
        <v>3</v>
      </c>
      <c r="E203" s="404">
        <v>171116856</v>
      </c>
      <c r="F203" s="415" t="str">
        <f t="shared" si="3"/>
        <v>Í1+0uÈ6?Î</v>
      </c>
    </row>
    <row r="204" spans="1:6" ht="20.399999999999999">
      <c r="A204" s="403" t="s">
        <v>28630</v>
      </c>
      <c r="B204">
        <v>52000</v>
      </c>
      <c r="C204" t="s">
        <v>28631</v>
      </c>
      <c r="D204">
        <v>2</v>
      </c>
      <c r="E204" s="404">
        <v>171116855</v>
      </c>
      <c r="F204" s="415" t="str">
        <f t="shared" si="3"/>
        <v>Í1+0uÈ59Î</v>
      </c>
    </row>
    <row r="205" spans="1:6" ht="20.399999999999999">
      <c r="A205" s="403" t="s">
        <v>28632</v>
      </c>
      <c r="B205">
        <v>4700</v>
      </c>
      <c r="C205" t="s">
        <v>28633</v>
      </c>
      <c r="D205">
        <v>71</v>
      </c>
      <c r="E205" s="404">
        <v>171115814</v>
      </c>
      <c r="F205" s="415" t="str">
        <f t="shared" si="3"/>
        <v>Í1+/qÈ4ÂÎ</v>
      </c>
    </row>
    <row r="206" spans="1:6" ht="20.399999999999999">
      <c r="A206" s="403" t="s">
        <v>28634</v>
      </c>
      <c r="B206">
        <v>7200</v>
      </c>
      <c r="C206" t="s">
        <v>28635</v>
      </c>
      <c r="D206">
        <v>72</v>
      </c>
      <c r="E206" s="404">
        <v>171116050</v>
      </c>
      <c r="F206" s="415" t="str">
        <f t="shared" si="3"/>
        <v>Í1+0%È0wÎ</v>
      </c>
    </row>
    <row r="207" spans="1:6" ht="20.399999999999999">
      <c r="A207" s="403" t="s">
        <v>10456</v>
      </c>
      <c r="B207">
        <v>29600</v>
      </c>
      <c r="C207" t="s">
        <v>10457</v>
      </c>
      <c r="D207">
        <v>331</v>
      </c>
      <c r="F207" s="415" t="e">
        <f t="shared" si="3"/>
        <v>#VALUE!</v>
      </c>
    </row>
    <row r="208" spans="1:6" ht="20.399999999999999">
      <c r="A208" s="403" t="s">
        <v>28636</v>
      </c>
      <c r="B208">
        <v>69600</v>
      </c>
      <c r="C208" t="s">
        <v>28637</v>
      </c>
      <c r="D208">
        <v>86</v>
      </c>
      <c r="E208" s="404">
        <v>171112004</v>
      </c>
      <c r="F208" s="415" t="str">
        <f t="shared" si="3"/>
        <v>Í1+,ÂÈ4oÎ</v>
      </c>
    </row>
    <row r="209" spans="1:6" ht="20.399999999999999">
      <c r="A209" s="403" t="s">
        <v>747</v>
      </c>
      <c r="B209">
        <v>4700</v>
      </c>
      <c r="C209" t="s">
        <v>748</v>
      </c>
      <c r="D209">
        <v>192</v>
      </c>
      <c r="F209" s="415" t="e">
        <f t="shared" si="3"/>
        <v>#VALUE!</v>
      </c>
    </row>
    <row r="210" spans="1:6" ht="20.399999999999999">
      <c r="A210" s="403" t="s">
        <v>749</v>
      </c>
      <c r="B210">
        <v>29600</v>
      </c>
      <c r="C210" t="s">
        <v>750</v>
      </c>
      <c r="D210">
        <v>312</v>
      </c>
      <c r="F210" s="415" t="e">
        <f t="shared" si="3"/>
        <v>#VALUE!</v>
      </c>
    </row>
    <row r="211" spans="1:6" ht="20.399999999999999">
      <c r="A211" s="403" t="s">
        <v>918</v>
      </c>
      <c r="B211">
        <v>189600</v>
      </c>
      <c r="C211" t="s">
        <v>919</v>
      </c>
      <c r="D211">
        <v>428</v>
      </c>
      <c r="F211" s="415" t="e">
        <f t="shared" si="3"/>
        <v>#VALUE!</v>
      </c>
    </row>
    <row r="212" spans="1:6" ht="20.399999999999999">
      <c r="A212" s="403" t="s">
        <v>1219</v>
      </c>
      <c r="B212">
        <v>26400</v>
      </c>
      <c r="C212" t="s">
        <v>1220</v>
      </c>
      <c r="D212">
        <v>396</v>
      </c>
      <c r="F212" s="415" t="e">
        <f t="shared" si="3"/>
        <v>#VALUE!</v>
      </c>
    </row>
    <row r="213" spans="1:6" ht="20.399999999999999">
      <c r="A213" s="403" t="s">
        <v>28638</v>
      </c>
      <c r="B213">
        <v>7200</v>
      </c>
      <c r="C213" t="s">
        <v>28639</v>
      </c>
      <c r="D213">
        <v>551</v>
      </c>
      <c r="F213" s="415" t="e">
        <f t="shared" si="3"/>
        <v>#VALUE!</v>
      </c>
    </row>
    <row r="214" spans="1:6" ht="20.399999999999999">
      <c r="A214" s="403" t="s">
        <v>28640</v>
      </c>
      <c r="B214">
        <v>4700</v>
      </c>
      <c r="C214" t="s">
        <v>28641</v>
      </c>
      <c r="D214">
        <v>276</v>
      </c>
      <c r="E214" s="404">
        <v>171114210</v>
      </c>
      <c r="F214" s="415" t="str">
        <f t="shared" si="3"/>
        <v>Í1+.5È0JÎ</v>
      </c>
    </row>
    <row r="215" spans="1:6" ht="20.399999999999999">
      <c r="A215" s="403" t="s">
        <v>28642</v>
      </c>
      <c r="B215">
        <v>18400</v>
      </c>
      <c r="C215" t="s">
        <v>28643</v>
      </c>
      <c r="D215">
        <v>393</v>
      </c>
      <c r="E215" s="404">
        <v>171114895</v>
      </c>
      <c r="F215" s="415" t="str">
        <f t="shared" si="3"/>
        <v>Í1+.yÈ5CÎ</v>
      </c>
    </row>
    <row r="216" spans="1:6" ht="20.399999999999999">
      <c r="A216" s="403" t="s">
        <v>28644</v>
      </c>
      <c r="B216">
        <v>26400</v>
      </c>
      <c r="C216" t="s">
        <v>28645</v>
      </c>
      <c r="D216">
        <v>486</v>
      </c>
      <c r="F216" s="415" t="e">
        <f t="shared" si="3"/>
        <v>#VALUE!</v>
      </c>
    </row>
    <row r="217" spans="1:6" ht="20.399999999999999">
      <c r="A217" s="403" t="s">
        <v>28646</v>
      </c>
      <c r="B217">
        <v>72800</v>
      </c>
      <c r="C217" t="s">
        <v>28647</v>
      </c>
      <c r="D217">
        <v>29</v>
      </c>
      <c r="E217" s="404">
        <v>171116879</v>
      </c>
      <c r="F217" s="415" t="str">
        <f t="shared" si="3"/>
        <v>Í1+0wÈ9YÎ</v>
      </c>
    </row>
    <row r="218" spans="1:6" ht="20.399999999999999">
      <c r="A218" s="403" t="s">
        <v>28648</v>
      </c>
      <c r="B218">
        <v>21600</v>
      </c>
      <c r="C218" t="s">
        <v>28649</v>
      </c>
      <c r="D218">
        <v>181</v>
      </c>
      <c r="E218" s="404">
        <v>171116780</v>
      </c>
      <c r="F218" s="415" t="str">
        <f t="shared" si="3"/>
        <v>Í1+0nÈ0fÎ</v>
      </c>
    </row>
    <row r="219" spans="1:6" ht="20.399999999999999">
      <c r="A219" s="403" t="s">
        <v>28650</v>
      </c>
      <c r="B219">
        <v>77600</v>
      </c>
      <c r="C219" t="s">
        <v>28651</v>
      </c>
      <c r="D219">
        <v>436</v>
      </c>
      <c r="E219" s="404">
        <v>171114937</v>
      </c>
      <c r="F219" s="415" t="str">
        <f t="shared" si="3"/>
        <v>Í1+.}È7_Î</v>
      </c>
    </row>
    <row r="220" spans="1:6" ht="20.399999999999999">
      <c r="A220" s="403" t="s">
        <v>28652</v>
      </c>
      <c r="B220">
        <v>16800</v>
      </c>
      <c r="C220" t="s">
        <v>28653</v>
      </c>
      <c r="D220">
        <v>279</v>
      </c>
      <c r="E220" s="404">
        <v>171109800</v>
      </c>
      <c r="F220" s="415" t="str">
        <f t="shared" si="3"/>
        <v>Í1+)pÈ0YÎ</v>
      </c>
    </row>
    <row r="221" spans="1:6" ht="20.399999999999999">
      <c r="A221" s="403" t="s">
        <v>904</v>
      </c>
      <c r="B221">
        <v>16800</v>
      </c>
      <c r="C221" t="s">
        <v>905</v>
      </c>
      <c r="D221">
        <v>100</v>
      </c>
      <c r="F221" s="415" t="e">
        <f t="shared" si="3"/>
        <v>#VALUE!</v>
      </c>
    </row>
    <row r="222" spans="1:6" ht="20.399999999999999">
      <c r="A222" s="403" t="s">
        <v>28654</v>
      </c>
      <c r="B222">
        <v>12000</v>
      </c>
      <c r="C222" t="s">
        <v>28655</v>
      </c>
      <c r="D222">
        <v>149</v>
      </c>
      <c r="E222" s="404">
        <v>171115864</v>
      </c>
      <c r="F222" s="415" t="str">
        <f t="shared" si="3"/>
        <v>Í1+/vÈ44Î</v>
      </c>
    </row>
    <row r="223" spans="1:6" ht="20.399999999999999">
      <c r="A223" s="403" t="s">
        <v>28656</v>
      </c>
      <c r="B223">
        <v>20000</v>
      </c>
      <c r="C223" t="s">
        <v>28657</v>
      </c>
      <c r="D223">
        <v>2</v>
      </c>
      <c r="E223" s="404">
        <v>171114073</v>
      </c>
      <c r="F223" s="415" t="str">
        <f t="shared" si="3"/>
        <v>Í1+.'È3$Î</v>
      </c>
    </row>
    <row r="224" spans="1:6" ht="20.399999999999999">
      <c r="A224" s="403" t="s">
        <v>28658</v>
      </c>
      <c r="B224">
        <v>8800</v>
      </c>
      <c r="C224" t="s">
        <v>28659</v>
      </c>
      <c r="D224">
        <v>63</v>
      </c>
      <c r="E224" s="404">
        <v>171114603</v>
      </c>
      <c r="F224" s="415" t="str">
        <f t="shared" si="3"/>
        <v>Í1+.\È3*Î</v>
      </c>
    </row>
    <row r="225" spans="1:6" ht="20.399999999999999">
      <c r="A225" s="403" t="s">
        <v>594</v>
      </c>
      <c r="B225">
        <v>50400</v>
      </c>
      <c r="C225" t="s">
        <v>595</v>
      </c>
      <c r="D225">
        <v>143</v>
      </c>
      <c r="F225" s="415" t="e">
        <f t="shared" si="3"/>
        <v>#VALUE!</v>
      </c>
    </row>
    <row r="226" spans="1:6" ht="20.399999999999999">
      <c r="A226" s="403" t="s">
        <v>15675</v>
      </c>
      <c r="B226">
        <v>175200</v>
      </c>
      <c r="C226" t="s">
        <v>28660</v>
      </c>
      <c r="D226">
        <v>97</v>
      </c>
      <c r="F226" s="415" t="e">
        <f t="shared" si="3"/>
        <v>#VALUE!</v>
      </c>
    </row>
    <row r="227" spans="1:6" ht="20.399999999999999">
      <c r="A227" s="403" t="s">
        <v>28661</v>
      </c>
      <c r="B227">
        <v>204000</v>
      </c>
      <c r="C227" t="s">
        <v>28662</v>
      </c>
      <c r="D227">
        <v>345</v>
      </c>
      <c r="E227" s="404">
        <v>171110677</v>
      </c>
      <c r="F227" s="415" t="str">
        <f t="shared" si="3"/>
        <v>Í1+*cÈ7RÎ</v>
      </c>
    </row>
    <row r="228" spans="1:6" ht="20.399999999999999">
      <c r="A228" s="403" t="s">
        <v>28663</v>
      </c>
      <c r="B228">
        <v>16800</v>
      </c>
      <c r="C228" t="s">
        <v>28664</v>
      </c>
      <c r="D228">
        <v>128</v>
      </c>
      <c r="E228" s="404">
        <v>171115851</v>
      </c>
      <c r="F228" s="415" t="str">
        <f t="shared" si="3"/>
        <v>Í1+/uÈ1ÉÎ</v>
      </c>
    </row>
    <row r="229" spans="1:6" ht="20.399999999999999">
      <c r="A229" s="403" t="s">
        <v>28665</v>
      </c>
      <c r="B229">
        <v>26400</v>
      </c>
      <c r="C229" t="s">
        <v>28666</v>
      </c>
      <c r="D229">
        <v>27</v>
      </c>
      <c r="E229" s="404">
        <v>171112023</v>
      </c>
      <c r="F229" s="415" t="str">
        <f t="shared" si="3"/>
        <v>Í1+,"È3qÎ</v>
      </c>
    </row>
    <row r="230" spans="1:6" ht="20.399999999999999">
      <c r="A230" s="403" t="s">
        <v>28667</v>
      </c>
      <c r="B230">
        <v>37600</v>
      </c>
      <c r="C230" t="s">
        <v>28668</v>
      </c>
      <c r="D230">
        <v>402</v>
      </c>
      <c r="E230" s="404">
        <v>171114904</v>
      </c>
      <c r="F230" s="415" t="str">
        <f t="shared" si="3"/>
        <v>Í1+.zÈ4AÎ</v>
      </c>
    </row>
    <row r="231" spans="1:6" ht="20.399999999999999">
      <c r="A231" s="403" t="s">
        <v>379</v>
      </c>
      <c r="B231">
        <v>42400</v>
      </c>
      <c r="C231" t="s">
        <v>12316</v>
      </c>
      <c r="D231">
        <v>27</v>
      </c>
      <c r="F231" s="415" t="e">
        <f t="shared" si="3"/>
        <v>#VALUE!</v>
      </c>
    </row>
    <row r="232" spans="1:6" ht="20.399999999999999">
      <c r="A232" s="403" t="s">
        <v>28669</v>
      </c>
      <c r="B232">
        <v>7200</v>
      </c>
      <c r="C232" t="s">
        <v>28670</v>
      </c>
      <c r="D232">
        <v>368</v>
      </c>
      <c r="E232" s="404">
        <v>171114873</v>
      </c>
      <c r="F232" s="415" t="str">
        <f t="shared" si="3"/>
        <v>Í1+.wÈ3/Î</v>
      </c>
    </row>
    <row r="233" spans="1:6" ht="20.399999999999999">
      <c r="A233" s="403" t="s">
        <v>28671</v>
      </c>
      <c r="B233">
        <v>15200</v>
      </c>
      <c r="C233" t="s">
        <v>28672</v>
      </c>
      <c r="D233">
        <v>252</v>
      </c>
      <c r="E233" s="404">
        <v>171110556</v>
      </c>
      <c r="F233" s="415" t="str">
        <f t="shared" si="3"/>
        <v>Í1+*WÈ6ÇÎ</v>
      </c>
    </row>
    <row r="234" spans="1:6" ht="20.399999999999999">
      <c r="A234" s="403" t="s">
        <v>28673</v>
      </c>
      <c r="B234">
        <v>15200</v>
      </c>
      <c r="C234" t="s">
        <v>28674</v>
      </c>
      <c r="D234">
        <v>532</v>
      </c>
      <c r="F234" s="415" t="e">
        <f t="shared" si="3"/>
        <v>#VALUE!</v>
      </c>
    </row>
    <row r="235" spans="1:6" ht="20.399999999999999">
      <c r="A235" s="403" t="s">
        <v>28675</v>
      </c>
      <c r="B235">
        <v>20000</v>
      </c>
      <c r="C235" t="s">
        <v>28676</v>
      </c>
      <c r="D235">
        <v>531</v>
      </c>
      <c r="F235" s="415" t="e">
        <f t="shared" si="3"/>
        <v>#VALUE!</v>
      </c>
    </row>
    <row r="236" spans="1:6" ht="20.399999999999999">
      <c r="A236" s="403" t="s">
        <v>1427</v>
      </c>
      <c r="B236">
        <v>18400</v>
      </c>
      <c r="C236" t="s">
        <v>1428</v>
      </c>
      <c r="D236">
        <v>579</v>
      </c>
      <c r="F236" s="415" t="e">
        <f t="shared" si="3"/>
        <v>#VALUE!</v>
      </c>
    </row>
    <row r="237" spans="1:6" ht="20.399999999999999">
      <c r="A237" s="403" t="s">
        <v>864</v>
      </c>
      <c r="B237">
        <v>12000</v>
      </c>
      <c r="C237" t="s">
        <v>865</v>
      </c>
      <c r="D237">
        <v>48</v>
      </c>
      <c r="F237" s="415" t="e">
        <f t="shared" si="3"/>
        <v>#VALUE!</v>
      </c>
    </row>
    <row r="238" spans="1:6" ht="20.399999999999999">
      <c r="A238" s="403" t="s">
        <v>1080</v>
      </c>
      <c r="B238">
        <v>90400</v>
      </c>
      <c r="C238" t="s">
        <v>1081</v>
      </c>
      <c r="D238">
        <v>332</v>
      </c>
      <c r="F238" s="415" t="e">
        <f t="shared" si="3"/>
        <v>#VALUE!</v>
      </c>
    </row>
    <row r="239" spans="1:6" ht="20.399999999999999">
      <c r="A239" s="403" t="s">
        <v>28677</v>
      </c>
      <c r="B239">
        <v>8800</v>
      </c>
      <c r="C239" t="s">
        <v>28678</v>
      </c>
      <c r="D239">
        <v>591</v>
      </c>
      <c r="E239" s="404">
        <v>171109527</v>
      </c>
      <c r="F239" s="415" t="str">
        <f t="shared" si="3"/>
        <v>Í1+)TÈ7zÎ</v>
      </c>
    </row>
    <row r="240" spans="1:6" ht="20.399999999999999">
      <c r="A240" s="403" t="s">
        <v>28679</v>
      </c>
      <c r="B240">
        <v>18400</v>
      </c>
      <c r="C240" t="s">
        <v>28680</v>
      </c>
      <c r="D240">
        <v>493</v>
      </c>
      <c r="F240" s="415" t="e">
        <f t="shared" si="3"/>
        <v>#VALUE!</v>
      </c>
    </row>
    <row r="241" spans="1:6" ht="20.399999999999999">
      <c r="A241" s="403" t="s">
        <v>28681</v>
      </c>
      <c r="B241">
        <v>21600</v>
      </c>
      <c r="C241" t="s">
        <v>28682</v>
      </c>
      <c r="D241">
        <v>74</v>
      </c>
      <c r="E241" s="404">
        <v>171114614</v>
      </c>
      <c r="F241" s="415" t="str">
        <f t="shared" si="3"/>
        <v>Í1+.]È44Î</v>
      </c>
    </row>
    <row r="242" spans="1:6" ht="20.399999999999999">
      <c r="A242" s="403" t="s">
        <v>751</v>
      </c>
      <c r="B242">
        <v>44000</v>
      </c>
      <c r="C242" t="s">
        <v>752</v>
      </c>
      <c r="D242">
        <v>324</v>
      </c>
      <c r="F242" s="415" t="e">
        <f t="shared" si="3"/>
        <v>#VALUE!</v>
      </c>
    </row>
    <row r="243" spans="1:6" ht="20.399999999999999">
      <c r="A243" s="403" t="s">
        <v>28683</v>
      </c>
      <c r="B243">
        <v>4700</v>
      </c>
      <c r="C243" t="s">
        <v>649</v>
      </c>
      <c r="D243">
        <v>211</v>
      </c>
      <c r="F243" s="415" t="e">
        <f t="shared" si="3"/>
        <v>#VALUE!</v>
      </c>
    </row>
    <row r="244" spans="1:6" ht="20.399999999999999">
      <c r="A244" s="403" t="s">
        <v>28684</v>
      </c>
      <c r="B244">
        <v>20000</v>
      </c>
      <c r="C244" t="s">
        <v>647</v>
      </c>
      <c r="D244">
        <v>209</v>
      </c>
      <c r="F244" s="415" t="e">
        <f t="shared" si="3"/>
        <v>#VALUE!</v>
      </c>
    </row>
    <row r="245" spans="1:6" ht="20.399999999999999">
      <c r="A245" s="403" t="s">
        <v>28685</v>
      </c>
      <c r="B245">
        <v>13600</v>
      </c>
      <c r="C245" t="s">
        <v>645</v>
      </c>
      <c r="D245">
        <v>99</v>
      </c>
      <c r="F245" s="415" t="e">
        <f t="shared" si="3"/>
        <v>#VALUE!</v>
      </c>
    </row>
    <row r="246" spans="1:6" ht="20.399999999999999">
      <c r="A246" s="403" t="s">
        <v>28686</v>
      </c>
      <c r="B246">
        <v>3400</v>
      </c>
      <c r="C246" t="s">
        <v>28687</v>
      </c>
      <c r="D246">
        <v>230</v>
      </c>
      <c r="E246" s="404">
        <v>171114171</v>
      </c>
      <c r="F246" s="415" t="str">
        <f t="shared" si="3"/>
        <v>Í1+.1È1@Î</v>
      </c>
    </row>
    <row r="247" spans="1:6" ht="20.399999999999999">
      <c r="A247" s="403" t="s">
        <v>28688</v>
      </c>
      <c r="B247">
        <v>16800</v>
      </c>
      <c r="C247" t="s">
        <v>28689</v>
      </c>
      <c r="D247">
        <v>207</v>
      </c>
      <c r="E247" s="404">
        <v>171111960</v>
      </c>
      <c r="F247" s="415" t="str">
        <f t="shared" si="3"/>
        <v>Í1++ÄÈ08Î</v>
      </c>
    </row>
    <row r="248" spans="1:6" ht="20.399999999999999">
      <c r="A248" s="403" t="s">
        <v>28690</v>
      </c>
      <c r="B248">
        <v>40800</v>
      </c>
      <c r="C248" t="s">
        <v>28691</v>
      </c>
      <c r="D248">
        <v>373</v>
      </c>
      <c r="F248" s="415" t="e">
        <f t="shared" si="3"/>
        <v>#VALUE!</v>
      </c>
    </row>
    <row r="249" spans="1:6" ht="20.399999999999999">
      <c r="A249" s="403" t="s">
        <v>28692</v>
      </c>
      <c r="B249">
        <v>13600</v>
      </c>
      <c r="C249" t="s">
        <v>28693</v>
      </c>
      <c r="D249">
        <v>443</v>
      </c>
      <c r="E249" s="404">
        <v>171114943</v>
      </c>
      <c r="F249" s="415" t="str">
        <f t="shared" si="3"/>
        <v>Í1+.~È3KÎ</v>
      </c>
    </row>
    <row r="250" spans="1:6" ht="20.399999999999999">
      <c r="A250" s="403" t="s">
        <v>28694</v>
      </c>
      <c r="B250">
        <v>16800</v>
      </c>
      <c r="C250" t="s">
        <v>28695</v>
      </c>
      <c r="D250">
        <v>392</v>
      </c>
      <c r="E250" s="404">
        <v>171114894</v>
      </c>
      <c r="F250" s="415" t="str">
        <f t="shared" si="3"/>
        <v>Í1+.yÈ4=Î</v>
      </c>
    </row>
    <row r="251" spans="1:6" ht="20.399999999999999">
      <c r="A251" s="403" t="s">
        <v>28696</v>
      </c>
      <c r="B251">
        <v>3400</v>
      </c>
      <c r="C251" t="s">
        <v>28697</v>
      </c>
      <c r="D251">
        <v>442</v>
      </c>
      <c r="E251" s="404">
        <v>171114942</v>
      </c>
      <c r="F251" s="415" t="str">
        <f t="shared" si="3"/>
        <v>Í1+.~È2EÎ</v>
      </c>
    </row>
    <row r="252" spans="1:6" ht="20.399999999999999">
      <c r="A252" s="403" t="s">
        <v>28698</v>
      </c>
      <c r="B252">
        <v>47200</v>
      </c>
      <c r="C252" t="s">
        <v>28699</v>
      </c>
      <c r="D252">
        <v>187</v>
      </c>
      <c r="F252" s="415" t="e">
        <f t="shared" si="3"/>
        <v>#VALUE!</v>
      </c>
    </row>
    <row r="253" spans="1:6" ht="20.399999999999999">
      <c r="A253" s="403" t="s">
        <v>28700</v>
      </c>
      <c r="B253">
        <v>28000</v>
      </c>
      <c r="C253" t="s">
        <v>28701</v>
      </c>
      <c r="D253">
        <v>293</v>
      </c>
      <c r="F253" s="415" t="e">
        <f t="shared" si="3"/>
        <v>#VALUE!</v>
      </c>
    </row>
    <row r="254" spans="1:6" ht="20.399999999999999">
      <c r="A254" s="403" t="s">
        <v>28702</v>
      </c>
      <c r="B254">
        <v>8800</v>
      </c>
      <c r="C254" t="s">
        <v>28703</v>
      </c>
      <c r="D254">
        <v>276</v>
      </c>
      <c r="F254" s="415" t="e">
        <f t="shared" si="3"/>
        <v>#VALUE!</v>
      </c>
    </row>
    <row r="255" spans="1:6" ht="20.399999999999999">
      <c r="A255" s="403" t="s">
        <v>614</v>
      </c>
      <c r="B255">
        <v>68000</v>
      </c>
      <c r="C255" t="s">
        <v>615</v>
      </c>
      <c r="D255">
        <v>419</v>
      </c>
      <c r="F255" s="415" t="e">
        <f t="shared" si="3"/>
        <v>#VALUE!</v>
      </c>
    </row>
    <row r="256" spans="1:6" ht="20.399999999999999">
      <c r="A256" s="403" t="s">
        <v>28704</v>
      </c>
      <c r="B256">
        <v>20000</v>
      </c>
      <c r="C256" t="s">
        <v>28705</v>
      </c>
      <c r="D256">
        <v>448</v>
      </c>
      <c r="E256" s="404">
        <v>171114947</v>
      </c>
      <c r="F256" s="415" t="str">
        <f t="shared" si="3"/>
        <v>Í1+.~È7cÎ</v>
      </c>
    </row>
    <row r="257" spans="1:6" ht="20.399999999999999">
      <c r="A257" s="403" t="s">
        <v>28706</v>
      </c>
      <c r="B257">
        <v>93600</v>
      </c>
      <c r="C257" t="s">
        <v>28707</v>
      </c>
      <c r="D257">
        <v>538</v>
      </c>
      <c r="F257" s="415" t="e">
        <f t="shared" si="3"/>
        <v>#VALUE!</v>
      </c>
    </row>
    <row r="258" spans="1:6" ht="20.399999999999999">
      <c r="A258" s="403" t="s">
        <v>28708</v>
      </c>
      <c r="B258">
        <v>15200</v>
      </c>
      <c r="C258" t="s">
        <v>28709</v>
      </c>
      <c r="D258">
        <v>88</v>
      </c>
      <c r="E258" s="404">
        <v>171114627</v>
      </c>
      <c r="F258" s="415" t="str">
        <f t="shared" si="3"/>
        <v>Í1+.^È7JÎ</v>
      </c>
    </row>
    <row r="259" spans="1:6" ht="20.399999999999999">
      <c r="A259" s="403" t="s">
        <v>28710</v>
      </c>
      <c r="B259">
        <v>8800</v>
      </c>
      <c r="C259" t="s">
        <v>28711</v>
      </c>
      <c r="D259">
        <v>531</v>
      </c>
      <c r="F259" s="415" t="e">
        <f t="shared" ref="F259:F307" si="4">Code128(E259)</f>
        <v>#VALUE!</v>
      </c>
    </row>
    <row r="260" spans="1:6" ht="20.399999999999999">
      <c r="A260" s="403" t="s">
        <v>28712</v>
      </c>
      <c r="B260">
        <v>45600</v>
      </c>
      <c r="C260" t="s">
        <v>28713</v>
      </c>
      <c r="D260">
        <v>236</v>
      </c>
      <c r="E260" s="404">
        <v>171114759</v>
      </c>
      <c r="F260" s="415" t="str">
        <f t="shared" si="4"/>
        <v>Í1+.kÈ9#Î</v>
      </c>
    </row>
    <row r="261" spans="1:6" ht="20.399999999999999">
      <c r="A261" s="403" t="s">
        <v>2539</v>
      </c>
      <c r="B261">
        <v>21600</v>
      </c>
      <c r="C261" t="s">
        <v>28714</v>
      </c>
      <c r="D261">
        <v>505</v>
      </c>
      <c r="F261" s="415" t="e">
        <f t="shared" si="4"/>
        <v>#VALUE!</v>
      </c>
    </row>
    <row r="262" spans="1:6" ht="20.399999999999999">
      <c r="A262" s="403" t="s">
        <v>28715</v>
      </c>
      <c r="B262">
        <v>7200</v>
      </c>
      <c r="C262" t="s">
        <v>28716</v>
      </c>
      <c r="D262">
        <v>403</v>
      </c>
      <c r="E262" s="404">
        <v>171116005</v>
      </c>
      <c r="F262" s="415" t="str">
        <f t="shared" si="4"/>
        <v>Í1+0ÂÈ5ÅÎ</v>
      </c>
    </row>
    <row r="263" spans="1:6" ht="20.399999999999999">
      <c r="A263" s="403" t="s">
        <v>28717</v>
      </c>
      <c r="B263">
        <v>26400</v>
      </c>
      <c r="C263" t="s">
        <v>28718</v>
      </c>
      <c r="D263">
        <v>258</v>
      </c>
      <c r="E263" s="404">
        <v>171114780</v>
      </c>
      <c r="F263" s="415" t="str">
        <f t="shared" si="4"/>
        <v>Í1+.nÈ0`Î</v>
      </c>
    </row>
    <row r="264" spans="1:6" ht="20.399999999999999">
      <c r="A264" s="403" t="s">
        <v>28719</v>
      </c>
      <c r="B264">
        <v>8800</v>
      </c>
      <c r="C264" t="s">
        <v>28720</v>
      </c>
      <c r="D264">
        <v>308</v>
      </c>
      <c r="E264" s="404">
        <v>171114828</v>
      </c>
      <c r="F264" s="415" t="str">
        <f t="shared" si="4"/>
        <v>Í1+.rÈ89Î</v>
      </c>
    </row>
    <row r="265" spans="1:6" ht="20.399999999999999">
      <c r="A265" s="403" t="s">
        <v>28721</v>
      </c>
      <c r="B265">
        <v>8800</v>
      </c>
      <c r="C265" t="s">
        <v>28722</v>
      </c>
      <c r="D265">
        <v>482</v>
      </c>
      <c r="F265" s="415" t="e">
        <f t="shared" si="4"/>
        <v>#VALUE!</v>
      </c>
    </row>
    <row r="266" spans="1:6" ht="20.399999999999999">
      <c r="A266" s="403" t="s">
        <v>998</v>
      </c>
      <c r="B266">
        <v>15200</v>
      </c>
      <c r="C266" t="s">
        <v>999</v>
      </c>
      <c r="D266">
        <v>13</v>
      </c>
      <c r="F266" s="415" t="e">
        <f t="shared" si="4"/>
        <v>#VALUE!</v>
      </c>
    </row>
    <row r="267" spans="1:6" ht="20.399999999999999">
      <c r="A267" s="403" t="s">
        <v>996</v>
      </c>
      <c r="B267">
        <v>32800</v>
      </c>
      <c r="C267" t="s">
        <v>997</v>
      </c>
      <c r="D267">
        <v>12</v>
      </c>
      <c r="F267" s="415" t="e">
        <f t="shared" si="4"/>
        <v>#VALUE!</v>
      </c>
    </row>
    <row r="268" spans="1:6" ht="20.399999999999999">
      <c r="A268" s="403" t="s">
        <v>1058</v>
      </c>
      <c r="B268">
        <v>52000</v>
      </c>
      <c r="C268" t="s">
        <v>1059</v>
      </c>
      <c r="D268">
        <v>30</v>
      </c>
      <c r="F268" s="415" t="e">
        <f t="shared" si="4"/>
        <v>#VALUE!</v>
      </c>
    </row>
    <row r="269" spans="1:6" ht="20.399999999999999">
      <c r="A269" s="403" t="s">
        <v>28723</v>
      </c>
      <c r="B269">
        <v>144800</v>
      </c>
      <c r="C269" t="s">
        <v>28724</v>
      </c>
      <c r="D269">
        <v>427</v>
      </c>
      <c r="F269" s="415" t="e">
        <f t="shared" si="4"/>
        <v>#VALUE!</v>
      </c>
    </row>
    <row r="270" spans="1:6" ht="20.399999999999999">
      <c r="A270" s="403" t="s">
        <v>1254</v>
      </c>
      <c r="B270">
        <v>18400</v>
      </c>
      <c r="C270" t="s">
        <v>1255</v>
      </c>
      <c r="D270">
        <v>183</v>
      </c>
      <c r="F270" s="415" t="e">
        <f t="shared" si="4"/>
        <v>#VALUE!</v>
      </c>
    </row>
    <row r="271" spans="1:6" ht="20.399999999999999">
      <c r="A271" s="403" t="s">
        <v>28725</v>
      </c>
      <c r="B271">
        <v>16800</v>
      </c>
      <c r="C271" t="s">
        <v>28726</v>
      </c>
      <c r="D271">
        <v>197</v>
      </c>
      <c r="E271" s="404">
        <v>171109869</v>
      </c>
      <c r="F271" s="415" t="str">
        <f t="shared" si="4"/>
        <v>Í1+)vÈ9@Î</v>
      </c>
    </row>
    <row r="272" spans="1:6" ht="20.399999999999999">
      <c r="A272" s="403" t="s">
        <v>28727</v>
      </c>
      <c r="B272">
        <v>72800</v>
      </c>
      <c r="C272" t="s">
        <v>28728</v>
      </c>
      <c r="D272">
        <v>243</v>
      </c>
      <c r="E272" s="404">
        <v>171111303</v>
      </c>
      <c r="F272" s="415" t="str">
        <f t="shared" si="4"/>
        <v>Í1++&gt;È3wÎ</v>
      </c>
    </row>
    <row r="273" spans="1:6" ht="20.399999999999999">
      <c r="A273" s="403" t="s">
        <v>942</v>
      </c>
      <c r="B273">
        <v>20000</v>
      </c>
      <c r="C273" t="s">
        <v>943</v>
      </c>
      <c r="D273">
        <v>321</v>
      </c>
      <c r="F273" s="415" t="e">
        <f t="shared" si="4"/>
        <v>#VALUE!</v>
      </c>
    </row>
    <row r="274" spans="1:6" ht="20.399999999999999">
      <c r="A274" s="403" t="s">
        <v>940</v>
      </c>
      <c r="B274">
        <v>29600</v>
      </c>
      <c r="C274" t="s">
        <v>941</v>
      </c>
      <c r="D274">
        <v>320</v>
      </c>
      <c r="F274" s="415" t="e">
        <f t="shared" si="4"/>
        <v>#VALUE!</v>
      </c>
    </row>
    <row r="275" spans="1:6" ht="20.399999999999999">
      <c r="A275" s="403" t="s">
        <v>28729</v>
      </c>
      <c r="B275">
        <v>8800</v>
      </c>
      <c r="C275" t="s">
        <v>28730</v>
      </c>
      <c r="D275">
        <v>151</v>
      </c>
      <c r="E275" s="404">
        <v>171114684</v>
      </c>
      <c r="F275" s="415" t="str">
        <f t="shared" si="4"/>
        <v>Í1+.dÈ4PÎ</v>
      </c>
    </row>
    <row r="276" spans="1:6" ht="20.399999999999999">
      <c r="A276" s="403" t="s">
        <v>28731</v>
      </c>
      <c r="B276">
        <v>26400</v>
      </c>
      <c r="C276" t="s">
        <v>28732</v>
      </c>
      <c r="D276">
        <v>517</v>
      </c>
      <c r="F276" s="415" t="e">
        <f t="shared" si="4"/>
        <v>#VALUE!</v>
      </c>
    </row>
    <row r="277" spans="1:6" ht="20.399999999999999">
      <c r="A277" s="403" t="s">
        <v>28733</v>
      </c>
      <c r="B277">
        <v>10400</v>
      </c>
      <c r="C277" t="s">
        <v>28734</v>
      </c>
      <c r="D277">
        <v>442</v>
      </c>
      <c r="E277" s="404">
        <v>171116027</v>
      </c>
      <c r="F277" s="415" t="str">
        <f t="shared" si="4"/>
        <v>Í1+0"È7.Î</v>
      </c>
    </row>
    <row r="278" spans="1:6" ht="20.399999999999999">
      <c r="A278" s="403" t="s">
        <v>28735</v>
      </c>
      <c r="B278">
        <v>18400</v>
      </c>
      <c r="C278" t="s">
        <v>28736</v>
      </c>
      <c r="D278">
        <v>580</v>
      </c>
      <c r="F278" s="415" t="e">
        <f t="shared" si="4"/>
        <v>#VALUE!</v>
      </c>
    </row>
    <row r="279" spans="1:6" ht="20.399999999999999">
      <c r="A279" s="403" t="s">
        <v>28737</v>
      </c>
      <c r="B279">
        <v>42400</v>
      </c>
      <c r="C279" t="s">
        <v>28738</v>
      </c>
      <c r="D279">
        <v>163</v>
      </c>
      <c r="F279" s="415" t="e">
        <f t="shared" si="4"/>
        <v>#VALUE!</v>
      </c>
    </row>
    <row r="280" spans="1:6" ht="20.399999999999999">
      <c r="A280" s="403" t="s">
        <v>28739</v>
      </c>
      <c r="B280">
        <v>21600</v>
      </c>
      <c r="C280" t="s">
        <v>28740</v>
      </c>
      <c r="D280">
        <v>418</v>
      </c>
      <c r="F280" s="415" t="e">
        <f t="shared" si="4"/>
        <v>#VALUE!</v>
      </c>
    </row>
    <row r="281" spans="1:6" ht="20.399999999999999">
      <c r="A281" s="403" t="s">
        <v>25959</v>
      </c>
      <c r="B281">
        <v>16800</v>
      </c>
      <c r="C281" t="s">
        <v>28741</v>
      </c>
      <c r="D281">
        <v>417</v>
      </c>
      <c r="F281" s="415" t="e">
        <f t="shared" si="4"/>
        <v>#VALUE!</v>
      </c>
    </row>
    <row r="282" spans="1:6" ht="20.399999999999999">
      <c r="A282" s="403" t="s">
        <v>28742</v>
      </c>
      <c r="B282">
        <v>8800</v>
      </c>
      <c r="C282" t="s">
        <v>28743</v>
      </c>
      <c r="D282">
        <v>105</v>
      </c>
      <c r="F282" s="415" t="e">
        <f t="shared" si="4"/>
        <v>#VALUE!</v>
      </c>
    </row>
    <row r="283" spans="1:6" ht="20.399999999999999">
      <c r="A283" s="403" t="s">
        <v>28744</v>
      </c>
      <c r="B283">
        <v>26400</v>
      </c>
      <c r="C283" t="s">
        <v>28745</v>
      </c>
      <c r="D283">
        <v>552</v>
      </c>
      <c r="F283" s="415" t="e">
        <f t="shared" si="4"/>
        <v>#VALUE!</v>
      </c>
    </row>
    <row r="284" spans="1:6" ht="20.399999999999999">
      <c r="A284" s="403" t="s">
        <v>28746</v>
      </c>
      <c r="B284">
        <v>26400</v>
      </c>
      <c r="C284" t="s">
        <v>28747</v>
      </c>
      <c r="D284">
        <v>152</v>
      </c>
      <c r="E284" s="404">
        <v>171110613</v>
      </c>
      <c r="F284" s="415" t="str">
        <f t="shared" si="4"/>
        <v>Í1+*]È3"Î</v>
      </c>
    </row>
    <row r="285" spans="1:6" ht="20.399999999999999">
      <c r="A285" s="403" t="s">
        <v>1174</v>
      </c>
      <c r="B285">
        <v>18400</v>
      </c>
      <c r="C285" t="s">
        <v>1175</v>
      </c>
      <c r="D285">
        <v>404</v>
      </c>
      <c r="F285" s="415" t="e">
        <f t="shared" si="4"/>
        <v>#VALUE!</v>
      </c>
    </row>
    <row r="286" spans="1:6" ht="20.399999999999999">
      <c r="A286" s="403" t="s">
        <v>28748</v>
      </c>
      <c r="B286">
        <v>15200</v>
      </c>
      <c r="C286" t="s">
        <v>28749</v>
      </c>
      <c r="D286">
        <v>236</v>
      </c>
      <c r="E286" s="404">
        <v>171112098</v>
      </c>
      <c r="F286" s="415" t="str">
        <f t="shared" si="4"/>
        <v>Í1+,)È8DÎ</v>
      </c>
    </row>
    <row r="287" spans="1:6" ht="20.399999999999999">
      <c r="A287" s="403" t="s">
        <v>28750</v>
      </c>
      <c r="B287">
        <v>40800</v>
      </c>
      <c r="C287" t="s">
        <v>28751</v>
      </c>
      <c r="D287">
        <v>194</v>
      </c>
      <c r="E287" s="404">
        <v>171111891</v>
      </c>
      <c r="F287" s="415" t="str">
        <f t="shared" si="4"/>
        <v>Í1++yÈ1"Î</v>
      </c>
    </row>
    <row r="288" spans="1:6" ht="20.399999999999999">
      <c r="A288" s="403" t="s">
        <v>28752</v>
      </c>
      <c r="B288">
        <v>34400</v>
      </c>
      <c r="C288" t="s">
        <v>28753</v>
      </c>
      <c r="D288">
        <v>346</v>
      </c>
      <c r="E288" s="404">
        <v>171114275</v>
      </c>
      <c r="F288" s="415" t="str">
        <f t="shared" si="4"/>
        <v>Í1+.;È5ÄÎ</v>
      </c>
    </row>
    <row r="289" spans="1:6" ht="20.399999999999999">
      <c r="A289" s="403" t="s">
        <v>28754</v>
      </c>
      <c r="B289">
        <v>20000</v>
      </c>
      <c r="C289" t="s">
        <v>28755</v>
      </c>
      <c r="D289">
        <v>317</v>
      </c>
      <c r="F289" s="415" t="e">
        <f t="shared" si="4"/>
        <v>#VALUE!</v>
      </c>
    </row>
    <row r="290" spans="1:6" ht="20.399999999999999">
      <c r="A290" s="403" t="s">
        <v>1258</v>
      </c>
      <c r="B290">
        <v>34400</v>
      </c>
      <c r="C290" t="s">
        <v>1259</v>
      </c>
      <c r="D290">
        <v>271</v>
      </c>
      <c r="F290" s="415" t="e">
        <f t="shared" si="4"/>
        <v>#VALUE!</v>
      </c>
    </row>
    <row r="291" spans="1:6" ht="20.399999999999999">
      <c r="A291" s="403" t="s">
        <v>3438</v>
      </c>
      <c r="B291">
        <v>18400</v>
      </c>
      <c r="C291" t="s">
        <v>3439</v>
      </c>
      <c r="D291">
        <v>39</v>
      </c>
      <c r="F291" s="415" t="e">
        <f t="shared" si="4"/>
        <v>#VALUE!</v>
      </c>
    </row>
    <row r="292" spans="1:6" ht="20.399999999999999">
      <c r="A292" s="403" t="s">
        <v>28756</v>
      </c>
      <c r="B292">
        <v>13600</v>
      </c>
      <c r="C292" t="s">
        <v>28757</v>
      </c>
      <c r="D292">
        <v>481</v>
      </c>
      <c r="F292" s="415" t="e">
        <f t="shared" si="4"/>
        <v>#VALUE!</v>
      </c>
    </row>
    <row r="293" spans="1:6" ht="20.399999999999999">
      <c r="A293" s="403" t="s">
        <v>28758</v>
      </c>
      <c r="B293">
        <v>26400</v>
      </c>
      <c r="C293" t="s">
        <v>28759</v>
      </c>
      <c r="D293">
        <v>480</v>
      </c>
      <c r="E293" s="404">
        <v>171116035</v>
      </c>
      <c r="F293" s="415" t="str">
        <f t="shared" si="4"/>
        <v>Í1+0#È5&amp;Î</v>
      </c>
    </row>
    <row r="294" spans="1:6" ht="20.399999999999999">
      <c r="A294" s="403" t="s">
        <v>28760</v>
      </c>
      <c r="B294">
        <v>21600</v>
      </c>
      <c r="C294" t="s">
        <v>28761</v>
      </c>
      <c r="D294">
        <v>537</v>
      </c>
      <c r="F294" s="415" t="e">
        <f t="shared" si="4"/>
        <v>#VALUE!</v>
      </c>
    </row>
    <row r="295" spans="1:6" ht="20.399999999999999">
      <c r="A295" s="403" t="s">
        <v>28762</v>
      </c>
      <c r="B295">
        <v>29600</v>
      </c>
      <c r="C295" t="s">
        <v>28763</v>
      </c>
      <c r="D295">
        <v>135</v>
      </c>
      <c r="E295" s="404">
        <v>171114124</v>
      </c>
      <c r="F295" s="415" t="str">
        <f t="shared" si="4"/>
        <v>Í1+.,È4&gt;Î</v>
      </c>
    </row>
    <row r="296" spans="1:6" ht="20.399999999999999">
      <c r="A296" s="403" t="s">
        <v>1074</v>
      </c>
      <c r="B296">
        <v>40800</v>
      </c>
      <c r="C296" t="s">
        <v>1075</v>
      </c>
      <c r="D296">
        <v>363</v>
      </c>
      <c r="F296" s="415" t="e">
        <f t="shared" si="4"/>
        <v>#VALUE!</v>
      </c>
    </row>
    <row r="297" spans="1:6" ht="20.399999999999999">
      <c r="A297" s="403" t="s">
        <v>28764</v>
      </c>
      <c r="B297">
        <v>10400</v>
      </c>
      <c r="C297" t="s">
        <v>28765</v>
      </c>
      <c r="D297">
        <v>441</v>
      </c>
      <c r="E297" s="404">
        <v>171116026</v>
      </c>
      <c r="F297" s="415" t="str">
        <f t="shared" si="4"/>
        <v>Í1+0"È6(Î</v>
      </c>
    </row>
    <row r="298" spans="1:6" ht="20.399999999999999">
      <c r="A298" s="403" t="s">
        <v>3368</v>
      </c>
      <c r="B298">
        <v>20000</v>
      </c>
      <c r="C298" t="s">
        <v>3369</v>
      </c>
      <c r="D298">
        <v>413</v>
      </c>
      <c r="F298" s="415" t="e">
        <f t="shared" si="4"/>
        <v>#VALUE!</v>
      </c>
    </row>
    <row r="299" spans="1:6" ht="20.399999999999999">
      <c r="A299" s="403" t="s">
        <v>28766</v>
      </c>
      <c r="B299">
        <v>24800</v>
      </c>
      <c r="C299" t="s">
        <v>28767</v>
      </c>
      <c r="D299">
        <v>437</v>
      </c>
      <c r="E299" s="404">
        <v>171110728</v>
      </c>
      <c r="F299" s="415" t="str">
        <f t="shared" si="4"/>
        <v>Í1+*hÈ8lÎ</v>
      </c>
    </row>
    <row r="300" spans="1:6" ht="20.399999999999999">
      <c r="A300" s="403" t="s">
        <v>21597</v>
      </c>
      <c r="B300">
        <v>13600</v>
      </c>
      <c r="C300" t="s">
        <v>28768</v>
      </c>
      <c r="D300">
        <v>519</v>
      </c>
      <c r="F300" s="415" t="e">
        <f t="shared" si="4"/>
        <v>#VALUE!</v>
      </c>
    </row>
    <row r="301" spans="1:6" ht="20.399999999999999">
      <c r="A301" s="403" t="s">
        <v>28769</v>
      </c>
      <c r="B301">
        <v>18400</v>
      </c>
      <c r="C301" t="s">
        <v>28770</v>
      </c>
      <c r="D301">
        <v>69</v>
      </c>
      <c r="E301" s="404">
        <v>171114098</v>
      </c>
      <c r="F301" s="415" t="str">
        <f t="shared" si="4"/>
        <v>Í1+.)È8JÎ</v>
      </c>
    </row>
    <row r="302" spans="1:6" ht="20.399999999999999">
      <c r="A302" s="403" t="s">
        <v>28771</v>
      </c>
      <c r="B302">
        <v>45600</v>
      </c>
      <c r="C302" t="s">
        <v>28772</v>
      </c>
      <c r="D302">
        <v>489</v>
      </c>
      <c r="F302" s="415" t="e">
        <f t="shared" si="4"/>
        <v>#VALUE!</v>
      </c>
    </row>
    <row r="303" spans="1:6" ht="20.399999999999999">
      <c r="A303" s="403" t="s">
        <v>28773</v>
      </c>
      <c r="B303">
        <v>7200</v>
      </c>
      <c r="C303" t="s">
        <v>28774</v>
      </c>
      <c r="D303">
        <v>178</v>
      </c>
      <c r="F303" s="415" t="e">
        <f t="shared" si="4"/>
        <v>#VALUE!</v>
      </c>
    </row>
    <row r="304" spans="1:6" ht="20.399999999999999">
      <c r="A304" s="403" t="s">
        <v>28775</v>
      </c>
      <c r="B304">
        <v>21600</v>
      </c>
      <c r="C304" t="s">
        <v>28776</v>
      </c>
      <c r="D304">
        <v>568</v>
      </c>
      <c r="F304" s="415" t="e">
        <f t="shared" si="4"/>
        <v>#VALUE!</v>
      </c>
    </row>
    <row r="305" spans="1:6" ht="20.399999999999999">
      <c r="A305" s="403" t="s">
        <v>28777</v>
      </c>
      <c r="B305">
        <v>26400</v>
      </c>
      <c r="C305" t="s">
        <v>28778</v>
      </c>
      <c r="D305">
        <v>227</v>
      </c>
      <c r="F305" s="415" t="e">
        <f t="shared" si="4"/>
        <v>#VALUE!</v>
      </c>
    </row>
    <row r="306" spans="1:6" ht="20.399999999999999">
      <c r="A306" s="403" t="s">
        <v>28779</v>
      </c>
      <c r="B306">
        <v>32800</v>
      </c>
      <c r="C306" t="s">
        <v>28780</v>
      </c>
      <c r="D306">
        <v>30</v>
      </c>
      <c r="E306" s="404">
        <v>171111800</v>
      </c>
      <c r="F306" s="415" t="str">
        <f t="shared" si="4"/>
        <v>Í1++pÈ0_Î</v>
      </c>
    </row>
    <row r="307" spans="1:6" ht="20.399999999999999">
      <c r="A307" s="403" t="s">
        <v>28781</v>
      </c>
      <c r="B307">
        <v>2100</v>
      </c>
      <c r="C307" t="s">
        <v>28782</v>
      </c>
      <c r="D307">
        <v>104</v>
      </c>
      <c r="E307" s="404">
        <v>171110849</v>
      </c>
      <c r="F307" s="415" t="str">
        <f t="shared" si="4"/>
        <v>Í1+*tÈ9;Î</v>
      </c>
    </row>
  </sheetData>
  <autoFilter ref="A1:H30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52"/>
  <sheetViews>
    <sheetView topLeftCell="A728" workbookViewId="0">
      <selection activeCell="E2" sqref="E2:E752"/>
    </sheetView>
  </sheetViews>
  <sheetFormatPr defaultRowHeight="14.4"/>
  <cols>
    <col min="1" max="1" width="18.15625" bestFit="1" customWidth="1"/>
    <col min="2" max="2" width="10.41796875" bestFit="1" customWidth="1"/>
    <col min="3" max="3" width="6.26171875" bestFit="1" customWidth="1"/>
    <col min="4" max="4" width="7.578125" bestFit="1" customWidth="1"/>
    <col min="5" max="5" width="11.578125" style="404" customWidth="1"/>
    <col min="6" max="6" width="19.3125" bestFit="1" customWidth="1"/>
  </cols>
  <sheetData>
    <row r="1" spans="1:6">
      <c r="A1" t="s">
        <v>517</v>
      </c>
      <c r="B1" t="s">
        <v>518</v>
      </c>
      <c r="C1" t="s">
        <v>519</v>
      </c>
      <c r="D1" t="s">
        <v>6758</v>
      </c>
      <c r="E1" s="404" t="s">
        <v>520</v>
      </c>
    </row>
    <row r="2" spans="1:6" ht="20.399999999999999">
      <c r="A2" s="403" t="s">
        <v>28783</v>
      </c>
      <c r="B2">
        <v>7200</v>
      </c>
      <c r="C2" t="s">
        <v>28784</v>
      </c>
      <c r="D2">
        <v>116</v>
      </c>
      <c r="E2" s="404">
        <v>171115082</v>
      </c>
      <c r="F2" s="415" t="str">
        <f>Code128(E2)</f>
        <v>Í1+/(È2%Î</v>
      </c>
    </row>
    <row r="3" spans="1:6" ht="20.399999999999999" hidden="1">
      <c r="A3" s="403" t="s">
        <v>2399</v>
      </c>
      <c r="B3">
        <v>7200</v>
      </c>
      <c r="C3" t="s">
        <v>28785</v>
      </c>
      <c r="D3">
        <v>518</v>
      </c>
      <c r="F3" s="415" t="e">
        <f t="shared" ref="F3:F66" si="0">Code128(E3)</f>
        <v>#VALUE!</v>
      </c>
    </row>
    <row r="4" spans="1:6" ht="20.399999999999999" hidden="1">
      <c r="A4" s="403" t="s">
        <v>28786</v>
      </c>
      <c r="B4">
        <v>141600</v>
      </c>
      <c r="C4" t="s">
        <v>28787</v>
      </c>
      <c r="D4">
        <v>520</v>
      </c>
      <c r="F4" s="415" t="e">
        <f t="shared" si="0"/>
        <v>#VALUE!</v>
      </c>
    </row>
    <row r="5" spans="1:6" ht="20.399999999999999">
      <c r="A5" s="403" t="s">
        <v>28788</v>
      </c>
      <c r="B5">
        <v>18400</v>
      </c>
      <c r="C5" t="s">
        <v>28789</v>
      </c>
      <c r="D5">
        <v>316</v>
      </c>
      <c r="E5" s="404">
        <v>171111604</v>
      </c>
      <c r="F5" s="415" t="str">
        <f t="shared" si="0"/>
        <v>Í1++\È4'Î</v>
      </c>
    </row>
    <row r="6" spans="1:6" ht="20.399999999999999">
      <c r="A6" s="403" t="s">
        <v>28790</v>
      </c>
      <c r="B6">
        <v>8800</v>
      </c>
      <c r="C6" t="s">
        <v>28791</v>
      </c>
      <c r="D6">
        <v>305</v>
      </c>
      <c r="E6" s="404">
        <v>171105769</v>
      </c>
      <c r="F6" s="415" t="str">
        <f t="shared" si="0"/>
        <v>Í1+%lÈ9sÎ</v>
      </c>
    </row>
    <row r="7" spans="1:6" ht="20.399999999999999">
      <c r="A7" s="403" t="s">
        <v>28792</v>
      </c>
      <c r="B7">
        <v>44000</v>
      </c>
      <c r="C7" t="s">
        <v>28793</v>
      </c>
      <c r="D7">
        <v>127</v>
      </c>
      <c r="E7" s="404">
        <v>171116323</v>
      </c>
      <c r="F7" s="415" t="str">
        <f t="shared" si="0"/>
        <v>Í1+0@È3'Î</v>
      </c>
    </row>
    <row r="8" spans="1:6" ht="20.399999999999999">
      <c r="A8" s="403" t="s">
        <v>28794</v>
      </c>
      <c r="B8">
        <v>20000</v>
      </c>
      <c r="C8" t="s">
        <v>28795</v>
      </c>
      <c r="D8">
        <v>390</v>
      </c>
      <c r="E8" s="404">
        <v>171110182</v>
      </c>
      <c r="F8" s="415" t="str">
        <f t="shared" si="0"/>
        <v>Í1+*2È2&gt;Î</v>
      </c>
    </row>
    <row r="9" spans="1:6" ht="20.399999999999999">
      <c r="A9" s="403" t="s">
        <v>21528</v>
      </c>
      <c r="B9">
        <v>74400</v>
      </c>
      <c r="C9" t="s">
        <v>28796</v>
      </c>
      <c r="D9">
        <v>312</v>
      </c>
      <c r="E9" s="404">
        <v>171108139</v>
      </c>
      <c r="F9" s="415" t="str">
        <f t="shared" si="0"/>
        <v>Í1+(-È9NÎ</v>
      </c>
    </row>
    <row r="10" spans="1:6" ht="20.399999999999999" hidden="1">
      <c r="A10" s="403" t="s">
        <v>28797</v>
      </c>
      <c r="B10">
        <v>24800</v>
      </c>
      <c r="C10" t="s">
        <v>28798</v>
      </c>
      <c r="D10">
        <v>600</v>
      </c>
      <c r="F10" s="415" t="e">
        <f t="shared" si="0"/>
        <v>#VALUE!</v>
      </c>
    </row>
    <row r="11" spans="1:6" ht="20.399999999999999" hidden="1">
      <c r="A11" s="403" t="s">
        <v>28799</v>
      </c>
      <c r="B11">
        <v>37600</v>
      </c>
      <c r="C11" t="s">
        <v>28800</v>
      </c>
      <c r="D11">
        <v>525</v>
      </c>
      <c r="F11" s="415" t="e">
        <f t="shared" si="0"/>
        <v>#VALUE!</v>
      </c>
    </row>
    <row r="12" spans="1:6" ht="20.399999999999999">
      <c r="A12" s="403" t="s">
        <v>27597</v>
      </c>
      <c r="B12">
        <v>36000</v>
      </c>
      <c r="C12" t="s">
        <v>28801</v>
      </c>
      <c r="D12">
        <v>12</v>
      </c>
      <c r="E12" s="404">
        <v>171118843</v>
      </c>
      <c r="F12" s="415" t="str">
        <f t="shared" si="0"/>
        <v>Í1+2tÈ3/Î</v>
      </c>
    </row>
    <row r="13" spans="1:6" ht="20.399999999999999">
      <c r="A13" s="403" t="s">
        <v>28802</v>
      </c>
      <c r="B13">
        <v>45600</v>
      </c>
      <c r="C13" t="s">
        <v>28803</v>
      </c>
      <c r="D13">
        <v>184</v>
      </c>
      <c r="E13" s="404">
        <v>171106318</v>
      </c>
      <c r="F13" s="415" t="str">
        <f t="shared" si="0"/>
        <v>Í1+&amp;?È8#Î</v>
      </c>
    </row>
    <row r="14" spans="1:6" ht="20.399999999999999">
      <c r="A14" s="403" t="s">
        <v>28804</v>
      </c>
      <c r="B14">
        <v>16800</v>
      </c>
      <c r="C14" t="s">
        <v>28805</v>
      </c>
      <c r="D14">
        <v>329</v>
      </c>
      <c r="E14" s="404">
        <v>171108485</v>
      </c>
      <c r="F14" s="415" t="str">
        <f t="shared" si="0"/>
        <v>Í1+(PÈ5[Î</v>
      </c>
    </row>
    <row r="15" spans="1:6" ht="20.399999999999999">
      <c r="A15" s="403" t="s">
        <v>28806</v>
      </c>
      <c r="B15">
        <v>10400</v>
      </c>
      <c r="C15" t="s">
        <v>28807</v>
      </c>
      <c r="D15">
        <v>3</v>
      </c>
      <c r="E15" s="404">
        <v>171116222</v>
      </c>
      <c r="F15" s="415" t="str">
        <f t="shared" si="0"/>
        <v>Í1+06È2`Î</v>
      </c>
    </row>
    <row r="16" spans="1:6" ht="20.399999999999999">
      <c r="A16" s="403" t="s">
        <v>28808</v>
      </c>
      <c r="B16">
        <v>8800</v>
      </c>
      <c r="C16" t="s">
        <v>28809</v>
      </c>
      <c r="D16">
        <v>358</v>
      </c>
      <c r="E16" s="404">
        <v>171109175</v>
      </c>
      <c r="F16" s="415" t="str">
        <f t="shared" si="0"/>
        <v>Í1+)1È5IÎ</v>
      </c>
    </row>
    <row r="17" spans="1:6" ht="20.399999999999999">
      <c r="A17" s="403" t="s">
        <v>28810</v>
      </c>
      <c r="B17">
        <v>39200</v>
      </c>
      <c r="C17" t="s">
        <v>28811</v>
      </c>
      <c r="D17">
        <v>472</v>
      </c>
      <c r="E17" s="404">
        <v>171108614</v>
      </c>
      <c r="F17" s="415" t="str">
        <f t="shared" si="0"/>
        <v>Í1+(]È4"Î</v>
      </c>
    </row>
    <row r="18" spans="1:6" ht="20.399999999999999">
      <c r="A18" s="403" t="s">
        <v>28812</v>
      </c>
      <c r="B18">
        <v>44000</v>
      </c>
      <c r="C18" t="s">
        <v>28813</v>
      </c>
      <c r="D18">
        <v>75</v>
      </c>
      <c r="E18" s="404">
        <v>171107995</v>
      </c>
      <c r="F18" s="415" t="str">
        <f t="shared" si="0"/>
        <v>Í1+'ÇÈ5VÎ</v>
      </c>
    </row>
    <row r="19" spans="1:6" ht="20.399999999999999">
      <c r="A19" s="403" t="s">
        <v>28814</v>
      </c>
      <c r="B19">
        <v>8800</v>
      </c>
      <c r="C19" t="s">
        <v>28815</v>
      </c>
      <c r="D19">
        <v>299</v>
      </c>
      <c r="E19" s="404">
        <v>171108457</v>
      </c>
      <c r="F19" s="415" t="str">
        <f t="shared" si="0"/>
        <v>Í1+(MÈ7[Î</v>
      </c>
    </row>
    <row r="20" spans="1:6" ht="20.399999999999999">
      <c r="A20" s="403" t="s">
        <v>28816</v>
      </c>
      <c r="B20">
        <v>60000</v>
      </c>
      <c r="C20" t="s">
        <v>28817</v>
      </c>
      <c r="D20">
        <v>395</v>
      </c>
      <c r="E20" s="404">
        <v>171105700</v>
      </c>
      <c r="F20" s="415" t="str">
        <f t="shared" si="0"/>
        <v>Í1+%fÈ0%Î</v>
      </c>
    </row>
    <row r="21" spans="1:6" ht="20.399999999999999">
      <c r="A21" s="403" t="s">
        <v>24199</v>
      </c>
      <c r="B21">
        <v>28000</v>
      </c>
      <c r="C21" t="s">
        <v>28818</v>
      </c>
      <c r="D21">
        <v>317</v>
      </c>
      <c r="E21" s="404">
        <v>171105962</v>
      </c>
      <c r="F21" s="415" t="str">
        <f t="shared" si="0"/>
        <v>Í1+%ÄÈ22Î</v>
      </c>
    </row>
    <row r="22" spans="1:6" ht="20.399999999999999">
      <c r="A22" s="403" t="s">
        <v>28819</v>
      </c>
      <c r="B22">
        <v>58400</v>
      </c>
      <c r="C22" t="s">
        <v>28820</v>
      </c>
      <c r="D22">
        <v>147</v>
      </c>
      <c r="E22" s="404">
        <v>171108017</v>
      </c>
      <c r="F22" s="415" t="str">
        <f t="shared" si="0"/>
        <v>Í1+(!È7yÎ</v>
      </c>
    </row>
    <row r="23" spans="1:6" ht="20.399999999999999" hidden="1">
      <c r="A23" s="403" t="s">
        <v>28821</v>
      </c>
      <c r="B23">
        <v>4700</v>
      </c>
      <c r="C23" t="s">
        <v>28822</v>
      </c>
      <c r="D23">
        <v>578</v>
      </c>
      <c r="F23" s="415" t="e">
        <f t="shared" si="0"/>
        <v>#VALUE!</v>
      </c>
    </row>
    <row r="24" spans="1:6" ht="20.399999999999999">
      <c r="A24" s="403" t="s">
        <v>28823</v>
      </c>
      <c r="B24">
        <v>8800</v>
      </c>
      <c r="C24" t="s">
        <v>28824</v>
      </c>
      <c r="D24">
        <v>41</v>
      </c>
      <c r="E24" s="404">
        <v>171111746</v>
      </c>
      <c r="F24" s="415" t="str">
        <f t="shared" si="0"/>
        <v>Í1++jÈ6kÎ</v>
      </c>
    </row>
    <row r="25" spans="1:6" ht="20.399999999999999">
      <c r="A25" s="403" t="s">
        <v>28825</v>
      </c>
      <c r="B25">
        <v>34400</v>
      </c>
      <c r="C25" t="s">
        <v>28826</v>
      </c>
      <c r="D25">
        <v>323</v>
      </c>
      <c r="E25" s="404">
        <v>171110280</v>
      </c>
      <c r="F25" s="415" t="str">
        <f t="shared" si="0"/>
        <v>Í1+*&lt;È0ZÎ</v>
      </c>
    </row>
    <row r="26" spans="1:6" ht="20.399999999999999">
      <c r="A26" s="403" t="s">
        <v>28827</v>
      </c>
      <c r="B26">
        <v>2100</v>
      </c>
      <c r="C26" t="s">
        <v>28828</v>
      </c>
      <c r="D26">
        <v>322</v>
      </c>
      <c r="E26" s="404">
        <v>171110281</v>
      </c>
      <c r="F26" s="415" t="str">
        <f t="shared" si="0"/>
        <v>Í1+*&lt;È1`Î</v>
      </c>
    </row>
    <row r="27" spans="1:6" ht="20.399999999999999">
      <c r="A27" s="403" t="s">
        <v>28829</v>
      </c>
      <c r="B27">
        <v>37600</v>
      </c>
      <c r="C27" t="s">
        <v>28830</v>
      </c>
      <c r="D27">
        <v>382</v>
      </c>
      <c r="E27" s="404">
        <v>171116554</v>
      </c>
      <c r="F27" s="415" t="str">
        <f t="shared" si="0"/>
        <v>Í1+0WÈ4"Î</v>
      </c>
    </row>
    <row r="28" spans="1:6" ht="20.399999999999999" hidden="1">
      <c r="A28" s="403" t="s">
        <v>28831</v>
      </c>
      <c r="B28">
        <v>12000</v>
      </c>
      <c r="C28" t="s">
        <v>28832</v>
      </c>
      <c r="D28">
        <v>108</v>
      </c>
      <c r="F28" s="415" t="e">
        <f t="shared" si="0"/>
        <v>#VALUE!</v>
      </c>
    </row>
    <row r="29" spans="1:6" ht="20.399999999999999">
      <c r="A29" s="403" t="s">
        <v>28833</v>
      </c>
      <c r="B29">
        <v>37600</v>
      </c>
      <c r="C29" t="s">
        <v>28834</v>
      </c>
      <c r="D29">
        <v>317</v>
      </c>
      <c r="E29" s="404">
        <v>171111605</v>
      </c>
      <c r="F29" s="415" t="str">
        <f t="shared" si="0"/>
        <v>Í1++\È5-Î</v>
      </c>
    </row>
    <row r="30" spans="1:6" ht="20.399999999999999">
      <c r="A30" s="403" t="s">
        <v>28835</v>
      </c>
      <c r="B30">
        <v>24800</v>
      </c>
      <c r="C30" t="s">
        <v>28836</v>
      </c>
      <c r="D30">
        <v>7</v>
      </c>
      <c r="E30" s="404">
        <v>171113315</v>
      </c>
      <c r="F30" s="415" t="str">
        <f t="shared" si="0"/>
        <v>Í1+-?È5&amp;Î</v>
      </c>
    </row>
    <row r="31" spans="1:6" ht="20.399999999999999">
      <c r="A31" s="403" t="s">
        <v>28837</v>
      </c>
      <c r="B31">
        <v>15200</v>
      </c>
      <c r="C31" t="s">
        <v>28838</v>
      </c>
      <c r="D31">
        <v>50</v>
      </c>
      <c r="E31" s="404">
        <v>171112683</v>
      </c>
      <c r="F31" s="415" t="str">
        <f t="shared" si="0"/>
        <v>Í1+,dÈ3DÎ</v>
      </c>
    </row>
    <row r="32" spans="1:6" ht="20.399999999999999">
      <c r="A32" s="403" t="s">
        <v>28839</v>
      </c>
      <c r="B32">
        <v>7200</v>
      </c>
      <c r="C32" t="s">
        <v>28840</v>
      </c>
      <c r="D32">
        <v>51</v>
      </c>
      <c r="E32" s="404">
        <v>171112684</v>
      </c>
      <c r="F32" s="415" t="str">
        <f t="shared" si="0"/>
        <v>Í1+,dÈ4JÎ</v>
      </c>
    </row>
    <row r="33" spans="1:6" ht="20.399999999999999">
      <c r="A33" s="403" t="s">
        <v>28841</v>
      </c>
      <c r="B33">
        <v>18400</v>
      </c>
      <c r="C33" t="s">
        <v>28842</v>
      </c>
      <c r="D33">
        <v>56</v>
      </c>
      <c r="E33" s="404">
        <v>171112689</v>
      </c>
      <c r="F33" s="415" t="str">
        <f t="shared" si="0"/>
        <v>Í1+,dÈ9hÎ</v>
      </c>
    </row>
    <row r="34" spans="1:6" ht="20.399999999999999">
      <c r="A34" s="403" t="s">
        <v>28843</v>
      </c>
      <c r="B34">
        <v>8800</v>
      </c>
      <c r="C34" t="s">
        <v>28844</v>
      </c>
      <c r="D34">
        <v>323</v>
      </c>
      <c r="E34" s="404">
        <v>171116500</v>
      </c>
      <c r="F34" s="415" t="str">
        <f t="shared" si="0"/>
        <v>Í1+0RÈ0]Î</v>
      </c>
    </row>
    <row r="35" spans="1:6" ht="20.399999999999999" hidden="1">
      <c r="A35" s="403" t="s">
        <v>28845</v>
      </c>
      <c r="B35">
        <v>24800</v>
      </c>
      <c r="C35" t="s">
        <v>28846</v>
      </c>
      <c r="D35">
        <v>81</v>
      </c>
      <c r="F35" s="415" t="e">
        <f t="shared" si="0"/>
        <v>#VALUE!</v>
      </c>
    </row>
    <row r="36" spans="1:6" ht="20.399999999999999">
      <c r="A36" s="403" t="s">
        <v>28847</v>
      </c>
      <c r="B36">
        <v>3400</v>
      </c>
      <c r="C36" t="s">
        <v>28848</v>
      </c>
      <c r="D36">
        <v>360</v>
      </c>
      <c r="E36" s="404">
        <v>171115679</v>
      </c>
      <c r="F36" s="415" t="str">
        <f t="shared" si="0"/>
        <v>Í1+/cÈ9mÎ</v>
      </c>
    </row>
    <row r="37" spans="1:6" ht="20.399999999999999">
      <c r="A37" s="403" t="s">
        <v>28849</v>
      </c>
      <c r="B37">
        <v>15200</v>
      </c>
      <c r="C37" t="s">
        <v>28850</v>
      </c>
      <c r="D37">
        <v>407</v>
      </c>
      <c r="E37" s="404">
        <v>171112587</v>
      </c>
      <c r="F37" s="415" t="str">
        <f t="shared" si="0"/>
        <v>Í1+,ZÈ74Î</v>
      </c>
    </row>
    <row r="38" spans="1:6" ht="20.399999999999999">
      <c r="A38" s="403" t="s">
        <v>28851</v>
      </c>
      <c r="B38">
        <v>28000</v>
      </c>
      <c r="C38" t="s">
        <v>28852</v>
      </c>
      <c r="D38">
        <v>72</v>
      </c>
      <c r="E38" s="404">
        <v>171116272</v>
      </c>
      <c r="F38" s="415" t="str">
        <f t="shared" si="0"/>
        <v>Í1+0;È2tÎ</v>
      </c>
    </row>
    <row r="39" spans="1:6" ht="20.399999999999999">
      <c r="A39" s="403" t="s">
        <v>28853</v>
      </c>
      <c r="B39">
        <v>26400</v>
      </c>
      <c r="C39" t="s">
        <v>28854</v>
      </c>
      <c r="D39">
        <v>25</v>
      </c>
      <c r="E39" s="404">
        <v>171113506</v>
      </c>
      <c r="F39" s="415" t="str">
        <f t="shared" si="0"/>
        <v>Í1+-RÈ6xÎ</v>
      </c>
    </row>
    <row r="40" spans="1:6" ht="20.399999999999999">
      <c r="A40" s="403" t="s">
        <v>28855</v>
      </c>
      <c r="B40">
        <v>3400</v>
      </c>
      <c r="C40" t="s">
        <v>28856</v>
      </c>
      <c r="D40">
        <v>11</v>
      </c>
      <c r="E40" s="404">
        <v>171112654</v>
      </c>
      <c r="F40" s="415" t="str">
        <f t="shared" si="0"/>
        <v>Í1+,aÈ4&gt;Î</v>
      </c>
    </row>
    <row r="41" spans="1:6" ht="20.399999999999999">
      <c r="A41" s="403" t="s">
        <v>28857</v>
      </c>
      <c r="B41">
        <v>31200</v>
      </c>
      <c r="C41" t="s">
        <v>28858</v>
      </c>
      <c r="D41">
        <v>180</v>
      </c>
      <c r="E41" s="404">
        <v>171112797</v>
      </c>
      <c r="F41" s="415" t="str">
        <f t="shared" si="0"/>
        <v>Í1+,oÈ7!Î</v>
      </c>
    </row>
    <row r="42" spans="1:6" ht="20.399999999999999">
      <c r="A42" s="403" t="s">
        <v>28859</v>
      </c>
      <c r="B42">
        <v>3400</v>
      </c>
      <c r="C42" t="s">
        <v>28860</v>
      </c>
      <c r="D42">
        <v>397</v>
      </c>
      <c r="E42" s="404">
        <v>171112985</v>
      </c>
      <c r="F42" s="415" t="str">
        <f t="shared" si="0"/>
        <v>Í1+,ÆÈ5aÎ</v>
      </c>
    </row>
    <row r="43" spans="1:6" ht="20.399999999999999">
      <c r="A43" s="403" t="s">
        <v>28861</v>
      </c>
      <c r="B43">
        <v>34400</v>
      </c>
      <c r="C43" t="s">
        <v>28862</v>
      </c>
      <c r="D43">
        <v>337</v>
      </c>
      <c r="E43" s="404">
        <v>171110287</v>
      </c>
      <c r="F43" s="415" t="str">
        <f t="shared" si="0"/>
        <v>Í1+*&lt;È7ÈÎ</v>
      </c>
    </row>
    <row r="44" spans="1:6" ht="20.399999999999999">
      <c r="A44" s="403" t="s">
        <v>28863</v>
      </c>
      <c r="B44">
        <v>8800</v>
      </c>
      <c r="C44" t="s">
        <v>28864</v>
      </c>
      <c r="D44">
        <v>366</v>
      </c>
      <c r="E44" s="404">
        <v>171116540</v>
      </c>
      <c r="F44" s="415" t="str">
        <f t="shared" si="0"/>
        <v>Í1+0VÈ0mÎ</v>
      </c>
    </row>
    <row r="45" spans="1:6" ht="20.399999999999999">
      <c r="A45" s="403" t="s">
        <v>28865</v>
      </c>
      <c r="B45">
        <v>31200</v>
      </c>
      <c r="C45" t="s">
        <v>28866</v>
      </c>
      <c r="D45">
        <v>152</v>
      </c>
      <c r="E45" s="404">
        <v>171108371</v>
      </c>
      <c r="F45" s="415" t="str">
        <f t="shared" si="0"/>
        <v>Í1+(EÈ1~Î</v>
      </c>
    </row>
    <row r="46" spans="1:6" ht="20.399999999999999">
      <c r="A46" s="403" t="s">
        <v>28867</v>
      </c>
      <c r="B46">
        <v>4700</v>
      </c>
      <c r="C46" t="s">
        <v>28868</v>
      </c>
      <c r="D46">
        <v>410</v>
      </c>
      <c r="E46" s="404">
        <v>171112590</v>
      </c>
      <c r="F46" s="415" t="str">
        <f t="shared" si="0"/>
        <v>Í1+,[È0uÎ</v>
      </c>
    </row>
    <row r="47" spans="1:6" ht="20.399999999999999" hidden="1">
      <c r="A47" s="403" t="s">
        <v>28869</v>
      </c>
      <c r="B47">
        <v>26400</v>
      </c>
      <c r="C47" t="s">
        <v>28870</v>
      </c>
      <c r="D47">
        <v>579</v>
      </c>
      <c r="F47" s="415" t="e">
        <f t="shared" si="0"/>
        <v>#VALUE!</v>
      </c>
    </row>
    <row r="48" spans="1:6" ht="20.399999999999999">
      <c r="A48" s="403" t="s">
        <v>28871</v>
      </c>
      <c r="B48">
        <v>10400</v>
      </c>
      <c r="C48" t="s">
        <v>28872</v>
      </c>
      <c r="D48">
        <v>297</v>
      </c>
      <c r="E48" s="404">
        <v>171113425</v>
      </c>
      <c r="F48" s="415" t="str">
        <f t="shared" si="0"/>
        <v>Í1+-JÈ5RÎ</v>
      </c>
    </row>
    <row r="49" spans="1:6" ht="20.399999999999999">
      <c r="A49" s="403" t="s">
        <v>28873</v>
      </c>
      <c r="B49">
        <v>16800</v>
      </c>
      <c r="C49" t="s">
        <v>28874</v>
      </c>
      <c r="D49">
        <v>233</v>
      </c>
      <c r="E49" s="404">
        <v>171107691</v>
      </c>
      <c r="F49" s="415" t="str">
        <f t="shared" si="0"/>
        <v>Í1+'eÈ1-Î</v>
      </c>
    </row>
    <row r="50" spans="1:6" ht="20.399999999999999">
      <c r="A50" s="403" t="s">
        <v>28875</v>
      </c>
      <c r="B50">
        <v>34400</v>
      </c>
      <c r="C50" t="s">
        <v>28876</v>
      </c>
      <c r="D50">
        <v>4</v>
      </c>
      <c r="E50" s="404">
        <v>171112648</v>
      </c>
      <c r="F50" s="415" t="str">
        <f t="shared" si="0"/>
        <v>Í1+,`È8RÎ</v>
      </c>
    </row>
    <row r="51" spans="1:6" ht="20.399999999999999">
      <c r="A51" s="403" t="s">
        <v>28877</v>
      </c>
      <c r="B51">
        <v>20000</v>
      </c>
      <c r="C51" t="s">
        <v>28878</v>
      </c>
      <c r="D51">
        <v>468</v>
      </c>
      <c r="E51" s="404">
        <v>171110135</v>
      </c>
      <c r="F51" s="415" t="str">
        <f t="shared" si="0"/>
        <v>Í1+*-È5&lt;Î</v>
      </c>
    </row>
    <row r="52" spans="1:6" ht="20.399999999999999">
      <c r="A52" s="403" t="s">
        <v>28879</v>
      </c>
      <c r="B52">
        <v>16800</v>
      </c>
      <c r="C52" t="s">
        <v>28880</v>
      </c>
      <c r="D52">
        <v>222</v>
      </c>
      <c r="E52" s="404">
        <v>171112834</v>
      </c>
      <c r="F52" s="415" t="str">
        <f t="shared" si="0"/>
        <v>Í1+,sÈ4ÊÎ</v>
      </c>
    </row>
    <row r="53" spans="1:6" ht="20.399999999999999">
      <c r="A53" s="403" t="s">
        <v>28881</v>
      </c>
      <c r="B53">
        <v>21600</v>
      </c>
      <c r="C53" t="s">
        <v>28882</v>
      </c>
      <c r="D53">
        <v>220</v>
      </c>
      <c r="E53" s="404">
        <v>171112832</v>
      </c>
      <c r="F53" s="415" t="str">
        <f t="shared" si="0"/>
        <v>Í1+,sÈ2zÎ</v>
      </c>
    </row>
    <row r="54" spans="1:6" ht="20.399999999999999">
      <c r="A54" s="403" t="s">
        <v>28883</v>
      </c>
      <c r="B54">
        <v>13600</v>
      </c>
      <c r="C54" t="s">
        <v>28884</v>
      </c>
      <c r="D54">
        <v>36</v>
      </c>
      <c r="E54" s="404">
        <v>171110223</v>
      </c>
      <c r="F54" s="415" t="str">
        <f t="shared" si="0"/>
        <v>Í1+*6È3TÎ</v>
      </c>
    </row>
    <row r="55" spans="1:6" ht="20.399999999999999">
      <c r="A55" s="403" t="s">
        <v>28885</v>
      </c>
      <c r="B55">
        <v>40800</v>
      </c>
      <c r="C55" t="s">
        <v>28886</v>
      </c>
      <c r="D55">
        <v>35</v>
      </c>
      <c r="E55" s="404">
        <v>171110224</v>
      </c>
      <c r="F55" s="415" t="str">
        <f t="shared" si="0"/>
        <v>Í1+*6È4ZÎ</v>
      </c>
    </row>
    <row r="56" spans="1:6" ht="20.399999999999999">
      <c r="A56" s="403" t="s">
        <v>28887</v>
      </c>
      <c r="B56">
        <v>72800</v>
      </c>
      <c r="C56" t="s">
        <v>28888</v>
      </c>
      <c r="D56">
        <v>461</v>
      </c>
      <c r="E56" s="404">
        <v>171115763</v>
      </c>
      <c r="F56" s="415" t="str">
        <f t="shared" si="0"/>
        <v>Í1+/lÈ3mÎ</v>
      </c>
    </row>
    <row r="57" spans="1:6" ht="20.399999999999999">
      <c r="A57" s="403" t="s">
        <v>28889</v>
      </c>
      <c r="B57">
        <v>7200</v>
      </c>
      <c r="C57" t="s">
        <v>28890</v>
      </c>
      <c r="D57">
        <v>82</v>
      </c>
      <c r="E57" s="404">
        <v>171115435</v>
      </c>
      <c r="F57" s="415" t="str">
        <f t="shared" si="0"/>
        <v>Í1+/KÈ5\Î</v>
      </c>
    </row>
    <row r="58" spans="1:6" ht="20.399999999999999">
      <c r="A58" s="403" t="s">
        <v>28891</v>
      </c>
      <c r="B58">
        <v>8800</v>
      </c>
      <c r="C58" t="s">
        <v>28892</v>
      </c>
      <c r="D58">
        <v>72</v>
      </c>
      <c r="E58" s="404">
        <v>171112704</v>
      </c>
      <c r="F58" s="415" t="str">
        <f t="shared" si="0"/>
        <v>Í1+,fÈ4RÎ</v>
      </c>
    </row>
    <row r="59" spans="1:6" ht="20.399999999999999">
      <c r="A59" s="403" t="s">
        <v>28893</v>
      </c>
      <c r="B59">
        <v>21600</v>
      </c>
      <c r="C59" t="s">
        <v>28894</v>
      </c>
      <c r="D59">
        <v>93</v>
      </c>
      <c r="E59" s="404">
        <v>171118907</v>
      </c>
      <c r="F59" s="415" t="str">
        <f t="shared" si="0"/>
        <v>Í1+2zÈ7_Î</v>
      </c>
    </row>
    <row r="60" spans="1:6" ht="20.399999999999999">
      <c r="A60" s="403" t="s">
        <v>28895</v>
      </c>
      <c r="B60">
        <v>10400</v>
      </c>
      <c r="C60" t="s">
        <v>28896</v>
      </c>
      <c r="D60">
        <v>256</v>
      </c>
      <c r="E60" s="404">
        <v>171112457</v>
      </c>
      <c r="F60" s="415" t="str">
        <f t="shared" si="0"/>
        <v>Í1+,MÈ7gÎ</v>
      </c>
    </row>
    <row r="61" spans="1:6" ht="20.399999999999999">
      <c r="A61" s="403" t="s">
        <v>28897</v>
      </c>
      <c r="B61">
        <v>16800</v>
      </c>
      <c r="C61" t="s">
        <v>28898</v>
      </c>
      <c r="D61">
        <v>384</v>
      </c>
      <c r="E61" s="404">
        <v>171113140</v>
      </c>
      <c r="F61" s="415" t="str">
        <f t="shared" si="0"/>
        <v>Í1+-.È0+Î</v>
      </c>
    </row>
    <row r="62" spans="1:6" ht="20.399999999999999" hidden="1">
      <c r="A62" s="403" t="s">
        <v>28899</v>
      </c>
      <c r="B62">
        <v>7200</v>
      </c>
      <c r="C62" t="s">
        <v>28900</v>
      </c>
      <c r="D62">
        <v>510</v>
      </c>
      <c r="F62" s="415" t="e">
        <f t="shared" si="0"/>
        <v>#VALUE!</v>
      </c>
    </row>
    <row r="63" spans="1:6" ht="20.399999999999999">
      <c r="A63" s="403" t="s">
        <v>23539</v>
      </c>
      <c r="B63">
        <v>66400</v>
      </c>
      <c r="C63" t="s">
        <v>28901</v>
      </c>
      <c r="D63">
        <v>267</v>
      </c>
      <c r="E63" s="404">
        <v>171110099</v>
      </c>
      <c r="F63" s="415" t="str">
        <f t="shared" si="0"/>
        <v>Í1+*)È9DÎ</v>
      </c>
    </row>
    <row r="64" spans="1:6" ht="20.399999999999999">
      <c r="A64" s="403" t="s">
        <v>28902</v>
      </c>
      <c r="B64">
        <v>3400</v>
      </c>
      <c r="C64" t="s">
        <v>28903</v>
      </c>
      <c r="D64">
        <v>16</v>
      </c>
      <c r="E64" s="404">
        <v>171112659</v>
      </c>
      <c r="F64" s="415" t="str">
        <f t="shared" si="0"/>
        <v>Í1+,aÈ9\Î</v>
      </c>
    </row>
    <row r="65" spans="1:6" ht="20.399999999999999">
      <c r="A65" s="403" t="s">
        <v>28904</v>
      </c>
      <c r="B65">
        <v>20000</v>
      </c>
      <c r="C65" t="s">
        <v>28905</v>
      </c>
      <c r="D65">
        <v>403</v>
      </c>
      <c r="E65" s="404">
        <v>171113466</v>
      </c>
      <c r="F65" s="415" t="str">
        <f t="shared" si="0"/>
        <v>Í1+-NÈ6hÎ</v>
      </c>
    </row>
    <row r="66" spans="1:6" ht="20.399999999999999" hidden="1">
      <c r="A66" s="403" t="s">
        <v>28906</v>
      </c>
      <c r="B66">
        <v>18400</v>
      </c>
      <c r="C66" t="s">
        <v>28907</v>
      </c>
      <c r="D66">
        <v>55</v>
      </c>
      <c r="F66" s="415" t="e">
        <f t="shared" si="0"/>
        <v>#VALUE!</v>
      </c>
    </row>
    <row r="67" spans="1:6" ht="20.399999999999999">
      <c r="A67" s="403" t="s">
        <v>28908</v>
      </c>
      <c r="B67">
        <v>10400</v>
      </c>
      <c r="C67" t="s">
        <v>28909</v>
      </c>
      <c r="D67">
        <v>333</v>
      </c>
      <c r="E67" s="404">
        <v>171108488</v>
      </c>
      <c r="F67" s="415" t="str">
        <f t="shared" ref="F67:F130" si="1">Code128(E67)</f>
        <v>Í1+(PÈ8mÎ</v>
      </c>
    </row>
    <row r="68" spans="1:6" ht="20.399999999999999" hidden="1">
      <c r="A68" s="403" t="s">
        <v>28910</v>
      </c>
      <c r="B68">
        <v>24800</v>
      </c>
      <c r="C68" t="s">
        <v>28911</v>
      </c>
      <c r="D68">
        <v>536</v>
      </c>
      <c r="F68" s="415" t="e">
        <f t="shared" si="1"/>
        <v>#VALUE!</v>
      </c>
    </row>
    <row r="69" spans="1:6" ht="20.399999999999999" hidden="1">
      <c r="A69" s="403" t="s">
        <v>28912</v>
      </c>
      <c r="B69">
        <v>55200</v>
      </c>
      <c r="C69" t="s">
        <v>28913</v>
      </c>
      <c r="D69">
        <v>597</v>
      </c>
      <c r="F69" s="415" t="e">
        <f t="shared" si="1"/>
        <v>#VALUE!</v>
      </c>
    </row>
    <row r="70" spans="1:6" ht="20.399999999999999" hidden="1">
      <c r="A70" s="403" t="s">
        <v>28914</v>
      </c>
      <c r="B70">
        <v>80800</v>
      </c>
      <c r="C70" t="s">
        <v>28915</v>
      </c>
      <c r="D70">
        <v>278</v>
      </c>
      <c r="F70" s="415" t="e">
        <f t="shared" si="1"/>
        <v>#VALUE!</v>
      </c>
    </row>
    <row r="71" spans="1:6" ht="20.399999999999999" hidden="1">
      <c r="A71" s="403" t="s">
        <v>28916</v>
      </c>
      <c r="B71">
        <v>42400</v>
      </c>
      <c r="C71" t="s">
        <v>28917</v>
      </c>
      <c r="D71">
        <v>64</v>
      </c>
      <c r="F71" s="415" t="e">
        <f t="shared" si="1"/>
        <v>#VALUE!</v>
      </c>
    </row>
    <row r="72" spans="1:6" ht="20.399999999999999" hidden="1">
      <c r="A72" s="403" t="s">
        <v>28918</v>
      </c>
      <c r="B72">
        <v>28000</v>
      </c>
      <c r="C72" t="s">
        <v>28919</v>
      </c>
      <c r="D72">
        <v>546</v>
      </c>
      <c r="F72" s="415" t="e">
        <f t="shared" si="1"/>
        <v>#VALUE!</v>
      </c>
    </row>
    <row r="73" spans="1:6" ht="20.399999999999999">
      <c r="A73" s="403" t="s">
        <v>28920</v>
      </c>
      <c r="B73">
        <v>124000</v>
      </c>
      <c r="C73" t="s">
        <v>28921</v>
      </c>
      <c r="D73">
        <v>65</v>
      </c>
      <c r="E73" s="404">
        <v>171113355</v>
      </c>
      <c r="F73" s="415" t="str">
        <f t="shared" si="1"/>
        <v>Í1+-CÈ56Î</v>
      </c>
    </row>
    <row r="74" spans="1:6" ht="20.399999999999999">
      <c r="A74" s="403" t="s">
        <v>28922</v>
      </c>
      <c r="B74">
        <v>18400</v>
      </c>
      <c r="C74" t="s">
        <v>28923</v>
      </c>
      <c r="D74">
        <v>36</v>
      </c>
      <c r="E74" s="404">
        <v>171115007</v>
      </c>
      <c r="F74" s="415" t="str">
        <f t="shared" si="1"/>
        <v>Í1+/ÂÈ7#Î</v>
      </c>
    </row>
    <row r="75" spans="1:6" ht="20.399999999999999" hidden="1">
      <c r="A75" s="403" t="s">
        <v>28924</v>
      </c>
      <c r="B75">
        <v>80800</v>
      </c>
      <c r="C75" t="s">
        <v>28925</v>
      </c>
      <c r="D75">
        <v>74</v>
      </c>
      <c r="F75" s="415" t="e">
        <f t="shared" si="1"/>
        <v>#VALUE!</v>
      </c>
    </row>
    <row r="76" spans="1:6" ht="20.399999999999999">
      <c r="A76" s="403" t="s">
        <v>28926</v>
      </c>
      <c r="B76">
        <v>7200</v>
      </c>
      <c r="C76" t="s">
        <v>28927</v>
      </c>
      <c r="D76">
        <v>233</v>
      </c>
      <c r="E76" s="404">
        <v>171112845</v>
      </c>
      <c r="F76" s="415" t="str">
        <f t="shared" si="1"/>
        <v>Í1+,tÈ5)Î</v>
      </c>
    </row>
    <row r="77" spans="1:6" ht="20.399999999999999" hidden="1">
      <c r="A77" s="403" t="s">
        <v>28928</v>
      </c>
      <c r="B77">
        <v>12000</v>
      </c>
      <c r="C77" t="s">
        <v>28929</v>
      </c>
      <c r="D77">
        <v>568</v>
      </c>
      <c r="F77" s="415" t="e">
        <f t="shared" si="1"/>
        <v>#VALUE!</v>
      </c>
    </row>
    <row r="78" spans="1:6" ht="20.399999999999999" hidden="1">
      <c r="A78" s="403" t="s">
        <v>28930</v>
      </c>
      <c r="B78">
        <v>7200</v>
      </c>
      <c r="C78" t="s">
        <v>28931</v>
      </c>
      <c r="D78">
        <v>538</v>
      </c>
      <c r="F78" s="415" t="e">
        <f t="shared" si="1"/>
        <v>#VALUE!</v>
      </c>
    </row>
    <row r="79" spans="1:6" ht="20.399999999999999">
      <c r="A79" s="403" t="s">
        <v>28932</v>
      </c>
      <c r="B79">
        <v>42400</v>
      </c>
      <c r="C79" t="s">
        <v>28933</v>
      </c>
      <c r="D79">
        <v>300</v>
      </c>
      <c r="E79" s="404">
        <v>171109295</v>
      </c>
      <c r="F79" s="415" t="str">
        <f t="shared" si="1"/>
        <v>Í1+)=È5yÎ</v>
      </c>
    </row>
    <row r="80" spans="1:6" ht="20.399999999999999">
      <c r="A80" s="403" t="s">
        <v>28934</v>
      </c>
      <c r="B80">
        <v>12000</v>
      </c>
      <c r="C80" t="s">
        <v>28935</v>
      </c>
      <c r="D80">
        <v>412</v>
      </c>
      <c r="E80" s="404">
        <v>171115313</v>
      </c>
      <c r="F80" s="415" t="str">
        <f t="shared" si="1"/>
        <v>Í1+/?È3ÂÎ</v>
      </c>
    </row>
    <row r="81" spans="1:6" ht="20.399999999999999">
      <c r="A81" s="403" t="s">
        <v>28936</v>
      </c>
      <c r="B81">
        <v>8800</v>
      </c>
      <c r="C81" t="s">
        <v>28937</v>
      </c>
      <c r="D81">
        <v>409</v>
      </c>
      <c r="E81" s="404">
        <v>171115311</v>
      </c>
      <c r="F81" s="415" t="str">
        <f t="shared" si="1"/>
        <v>Í1+/?È1{Î</v>
      </c>
    </row>
    <row r="82" spans="1:6" ht="20.399999999999999">
      <c r="A82" s="403" t="s">
        <v>28938</v>
      </c>
      <c r="B82">
        <v>111200</v>
      </c>
      <c r="C82" t="s">
        <v>28939</v>
      </c>
      <c r="D82">
        <v>381</v>
      </c>
      <c r="E82" s="404">
        <v>171113150</v>
      </c>
      <c r="F82" s="415" t="str">
        <f t="shared" si="1"/>
        <v>Í1+-/È0/Î</v>
      </c>
    </row>
    <row r="83" spans="1:6" ht="20.399999999999999">
      <c r="A83" s="403" t="s">
        <v>28940</v>
      </c>
      <c r="B83">
        <v>100000</v>
      </c>
      <c r="C83" t="s">
        <v>28941</v>
      </c>
      <c r="D83">
        <v>384</v>
      </c>
      <c r="E83" s="404">
        <v>171109090</v>
      </c>
      <c r="F83" s="415" t="str">
        <f t="shared" si="1"/>
        <v>Í1+))È0rÎ</v>
      </c>
    </row>
    <row r="84" spans="1:6" ht="20.399999999999999">
      <c r="A84" s="403" t="s">
        <v>28942</v>
      </c>
      <c r="B84">
        <v>3400</v>
      </c>
      <c r="C84" t="s">
        <v>28943</v>
      </c>
      <c r="D84">
        <v>228</v>
      </c>
      <c r="E84" s="404">
        <v>171112840</v>
      </c>
      <c r="F84" s="415" t="str">
        <f t="shared" si="1"/>
        <v>Í1+,tÈ0rÎ</v>
      </c>
    </row>
    <row r="85" spans="1:6" ht="20.399999999999999">
      <c r="A85" s="403" t="s">
        <v>28944</v>
      </c>
      <c r="B85">
        <v>12000</v>
      </c>
      <c r="C85" t="s">
        <v>28945</v>
      </c>
      <c r="D85">
        <v>223</v>
      </c>
      <c r="E85" s="404">
        <v>171112835</v>
      </c>
      <c r="F85" s="415" t="str">
        <f t="shared" si="1"/>
        <v>Í1+,sÈ5%Î</v>
      </c>
    </row>
    <row r="86" spans="1:6" ht="20.399999999999999">
      <c r="A86" s="403" t="s">
        <v>28946</v>
      </c>
      <c r="B86">
        <v>7200</v>
      </c>
      <c r="C86" t="s">
        <v>28947</v>
      </c>
      <c r="D86">
        <v>229</v>
      </c>
      <c r="E86" s="404">
        <v>171112841</v>
      </c>
      <c r="F86" s="415" t="str">
        <f t="shared" si="1"/>
        <v>Í1+,tÈ1xÎ</v>
      </c>
    </row>
    <row r="87" spans="1:6" ht="20.399999999999999">
      <c r="A87" s="403" t="s">
        <v>28948</v>
      </c>
      <c r="B87">
        <v>24800</v>
      </c>
      <c r="C87" t="s">
        <v>28949</v>
      </c>
      <c r="D87">
        <v>69</v>
      </c>
      <c r="E87" s="404">
        <v>171115037</v>
      </c>
      <c r="F87" s="415" t="str">
        <f t="shared" si="1"/>
        <v>Í1+/#È7/Î</v>
      </c>
    </row>
    <row r="88" spans="1:6" ht="20.399999999999999">
      <c r="A88" s="403" t="s">
        <v>28950</v>
      </c>
      <c r="B88">
        <v>7200</v>
      </c>
      <c r="C88" t="s">
        <v>28951</v>
      </c>
      <c r="D88">
        <v>269</v>
      </c>
      <c r="E88" s="404">
        <v>171116454</v>
      </c>
      <c r="F88" s="415" t="str">
        <f t="shared" si="1"/>
        <v>Í1+0MÈ4aÎ</v>
      </c>
    </row>
    <row r="89" spans="1:6" ht="20.399999999999999">
      <c r="A89" s="403" t="s">
        <v>28952</v>
      </c>
      <c r="B89">
        <v>8800</v>
      </c>
      <c r="C89" t="s">
        <v>28953</v>
      </c>
      <c r="D89">
        <v>180</v>
      </c>
      <c r="E89" s="404">
        <v>171116374</v>
      </c>
      <c r="F89" s="415" t="str">
        <f t="shared" si="1"/>
        <v>Í1+0EÈ4AÎ</v>
      </c>
    </row>
    <row r="90" spans="1:6" ht="20.399999999999999">
      <c r="A90" s="403" t="s">
        <v>28954</v>
      </c>
      <c r="B90">
        <v>10400</v>
      </c>
      <c r="C90" t="s">
        <v>28955</v>
      </c>
      <c r="D90">
        <v>418</v>
      </c>
      <c r="E90" s="404">
        <v>171109242</v>
      </c>
      <c r="F90" s="415" t="str">
        <f t="shared" si="1"/>
        <v>Í1+)8È2SÎ</v>
      </c>
    </row>
    <row r="91" spans="1:6" ht="20.399999999999999" hidden="1">
      <c r="A91" s="403" t="s">
        <v>28956</v>
      </c>
      <c r="B91">
        <v>20000</v>
      </c>
      <c r="C91" t="s">
        <v>28957</v>
      </c>
      <c r="D91">
        <v>517</v>
      </c>
      <c r="F91" s="415" t="e">
        <f t="shared" si="1"/>
        <v>#VALUE!</v>
      </c>
    </row>
    <row r="92" spans="1:6" ht="20.399999999999999">
      <c r="A92" s="403" t="s">
        <v>28958</v>
      </c>
      <c r="B92">
        <v>56800</v>
      </c>
      <c r="C92" t="s">
        <v>28959</v>
      </c>
      <c r="D92">
        <v>315</v>
      </c>
      <c r="E92" s="404">
        <v>171113435</v>
      </c>
      <c r="F92" s="415" t="str">
        <f t="shared" si="1"/>
        <v>Í1+-KÈ5VÎ</v>
      </c>
    </row>
    <row r="93" spans="1:6" ht="20.399999999999999">
      <c r="A93" s="403" t="s">
        <v>28960</v>
      </c>
      <c r="B93">
        <v>4700</v>
      </c>
      <c r="C93" t="s">
        <v>28961</v>
      </c>
      <c r="D93">
        <v>80</v>
      </c>
      <c r="E93" s="404">
        <v>171116280</v>
      </c>
      <c r="F93" s="415" t="str">
        <f t="shared" si="1"/>
        <v>Í1+0&lt;È0lÎ</v>
      </c>
    </row>
    <row r="94" spans="1:6" ht="20.399999999999999">
      <c r="A94" s="403" t="s">
        <v>28962</v>
      </c>
      <c r="B94">
        <v>29600</v>
      </c>
      <c r="C94" t="s">
        <v>28963</v>
      </c>
      <c r="D94">
        <v>118</v>
      </c>
      <c r="E94" s="404">
        <v>171115084</v>
      </c>
      <c r="F94" s="415" t="str">
        <f t="shared" si="1"/>
        <v>Í1+/(È41Î</v>
      </c>
    </row>
    <row r="95" spans="1:6" ht="20.399999999999999">
      <c r="A95" s="403" t="s">
        <v>28964</v>
      </c>
      <c r="B95">
        <v>4700</v>
      </c>
      <c r="C95" t="s">
        <v>28965</v>
      </c>
      <c r="D95">
        <v>119</v>
      </c>
      <c r="E95" s="404">
        <v>171115085</v>
      </c>
      <c r="F95" s="415" t="str">
        <f t="shared" si="1"/>
        <v>Í1+/(È57Î</v>
      </c>
    </row>
    <row r="96" spans="1:6" ht="20.399999999999999">
      <c r="A96" s="403" t="s">
        <v>28966</v>
      </c>
      <c r="B96">
        <v>8800</v>
      </c>
      <c r="C96" t="s">
        <v>28967</v>
      </c>
      <c r="D96">
        <v>123</v>
      </c>
      <c r="E96" s="404">
        <v>171115089</v>
      </c>
      <c r="F96" s="415" t="str">
        <f t="shared" si="1"/>
        <v>Í1+/(È9OÎ</v>
      </c>
    </row>
    <row r="97" spans="1:6" ht="20.399999999999999">
      <c r="A97" s="403" t="s">
        <v>28968</v>
      </c>
      <c r="B97">
        <v>3400</v>
      </c>
      <c r="C97" t="s">
        <v>28969</v>
      </c>
      <c r="D97">
        <v>121</v>
      </c>
      <c r="E97" s="404">
        <v>171115087</v>
      </c>
      <c r="F97" s="415" t="str">
        <f t="shared" si="1"/>
        <v>Í1+/(È7CÎ</v>
      </c>
    </row>
    <row r="98" spans="1:6" ht="20.399999999999999">
      <c r="A98" s="403" t="s">
        <v>28970</v>
      </c>
      <c r="B98">
        <v>45600</v>
      </c>
      <c r="C98" t="s">
        <v>28971</v>
      </c>
      <c r="D98">
        <v>105</v>
      </c>
      <c r="E98" s="404">
        <v>171112731</v>
      </c>
      <c r="F98" s="415" t="str">
        <f t="shared" si="1"/>
        <v>Í1+,iÈ1LÎ</v>
      </c>
    </row>
    <row r="99" spans="1:6" ht="20.399999999999999">
      <c r="A99" s="403" t="s">
        <v>28972</v>
      </c>
      <c r="B99">
        <v>7200</v>
      </c>
      <c r="C99" t="s">
        <v>28973</v>
      </c>
      <c r="D99">
        <v>305</v>
      </c>
      <c r="E99" s="404">
        <v>171112909</v>
      </c>
      <c r="F99" s="415" t="str">
        <f t="shared" si="1"/>
        <v>Í1+,zÈ9YÎ</v>
      </c>
    </row>
    <row r="100" spans="1:6" ht="20.399999999999999">
      <c r="A100" s="403" t="s">
        <v>28974</v>
      </c>
      <c r="B100">
        <v>23200</v>
      </c>
      <c r="C100" t="s">
        <v>28975</v>
      </c>
      <c r="D100">
        <v>417</v>
      </c>
      <c r="E100" s="404">
        <v>171108100</v>
      </c>
      <c r="F100" s="415" t="str">
        <f t="shared" si="1"/>
        <v>Í1+(*È0sÎ</v>
      </c>
    </row>
    <row r="101" spans="1:6" ht="20.399999999999999">
      <c r="A101" s="403" t="s">
        <v>28976</v>
      </c>
      <c r="B101">
        <v>40800</v>
      </c>
      <c r="C101" t="s">
        <v>28977</v>
      </c>
      <c r="D101">
        <v>435</v>
      </c>
      <c r="E101" s="404">
        <v>171108136</v>
      </c>
      <c r="F101" s="415" t="str">
        <f t="shared" si="1"/>
        <v>Í1+(-È6&lt;Î</v>
      </c>
    </row>
    <row r="102" spans="1:6" ht="20.399999999999999">
      <c r="A102" s="403" t="s">
        <v>28974</v>
      </c>
      <c r="B102">
        <v>15200</v>
      </c>
      <c r="C102" t="s">
        <v>28978</v>
      </c>
      <c r="D102">
        <v>438</v>
      </c>
      <c r="E102" s="404">
        <v>171108134</v>
      </c>
      <c r="F102" s="415" t="str">
        <f t="shared" si="1"/>
        <v>Í1+(-È40Î</v>
      </c>
    </row>
    <row r="103" spans="1:6" ht="20.399999999999999" hidden="1">
      <c r="A103" s="403" t="s">
        <v>28979</v>
      </c>
      <c r="B103">
        <v>3400</v>
      </c>
      <c r="C103" t="s">
        <v>28980</v>
      </c>
      <c r="D103">
        <v>397</v>
      </c>
      <c r="F103" s="415" t="e">
        <f t="shared" si="1"/>
        <v>#VALUE!</v>
      </c>
    </row>
    <row r="104" spans="1:6" ht="20.399999999999999" hidden="1">
      <c r="A104" s="403" t="s">
        <v>28981</v>
      </c>
      <c r="B104">
        <v>7200</v>
      </c>
      <c r="C104" t="s">
        <v>28982</v>
      </c>
      <c r="D104">
        <v>390</v>
      </c>
      <c r="F104" s="415" t="e">
        <f t="shared" si="1"/>
        <v>#VALUE!</v>
      </c>
    </row>
    <row r="105" spans="1:6" ht="20.399999999999999">
      <c r="A105" s="403" t="s">
        <v>28983</v>
      </c>
      <c r="B105">
        <v>20000</v>
      </c>
      <c r="C105" t="s">
        <v>28984</v>
      </c>
      <c r="D105">
        <v>184</v>
      </c>
      <c r="E105" s="404">
        <v>171111359</v>
      </c>
      <c r="F105" s="415" t="str">
        <f t="shared" si="1"/>
        <v>Í1++CÈ9HÎ</v>
      </c>
    </row>
    <row r="106" spans="1:6" ht="20.399999999999999">
      <c r="A106" s="403" t="s">
        <v>28985</v>
      </c>
      <c r="B106">
        <v>13600</v>
      </c>
      <c r="C106" t="s">
        <v>28986</v>
      </c>
      <c r="D106">
        <v>131</v>
      </c>
      <c r="E106" s="404">
        <v>171115095</v>
      </c>
      <c r="F106" s="415" t="str">
        <f t="shared" si="1"/>
        <v>Í1+/)È5;Î</v>
      </c>
    </row>
    <row r="107" spans="1:6" ht="20.399999999999999">
      <c r="A107" s="403" t="s">
        <v>28987</v>
      </c>
      <c r="B107">
        <v>26400</v>
      </c>
      <c r="C107" t="s">
        <v>28988</v>
      </c>
      <c r="D107">
        <v>430</v>
      </c>
      <c r="E107" s="404">
        <v>171113151</v>
      </c>
      <c r="F107" s="415" t="str">
        <f t="shared" si="1"/>
        <v>Í1+-/È15Î</v>
      </c>
    </row>
    <row r="108" spans="1:6" ht="20.399999999999999">
      <c r="A108" s="403" t="s">
        <v>28989</v>
      </c>
      <c r="B108">
        <v>7200</v>
      </c>
      <c r="C108" t="s">
        <v>28990</v>
      </c>
      <c r="D108">
        <v>434</v>
      </c>
      <c r="E108" s="404">
        <v>171115740</v>
      </c>
      <c r="F108" s="415" t="str">
        <f t="shared" si="1"/>
        <v>Í1+/jÈ0SÎ</v>
      </c>
    </row>
    <row r="109" spans="1:6" ht="20.399999999999999">
      <c r="A109" s="403" t="s">
        <v>28991</v>
      </c>
      <c r="B109">
        <v>3400</v>
      </c>
      <c r="C109" t="s">
        <v>28992</v>
      </c>
      <c r="D109">
        <v>467</v>
      </c>
      <c r="E109" s="404">
        <v>171115767</v>
      </c>
      <c r="F109" s="415" t="str">
        <f t="shared" si="1"/>
        <v>Í1+/lÈ7ÉÎ</v>
      </c>
    </row>
    <row r="110" spans="1:6" ht="20.399999999999999">
      <c r="A110" s="403" t="s">
        <v>28993</v>
      </c>
      <c r="B110">
        <v>4700</v>
      </c>
      <c r="C110" t="s">
        <v>28994</v>
      </c>
      <c r="D110">
        <v>242</v>
      </c>
      <c r="E110" s="404">
        <v>171112854</v>
      </c>
      <c r="F110" s="415" t="str">
        <f t="shared" si="1"/>
        <v>Í1+,uÈ4'Î</v>
      </c>
    </row>
    <row r="111" spans="1:6" ht="20.399999999999999">
      <c r="A111" s="403" t="s">
        <v>28995</v>
      </c>
      <c r="B111">
        <v>4700</v>
      </c>
      <c r="C111" t="s">
        <v>28996</v>
      </c>
      <c r="D111">
        <v>241</v>
      </c>
      <c r="E111" s="404">
        <v>171112853</v>
      </c>
      <c r="F111" s="415" t="str">
        <f t="shared" si="1"/>
        <v>Í1+,uÈ3!Î</v>
      </c>
    </row>
    <row r="112" spans="1:6" ht="20.399999999999999">
      <c r="A112" s="403" t="s">
        <v>28997</v>
      </c>
      <c r="B112">
        <v>18400</v>
      </c>
      <c r="C112" t="s">
        <v>28998</v>
      </c>
      <c r="D112">
        <v>408</v>
      </c>
      <c r="E112" s="404">
        <v>171106008</v>
      </c>
      <c r="F112" s="415" t="str">
        <f t="shared" si="1"/>
        <v>Í1+&amp;ÂÈ8uÎ</v>
      </c>
    </row>
    <row r="113" spans="1:6" ht="20.399999999999999">
      <c r="A113" s="403" t="s">
        <v>28999</v>
      </c>
      <c r="B113">
        <v>36000</v>
      </c>
      <c r="C113" t="s">
        <v>29000</v>
      </c>
      <c r="D113">
        <v>248</v>
      </c>
      <c r="E113" s="404">
        <v>171105995</v>
      </c>
      <c r="F113" s="415" t="str">
        <f t="shared" si="1"/>
        <v>Í1+%ÇÈ5PÎ</v>
      </c>
    </row>
    <row r="114" spans="1:6" ht="20.399999999999999">
      <c r="A114" s="403" t="s">
        <v>29001</v>
      </c>
      <c r="B114">
        <v>4700</v>
      </c>
      <c r="C114" t="s">
        <v>29002</v>
      </c>
      <c r="D114">
        <v>336</v>
      </c>
      <c r="E114" s="404">
        <v>171106388</v>
      </c>
      <c r="F114" s="415" t="str">
        <f t="shared" si="1"/>
        <v>Í1+&amp;FÈ8?Î</v>
      </c>
    </row>
    <row r="115" spans="1:6" ht="20.399999999999999">
      <c r="A115" s="403" t="s">
        <v>29003</v>
      </c>
      <c r="B115">
        <v>3400</v>
      </c>
      <c r="C115" t="s">
        <v>29004</v>
      </c>
      <c r="D115">
        <v>145</v>
      </c>
      <c r="E115" s="404">
        <v>171115489</v>
      </c>
      <c r="F115" s="415" t="str">
        <f t="shared" si="1"/>
        <v>Í1+/PÈ9!Î</v>
      </c>
    </row>
    <row r="116" spans="1:6" ht="20.399999999999999">
      <c r="A116" s="403" t="s">
        <v>29005</v>
      </c>
      <c r="B116">
        <v>8800</v>
      </c>
      <c r="C116" t="s">
        <v>29006</v>
      </c>
      <c r="D116">
        <v>144</v>
      </c>
      <c r="E116" s="404">
        <v>171115488</v>
      </c>
      <c r="F116" s="415" t="str">
        <f t="shared" si="1"/>
        <v>Í1+/PÈ8ÆÎ</v>
      </c>
    </row>
    <row r="117" spans="1:6" ht="20.399999999999999">
      <c r="A117" s="403" t="s">
        <v>29007</v>
      </c>
      <c r="B117">
        <v>3400</v>
      </c>
      <c r="C117" t="s">
        <v>29008</v>
      </c>
      <c r="D117">
        <v>222</v>
      </c>
      <c r="E117" s="404">
        <v>171116413</v>
      </c>
      <c r="F117" s="415" t="str">
        <f t="shared" si="1"/>
        <v>Í1+0IÈ3KÎ</v>
      </c>
    </row>
    <row r="118" spans="1:6" ht="20.399999999999999">
      <c r="A118" s="403" t="s">
        <v>29009</v>
      </c>
      <c r="B118">
        <v>3400</v>
      </c>
      <c r="C118" t="s">
        <v>29010</v>
      </c>
      <c r="D118">
        <v>121</v>
      </c>
      <c r="E118" s="404">
        <v>171113368</v>
      </c>
      <c r="F118" s="415" t="str">
        <f t="shared" si="1"/>
        <v>Í1+-DÈ8LÎ</v>
      </c>
    </row>
    <row r="119" spans="1:6" ht="20.399999999999999">
      <c r="A119" s="403" t="s">
        <v>29011</v>
      </c>
      <c r="B119">
        <v>23200</v>
      </c>
      <c r="C119" t="s">
        <v>29012</v>
      </c>
      <c r="D119">
        <v>131</v>
      </c>
      <c r="E119" s="404">
        <v>171111355</v>
      </c>
      <c r="F119" s="415" t="str">
        <f t="shared" si="1"/>
        <v>Í1++CÈ50Î</v>
      </c>
    </row>
    <row r="120" spans="1:6" ht="20.399999999999999">
      <c r="A120" s="403" t="s">
        <v>29013</v>
      </c>
      <c r="B120">
        <v>4700</v>
      </c>
      <c r="C120" t="s">
        <v>29014</v>
      </c>
      <c r="D120">
        <v>143</v>
      </c>
      <c r="E120" s="404">
        <v>171111345</v>
      </c>
      <c r="F120" s="415" t="str">
        <f t="shared" si="1"/>
        <v>Í1++BÈ5,Î</v>
      </c>
    </row>
    <row r="121" spans="1:6" ht="20.399999999999999">
      <c r="A121" s="403" t="s">
        <v>29015</v>
      </c>
      <c r="B121">
        <v>3400</v>
      </c>
      <c r="C121" t="s">
        <v>29016</v>
      </c>
      <c r="D121">
        <v>338</v>
      </c>
      <c r="E121" s="404">
        <v>171115263</v>
      </c>
      <c r="F121" s="415" t="str">
        <f t="shared" si="1"/>
        <v>Í1+/:È3sÎ</v>
      </c>
    </row>
    <row r="122" spans="1:6" ht="20.399999999999999">
      <c r="A122" s="403" t="s">
        <v>29017</v>
      </c>
      <c r="B122">
        <v>4700</v>
      </c>
      <c r="C122" t="s">
        <v>29018</v>
      </c>
      <c r="D122">
        <v>341</v>
      </c>
      <c r="E122" s="404">
        <v>171115266</v>
      </c>
      <c r="F122" s="415" t="str">
        <f t="shared" si="1"/>
        <v>Í1+/:È6ÉÎ</v>
      </c>
    </row>
    <row r="123" spans="1:6" ht="20.399999999999999">
      <c r="A123" s="403" t="s">
        <v>29019</v>
      </c>
      <c r="B123">
        <v>3400</v>
      </c>
      <c r="C123" t="s">
        <v>29020</v>
      </c>
      <c r="D123">
        <v>340</v>
      </c>
      <c r="E123" s="404">
        <v>171115265</v>
      </c>
      <c r="F123" s="415" t="str">
        <f t="shared" si="1"/>
        <v>Í1+/:È5ÃÎ</v>
      </c>
    </row>
    <row r="124" spans="1:6" ht="20.399999999999999" hidden="1">
      <c r="A124" s="403" t="s">
        <v>29021</v>
      </c>
      <c r="B124">
        <v>3400</v>
      </c>
      <c r="C124" t="s">
        <v>29022</v>
      </c>
      <c r="D124">
        <v>595</v>
      </c>
      <c r="F124" s="415" t="e">
        <f t="shared" si="1"/>
        <v>#VALUE!</v>
      </c>
    </row>
    <row r="125" spans="1:6" ht="20.399999999999999">
      <c r="A125" s="403" t="s">
        <v>29023</v>
      </c>
      <c r="B125">
        <v>3400</v>
      </c>
      <c r="C125" t="s">
        <v>29024</v>
      </c>
      <c r="D125">
        <v>337</v>
      </c>
      <c r="E125" s="404">
        <v>171115262</v>
      </c>
      <c r="F125" s="415" t="str">
        <f t="shared" si="1"/>
        <v>Í1+/:È2mÎ</v>
      </c>
    </row>
    <row r="126" spans="1:6" ht="20.399999999999999">
      <c r="A126" s="403" t="s">
        <v>29025</v>
      </c>
      <c r="B126">
        <v>3400</v>
      </c>
      <c r="C126" t="s">
        <v>29026</v>
      </c>
      <c r="D126">
        <v>336</v>
      </c>
      <c r="E126" s="404">
        <v>171115261</v>
      </c>
      <c r="F126" s="415" t="str">
        <f t="shared" si="1"/>
        <v>Í1+/:È1gÎ</v>
      </c>
    </row>
    <row r="127" spans="1:6" ht="20.399999999999999">
      <c r="A127" s="403" t="s">
        <v>29027</v>
      </c>
      <c r="B127">
        <v>20000</v>
      </c>
      <c r="C127" t="s">
        <v>29028</v>
      </c>
      <c r="D127">
        <v>334</v>
      </c>
      <c r="E127" s="404">
        <v>171115259</v>
      </c>
      <c r="F127" s="415" t="str">
        <f t="shared" si="1"/>
        <v>Í1+/9È9,Î</v>
      </c>
    </row>
    <row r="128" spans="1:6" ht="20.399999999999999">
      <c r="A128" s="403" t="s">
        <v>29029</v>
      </c>
      <c r="B128">
        <v>18400</v>
      </c>
      <c r="C128" t="s">
        <v>29030</v>
      </c>
      <c r="D128">
        <v>333</v>
      </c>
      <c r="E128" s="404">
        <v>171115258</v>
      </c>
      <c r="F128" s="415" t="str">
        <f t="shared" si="1"/>
        <v>Í1+/9È8&amp;Î</v>
      </c>
    </row>
    <row r="129" spans="1:6" ht="20.399999999999999">
      <c r="A129" s="403" t="s">
        <v>29031</v>
      </c>
      <c r="B129">
        <v>20000</v>
      </c>
      <c r="C129" t="s">
        <v>29032</v>
      </c>
      <c r="D129">
        <v>321</v>
      </c>
      <c r="E129" s="404">
        <v>171115246</v>
      </c>
      <c r="F129" s="415" t="str">
        <f t="shared" si="1"/>
        <v>Í1+/8È6}Î</v>
      </c>
    </row>
    <row r="130" spans="1:6" ht="20.399999999999999">
      <c r="A130" s="403" t="s">
        <v>29033</v>
      </c>
      <c r="B130">
        <v>4700</v>
      </c>
      <c r="C130" t="s">
        <v>29034</v>
      </c>
      <c r="D130">
        <v>320</v>
      </c>
      <c r="E130" s="404">
        <v>171115245</v>
      </c>
      <c r="F130" s="415" t="str">
        <f t="shared" si="1"/>
        <v>Í1+/8È5wÎ</v>
      </c>
    </row>
    <row r="131" spans="1:6" ht="20.399999999999999">
      <c r="A131" s="403" t="s">
        <v>29035</v>
      </c>
      <c r="B131">
        <v>48800</v>
      </c>
      <c r="C131" t="s">
        <v>29036</v>
      </c>
      <c r="D131">
        <v>425</v>
      </c>
      <c r="E131" s="404">
        <v>171112602</v>
      </c>
      <c r="F131" s="415" t="str">
        <f t="shared" ref="F131:F194" si="2">Code128(E131)</f>
        <v>Í1+,\È2ÉÎ</v>
      </c>
    </row>
    <row r="132" spans="1:6" ht="20.399999999999999">
      <c r="A132" s="403" t="s">
        <v>29037</v>
      </c>
      <c r="B132">
        <v>42400</v>
      </c>
      <c r="C132" t="s">
        <v>29038</v>
      </c>
      <c r="D132">
        <v>474</v>
      </c>
      <c r="E132" s="404">
        <v>171110137</v>
      </c>
      <c r="F132" s="415" t="str">
        <f t="shared" si="2"/>
        <v>Í1+*-È7HÎ</v>
      </c>
    </row>
    <row r="133" spans="1:6" ht="20.399999999999999">
      <c r="A133" s="403" t="s">
        <v>29039</v>
      </c>
      <c r="B133">
        <v>3400</v>
      </c>
      <c r="C133" t="s">
        <v>29040</v>
      </c>
      <c r="D133">
        <v>145</v>
      </c>
      <c r="E133" s="404">
        <v>171116340</v>
      </c>
      <c r="F133" s="415" t="str">
        <f t="shared" si="2"/>
        <v>Í1+0BÈ0ÈÎ</v>
      </c>
    </row>
    <row r="134" spans="1:6" ht="20.399999999999999">
      <c r="A134" s="403" t="s">
        <v>29041</v>
      </c>
      <c r="B134">
        <v>18400</v>
      </c>
      <c r="C134" t="s">
        <v>29042</v>
      </c>
      <c r="D134">
        <v>146</v>
      </c>
      <c r="E134" s="404">
        <v>171116341</v>
      </c>
      <c r="F134" s="415" t="str">
        <f t="shared" si="2"/>
        <v>Í1+0BÈ1#Î</v>
      </c>
    </row>
    <row r="135" spans="1:6" ht="20.399999999999999" hidden="1">
      <c r="A135" s="403" t="s">
        <v>29043</v>
      </c>
      <c r="B135">
        <v>3400</v>
      </c>
      <c r="C135" t="s">
        <v>29044</v>
      </c>
      <c r="D135">
        <v>30</v>
      </c>
      <c r="F135" s="415" t="e">
        <f t="shared" si="2"/>
        <v>#VALUE!</v>
      </c>
    </row>
    <row r="136" spans="1:6" ht="20.399999999999999" hidden="1">
      <c r="A136" s="403" t="s">
        <v>29045</v>
      </c>
      <c r="B136">
        <v>7200</v>
      </c>
      <c r="C136" t="s">
        <v>29046</v>
      </c>
      <c r="D136">
        <v>28</v>
      </c>
      <c r="F136" s="415" t="e">
        <f t="shared" si="2"/>
        <v>#VALUE!</v>
      </c>
    </row>
    <row r="137" spans="1:6" ht="20.399999999999999">
      <c r="A137" s="403" t="s">
        <v>29047</v>
      </c>
      <c r="B137">
        <v>28000</v>
      </c>
      <c r="C137" t="s">
        <v>29048</v>
      </c>
      <c r="D137">
        <v>190</v>
      </c>
      <c r="E137" s="404">
        <v>171118986</v>
      </c>
      <c r="F137" s="415" t="str">
        <f t="shared" si="2"/>
        <v>Í1+2ÆÈ6yÎ</v>
      </c>
    </row>
    <row r="138" spans="1:6" ht="20.399999999999999">
      <c r="A138" s="403" t="s">
        <v>28991</v>
      </c>
      <c r="B138">
        <v>29600</v>
      </c>
      <c r="C138" t="s">
        <v>29049</v>
      </c>
      <c r="D138">
        <v>191</v>
      </c>
      <c r="E138" s="404">
        <v>171118987</v>
      </c>
      <c r="F138" s="415" t="str">
        <f t="shared" si="2"/>
        <v>Í1+2ÆÈ7ÃÎ</v>
      </c>
    </row>
    <row r="139" spans="1:6" ht="20.399999999999999">
      <c r="A139" s="403" t="s">
        <v>29050</v>
      </c>
      <c r="B139">
        <v>39200</v>
      </c>
      <c r="C139" t="s">
        <v>29051</v>
      </c>
      <c r="D139">
        <v>77</v>
      </c>
      <c r="E139" s="404">
        <v>171115045</v>
      </c>
      <c r="F139" s="415" t="str">
        <f t="shared" si="2"/>
        <v>Í1+/$È5'Î</v>
      </c>
    </row>
    <row r="140" spans="1:6" ht="20.399999999999999">
      <c r="A140" s="403" t="s">
        <v>29052</v>
      </c>
      <c r="B140">
        <v>16800</v>
      </c>
      <c r="C140" t="s">
        <v>29053</v>
      </c>
      <c r="D140">
        <v>92</v>
      </c>
      <c r="E140" s="404">
        <v>171118906</v>
      </c>
      <c r="F140" s="415" t="str">
        <f t="shared" si="2"/>
        <v>Í1+2zÈ6YÎ</v>
      </c>
    </row>
    <row r="141" spans="1:6" ht="20.399999999999999" hidden="1">
      <c r="A141" s="403" t="s">
        <v>29054</v>
      </c>
      <c r="B141">
        <v>55200</v>
      </c>
      <c r="C141" t="s">
        <v>29055</v>
      </c>
      <c r="D141">
        <v>531</v>
      </c>
      <c r="F141" s="415" t="e">
        <f t="shared" si="2"/>
        <v>#VALUE!</v>
      </c>
    </row>
    <row r="142" spans="1:6" ht="20.399999999999999" hidden="1">
      <c r="A142" s="403" t="s">
        <v>29056</v>
      </c>
      <c r="B142">
        <v>29600</v>
      </c>
      <c r="C142" t="s">
        <v>29057</v>
      </c>
      <c r="D142">
        <v>532</v>
      </c>
      <c r="F142" s="415" t="e">
        <f t="shared" si="2"/>
        <v>#VALUE!</v>
      </c>
    </row>
    <row r="143" spans="1:6" ht="20.399999999999999">
      <c r="A143" s="403" t="s">
        <v>29058</v>
      </c>
      <c r="B143">
        <v>15200</v>
      </c>
      <c r="C143" t="s">
        <v>29059</v>
      </c>
      <c r="D143">
        <v>438</v>
      </c>
      <c r="E143" s="404">
        <v>171109382</v>
      </c>
      <c r="F143" s="415" t="str">
        <f t="shared" si="2"/>
        <v>Í1+)FÈ2$Î</v>
      </c>
    </row>
    <row r="144" spans="1:6" ht="20.399999999999999">
      <c r="A144" s="403" t="s">
        <v>29060</v>
      </c>
      <c r="B144">
        <v>23200</v>
      </c>
      <c r="C144" t="s">
        <v>29061</v>
      </c>
      <c r="D144">
        <v>81</v>
      </c>
      <c r="E144" s="404">
        <v>171108263</v>
      </c>
      <c r="F144" s="415" t="str">
        <f t="shared" si="2"/>
        <v>Í1+(:È3^Î</v>
      </c>
    </row>
    <row r="145" spans="1:6" ht="20.399999999999999">
      <c r="A145" s="403" t="s">
        <v>29062</v>
      </c>
      <c r="B145">
        <v>20000</v>
      </c>
      <c r="C145" t="s">
        <v>29063</v>
      </c>
      <c r="D145">
        <v>100</v>
      </c>
      <c r="E145" s="404">
        <v>171113362</v>
      </c>
      <c r="F145" s="415" t="str">
        <f t="shared" si="2"/>
        <v>Í1+-DÈ2(Î</v>
      </c>
    </row>
    <row r="146" spans="1:6" ht="20.399999999999999">
      <c r="A146" s="403" t="s">
        <v>29064</v>
      </c>
      <c r="B146">
        <v>16800</v>
      </c>
      <c r="C146" t="s">
        <v>29065</v>
      </c>
      <c r="D146">
        <v>438</v>
      </c>
      <c r="E146" s="404">
        <v>171113478</v>
      </c>
      <c r="F146" s="415" t="str">
        <f t="shared" si="2"/>
        <v>Í1+-OÈ8xÎ</v>
      </c>
    </row>
    <row r="147" spans="1:6" ht="20.399999999999999">
      <c r="A147" s="403" t="s">
        <v>29066</v>
      </c>
      <c r="B147">
        <v>15200</v>
      </c>
      <c r="C147" t="s">
        <v>29067</v>
      </c>
      <c r="D147">
        <v>158</v>
      </c>
      <c r="E147" s="404">
        <v>171108259</v>
      </c>
      <c r="F147" s="415" t="str">
        <f t="shared" si="2"/>
        <v>Í1+(9È9~Î</v>
      </c>
    </row>
    <row r="148" spans="1:6" ht="20.399999999999999">
      <c r="A148" s="403" t="s">
        <v>29068</v>
      </c>
      <c r="B148">
        <v>15200</v>
      </c>
      <c r="C148" t="s">
        <v>29069</v>
      </c>
      <c r="D148">
        <v>141</v>
      </c>
      <c r="E148" s="404">
        <v>171108362</v>
      </c>
      <c r="F148" s="415" t="str">
        <f t="shared" si="2"/>
        <v>Í1+(DÈ2ÄÎ</v>
      </c>
    </row>
    <row r="149" spans="1:6" ht="20.399999999999999">
      <c r="A149" s="403" t="s">
        <v>29070</v>
      </c>
      <c r="B149">
        <v>13600</v>
      </c>
      <c r="C149" t="s">
        <v>29071</v>
      </c>
      <c r="D149">
        <v>97</v>
      </c>
      <c r="E149" s="404">
        <v>171113361</v>
      </c>
      <c r="F149" s="415" t="str">
        <f t="shared" si="2"/>
        <v>Í1+-DÈ1"Î</v>
      </c>
    </row>
    <row r="150" spans="1:6" ht="20.399999999999999">
      <c r="A150" s="403" t="s">
        <v>29072</v>
      </c>
      <c r="B150">
        <v>36000</v>
      </c>
      <c r="C150" t="s">
        <v>29073</v>
      </c>
      <c r="D150">
        <v>274</v>
      </c>
      <c r="E150" s="404">
        <v>171108435</v>
      </c>
      <c r="F150" s="415" t="str">
        <f t="shared" si="2"/>
        <v>Í1+(KÈ5GÎ</v>
      </c>
    </row>
    <row r="151" spans="1:6" ht="20.399999999999999">
      <c r="A151" s="403" t="s">
        <v>22202</v>
      </c>
      <c r="B151">
        <v>26400</v>
      </c>
      <c r="C151" t="s">
        <v>29074</v>
      </c>
      <c r="D151">
        <v>470</v>
      </c>
      <c r="E151" s="404">
        <v>171108612</v>
      </c>
      <c r="F151" s="415" t="str">
        <f t="shared" si="2"/>
        <v>Í1+(]È2}Î</v>
      </c>
    </row>
    <row r="152" spans="1:6" ht="20.399999999999999">
      <c r="A152" s="403" t="s">
        <v>29075</v>
      </c>
      <c r="B152">
        <v>29600</v>
      </c>
      <c r="C152" t="s">
        <v>29076</v>
      </c>
      <c r="D152">
        <v>167</v>
      </c>
      <c r="E152" s="404">
        <v>171108245</v>
      </c>
      <c r="F152" s="415" t="str">
        <f t="shared" si="2"/>
        <v>Í1+(8È5bÎ</v>
      </c>
    </row>
    <row r="153" spans="1:6" ht="20.399999999999999" hidden="1">
      <c r="A153" s="403" t="s">
        <v>3373</v>
      </c>
      <c r="B153">
        <v>24800</v>
      </c>
      <c r="C153" t="s">
        <v>29077</v>
      </c>
      <c r="D153">
        <v>510</v>
      </c>
      <c r="F153" s="415" t="e">
        <f t="shared" si="2"/>
        <v>#VALUE!</v>
      </c>
    </row>
    <row r="154" spans="1:6" ht="20.399999999999999">
      <c r="A154" s="403" t="s">
        <v>29078</v>
      </c>
      <c r="B154">
        <v>15200</v>
      </c>
      <c r="C154" t="s">
        <v>29079</v>
      </c>
      <c r="D154">
        <v>155</v>
      </c>
      <c r="E154" s="404">
        <v>171108262</v>
      </c>
      <c r="F154" s="415" t="str">
        <f t="shared" si="2"/>
        <v>Í1+(:È2XÎ</v>
      </c>
    </row>
    <row r="155" spans="1:6" ht="20.399999999999999" hidden="1">
      <c r="A155" s="403" t="s">
        <v>29080</v>
      </c>
      <c r="B155">
        <v>10400</v>
      </c>
      <c r="C155" t="s">
        <v>29081</v>
      </c>
      <c r="D155">
        <v>581</v>
      </c>
      <c r="F155" s="415" t="e">
        <f t="shared" si="2"/>
        <v>#VALUE!</v>
      </c>
    </row>
    <row r="156" spans="1:6" ht="20.399999999999999">
      <c r="A156" s="403" t="s">
        <v>29082</v>
      </c>
      <c r="B156">
        <v>12000</v>
      </c>
      <c r="C156" t="s">
        <v>29083</v>
      </c>
      <c r="D156">
        <v>80</v>
      </c>
      <c r="E156" s="404">
        <v>171108220</v>
      </c>
      <c r="F156" s="415" t="str">
        <f t="shared" si="2"/>
        <v>Í1+(6È0&lt;Î</v>
      </c>
    </row>
    <row r="157" spans="1:6" ht="20.399999999999999" hidden="1">
      <c r="A157" s="403" t="s">
        <v>29084</v>
      </c>
      <c r="B157">
        <v>7200</v>
      </c>
      <c r="C157" t="s">
        <v>29085</v>
      </c>
      <c r="D157">
        <v>42</v>
      </c>
      <c r="F157" s="415" t="e">
        <f t="shared" si="2"/>
        <v>#VALUE!</v>
      </c>
    </row>
    <row r="158" spans="1:6" ht="20.399999999999999" hidden="1">
      <c r="A158" s="403" t="s">
        <v>29086</v>
      </c>
      <c r="B158">
        <v>4700</v>
      </c>
      <c r="C158" t="s">
        <v>29087</v>
      </c>
      <c r="D158">
        <v>43</v>
      </c>
      <c r="F158" s="415" t="e">
        <f t="shared" si="2"/>
        <v>#VALUE!</v>
      </c>
    </row>
    <row r="159" spans="1:6" ht="20.399999999999999">
      <c r="A159" s="403" t="s">
        <v>29088</v>
      </c>
      <c r="B159">
        <v>24800</v>
      </c>
      <c r="C159" t="s">
        <v>29089</v>
      </c>
      <c r="D159">
        <v>109</v>
      </c>
      <c r="E159" s="404">
        <v>171116305</v>
      </c>
      <c r="F159" s="415" t="str">
        <f t="shared" si="2"/>
        <v>Í1+0&gt;È5+Î</v>
      </c>
    </row>
    <row r="160" spans="1:6" ht="20.399999999999999">
      <c r="A160" s="403" t="s">
        <v>4136</v>
      </c>
      <c r="B160">
        <v>12000</v>
      </c>
      <c r="C160" t="s">
        <v>29090</v>
      </c>
      <c r="D160">
        <v>108</v>
      </c>
      <c r="E160" s="404">
        <v>171116304</v>
      </c>
      <c r="F160" s="415" t="str">
        <f t="shared" si="2"/>
        <v>Í1+0&gt;È4%Î</v>
      </c>
    </row>
    <row r="161" spans="1:6" ht="20.399999999999999">
      <c r="A161" s="403" t="s">
        <v>29091</v>
      </c>
      <c r="B161">
        <v>10400</v>
      </c>
      <c r="C161" t="s">
        <v>29092</v>
      </c>
      <c r="D161">
        <v>465</v>
      </c>
      <c r="E161" s="404">
        <v>171113048</v>
      </c>
      <c r="F161" s="415" t="str">
        <f t="shared" si="2"/>
        <v>Í1+-$È83Î</v>
      </c>
    </row>
    <row r="162" spans="1:6" ht="20.399999999999999">
      <c r="A162" s="403" t="s">
        <v>29093</v>
      </c>
      <c r="B162">
        <v>45600</v>
      </c>
      <c r="C162" t="s">
        <v>29094</v>
      </c>
      <c r="D162">
        <v>466</v>
      </c>
      <c r="E162" s="404">
        <v>171113049</v>
      </c>
      <c r="F162" s="415" t="str">
        <f t="shared" si="2"/>
        <v>Í1+-$È99Î</v>
      </c>
    </row>
    <row r="163" spans="1:6" ht="20.399999999999999">
      <c r="A163" s="403" t="s">
        <v>29095</v>
      </c>
      <c r="B163">
        <v>8800</v>
      </c>
      <c r="C163" t="s">
        <v>29096</v>
      </c>
      <c r="D163">
        <v>107</v>
      </c>
      <c r="E163" s="404">
        <v>171111674</v>
      </c>
      <c r="F163" s="415" t="str">
        <f t="shared" si="2"/>
        <v>Í1++cÈ4CÎ</v>
      </c>
    </row>
    <row r="164" spans="1:6" ht="20.399999999999999" hidden="1">
      <c r="A164" s="403" t="s">
        <v>29097</v>
      </c>
      <c r="B164">
        <v>26400</v>
      </c>
      <c r="C164" t="s">
        <v>29098</v>
      </c>
      <c r="D164">
        <v>579</v>
      </c>
      <c r="F164" s="415" t="e">
        <f t="shared" si="2"/>
        <v>#VALUE!</v>
      </c>
    </row>
    <row r="165" spans="1:6" ht="20.399999999999999">
      <c r="A165" s="403" t="s">
        <v>29099</v>
      </c>
      <c r="B165">
        <v>18400</v>
      </c>
      <c r="C165" t="s">
        <v>29100</v>
      </c>
      <c r="D165">
        <v>417</v>
      </c>
      <c r="E165" s="404">
        <v>171115317</v>
      </c>
      <c r="F165" s="415" t="str">
        <f t="shared" si="2"/>
        <v>Í1+/?È78Î</v>
      </c>
    </row>
    <row r="166" spans="1:6" ht="20.399999999999999" hidden="1">
      <c r="A166" s="403" t="s">
        <v>29101</v>
      </c>
      <c r="B166">
        <v>10400</v>
      </c>
      <c r="C166" t="s">
        <v>29102</v>
      </c>
      <c r="D166">
        <v>567</v>
      </c>
      <c r="F166" s="415" t="e">
        <f t="shared" si="2"/>
        <v>#VALUE!</v>
      </c>
    </row>
    <row r="167" spans="1:6" ht="20.399999999999999">
      <c r="A167" s="403" t="s">
        <v>29103</v>
      </c>
      <c r="B167">
        <v>7200</v>
      </c>
      <c r="C167" t="s">
        <v>29104</v>
      </c>
      <c r="D167">
        <v>419</v>
      </c>
      <c r="E167" s="404">
        <v>171105847</v>
      </c>
      <c r="F167" s="415" t="str">
        <f t="shared" si="2"/>
        <v>Í1+%tÈ7ÂÎ</v>
      </c>
    </row>
    <row r="168" spans="1:6" ht="20.399999999999999" hidden="1">
      <c r="A168" s="403" t="s">
        <v>29105</v>
      </c>
      <c r="B168">
        <v>15200</v>
      </c>
      <c r="C168" t="s">
        <v>29106</v>
      </c>
      <c r="D168">
        <v>37</v>
      </c>
      <c r="F168" s="415" t="e">
        <f t="shared" si="2"/>
        <v>#VALUE!</v>
      </c>
    </row>
    <row r="169" spans="1:6" ht="20.399999999999999" hidden="1">
      <c r="A169" s="403" t="s">
        <v>29107</v>
      </c>
      <c r="B169">
        <v>16800</v>
      </c>
      <c r="C169" t="s">
        <v>29108</v>
      </c>
      <c r="D169">
        <v>67</v>
      </c>
      <c r="F169" s="415" t="e">
        <f t="shared" si="2"/>
        <v>#VALUE!</v>
      </c>
    </row>
    <row r="170" spans="1:6" ht="20.399999999999999">
      <c r="A170" s="403" t="s">
        <v>29109</v>
      </c>
      <c r="B170">
        <v>60000</v>
      </c>
      <c r="C170" t="s">
        <v>29110</v>
      </c>
      <c r="D170">
        <v>77</v>
      </c>
      <c r="E170" s="404">
        <v>171116277</v>
      </c>
      <c r="F170" s="415" t="str">
        <f t="shared" si="2"/>
        <v>Í1+0;È7+Î</v>
      </c>
    </row>
    <row r="171" spans="1:6" ht="20.399999999999999" hidden="1">
      <c r="A171" s="403" t="s">
        <v>29111</v>
      </c>
      <c r="B171">
        <v>4700</v>
      </c>
      <c r="C171" t="s">
        <v>29112</v>
      </c>
      <c r="D171">
        <v>571</v>
      </c>
      <c r="F171" s="415" t="e">
        <f t="shared" si="2"/>
        <v>#VALUE!</v>
      </c>
    </row>
    <row r="172" spans="1:6" ht="20.399999999999999">
      <c r="A172" s="403" t="s">
        <v>29113</v>
      </c>
      <c r="B172">
        <v>15200</v>
      </c>
      <c r="C172" t="s">
        <v>29114</v>
      </c>
      <c r="D172">
        <v>40</v>
      </c>
      <c r="E172" s="404">
        <v>171118863</v>
      </c>
      <c r="F172" s="415" t="str">
        <f t="shared" si="2"/>
        <v>Í1+2vÈ37Î</v>
      </c>
    </row>
    <row r="173" spans="1:6" ht="20.399999999999999">
      <c r="A173" s="403" t="s">
        <v>29115</v>
      </c>
      <c r="B173">
        <v>7200</v>
      </c>
      <c r="C173" t="s">
        <v>29116</v>
      </c>
      <c r="D173">
        <v>31</v>
      </c>
      <c r="E173" s="404">
        <v>171118857</v>
      </c>
      <c r="F173" s="415" t="str">
        <f t="shared" si="2"/>
        <v>Í1+2uÈ7KÎ</v>
      </c>
    </row>
    <row r="174" spans="1:6" ht="20.399999999999999">
      <c r="A174" s="403" t="s">
        <v>29117</v>
      </c>
      <c r="B174">
        <v>10400</v>
      </c>
      <c r="C174" t="s">
        <v>29118</v>
      </c>
      <c r="D174">
        <v>148</v>
      </c>
      <c r="E174" s="404">
        <v>171116343</v>
      </c>
      <c r="F174" s="415" t="str">
        <f t="shared" si="2"/>
        <v>Í1+0BÈ3/Î</v>
      </c>
    </row>
    <row r="175" spans="1:6" ht="20.399999999999999">
      <c r="A175" s="403" t="s">
        <v>29119</v>
      </c>
      <c r="B175">
        <v>12000</v>
      </c>
      <c r="C175" t="s">
        <v>29120</v>
      </c>
      <c r="D175">
        <v>147</v>
      </c>
      <c r="E175" s="404">
        <v>171118948</v>
      </c>
      <c r="F175" s="415" t="str">
        <f t="shared" si="2"/>
        <v>Í1+2~È8uÎ</v>
      </c>
    </row>
    <row r="176" spans="1:6" ht="20.399999999999999">
      <c r="A176" s="403" t="s">
        <v>29121</v>
      </c>
      <c r="B176">
        <v>7200</v>
      </c>
      <c r="C176" t="s">
        <v>29122</v>
      </c>
      <c r="D176">
        <v>30</v>
      </c>
      <c r="E176" s="404">
        <v>171115002</v>
      </c>
      <c r="F176" s="415" t="str">
        <f t="shared" si="2"/>
        <v>Í1+/ÂÈ2lÎ</v>
      </c>
    </row>
    <row r="177" spans="1:6" ht="20.399999999999999" hidden="1">
      <c r="A177" s="403" t="s">
        <v>26995</v>
      </c>
      <c r="B177">
        <v>8800</v>
      </c>
      <c r="C177" t="s">
        <v>29123</v>
      </c>
      <c r="D177">
        <v>576</v>
      </c>
      <c r="F177" s="415" t="e">
        <f t="shared" si="2"/>
        <v>#VALUE!</v>
      </c>
    </row>
    <row r="178" spans="1:6" ht="20.399999999999999">
      <c r="A178" s="403" t="s">
        <v>7717</v>
      </c>
      <c r="B178">
        <v>79200</v>
      </c>
      <c r="C178" t="s">
        <v>29124</v>
      </c>
      <c r="D178">
        <v>440</v>
      </c>
      <c r="E178" s="404">
        <v>171113539</v>
      </c>
      <c r="F178" s="415" t="str">
        <f t="shared" si="2"/>
        <v>Í1+-UÈ9/Î</v>
      </c>
    </row>
    <row r="179" spans="1:6" ht="20.399999999999999">
      <c r="A179" s="403" t="s">
        <v>29125</v>
      </c>
      <c r="B179">
        <v>15200</v>
      </c>
      <c r="C179" t="s">
        <v>29126</v>
      </c>
      <c r="D179">
        <v>416</v>
      </c>
      <c r="E179" s="404">
        <v>171115316</v>
      </c>
      <c r="F179" s="415" t="str">
        <f t="shared" si="2"/>
        <v>Í1+/?È62Î</v>
      </c>
    </row>
    <row r="180" spans="1:6" ht="20.399999999999999">
      <c r="A180" s="403" t="s">
        <v>29127</v>
      </c>
      <c r="B180">
        <v>52000</v>
      </c>
      <c r="C180" t="s">
        <v>29128</v>
      </c>
      <c r="D180">
        <v>228</v>
      </c>
      <c r="E180" s="404">
        <v>171113400</v>
      </c>
      <c r="F180" s="415" t="str">
        <f t="shared" si="2"/>
        <v>Í1+-HÈ0,Î</v>
      </c>
    </row>
    <row r="181" spans="1:6" ht="20.399999999999999" hidden="1">
      <c r="A181" s="403" t="s">
        <v>29129</v>
      </c>
      <c r="B181">
        <v>15200</v>
      </c>
      <c r="C181" t="s">
        <v>29130</v>
      </c>
      <c r="D181">
        <v>263</v>
      </c>
      <c r="F181" s="415" t="e">
        <f t="shared" si="2"/>
        <v>#VALUE!</v>
      </c>
    </row>
    <row r="182" spans="1:6" ht="20.399999999999999">
      <c r="A182" s="403" t="s">
        <v>29131</v>
      </c>
      <c r="B182">
        <v>8800</v>
      </c>
      <c r="C182" t="s">
        <v>29132</v>
      </c>
      <c r="D182">
        <v>76</v>
      </c>
      <c r="E182" s="404">
        <v>171115431</v>
      </c>
      <c r="F182" s="415" t="str">
        <f t="shared" si="2"/>
        <v>Í1+/KÈ1DÎ</v>
      </c>
    </row>
    <row r="183" spans="1:6" ht="20.399999999999999" hidden="1">
      <c r="A183" s="403" t="s">
        <v>29133</v>
      </c>
      <c r="B183">
        <v>12000</v>
      </c>
      <c r="C183" t="s">
        <v>29134</v>
      </c>
      <c r="D183">
        <v>496</v>
      </c>
      <c r="F183" s="415" t="e">
        <f t="shared" si="2"/>
        <v>#VALUE!</v>
      </c>
    </row>
    <row r="184" spans="1:6" ht="20.399999999999999">
      <c r="A184" s="403" t="s">
        <v>29135</v>
      </c>
      <c r="B184">
        <v>21600</v>
      </c>
      <c r="C184" t="s">
        <v>29136</v>
      </c>
      <c r="D184">
        <v>306</v>
      </c>
      <c r="E184" s="404">
        <v>171113429</v>
      </c>
      <c r="F184" s="415" t="str">
        <f t="shared" si="2"/>
        <v>Í1+-JÈ9jÎ</v>
      </c>
    </row>
    <row r="185" spans="1:6" ht="20.399999999999999">
      <c r="A185" s="403" t="s">
        <v>29137</v>
      </c>
      <c r="B185">
        <v>28000</v>
      </c>
      <c r="C185" t="s">
        <v>29138</v>
      </c>
      <c r="D185">
        <v>22</v>
      </c>
      <c r="E185" s="404">
        <v>171108296</v>
      </c>
      <c r="F185" s="415" t="str">
        <f t="shared" si="2"/>
        <v>Í1+(=È6|Î</v>
      </c>
    </row>
    <row r="186" spans="1:6" ht="20.399999999999999">
      <c r="A186" s="403" t="s">
        <v>29139</v>
      </c>
      <c r="B186">
        <v>3400</v>
      </c>
      <c r="C186" t="s">
        <v>29140</v>
      </c>
      <c r="D186">
        <v>460</v>
      </c>
      <c r="E186" s="404">
        <v>171112637</v>
      </c>
      <c r="F186" s="415" t="str">
        <f t="shared" si="2"/>
        <v>Í1+,_È7HÎ</v>
      </c>
    </row>
    <row r="187" spans="1:6" ht="20.399999999999999">
      <c r="A187" s="403" t="s">
        <v>5463</v>
      </c>
      <c r="B187">
        <v>200800</v>
      </c>
      <c r="C187" t="s">
        <v>29141</v>
      </c>
      <c r="D187">
        <v>385</v>
      </c>
      <c r="E187" s="404">
        <v>171110177</v>
      </c>
      <c r="F187" s="415" t="str">
        <f t="shared" si="2"/>
        <v>Í1+*1È7XÎ</v>
      </c>
    </row>
    <row r="188" spans="1:6" ht="20.399999999999999">
      <c r="A188" s="403" t="s">
        <v>29142</v>
      </c>
      <c r="B188">
        <v>23200</v>
      </c>
      <c r="C188" t="s">
        <v>29143</v>
      </c>
      <c r="D188">
        <v>94</v>
      </c>
      <c r="E188" s="404">
        <v>171112300</v>
      </c>
      <c r="F188" s="415" t="str">
        <f t="shared" si="2"/>
        <v>Í1+,&gt;È0hÎ</v>
      </c>
    </row>
    <row r="189" spans="1:6" ht="20.399999999999999">
      <c r="A189" s="403" t="s">
        <v>29144</v>
      </c>
      <c r="B189">
        <v>13600</v>
      </c>
      <c r="C189" t="s">
        <v>29145</v>
      </c>
      <c r="D189">
        <v>98</v>
      </c>
      <c r="E189" s="404">
        <v>171118909</v>
      </c>
      <c r="F189" s="415" t="str">
        <f t="shared" si="2"/>
        <v>Í1+2zÈ9kÎ</v>
      </c>
    </row>
    <row r="190" spans="1:6" ht="20.399999999999999" hidden="1">
      <c r="A190" s="403" t="s">
        <v>29146</v>
      </c>
      <c r="B190">
        <v>4700</v>
      </c>
      <c r="C190" t="s">
        <v>29147</v>
      </c>
      <c r="D190">
        <v>550</v>
      </c>
      <c r="F190" s="415" t="e">
        <f t="shared" si="2"/>
        <v>#VALUE!</v>
      </c>
    </row>
    <row r="191" spans="1:6" ht="20.399999999999999">
      <c r="A191" s="403" t="s">
        <v>29148</v>
      </c>
      <c r="B191">
        <v>18400</v>
      </c>
      <c r="C191" t="s">
        <v>29149</v>
      </c>
      <c r="D191">
        <v>223</v>
      </c>
      <c r="E191" s="404">
        <v>171108394</v>
      </c>
      <c r="F191" s="415" t="str">
        <f t="shared" si="2"/>
        <v>Í1+(GÈ41Î</v>
      </c>
    </row>
    <row r="192" spans="1:6" ht="20.399999999999999" hidden="1">
      <c r="A192" s="403" t="s">
        <v>29150</v>
      </c>
      <c r="B192">
        <v>8800</v>
      </c>
      <c r="C192" t="s">
        <v>29151</v>
      </c>
      <c r="D192">
        <v>577</v>
      </c>
      <c r="F192" s="415" t="e">
        <f t="shared" si="2"/>
        <v>#VALUE!</v>
      </c>
    </row>
    <row r="193" spans="1:6" ht="20.399999999999999">
      <c r="A193" s="403" t="s">
        <v>29152</v>
      </c>
      <c r="B193">
        <v>24800</v>
      </c>
      <c r="C193" t="s">
        <v>29153</v>
      </c>
      <c r="D193">
        <v>449</v>
      </c>
      <c r="E193" s="404">
        <v>171113032</v>
      </c>
      <c r="F193" s="415" t="str">
        <f t="shared" si="2"/>
        <v>Í1+-#È2rÎ</v>
      </c>
    </row>
    <row r="194" spans="1:6" ht="20.399999999999999" hidden="1">
      <c r="A194" s="403" t="s">
        <v>29154</v>
      </c>
      <c r="B194">
        <v>10400</v>
      </c>
      <c r="C194" t="s">
        <v>29155</v>
      </c>
      <c r="D194">
        <v>486</v>
      </c>
      <c r="F194" s="415" t="e">
        <f t="shared" si="2"/>
        <v>#VALUE!</v>
      </c>
    </row>
    <row r="195" spans="1:6" ht="20.399999999999999">
      <c r="A195" s="403" t="s">
        <v>29156</v>
      </c>
      <c r="B195">
        <v>4700</v>
      </c>
      <c r="C195" t="s">
        <v>29157</v>
      </c>
      <c r="D195">
        <v>75</v>
      </c>
      <c r="E195" s="404">
        <v>171118893</v>
      </c>
      <c r="F195" s="415" t="str">
        <f t="shared" ref="F195:F258" si="3">Code128(E195)</f>
        <v>Í1+2yÈ3CÎ</v>
      </c>
    </row>
    <row r="196" spans="1:6" ht="20.399999999999999">
      <c r="A196" s="403" t="s">
        <v>29158</v>
      </c>
      <c r="B196">
        <v>28000</v>
      </c>
      <c r="C196" t="s">
        <v>29159</v>
      </c>
      <c r="D196">
        <v>81</v>
      </c>
      <c r="E196" s="404">
        <v>171115434</v>
      </c>
      <c r="F196" s="415" t="str">
        <f t="shared" si="3"/>
        <v>Í1+/KÈ4VÎ</v>
      </c>
    </row>
    <row r="197" spans="1:6" ht="20.399999999999999" hidden="1">
      <c r="A197" s="403" t="s">
        <v>29160</v>
      </c>
      <c r="B197">
        <v>18400</v>
      </c>
      <c r="C197" t="s">
        <v>29161</v>
      </c>
      <c r="D197">
        <v>208</v>
      </c>
      <c r="F197" s="415" t="e">
        <f t="shared" si="3"/>
        <v>#VALUE!</v>
      </c>
    </row>
    <row r="198" spans="1:6" ht="20.399999999999999" hidden="1">
      <c r="A198" s="403" t="s">
        <v>29162</v>
      </c>
      <c r="B198">
        <v>4700</v>
      </c>
      <c r="C198" t="s">
        <v>29163</v>
      </c>
      <c r="D198">
        <v>548</v>
      </c>
      <c r="F198" s="415" t="e">
        <f t="shared" si="3"/>
        <v>#VALUE!</v>
      </c>
    </row>
    <row r="199" spans="1:6" ht="20.399999999999999">
      <c r="A199" s="403" t="s">
        <v>29164</v>
      </c>
      <c r="B199">
        <v>55200</v>
      </c>
      <c r="C199" t="s">
        <v>29165</v>
      </c>
      <c r="D199">
        <v>237</v>
      </c>
      <c r="E199" s="404">
        <v>171107841</v>
      </c>
      <c r="F199" s="415" t="str">
        <f t="shared" si="3"/>
        <v>Í1+'tÈ1iÎ</v>
      </c>
    </row>
    <row r="200" spans="1:6" ht="20.399999999999999">
      <c r="A200" s="403" t="s">
        <v>29166</v>
      </c>
      <c r="B200">
        <v>24800</v>
      </c>
      <c r="C200" t="s">
        <v>29167</v>
      </c>
      <c r="D200">
        <v>386</v>
      </c>
      <c r="E200" s="404">
        <v>171108533</v>
      </c>
      <c r="F200" s="415" t="str">
        <f t="shared" si="3"/>
        <v>Í1+(UÈ3cÎ</v>
      </c>
    </row>
    <row r="201" spans="1:6" ht="20.399999999999999" hidden="1">
      <c r="A201" s="403" t="s">
        <v>29168</v>
      </c>
      <c r="B201">
        <v>4700</v>
      </c>
      <c r="C201" t="s">
        <v>29169</v>
      </c>
      <c r="D201">
        <v>12</v>
      </c>
      <c r="F201" s="415" t="e">
        <f t="shared" si="3"/>
        <v>#VALUE!</v>
      </c>
    </row>
    <row r="202" spans="1:6" ht="20.399999999999999">
      <c r="A202" s="403" t="s">
        <v>29170</v>
      </c>
      <c r="B202">
        <v>12000</v>
      </c>
      <c r="C202" t="s">
        <v>29171</v>
      </c>
      <c r="D202">
        <v>138</v>
      </c>
      <c r="E202" s="404">
        <v>171116333</v>
      </c>
      <c r="F202" s="415" t="str">
        <f t="shared" si="3"/>
        <v>Í1+0AÈ3+Î</v>
      </c>
    </row>
    <row r="203" spans="1:6" ht="20.399999999999999">
      <c r="A203" s="403" t="s">
        <v>29172</v>
      </c>
      <c r="B203">
        <v>124000</v>
      </c>
      <c r="C203" t="s">
        <v>29173</v>
      </c>
      <c r="D203">
        <v>136</v>
      </c>
      <c r="E203" s="404">
        <v>171112340</v>
      </c>
      <c r="F203" s="415" t="str">
        <f t="shared" si="3"/>
        <v>Í1+,BÈ0xÎ</v>
      </c>
    </row>
    <row r="204" spans="1:6" ht="20.399999999999999">
      <c r="A204" s="403" t="s">
        <v>29174</v>
      </c>
      <c r="B204">
        <v>12000</v>
      </c>
      <c r="C204" t="s">
        <v>29175</v>
      </c>
      <c r="D204">
        <v>143</v>
      </c>
      <c r="E204" s="404">
        <v>171112762</v>
      </c>
      <c r="F204" s="415" t="str">
        <f t="shared" si="3"/>
        <v>Í1+,lÈ2^Î</v>
      </c>
    </row>
    <row r="205" spans="1:6" ht="20.399999999999999" hidden="1">
      <c r="A205" s="403" t="s">
        <v>29176</v>
      </c>
      <c r="B205">
        <v>18400</v>
      </c>
      <c r="C205" t="s">
        <v>29177</v>
      </c>
      <c r="D205">
        <v>145</v>
      </c>
      <c r="F205" s="415" t="e">
        <f t="shared" si="3"/>
        <v>#VALUE!</v>
      </c>
    </row>
    <row r="206" spans="1:6" ht="20.399999999999999">
      <c r="A206" s="403" t="s">
        <v>29178</v>
      </c>
      <c r="B206">
        <v>12000</v>
      </c>
      <c r="C206" t="s">
        <v>29179</v>
      </c>
      <c r="D206">
        <v>14</v>
      </c>
      <c r="E206" s="404">
        <v>171115379</v>
      </c>
      <c r="F206" s="415" t="str">
        <f t="shared" si="3"/>
        <v>Í1+/EÈ9\Î</v>
      </c>
    </row>
    <row r="207" spans="1:6" ht="20.399999999999999" hidden="1">
      <c r="A207" s="403" t="s">
        <v>29180</v>
      </c>
      <c r="B207">
        <v>16800</v>
      </c>
      <c r="C207" t="s">
        <v>29181</v>
      </c>
      <c r="D207">
        <v>197</v>
      </c>
      <c r="F207" s="415" t="e">
        <f t="shared" si="3"/>
        <v>#VALUE!</v>
      </c>
    </row>
    <row r="208" spans="1:6" ht="20.399999999999999">
      <c r="A208" s="403" t="s">
        <v>29182</v>
      </c>
      <c r="B208">
        <v>31200</v>
      </c>
      <c r="C208" t="s">
        <v>29183</v>
      </c>
      <c r="D208">
        <v>266</v>
      </c>
      <c r="E208" s="404">
        <v>171110100</v>
      </c>
      <c r="F208" s="415" t="str">
        <f t="shared" si="3"/>
        <v>Í1+**È0yÎ</v>
      </c>
    </row>
    <row r="209" spans="1:6" ht="20.399999999999999">
      <c r="A209" s="403" t="s">
        <v>29184</v>
      </c>
      <c r="B209">
        <v>34400</v>
      </c>
      <c r="C209" t="s">
        <v>29185</v>
      </c>
      <c r="D209">
        <v>217</v>
      </c>
      <c r="E209" s="404">
        <v>171115553</v>
      </c>
      <c r="F209" s="415" t="str">
        <f t="shared" si="3"/>
        <v>Í1+/WÈ3ÄÎ</v>
      </c>
    </row>
    <row r="210" spans="1:6" ht="20.399999999999999" hidden="1">
      <c r="A210" s="403" t="s">
        <v>6313</v>
      </c>
      <c r="B210">
        <v>23200</v>
      </c>
      <c r="C210" t="s">
        <v>29186</v>
      </c>
      <c r="D210">
        <v>563</v>
      </c>
      <c r="F210" s="415" t="e">
        <f t="shared" si="3"/>
        <v>#VALUE!</v>
      </c>
    </row>
    <row r="211" spans="1:6" ht="20.399999999999999" hidden="1">
      <c r="A211" s="403" t="s">
        <v>29187</v>
      </c>
      <c r="B211">
        <v>24800</v>
      </c>
      <c r="C211" t="s">
        <v>29188</v>
      </c>
      <c r="D211">
        <v>527</v>
      </c>
      <c r="F211" s="415" t="e">
        <f t="shared" si="3"/>
        <v>#VALUE!</v>
      </c>
    </row>
    <row r="212" spans="1:6" ht="20.399999999999999">
      <c r="A212" s="403" t="s">
        <v>29189</v>
      </c>
      <c r="B212">
        <v>18400</v>
      </c>
      <c r="C212" t="s">
        <v>29190</v>
      </c>
      <c r="D212">
        <v>180</v>
      </c>
      <c r="E212" s="404">
        <v>171115521</v>
      </c>
      <c r="F212" s="415" t="str">
        <f t="shared" si="3"/>
        <v>Í1+/TÈ1hÎ</v>
      </c>
    </row>
    <row r="213" spans="1:6" ht="20.399999999999999">
      <c r="A213" s="403" t="s">
        <v>29191</v>
      </c>
      <c r="B213">
        <v>12000</v>
      </c>
      <c r="C213" t="s">
        <v>29192</v>
      </c>
      <c r="D213">
        <v>459</v>
      </c>
      <c r="E213" s="404">
        <v>171115761</v>
      </c>
      <c r="F213" s="415" t="str">
        <f t="shared" si="3"/>
        <v>Í1+/lÈ1aÎ</v>
      </c>
    </row>
    <row r="214" spans="1:6" ht="20.399999999999999">
      <c r="A214" s="403" t="s">
        <v>29193</v>
      </c>
      <c r="B214">
        <v>39200</v>
      </c>
      <c r="C214" t="s">
        <v>29194</v>
      </c>
      <c r="D214">
        <v>459</v>
      </c>
      <c r="E214" s="404">
        <v>171113042</v>
      </c>
      <c r="F214" s="415" t="str">
        <f t="shared" si="3"/>
        <v>Í1+-$È2vÎ</v>
      </c>
    </row>
    <row r="215" spans="1:6" ht="20.399999999999999">
      <c r="A215" s="403" t="s">
        <v>29195</v>
      </c>
      <c r="B215">
        <v>10400</v>
      </c>
      <c r="C215" t="s">
        <v>29196</v>
      </c>
      <c r="D215">
        <v>196</v>
      </c>
      <c r="E215" s="404">
        <v>171113391</v>
      </c>
      <c r="F215" s="415" t="str">
        <f t="shared" si="3"/>
        <v>Í1+-GÈ1.Î</v>
      </c>
    </row>
    <row r="216" spans="1:6" ht="20.399999999999999">
      <c r="A216" s="403" t="s">
        <v>29197</v>
      </c>
      <c r="B216">
        <v>18400</v>
      </c>
      <c r="C216" t="s">
        <v>29198</v>
      </c>
      <c r="D216">
        <v>430</v>
      </c>
      <c r="E216" s="404">
        <v>171108131</v>
      </c>
      <c r="F216" s="415" t="str">
        <f t="shared" si="3"/>
        <v>Í1+(-È1ÉÎ</v>
      </c>
    </row>
    <row r="217" spans="1:6" ht="20.399999999999999">
      <c r="A217" s="403" t="s">
        <v>29199</v>
      </c>
      <c r="B217">
        <v>18400</v>
      </c>
      <c r="C217" t="s">
        <v>29200</v>
      </c>
      <c r="D217">
        <v>389</v>
      </c>
      <c r="E217" s="404">
        <v>171108536</v>
      </c>
      <c r="F217" s="415" t="str">
        <f t="shared" si="3"/>
        <v>Í1+(UÈ6uÎ</v>
      </c>
    </row>
    <row r="218" spans="1:6" ht="20.399999999999999" hidden="1">
      <c r="A218" s="403" t="s">
        <v>29201</v>
      </c>
      <c r="B218">
        <v>20000</v>
      </c>
      <c r="C218" t="s">
        <v>29202</v>
      </c>
      <c r="D218">
        <v>592</v>
      </c>
      <c r="F218" s="415" t="e">
        <f t="shared" si="3"/>
        <v>#VALUE!</v>
      </c>
    </row>
    <row r="219" spans="1:6" ht="20.399999999999999" hidden="1">
      <c r="A219" s="403" t="s">
        <v>29203</v>
      </c>
      <c r="B219">
        <v>264800</v>
      </c>
      <c r="C219" t="s">
        <v>29204</v>
      </c>
      <c r="D219">
        <v>575</v>
      </c>
      <c r="F219" s="415" t="e">
        <f t="shared" si="3"/>
        <v>#VALUE!</v>
      </c>
    </row>
    <row r="220" spans="1:6" ht="20.399999999999999">
      <c r="A220" s="403" t="s">
        <v>29205</v>
      </c>
      <c r="B220">
        <v>3400</v>
      </c>
      <c r="C220" t="s">
        <v>29206</v>
      </c>
      <c r="D220">
        <v>230</v>
      </c>
      <c r="E220" s="404">
        <v>171105942</v>
      </c>
      <c r="F220" s="415" t="str">
        <f t="shared" si="3"/>
        <v>Í1+%~È2*Î</v>
      </c>
    </row>
    <row r="221" spans="1:6" ht="20.399999999999999">
      <c r="A221" s="403" t="s">
        <v>29207</v>
      </c>
      <c r="B221">
        <v>7200</v>
      </c>
      <c r="C221" t="s">
        <v>29208</v>
      </c>
      <c r="D221">
        <v>32</v>
      </c>
      <c r="E221" s="404">
        <v>171112671</v>
      </c>
      <c r="F221" s="415" t="str">
        <f t="shared" si="3"/>
        <v>Í1+,cÈ14Î</v>
      </c>
    </row>
    <row r="222" spans="1:6" ht="20.399999999999999">
      <c r="A222" s="403" t="s">
        <v>29209</v>
      </c>
      <c r="B222">
        <v>61600</v>
      </c>
      <c r="C222" t="s">
        <v>29210</v>
      </c>
      <c r="D222">
        <v>4</v>
      </c>
      <c r="E222" s="404">
        <v>171108312</v>
      </c>
      <c r="F222" s="415" t="str">
        <f t="shared" si="3"/>
        <v>Í1+(?È2lÎ</v>
      </c>
    </row>
    <row r="223" spans="1:6" ht="20.399999999999999">
      <c r="A223" s="403" t="s">
        <v>29211</v>
      </c>
      <c r="B223">
        <v>37600</v>
      </c>
      <c r="C223" t="s">
        <v>29212</v>
      </c>
      <c r="D223">
        <v>467</v>
      </c>
      <c r="E223" s="404">
        <v>171110044</v>
      </c>
      <c r="F223" s="415" t="str">
        <f t="shared" si="3"/>
        <v>Í1+*$È4yÎ</v>
      </c>
    </row>
    <row r="224" spans="1:6" ht="20.399999999999999">
      <c r="A224" s="403" t="s">
        <v>29213</v>
      </c>
      <c r="B224">
        <v>3400</v>
      </c>
      <c r="C224" t="s">
        <v>29214</v>
      </c>
      <c r="D224">
        <v>367</v>
      </c>
      <c r="E224" s="404">
        <v>171115278</v>
      </c>
      <c r="F224" s="415" t="str">
        <f t="shared" si="3"/>
        <v>Í1+/;È8.Î</v>
      </c>
    </row>
    <row r="225" spans="1:6" ht="20.399999999999999" hidden="1">
      <c r="A225" s="403" t="s">
        <v>29215</v>
      </c>
      <c r="B225">
        <v>85600</v>
      </c>
      <c r="C225" t="s">
        <v>29216</v>
      </c>
      <c r="D225">
        <v>481</v>
      </c>
      <c r="F225" s="415" t="e">
        <f t="shared" si="3"/>
        <v>#VALUE!</v>
      </c>
    </row>
    <row r="226" spans="1:6" ht="20.399999999999999">
      <c r="A226" s="403" t="s">
        <v>29217</v>
      </c>
      <c r="B226">
        <v>8800</v>
      </c>
      <c r="C226" t="s">
        <v>29218</v>
      </c>
      <c r="D226">
        <v>370</v>
      </c>
      <c r="E226" s="404">
        <v>171115280</v>
      </c>
      <c r="F226" s="415" t="str">
        <f t="shared" si="3"/>
        <v>Í1+/&lt;È0iÎ</v>
      </c>
    </row>
    <row r="227" spans="1:6" ht="20.399999999999999" hidden="1">
      <c r="A227" s="403" t="s">
        <v>29219</v>
      </c>
      <c r="B227">
        <v>34400</v>
      </c>
      <c r="C227" t="s">
        <v>29220</v>
      </c>
      <c r="D227">
        <v>480</v>
      </c>
      <c r="F227" s="415" t="e">
        <f t="shared" si="3"/>
        <v>#VALUE!</v>
      </c>
    </row>
    <row r="228" spans="1:6" ht="20.399999999999999" hidden="1">
      <c r="A228" s="403" t="s">
        <v>29221</v>
      </c>
      <c r="B228">
        <v>77600</v>
      </c>
      <c r="C228" t="s">
        <v>29222</v>
      </c>
      <c r="D228">
        <v>511</v>
      </c>
      <c r="F228" s="415" t="e">
        <f t="shared" si="3"/>
        <v>#VALUE!</v>
      </c>
    </row>
    <row r="229" spans="1:6" ht="20.399999999999999" hidden="1">
      <c r="A229" s="403" t="s">
        <v>29223</v>
      </c>
      <c r="B229">
        <v>7200</v>
      </c>
      <c r="C229" t="s">
        <v>29224</v>
      </c>
      <c r="D229">
        <v>514</v>
      </c>
      <c r="F229" s="415" t="e">
        <f t="shared" si="3"/>
        <v>#VALUE!</v>
      </c>
    </row>
    <row r="230" spans="1:6" ht="20.399999999999999" hidden="1">
      <c r="A230" s="403" t="s">
        <v>29225</v>
      </c>
      <c r="B230">
        <v>42400</v>
      </c>
      <c r="C230" t="s">
        <v>29226</v>
      </c>
      <c r="D230">
        <v>503</v>
      </c>
      <c r="F230" s="415" t="e">
        <f t="shared" si="3"/>
        <v>#VALUE!</v>
      </c>
    </row>
    <row r="231" spans="1:6" ht="20.399999999999999">
      <c r="A231" s="403" t="s">
        <v>29227</v>
      </c>
      <c r="B231">
        <v>12000</v>
      </c>
      <c r="C231" t="s">
        <v>29228</v>
      </c>
      <c r="D231">
        <v>195</v>
      </c>
      <c r="E231" s="404">
        <v>171112398</v>
      </c>
      <c r="F231" s="415" t="str">
        <f t="shared" si="3"/>
        <v>Í1+,GÈ8UÎ</v>
      </c>
    </row>
    <row r="232" spans="1:6" ht="20.399999999999999">
      <c r="A232" s="403" t="s">
        <v>29229</v>
      </c>
      <c r="B232">
        <v>13600</v>
      </c>
      <c r="C232" t="s">
        <v>29230</v>
      </c>
      <c r="D232">
        <v>174</v>
      </c>
      <c r="E232" s="404">
        <v>171113190</v>
      </c>
      <c r="F232" s="415" t="str">
        <f t="shared" si="3"/>
        <v>Í1+-3È0?Î</v>
      </c>
    </row>
    <row r="233" spans="1:6" ht="20.399999999999999" hidden="1">
      <c r="A233" s="403" t="s">
        <v>29231</v>
      </c>
      <c r="B233">
        <v>12000</v>
      </c>
      <c r="C233" t="s">
        <v>29232</v>
      </c>
      <c r="D233">
        <v>519</v>
      </c>
      <c r="F233" s="415" t="e">
        <f t="shared" si="3"/>
        <v>#VALUE!</v>
      </c>
    </row>
    <row r="234" spans="1:6" ht="20.399999999999999">
      <c r="A234" s="403" t="s">
        <v>29233</v>
      </c>
      <c r="B234">
        <v>3400</v>
      </c>
      <c r="C234" t="s">
        <v>29234</v>
      </c>
      <c r="D234">
        <v>84</v>
      </c>
      <c r="E234" s="404">
        <v>171115051</v>
      </c>
      <c r="F234" s="415" t="str">
        <f t="shared" si="3"/>
        <v>Í1+/%È1zÎ</v>
      </c>
    </row>
    <row r="235" spans="1:6" ht="20.399999999999999">
      <c r="A235" s="403" t="s">
        <v>29235</v>
      </c>
      <c r="B235">
        <v>7200</v>
      </c>
      <c r="C235" t="s">
        <v>29236</v>
      </c>
      <c r="D235">
        <v>43</v>
      </c>
      <c r="E235" s="404">
        <v>171111752</v>
      </c>
      <c r="F235" s="415" t="str">
        <f t="shared" si="3"/>
        <v>Í1++kÈ2WÎ</v>
      </c>
    </row>
    <row r="236" spans="1:6" ht="20.399999999999999">
      <c r="A236" s="403" t="s">
        <v>29237</v>
      </c>
      <c r="B236">
        <v>26400</v>
      </c>
      <c r="C236" t="s">
        <v>29238</v>
      </c>
      <c r="D236">
        <v>335</v>
      </c>
      <c r="E236" s="404">
        <v>171116510</v>
      </c>
      <c r="F236" s="415" t="str">
        <f t="shared" si="3"/>
        <v>Í1+0SÈ0aÎ</v>
      </c>
    </row>
    <row r="237" spans="1:6" ht="20.399999999999999">
      <c r="A237" s="403" t="s">
        <v>29239</v>
      </c>
      <c r="B237">
        <v>31200</v>
      </c>
      <c r="C237" t="s">
        <v>29240</v>
      </c>
      <c r="D237">
        <v>127</v>
      </c>
      <c r="E237" s="404">
        <v>171111478</v>
      </c>
      <c r="F237" s="415" t="str">
        <f t="shared" si="3"/>
        <v>Í1++OÈ8rÎ</v>
      </c>
    </row>
    <row r="238" spans="1:6" ht="20.399999999999999">
      <c r="A238" s="403" t="s">
        <v>3258</v>
      </c>
      <c r="B238">
        <v>308000</v>
      </c>
      <c r="C238" t="s">
        <v>29241</v>
      </c>
      <c r="D238">
        <v>295</v>
      </c>
      <c r="E238" s="404">
        <v>171108036</v>
      </c>
      <c r="F238" s="415" t="str">
        <f t="shared" si="3"/>
        <v>Í1+(#È6{Î</v>
      </c>
    </row>
    <row r="239" spans="1:6" ht="20.399999999999999">
      <c r="A239" s="403" t="s">
        <v>20297</v>
      </c>
      <c r="B239">
        <v>15200</v>
      </c>
      <c r="C239" t="s">
        <v>29242</v>
      </c>
      <c r="D239">
        <v>229</v>
      </c>
      <c r="E239" s="404">
        <v>171107874</v>
      </c>
      <c r="F239" s="415" t="str">
        <f t="shared" si="3"/>
        <v>Í1+'wÈ4ÂÎ</v>
      </c>
    </row>
    <row r="240" spans="1:6" ht="20.399999999999999">
      <c r="A240" s="403" t="s">
        <v>29243</v>
      </c>
      <c r="B240">
        <v>12000</v>
      </c>
      <c r="C240" t="s">
        <v>29244</v>
      </c>
      <c r="D240">
        <v>130</v>
      </c>
      <c r="E240" s="404">
        <v>171112334</v>
      </c>
      <c r="F240" s="415" t="str">
        <f t="shared" si="3"/>
        <v>Í1+,AÈ4%Î</v>
      </c>
    </row>
    <row r="241" spans="1:6" ht="20.399999999999999">
      <c r="A241" s="403" t="s">
        <v>29245</v>
      </c>
      <c r="B241">
        <v>13600</v>
      </c>
      <c r="C241" t="s">
        <v>29246</v>
      </c>
      <c r="D241">
        <v>149</v>
      </c>
      <c r="E241" s="404">
        <v>171112768</v>
      </c>
      <c r="F241" s="415" t="str">
        <f t="shared" si="3"/>
        <v>Í1+,lÈ8ÆÎ</v>
      </c>
    </row>
    <row r="242" spans="1:6" ht="20.399999999999999">
      <c r="A242" s="403" t="s">
        <v>29247</v>
      </c>
      <c r="B242">
        <v>7200</v>
      </c>
      <c r="C242" t="s">
        <v>29248</v>
      </c>
      <c r="D242">
        <v>39</v>
      </c>
      <c r="E242" s="404">
        <v>171111399</v>
      </c>
      <c r="F242" s="415" t="str">
        <f t="shared" si="3"/>
        <v>Í1++GÈ9XÎ</v>
      </c>
    </row>
    <row r="243" spans="1:6" ht="20.399999999999999" hidden="1">
      <c r="A243" s="403" t="s">
        <v>29249</v>
      </c>
      <c r="B243">
        <v>37600</v>
      </c>
      <c r="C243" t="s">
        <v>29250</v>
      </c>
      <c r="D243">
        <v>429</v>
      </c>
      <c r="F243" s="415" t="e">
        <f t="shared" si="3"/>
        <v>#VALUE!</v>
      </c>
    </row>
    <row r="244" spans="1:6" ht="20.399999999999999">
      <c r="A244" s="403" t="s">
        <v>29251</v>
      </c>
      <c r="B244">
        <v>10400</v>
      </c>
      <c r="C244" t="s">
        <v>29252</v>
      </c>
      <c r="D244">
        <v>303</v>
      </c>
      <c r="E244" s="404">
        <v>171113198</v>
      </c>
      <c r="F244" s="415" t="str">
        <f t="shared" si="3"/>
        <v>Í1+-3È8oÎ</v>
      </c>
    </row>
    <row r="245" spans="1:6" ht="20.399999999999999">
      <c r="A245" s="403" t="s">
        <v>29253</v>
      </c>
      <c r="B245">
        <v>8800</v>
      </c>
      <c r="C245" t="s">
        <v>29254</v>
      </c>
      <c r="D245">
        <v>152</v>
      </c>
      <c r="E245" s="404">
        <v>171112771</v>
      </c>
      <c r="F245" s="415" t="str">
        <f t="shared" si="3"/>
        <v>Í1+,mÈ1\Î</v>
      </c>
    </row>
    <row r="246" spans="1:6" ht="20.399999999999999">
      <c r="A246" s="403" t="s">
        <v>29255</v>
      </c>
      <c r="B246">
        <v>13600</v>
      </c>
      <c r="C246" t="s">
        <v>29256</v>
      </c>
      <c r="D246">
        <v>300</v>
      </c>
      <c r="E246" s="404">
        <v>171116481</v>
      </c>
      <c r="F246" s="415" t="str">
        <f t="shared" si="3"/>
        <v>Í1+0PÈ1[Î</v>
      </c>
    </row>
    <row r="247" spans="1:6" ht="20.399999999999999">
      <c r="A247" s="403" t="s">
        <v>29257</v>
      </c>
      <c r="B247">
        <v>3400</v>
      </c>
      <c r="C247" t="s">
        <v>29258</v>
      </c>
      <c r="D247">
        <v>441</v>
      </c>
      <c r="E247" s="404">
        <v>171115743</v>
      </c>
      <c r="F247" s="415" t="str">
        <f t="shared" si="3"/>
        <v>Í1+/jÈ3eÎ</v>
      </c>
    </row>
    <row r="248" spans="1:6" ht="20.399999999999999">
      <c r="A248" s="403" t="s">
        <v>29259</v>
      </c>
      <c r="B248">
        <v>56800</v>
      </c>
      <c r="C248" t="s">
        <v>29260</v>
      </c>
      <c r="D248">
        <v>97</v>
      </c>
      <c r="E248" s="404">
        <v>171111382</v>
      </c>
      <c r="F248" s="415" t="str">
        <f t="shared" si="3"/>
        <v>Í1++FÈ2*Î</v>
      </c>
    </row>
    <row r="249" spans="1:6" ht="20.399999999999999">
      <c r="A249" s="403" t="s">
        <v>29261</v>
      </c>
      <c r="B249">
        <v>148000</v>
      </c>
      <c r="C249" t="s">
        <v>29262</v>
      </c>
      <c r="D249">
        <v>477</v>
      </c>
      <c r="E249" s="404">
        <v>171113058</v>
      </c>
      <c r="F249" s="415" t="str">
        <f t="shared" si="3"/>
        <v>Í1+-%È87Î</v>
      </c>
    </row>
    <row r="250" spans="1:6" ht="20.399999999999999" hidden="1">
      <c r="A250" s="403" t="s">
        <v>29263</v>
      </c>
      <c r="B250">
        <v>16800</v>
      </c>
      <c r="C250" t="s">
        <v>29264</v>
      </c>
      <c r="D250">
        <v>481</v>
      </c>
      <c r="F250" s="415" t="e">
        <f t="shared" si="3"/>
        <v>#VALUE!</v>
      </c>
    </row>
    <row r="251" spans="1:6" ht="20.399999999999999">
      <c r="A251" s="403" t="s">
        <v>29265</v>
      </c>
      <c r="B251">
        <v>10400</v>
      </c>
      <c r="C251" t="s">
        <v>29266</v>
      </c>
      <c r="D251">
        <v>444</v>
      </c>
      <c r="E251" s="404">
        <v>171106459</v>
      </c>
      <c r="F251" s="415" t="str">
        <f t="shared" si="3"/>
        <v>Í1+&amp;MÈ9aÎ</v>
      </c>
    </row>
    <row r="252" spans="1:6" ht="20.399999999999999">
      <c r="A252" s="403" t="s">
        <v>29267</v>
      </c>
      <c r="B252">
        <v>16800</v>
      </c>
      <c r="C252" t="s">
        <v>29268</v>
      </c>
      <c r="D252">
        <v>243</v>
      </c>
      <c r="E252" s="404">
        <v>171115575</v>
      </c>
      <c r="F252" s="415" t="str">
        <f t="shared" si="3"/>
        <v>Í1+/YÈ5-Î</v>
      </c>
    </row>
    <row r="253" spans="1:6" ht="20.399999999999999">
      <c r="A253" s="403" t="s">
        <v>29269</v>
      </c>
      <c r="B253">
        <v>48800</v>
      </c>
      <c r="C253" t="s">
        <v>29270</v>
      </c>
      <c r="D253">
        <v>438</v>
      </c>
      <c r="E253" s="404">
        <v>171110396</v>
      </c>
      <c r="F253" s="415" t="str">
        <f t="shared" si="3"/>
        <v>Í1+*GÈ6CÎ</v>
      </c>
    </row>
    <row r="254" spans="1:6" ht="20.399999999999999">
      <c r="A254" s="403" t="s">
        <v>29271</v>
      </c>
      <c r="B254">
        <v>28000</v>
      </c>
      <c r="C254" t="s">
        <v>29272</v>
      </c>
      <c r="D254">
        <v>261</v>
      </c>
      <c r="E254" s="404">
        <v>171109224</v>
      </c>
      <c r="F254" s="415" t="str">
        <f t="shared" si="3"/>
        <v>Í1+)6È4WÎ</v>
      </c>
    </row>
    <row r="255" spans="1:6" ht="20.399999999999999" hidden="1">
      <c r="A255" s="403" t="s">
        <v>29273</v>
      </c>
      <c r="B255">
        <v>7200</v>
      </c>
      <c r="C255" t="s">
        <v>29274</v>
      </c>
      <c r="D255">
        <v>521</v>
      </c>
      <c r="F255" s="415" t="e">
        <f t="shared" si="3"/>
        <v>#VALUE!</v>
      </c>
    </row>
    <row r="256" spans="1:6" ht="20.399999999999999">
      <c r="A256" s="403" t="s">
        <v>29275</v>
      </c>
      <c r="B256">
        <v>18400</v>
      </c>
      <c r="C256" t="s">
        <v>29276</v>
      </c>
      <c r="D256">
        <v>129</v>
      </c>
      <c r="E256" s="404">
        <v>171118932</v>
      </c>
      <c r="F256" s="415" t="str">
        <f t="shared" si="3"/>
        <v>Í1+2}È2MÎ</v>
      </c>
    </row>
    <row r="257" spans="1:6" ht="20.399999999999999">
      <c r="A257" s="403" t="s">
        <v>29277</v>
      </c>
      <c r="B257">
        <v>3400</v>
      </c>
      <c r="C257" t="s">
        <v>29278</v>
      </c>
      <c r="D257">
        <v>135</v>
      </c>
      <c r="E257" s="404">
        <v>171118938</v>
      </c>
      <c r="F257" s="415" t="str">
        <f t="shared" si="3"/>
        <v>Í1+2}È8qÎ</v>
      </c>
    </row>
    <row r="258" spans="1:6" ht="20.399999999999999" hidden="1">
      <c r="A258" s="403" t="s">
        <v>29279</v>
      </c>
      <c r="B258">
        <v>106400</v>
      </c>
      <c r="C258" t="s">
        <v>29280</v>
      </c>
      <c r="D258">
        <v>588</v>
      </c>
      <c r="F258" s="415" t="e">
        <f t="shared" si="3"/>
        <v>#VALUE!</v>
      </c>
    </row>
    <row r="259" spans="1:6" ht="20.399999999999999">
      <c r="A259" s="403" t="s">
        <v>29281</v>
      </c>
      <c r="B259">
        <v>60000</v>
      </c>
      <c r="C259" t="s">
        <v>29282</v>
      </c>
      <c r="D259">
        <v>297</v>
      </c>
      <c r="E259" s="404">
        <v>171109164</v>
      </c>
      <c r="F259" s="415" t="str">
        <f t="shared" ref="F259:F322" si="4">Code128(E259)</f>
        <v>Í1+)0È4?Î</v>
      </c>
    </row>
    <row r="260" spans="1:6" ht="20.399999999999999">
      <c r="A260" s="403" t="s">
        <v>29283</v>
      </c>
      <c r="B260">
        <v>61600</v>
      </c>
      <c r="C260" t="s">
        <v>29284</v>
      </c>
      <c r="D260">
        <v>116</v>
      </c>
      <c r="E260" s="404">
        <v>171112321</v>
      </c>
      <c r="F260" s="415" t="str">
        <f t="shared" si="4"/>
        <v>Í1+,@È1vÎ</v>
      </c>
    </row>
    <row r="261" spans="1:6" ht="20.399999999999999">
      <c r="A261" s="403" t="s">
        <v>29283</v>
      </c>
      <c r="B261">
        <v>20000</v>
      </c>
      <c r="C261" t="s">
        <v>29285</v>
      </c>
      <c r="D261">
        <v>97</v>
      </c>
      <c r="E261" s="404">
        <v>171112303</v>
      </c>
      <c r="F261" s="415" t="str">
        <f t="shared" si="4"/>
        <v>Í1+,&gt;È3zÎ</v>
      </c>
    </row>
    <row r="262" spans="1:6" ht="20.399999999999999">
      <c r="A262" s="403" t="s">
        <v>29286</v>
      </c>
      <c r="B262">
        <v>7200</v>
      </c>
      <c r="C262" t="s">
        <v>29287</v>
      </c>
      <c r="D262">
        <v>16</v>
      </c>
      <c r="E262" s="404">
        <v>171116229</v>
      </c>
      <c r="F262" s="415" t="str">
        <f t="shared" si="4"/>
        <v>Í1+06È9#Î</v>
      </c>
    </row>
    <row r="263" spans="1:6" ht="20.399999999999999">
      <c r="A263" s="403" t="s">
        <v>29288</v>
      </c>
      <c r="B263">
        <v>15200</v>
      </c>
      <c r="C263" t="s">
        <v>29289</v>
      </c>
      <c r="D263">
        <v>124</v>
      </c>
      <c r="E263" s="404">
        <v>171115090</v>
      </c>
      <c r="F263" s="415" t="str">
        <f t="shared" si="4"/>
        <v>Í1+/)È0ÈÎ</v>
      </c>
    </row>
    <row r="264" spans="1:6" ht="20.399999999999999">
      <c r="A264" s="403" t="s">
        <v>29290</v>
      </c>
      <c r="B264">
        <v>12000</v>
      </c>
      <c r="C264" t="s">
        <v>29291</v>
      </c>
      <c r="D264">
        <v>233</v>
      </c>
      <c r="E264" s="404">
        <v>171108402</v>
      </c>
      <c r="F264" s="415" t="str">
        <f t="shared" si="4"/>
        <v>Í1+(HÈ2)Î</v>
      </c>
    </row>
    <row r="265" spans="1:6" ht="20.399999999999999">
      <c r="A265" s="403" t="s">
        <v>29292</v>
      </c>
      <c r="B265">
        <v>389600</v>
      </c>
      <c r="C265" t="s">
        <v>29293</v>
      </c>
      <c r="D265">
        <v>182</v>
      </c>
      <c r="E265" s="404">
        <v>171105897</v>
      </c>
      <c r="F265" s="415" t="str">
        <f t="shared" si="4"/>
        <v>Í1+%yÈ74Î</v>
      </c>
    </row>
    <row r="266" spans="1:6" ht="20.399999999999999">
      <c r="A266" s="403" t="s">
        <v>29294</v>
      </c>
      <c r="B266">
        <v>8800</v>
      </c>
      <c r="C266" t="s">
        <v>29295</v>
      </c>
      <c r="D266">
        <v>90</v>
      </c>
      <c r="E266" s="404">
        <v>171115057</v>
      </c>
      <c r="F266" s="415" t="str">
        <f t="shared" si="4"/>
        <v>Í1+/%È77Î</v>
      </c>
    </row>
    <row r="267" spans="1:6" ht="20.399999999999999">
      <c r="A267" s="403" t="s">
        <v>29296</v>
      </c>
      <c r="B267">
        <v>3400</v>
      </c>
      <c r="C267" t="s">
        <v>29297</v>
      </c>
      <c r="D267">
        <v>394</v>
      </c>
      <c r="E267" s="404">
        <v>171116566</v>
      </c>
      <c r="F267" s="415" t="str">
        <f t="shared" si="4"/>
        <v>Í1+0XÈ62Î</v>
      </c>
    </row>
    <row r="268" spans="1:6" ht="20.399999999999999">
      <c r="A268" s="403" t="s">
        <v>29298</v>
      </c>
      <c r="B268">
        <v>26400</v>
      </c>
      <c r="C268" t="s">
        <v>29299</v>
      </c>
      <c r="D268">
        <v>165</v>
      </c>
      <c r="E268" s="404">
        <v>171115125</v>
      </c>
      <c r="F268" s="415" t="str">
        <f t="shared" si="4"/>
        <v>Í1+/,È5GÎ</v>
      </c>
    </row>
    <row r="269" spans="1:6" ht="20.399999999999999" hidden="1">
      <c r="A269" s="403" t="s">
        <v>29300</v>
      </c>
      <c r="B269">
        <v>141600</v>
      </c>
      <c r="C269" t="s">
        <v>29301</v>
      </c>
      <c r="D269">
        <v>593</v>
      </c>
      <c r="F269" s="415" t="e">
        <f t="shared" si="4"/>
        <v>#VALUE!</v>
      </c>
    </row>
    <row r="270" spans="1:6" ht="20.399999999999999">
      <c r="A270" s="403" t="s">
        <v>29302</v>
      </c>
      <c r="B270">
        <v>23200</v>
      </c>
      <c r="C270" t="s">
        <v>29303</v>
      </c>
      <c r="D270">
        <v>156</v>
      </c>
      <c r="E270" s="404">
        <v>171112360</v>
      </c>
      <c r="F270" s="415" t="str">
        <f t="shared" si="4"/>
        <v>Í1+,DÈ0ÄÎ</v>
      </c>
    </row>
    <row r="271" spans="1:6" ht="20.399999999999999" hidden="1">
      <c r="A271" s="403" t="s">
        <v>29304</v>
      </c>
      <c r="B271">
        <v>4700</v>
      </c>
      <c r="C271" t="s">
        <v>29305</v>
      </c>
      <c r="D271">
        <v>103</v>
      </c>
      <c r="F271" s="415" t="e">
        <f t="shared" si="4"/>
        <v>#VALUE!</v>
      </c>
    </row>
    <row r="272" spans="1:6" ht="20.399999999999999">
      <c r="A272" s="403" t="s">
        <v>29306</v>
      </c>
      <c r="B272">
        <v>50400</v>
      </c>
      <c r="C272" t="s">
        <v>29307</v>
      </c>
      <c r="D272">
        <v>229</v>
      </c>
      <c r="E272" s="404">
        <v>171106228</v>
      </c>
      <c r="F272" s="415" t="str">
        <f t="shared" si="4"/>
        <v>Í1+&amp;6È8fÎ</v>
      </c>
    </row>
    <row r="273" spans="1:6" ht="20.399999999999999">
      <c r="A273" s="403" t="s">
        <v>29308</v>
      </c>
      <c r="B273">
        <v>8800</v>
      </c>
      <c r="C273" t="s">
        <v>29309</v>
      </c>
      <c r="D273">
        <v>388</v>
      </c>
      <c r="E273" s="404">
        <v>171112980</v>
      </c>
      <c r="F273" s="415" t="str">
        <f t="shared" si="4"/>
        <v>Í1+,ÆÈ0CÎ</v>
      </c>
    </row>
    <row r="274" spans="1:6" ht="20.399999999999999">
      <c r="A274" s="403" t="s">
        <v>29310</v>
      </c>
      <c r="B274">
        <v>31200</v>
      </c>
      <c r="C274" t="s">
        <v>29311</v>
      </c>
      <c r="D274">
        <v>167</v>
      </c>
      <c r="E274" s="404">
        <v>171107925</v>
      </c>
      <c r="F274" s="415" t="str">
        <f t="shared" si="4"/>
        <v>Í1+'|È5:Î</v>
      </c>
    </row>
    <row r="275" spans="1:6" ht="20.399999999999999" hidden="1">
      <c r="A275" s="403" t="s">
        <v>29312</v>
      </c>
      <c r="B275">
        <v>10400</v>
      </c>
      <c r="C275" t="s">
        <v>29313</v>
      </c>
      <c r="D275">
        <v>545</v>
      </c>
      <c r="F275" s="415" t="e">
        <f t="shared" si="4"/>
        <v>#VALUE!</v>
      </c>
    </row>
    <row r="276" spans="1:6" ht="20.399999999999999" hidden="1">
      <c r="A276" s="403" t="s">
        <v>29314</v>
      </c>
      <c r="B276">
        <v>79200</v>
      </c>
      <c r="C276" t="s">
        <v>29315</v>
      </c>
      <c r="D276">
        <v>87</v>
      </c>
      <c r="F276" s="415" t="e">
        <f t="shared" si="4"/>
        <v>#VALUE!</v>
      </c>
    </row>
    <row r="277" spans="1:6" ht="20.399999999999999" hidden="1">
      <c r="A277" s="403" t="s">
        <v>29316</v>
      </c>
      <c r="B277">
        <v>15200</v>
      </c>
      <c r="C277" t="s">
        <v>29317</v>
      </c>
      <c r="D277">
        <v>500</v>
      </c>
      <c r="F277" s="415" t="e">
        <f t="shared" si="4"/>
        <v>#VALUE!</v>
      </c>
    </row>
    <row r="278" spans="1:6" ht="20.399999999999999">
      <c r="A278" s="403" t="s">
        <v>29318</v>
      </c>
      <c r="B278">
        <v>44000</v>
      </c>
      <c r="C278" t="s">
        <v>29319</v>
      </c>
      <c r="D278">
        <v>128</v>
      </c>
      <c r="E278" s="404">
        <v>171106293</v>
      </c>
      <c r="F278" s="415" t="str">
        <f t="shared" si="4"/>
        <v>Í1+&amp;=È3dÎ</v>
      </c>
    </row>
    <row r="279" spans="1:6" ht="20.399999999999999">
      <c r="A279" s="403" t="s">
        <v>9215</v>
      </c>
      <c r="B279">
        <v>90400</v>
      </c>
      <c r="C279" t="s">
        <v>29320</v>
      </c>
      <c r="D279">
        <v>460</v>
      </c>
      <c r="E279" s="404">
        <v>171109182</v>
      </c>
      <c r="F279" s="415" t="str">
        <f t="shared" si="4"/>
        <v>Í1+)2È2;Î</v>
      </c>
    </row>
    <row r="280" spans="1:6" ht="20.399999999999999" hidden="1">
      <c r="A280" s="403" t="s">
        <v>29321</v>
      </c>
      <c r="B280">
        <v>34400</v>
      </c>
      <c r="C280" t="s">
        <v>29322</v>
      </c>
      <c r="D280">
        <v>487</v>
      </c>
      <c r="F280" s="415" t="e">
        <f t="shared" si="4"/>
        <v>#VALUE!</v>
      </c>
    </row>
    <row r="281" spans="1:6" ht="20.399999999999999">
      <c r="A281" s="403" t="s">
        <v>29323</v>
      </c>
      <c r="B281">
        <v>24800</v>
      </c>
      <c r="C281" t="s">
        <v>29324</v>
      </c>
      <c r="D281">
        <v>100</v>
      </c>
      <c r="E281" s="404">
        <v>171116296</v>
      </c>
      <c r="F281" s="415" t="str">
        <f t="shared" si="4"/>
        <v>Í1+0=È6-Î</v>
      </c>
    </row>
    <row r="282" spans="1:6" ht="20.399999999999999" hidden="1">
      <c r="A282" s="403" t="s">
        <v>29325</v>
      </c>
      <c r="B282">
        <v>15200</v>
      </c>
      <c r="C282" t="s">
        <v>29326</v>
      </c>
      <c r="D282">
        <v>482</v>
      </c>
      <c r="F282" s="415" t="e">
        <f t="shared" si="4"/>
        <v>#VALUE!</v>
      </c>
    </row>
    <row r="283" spans="1:6" ht="20.399999999999999">
      <c r="A283" s="403" t="s">
        <v>29327</v>
      </c>
      <c r="B283">
        <v>16800</v>
      </c>
      <c r="C283" t="s">
        <v>29328</v>
      </c>
      <c r="D283">
        <v>480</v>
      </c>
      <c r="E283" s="404">
        <v>171113558</v>
      </c>
      <c r="F283" s="415" t="str">
        <f t="shared" si="4"/>
        <v>Í1+-WÈ81Î</v>
      </c>
    </row>
    <row r="284" spans="1:6" ht="20.399999999999999">
      <c r="A284" s="403" t="s">
        <v>29329</v>
      </c>
      <c r="B284">
        <v>40800</v>
      </c>
      <c r="C284" t="s">
        <v>29330</v>
      </c>
      <c r="D284">
        <v>240</v>
      </c>
      <c r="E284" s="404">
        <v>171112852</v>
      </c>
      <c r="F284" s="415" t="str">
        <f t="shared" si="4"/>
        <v>Í1+,uÈ2ÆÎ</v>
      </c>
    </row>
    <row r="285" spans="1:6" ht="20.399999999999999">
      <c r="A285" s="403" t="s">
        <v>29331</v>
      </c>
      <c r="B285">
        <v>15200</v>
      </c>
      <c r="C285" t="s">
        <v>29332</v>
      </c>
      <c r="D285">
        <v>446</v>
      </c>
      <c r="E285" s="404">
        <v>171113030</v>
      </c>
      <c r="F285" s="415" t="str">
        <f t="shared" si="4"/>
        <v>Í1+-#È0fÎ</v>
      </c>
    </row>
    <row r="286" spans="1:6" ht="20.399999999999999">
      <c r="A286" s="403" t="s">
        <v>29333</v>
      </c>
      <c r="B286">
        <v>31200</v>
      </c>
      <c r="C286" t="s">
        <v>29334</v>
      </c>
      <c r="D286">
        <v>82</v>
      </c>
      <c r="E286" s="404">
        <v>171108000</v>
      </c>
      <c r="F286" s="415" t="str">
        <f t="shared" si="4"/>
        <v>Í1+(ÂÈ0KÎ</v>
      </c>
    </row>
    <row r="287" spans="1:6" ht="20.399999999999999">
      <c r="A287" s="403" t="s">
        <v>29335</v>
      </c>
      <c r="B287">
        <v>4700</v>
      </c>
      <c r="C287" t="s">
        <v>29336</v>
      </c>
      <c r="D287">
        <v>345</v>
      </c>
      <c r="E287" s="404">
        <v>171113281</v>
      </c>
      <c r="F287" s="415" t="str">
        <f t="shared" si="4"/>
        <v>Í1+-&lt;È1iÎ</v>
      </c>
    </row>
    <row r="288" spans="1:6" ht="20.399999999999999">
      <c r="A288" s="403" t="s">
        <v>29337</v>
      </c>
      <c r="B288">
        <v>2100</v>
      </c>
      <c r="C288" t="s">
        <v>29338</v>
      </c>
      <c r="D288">
        <v>265</v>
      </c>
      <c r="E288" s="404">
        <v>171115596</v>
      </c>
      <c r="F288" s="415" t="str">
        <f t="shared" si="4"/>
        <v>Í1+/[È6;Î</v>
      </c>
    </row>
    <row r="289" spans="1:6" ht="20.399999999999999">
      <c r="A289" s="403" t="s">
        <v>29339</v>
      </c>
      <c r="B289">
        <v>146400</v>
      </c>
      <c r="C289" t="s">
        <v>29340</v>
      </c>
      <c r="D289">
        <v>84</v>
      </c>
      <c r="E289" s="404">
        <v>171108316</v>
      </c>
      <c r="F289" s="415" t="str">
        <f t="shared" si="4"/>
        <v>Í1+(?È6ÈÎ</v>
      </c>
    </row>
    <row r="290" spans="1:6" ht="20.399999999999999" hidden="1">
      <c r="A290" s="403" t="s">
        <v>29341</v>
      </c>
      <c r="B290">
        <v>181600</v>
      </c>
      <c r="C290" t="s">
        <v>29342</v>
      </c>
      <c r="D290">
        <v>494</v>
      </c>
      <c r="F290" s="415" t="e">
        <f t="shared" si="4"/>
        <v>#VALUE!</v>
      </c>
    </row>
    <row r="291" spans="1:6" ht="20.399999999999999">
      <c r="A291" s="403" t="s">
        <v>29343</v>
      </c>
      <c r="B291">
        <v>10400</v>
      </c>
      <c r="C291" t="s">
        <v>29344</v>
      </c>
      <c r="D291">
        <v>72</v>
      </c>
      <c r="E291" s="404">
        <v>171109169</v>
      </c>
      <c r="F291" s="415" t="str">
        <f t="shared" si="4"/>
        <v>Í1+)0È9]Î</v>
      </c>
    </row>
    <row r="292" spans="1:6" ht="20.399999999999999">
      <c r="A292" s="403" t="s">
        <v>29345</v>
      </c>
      <c r="B292">
        <v>37600</v>
      </c>
      <c r="C292" t="s">
        <v>29346</v>
      </c>
      <c r="D292">
        <v>173</v>
      </c>
      <c r="E292" s="404">
        <v>171111652</v>
      </c>
      <c r="F292" s="415" t="str">
        <f t="shared" si="4"/>
        <v>Í1++aÈ2/Î</v>
      </c>
    </row>
    <row r="293" spans="1:6" ht="20.399999999999999" hidden="1">
      <c r="A293" s="403" t="s">
        <v>29347</v>
      </c>
      <c r="B293">
        <v>36000</v>
      </c>
      <c r="C293" t="s">
        <v>29348</v>
      </c>
      <c r="D293">
        <v>475</v>
      </c>
      <c r="F293" s="415" t="e">
        <f t="shared" si="4"/>
        <v>#VALUE!</v>
      </c>
    </row>
    <row r="294" spans="1:6" ht="20.399999999999999">
      <c r="A294" s="403" t="s">
        <v>29349</v>
      </c>
      <c r="B294">
        <v>23200</v>
      </c>
      <c r="C294" t="s">
        <v>29350</v>
      </c>
      <c r="D294">
        <v>349</v>
      </c>
      <c r="E294" s="404">
        <v>171112533</v>
      </c>
      <c r="F294" s="415" t="str">
        <f t="shared" si="4"/>
        <v>Í1+,UÈ3oÎ</v>
      </c>
    </row>
    <row r="295" spans="1:6" ht="20.399999999999999">
      <c r="A295" s="403" t="s">
        <v>29351</v>
      </c>
      <c r="B295">
        <v>68000</v>
      </c>
      <c r="C295" t="s">
        <v>29352</v>
      </c>
      <c r="D295">
        <v>154</v>
      </c>
      <c r="E295" s="404">
        <v>171112358</v>
      </c>
      <c r="F295" s="415" t="str">
        <f t="shared" si="4"/>
        <v>Í1+,CÈ8EÎ</v>
      </c>
    </row>
    <row r="296" spans="1:6" ht="20.399999999999999">
      <c r="A296" s="403" t="s">
        <v>29353</v>
      </c>
      <c r="B296">
        <v>7200</v>
      </c>
      <c r="C296" t="s">
        <v>29354</v>
      </c>
      <c r="D296">
        <v>362</v>
      </c>
      <c r="E296" s="404">
        <v>171112644</v>
      </c>
      <c r="F296" s="415" t="str">
        <f t="shared" si="4"/>
        <v>Í1+,`È4:Î</v>
      </c>
    </row>
    <row r="297" spans="1:6" ht="20.399999999999999" hidden="1">
      <c r="A297" s="403" t="s">
        <v>29355</v>
      </c>
      <c r="B297">
        <v>4700</v>
      </c>
      <c r="C297" t="s">
        <v>29356</v>
      </c>
      <c r="D297">
        <v>11</v>
      </c>
      <c r="F297" s="415" t="e">
        <f t="shared" si="4"/>
        <v>#VALUE!</v>
      </c>
    </row>
    <row r="298" spans="1:6" ht="20.399999999999999">
      <c r="A298" s="403" t="s">
        <v>29357</v>
      </c>
      <c r="B298">
        <v>23200</v>
      </c>
      <c r="C298" t="s">
        <v>29358</v>
      </c>
      <c r="D298">
        <v>170</v>
      </c>
      <c r="E298" s="404">
        <v>171112374</v>
      </c>
      <c r="F298" s="415" t="str">
        <f t="shared" si="4"/>
        <v>Í1+,EÈ45Î</v>
      </c>
    </row>
    <row r="299" spans="1:6" ht="20.399999999999999">
      <c r="A299" s="403" t="s">
        <v>29359</v>
      </c>
      <c r="B299">
        <v>4700</v>
      </c>
      <c r="C299" t="s">
        <v>29360</v>
      </c>
      <c r="D299">
        <v>102</v>
      </c>
      <c r="E299" s="404">
        <v>171107941</v>
      </c>
      <c r="F299" s="415" t="str">
        <f t="shared" si="4"/>
        <v>Í1+'~È1*Î</v>
      </c>
    </row>
    <row r="300" spans="1:6" ht="20.399999999999999">
      <c r="A300" s="403" t="s">
        <v>29361</v>
      </c>
      <c r="B300">
        <v>23200</v>
      </c>
      <c r="C300" t="s">
        <v>29362</v>
      </c>
      <c r="D300">
        <v>423</v>
      </c>
      <c r="E300" s="404">
        <v>171116592</v>
      </c>
      <c r="F300" s="415" t="str">
        <f t="shared" si="4"/>
        <v>Í1+0[È2&amp;Î</v>
      </c>
    </row>
    <row r="301" spans="1:6" ht="20.399999999999999">
      <c r="A301" s="403" t="s">
        <v>29363</v>
      </c>
      <c r="B301">
        <v>28000</v>
      </c>
      <c r="C301" t="s">
        <v>29364</v>
      </c>
      <c r="D301">
        <v>63</v>
      </c>
      <c r="E301" s="404">
        <v>171116264</v>
      </c>
      <c r="F301" s="415" t="str">
        <f t="shared" si="4"/>
        <v>Í1+0:È4|Î</v>
      </c>
    </row>
    <row r="302" spans="1:6" ht="20.399999999999999">
      <c r="A302" s="403" t="s">
        <v>29365</v>
      </c>
      <c r="B302">
        <v>15200</v>
      </c>
      <c r="C302" t="s">
        <v>29366</v>
      </c>
      <c r="D302">
        <v>62</v>
      </c>
      <c r="E302" s="404">
        <v>171116263</v>
      </c>
      <c r="F302" s="415" t="str">
        <f t="shared" si="4"/>
        <v>Í1+0:È3vÎ</v>
      </c>
    </row>
    <row r="303" spans="1:6" ht="20.399999999999999">
      <c r="A303" s="403" t="s">
        <v>6635</v>
      </c>
      <c r="B303">
        <v>16800</v>
      </c>
      <c r="C303" t="s">
        <v>29367</v>
      </c>
      <c r="D303">
        <v>64</v>
      </c>
      <c r="E303" s="404">
        <v>171116265</v>
      </c>
      <c r="F303" s="415" t="str">
        <f t="shared" si="4"/>
        <v>Í1+0:È5ÆÎ</v>
      </c>
    </row>
    <row r="304" spans="1:6" ht="20.399999999999999" hidden="1">
      <c r="A304" s="403" t="s">
        <v>22829</v>
      </c>
      <c r="B304">
        <v>72800</v>
      </c>
      <c r="C304" t="s">
        <v>29368</v>
      </c>
      <c r="D304">
        <v>539</v>
      </c>
      <c r="F304" s="415" t="e">
        <f t="shared" si="4"/>
        <v>#VALUE!</v>
      </c>
    </row>
    <row r="305" spans="1:6" ht="20.399999999999999">
      <c r="A305" s="403" t="s">
        <v>29369</v>
      </c>
      <c r="B305">
        <v>21600</v>
      </c>
      <c r="C305" t="s">
        <v>29370</v>
      </c>
      <c r="D305">
        <v>392</v>
      </c>
      <c r="E305" s="404">
        <v>171108039</v>
      </c>
      <c r="F305" s="415" t="str">
        <f t="shared" si="4"/>
        <v>Í1+(#È9&amp;Î</v>
      </c>
    </row>
    <row r="306" spans="1:6" ht="20.399999999999999" hidden="1">
      <c r="A306" s="403" t="s">
        <v>29371</v>
      </c>
      <c r="B306">
        <v>12000</v>
      </c>
      <c r="C306" t="s">
        <v>29372</v>
      </c>
      <c r="D306">
        <v>220</v>
      </c>
      <c r="F306" s="415" t="e">
        <f t="shared" si="4"/>
        <v>#VALUE!</v>
      </c>
    </row>
    <row r="307" spans="1:6" ht="20.399999999999999" hidden="1">
      <c r="A307" s="403" t="s">
        <v>29373</v>
      </c>
      <c r="B307">
        <v>21600</v>
      </c>
      <c r="C307" t="s">
        <v>29374</v>
      </c>
      <c r="D307">
        <v>571</v>
      </c>
      <c r="F307" s="415" t="e">
        <f t="shared" si="4"/>
        <v>#VALUE!</v>
      </c>
    </row>
    <row r="308" spans="1:6" ht="20.399999999999999" hidden="1">
      <c r="A308" s="403" t="s">
        <v>29375</v>
      </c>
      <c r="B308">
        <v>8800</v>
      </c>
      <c r="C308" t="s">
        <v>29376</v>
      </c>
      <c r="D308">
        <v>505</v>
      </c>
      <c r="F308" s="415" t="e">
        <f t="shared" si="4"/>
        <v>#VALUE!</v>
      </c>
    </row>
    <row r="309" spans="1:6" ht="20.399999999999999" hidden="1">
      <c r="A309" s="403" t="s">
        <v>29377</v>
      </c>
      <c r="B309">
        <v>10400</v>
      </c>
      <c r="C309" t="s">
        <v>29378</v>
      </c>
      <c r="D309">
        <v>509</v>
      </c>
      <c r="F309" s="415" t="e">
        <f t="shared" si="4"/>
        <v>#VALUE!</v>
      </c>
    </row>
    <row r="310" spans="1:6" ht="20.399999999999999" hidden="1">
      <c r="A310" s="403" t="s">
        <v>29379</v>
      </c>
      <c r="B310">
        <v>71200</v>
      </c>
      <c r="C310" t="s">
        <v>29380</v>
      </c>
      <c r="D310">
        <v>569</v>
      </c>
      <c r="F310" s="415" t="e">
        <f t="shared" si="4"/>
        <v>#VALUE!</v>
      </c>
    </row>
    <row r="311" spans="1:6" ht="20.399999999999999">
      <c r="A311" s="403" t="s">
        <v>3844</v>
      </c>
      <c r="B311">
        <v>74400</v>
      </c>
      <c r="C311" t="s">
        <v>29381</v>
      </c>
      <c r="D311">
        <v>281</v>
      </c>
      <c r="E311" s="404">
        <v>171112888</v>
      </c>
      <c r="F311" s="415" t="str">
        <f t="shared" si="4"/>
        <v>Í1+,xÈ8KÎ</v>
      </c>
    </row>
    <row r="312" spans="1:6" ht="20.399999999999999">
      <c r="A312" s="403" t="s">
        <v>29382</v>
      </c>
      <c r="B312">
        <v>34400</v>
      </c>
      <c r="C312" t="s">
        <v>29383</v>
      </c>
      <c r="D312">
        <v>43</v>
      </c>
      <c r="E312" s="404">
        <v>171112677</v>
      </c>
      <c r="F312" s="415" t="str">
        <f t="shared" si="4"/>
        <v>Í1+,cÈ7XÎ</v>
      </c>
    </row>
    <row r="313" spans="1:6" ht="20.399999999999999">
      <c r="A313" s="403" t="s">
        <v>29384</v>
      </c>
      <c r="B313">
        <v>26400</v>
      </c>
      <c r="C313" t="s">
        <v>29385</v>
      </c>
      <c r="D313">
        <v>294</v>
      </c>
      <c r="E313" s="404">
        <v>171112483</v>
      </c>
      <c r="F313" s="415" t="str">
        <f t="shared" si="4"/>
        <v>Í1+,PÈ3[Î</v>
      </c>
    </row>
    <row r="314" spans="1:6" ht="20.399999999999999">
      <c r="A314" s="403" t="s">
        <v>29386</v>
      </c>
      <c r="B314">
        <v>3400</v>
      </c>
      <c r="C314" t="s">
        <v>29387</v>
      </c>
      <c r="D314">
        <v>286</v>
      </c>
      <c r="E314" s="404">
        <v>171112891</v>
      </c>
      <c r="F314" s="415" t="str">
        <f t="shared" si="4"/>
        <v>Í1+,yÈ1%Î</v>
      </c>
    </row>
    <row r="315" spans="1:6" ht="20.399999999999999">
      <c r="A315" s="403" t="s">
        <v>29388</v>
      </c>
      <c r="B315">
        <v>18400</v>
      </c>
      <c r="C315" t="s">
        <v>29389</v>
      </c>
      <c r="D315">
        <v>145</v>
      </c>
      <c r="E315" s="404">
        <v>171105869</v>
      </c>
      <c r="F315" s="415" t="str">
        <f t="shared" si="4"/>
        <v>Í1+%vÈ94Î</v>
      </c>
    </row>
    <row r="316" spans="1:6" ht="20.399999999999999">
      <c r="A316" s="403" t="s">
        <v>29390</v>
      </c>
      <c r="B316">
        <v>29600</v>
      </c>
      <c r="C316" t="s">
        <v>29391</v>
      </c>
      <c r="D316">
        <v>295</v>
      </c>
      <c r="E316" s="404">
        <v>171112899</v>
      </c>
      <c r="F316" s="415" t="str">
        <f t="shared" si="4"/>
        <v>Í1+,yÈ9UÎ</v>
      </c>
    </row>
    <row r="317" spans="1:6" ht="20.399999999999999">
      <c r="A317" s="403" t="s">
        <v>29390</v>
      </c>
      <c r="B317">
        <v>10400</v>
      </c>
      <c r="C317" t="s">
        <v>29392</v>
      </c>
      <c r="D317">
        <v>424</v>
      </c>
      <c r="E317" s="404">
        <v>171115732</v>
      </c>
      <c r="F317" s="415" t="str">
        <f t="shared" si="4"/>
        <v>Í1+/iÈ2[Î</v>
      </c>
    </row>
    <row r="318" spans="1:6" ht="20.399999999999999">
      <c r="A318" s="403" t="s">
        <v>29393</v>
      </c>
      <c r="B318">
        <v>21600</v>
      </c>
      <c r="C318" t="s">
        <v>29394</v>
      </c>
      <c r="D318">
        <v>448</v>
      </c>
      <c r="E318" s="404">
        <v>171113546</v>
      </c>
      <c r="F318" s="415" t="str">
        <f t="shared" si="4"/>
        <v>Í1+-VÈ6!Î</v>
      </c>
    </row>
    <row r="319" spans="1:6" ht="20.399999999999999">
      <c r="A319" s="403" t="s">
        <v>29395</v>
      </c>
      <c r="B319">
        <v>3400</v>
      </c>
      <c r="C319" t="s">
        <v>29396</v>
      </c>
      <c r="D319">
        <v>418</v>
      </c>
      <c r="E319" s="404">
        <v>171115318</v>
      </c>
      <c r="F319" s="415" t="str">
        <f t="shared" si="4"/>
        <v>Í1+/?È8&gt;Î</v>
      </c>
    </row>
    <row r="320" spans="1:6" ht="20.399999999999999">
      <c r="A320" s="403" t="s">
        <v>29397</v>
      </c>
      <c r="B320">
        <v>23200</v>
      </c>
      <c r="C320" t="s">
        <v>29398</v>
      </c>
      <c r="D320">
        <v>236</v>
      </c>
      <c r="E320" s="404">
        <v>171108404</v>
      </c>
      <c r="F320" s="415" t="str">
        <f t="shared" si="4"/>
        <v>Í1+(HÈ45Î</v>
      </c>
    </row>
    <row r="321" spans="1:6" ht="20.399999999999999">
      <c r="A321" s="403" t="s">
        <v>29399</v>
      </c>
      <c r="B321">
        <v>12000</v>
      </c>
      <c r="C321" t="s">
        <v>29400</v>
      </c>
      <c r="D321">
        <v>392</v>
      </c>
      <c r="E321" s="404">
        <v>171113463</v>
      </c>
      <c r="F321" s="415" t="str">
        <f t="shared" si="4"/>
        <v>Í1+-NÈ3VÎ</v>
      </c>
    </row>
    <row r="322" spans="1:6" ht="20.399999999999999">
      <c r="A322" s="403" t="s">
        <v>29401</v>
      </c>
      <c r="B322">
        <v>8800</v>
      </c>
      <c r="C322" t="s">
        <v>29402</v>
      </c>
      <c r="D322">
        <v>66</v>
      </c>
      <c r="E322" s="404">
        <v>171115034</v>
      </c>
      <c r="F322" s="415" t="str">
        <f t="shared" si="4"/>
        <v>Í1+/#È4ÈÎ</v>
      </c>
    </row>
    <row r="323" spans="1:6" ht="20.399999999999999">
      <c r="A323" s="403" t="s">
        <v>29403</v>
      </c>
      <c r="B323">
        <v>37600</v>
      </c>
      <c r="C323" t="s">
        <v>29404</v>
      </c>
      <c r="D323">
        <v>372</v>
      </c>
      <c r="E323" s="404">
        <v>171109371</v>
      </c>
      <c r="F323" s="415" t="str">
        <f t="shared" ref="F323:F386" si="5">Code128(E323)</f>
        <v>Í1+)EÈ1ÅÎ</v>
      </c>
    </row>
    <row r="324" spans="1:6" ht="20.399999999999999" hidden="1">
      <c r="A324" s="403" t="s">
        <v>29405</v>
      </c>
      <c r="B324">
        <v>15200</v>
      </c>
      <c r="C324" t="s">
        <v>29406</v>
      </c>
      <c r="D324">
        <v>551</v>
      </c>
      <c r="F324" s="415" t="e">
        <f t="shared" si="5"/>
        <v>#VALUE!</v>
      </c>
    </row>
    <row r="325" spans="1:6" ht="20.399999999999999" hidden="1">
      <c r="A325" s="403" t="s">
        <v>29407</v>
      </c>
      <c r="B325">
        <v>31200</v>
      </c>
      <c r="C325" t="s">
        <v>29408</v>
      </c>
      <c r="D325">
        <v>552</v>
      </c>
      <c r="F325" s="415" t="e">
        <f t="shared" si="5"/>
        <v>#VALUE!</v>
      </c>
    </row>
    <row r="326" spans="1:6" ht="20.399999999999999">
      <c r="A326" s="403" t="s">
        <v>29409</v>
      </c>
      <c r="B326">
        <v>13600</v>
      </c>
      <c r="C326" t="s">
        <v>29410</v>
      </c>
      <c r="D326">
        <v>80</v>
      </c>
      <c r="E326" s="404">
        <v>171111371</v>
      </c>
      <c r="F326" s="415" t="str">
        <f t="shared" si="5"/>
        <v>Í1++EÈ1ÂÎ</v>
      </c>
    </row>
    <row r="327" spans="1:6" ht="20.399999999999999" hidden="1">
      <c r="A327" s="403" t="s">
        <v>29411</v>
      </c>
      <c r="B327">
        <v>10400</v>
      </c>
      <c r="C327" t="s">
        <v>29412</v>
      </c>
      <c r="D327">
        <v>380</v>
      </c>
      <c r="F327" s="415" t="e">
        <f t="shared" si="5"/>
        <v>#VALUE!</v>
      </c>
    </row>
    <row r="328" spans="1:6" ht="20.399999999999999">
      <c r="A328" s="403" t="s">
        <v>29413</v>
      </c>
      <c r="B328">
        <v>16800</v>
      </c>
      <c r="C328" t="s">
        <v>29414</v>
      </c>
      <c r="D328">
        <v>379</v>
      </c>
      <c r="E328" s="404">
        <v>171116552</v>
      </c>
      <c r="F328" s="415" t="str">
        <f t="shared" si="5"/>
        <v>Í1+0WÈ2}Î</v>
      </c>
    </row>
    <row r="329" spans="1:6" ht="20.399999999999999">
      <c r="A329" s="403" t="s">
        <v>29415</v>
      </c>
      <c r="B329">
        <v>12000</v>
      </c>
      <c r="C329" t="s">
        <v>29416</v>
      </c>
      <c r="D329">
        <v>275</v>
      </c>
      <c r="E329" s="404">
        <v>171112465</v>
      </c>
      <c r="F329" s="415" t="str">
        <f t="shared" si="5"/>
        <v>Í1+,NÈ5_Î</v>
      </c>
    </row>
    <row r="330" spans="1:6" ht="20.399999999999999">
      <c r="A330" s="403" t="s">
        <v>29417</v>
      </c>
      <c r="B330">
        <v>60000</v>
      </c>
      <c r="C330" t="s">
        <v>29418</v>
      </c>
      <c r="D330">
        <v>302</v>
      </c>
      <c r="E330" s="404">
        <v>171108029</v>
      </c>
      <c r="F330" s="415" t="str">
        <f t="shared" si="5"/>
        <v>Í1+("È9"Î</v>
      </c>
    </row>
    <row r="331" spans="1:6" ht="20.399999999999999" hidden="1">
      <c r="A331" s="403" t="s">
        <v>29419</v>
      </c>
      <c r="B331">
        <v>13600</v>
      </c>
      <c r="C331" t="s">
        <v>29420</v>
      </c>
      <c r="D331">
        <v>533</v>
      </c>
      <c r="F331" s="415" t="e">
        <f t="shared" si="5"/>
        <v>#VALUE!</v>
      </c>
    </row>
    <row r="332" spans="1:6" ht="20.399999999999999">
      <c r="A332" s="403" t="s">
        <v>29421</v>
      </c>
      <c r="B332">
        <v>55200</v>
      </c>
      <c r="C332" t="s">
        <v>29422</v>
      </c>
      <c r="D332">
        <v>364</v>
      </c>
      <c r="E332" s="404">
        <v>171109306</v>
      </c>
      <c r="F332" s="415" t="str">
        <f t="shared" si="5"/>
        <v>Í1+)&gt;È6ÇÎ</v>
      </c>
    </row>
    <row r="333" spans="1:6" ht="20.399999999999999" hidden="1">
      <c r="A333" s="403" t="s">
        <v>29423</v>
      </c>
      <c r="B333">
        <v>26400</v>
      </c>
      <c r="C333" t="s">
        <v>29424</v>
      </c>
      <c r="D333">
        <v>561</v>
      </c>
      <c r="F333" s="415" t="e">
        <f t="shared" si="5"/>
        <v>#VALUE!</v>
      </c>
    </row>
    <row r="334" spans="1:6" ht="20.399999999999999">
      <c r="A334" s="403" t="s">
        <v>29425</v>
      </c>
      <c r="B334">
        <v>12000</v>
      </c>
      <c r="C334" t="s">
        <v>29426</v>
      </c>
      <c r="D334">
        <v>427</v>
      </c>
      <c r="E334" s="404">
        <v>171111560</v>
      </c>
      <c r="F334" s="415" t="str">
        <f t="shared" si="5"/>
        <v>Í1++XÈ0fÎ</v>
      </c>
    </row>
    <row r="335" spans="1:6" ht="20.399999999999999">
      <c r="A335" s="403" t="s">
        <v>29427</v>
      </c>
      <c r="B335">
        <v>16800</v>
      </c>
      <c r="C335" t="s">
        <v>29428</v>
      </c>
      <c r="D335">
        <v>475</v>
      </c>
      <c r="E335" s="404">
        <v>171113056</v>
      </c>
      <c r="F335" s="415" t="str">
        <f t="shared" si="5"/>
        <v>Í1+-%È6+Î</v>
      </c>
    </row>
    <row r="336" spans="1:6" ht="20.399999999999999" hidden="1">
      <c r="A336" s="403" t="s">
        <v>29429</v>
      </c>
      <c r="B336">
        <v>21600</v>
      </c>
      <c r="C336" t="s">
        <v>29430</v>
      </c>
      <c r="D336">
        <v>567</v>
      </c>
      <c r="F336" s="415" t="e">
        <f t="shared" si="5"/>
        <v>#VALUE!</v>
      </c>
    </row>
    <row r="337" spans="1:6" ht="20.399999999999999" hidden="1">
      <c r="A337" s="403" t="s">
        <v>29431</v>
      </c>
      <c r="B337">
        <v>16800</v>
      </c>
      <c r="C337" t="s">
        <v>29432</v>
      </c>
      <c r="D337">
        <v>519</v>
      </c>
      <c r="F337" s="415" t="e">
        <f t="shared" si="5"/>
        <v>#VALUE!</v>
      </c>
    </row>
    <row r="338" spans="1:6" ht="20.399999999999999">
      <c r="A338" s="403" t="s">
        <v>29433</v>
      </c>
      <c r="B338">
        <v>348000</v>
      </c>
      <c r="C338" t="s">
        <v>29434</v>
      </c>
      <c r="D338">
        <v>187</v>
      </c>
      <c r="E338" s="404">
        <v>171116380</v>
      </c>
      <c r="F338" s="415" t="str">
        <f t="shared" si="5"/>
        <v>Í1+0FÈ0-Î</v>
      </c>
    </row>
    <row r="339" spans="1:6" ht="20.399999999999999">
      <c r="A339" s="403" t="s">
        <v>29435</v>
      </c>
      <c r="B339">
        <v>29600</v>
      </c>
      <c r="C339" t="s">
        <v>29436</v>
      </c>
      <c r="D339">
        <v>279</v>
      </c>
      <c r="E339" s="404">
        <v>171108440</v>
      </c>
      <c r="F339" s="415" t="str">
        <f t="shared" si="5"/>
        <v>Í1+(LÈ0-Î</v>
      </c>
    </row>
    <row r="340" spans="1:6" ht="20.399999999999999">
      <c r="A340" s="403" t="s">
        <v>29437</v>
      </c>
      <c r="B340">
        <v>3400</v>
      </c>
      <c r="C340" t="s">
        <v>29438</v>
      </c>
      <c r="D340">
        <v>357</v>
      </c>
      <c r="E340" s="404">
        <v>171113449</v>
      </c>
      <c r="F340" s="415" t="str">
        <f t="shared" si="5"/>
        <v>Í1+-LÈ9rÎ</v>
      </c>
    </row>
    <row r="341" spans="1:6" ht="20.399999999999999" hidden="1">
      <c r="A341" s="403" t="s">
        <v>29439</v>
      </c>
      <c r="B341">
        <v>3400</v>
      </c>
      <c r="C341" t="s">
        <v>29440</v>
      </c>
      <c r="D341">
        <v>95</v>
      </c>
      <c r="F341" s="415" t="e">
        <f t="shared" si="5"/>
        <v>#VALUE!</v>
      </c>
    </row>
    <row r="342" spans="1:6" ht="20.399999999999999" hidden="1">
      <c r="A342" s="403" t="s">
        <v>29441</v>
      </c>
      <c r="B342">
        <v>8800</v>
      </c>
      <c r="C342" t="s">
        <v>29442</v>
      </c>
      <c r="D342">
        <v>600</v>
      </c>
      <c r="F342" s="415" t="e">
        <f t="shared" si="5"/>
        <v>#VALUE!</v>
      </c>
    </row>
    <row r="343" spans="1:6" ht="20.399999999999999">
      <c r="A343" s="403" t="s">
        <v>29443</v>
      </c>
      <c r="B343">
        <v>13600</v>
      </c>
      <c r="C343" t="s">
        <v>29444</v>
      </c>
      <c r="D343">
        <v>15</v>
      </c>
      <c r="E343" s="404">
        <v>171112658</v>
      </c>
      <c r="F343" s="415" t="str">
        <f t="shared" si="5"/>
        <v>Í1+,aÈ8VÎ</v>
      </c>
    </row>
    <row r="344" spans="1:6" ht="20.399999999999999">
      <c r="A344" s="403" t="s">
        <v>29445</v>
      </c>
      <c r="B344">
        <v>3400</v>
      </c>
      <c r="C344" t="s">
        <v>29446</v>
      </c>
      <c r="D344">
        <v>452</v>
      </c>
      <c r="E344" s="404">
        <v>171113035</v>
      </c>
      <c r="F344" s="415" t="str">
        <f t="shared" si="5"/>
        <v>Í1+-#È5ÈÎ</v>
      </c>
    </row>
    <row r="345" spans="1:6" ht="20.399999999999999">
      <c r="A345" s="403" t="s">
        <v>29447</v>
      </c>
      <c r="B345">
        <v>4700</v>
      </c>
      <c r="C345" t="s">
        <v>29448</v>
      </c>
      <c r="D345">
        <v>190</v>
      </c>
      <c r="E345" s="404">
        <v>171112806</v>
      </c>
      <c r="F345" s="415" t="str">
        <f t="shared" si="5"/>
        <v>Í1+,pÈ6ÊÎ</v>
      </c>
    </row>
    <row r="346" spans="1:6" ht="20.399999999999999">
      <c r="A346" s="403" t="s">
        <v>16956</v>
      </c>
      <c r="B346">
        <v>7200</v>
      </c>
      <c r="C346" t="s">
        <v>29449</v>
      </c>
      <c r="D346">
        <v>221</v>
      </c>
      <c r="E346" s="404">
        <v>171113212</v>
      </c>
      <c r="F346" s="415" t="str">
        <f t="shared" si="5"/>
        <v>Í1+-5È2SÎ</v>
      </c>
    </row>
    <row r="347" spans="1:6" ht="20.399999999999999" hidden="1">
      <c r="A347" s="403" t="s">
        <v>29450</v>
      </c>
      <c r="B347">
        <v>12000</v>
      </c>
      <c r="C347" t="s">
        <v>29451</v>
      </c>
      <c r="D347">
        <v>587</v>
      </c>
      <c r="F347" s="415" t="e">
        <f t="shared" si="5"/>
        <v>#VALUE!</v>
      </c>
    </row>
    <row r="348" spans="1:6" ht="20.399999999999999">
      <c r="A348" s="403" t="s">
        <v>29452</v>
      </c>
      <c r="B348">
        <v>50400</v>
      </c>
      <c r="C348" t="s">
        <v>29453</v>
      </c>
      <c r="D348">
        <v>368</v>
      </c>
      <c r="E348" s="404">
        <v>171109491</v>
      </c>
      <c r="F348" s="415" t="str">
        <f t="shared" si="5"/>
        <v>Í1+)QÈ1JÎ</v>
      </c>
    </row>
    <row r="349" spans="1:6" ht="20.399999999999999">
      <c r="A349" s="403" t="s">
        <v>29454</v>
      </c>
      <c r="B349">
        <v>12000</v>
      </c>
      <c r="C349" t="s">
        <v>29455</v>
      </c>
      <c r="D349">
        <v>210</v>
      </c>
      <c r="E349" s="404">
        <v>171105923</v>
      </c>
      <c r="F349" s="415" t="str">
        <f t="shared" si="5"/>
        <v>Í1+%|È3(Î</v>
      </c>
    </row>
    <row r="350" spans="1:6" ht="20.399999999999999">
      <c r="A350" s="403" t="s">
        <v>29456</v>
      </c>
      <c r="B350">
        <v>47200</v>
      </c>
      <c r="C350" t="s">
        <v>29457</v>
      </c>
      <c r="D350">
        <v>213</v>
      </c>
      <c r="E350" s="404">
        <v>171105926</v>
      </c>
      <c r="F350" s="415" t="str">
        <f t="shared" si="5"/>
        <v>Í1+%|È6:Î</v>
      </c>
    </row>
    <row r="351" spans="1:6" ht="20.399999999999999">
      <c r="A351" s="403" t="s">
        <v>13470</v>
      </c>
      <c r="B351">
        <v>13600</v>
      </c>
      <c r="C351" t="s">
        <v>29458</v>
      </c>
      <c r="D351">
        <v>322</v>
      </c>
      <c r="E351" s="404">
        <v>171106383</v>
      </c>
      <c r="F351" s="415" t="str">
        <f t="shared" si="5"/>
        <v>Í1+&amp;FÈ3!Î</v>
      </c>
    </row>
    <row r="352" spans="1:6" ht="20.399999999999999">
      <c r="A352" s="403" t="s">
        <v>29459</v>
      </c>
      <c r="B352">
        <v>7200</v>
      </c>
      <c r="C352" t="s">
        <v>29460</v>
      </c>
      <c r="D352">
        <v>215</v>
      </c>
      <c r="E352" s="404">
        <v>171110428</v>
      </c>
      <c r="F352" s="415" t="str">
        <f t="shared" si="5"/>
        <v>Í1+*JÈ8[Î</v>
      </c>
    </row>
    <row r="353" spans="1:6" ht="20.399999999999999">
      <c r="A353" s="403" t="s">
        <v>29461</v>
      </c>
      <c r="B353">
        <v>8800</v>
      </c>
      <c r="C353" t="s">
        <v>29462</v>
      </c>
      <c r="D353">
        <v>245</v>
      </c>
      <c r="E353" s="404">
        <v>171115577</v>
      </c>
      <c r="F353" s="415" t="str">
        <f t="shared" si="5"/>
        <v>Í1+/YÈ79Î</v>
      </c>
    </row>
    <row r="354" spans="1:6" ht="20.399999999999999" hidden="1">
      <c r="A354" s="403" t="s">
        <v>29463</v>
      </c>
      <c r="B354">
        <v>15200</v>
      </c>
      <c r="C354" t="s">
        <v>29464</v>
      </c>
      <c r="D354">
        <v>16</v>
      </c>
      <c r="F354" s="415" t="e">
        <f t="shared" si="5"/>
        <v>#VALUE!</v>
      </c>
    </row>
    <row r="355" spans="1:6" ht="20.399999999999999">
      <c r="A355" s="403" t="s">
        <v>29465</v>
      </c>
      <c r="B355">
        <v>21600</v>
      </c>
      <c r="C355" t="s">
        <v>29466</v>
      </c>
      <c r="D355">
        <v>119</v>
      </c>
      <c r="E355" s="404">
        <v>171111385</v>
      </c>
      <c r="F355" s="415" t="str">
        <f t="shared" si="5"/>
        <v>Í1++FÈ5&lt;Î</v>
      </c>
    </row>
    <row r="356" spans="1:6" ht="20.399999999999999">
      <c r="A356" s="403" t="s">
        <v>29467</v>
      </c>
      <c r="B356">
        <v>7200</v>
      </c>
      <c r="C356" t="s">
        <v>29468</v>
      </c>
      <c r="D356">
        <v>75</v>
      </c>
      <c r="E356" s="404">
        <v>171109221</v>
      </c>
      <c r="F356" s="415" t="str">
        <f t="shared" si="5"/>
        <v>Í1+)6È1EÎ</v>
      </c>
    </row>
    <row r="357" spans="1:6" ht="20.399999999999999">
      <c r="A357" s="403" t="s">
        <v>29469</v>
      </c>
      <c r="B357">
        <v>24800</v>
      </c>
      <c r="C357" t="s">
        <v>29470</v>
      </c>
      <c r="D357">
        <v>350</v>
      </c>
      <c r="E357" s="404">
        <v>171108503</v>
      </c>
      <c r="F357" s="415" t="str">
        <f t="shared" si="5"/>
        <v>Í1+(RÈ3WÎ</v>
      </c>
    </row>
    <row r="358" spans="1:6" ht="20.399999999999999" hidden="1">
      <c r="A358" s="403" t="s">
        <v>29471</v>
      </c>
      <c r="B358">
        <v>3400</v>
      </c>
      <c r="C358" t="s">
        <v>29472</v>
      </c>
      <c r="D358">
        <v>225</v>
      </c>
      <c r="F358" s="415" t="e">
        <f t="shared" si="5"/>
        <v>#VALUE!</v>
      </c>
    </row>
    <row r="359" spans="1:6" ht="20.399999999999999">
      <c r="A359" s="403" t="s">
        <v>29473</v>
      </c>
      <c r="B359">
        <v>13600</v>
      </c>
      <c r="C359" t="s">
        <v>29474</v>
      </c>
      <c r="D359">
        <v>236</v>
      </c>
      <c r="E359" s="404">
        <v>171106339</v>
      </c>
      <c r="F359" s="415" t="str">
        <f t="shared" si="5"/>
        <v>Í1+&amp;AÈ91Î</v>
      </c>
    </row>
    <row r="360" spans="1:6" ht="20.399999999999999">
      <c r="A360" s="403" t="s">
        <v>29475</v>
      </c>
      <c r="B360">
        <v>3400</v>
      </c>
      <c r="C360" t="s">
        <v>29476</v>
      </c>
      <c r="D360">
        <v>428</v>
      </c>
      <c r="E360" s="404">
        <v>171115323</v>
      </c>
      <c r="F360" s="415" t="str">
        <f t="shared" si="5"/>
        <v>Í1+/@È3$Î</v>
      </c>
    </row>
    <row r="361" spans="1:6" ht="20.399999999999999" hidden="1">
      <c r="A361" s="403" t="s">
        <v>29477</v>
      </c>
      <c r="B361">
        <v>18400</v>
      </c>
      <c r="C361" t="s">
        <v>29478</v>
      </c>
      <c r="D361">
        <v>591</v>
      </c>
      <c r="F361" s="415" t="e">
        <f t="shared" si="5"/>
        <v>#VALUE!</v>
      </c>
    </row>
    <row r="362" spans="1:6" ht="20.399999999999999" hidden="1">
      <c r="A362" s="403" t="s">
        <v>29479</v>
      </c>
      <c r="B362">
        <v>3400</v>
      </c>
      <c r="C362" t="s">
        <v>29480</v>
      </c>
      <c r="D362">
        <v>201</v>
      </c>
      <c r="F362" s="415" t="e">
        <f t="shared" si="5"/>
        <v>#VALUE!</v>
      </c>
    </row>
    <row r="363" spans="1:6" ht="20.399999999999999">
      <c r="A363" s="403" t="s">
        <v>29481</v>
      </c>
      <c r="B363">
        <v>3400</v>
      </c>
      <c r="C363" t="s">
        <v>29482</v>
      </c>
      <c r="D363">
        <v>206</v>
      </c>
      <c r="E363" s="404">
        <v>171116397</v>
      </c>
      <c r="F363" s="415" t="str">
        <f t="shared" si="5"/>
        <v>Í1+0GÈ7[Î</v>
      </c>
    </row>
    <row r="364" spans="1:6" ht="20.399999999999999">
      <c r="A364" s="403" t="s">
        <v>29483</v>
      </c>
      <c r="B364">
        <v>21600</v>
      </c>
      <c r="C364" t="s">
        <v>29484</v>
      </c>
      <c r="D364">
        <v>103</v>
      </c>
      <c r="E364" s="404">
        <v>171105721</v>
      </c>
      <c r="F364" s="415" t="str">
        <f t="shared" si="5"/>
        <v>Í1+%hÈ13Î</v>
      </c>
    </row>
    <row r="365" spans="1:6" ht="20.399999999999999">
      <c r="A365" s="403" t="s">
        <v>29485</v>
      </c>
      <c r="B365">
        <v>12000</v>
      </c>
      <c r="C365" t="s">
        <v>29486</v>
      </c>
      <c r="D365">
        <v>156</v>
      </c>
      <c r="E365" s="404">
        <v>171116351</v>
      </c>
      <c r="F365" s="415" t="str">
        <f t="shared" si="5"/>
        <v>Í1+0CÈ1'Î</v>
      </c>
    </row>
    <row r="366" spans="1:6" ht="20.399999999999999">
      <c r="A366" s="403" t="s">
        <v>29487</v>
      </c>
      <c r="B366">
        <v>26400</v>
      </c>
      <c r="C366" t="s">
        <v>29488</v>
      </c>
      <c r="D366">
        <v>463</v>
      </c>
      <c r="E366" s="404">
        <v>171108605</v>
      </c>
      <c r="F366" s="415" t="str">
        <f t="shared" si="5"/>
        <v>Í1+(\È5$Î</v>
      </c>
    </row>
    <row r="367" spans="1:6" ht="20.399999999999999">
      <c r="A367" s="403" t="s">
        <v>29489</v>
      </c>
      <c r="B367">
        <v>4700</v>
      </c>
      <c r="C367" t="s">
        <v>29490</v>
      </c>
      <c r="D367">
        <v>204</v>
      </c>
      <c r="E367" s="404">
        <v>171116395</v>
      </c>
      <c r="F367" s="415" t="str">
        <f t="shared" si="5"/>
        <v>Í1+0GÈ5OÎ</v>
      </c>
    </row>
    <row r="368" spans="1:6" ht="20.399999999999999">
      <c r="A368" s="403" t="s">
        <v>29491</v>
      </c>
      <c r="B368">
        <v>24800</v>
      </c>
      <c r="C368" t="s">
        <v>29492</v>
      </c>
      <c r="D368">
        <v>98</v>
      </c>
      <c r="E368" s="404">
        <v>171113210</v>
      </c>
      <c r="F368" s="415" t="str">
        <f t="shared" si="5"/>
        <v>Í1+-5È0GÎ</v>
      </c>
    </row>
    <row r="369" spans="1:6" ht="20.399999999999999">
      <c r="A369" s="403" t="s">
        <v>29493</v>
      </c>
      <c r="B369">
        <v>36000</v>
      </c>
      <c r="C369" t="s">
        <v>29494</v>
      </c>
      <c r="D369">
        <v>45</v>
      </c>
      <c r="E369" s="404">
        <v>171107771</v>
      </c>
      <c r="F369" s="415" t="str">
        <f t="shared" si="5"/>
        <v>Í1+'mÈ1MÎ</v>
      </c>
    </row>
    <row r="370" spans="1:6" ht="20.399999999999999" hidden="1">
      <c r="A370" s="403" t="s">
        <v>29495</v>
      </c>
      <c r="B370">
        <v>18400</v>
      </c>
      <c r="C370" t="s">
        <v>29496</v>
      </c>
      <c r="D370">
        <v>588</v>
      </c>
      <c r="F370" s="415" t="e">
        <f t="shared" si="5"/>
        <v>#VALUE!</v>
      </c>
    </row>
    <row r="371" spans="1:6" ht="20.399999999999999">
      <c r="A371" s="403" t="s">
        <v>29497</v>
      </c>
      <c r="B371">
        <v>29600</v>
      </c>
      <c r="C371" t="s">
        <v>29498</v>
      </c>
      <c r="D371">
        <v>151</v>
      </c>
      <c r="E371" s="404">
        <v>171115495</v>
      </c>
      <c r="F371" s="415" t="str">
        <f t="shared" si="5"/>
        <v>Í1+/QÈ5tÎ</v>
      </c>
    </row>
    <row r="372" spans="1:6" ht="20.399999999999999">
      <c r="A372" s="403" t="s">
        <v>29499</v>
      </c>
      <c r="B372">
        <v>4700</v>
      </c>
      <c r="C372" t="s">
        <v>29500</v>
      </c>
      <c r="D372">
        <v>166</v>
      </c>
      <c r="E372" s="404">
        <v>171115508</v>
      </c>
      <c r="F372" s="415" t="str">
        <f t="shared" si="5"/>
        <v>Í1+/RÈ8#Î</v>
      </c>
    </row>
    <row r="373" spans="1:6" ht="20.399999999999999">
      <c r="A373" s="403" t="s">
        <v>29501</v>
      </c>
      <c r="B373">
        <v>58400</v>
      </c>
      <c r="C373" t="s">
        <v>29502</v>
      </c>
      <c r="D373">
        <v>78</v>
      </c>
      <c r="E373" s="404">
        <v>171112244</v>
      </c>
      <c r="F373" s="415" t="str">
        <f t="shared" si="5"/>
        <v>Í1+,8È4hÎ</v>
      </c>
    </row>
    <row r="374" spans="1:6" ht="20.399999999999999">
      <c r="A374" s="403" t="s">
        <v>29503</v>
      </c>
      <c r="B374">
        <v>7200</v>
      </c>
      <c r="C374" t="s">
        <v>29504</v>
      </c>
      <c r="D374">
        <v>370</v>
      </c>
      <c r="E374" s="404">
        <v>171115687</v>
      </c>
      <c r="F374" s="415" t="str">
        <f t="shared" si="5"/>
        <v>Í1+/dÈ7eÎ</v>
      </c>
    </row>
    <row r="375" spans="1:6" ht="20.399999999999999">
      <c r="A375" s="403" t="s">
        <v>29505</v>
      </c>
      <c r="B375">
        <v>7200</v>
      </c>
      <c r="C375" t="s">
        <v>29506</v>
      </c>
      <c r="D375">
        <v>219</v>
      </c>
      <c r="E375" s="404">
        <v>171112421</v>
      </c>
      <c r="F375" s="415" t="str">
        <f t="shared" si="5"/>
        <v>Í1+,JÈ17Î</v>
      </c>
    </row>
    <row r="376" spans="1:6" ht="20.399999999999999" hidden="1">
      <c r="A376" s="403" t="s">
        <v>29507</v>
      </c>
      <c r="B376">
        <v>4700</v>
      </c>
      <c r="C376" t="s">
        <v>29508</v>
      </c>
      <c r="D376">
        <v>274</v>
      </c>
      <c r="F376" s="415" t="e">
        <f t="shared" si="5"/>
        <v>#VALUE!</v>
      </c>
    </row>
    <row r="377" spans="1:6" ht="20.399999999999999" hidden="1">
      <c r="A377" s="403" t="s">
        <v>29509</v>
      </c>
      <c r="B377">
        <v>32800</v>
      </c>
      <c r="C377" t="s">
        <v>29510</v>
      </c>
      <c r="D377">
        <v>582</v>
      </c>
      <c r="F377" s="415" t="e">
        <f t="shared" si="5"/>
        <v>#VALUE!</v>
      </c>
    </row>
    <row r="378" spans="1:6" ht="20.399999999999999">
      <c r="A378" s="403" t="s">
        <v>29511</v>
      </c>
      <c r="B378">
        <v>36000</v>
      </c>
      <c r="C378" t="s">
        <v>29512</v>
      </c>
      <c r="D378">
        <v>320</v>
      </c>
      <c r="E378" s="404">
        <v>171106055</v>
      </c>
      <c r="F378" s="415" t="str">
        <f t="shared" si="5"/>
        <v>Í1+&amp;%È5wÎ</v>
      </c>
    </row>
    <row r="379" spans="1:6" ht="20.399999999999999">
      <c r="A379" s="403" t="s">
        <v>29513</v>
      </c>
      <c r="B379">
        <v>12000</v>
      </c>
      <c r="C379" t="s">
        <v>29514</v>
      </c>
      <c r="D379">
        <v>106</v>
      </c>
      <c r="E379" s="404">
        <v>171112732</v>
      </c>
      <c r="F379" s="415" t="str">
        <f t="shared" si="5"/>
        <v>Í1+,iÈ2RÎ</v>
      </c>
    </row>
    <row r="380" spans="1:6" ht="20.399999999999999">
      <c r="A380" s="403" t="s">
        <v>29515</v>
      </c>
      <c r="B380">
        <v>28000</v>
      </c>
      <c r="C380" t="s">
        <v>29516</v>
      </c>
      <c r="D380">
        <v>67</v>
      </c>
      <c r="E380" s="404">
        <v>171110337</v>
      </c>
      <c r="F380" s="415" t="str">
        <f t="shared" si="5"/>
        <v>Í1+*AÈ71Î</v>
      </c>
    </row>
    <row r="381" spans="1:6" ht="20.399999999999999" hidden="1">
      <c r="A381" s="403" t="s">
        <v>29517</v>
      </c>
      <c r="B381">
        <v>20000</v>
      </c>
      <c r="C381" t="s">
        <v>29518</v>
      </c>
      <c r="D381">
        <v>589</v>
      </c>
      <c r="F381" s="415" t="e">
        <f t="shared" si="5"/>
        <v>#VALUE!</v>
      </c>
    </row>
    <row r="382" spans="1:6" ht="20.399999999999999" hidden="1">
      <c r="A382" s="403" t="s">
        <v>29519</v>
      </c>
      <c r="B382">
        <v>7200</v>
      </c>
      <c r="C382" t="s">
        <v>29520</v>
      </c>
      <c r="D382">
        <v>109</v>
      </c>
      <c r="F382" s="415" t="e">
        <f t="shared" si="5"/>
        <v>#VALUE!</v>
      </c>
    </row>
    <row r="383" spans="1:6" ht="20.399999999999999">
      <c r="A383" s="403" t="s">
        <v>29521</v>
      </c>
      <c r="B383">
        <v>2100</v>
      </c>
      <c r="C383" t="s">
        <v>29522</v>
      </c>
      <c r="D383">
        <v>83</v>
      </c>
      <c r="E383" s="404">
        <v>171115436</v>
      </c>
      <c r="F383" s="415" t="str">
        <f t="shared" si="5"/>
        <v>Í1+/KÈ6bÎ</v>
      </c>
    </row>
    <row r="384" spans="1:6" ht="20.399999999999999">
      <c r="A384" s="403" t="s">
        <v>29523</v>
      </c>
      <c r="B384">
        <v>52000</v>
      </c>
      <c r="C384" t="s">
        <v>29524</v>
      </c>
      <c r="D384">
        <v>83</v>
      </c>
      <c r="E384" s="404">
        <v>171108265</v>
      </c>
      <c r="F384" s="415" t="str">
        <f t="shared" si="5"/>
        <v>Í1+(:È5jÎ</v>
      </c>
    </row>
    <row r="385" spans="1:6" ht="20.399999999999999" hidden="1">
      <c r="A385" s="403" t="s">
        <v>29525</v>
      </c>
      <c r="B385">
        <v>4700</v>
      </c>
      <c r="C385" t="s">
        <v>29526</v>
      </c>
      <c r="D385">
        <v>264</v>
      </c>
      <c r="F385" s="415" t="e">
        <f t="shared" si="5"/>
        <v>#VALUE!</v>
      </c>
    </row>
    <row r="386" spans="1:6" ht="20.399999999999999">
      <c r="A386" s="403" t="s">
        <v>29527</v>
      </c>
      <c r="B386">
        <v>15200</v>
      </c>
      <c r="C386" t="s">
        <v>29528</v>
      </c>
      <c r="D386">
        <v>352</v>
      </c>
      <c r="E386" s="404">
        <v>171115672</v>
      </c>
      <c r="F386" s="415" t="str">
        <f t="shared" si="5"/>
        <v>Í1+/cÈ2CÎ</v>
      </c>
    </row>
    <row r="387" spans="1:6" ht="20.399999999999999" hidden="1">
      <c r="A387" s="403" t="s">
        <v>29529</v>
      </c>
      <c r="B387">
        <v>31200</v>
      </c>
      <c r="C387" t="s">
        <v>29530</v>
      </c>
      <c r="D387">
        <v>552</v>
      </c>
      <c r="F387" s="415" t="e">
        <f t="shared" ref="F387:F450" si="6">Code128(E387)</f>
        <v>#VALUE!</v>
      </c>
    </row>
    <row r="388" spans="1:6" ht="20.399999999999999">
      <c r="A388" s="403" t="s">
        <v>29531</v>
      </c>
      <c r="B388">
        <v>23200</v>
      </c>
      <c r="C388" t="s">
        <v>29532</v>
      </c>
      <c r="D388">
        <v>327</v>
      </c>
      <c r="E388" s="404">
        <v>171115648</v>
      </c>
      <c r="F388" s="415" t="str">
        <f t="shared" si="6"/>
        <v>Í1+/`È8[Î</v>
      </c>
    </row>
    <row r="389" spans="1:6" ht="20.399999999999999">
      <c r="A389" s="403" t="s">
        <v>29533</v>
      </c>
      <c r="B389">
        <v>21600</v>
      </c>
      <c r="C389" t="s">
        <v>29534</v>
      </c>
      <c r="D389">
        <v>313</v>
      </c>
      <c r="E389" s="404">
        <v>171112915</v>
      </c>
      <c r="F389" s="415" t="str">
        <f t="shared" si="6"/>
        <v>Í1+,{È5EÎ</v>
      </c>
    </row>
    <row r="390" spans="1:6" ht="20.399999999999999">
      <c r="A390" s="403" t="s">
        <v>29535</v>
      </c>
      <c r="B390">
        <v>18400</v>
      </c>
      <c r="C390" t="s">
        <v>29536</v>
      </c>
      <c r="D390">
        <v>309</v>
      </c>
      <c r="E390" s="404">
        <v>171112913</v>
      </c>
      <c r="F390" s="415" t="str">
        <f t="shared" si="6"/>
        <v>Í1+,{È39Î</v>
      </c>
    </row>
    <row r="391" spans="1:6" ht="20.399999999999999">
      <c r="A391" s="403" t="s">
        <v>29537</v>
      </c>
      <c r="B391">
        <v>4700</v>
      </c>
      <c r="C391" t="s">
        <v>29538</v>
      </c>
      <c r="D391">
        <v>476</v>
      </c>
      <c r="E391" s="404">
        <v>171115775</v>
      </c>
      <c r="F391" s="415" t="str">
        <f t="shared" si="6"/>
        <v>Í1+/mÈ5}Î</v>
      </c>
    </row>
    <row r="392" spans="1:6" ht="20.399999999999999">
      <c r="A392" s="403" t="s">
        <v>29539</v>
      </c>
      <c r="B392">
        <v>98400</v>
      </c>
      <c r="C392" t="s">
        <v>29540</v>
      </c>
      <c r="D392">
        <v>362</v>
      </c>
      <c r="E392" s="404">
        <v>171108187</v>
      </c>
      <c r="F392" s="415" t="str">
        <f t="shared" si="6"/>
        <v>Í1+(2È7VÎ</v>
      </c>
    </row>
    <row r="393" spans="1:6" ht="20.399999999999999" hidden="1">
      <c r="A393" s="403" t="s">
        <v>29541</v>
      </c>
      <c r="B393">
        <v>13600</v>
      </c>
      <c r="C393" t="s">
        <v>29542</v>
      </c>
      <c r="D393">
        <v>571</v>
      </c>
      <c r="F393" s="415" t="e">
        <f t="shared" si="6"/>
        <v>#VALUE!</v>
      </c>
    </row>
    <row r="394" spans="1:6" ht="20.399999999999999">
      <c r="A394" s="403" t="s">
        <v>10588</v>
      </c>
      <c r="B394">
        <v>20000</v>
      </c>
      <c r="C394" t="s">
        <v>29543</v>
      </c>
      <c r="D394">
        <v>262</v>
      </c>
      <c r="E394" s="404">
        <v>171113406</v>
      </c>
      <c r="F394" s="415" t="str">
        <f t="shared" si="6"/>
        <v>Í1+-HÈ6PÎ</v>
      </c>
    </row>
    <row r="395" spans="1:6" ht="20.399999999999999">
      <c r="A395" s="403" t="s">
        <v>29544</v>
      </c>
      <c r="B395">
        <v>3400</v>
      </c>
      <c r="C395" t="s">
        <v>29545</v>
      </c>
      <c r="D395">
        <v>339</v>
      </c>
      <c r="E395" s="404">
        <v>171116514</v>
      </c>
      <c r="F395" s="415" t="str">
        <f t="shared" si="6"/>
        <v>Í1+0SÈ4yÎ</v>
      </c>
    </row>
    <row r="396" spans="1:6" ht="20.399999999999999">
      <c r="A396" s="403" t="s">
        <v>29546</v>
      </c>
      <c r="B396">
        <v>3400</v>
      </c>
      <c r="C396" t="s">
        <v>29547</v>
      </c>
      <c r="D396">
        <v>340</v>
      </c>
      <c r="E396" s="404">
        <v>171116515</v>
      </c>
      <c r="F396" s="415" t="str">
        <f t="shared" si="6"/>
        <v>Í1+0SÈ5ÃÎ</v>
      </c>
    </row>
    <row r="397" spans="1:6" ht="20.399999999999999">
      <c r="A397" s="403" t="s">
        <v>29548</v>
      </c>
      <c r="B397">
        <v>7200</v>
      </c>
      <c r="C397" t="s">
        <v>29549</v>
      </c>
      <c r="D397">
        <v>368</v>
      </c>
      <c r="E397" s="404">
        <v>171116542</v>
      </c>
      <c r="F397" s="415" t="str">
        <f t="shared" si="6"/>
        <v>Í1+0VÈ2yÎ</v>
      </c>
    </row>
    <row r="398" spans="1:6" ht="20.399999999999999">
      <c r="A398" s="403" t="s">
        <v>29550</v>
      </c>
      <c r="B398">
        <v>10400</v>
      </c>
      <c r="C398" t="s">
        <v>29551</v>
      </c>
      <c r="D398">
        <v>367</v>
      </c>
      <c r="E398" s="404">
        <v>171116541</v>
      </c>
      <c r="F398" s="415" t="str">
        <f t="shared" si="6"/>
        <v>Í1+0VÈ1sÎ</v>
      </c>
    </row>
    <row r="399" spans="1:6" ht="20.399999999999999">
      <c r="A399" s="403" t="s">
        <v>29552</v>
      </c>
      <c r="B399">
        <v>4700</v>
      </c>
      <c r="C399" t="s">
        <v>29553</v>
      </c>
      <c r="D399">
        <v>128</v>
      </c>
      <c r="E399" s="404">
        <v>171112751</v>
      </c>
      <c r="F399" s="415" t="str">
        <f t="shared" si="6"/>
        <v>Í1+,kÈ1TÎ</v>
      </c>
    </row>
    <row r="400" spans="1:6" ht="20.399999999999999">
      <c r="A400" s="403" t="s">
        <v>29554</v>
      </c>
      <c r="B400">
        <v>4700</v>
      </c>
      <c r="C400" t="s">
        <v>29555</v>
      </c>
      <c r="D400">
        <v>65</v>
      </c>
      <c r="E400" s="404">
        <v>171110339</v>
      </c>
      <c r="F400" s="415" t="str">
        <f t="shared" si="6"/>
        <v>Í1+*AÈ9=Î</v>
      </c>
    </row>
    <row r="401" spans="1:6" ht="20.399999999999999">
      <c r="A401" s="403" t="s">
        <v>29556</v>
      </c>
      <c r="B401">
        <v>12000</v>
      </c>
      <c r="C401" t="s">
        <v>29557</v>
      </c>
      <c r="D401">
        <v>325</v>
      </c>
      <c r="E401" s="404">
        <v>171108481</v>
      </c>
      <c r="F401" s="415" t="str">
        <f t="shared" si="6"/>
        <v>Í1+(PÈ1CÎ</v>
      </c>
    </row>
    <row r="402" spans="1:6" ht="20.399999999999999">
      <c r="A402" s="403" t="s">
        <v>29558</v>
      </c>
      <c r="B402">
        <v>60000</v>
      </c>
      <c r="C402" t="s">
        <v>29559</v>
      </c>
      <c r="D402">
        <v>273</v>
      </c>
      <c r="E402" s="404">
        <v>171113174</v>
      </c>
      <c r="F402" s="415" t="str">
        <f t="shared" si="6"/>
        <v>Í1+-1È4OÎ</v>
      </c>
    </row>
    <row r="403" spans="1:6" ht="20.399999999999999">
      <c r="A403" s="403" t="s">
        <v>6174</v>
      </c>
      <c r="B403">
        <v>31200</v>
      </c>
      <c r="C403" t="s">
        <v>29560</v>
      </c>
      <c r="D403">
        <v>245</v>
      </c>
      <c r="E403" s="404">
        <v>171106347</v>
      </c>
      <c r="F403" s="415" t="str">
        <f t="shared" si="6"/>
        <v>Í1+&amp;BÈ7)Î</v>
      </c>
    </row>
    <row r="404" spans="1:6" ht="20.399999999999999">
      <c r="A404" s="403" t="s">
        <v>29561</v>
      </c>
      <c r="B404">
        <v>4700</v>
      </c>
      <c r="C404" t="s">
        <v>29562</v>
      </c>
      <c r="D404">
        <v>47</v>
      </c>
      <c r="E404" s="404">
        <v>171115018</v>
      </c>
      <c r="F404" s="415" t="str">
        <f t="shared" si="6"/>
        <v>Í1+/!È8-Î</v>
      </c>
    </row>
    <row r="405" spans="1:6" ht="20.399999999999999">
      <c r="A405" s="403" t="s">
        <v>29563</v>
      </c>
      <c r="B405">
        <v>3400</v>
      </c>
      <c r="C405" t="s">
        <v>29564</v>
      </c>
      <c r="D405">
        <v>48</v>
      </c>
      <c r="E405" s="404">
        <v>171115019</v>
      </c>
      <c r="F405" s="415" t="str">
        <f t="shared" si="6"/>
        <v>Í1+/!È93Î</v>
      </c>
    </row>
    <row r="406" spans="1:6" ht="20.399999999999999" hidden="1">
      <c r="A406" s="403" t="s">
        <v>29565</v>
      </c>
      <c r="B406">
        <v>74400</v>
      </c>
      <c r="C406" t="s">
        <v>29566</v>
      </c>
      <c r="D406">
        <v>505</v>
      </c>
      <c r="F406" s="415" t="e">
        <f t="shared" si="6"/>
        <v>#VALUE!</v>
      </c>
    </row>
    <row r="407" spans="1:6" ht="20.399999999999999" hidden="1">
      <c r="A407" s="403" t="s">
        <v>29567</v>
      </c>
      <c r="B407">
        <v>34400</v>
      </c>
      <c r="C407" t="s">
        <v>29568</v>
      </c>
      <c r="D407">
        <v>504</v>
      </c>
      <c r="F407" s="415" t="e">
        <f t="shared" si="6"/>
        <v>#VALUE!</v>
      </c>
    </row>
    <row r="408" spans="1:6" ht="20.399999999999999" hidden="1">
      <c r="A408" s="403" t="s">
        <v>29569</v>
      </c>
      <c r="B408">
        <v>28000</v>
      </c>
      <c r="C408" t="s">
        <v>29570</v>
      </c>
      <c r="D408">
        <v>506</v>
      </c>
      <c r="F408" s="415" t="e">
        <f t="shared" si="6"/>
        <v>#VALUE!</v>
      </c>
    </row>
    <row r="409" spans="1:6" ht="20.399999999999999">
      <c r="A409" s="403" t="s">
        <v>29571</v>
      </c>
      <c r="B409">
        <v>40800</v>
      </c>
      <c r="C409" t="s">
        <v>29572</v>
      </c>
      <c r="D409">
        <v>468</v>
      </c>
      <c r="E409" s="404">
        <v>171113273</v>
      </c>
      <c r="F409" s="415" t="str">
        <f t="shared" si="6"/>
        <v>Í1+-;È3qÎ</v>
      </c>
    </row>
    <row r="410" spans="1:6" ht="20.399999999999999">
      <c r="A410" s="403" t="s">
        <v>17621</v>
      </c>
      <c r="B410">
        <v>36000</v>
      </c>
      <c r="C410" t="s">
        <v>29573</v>
      </c>
      <c r="D410">
        <v>66</v>
      </c>
      <c r="E410" s="404">
        <v>171111482</v>
      </c>
      <c r="F410" s="415" t="str">
        <f t="shared" si="6"/>
        <v>Í1++PÈ2RÎ</v>
      </c>
    </row>
    <row r="411" spans="1:6" ht="20.399999999999999">
      <c r="A411" s="403" t="s">
        <v>29574</v>
      </c>
      <c r="B411">
        <v>18400</v>
      </c>
      <c r="C411" t="s">
        <v>29575</v>
      </c>
      <c r="D411">
        <v>47</v>
      </c>
      <c r="E411" s="404">
        <v>171112680</v>
      </c>
      <c r="F411" s="415" t="str">
        <f t="shared" si="6"/>
        <v>Í1+,dÈ02Î</v>
      </c>
    </row>
    <row r="412" spans="1:6" ht="20.399999999999999">
      <c r="A412" s="403" t="s">
        <v>29576</v>
      </c>
      <c r="B412">
        <v>4700</v>
      </c>
      <c r="C412" t="s">
        <v>29577</v>
      </c>
      <c r="D412">
        <v>391</v>
      </c>
      <c r="E412" s="404">
        <v>171116563</v>
      </c>
      <c r="F412" s="415" t="str">
        <f t="shared" si="6"/>
        <v>Í1+0XÈ3ÂÎ</v>
      </c>
    </row>
    <row r="413" spans="1:6" ht="20.399999999999999">
      <c r="A413" s="403" t="s">
        <v>29578</v>
      </c>
      <c r="B413">
        <v>12000</v>
      </c>
      <c r="C413" t="s">
        <v>29579</v>
      </c>
      <c r="D413">
        <v>23</v>
      </c>
      <c r="E413" s="404">
        <v>171114996</v>
      </c>
      <c r="F413" s="415" t="str">
        <f t="shared" si="6"/>
        <v>Í1+.ÇÈ6qÎ</v>
      </c>
    </row>
    <row r="414" spans="1:6" ht="20.399999999999999">
      <c r="A414" s="403" t="s">
        <v>29580</v>
      </c>
      <c r="B414">
        <v>56800</v>
      </c>
      <c r="C414" t="s">
        <v>29581</v>
      </c>
      <c r="D414">
        <v>122</v>
      </c>
      <c r="E414" s="404">
        <v>171109279</v>
      </c>
      <c r="F414" s="415" t="str">
        <f t="shared" si="6"/>
        <v>Í1+);È9"Î</v>
      </c>
    </row>
    <row r="415" spans="1:6" ht="20.399999999999999">
      <c r="A415" s="403" t="s">
        <v>29582</v>
      </c>
      <c r="B415">
        <v>4700</v>
      </c>
      <c r="C415" t="s">
        <v>29583</v>
      </c>
      <c r="D415">
        <v>164</v>
      </c>
      <c r="E415" s="404">
        <v>171112782</v>
      </c>
      <c r="F415" s="415" t="str">
        <f t="shared" si="6"/>
        <v>Í1+,nÈ2fÎ</v>
      </c>
    </row>
    <row r="416" spans="1:6" ht="20.399999999999999">
      <c r="A416" s="403" t="s">
        <v>29584</v>
      </c>
      <c r="B416">
        <v>13600</v>
      </c>
      <c r="C416" t="s">
        <v>29585</v>
      </c>
      <c r="D416">
        <v>228</v>
      </c>
      <c r="E416" s="404">
        <v>171112430</v>
      </c>
      <c r="F416" s="415" t="str">
        <f t="shared" si="6"/>
        <v>Í1+,KÈ05Î</v>
      </c>
    </row>
    <row r="417" spans="1:6" ht="20.399999999999999" hidden="1">
      <c r="A417" s="403" t="s">
        <v>29586</v>
      </c>
      <c r="B417">
        <v>8800</v>
      </c>
      <c r="C417" t="s">
        <v>29587</v>
      </c>
      <c r="D417">
        <v>584</v>
      </c>
      <c r="F417" s="415" t="e">
        <f t="shared" si="6"/>
        <v>#VALUE!</v>
      </c>
    </row>
    <row r="418" spans="1:6" ht="20.399999999999999">
      <c r="A418" s="403" t="s">
        <v>29588</v>
      </c>
      <c r="B418">
        <v>18400</v>
      </c>
      <c r="C418" t="s">
        <v>29589</v>
      </c>
      <c r="D418">
        <v>406</v>
      </c>
      <c r="E418" s="404">
        <v>171115715</v>
      </c>
      <c r="F418" s="415" t="str">
        <f t="shared" si="6"/>
        <v>Í1+/gÈ5eÎ</v>
      </c>
    </row>
    <row r="419" spans="1:6" ht="20.399999999999999">
      <c r="A419" s="403" t="s">
        <v>29590</v>
      </c>
      <c r="B419">
        <v>20000</v>
      </c>
      <c r="C419" t="s">
        <v>29591</v>
      </c>
      <c r="D419">
        <v>293</v>
      </c>
      <c r="E419" s="404">
        <v>171113422</v>
      </c>
      <c r="F419" s="415" t="str">
        <f t="shared" si="6"/>
        <v>Í1+-JÈ2@Î</v>
      </c>
    </row>
    <row r="420" spans="1:6" ht="20.399999999999999">
      <c r="A420" s="403" t="s">
        <v>4504</v>
      </c>
      <c r="B420">
        <v>13600</v>
      </c>
      <c r="C420" t="s">
        <v>29592</v>
      </c>
      <c r="D420">
        <v>458</v>
      </c>
      <c r="E420" s="404">
        <v>171112635</v>
      </c>
      <c r="F420" s="415" t="str">
        <f t="shared" si="6"/>
        <v>Í1+,_È5&lt;Î</v>
      </c>
    </row>
    <row r="421" spans="1:6" ht="20.399999999999999">
      <c r="A421" s="403" t="s">
        <v>29593</v>
      </c>
      <c r="B421">
        <v>4700</v>
      </c>
      <c r="C421" t="s">
        <v>29594</v>
      </c>
      <c r="D421">
        <v>431</v>
      </c>
      <c r="E421" s="404">
        <v>171108575</v>
      </c>
      <c r="F421" s="415" t="str">
        <f t="shared" si="6"/>
        <v>Í1+(YÈ5ÃÎ</v>
      </c>
    </row>
    <row r="422" spans="1:6" ht="20.399999999999999">
      <c r="A422" s="403" t="s">
        <v>29595</v>
      </c>
      <c r="B422">
        <v>29600</v>
      </c>
      <c r="C422" t="s">
        <v>29596</v>
      </c>
      <c r="D422">
        <v>430</v>
      </c>
      <c r="E422" s="404">
        <v>171108574</v>
      </c>
      <c r="F422" s="415" t="str">
        <f t="shared" si="6"/>
        <v>Í1+(YÈ4yÎ</v>
      </c>
    </row>
    <row r="423" spans="1:6" ht="20.399999999999999">
      <c r="A423" s="403" t="s">
        <v>29597</v>
      </c>
      <c r="B423">
        <v>16800</v>
      </c>
      <c r="C423" t="s">
        <v>29598</v>
      </c>
      <c r="D423">
        <v>223</v>
      </c>
      <c r="E423" s="404">
        <v>171106337</v>
      </c>
      <c r="F423" s="415" t="str">
        <f t="shared" si="6"/>
        <v>Í1+&amp;AÈ7%Î</v>
      </c>
    </row>
    <row r="424" spans="1:6" ht="20.399999999999999">
      <c r="A424" s="403" t="s">
        <v>27565</v>
      </c>
      <c r="B424">
        <v>12000</v>
      </c>
      <c r="C424" t="s">
        <v>29599</v>
      </c>
      <c r="D424">
        <v>81</v>
      </c>
      <c r="E424" s="404">
        <v>171111372</v>
      </c>
      <c r="F424" s="415" t="str">
        <f t="shared" si="6"/>
        <v>Í1++EÈ2&amp;Î</v>
      </c>
    </row>
    <row r="425" spans="1:6" ht="20.399999999999999">
      <c r="A425" s="403" t="s">
        <v>29600</v>
      </c>
      <c r="B425">
        <v>12000</v>
      </c>
      <c r="C425" t="s">
        <v>29601</v>
      </c>
      <c r="D425">
        <v>290</v>
      </c>
      <c r="E425" s="404">
        <v>171112480</v>
      </c>
      <c r="F425" s="415" t="str">
        <f t="shared" si="6"/>
        <v>Í1+,PÈ0IÎ</v>
      </c>
    </row>
    <row r="426" spans="1:6" ht="20.399999999999999">
      <c r="A426" s="403" t="s">
        <v>29602</v>
      </c>
      <c r="B426">
        <v>21600</v>
      </c>
      <c r="C426" t="s">
        <v>29603</v>
      </c>
      <c r="D426">
        <v>475</v>
      </c>
      <c r="E426" s="404">
        <v>171111531</v>
      </c>
      <c r="F426" s="415" t="str">
        <f t="shared" si="6"/>
        <v>Í1++UÈ1`Î</v>
      </c>
    </row>
    <row r="427" spans="1:6" ht="20.399999999999999">
      <c r="A427" s="403" t="s">
        <v>29604</v>
      </c>
      <c r="B427">
        <v>15200</v>
      </c>
      <c r="C427" t="s">
        <v>29605</v>
      </c>
      <c r="D427">
        <v>386</v>
      </c>
      <c r="E427" s="404">
        <v>171116558</v>
      </c>
      <c r="F427" s="415" t="str">
        <f t="shared" si="6"/>
        <v>Í1+0WÈ8:Î</v>
      </c>
    </row>
    <row r="428" spans="1:6" ht="20.399999999999999" hidden="1">
      <c r="A428" s="403" t="s">
        <v>29606</v>
      </c>
      <c r="B428">
        <v>26400</v>
      </c>
      <c r="C428" t="s">
        <v>29607</v>
      </c>
      <c r="D428">
        <v>77</v>
      </c>
      <c r="F428" s="415" t="e">
        <f t="shared" si="6"/>
        <v>#VALUE!</v>
      </c>
    </row>
    <row r="429" spans="1:6" ht="20.399999999999999">
      <c r="A429" s="403" t="s">
        <v>29608</v>
      </c>
      <c r="B429">
        <v>28000</v>
      </c>
      <c r="C429" t="s">
        <v>29609</v>
      </c>
      <c r="D429">
        <v>397</v>
      </c>
      <c r="E429" s="404">
        <v>171108544</v>
      </c>
      <c r="F429" s="415" t="str">
        <f t="shared" si="6"/>
        <v>Í1+(VÈ4mÎ</v>
      </c>
    </row>
    <row r="430" spans="1:6" ht="20.399999999999999" hidden="1">
      <c r="A430" s="403" t="s">
        <v>29610</v>
      </c>
      <c r="B430">
        <v>4700</v>
      </c>
      <c r="C430" t="s">
        <v>29611</v>
      </c>
      <c r="D430">
        <v>279</v>
      </c>
      <c r="F430" s="415" t="e">
        <f t="shared" si="6"/>
        <v>#VALUE!</v>
      </c>
    </row>
    <row r="431" spans="1:6" ht="20.399999999999999">
      <c r="A431" s="403" t="s">
        <v>29612</v>
      </c>
      <c r="B431">
        <v>4700</v>
      </c>
      <c r="C431" t="s">
        <v>29613</v>
      </c>
      <c r="D431">
        <v>428</v>
      </c>
      <c r="E431" s="404">
        <v>171109298</v>
      </c>
      <c r="F431" s="415" t="str">
        <f t="shared" si="6"/>
        <v>Í1+)=È8$Î</v>
      </c>
    </row>
    <row r="432" spans="1:6" ht="20.399999999999999">
      <c r="A432" s="403" t="s">
        <v>29614</v>
      </c>
      <c r="B432">
        <v>2100</v>
      </c>
      <c r="C432" t="s">
        <v>29615</v>
      </c>
      <c r="D432">
        <v>165</v>
      </c>
      <c r="E432" s="404">
        <v>171112783</v>
      </c>
      <c r="F432" s="415" t="str">
        <f t="shared" si="6"/>
        <v>Í1+,nÈ3lÎ</v>
      </c>
    </row>
    <row r="433" spans="1:6" ht="20.399999999999999">
      <c r="A433" s="403" t="s">
        <v>29616</v>
      </c>
      <c r="B433">
        <v>10400</v>
      </c>
      <c r="C433" t="s">
        <v>29617</v>
      </c>
      <c r="D433">
        <v>68</v>
      </c>
      <c r="E433" s="404">
        <v>171115425</v>
      </c>
      <c r="F433" s="415" t="str">
        <f t="shared" si="6"/>
        <v>Í1+/JÈ5XÎ</v>
      </c>
    </row>
    <row r="434" spans="1:6" ht="20.399999999999999" hidden="1">
      <c r="A434" s="403" t="s">
        <v>29618</v>
      </c>
      <c r="B434">
        <v>18400</v>
      </c>
      <c r="C434" t="s">
        <v>29619</v>
      </c>
      <c r="D434">
        <v>513</v>
      </c>
      <c r="F434" s="415" t="e">
        <f t="shared" si="6"/>
        <v>#VALUE!</v>
      </c>
    </row>
    <row r="435" spans="1:6" ht="20.399999999999999">
      <c r="A435" s="403" t="s">
        <v>29620</v>
      </c>
      <c r="B435">
        <v>28000</v>
      </c>
      <c r="C435" t="s">
        <v>29621</v>
      </c>
      <c r="D435">
        <v>289</v>
      </c>
      <c r="E435" s="404">
        <v>171110059</v>
      </c>
      <c r="F435" s="415" t="str">
        <f t="shared" si="6"/>
        <v>Í1+*%È94Î</v>
      </c>
    </row>
    <row r="436" spans="1:6" ht="20.399999999999999">
      <c r="A436" s="403" t="s">
        <v>29622</v>
      </c>
      <c r="B436">
        <v>32800</v>
      </c>
      <c r="C436" t="s">
        <v>29623</v>
      </c>
      <c r="D436">
        <v>98</v>
      </c>
      <c r="E436" s="404">
        <v>171115448</v>
      </c>
      <c r="F436" s="415" t="str">
        <f t="shared" si="6"/>
        <v>Í1+/LÈ8rÎ</v>
      </c>
    </row>
    <row r="437" spans="1:6" ht="20.399999999999999">
      <c r="A437" s="403" t="s">
        <v>29624</v>
      </c>
      <c r="B437">
        <v>28000</v>
      </c>
      <c r="C437" t="s">
        <v>29625</v>
      </c>
      <c r="D437">
        <v>311</v>
      </c>
      <c r="E437" s="404">
        <v>171108469</v>
      </c>
      <c r="F437" s="415" t="str">
        <f t="shared" si="6"/>
        <v>Í1+(NÈ9kÎ</v>
      </c>
    </row>
    <row r="438" spans="1:6" ht="20.399999999999999">
      <c r="A438" s="403" t="s">
        <v>29626</v>
      </c>
      <c r="B438">
        <v>20000</v>
      </c>
      <c r="C438" t="s">
        <v>29627</v>
      </c>
      <c r="D438">
        <v>255</v>
      </c>
      <c r="E438" s="404">
        <v>171115587</v>
      </c>
      <c r="F438" s="415" t="str">
        <f t="shared" si="6"/>
        <v>Í1+/ZÈ7=Î</v>
      </c>
    </row>
    <row r="439" spans="1:6" ht="20.399999999999999">
      <c r="A439" s="403" t="s">
        <v>29628</v>
      </c>
      <c r="B439">
        <v>7200</v>
      </c>
      <c r="C439" t="s">
        <v>29629</v>
      </c>
      <c r="D439">
        <v>97</v>
      </c>
      <c r="E439" s="404">
        <v>171106103</v>
      </c>
      <c r="F439" s="415" t="str">
        <f t="shared" si="6"/>
        <v>Í1+&amp;*È3ÃÎ</v>
      </c>
    </row>
    <row r="440" spans="1:6" ht="20.399999999999999">
      <c r="A440" s="403" t="s">
        <v>29630</v>
      </c>
      <c r="B440">
        <v>26400</v>
      </c>
      <c r="C440" t="s">
        <v>29631</v>
      </c>
      <c r="D440">
        <v>321</v>
      </c>
      <c r="E440" s="404">
        <v>171108148</v>
      </c>
      <c r="F440" s="415" t="str">
        <f t="shared" si="6"/>
        <v>Í1+(.È8LÎ</v>
      </c>
    </row>
    <row r="441" spans="1:6" ht="20.399999999999999" hidden="1">
      <c r="A441" s="403" t="s">
        <v>29632</v>
      </c>
      <c r="B441">
        <v>4700</v>
      </c>
      <c r="C441" t="s">
        <v>29633</v>
      </c>
      <c r="D441">
        <v>578</v>
      </c>
      <c r="F441" s="415" t="e">
        <f t="shared" si="6"/>
        <v>#VALUE!</v>
      </c>
    </row>
    <row r="442" spans="1:6" ht="20.399999999999999">
      <c r="A442" s="403" t="s">
        <v>29634</v>
      </c>
      <c r="B442">
        <v>24800</v>
      </c>
      <c r="C442" t="s">
        <v>29635</v>
      </c>
      <c r="D442">
        <v>357</v>
      </c>
      <c r="E442" s="404">
        <v>171106399</v>
      </c>
      <c r="F442" s="415" t="str">
        <f t="shared" si="6"/>
        <v>Í1+&amp;GÈ9IÎ</v>
      </c>
    </row>
    <row r="443" spans="1:6" ht="20.399999999999999">
      <c r="A443" s="403" t="s">
        <v>16702</v>
      </c>
      <c r="B443">
        <v>13600</v>
      </c>
      <c r="C443" t="s">
        <v>29636</v>
      </c>
      <c r="D443">
        <v>4</v>
      </c>
      <c r="E443" s="404">
        <v>171106107</v>
      </c>
      <c r="F443" s="415" t="str">
        <f t="shared" si="6"/>
        <v>Í1+&amp;*È70Î</v>
      </c>
    </row>
    <row r="444" spans="1:6" ht="20.399999999999999" hidden="1">
      <c r="A444" s="403" t="s">
        <v>29637</v>
      </c>
      <c r="B444">
        <v>10400</v>
      </c>
      <c r="C444" t="s">
        <v>29638</v>
      </c>
      <c r="D444">
        <v>66</v>
      </c>
      <c r="F444" s="415" t="e">
        <f t="shared" si="6"/>
        <v>#VALUE!</v>
      </c>
    </row>
    <row r="445" spans="1:6" ht="20.399999999999999">
      <c r="A445" s="403" t="s">
        <v>29639</v>
      </c>
      <c r="B445">
        <v>18400</v>
      </c>
      <c r="C445" t="s">
        <v>29640</v>
      </c>
      <c r="D445">
        <v>474</v>
      </c>
      <c r="E445" s="404">
        <v>171113055</v>
      </c>
      <c r="F445" s="415" t="str">
        <f t="shared" si="6"/>
        <v>Í1+-%È5%Î</v>
      </c>
    </row>
    <row r="446" spans="1:6" ht="20.399999999999999">
      <c r="A446" s="403" t="s">
        <v>29641</v>
      </c>
      <c r="B446">
        <v>64800</v>
      </c>
      <c r="C446" t="s">
        <v>29642</v>
      </c>
      <c r="D446">
        <v>365</v>
      </c>
      <c r="E446" s="404">
        <v>171108062</v>
      </c>
      <c r="F446" s="415" t="str">
        <f t="shared" si="6"/>
        <v>Í1+(&amp;È2oÎ</v>
      </c>
    </row>
    <row r="447" spans="1:6" ht="20.399999999999999" hidden="1">
      <c r="A447" s="403" t="s">
        <v>29643</v>
      </c>
      <c r="B447">
        <v>8800</v>
      </c>
      <c r="C447" t="s">
        <v>29644</v>
      </c>
      <c r="D447">
        <v>532</v>
      </c>
      <c r="F447" s="415" t="e">
        <f t="shared" si="6"/>
        <v>#VALUE!</v>
      </c>
    </row>
    <row r="448" spans="1:6" ht="20.399999999999999">
      <c r="A448" s="403" t="s">
        <v>25526</v>
      </c>
      <c r="B448">
        <v>12000</v>
      </c>
      <c r="C448" t="s">
        <v>29645</v>
      </c>
      <c r="D448">
        <v>273</v>
      </c>
      <c r="E448" s="404">
        <v>171115602</v>
      </c>
      <c r="F448" s="415" t="str">
        <f t="shared" si="6"/>
        <v>Í1+/\È2'Î</v>
      </c>
    </row>
    <row r="449" spans="1:6" ht="20.399999999999999">
      <c r="A449" s="403" t="s">
        <v>29646</v>
      </c>
      <c r="B449">
        <v>29600</v>
      </c>
      <c r="C449" t="s">
        <v>29647</v>
      </c>
      <c r="D449">
        <v>203</v>
      </c>
      <c r="E449" s="404">
        <v>171111725</v>
      </c>
      <c r="F449" s="415" t="str">
        <f t="shared" si="6"/>
        <v>Í1++hÈ5]Î</v>
      </c>
    </row>
    <row r="450" spans="1:6" ht="20.399999999999999" hidden="1">
      <c r="A450" s="403" t="s">
        <v>29648</v>
      </c>
      <c r="B450">
        <v>15200</v>
      </c>
      <c r="C450" t="s">
        <v>29649</v>
      </c>
      <c r="D450">
        <v>329</v>
      </c>
      <c r="F450" s="415" t="e">
        <f t="shared" si="6"/>
        <v>#VALUE!</v>
      </c>
    </row>
    <row r="451" spans="1:6" ht="20.399999999999999">
      <c r="A451" s="403" t="s">
        <v>29650</v>
      </c>
      <c r="B451">
        <v>45600</v>
      </c>
      <c r="C451" t="s">
        <v>29651</v>
      </c>
      <c r="D451">
        <v>351</v>
      </c>
      <c r="E451" s="404">
        <v>171112946</v>
      </c>
      <c r="F451" s="415" t="str">
        <f t="shared" ref="F451:F514" si="7">Code128(E451)</f>
        <v>Í1+,~È6WÎ</v>
      </c>
    </row>
    <row r="452" spans="1:6" ht="20.399999999999999" hidden="1">
      <c r="A452" s="403" t="s">
        <v>29652</v>
      </c>
      <c r="B452">
        <v>55200</v>
      </c>
      <c r="C452" t="s">
        <v>29653</v>
      </c>
      <c r="D452">
        <v>558</v>
      </c>
      <c r="F452" s="415" t="e">
        <f t="shared" si="7"/>
        <v>#VALUE!</v>
      </c>
    </row>
    <row r="453" spans="1:6" ht="20.399999999999999">
      <c r="A453" s="403" t="s">
        <v>29654</v>
      </c>
      <c r="B453">
        <v>8800</v>
      </c>
      <c r="C453" t="s">
        <v>29655</v>
      </c>
      <c r="D453">
        <v>357</v>
      </c>
      <c r="E453" s="404">
        <v>171111519</v>
      </c>
      <c r="F453" s="415" t="str">
        <f t="shared" si="7"/>
        <v>Í1++SÈ9!Î</v>
      </c>
    </row>
    <row r="454" spans="1:6" ht="20.399999999999999" hidden="1">
      <c r="A454" s="403" t="s">
        <v>6037</v>
      </c>
      <c r="B454">
        <v>28000</v>
      </c>
      <c r="C454" t="s">
        <v>29656</v>
      </c>
      <c r="D454">
        <v>575</v>
      </c>
      <c r="F454" s="415" t="e">
        <f t="shared" si="7"/>
        <v>#VALUE!</v>
      </c>
    </row>
    <row r="455" spans="1:6" ht="20.399999999999999">
      <c r="A455" s="403" t="s">
        <v>29657</v>
      </c>
      <c r="B455">
        <v>50400</v>
      </c>
      <c r="C455" t="s">
        <v>29658</v>
      </c>
      <c r="D455">
        <v>452</v>
      </c>
      <c r="E455" s="404">
        <v>171113538</v>
      </c>
      <c r="F455" s="415" t="str">
        <f t="shared" si="7"/>
        <v>Í1+-UÈ8)Î</v>
      </c>
    </row>
    <row r="456" spans="1:6" ht="20.399999999999999" hidden="1">
      <c r="A456" s="403" t="s">
        <v>29659</v>
      </c>
      <c r="B456">
        <v>15200</v>
      </c>
      <c r="C456" t="s">
        <v>29660</v>
      </c>
      <c r="D456">
        <v>5</v>
      </c>
      <c r="F456" s="415" t="e">
        <f t="shared" si="7"/>
        <v>#VALUE!</v>
      </c>
    </row>
    <row r="457" spans="1:6" ht="20.399999999999999">
      <c r="A457" s="403" t="s">
        <v>29661</v>
      </c>
      <c r="B457">
        <v>39200</v>
      </c>
      <c r="C457" t="s">
        <v>29662</v>
      </c>
      <c r="D457">
        <v>95</v>
      </c>
      <c r="E457" s="404">
        <v>171112301</v>
      </c>
      <c r="F457" s="415" t="str">
        <f t="shared" si="7"/>
        <v>Í1+,&gt;È1nÎ</v>
      </c>
    </row>
    <row r="458" spans="1:6" ht="20.399999999999999" hidden="1">
      <c r="A458" s="403" t="s">
        <v>29663</v>
      </c>
      <c r="B458">
        <v>2100</v>
      </c>
      <c r="C458" t="s">
        <v>29664</v>
      </c>
      <c r="D458">
        <v>590</v>
      </c>
      <c r="F458" s="415" t="e">
        <f t="shared" si="7"/>
        <v>#VALUE!</v>
      </c>
    </row>
    <row r="459" spans="1:6" ht="20.399999999999999">
      <c r="A459" s="403" t="s">
        <v>29665</v>
      </c>
      <c r="B459">
        <v>12000</v>
      </c>
      <c r="C459" t="s">
        <v>29666</v>
      </c>
      <c r="D459">
        <v>371</v>
      </c>
      <c r="E459" s="404">
        <v>171112553</v>
      </c>
      <c r="F459" s="415" t="str">
        <f t="shared" si="7"/>
        <v>Í1+,WÈ3wÎ</v>
      </c>
    </row>
    <row r="460" spans="1:6" ht="20.399999999999999">
      <c r="A460" s="403" t="s">
        <v>29667</v>
      </c>
      <c r="B460">
        <v>12000</v>
      </c>
      <c r="C460" t="s">
        <v>29668</v>
      </c>
      <c r="D460">
        <v>193</v>
      </c>
      <c r="E460" s="404">
        <v>171112397</v>
      </c>
      <c r="F460" s="415" t="str">
        <f t="shared" si="7"/>
        <v>Í1+,GÈ7OÎ</v>
      </c>
    </row>
    <row r="461" spans="1:6" ht="20.399999999999999">
      <c r="A461" s="403" t="s">
        <v>29669</v>
      </c>
      <c r="B461">
        <v>34400</v>
      </c>
      <c r="C461" t="s">
        <v>29670</v>
      </c>
      <c r="D461">
        <v>442</v>
      </c>
      <c r="E461" s="404">
        <v>171115744</v>
      </c>
      <c r="F461" s="415" t="str">
        <f t="shared" si="7"/>
        <v>Í1+/jÈ4kÎ</v>
      </c>
    </row>
    <row r="462" spans="1:6" ht="20.399999999999999">
      <c r="A462" s="403" t="s">
        <v>29671</v>
      </c>
      <c r="B462">
        <v>32800</v>
      </c>
      <c r="C462" t="s">
        <v>29672</v>
      </c>
      <c r="D462">
        <v>332</v>
      </c>
      <c r="E462" s="404">
        <v>171112929</v>
      </c>
      <c r="F462" s="415" t="str">
        <f t="shared" si="7"/>
        <v>Í1+,|È9aÎ</v>
      </c>
    </row>
    <row r="463" spans="1:6" ht="20.399999999999999" hidden="1">
      <c r="A463" s="403" t="s">
        <v>29673</v>
      </c>
      <c r="B463">
        <v>20000</v>
      </c>
      <c r="C463" t="s">
        <v>29674</v>
      </c>
      <c r="D463">
        <v>212</v>
      </c>
      <c r="F463" s="415" t="e">
        <f t="shared" si="7"/>
        <v>#VALUE!</v>
      </c>
    </row>
    <row r="464" spans="1:6" ht="20.399999999999999" hidden="1">
      <c r="A464" s="403" t="s">
        <v>29675</v>
      </c>
      <c r="B464">
        <v>15200</v>
      </c>
      <c r="C464" t="s">
        <v>29676</v>
      </c>
      <c r="D464">
        <v>567</v>
      </c>
      <c r="F464" s="415" t="e">
        <f t="shared" si="7"/>
        <v>#VALUE!</v>
      </c>
    </row>
    <row r="465" spans="1:6" ht="20.399999999999999">
      <c r="A465" s="403" t="s">
        <v>29677</v>
      </c>
      <c r="B465">
        <v>116000</v>
      </c>
      <c r="C465" t="s">
        <v>29678</v>
      </c>
      <c r="D465">
        <v>342</v>
      </c>
      <c r="E465" s="404">
        <v>171113444</v>
      </c>
      <c r="F465" s="415" t="str">
        <f t="shared" si="7"/>
        <v>Í1+-LÈ4TÎ</v>
      </c>
    </row>
    <row r="466" spans="1:6" ht="20.399999999999999">
      <c r="A466" s="403" t="s">
        <v>29679</v>
      </c>
      <c r="B466">
        <v>87200</v>
      </c>
      <c r="C466" t="s">
        <v>29680</v>
      </c>
      <c r="D466">
        <v>451</v>
      </c>
      <c r="E466" s="404">
        <v>171111453</v>
      </c>
      <c r="F466" s="415" t="str">
        <f t="shared" si="7"/>
        <v>Í1++MÈ3LÎ</v>
      </c>
    </row>
    <row r="467" spans="1:6" ht="20.399999999999999" hidden="1">
      <c r="A467" s="403" t="s">
        <v>29681</v>
      </c>
      <c r="B467">
        <v>23200</v>
      </c>
      <c r="C467" t="s">
        <v>29682</v>
      </c>
      <c r="D467">
        <v>544</v>
      </c>
      <c r="F467" s="415" t="e">
        <f t="shared" si="7"/>
        <v>#VALUE!</v>
      </c>
    </row>
    <row r="468" spans="1:6" ht="20.399999999999999">
      <c r="A468" s="403" t="s">
        <v>29683</v>
      </c>
      <c r="B468">
        <v>122400</v>
      </c>
      <c r="C468" t="s">
        <v>29684</v>
      </c>
      <c r="D468">
        <v>241</v>
      </c>
      <c r="E468" s="404">
        <v>171115186</v>
      </c>
      <c r="F468" s="415" t="str">
        <f t="shared" si="7"/>
        <v>Í1+/2È6eÎ</v>
      </c>
    </row>
    <row r="469" spans="1:6" ht="20.399999999999999">
      <c r="A469" s="403" t="s">
        <v>29685</v>
      </c>
      <c r="B469">
        <v>165600</v>
      </c>
      <c r="C469" t="s">
        <v>29686</v>
      </c>
      <c r="D469">
        <v>228</v>
      </c>
      <c r="E469" s="404">
        <v>171116419</v>
      </c>
      <c r="F469" s="415" t="str">
        <f t="shared" si="7"/>
        <v>Í1+0IÈ9oÎ</v>
      </c>
    </row>
    <row r="470" spans="1:6" ht="20.399999999999999">
      <c r="A470" s="403" t="s">
        <v>29687</v>
      </c>
      <c r="B470">
        <v>37600</v>
      </c>
      <c r="C470" t="s">
        <v>29688</v>
      </c>
      <c r="D470">
        <v>198</v>
      </c>
      <c r="E470" s="404">
        <v>171109209</v>
      </c>
      <c r="F470" s="415" t="str">
        <f t="shared" si="7"/>
        <v>Í1+)4È9mÎ</v>
      </c>
    </row>
    <row r="471" spans="1:6" ht="20.399999999999999">
      <c r="A471" s="403" t="s">
        <v>29689</v>
      </c>
      <c r="B471">
        <v>23200</v>
      </c>
      <c r="C471" t="s">
        <v>29690</v>
      </c>
      <c r="D471">
        <v>449</v>
      </c>
      <c r="E471" s="404">
        <v>171105792</v>
      </c>
      <c r="F471" s="415" t="str">
        <f t="shared" si="7"/>
        <v>Í1+%oÈ2UÎ</v>
      </c>
    </row>
    <row r="472" spans="1:6" ht="20.399999999999999">
      <c r="A472" s="403" t="s">
        <v>29691</v>
      </c>
      <c r="B472">
        <v>60000</v>
      </c>
      <c r="C472" t="s">
        <v>29692</v>
      </c>
      <c r="D472">
        <v>152</v>
      </c>
      <c r="E472" s="404">
        <v>171110368</v>
      </c>
      <c r="F472" s="415" t="str">
        <f t="shared" si="7"/>
        <v>Í1+*DÈ8CÎ</v>
      </c>
    </row>
    <row r="473" spans="1:6" ht="20.399999999999999">
      <c r="A473" s="403" t="s">
        <v>29693</v>
      </c>
      <c r="B473">
        <v>8800</v>
      </c>
      <c r="C473" t="s">
        <v>29694</v>
      </c>
      <c r="D473">
        <v>349</v>
      </c>
      <c r="E473" s="404">
        <v>171112944</v>
      </c>
      <c r="F473" s="415" t="str">
        <f t="shared" si="7"/>
        <v>Í1+,~È4KÎ</v>
      </c>
    </row>
    <row r="474" spans="1:6" ht="20.399999999999999">
      <c r="A474" s="403" t="s">
        <v>29695</v>
      </c>
      <c r="B474">
        <v>8800</v>
      </c>
      <c r="C474" t="s">
        <v>29696</v>
      </c>
      <c r="D474">
        <v>223</v>
      </c>
      <c r="E474" s="404">
        <v>171113214</v>
      </c>
      <c r="F474" s="415" t="str">
        <f t="shared" si="7"/>
        <v>Í1+-5È4_Î</v>
      </c>
    </row>
    <row r="475" spans="1:6" ht="20.399999999999999">
      <c r="A475" s="403" t="s">
        <v>29697</v>
      </c>
      <c r="B475">
        <v>88800</v>
      </c>
      <c r="C475" t="s">
        <v>29698</v>
      </c>
      <c r="D475">
        <v>277</v>
      </c>
      <c r="E475" s="404">
        <v>171110089</v>
      </c>
      <c r="F475" s="415" t="str">
        <f t="shared" si="7"/>
        <v>Í1+*(È9@Î</v>
      </c>
    </row>
    <row r="476" spans="1:6" ht="20.399999999999999" hidden="1">
      <c r="A476" s="403" t="s">
        <v>29699</v>
      </c>
      <c r="B476">
        <v>13600</v>
      </c>
      <c r="C476" t="s">
        <v>29700</v>
      </c>
      <c r="D476">
        <v>144</v>
      </c>
      <c r="F476" s="415" t="e">
        <f t="shared" si="7"/>
        <v>#VALUE!</v>
      </c>
    </row>
    <row r="477" spans="1:6" ht="20.399999999999999" hidden="1">
      <c r="A477" s="403" t="s">
        <v>29701</v>
      </c>
      <c r="B477">
        <v>4700</v>
      </c>
      <c r="C477" t="s">
        <v>29702</v>
      </c>
      <c r="D477">
        <v>382</v>
      </c>
      <c r="F477" s="415" t="e">
        <f t="shared" si="7"/>
        <v>#VALUE!</v>
      </c>
    </row>
    <row r="478" spans="1:6" ht="20.399999999999999">
      <c r="A478" s="403" t="s">
        <v>29703</v>
      </c>
      <c r="B478">
        <v>39200</v>
      </c>
      <c r="C478" t="s">
        <v>29704</v>
      </c>
      <c r="D478">
        <v>245</v>
      </c>
      <c r="E478" s="404">
        <v>171110121</v>
      </c>
      <c r="F478" s="415" t="str">
        <f t="shared" si="7"/>
        <v>Í1+*,È1ÂÎ</v>
      </c>
    </row>
    <row r="479" spans="1:6" ht="20.399999999999999">
      <c r="A479" s="403" t="s">
        <v>29705</v>
      </c>
      <c r="B479">
        <v>39200</v>
      </c>
      <c r="C479" t="s">
        <v>29706</v>
      </c>
      <c r="D479">
        <v>204</v>
      </c>
      <c r="E479" s="404">
        <v>171110425</v>
      </c>
      <c r="F479" s="415" t="str">
        <f t="shared" si="7"/>
        <v>Í1+*JÈ5IÎ</v>
      </c>
    </row>
    <row r="480" spans="1:6" ht="20.399999999999999" hidden="1">
      <c r="A480" s="403" t="s">
        <v>29707</v>
      </c>
      <c r="B480">
        <v>10400</v>
      </c>
      <c r="C480" t="s">
        <v>29708</v>
      </c>
      <c r="D480">
        <v>95</v>
      </c>
      <c r="F480" s="415" t="e">
        <f t="shared" si="7"/>
        <v>#VALUE!</v>
      </c>
    </row>
    <row r="481" spans="1:6" ht="20.399999999999999">
      <c r="A481" s="403" t="s">
        <v>29709</v>
      </c>
      <c r="B481">
        <v>32800</v>
      </c>
      <c r="C481" t="s">
        <v>29710</v>
      </c>
      <c r="D481">
        <v>7</v>
      </c>
      <c r="E481" s="404">
        <v>171118838</v>
      </c>
      <c r="F481" s="415" t="str">
        <f t="shared" si="7"/>
        <v>Í1+2sÈ8IÎ</v>
      </c>
    </row>
    <row r="482" spans="1:6" ht="20.399999999999999">
      <c r="A482" s="403" t="s">
        <v>29711</v>
      </c>
      <c r="B482">
        <v>37600</v>
      </c>
      <c r="C482" t="s">
        <v>29712</v>
      </c>
      <c r="D482">
        <v>122</v>
      </c>
      <c r="E482" s="404">
        <v>171113531</v>
      </c>
      <c r="F482" s="415" t="str">
        <f t="shared" si="7"/>
        <v>Í1+-UÈ1fÎ</v>
      </c>
    </row>
    <row r="483" spans="1:6" ht="20.399999999999999" hidden="1">
      <c r="A483" s="403" t="s">
        <v>29713</v>
      </c>
      <c r="B483">
        <v>13600</v>
      </c>
      <c r="C483" t="s">
        <v>29714</v>
      </c>
      <c r="D483">
        <v>498</v>
      </c>
      <c r="F483" s="415" t="e">
        <f t="shared" si="7"/>
        <v>#VALUE!</v>
      </c>
    </row>
    <row r="484" spans="1:6" ht="20.399999999999999">
      <c r="A484" s="403" t="s">
        <v>29715</v>
      </c>
      <c r="B484">
        <v>39200</v>
      </c>
      <c r="C484" t="s">
        <v>29716</v>
      </c>
      <c r="D484">
        <v>230</v>
      </c>
      <c r="E484" s="404">
        <v>171112432</v>
      </c>
      <c r="F484" s="415" t="str">
        <f t="shared" si="7"/>
        <v>Í1+,KÈ2AÎ</v>
      </c>
    </row>
    <row r="485" spans="1:6" ht="20.399999999999999">
      <c r="A485" s="403" t="s">
        <v>29717</v>
      </c>
      <c r="B485">
        <v>16800</v>
      </c>
      <c r="C485" t="s">
        <v>29718</v>
      </c>
      <c r="D485">
        <v>248</v>
      </c>
      <c r="E485" s="404">
        <v>171107704</v>
      </c>
      <c r="F485" s="415" t="str">
        <f t="shared" si="7"/>
        <v>Í1+'fÈ4CÎ</v>
      </c>
    </row>
    <row r="486" spans="1:6" ht="20.399999999999999">
      <c r="A486" s="403" t="s">
        <v>29719</v>
      </c>
      <c r="B486">
        <v>7200</v>
      </c>
      <c r="C486" t="s">
        <v>29720</v>
      </c>
      <c r="D486">
        <v>172</v>
      </c>
      <c r="E486" s="404">
        <v>171112790</v>
      </c>
      <c r="F486" s="415" t="str">
        <f t="shared" si="7"/>
        <v>Í1+,oÈ0^Î</v>
      </c>
    </row>
    <row r="487" spans="1:6" ht="20.399999999999999" hidden="1">
      <c r="A487" s="403" t="s">
        <v>29721</v>
      </c>
      <c r="B487">
        <v>10400</v>
      </c>
      <c r="C487" t="s">
        <v>29722</v>
      </c>
      <c r="D487">
        <v>265</v>
      </c>
      <c r="F487" s="415" t="e">
        <f t="shared" si="7"/>
        <v>#VALUE!</v>
      </c>
    </row>
    <row r="488" spans="1:6" ht="20.399999999999999" hidden="1">
      <c r="A488" s="403" t="s">
        <v>29723</v>
      </c>
      <c r="B488">
        <v>32800</v>
      </c>
      <c r="C488" t="s">
        <v>29724</v>
      </c>
      <c r="D488">
        <v>594</v>
      </c>
      <c r="F488" s="415" t="e">
        <f t="shared" si="7"/>
        <v>#VALUE!</v>
      </c>
    </row>
    <row r="489" spans="1:6" ht="20.399999999999999">
      <c r="A489" s="403" t="s">
        <v>29725</v>
      </c>
      <c r="B489">
        <v>26400</v>
      </c>
      <c r="C489" t="s">
        <v>29726</v>
      </c>
      <c r="D489">
        <v>14</v>
      </c>
      <c r="E489" s="404">
        <v>171112657</v>
      </c>
      <c r="F489" s="415" t="str">
        <f t="shared" si="7"/>
        <v>Í1+,aÈ7PÎ</v>
      </c>
    </row>
    <row r="490" spans="1:6" ht="20.399999999999999">
      <c r="A490" s="403" t="s">
        <v>29727</v>
      </c>
      <c r="B490">
        <v>13600</v>
      </c>
      <c r="C490" t="s">
        <v>29728</v>
      </c>
      <c r="D490">
        <v>437</v>
      </c>
      <c r="E490" s="404">
        <v>171113477</v>
      </c>
      <c r="F490" s="415" t="str">
        <f t="shared" si="7"/>
        <v>Í1+-OÈ7rÎ</v>
      </c>
    </row>
    <row r="491" spans="1:6" ht="20.399999999999999" hidden="1">
      <c r="A491" s="403" t="s">
        <v>15977</v>
      </c>
      <c r="B491">
        <v>32800</v>
      </c>
      <c r="C491" t="s">
        <v>29729</v>
      </c>
      <c r="D491">
        <v>485</v>
      </c>
      <c r="F491" s="415" t="e">
        <f t="shared" si="7"/>
        <v>#VALUE!</v>
      </c>
    </row>
    <row r="492" spans="1:6" ht="20.399999999999999">
      <c r="A492" s="403" t="s">
        <v>29730</v>
      </c>
      <c r="B492">
        <v>23200</v>
      </c>
      <c r="C492" t="s">
        <v>29731</v>
      </c>
      <c r="D492">
        <v>215</v>
      </c>
      <c r="E492" s="404">
        <v>171107884</v>
      </c>
      <c r="F492" s="415" t="str">
        <f t="shared" si="7"/>
        <v>Í1+'xÈ4$Î</v>
      </c>
    </row>
    <row r="493" spans="1:6" ht="20.399999999999999">
      <c r="A493" s="403" t="s">
        <v>29732</v>
      </c>
      <c r="B493">
        <v>116000</v>
      </c>
      <c r="C493" t="s">
        <v>29733</v>
      </c>
      <c r="D493">
        <v>59</v>
      </c>
      <c r="E493" s="404">
        <v>171112692</v>
      </c>
      <c r="F493" s="415" t="str">
        <f t="shared" si="7"/>
        <v>Í1+,eÈ2BÎ</v>
      </c>
    </row>
    <row r="494" spans="1:6" ht="20.399999999999999" hidden="1">
      <c r="A494" s="403" t="s">
        <v>29734</v>
      </c>
      <c r="B494">
        <v>20000</v>
      </c>
      <c r="C494" t="s">
        <v>29735</v>
      </c>
      <c r="D494">
        <v>313</v>
      </c>
      <c r="F494" s="415" t="e">
        <f t="shared" si="7"/>
        <v>#VALUE!</v>
      </c>
    </row>
    <row r="495" spans="1:6" ht="20.399999999999999">
      <c r="A495" s="403" t="s">
        <v>29736</v>
      </c>
      <c r="B495">
        <v>32800</v>
      </c>
      <c r="C495" t="s">
        <v>29737</v>
      </c>
      <c r="D495">
        <v>395</v>
      </c>
      <c r="E495" s="404">
        <v>171112577</v>
      </c>
      <c r="F495" s="415" t="str">
        <f t="shared" si="7"/>
        <v>Í1+,YÈ70Î</v>
      </c>
    </row>
    <row r="496" spans="1:6" ht="20.399999999999999" hidden="1">
      <c r="A496" s="403" t="s">
        <v>29738</v>
      </c>
      <c r="B496">
        <v>26400</v>
      </c>
      <c r="C496" t="s">
        <v>29739</v>
      </c>
      <c r="D496">
        <v>536</v>
      </c>
      <c r="F496" s="415" t="e">
        <f t="shared" si="7"/>
        <v>#VALUE!</v>
      </c>
    </row>
    <row r="497" spans="1:6" ht="20.399999999999999">
      <c r="A497" s="403" t="s">
        <v>29740</v>
      </c>
      <c r="B497">
        <v>26400</v>
      </c>
      <c r="C497" t="s">
        <v>29741</v>
      </c>
      <c r="D497">
        <v>104</v>
      </c>
      <c r="E497" s="404">
        <v>171115454</v>
      </c>
      <c r="F497" s="415" t="str">
        <f t="shared" si="7"/>
        <v>Í1+/MÈ4^Î</v>
      </c>
    </row>
    <row r="498" spans="1:6" ht="20.399999999999999">
      <c r="A498" s="403" t="s">
        <v>29742</v>
      </c>
      <c r="B498">
        <v>26400</v>
      </c>
      <c r="C498" t="s">
        <v>29743</v>
      </c>
      <c r="D498">
        <v>368</v>
      </c>
      <c r="E498" s="404">
        <v>171112960</v>
      </c>
      <c r="F498" s="415" t="str">
        <f t="shared" si="7"/>
        <v>Í1+,ÄÈ0;Î</v>
      </c>
    </row>
    <row r="499" spans="1:6" ht="20.399999999999999" hidden="1">
      <c r="A499" s="403" t="s">
        <v>29744</v>
      </c>
      <c r="B499">
        <v>26400</v>
      </c>
      <c r="C499" t="s">
        <v>29745</v>
      </c>
      <c r="D499">
        <v>530</v>
      </c>
      <c r="F499" s="415" t="e">
        <f t="shared" si="7"/>
        <v>#VALUE!</v>
      </c>
    </row>
    <row r="500" spans="1:6" ht="20.399999999999999">
      <c r="A500" s="403" t="s">
        <v>28297</v>
      </c>
      <c r="B500">
        <v>4700</v>
      </c>
      <c r="C500" t="s">
        <v>29746</v>
      </c>
      <c r="D500">
        <v>137</v>
      </c>
      <c r="E500" s="404">
        <v>171106198</v>
      </c>
      <c r="F500" s="415" t="str">
        <f t="shared" si="7"/>
        <v>Í1+&amp;3È8ZÎ</v>
      </c>
    </row>
    <row r="501" spans="1:6" ht="20.399999999999999">
      <c r="A501" s="403" t="s">
        <v>29747</v>
      </c>
      <c r="B501">
        <v>20000</v>
      </c>
      <c r="C501" t="s">
        <v>29748</v>
      </c>
      <c r="D501">
        <v>259</v>
      </c>
      <c r="E501" s="404">
        <v>171116447</v>
      </c>
      <c r="F501" s="415" t="str">
        <f t="shared" si="7"/>
        <v>Í1+0LÈ7oÎ</v>
      </c>
    </row>
    <row r="502" spans="1:6" ht="20.399999999999999">
      <c r="A502" s="403" t="s">
        <v>29749</v>
      </c>
      <c r="B502">
        <v>20000</v>
      </c>
      <c r="C502" t="s">
        <v>29750</v>
      </c>
      <c r="D502">
        <v>254</v>
      </c>
      <c r="E502" s="404">
        <v>171113533</v>
      </c>
      <c r="F502" s="415" t="str">
        <f t="shared" si="7"/>
        <v>Í1+-UÈ3rÎ</v>
      </c>
    </row>
    <row r="503" spans="1:6" ht="20.399999999999999">
      <c r="A503" s="403" t="s">
        <v>29751</v>
      </c>
      <c r="B503">
        <v>8800</v>
      </c>
      <c r="C503" t="s">
        <v>29752</v>
      </c>
      <c r="D503">
        <v>176</v>
      </c>
      <c r="E503" s="404">
        <v>171112380</v>
      </c>
      <c r="F503" s="415" t="str">
        <f t="shared" si="7"/>
        <v>Í1+,FÈ0!Î</v>
      </c>
    </row>
    <row r="504" spans="1:6" ht="20.399999999999999" hidden="1">
      <c r="A504" s="403" t="s">
        <v>29753</v>
      </c>
      <c r="B504">
        <v>26400</v>
      </c>
      <c r="C504" t="s">
        <v>29754</v>
      </c>
      <c r="D504">
        <v>570</v>
      </c>
      <c r="F504" s="415" t="e">
        <f t="shared" si="7"/>
        <v>#VALUE!</v>
      </c>
    </row>
    <row r="505" spans="1:6" ht="20.399999999999999">
      <c r="A505" s="403" t="s">
        <v>29755</v>
      </c>
      <c r="B505">
        <v>45600</v>
      </c>
      <c r="C505" t="s">
        <v>29756</v>
      </c>
      <c r="D505">
        <v>378</v>
      </c>
      <c r="E505" s="404">
        <v>171111609</v>
      </c>
      <c r="F505" s="415" t="str">
        <f t="shared" si="7"/>
        <v>Í1++\È9EÎ</v>
      </c>
    </row>
    <row r="506" spans="1:6" ht="20.399999999999999" hidden="1">
      <c r="A506" s="403" t="s">
        <v>29757</v>
      </c>
      <c r="B506">
        <v>76000</v>
      </c>
      <c r="C506" t="s">
        <v>29758</v>
      </c>
      <c r="D506">
        <v>57</v>
      </c>
      <c r="F506" s="415" t="e">
        <f t="shared" si="7"/>
        <v>#VALUE!</v>
      </c>
    </row>
    <row r="507" spans="1:6" ht="20.399999999999999">
      <c r="A507" s="403" t="s">
        <v>29759</v>
      </c>
      <c r="B507">
        <v>154400</v>
      </c>
      <c r="C507" t="s">
        <v>29760</v>
      </c>
      <c r="D507">
        <v>263</v>
      </c>
      <c r="E507" s="404">
        <v>171105957</v>
      </c>
      <c r="F507" s="415" t="str">
        <f t="shared" si="7"/>
        <v>Í1+%ÃÈ7LÎ</v>
      </c>
    </row>
    <row r="508" spans="1:6" ht="20.399999999999999">
      <c r="A508" s="403" t="s">
        <v>29761</v>
      </c>
      <c r="B508">
        <v>13600</v>
      </c>
      <c r="C508" t="s">
        <v>29762</v>
      </c>
      <c r="D508">
        <v>59</v>
      </c>
      <c r="E508" s="404">
        <v>171113201</v>
      </c>
      <c r="F508" s="415" t="str">
        <f t="shared" si="7"/>
        <v>Í1+-4È1IÎ</v>
      </c>
    </row>
    <row r="509" spans="1:6" ht="20.399999999999999">
      <c r="A509" s="403" t="s">
        <v>29763</v>
      </c>
      <c r="B509">
        <v>3400</v>
      </c>
      <c r="C509" t="s">
        <v>29764</v>
      </c>
      <c r="D509">
        <v>263</v>
      </c>
      <c r="E509" s="404">
        <v>171112871</v>
      </c>
      <c r="F509" s="415" t="str">
        <f t="shared" si="7"/>
        <v>Í1+,wÈ1ÈÎ</v>
      </c>
    </row>
    <row r="510" spans="1:6" ht="20.399999999999999" hidden="1">
      <c r="A510" s="403" t="s">
        <v>29765</v>
      </c>
      <c r="B510">
        <v>23200</v>
      </c>
      <c r="C510" t="s">
        <v>29766</v>
      </c>
      <c r="D510">
        <v>547</v>
      </c>
      <c r="F510" s="415" t="e">
        <f t="shared" si="7"/>
        <v>#VALUE!</v>
      </c>
    </row>
    <row r="511" spans="1:6" ht="20.399999999999999">
      <c r="A511" s="403" t="s">
        <v>29767</v>
      </c>
      <c r="B511">
        <v>61600</v>
      </c>
      <c r="C511" t="s">
        <v>29768</v>
      </c>
      <c r="D511">
        <v>58</v>
      </c>
      <c r="E511" s="404">
        <v>171115417</v>
      </c>
      <c r="F511" s="415" t="str">
        <f t="shared" si="7"/>
        <v>Í1+/IÈ7`Î</v>
      </c>
    </row>
    <row r="512" spans="1:6" ht="20.399999999999999">
      <c r="A512" s="403" t="s">
        <v>29769</v>
      </c>
      <c r="B512">
        <v>92000</v>
      </c>
      <c r="C512" t="s">
        <v>29770</v>
      </c>
      <c r="D512">
        <v>244</v>
      </c>
      <c r="E512" s="404">
        <v>171107848</v>
      </c>
      <c r="F512" s="415" t="str">
        <f t="shared" si="7"/>
        <v>Í1+'tÈ8,Î</v>
      </c>
    </row>
    <row r="513" spans="1:6" ht="20.399999999999999">
      <c r="A513" s="403" t="s">
        <v>29771</v>
      </c>
      <c r="B513">
        <v>37600</v>
      </c>
      <c r="C513" t="s">
        <v>29772</v>
      </c>
      <c r="D513">
        <v>48</v>
      </c>
      <c r="E513" s="404">
        <v>171115408</v>
      </c>
      <c r="F513" s="415" t="str">
        <f t="shared" si="7"/>
        <v>Í1+/HÈ8bÎ</v>
      </c>
    </row>
    <row r="514" spans="1:6" ht="20.399999999999999">
      <c r="A514" s="403" t="s">
        <v>29773</v>
      </c>
      <c r="B514">
        <v>4700</v>
      </c>
      <c r="C514" t="s">
        <v>29774</v>
      </c>
      <c r="D514">
        <v>271</v>
      </c>
      <c r="E514" s="404">
        <v>171116456</v>
      </c>
      <c r="F514" s="415" t="str">
        <f t="shared" si="7"/>
        <v>Í1+0MÈ6mÎ</v>
      </c>
    </row>
    <row r="515" spans="1:6" ht="20.399999999999999">
      <c r="A515" s="403" t="s">
        <v>29775</v>
      </c>
      <c r="B515">
        <v>44000</v>
      </c>
      <c r="C515" t="s">
        <v>29776</v>
      </c>
      <c r="D515">
        <v>128</v>
      </c>
      <c r="E515" s="404">
        <v>171111445</v>
      </c>
      <c r="F515" s="415" t="str">
        <f t="shared" ref="F515:F578" si="8">Code128(E515)</f>
        <v>Í1++LÈ5TÎ</v>
      </c>
    </row>
    <row r="516" spans="1:6" ht="20.399999999999999" hidden="1">
      <c r="A516" s="403" t="s">
        <v>29777</v>
      </c>
      <c r="B516">
        <v>63200</v>
      </c>
      <c r="C516" t="s">
        <v>29778</v>
      </c>
      <c r="D516">
        <v>589</v>
      </c>
      <c r="F516" s="415" t="e">
        <f t="shared" si="8"/>
        <v>#VALUE!</v>
      </c>
    </row>
    <row r="517" spans="1:6" ht="20.399999999999999">
      <c r="A517" s="403" t="s">
        <v>29779</v>
      </c>
      <c r="B517">
        <v>232800</v>
      </c>
      <c r="C517" t="s">
        <v>29780</v>
      </c>
      <c r="D517">
        <v>21</v>
      </c>
      <c r="E517" s="404">
        <v>171105736</v>
      </c>
      <c r="F517" s="415" t="str">
        <f t="shared" si="8"/>
        <v>Í1+%iÈ6UÎ</v>
      </c>
    </row>
    <row r="518" spans="1:6" ht="20.399999999999999">
      <c r="A518" s="403" t="s">
        <v>29781</v>
      </c>
      <c r="B518">
        <v>3400</v>
      </c>
      <c r="C518" t="s">
        <v>29782</v>
      </c>
      <c r="D518">
        <v>406</v>
      </c>
      <c r="E518" s="404">
        <v>171110153</v>
      </c>
      <c r="F518" s="415" t="str">
        <f t="shared" si="8"/>
        <v>Í1+*/È38Î</v>
      </c>
    </row>
    <row r="519" spans="1:6" ht="20.399999999999999" hidden="1">
      <c r="A519" s="403" t="s">
        <v>29783</v>
      </c>
      <c r="B519">
        <v>4700</v>
      </c>
      <c r="C519" t="s">
        <v>29784</v>
      </c>
      <c r="D519">
        <v>523</v>
      </c>
      <c r="F519" s="415" t="e">
        <f t="shared" si="8"/>
        <v>#VALUE!</v>
      </c>
    </row>
    <row r="520" spans="1:6" ht="20.399999999999999" hidden="1">
      <c r="A520" s="403" t="s">
        <v>29785</v>
      </c>
      <c r="B520">
        <v>3400</v>
      </c>
      <c r="C520" t="s">
        <v>29786</v>
      </c>
      <c r="D520">
        <v>561</v>
      </c>
      <c r="F520" s="415" t="e">
        <f t="shared" si="8"/>
        <v>#VALUE!</v>
      </c>
    </row>
    <row r="521" spans="1:6" ht="20.399999999999999" hidden="1">
      <c r="A521" s="403" t="s">
        <v>29787</v>
      </c>
      <c r="B521">
        <v>16800</v>
      </c>
      <c r="C521" t="s">
        <v>29788</v>
      </c>
      <c r="D521">
        <v>297</v>
      </c>
      <c r="F521" s="415" t="e">
        <f t="shared" si="8"/>
        <v>#VALUE!</v>
      </c>
    </row>
    <row r="522" spans="1:6" ht="20.399999999999999">
      <c r="A522" s="403" t="s">
        <v>15796</v>
      </c>
      <c r="B522">
        <v>66400</v>
      </c>
      <c r="C522" t="s">
        <v>29789</v>
      </c>
      <c r="D522">
        <v>323</v>
      </c>
      <c r="E522" s="404">
        <v>171105770</v>
      </c>
      <c r="F522" s="415" t="str">
        <f t="shared" si="8"/>
        <v>Í1+%mÈ0AÎ</v>
      </c>
    </row>
    <row r="523" spans="1:6" ht="20.399999999999999">
      <c r="A523" s="403" t="s">
        <v>29790</v>
      </c>
      <c r="B523">
        <v>18400</v>
      </c>
      <c r="C523" t="s">
        <v>29791</v>
      </c>
      <c r="D523">
        <v>179</v>
      </c>
      <c r="E523" s="404">
        <v>171109473</v>
      </c>
      <c r="F523" s="415" t="str">
        <f t="shared" si="8"/>
        <v>Í1+)OÈ3NÎ</v>
      </c>
    </row>
    <row r="524" spans="1:6" ht="20.399999999999999">
      <c r="A524" s="403" t="s">
        <v>29792</v>
      </c>
      <c r="B524">
        <v>21600</v>
      </c>
      <c r="C524" t="s">
        <v>29793</v>
      </c>
      <c r="D524">
        <v>222</v>
      </c>
      <c r="E524" s="404">
        <v>171109474</v>
      </c>
      <c r="F524" s="415" t="str">
        <f t="shared" si="8"/>
        <v>Í1+)OÈ4TÎ</v>
      </c>
    </row>
    <row r="525" spans="1:6" ht="20.399999999999999">
      <c r="A525" s="403" t="s">
        <v>29794</v>
      </c>
      <c r="B525">
        <v>32800</v>
      </c>
      <c r="C525" t="s">
        <v>29795</v>
      </c>
      <c r="D525">
        <v>401</v>
      </c>
      <c r="E525" s="404">
        <v>171108090</v>
      </c>
      <c r="F525" s="415" t="str">
        <f t="shared" si="8"/>
        <v>Í1+()È0oÎ</v>
      </c>
    </row>
    <row r="526" spans="1:6" ht="20.399999999999999">
      <c r="A526" s="403" t="s">
        <v>29796</v>
      </c>
      <c r="B526">
        <v>13600</v>
      </c>
      <c r="C526" t="s">
        <v>29797</v>
      </c>
      <c r="D526">
        <v>417</v>
      </c>
      <c r="E526" s="404">
        <v>171113003</v>
      </c>
      <c r="F526" s="415" t="str">
        <f t="shared" si="8"/>
        <v>Í1+-ÂÈ3lÎ</v>
      </c>
    </row>
    <row r="527" spans="1:6" ht="20.399999999999999">
      <c r="A527" s="403" t="s">
        <v>29798</v>
      </c>
      <c r="B527">
        <v>28000</v>
      </c>
      <c r="C527" t="s">
        <v>29799</v>
      </c>
      <c r="D527">
        <v>383</v>
      </c>
      <c r="E527" s="404">
        <v>171113257</v>
      </c>
      <c r="F527" s="415" t="str">
        <f t="shared" si="8"/>
        <v>Í1+-9È7ÅÎ</v>
      </c>
    </row>
    <row r="528" spans="1:6" ht="20.399999999999999" hidden="1">
      <c r="A528" s="403" t="s">
        <v>29800</v>
      </c>
      <c r="B528">
        <v>39200</v>
      </c>
      <c r="C528" t="s">
        <v>29801</v>
      </c>
      <c r="D528">
        <v>581</v>
      </c>
      <c r="F528" s="415" t="e">
        <f t="shared" si="8"/>
        <v>#VALUE!</v>
      </c>
    </row>
    <row r="529" spans="1:6" ht="20.399999999999999" hidden="1">
      <c r="A529" s="403" t="s">
        <v>29802</v>
      </c>
      <c r="B529">
        <v>4700</v>
      </c>
      <c r="C529" t="s">
        <v>29803</v>
      </c>
      <c r="D529">
        <v>534</v>
      </c>
      <c r="F529" s="415" t="e">
        <f t="shared" si="8"/>
        <v>#VALUE!</v>
      </c>
    </row>
    <row r="530" spans="1:6" ht="20.399999999999999" hidden="1">
      <c r="A530" s="403" t="s">
        <v>29804</v>
      </c>
      <c r="B530">
        <v>21600</v>
      </c>
      <c r="C530" t="s">
        <v>29805</v>
      </c>
      <c r="D530">
        <v>555</v>
      </c>
      <c r="F530" s="415" t="e">
        <f t="shared" si="8"/>
        <v>#VALUE!</v>
      </c>
    </row>
    <row r="531" spans="1:6" ht="20.399999999999999">
      <c r="A531" s="403" t="s">
        <v>9348</v>
      </c>
      <c r="B531">
        <v>8800</v>
      </c>
      <c r="C531" t="s">
        <v>29806</v>
      </c>
      <c r="D531">
        <v>172</v>
      </c>
      <c r="E531" s="404">
        <v>171113488</v>
      </c>
      <c r="F531" s="415" t="str">
        <f t="shared" si="8"/>
        <v>Í1+-PÈ8|Î</v>
      </c>
    </row>
    <row r="532" spans="1:6" ht="20.399999999999999" hidden="1">
      <c r="A532" s="403" t="s">
        <v>29807</v>
      </c>
      <c r="B532">
        <v>136800</v>
      </c>
      <c r="C532" t="s">
        <v>29808</v>
      </c>
      <c r="D532">
        <v>251</v>
      </c>
      <c r="F532" s="415" t="e">
        <f t="shared" si="8"/>
        <v>#VALUE!</v>
      </c>
    </row>
    <row r="533" spans="1:6" ht="20.399999999999999">
      <c r="A533" s="403" t="s">
        <v>29809</v>
      </c>
      <c r="B533">
        <v>88800</v>
      </c>
      <c r="C533" t="s">
        <v>29810</v>
      </c>
      <c r="D533">
        <v>378</v>
      </c>
      <c r="E533" s="404">
        <v>171109107</v>
      </c>
      <c r="F533" s="415" t="str">
        <f t="shared" si="8"/>
        <v>Í1+)*È79Î</v>
      </c>
    </row>
    <row r="534" spans="1:6" ht="20.399999999999999">
      <c r="A534" s="403" t="s">
        <v>29811</v>
      </c>
      <c r="B534">
        <v>64800</v>
      </c>
      <c r="C534" t="s">
        <v>29812</v>
      </c>
      <c r="D534">
        <v>345</v>
      </c>
      <c r="E534" s="404">
        <v>171109165</v>
      </c>
      <c r="F534" s="415" t="str">
        <f t="shared" si="8"/>
        <v>Í1+)0È5EÎ</v>
      </c>
    </row>
    <row r="535" spans="1:6" ht="20.399999999999999">
      <c r="A535" s="403" t="s">
        <v>29813</v>
      </c>
      <c r="B535">
        <v>12000</v>
      </c>
      <c r="C535" t="s">
        <v>29814</v>
      </c>
      <c r="D535">
        <v>301</v>
      </c>
      <c r="E535" s="404">
        <v>171112905</v>
      </c>
      <c r="F535" s="415" t="str">
        <f t="shared" si="8"/>
        <v>Í1+,zÈ5AÎ</v>
      </c>
    </row>
    <row r="536" spans="1:6" ht="20.399999999999999" hidden="1">
      <c r="A536" s="403" t="s">
        <v>29815</v>
      </c>
      <c r="B536">
        <v>4700</v>
      </c>
      <c r="C536" t="s">
        <v>29816</v>
      </c>
      <c r="D536">
        <v>46</v>
      </c>
      <c r="F536" s="415" t="e">
        <f t="shared" si="8"/>
        <v>#VALUE!</v>
      </c>
    </row>
    <row r="537" spans="1:6" ht="20.399999999999999" hidden="1">
      <c r="A537" s="403" t="s">
        <v>29817</v>
      </c>
      <c r="B537">
        <v>10400</v>
      </c>
      <c r="C537" t="s">
        <v>29818</v>
      </c>
      <c r="D537">
        <v>45</v>
      </c>
      <c r="F537" s="415" t="e">
        <f t="shared" si="8"/>
        <v>#VALUE!</v>
      </c>
    </row>
    <row r="538" spans="1:6" ht="20.399999999999999" hidden="1">
      <c r="A538" s="403" t="s">
        <v>29819</v>
      </c>
      <c r="B538">
        <v>16800</v>
      </c>
      <c r="C538" t="s">
        <v>29820</v>
      </c>
      <c r="D538">
        <v>47</v>
      </c>
      <c r="F538" s="415" t="e">
        <f t="shared" si="8"/>
        <v>#VALUE!</v>
      </c>
    </row>
    <row r="539" spans="1:6" ht="20.399999999999999">
      <c r="A539" s="403" t="s">
        <v>29821</v>
      </c>
      <c r="B539">
        <v>269600</v>
      </c>
      <c r="C539" t="s">
        <v>29822</v>
      </c>
      <c r="D539">
        <v>419</v>
      </c>
      <c r="E539" s="404">
        <v>171113470</v>
      </c>
      <c r="F539" s="415" t="str">
        <f t="shared" si="8"/>
        <v>Í1+-OÈ0HÎ</v>
      </c>
    </row>
    <row r="540" spans="1:6" ht="20.399999999999999" hidden="1">
      <c r="A540" s="403" t="s">
        <v>14803</v>
      </c>
      <c r="B540">
        <v>7200</v>
      </c>
      <c r="C540" t="s">
        <v>29823</v>
      </c>
      <c r="D540">
        <v>583</v>
      </c>
      <c r="F540" s="415" t="e">
        <f t="shared" si="8"/>
        <v>#VALUE!</v>
      </c>
    </row>
    <row r="541" spans="1:6" ht="20.399999999999999" hidden="1">
      <c r="A541" s="403" t="s">
        <v>29824</v>
      </c>
      <c r="B541">
        <v>12000</v>
      </c>
      <c r="C541" t="s">
        <v>29825</v>
      </c>
      <c r="D541">
        <v>109</v>
      </c>
      <c r="F541" s="415" t="e">
        <f t="shared" si="8"/>
        <v>#VALUE!</v>
      </c>
    </row>
    <row r="542" spans="1:6" ht="20.399999999999999" hidden="1">
      <c r="A542" s="403" t="s">
        <v>29826</v>
      </c>
      <c r="B542">
        <v>24800</v>
      </c>
      <c r="C542" t="s">
        <v>29827</v>
      </c>
      <c r="D542">
        <v>239</v>
      </c>
      <c r="F542" s="415" t="e">
        <f t="shared" si="8"/>
        <v>#VALUE!</v>
      </c>
    </row>
    <row r="543" spans="1:6" ht="20.399999999999999">
      <c r="A543" s="403" t="s">
        <v>29828</v>
      </c>
      <c r="B543">
        <v>16800</v>
      </c>
      <c r="C543" t="s">
        <v>29829</v>
      </c>
      <c r="D543">
        <v>129</v>
      </c>
      <c r="E543" s="404">
        <v>171115475</v>
      </c>
      <c r="F543" s="415" t="str">
        <f t="shared" si="8"/>
        <v>Í1+/OÈ5lÎ</v>
      </c>
    </row>
    <row r="544" spans="1:6" ht="20.399999999999999">
      <c r="A544" s="403" t="s">
        <v>29830</v>
      </c>
      <c r="B544">
        <v>42400</v>
      </c>
      <c r="C544" t="s">
        <v>29831</v>
      </c>
      <c r="D544">
        <v>34</v>
      </c>
      <c r="E544" s="404">
        <v>171110226</v>
      </c>
      <c r="F544" s="415" t="str">
        <f t="shared" si="8"/>
        <v>Í1+*6È6fÎ</v>
      </c>
    </row>
    <row r="545" spans="1:6" ht="20.399999999999999">
      <c r="A545" s="403" t="s">
        <v>29832</v>
      </c>
      <c r="B545">
        <v>10400</v>
      </c>
      <c r="C545" t="s">
        <v>29833</v>
      </c>
      <c r="D545">
        <v>21</v>
      </c>
      <c r="E545" s="404">
        <v>171115386</v>
      </c>
      <c r="F545" s="415" t="str">
        <f t="shared" si="8"/>
        <v>Í1+/FÈ6NÎ</v>
      </c>
    </row>
    <row r="546" spans="1:6" ht="20.399999999999999">
      <c r="A546" s="403" t="s">
        <v>29834</v>
      </c>
      <c r="B546">
        <v>2100</v>
      </c>
      <c r="C546" t="s">
        <v>29835</v>
      </c>
      <c r="D546">
        <v>438</v>
      </c>
      <c r="E546" s="404">
        <v>171113022</v>
      </c>
      <c r="F546" s="415" t="str">
        <f t="shared" si="8"/>
        <v>Í1+-"È2nÎ</v>
      </c>
    </row>
    <row r="547" spans="1:6" ht="20.399999999999999" hidden="1">
      <c r="A547" s="403" t="s">
        <v>29836</v>
      </c>
      <c r="B547">
        <v>18400</v>
      </c>
      <c r="C547" t="s">
        <v>29837</v>
      </c>
      <c r="D547">
        <v>594</v>
      </c>
      <c r="F547" s="415" t="e">
        <f t="shared" si="8"/>
        <v>#VALUE!</v>
      </c>
    </row>
    <row r="548" spans="1:6" ht="20.399999999999999">
      <c r="A548" s="403" t="s">
        <v>29838</v>
      </c>
      <c r="B548">
        <v>4700</v>
      </c>
      <c r="C548" t="s">
        <v>29839</v>
      </c>
      <c r="D548">
        <v>15</v>
      </c>
      <c r="E548" s="404">
        <v>171115380</v>
      </c>
      <c r="F548" s="415" t="str">
        <f t="shared" si="8"/>
        <v>Í1+/FÈ0*Î</v>
      </c>
    </row>
    <row r="549" spans="1:6" ht="20.399999999999999">
      <c r="A549" s="403" t="s">
        <v>29840</v>
      </c>
      <c r="B549">
        <v>8800</v>
      </c>
      <c r="C549" t="s">
        <v>29841</v>
      </c>
      <c r="D549">
        <v>59</v>
      </c>
      <c r="E549" s="404">
        <v>171115418</v>
      </c>
      <c r="F549" s="415" t="str">
        <f t="shared" si="8"/>
        <v>Í1+/IÈ8fÎ</v>
      </c>
    </row>
    <row r="550" spans="1:6" ht="20.399999999999999">
      <c r="A550" s="403" t="s">
        <v>29842</v>
      </c>
      <c r="B550">
        <v>8800</v>
      </c>
      <c r="C550" t="s">
        <v>29843</v>
      </c>
      <c r="D550">
        <v>270</v>
      </c>
      <c r="E550" s="404">
        <v>171116455</v>
      </c>
      <c r="F550" s="415" t="str">
        <f t="shared" si="8"/>
        <v>Í1+0MÈ5gÎ</v>
      </c>
    </row>
    <row r="551" spans="1:6" ht="20.399999999999999">
      <c r="A551" s="403" t="s">
        <v>29844</v>
      </c>
      <c r="B551">
        <v>58400</v>
      </c>
      <c r="C551" t="s">
        <v>29845</v>
      </c>
      <c r="D551">
        <v>354</v>
      </c>
      <c r="E551" s="404">
        <v>171108180</v>
      </c>
      <c r="F551" s="415" t="str">
        <f t="shared" si="8"/>
        <v>Í1+(2È0,Î</v>
      </c>
    </row>
    <row r="552" spans="1:6" ht="20.399999999999999" hidden="1">
      <c r="A552" s="403" t="s">
        <v>29846</v>
      </c>
      <c r="B552">
        <v>45600</v>
      </c>
      <c r="C552" t="s">
        <v>29847</v>
      </c>
      <c r="D552">
        <v>549</v>
      </c>
      <c r="F552" s="415" t="e">
        <f t="shared" si="8"/>
        <v>#VALUE!</v>
      </c>
    </row>
    <row r="553" spans="1:6" ht="20.399999999999999">
      <c r="A553" s="403" t="s">
        <v>29848</v>
      </c>
      <c r="B553">
        <v>16800</v>
      </c>
      <c r="C553" t="s">
        <v>29849</v>
      </c>
      <c r="D553">
        <v>80</v>
      </c>
      <c r="E553" s="404">
        <v>171115433</v>
      </c>
      <c r="F553" s="415" t="str">
        <f t="shared" si="8"/>
        <v>Í1+/KÈ3PÎ</v>
      </c>
    </row>
    <row r="554" spans="1:6" ht="20.399999999999999">
      <c r="A554" s="403" t="s">
        <v>29850</v>
      </c>
      <c r="B554">
        <v>18400</v>
      </c>
      <c r="C554" t="s">
        <v>29851</v>
      </c>
      <c r="D554">
        <v>5</v>
      </c>
      <c r="E554" s="404">
        <v>171111708</v>
      </c>
      <c r="F554" s="415" t="str">
        <f t="shared" si="8"/>
        <v>Í1++fÈ8gÎ</v>
      </c>
    </row>
    <row r="555" spans="1:6" ht="20.399999999999999">
      <c r="A555" s="403" t="s">
        <v>29852</v>
      </c>
      <c r="B555">
        <v>7200</v>
      </c>
      <c r="C555" t="s">
        <v>29853</v>
      </c>
      <c r="D555">
        <v>450</v>
      </c>
      <c r="E555" s="404">
        <v>171113548</v>
      </c>
      <c r="F555" s="415" t="str">
        <f t="shared" si="8"/>
        <v>Í1+-VÈ8-Î</v>
      </c>
    </row>
    <row r="556" spans="1:6" ht="20.399999999999999">
      <c r="A556" s="403" t="s">
        <v>17906</v>
      </c>
      <c r="B556">
        <v>23200</v>
      </c>
      <c r="C556" t="s">
        <v>29854</v>
      </c>
      <c r="D556">
        <v>38</v>
      </c>
      <c r="E556" s="404">
        <v>171113252</v>
      </c>
      <c r="F556" s="415" t="str">
        <f t="shared" si="8"/>
        <v>Í1+-9È2cÎ</v>
      </c>
    </row>
    <row r="557" spans="1:6" ht="20.399999999999999" hidden="1">
      <c r="A557" s="403" t="s">
        <v>29855</v>
      </c>
      <c r="B557">
        <v>13600</v>
      </c>
      <c r="C557" t="s">
        <v>29856</v>
      </c>
      <c r="D557">
        <v>570</v>
      </c>
      <c r="F557" s="415" t="e">
        <f t="shared" si="8"/>
        <v>#VALUE!</v>
      </c>
    </row>
    <row r="558" spans="1:6" ht="20.399999999999999" hidden="1">
      <c r="A558" s="403" t="s">
        <v>29857</v>
      </c>
      <c r="B558">
        <v>3400</v>
      </c>
      <c r="C558" t="s">
        <v>29858</v>
      </c>
      <c r="D558">
        <v>551</v>
      </c>
      <c r="F558" s="415" t="e">
        <f t="shared" si="8"/>
        <v>#VALUE!</v>
      </c>
    </row>
    <row r="559" spans="1:6" ht="20.399999999999999">
      <c r="A559" s="403" t="s">
        <v>29859</v>
      </c>
      <c r="B559">
        <v>16800</v>
      </c>
      <c r="C559" t="s">
        <v>29860</v>
      </c>
      <c r="D559">
        <v>37</v>
      </c>
      <c r="E559" s="404">
        <v>171113253</v>
      </c>
      <c r="F559" s="415" t="str">
        <f t="shared" si="8"/>
        <v>Í1+-9È3iÎ</v>
      </c>
    </row>
    <row r="560" spans="1:6" ht="20.399999999999999">
      <c r="A560" s="403" t="s">
        <v>29861</v>
      </c>
      <c r="B560">
        <v>10400</v>
      </c>
      <c r="C560" t="s">
        <v>29862</v>
      </c>
      <c r="D560">
        <v>173</v>
      </c>
      <c r="E560" s="404">
        <v>171113491</v>
      </c>
      <c r="F560" s="415" t="str">
        <f t="shared" si="8"/>
        <v>Í1+-QÈ1VÎ</v>
      </c>
    </row>
    <row r="561" spans="1:6" ht="20.399999999999999">
      <c r="A561" s="403" t="s">
        <v>29863</v>
      </c>
      <c r="B561">
        <v>244000</v>
      </c>
      <c r="C561" t="s">
        <v>29864</v>
      </c>
      <c r="D561">
        <v>260</v>
      </c>
      <c r="E561" s="404">
        <v>171113185</v>
      </c>
      <c r="F561" s="415" t="str">
        <f t="shared" si="8"/>
        <v>Í1+-2È5YÎ</v>
      </c>
    </row>
    <row r="562" spans="1:6" ht="20.399999999999999">
      <c r="A562" s="403" t="s">
        <v>29865</v>
      </c>
      <c r="B562">
        <v>3400</v>
      </c>
      <c r="C562" t="s">
        <v>29866</v>
      </c>
      <c r="D562">
        <v>160</v>
      </c>
      <c r="E562" s="404">
        <v>171116355</v>
      </c>
      <c r="F562" s="415" t="str">
        <f t="shared" si="8"/>
        <v>Í1+0CÈ5?Î</v>
      </c>
    </row>
    <row r="563" spans="1:6" ht="20.399999999999999">
      <c r="A563" s="403" t="s">
        <v>29867</v>
      </c>
      <c r="B563">
        <v>4700</v>
      </c>
      <c r="C563" t="s">
        <v>29868</v>
      </c>
      <c r="D563">
        <v>249</v>
      </c>
      <c r="E563" s="404">
        <v>171119038</v>
      </c>
      <c r="F563" s="415" t="str">
        <f t="shared" si="8"/>
        <v>Í1+3#È8AÎ</v>
      </c>
    </row>
    <row r="564" spans="1:6" ht="20.399999999999999">
      <c r="A564" s="403" t="s">
        <v>29869</v>
      </c>
      <c r="B564">
        <v>8800</v>
      </c>
      <c r="C564" t="s">
        <v>29870</v>
      </c>
      <c r="D564">
        <v>151</v>
      </c>
      <c r="E564" s="404">
        <v>171116346</v>
      </c>
      <c r="F564" s="415" t="str">
        <f t="shared" si="8"/>
        <v>Í1+0BÈ6AÎ</v>
      </c>
    </row>
    <row r="565" spans="1:6" ht="20.399999999999999">
      <c r="A565" s="403" t="s">
        <v>4709</v>
      </c>
      <c r="B565">
        <v>3400</v>
      </c>
      <c r="C565" t="s">
        <v>29871</v>
      </c>
      <c r="D565">
        <v>132</v>
      </c>
      <c r="E565" s="404">
        <v>171113232</v>
      </c>
      <c r="F565" s="415" t="str">
        <f t="shared" si="8"/>
        <v>Í1+-7È2[Î</v>
      </c>
    </row>
    <row r="566" spans="1:6" ht="20.399999999999999">
      <c r="A566" s="403" t="s">
        <v>29872</v>
      </c>
      <c r="B566">
        <v>28000</v>
      </c>
      <c r="C566" t="s">
        <v>29873</v>
      </c>
      <c r="D566">
        <v>451</v>
      </c>
      <c r="E566" s="404">
        <v>171113034</v>
      </c>
      <c r="F566" s="415" t="str">
        <f t="shared" si="8"/>
        <v>Í1+-#È4~Î</v>
      </c>
    </row>
    <row r="567" spans="1:6" ht="20.399999999999999">
      <c r="A567" s="403" t="s">
        <v>29874</v>
      </c>
      <c r="B567">
        <v>13600</v>
      </c>
      <c r="C567" t="s">
        <v>29875</v>
      </c>
      <c r="D567">
        <v>122</v>
      </c>
      <c r="E567" s="404">
        <v>171111407</v>
      </c>
      <c r="F567" s="415" t="str">
        <f t="shared" si="8"/>
        <v>Í1++HÈ7PÎ</v>
      </c>
    </row>
    <row r="568" spans="1:6" ht="20.399999999999999">
      <c r="A568" s="403" t="s">
        <v>29876</v>
      </c>
      <c r="B568">
        <v>13600</v>
      </c>
      <c r="C568" t="s">
        <v>29877</v>
      </c>
      <c r="D568">
        <v>383</v>
      </c>
      <c r="E568" s="404">
        <v>171115699</v>
      </c>
      <c r="F568" s="415" t="str">
        <f t="shared" si="8"/>
        <v>Í1+/eÈ9uÎ</v>
      </c>
    </row>
    <row r="569" spans="1:6" ht="20.399999999999999">
      <c r="A569" s="403" t="s">
        <v>29878</v>
      </c>
      <c r="B569">
        <v>7200</v>
      </c>
      <c r="C569" t="s">
        <v>29879</v>
      </c>
      <c r="D569">
        <v>349</v>
      </c>
      <c r="E569" s="404">
        <v>171113448</v>
      </c>
      <c r="F569" s="415" t="str">
        <f t="shared" si="8"/>
        <v>Í1+-LÈ8lÎ</v>
      </c>
    </row>
    <row r="570" spans="1:6" ht="20.399999999999999">
      <c r="A570" s="403" t="s">
        <v>29880</v>
      </c>
      <c r="B570">
        <v>24800</v>
      </c>
      <c r="C570" t="s">
        <v>29881</v>
      </c>
      <c r="D570">
        <v>256</v>
      </c>
      <c r="E570" s="404">
        <v>171116444</v>
      </c>
      <c r="F570" s="415" t="str">
        <f t="shared" si="8"/>
        <v>Í1+0LÈ4]Î</v>
      </c>
    </row>
    <row r="571" spans="1:6" ht="20.399999999999999">
      <c r="A571" s="403" t="s">
        <v>26846</v>
      </c>
      <c r="B571">
        <v>28000</v>
      </c>
      <c r="C571" t="s">
        <v>29882</v>
      </c>
      <c r="D571">
        <v>13</v>
      </c>
      <c r="E571" s="404">
        <v>171113241</v>
      </c>
      <c r="F571" s="415" t="str">
        <f t="shared" si="8"/>
        <v>Í1+-8È1YÎ</v>
      </c>
    </row>
    <row r="572" spans="1:6" ht="20.399999999999999">
      <c r="A572" s="403" t="s">
        <v>29883</v>
      </c>
      <c r="B572">
        <v>13600</v>
      </c>
      <c r="C572" t="s">
        <v>29884</v>
      </c>
      <c r="D572">
        <v>430</v>
      </c>
      <c r="E572" s="404">
        <v>171116599</v>
      </c>
      <c r="F572" s="415" t="str">
        <f t="shared" si="8"/>
        <v>Í1+0[È9PÎ</v>
      </c>
    </row>
    <row r="573" spans="1:6" ht="20.399999999999999" hidden="1">
      <c r="A573" s="403" t="s">
        <v>29885</v>
      </c>
      <c r="B573">
        <v>20000</v>
      </c>
      <c r="C573" t="s">
        <v>29886</v>
      </c>
      <c r="D573">
        <v>96</v>
      </c>
      <c r="F573" s="415" t="e">
        <f t="shared" si="8"/>
        <v>#VALUE!</v>
      </c>
    </row>
    <row r="574" spans="1:6" ht="20.399999999999999">
      <c r="A574" s="403" t="s">
        <v>29887</v>
      </c>
      <c r="B574">
        <v>20000</v>
      </c>
      <c r="C574" t="s">
        <v>29888</v>
      </c>
      <c r="D574">
        <v>61</v>
      </c>
      <c r="E574" s="404">
        <v>171112693</v>
      </c>
      <c r="F574" s="415" t="str">
        <f t="shared" si="8"/>
        <v>Í1+,eÈ3HÎ</v>
      </c>
    </row>
    <row r="575" spans="1:6" ht="20.399999999999999" hidden="1">
      <c r="A575" s="403" t="s">
        <v>29889</v>
      </c>
      <c r="B575">
        <v>13600</v>
      </c>
      <c r="C575" t="s">
        <v>29890</v>
      </c>
      <c r="D575">
        <v>293</v>
      </c>
      <c r="F575" s="415" t="e">
        <f t="shared" si="8"/>
        <v>#VALUE!</v>
      </c>
    </row>
    <row r="576" spans="1:6" ht="20.399999999999999" hidden="1">
      <c r="A576" s="403" t="s">
        <v>29891</v>
      </c>
      <c r="B576">
        <v>31200</v>
      </c>
      <c r="C576" t="s">
        <v>29892</v>
      </c>
      <c r="D576">
        <v>473</v>
      </c>
      <c r="F576" s="415" t="e">
        <f t="shared" si="8"/>
        <v>#VALUE!</v>
      </c>
    </row>
    <row r="577" spans="1:6" ht="20.399999999999999">
      <c r="A577" s="403" t="s">
        <v>29893</v>
      </c>
      <c r="B577">
        <v>28000</v>
      </c>
      <c r="C577" t="s">
        <v>29894</v>
      </c>
      <c r="D577">
        <v>313</v>
      </c>
      <c r="E577" s="404">
        <v>171109198</v>
      </c>
      <c r="F577" s="415" t="str">
        <f t="shared" si="8"/>
        <v>Í1+)3È8cÎ</v>
      </c>
    </row>
    <row r="578" spans="1:6" ht="20.399999999999999">
      <c r="A578" s="403" t="s">
        <v>29895</v>
      </c>
      <c r="B578">
        <v>10400</v>
      </c>
      <c r="C578" t="s">
        <v>29896</v>
      </c>
      <c r="D578">
        <v>184</v>
      </c>
      <c r="E578" s="404">
        <v>171110413</v>
      </c>
      <c r="F578" s="415" t="str">
        <f t="shared" si="8"/>
        <v>Í1+*IÈ39Î</v>
      </c>
    </row>
    <row r="579" spans="1:6" ht="20.399999999999999">
      <c r="A579" s="403" t="s">
        <v>29897</v>
      </c>
      <c r="B579">
        <v>69600</v>
      </c>
      <c r="C579" t="s">
        <v>29898</v>
      </c>
      <c r="D579">
        <v>355</v>
      </c>
      <c r="E579" s="404">
        <v>171112950</v>
      </c>
      <c r="F579" s="415" t="str">
        <f t="shared" ref="F579:F642" si="9">Code128(E579)</f>
        <v>Í1+,ÃÈ07Î</v>
      </c>
    </row>
    <row r="580" spans="1:6" ht="20.399999999999999" hidden="1">
      <c r="A580" s="403" t="s">
        <v>29899</v>
      </c>
      <c r="B580">
        <v>10400</v>
      </c>
      <c r="C580" t="s">
        <v>29900</v>
      </c>
      <c r="D580">
        <v>510</v>
      </c>
      <c r="F580" s="415" t="e">
        <f t="shared" si="9"/>
        <v>#VALUE!</v>
      </c>
    </row>
    <row r="581" spans="1:6" ht="20.399999999999999">
      <c r="A581" s="403" t="s">
        <v>29901</v>
      </c>
      <c r="B581">
        <v>24800</v>
      </c>
      <c r="C581" t="s">
        <v>29902</v>
      </c>
      <c r="D581">
        <v>116</v>
      </c>
      <c r="E581" s="404">
        <v>171108342</v>
      </c>
      <c r="F581" s="415" t="str">
        <f t="shared" si="9"/>
        <v>Í1+(BÈ2xÎ</v>
      </c>
    </row>
    <row r="582" spans="1:6" ht="20.399999999999999" hidden="1">
      <c r="A582" s="403" t="s">
        <v>29903</v>
      </c>
      <c r="B582">
        <v>31200</v>
      </c>
      <c r="C582" t="s">
        <v>29904</v>
      </c>
      <c r="D582">
        <v>522</v>
      </c>
      <c r="F582" s="415" t="e">
        <f t="shared" si="9"/>
        <v>#VALUE!</v>
      </c>
    </row>
    <row r="583" spans="1:6" ht="20.399999999999999">
      <c r="A583" s="403" t="s">
        <v>29905</v>
      </c>
      <c r="B583">
        <v>3400</v>
      </c>
      <c r="C583" t="s">
        <v>29906</v>
      </c>
      <c r="D583">
        <v>276</v>
      </c>
      <c r="E583" s="404">
        <v>171112883</v>
      </c>
      <c r="F583" s="415" t="str">
        <f t="shared" si="9"/>
        <v>Í1+,xÈ3-Î</v>
      </c>
    </row>
    <row r="584" spans="1:6" ht="20.399999999999999">
      <c r="A584" s="403" t="s">
        <v>29907</v>
      </c>
      <c r="B584">
        <v>39200</v>
      </c>
      <c r="C584" t="s">
        <v>29908</v>
      </c>
      <c r="D584">
        <v>275</v>
      </c>
      <c r="E584" s="404">
        <v>171112882</v>
      </c>
      <c r="F584" s="415" t="str">
        <f t="shared" si="9"/>
        <v>Í1+,xÈ2'Î</v>
      </c>
    </row>
    <row r="585" spans="1:6" ht="20.399999999999999">
      <c r="A585" s="403" t="s">
        <v>29909</v>
      </c>
      <c r="B585">
        <v>28000</v>
      </c>
      <c r="C585" t="s">
        <v>29910</v>
      </c>
      <c r="D585">
        <v>229</v>
      </c>
      <c r="E585" s="404">
        <v>171113487</v>
      </c>
      <c r="F585" s="415" t="str">
        <f t="shared" si="9"/>
        <v>Í1+-PÈ7vÎ</v>
      </c>
    </row>
    <row r="586" spans="1:6" ht="20.399999999999999">
      <c r="A586" s="403" t="s">
        <v>29911</v>
      </c>
      <c r="B586">
        <v>12000</v>
      </c>
      <c r="C586" t="s">
        <v>29912</v>
      </c>
      <c r="D586">
        <v>183</v>
      </c>
      <c r="E586" s="404">
        <v>171112387</v>
      </c>
      <c r="F586" s="415" t="str">
        <f t="shared" si="9"/>
        <v>Í1+,FÈ7KÎ</v>
      </c>
    </row>
    <row r="587" spans="1:6" ht="20.399999999999999">
      <c r="A587" s="403" t="s">
        <v>29913</v>
      </c>
      <c r="B587">
        <v>15200</v>
      </c>
      <c r="C587" t="s">
        <v>29914</v>
      </c>
      <c r="D587">
        <v>136</v>
      </c>
      <c r="E587" s="404">
        <v>171112758</v>
      </c>
      <c r="F587" s="415" t="str">
        <f t="shared" si="9"/>
        <v>Í1+,kÈ8~Î</v>
      </c>
    </row>
    <row r="588" spans="1:6" ht="20.399999999999999">
      <c r="A588" s="403" t="s">
        <v>29915</v>
      </c>
      <c r="B588">
        <v>21600</v>
      </c>
      <c r="C588" t="s">
        <v>29916</v>
      </c>
      <c r="D588">
        <v>250</v>
      </c>
      <c r="E588" s="404">
        <v>171112860</v>
      </c>
      <c r="F588" s="415" t="str">
        <f t="shared" si="9"/>
        <v>Í1+,vÈ0zÎ</v>
      </c>
    </row>
    <row r="589" spans="1:6" ht="20.399999999999999">
      <c r="A589" s="403" t="s">
        <v>29917</v>
      </c>
      <c r="B589">
        <v>8800</v>
      </c>
      <c r="C589" t="s">
        <v>29918</v>
      </c>
      <c r="D589">
        <v>66</v>
      </c>
      <c r="E589" s="404">
        <v>171115424</v>
      </c>
      <c r="F589" s="415" t="str">
        <f t="shared" si="9"/>
        <v>Í1+/JÈ4RÎ</v>
      </c>
    </row>
    <row r="590" spans="1:6" ht="20.399999999999999">
      <c r="A590" s="403" t="s">
        <v>29919</v>
      </c>
      <c r="B590">
        <v>10400</v>
      </c>
      <c r="C590" t="s">
        <v>29920</v>
      </c>
      <c r="D590">
        <v>387</v>
      </c>
      <c r="E590" s="404">
        <v>171116559</v>
      </c>
      <c r="F590" s="415" t="str">
        <f t="shared" si="9"/>
        <v>Í1+0WÈ9@Î</v>
      </c>
    </row>
    <row r="591" spans="1:6" ht="20.399999999999999">
      <c r="A591" s="403" t="s">
        <v>29921</v>
      </c>
      <c r="B591">
        <v>13600</v>
      </c>
      <c r="C591" t="s">
        <v>29922</v>
      </c>
      <c r="D591">
        <v>127</v>
      </c>
      <c r="E591" s="404">
        <v>171115093</v>
      </c>
      <c r="F591" s="415" t="str">
        <f t="shared" si="9"/>
        <v>Í1+/)È3/Î</v>
      </c>
    </row>
    <row r="592" spans="1:6" ht="20.399999999999999">
      <c r="A592" s="403" t="s">
        <v>29923</v>
      </c>
      <c r="B592">
        <v>7200</v>
      </c>
      <c r="C592" t="s">
        <v>29924</v>
      </c>
      <c r="D592">
        <v>210</v>
      </c>
      <c r="E592" s="404">
        <v>171115162</v>
      </c>
      <c r="F592" s="415" t="str">
        <f t="shared" si="9"/>
        <v>Í1+/0È2EÎ</v>
      </c>
    </row>
    <row r="593" spans="1:6" ht="20.399999999999999">
      <c r="A593" s="403" t="s">
        <v>29925</v>
      </c>
      <c r="B593">
        <v>34400</v>
      </c>
      <c r="C593" t="s">
        <v>29926</v>
      </c>
      <c r="D593">
        <v>319</v>
      </c>
      <c r="E593" s="404">
        <v>171112508</v>
      </c>
      <c r="F593" s="415" t="str">
        <f t="shared" si="9"/>
        <v>Í1+,RÈ8ÅÎ</v>
      </c>
    </row>
    <row r="594" spans="1:6" ht="20.399999999999999">
      <c r="A594" s="403" t="s">
        <v>29927</v>
      </c>
      <c r="B594">
        <v>23200</v>
      </c>
      <c r="C594" t="s">
        <v>29928</v>
      </c>
      <c r="D594">
        <v>140</v>
      </c>
      <c r="E594" s="404">
        <v>171115484</v>
      </c>
      <c r="F594" s="415" t="str">
        <f t="shared" si="9"/>
        <v>Í1+/PÈ4jÎ</v>
      </c>
    </row>
    <row r="595" spans="1:6" ht="20.399999999999999">
      <c r="A595" s="403" t="s">
        <v>29929</v>
      </c>
      <c r="B595">
        <v>4700</v>
      </c>
      <c r="C595" t="s">
        <v>29930</v>
      </c>
      <c r="D595">
        <v>32</v>
      </c>
      <c r="E595" s="404">
        <v>171115004</v>
      </c>
      <c r="F595" s="415" t="str">
        <f t="shared" si="9"/>
        <v>Í1+/ÂÈ4xÎ</v>
      </c>
    </row>
    <row r="596" spans="1:6" ht="20.399999999999999">
      <c r="A596" s="403" t="s">
        <v>29931</v>
      </c>
      <c r="B596">
        <v>3400</v>
      </c>
      <c r="C596" t="s">
        <v>29932</v>
      </c>
      <c r="D596">
        <v>31</v>
      </c>
      <c r="E596" s="404">
        <v>171115003</v>
      </c>
      <c r="F596" s="415" t="str">
        <f t="shared" si="9"/>
        <v>Í1+/ÂÈ3rÎ</v>
      </c>
    </row>
    <row r="597" spans="1:6" ht="20.399999999999999">
      <c r="A597" s="403" t="s">
        <v>29933</v>
      </c>
      <c r="B597">
        <v>16800</v>
      </c>
      <c r="C597" t="s">
        <v>29934</v>
      </c>
      <c r="D597">
        <v>79</v>
      </c>
      <c r="E597" s="404">
        <v>171108266</v>
      </c>
      <c r="F597" s="415" t="str">
        <f t="shared" si="9"/>
        <v>Í1+(:È6pÎ</v>
      </c>
    </row>
    <row r="598" spans="1:6" ht="20.399999999999999" hidden="1">
      <c r="A598" s="403" t="s">
        <v>29935</v>
      </c>
      <c r="B598">
        <v>39200</v>
      </c>
      <c r="C598" t="s">
        <v>29936</v>
      </c>
      <c r="D598">
        <v>401</v>
      </c>
      <c r="F598" s="415" t="e">
        <f t="shared" si="9"/>
        <v>#VALUE!</v>
      </c>
    </row>
    <row r="599" spans="1:6" ht="20.399999999999999" hidden="1">
      <c r="A599" s="403" t="s">
        <v>29937</v>
      </c>
      <c r="B599">
        <v>4700</v>
      </c>
      <c r="C599" t="s">
        <v>29938</v>
      </c>
      <c r="D599">
        <v>400</v>
      </c>
      <c r="F599" s="415" t="e">
        <f t="shared" si="9"/>
        <v>#VALUE!</v>
      </c>
    </row>
    <row r="600" spans="1:6" ht="20.399999999999999">
      <c r="A600" s="403" t="s">
        <v>29939</v>
      </c>
      <c r="B600">
        <v>10400</v>
      </c>
      <c r="C600" t="s">
        <v>29940</v>
      </c>
      <c r="D600">
        <v>50</v>
      </c>
      <c r="E600" s="404">
        <v>171111671</v>
      </c>
      <c r="F600" s="415" t="str">
        <f t="shared" si="9"/>
        <v>Í1++cÈ11Î</v>
      </c>
    </row>
    <row r="601" spans="1:6" ht="20.399999999999999">
      <c r="A601" s="403" t="s">
        <v>29941</v>
      </c>
      <c r="B601">
        <v>12000</v>
      </c>
      <c r="C601" t="s">
        <v>29942</v>
      </c>
      <c r="D601">
        <v>363</v>
      </c>
      <c r="E601" s="404">
        <v>171113455</v>
      </c>
      <c r="F601" s="415" t="str">
        <f t="shared" si="9"/>
        <v>Í1+-MÈ5^Î</v>
      </c>
    </row>
    <row r="602" spans="1:6" ht="20.399999999999999">
      <c r="A602" s="403" t="s">
        <v>29943</v>
      </c>
      <c r="B602">
        <v>2100</v>
      </c>
      <c r="C602" t="s">
        <v>29944</v>
      </c>
      <c r="D602">
        <v>62</v>
      </c>
      <c r="E602" s="404">
        <v>171112694</v>
      </c>
      <c r="F602" s="415" t="str">
        <f t="shared" si="9"/>
        <v>Í1+,eÈ4NÎ</v>
      </c>
    </row>
    <row r="603" spans="1:6" ht="20.399999999999999">
      <c r="A603" s="403" t="s">
        <v>29945</v>
      </c>
      <c r="B603">
        <v>29600</v>
      </c>
      <c r="C603" t="s">
        <v>29946</v>
      </c>
      <c r="D603">
        <v>457</v>
      </c>
      <c r="E603" s="404">
        <v>171113040</v>
      </c>
      <c r="F603" s="415" t="str">
        <f t="shared" si="9"/>
        <v>Í1+-$È0jÎ</v>
      </c>
    </row>
    <row r="604" spans="1:6" ht="20.399999999999999">
      <c r="A604" s="403" t="s">
        <v>29947</v>
      </c>
      <c r="B604">
        <v>4700</v>
      </c>
      <c r="C604" t="s">
        <v>29948</v>
      </c>
      <c r="D604">
        <v>64</v>
      </c>
      <c r="E604" s="404">
        <v>171112696</v>
      </c>
      <c r="F604" s="415" t="str">
        <f t="shared" si="9"/>
        <v>Í1+,eÈ6ZÎ</v>
      </c>
    </row>
    <row r="605" spans="1:6" ht="20.399999999999999">
      <c r="A605" s="403" t="s">
        <v>29949</v>
      </c>
      <c r="B605">
        <v>7200</v>
      </c>
      <c r="C605" t="s">
        <v>29950</v>
      </c>
      <c r="D605">
        <v>63</v>
      </c>
      <c r="E605" s="404">
        <v>171112695</v>
      </c>
      <c r="F605" s="415" t="str">
        <f t="shared" si="9"/>
        <v>Í1+,eÈ5TÎ</v>
      </c>
    </row>
    <row r="606" spans="1:6" ht="20.399999999999999">
      <c r="A606" s="403" t="s">
        <v>29951</v>
      </c>
      <c r="B606">
        <v>10400</v>
      </c>
      <c r="C606" t="s">
        <v>29952</v>
      </c>
      <c r="D606">
        <v>65</v>
      </c>
      <c r="E606" s="404">
        <v>171112697</v>
      </c>
      <c r="F606" s="415" t="str">
        <f t="shared" si="9"/>
        <v>Í1+,eÈ7`Î</v>
      </c>
    </row>
    <row r="607" spans="1:6" ht="20.399999999999999" hidden="1">
      <c r="A607" s="403" t="s">
        <v>29953</v>
      </c>
      <c r="B607">
        <v>53600</v>
      </c>
      <c r="C607" t="s">
        <v>29954</v>
      </c>
      <c r="D607">
        <v>499</v>
      </c>
      <c r="F607" s="415" t="e">
        <f t="shared" si="9"/>
        <v>#VALUE!</v>
      </c>
    </row>
    <row r="608" spans="1:6" ht="20.399999999999999">
      <c r="A608" s="403" t="s">
        <v>29955</v>
      </c>
      <c r="B608">
        <v>28000</v>
      </c>
      <c r="C608" t="s">
        <v>29956</v>
      </c>
      <c r="D608">
        <v>268</v>
      </c>
      <c r="E608" s="404">
        <v>171112876</v>
      </c>
      <c r="F608" s="415" t="str">
        <f t="shared" si="9"/>
        <v>Í1+,wÈ6;Î</v>
      </c>
    </row>
    <row r="609" spans="1:6" ht="20.399999999999999">
      <c r="A609" s="403" t="s">
        <v>29957</v>
      </c>
      <c r="B609">
        <v>8800</v>
      </c>
      <c r="C609" t="s">
        <v>29958</v>
      </c>
      <c r="D609">
        <v>464</v>
      </c>
      <c r="E609" s="404">
        <v>171113519</v>
      </c>
      <c r="F609" s="415" t="str">
        <f t="shared" si="9"/>
        <v>Í1+-SÈ9'Î</v>
      </c>
    </row>
    <row r="610" spans="1:6" ht="20.399999999999999">
      <c r="A610" s="403" t="s">
        <v>29959</v>
      </c>
      <c r="B610">
        <v>3400</v>
      </c>
      <c r="C610" t="s">
        <v>29960</v>
      </c>
      <c r="D610">
        <v>182</v>
      </c>
      <c r="E610" s="404">
        <v>171113521</v>
      </c>
      <c r="F610" s="415" t="str">
        <f t="shared" si="9"/>
        <v>Í1+-TÈ1bÎ</v>
      </c>
    </row>
    <row r="611" spans="1:6" ht="20.399999999999999">
      <c r="A611" s="403" t="s">
        <v>29961</v>
      </c>
      <c r="B611">
        <v>16800</v>
      </c>
      <c r="C611" t="s">
        <v>29962</v>
      </c>
      <c r="D611">
        <v>17</v>
      </c>
      <c r="E611" s="404">
        <v>171113554</v>
      </c>
      <c r="F611" s="415" t="str">
        <f t="shared" si="9"/>
        <v>Í1+-WÈ4ÄÎ</v>
      </c>
    </row>
    <row r="612" spans="1:6" ht="20.399999999999999">
      <c r="A612" s="403" t="s">
        <v>29963</v>
      </c>
      <c r="B612">
        <v>253600</v>
      </c>
      <c r="C612" t="s">
        <v>29964</v>
      </c>
      <c r="D612">
        <v>307</v>
      </c>
      <c r="E612" s="404">
        <v>171112911</v>
      </c>
      <c r="F612" s="415" t="str">
        <f t="shared" si="9"/>
        <v>Í1+,{È1-Î</v>
      </c>
    </row>
    <row r="613" spans="1:6" ht="20.399999999999999">
      <c r="A613" s="403" t="s">
        <v>29965</v>
      </c>
      <c r="B613">
        <v>32800</v>
      </c>
      <c r="C613" t="s">
        <v>29966</v>
      </c>
      <c r="D613">
        <v>381</v>
      </c>
      <c r="E613" s="404">
        <v>171112973</v>
      </c>
      <c r="F613" s="415" t="str">
        <f t="shared" si="9"/>
        <v>Í1+,ÅÈ3QÎ</v>
      </c>
    </row>
    <row r="614" spans="1:6" ht="20.399999999999999">
      <c r="A614" s="403" t="s">
        <v>29967</v>
      </c>
      <c r="B614">
        <v>101600</v>
      </c>
      <c r="C614" t="s">
        <v>29968</v>
      </c>
      <c r="D614">
        <v>267</v>
      </c>
      <c r="E614" s="404">
        <v>171112875</v>
      </c>
      <c r="F614" s="415" t="str">
        <f t="shared" si="9"/>
        <v>Í1+,wÈ55Î</v>
      </c>
    </row>
    <row r="615" spans="1:6" ht="20.399999999999999">
      <c r="A615" s="403" t="s">
        <v>26237</v>
      </c>
      <c r="B615">
        <v>7200</v>
      </c>
      <c r="C615" t="s">
        <v>29969</v>
      </c>
      <c r="D615">
        <v>264</v>
      </c>
      <c r="E615" s="404">
        <v>171112872</v>
      </c>
      <c r="F615" s="415" t="str">
        <f t="shared" si="9"/>
        <v>Í1+,wÈ2#Î</v>
      </c>
    </row>
    <row r="616" spans="1:6" ht="20.399999999999999">
      <c r="A616" s="403" t="s">
        <v>29970</v>
      </c>
      <c r="B616">
        <v>10400</v>
      </c>
      <c r="C616" t="s">
        <v>29971</v>
      </c>
      <c r="D616">
        <v>240</v>
      </c>
      <c r="E616" s="404">
        <v>171110126</v>
      </c>
      <c r="F616" s="415" t="str">
        <f t="shared" si="9"/>
        <v>Í1+*,È6&gt;Î</v>
      </c>
    </row>
    <row r="617" spans="1:6" ht="20.399999999999999">
      <c r="A617" s="403" t="s">
        <v>29972</v>
      </c>
      <c r="B617">
        <v>2100</v>
      </c>
      <c r="C617" t="s">
        <v>29973</v>
      </c>
      <c r="D617">
        <v>279</v>
      </c>
      <c r="E617" s="404">
        <v>171112469</v>
      </c>
      <c r="F617" s="415" t="str">
        <f t="shared" si="9"/>
        <v>Í1+,NÈ9wÎ</v>
      </c>
    </row>
    <row r="618" spans="1:6" ht="20.399999999999999">
      <c r="A618" s="403" t="s">
        <v>29974</v>
      </c>
      <c r="B618">
        <v>12000</v>
      </c>
      <c r="C618" t="s">
        <v>29975</v>
      </c>
      <c r="D618">
        <v>304</v>
      </c>
      <c r="E618" s="404">
        <v>171112493</v>
      </c>
      <c r="F618" s="415" t="str">
        <f t="shared" si="9"/>
        <v>Í1+,QÈ3_Î</v>
      </c>
    </row>
    <row r="619" spans="1:6" ht="20.399999999999999">
      <c r="A619" s="403" t="s">
        <v>29976</v>
      </c>
      <c r="B619">
        <v>21600</v>
      </c>
      <c r="C619" t="s">
        <v>29977</v>
      </c>
      <c r="D619">
        <v>10</v>
      </c>
      <c r="E619" s="404">
        <v>171112653</v>
      </c>
      <c r="F619" s="415" t="str">
        <f t="shared" si="9"/>
        <v>Í1+,aÈ38Î</v>
      </c>
    </row>
    <row r="620" spans="1:6" ht="20.399999999999999">
      <c r="A620" s="403" t="s">
        <v>29978</v>
      </c>
      <c r="B620">
        <v>15200</v>
      </c>
      <c r="C620" t="s">
        <v>29979</v>
      </c>
      <c r="D620">
        <v>113</v>
      </c>
      <c r="E620" s="404">
        <v>171116309</v>
      </c>
      <c r="F620" s="415" t="str">
        <f t="shared" si="9"/>
        <v>Í1+0&gt;È9CÎ</v>
      </c>
    </row>
    <row r="621" spans="1:6" ht="20.399999999999999" hidden="1">
      <c r="A621" s="403" t="s">
        <v>29980</v>
      </c>
      <c r="B621">
        <v>16800</v>
      </c>
      <c r="C621" t="s">
        <v>29981</v>
      </c>
      <c r="D621">
        <v>502</v>
      </c>
      <c r="F621" s="415" t="e">
        <f t="shared" si="9"/>
        <v>#VALUE!</v>
      </c>
    </row>
    <row r="622" spans="1:6" ht="20.399999999999999">
      <c r="A622" s="403" t="s">
        <v>29982</v>
      </c>
      <c r="B622">
        <v>23200</v>
      </c>
      <c r="C622" t="s">
        <v>29983</v>
      </c>
      <c r="D622">
        <v>445</v>
      </c>
      <c r="E622" s="404">
        <v>171115747</v>
      </c>
      <c r="F622" s="415" t="str">
        <f t="shared" si="9"/>
        <v>Í1+/jÈ7}Î</v>
      </c>
    </row>
    <row r="623" spans="1:6" ht="20.399999999999999">
      <c r="A623" s="403" t="s">
        <v>29984</v>
      </c>
      <c r="B623">
        <v>8800</v>
      </c>
      <c r="C623" t="s">
        <v>29985</v>
      </c>
      <c r="D623">
        <v>284</v>
      </c>
      <c r="E623" s="404">
        <v>171112474</v>
      </c>
      <c r="F623" s="415" t="str">
        <f t="shared" si="9"/>
        <v>Í1+,OÈ4]Î</v>
      </c>
    </row>
    <row r="624" spans="1:6" ht="20.399999999999999">
      <c r="A624" s="403" t="s">
        <v>29986</v>
      </c>
      <c r="B624">
        <v>20000</v>
      </c>
      <c r="C624" t="s">
        <v>29987</v>
      </c>
      <c r="D624">
        <v>281</v>
      </c>
      <c r="E624" s="404">
        <v>171112471</v>
      </c>
      <c r="F624" s="415" t="str">
        <f t="shared" si="9"/>
        <v>Í1+,OÈ1KÎ</v>
      </c>
    </row>
    <row r="625" spans="1:6" ht="20.399999999999999">
      <c r="A625" s="403" t="s">
        <v>29988</v>
      </c>
      <c r="B625">
        <v>10400</v>
      </c>
      <c r="C625" t="s">
        <v>29989</v>
      </c>
      <c r="D625">
        <v>286</v>
      </c>
      <c r="E625" s="404">
        <v>171112476</v>
      </c>
      <c r="F625" s="415" t="str">
        <f t="shared" si="9"/>
        <v>Í1+,OÈ6iÎ</v>
      </c>
    </row>
    <row r="626" spans="1:6" ht="20.399999999999999">
      <c r="A626" s="403" t="s">
        <v>29990</v>
      </c>
      <c r="B626">
        <v>12000</v>
      </c>
      <c r="C626" t="s">
        <v>29991</v>
      </c>
      <c r="D626">
        <v>196</v>
      </c>
      <c r="E626" s="404">
        <v>171115534</v>
      </c>
      <c r="F626" s="415" t="str">
        <f t="shared" si="9"/>
        <v>Í1+/UÈ4~Î</v>
      </c>
    </row>
    <row r="627" spans="1:6" ht="20.399999999999999">
      <c r="A627" s="403" t="s">
        <v>12881</v>
      </c>
      <c r="B627">
        <v>16800</v>
      </c>
      <c r="C627" t="s">
        <v>29992</v>
      </c>
      <c r="D627">
        <v>72</v>
      </c>
      <c r="E627" s="404">
        <v>171115429</v>
      </c>
      <c r="F627" s="415" t="str">
        <f t="shared" si="9"/>
        <v>Í1+/JÈ9pÎ</v>
      </c>
    </row>
    <row r="628" spans="1:6" ht="20.399999999999999">
      <c r="A628" s="403" t="s">
        <v>29993</v>
      </c>
      <c r="B628">
        <v>7200</v>
      </c>
      <c r="C628" t="s">
        <v>29994</v>
      </c>
      <c r="D628">
        <v>416</v>
      </c>
      <c r="E628" s="404">
        <v>171115725</v>
      </c>
      <c r="F628" s="415" t="str">
        <f t="shared" si="9"/>
        <v>Í1+/hÈ5iÎ</v>
      </c>
    </row>
    <row r="629" spans="1:6" ht="20.399999999999999">
      <c r="A629" s="403" t="s">
        <v>29995</v>
      </c>
      <c r="B629">
        <v>7200</v>
      </c>
      <c r="C629" t="s">
        <v>29996</v>
      </c>
      <c r="D629">
        <v>183</v>
      </c>
      <c r="E629" s="404">
        <v>171113383</v>
      </c>
      <c r="F629" s="415" t="str">
        <f t="shared" si="9"/>
        <v>Í1+-FÈ36Î</v>
      </c>
    </row>
    <row r="630" spans="1:6" ht="20.399999999999999">
      <c r="A630" s="403" t="s">
        <v>29997</v>
      </c>
      <c r="B630">
        <v>18400</v>
      </c>
      <c r="C630" t="s">
        <v>29998</v>
      </c>
      <c r="D630">
        <v>183</v>
      </c>
      <c r="E630" s="404">
        <v>171108239</v>
      </c>
      <c r="F630" s="415" t="str">
        <f t="shared" si="9"/>
        <v>Í1+(7È9vÎ</v>
      </c>
    </row>
    <row r="631" spans="1:6" ht="20.399999999999999">
      <c r="A631" s="403" t="s">
        <v>29999</v>
      </c>
      <c r="B631">
        <v>24800</v>
      </c>
      <c r="C631" t="s">
        <v>30000</v>
      </c>
      <c r="D631">
        <v>342</v>
      </c>
      <c r="E631" s="404">
        <v>171112937</v>
      </c>
      <c r="F631" s="415" t="str">
        <f t="shared" si="9"/>
        <v>Í1+,}È7YÎ</v>
      </c>
    </row>
    <row r="632" spans="1:6" ht="20.399999999999999">
      <c r="A632" s="403" t="s">
        <v>30001</v>
      </c>
      <c r="B632">
        <v>13600</v>
      </c>
      <c r="C632" t="s">
        <v>30002</v>
      </c>
      <c r="D632">
        <v>57</v>
      </c>
      <c r="E632" s="404">
        <v>171116258</v>
      </c>
      <c r="F632" s="415" t="str">
        <f t="shared" si="9"/>
        <v>Í1+09È8)Î</v>
      </c>
    </row>
    <row r="633" spans="1:6" ht="20.399999999999999" hidden="1">
      <c r="A633" s="403" t="s">
        <v>30003</v>
      </c>
      <c r="B633">
        <v>12000</v>
      </c>
      <c r="C633" t="s">
        <v>30004</v>
      </c>
      <c r="D633">
        <v>597</v>
      </c>
      <c r="F633" s="415" t="e">
        <f t="shared" si="9"/>
        <v>#VALUE!</v>
      </c>
    </row>
    <row r="634" spans="1:6" ht="20.399999999999999" hidden="1">
      <c r="A634" s="403" t="s">
        <v>30005</v>
      </c>
      <c r="B634">
        <v>16800</v>
      </c>
      <c r="C634" t="s">
        <v>30006</v>
      </c>
      <c r="D634">
        <v>503</v>
      </c>
      <c r="F634" s="415" t="e">
        <f t="shared" si="9"/>
        <v>#VALUE!</v>
      </c>
    </row>
    <row r="635" spans="1:6" ht="20.399999999999999" hidden="1">
      <c r="A635" s="403" t="s">
        <v>30007</v>
      </c>
      <c r="B635">
        <v>10400</v>
      </c>
      <c r="C635" t="s">
        <v>30008</v>
      </c>
      <c r="D635">
        <v>513</v>
      </c>
      <c r="F635" s="415" t="e">
        <f t="shared" si="9"/>
        <v>#VALUE!</v>
      </c>
    </row>
    <row r="636" spans="1:6" ht="20.399999999999999">
      <c r="A636" s="403" t="s">
        <v>30009</v>
      </c>
      <c r="B636">
        <v>31200</v>
      </c>
      <c r="C636" t="s">
        <v>30010</v>
      </c>
      <c r="D636">
        <v>374</v>
      </c>
      <c r="E636" s="404">
        <v>171113226</v>
      </c>
      <c r="F636" s="415" t="str">
        <f t="shared" si="9"/>
        <v>Í1+-6È6oÎ</v>
      </c>
    </row>
    <row r="637" spans="1:6" ht="20.399999999999999">
      <c r="A637" s="403" t="s">
        <v>30011</v>
      </c>
      <c r="B637">
        <v>4700</v>
      </c>
      <c r="C637" t="s">
        <v>30012</v>
      </c>
      <c r="D637">
        <v>308</v>
      </c>
      <c r="E637" s="404">
        <v>171113431</v>
      </c>
      <c r="F637" s="415" t="str">
        <f t="shared" si="9"/>
        <v>Í1+-KÈ1&gt;Î</v>
      </c>
    </row>
    <row r="638" spans="1:6" ht="20.399999999999999" hidden="1">
      <c r="A638" s="403" t="s">
        <v>30013</v>
      </c>
      <c r="B638">
        <v>7200</v>
      </c>
      <c r="C638" t="s">
        <v>30014</v>
      </c>
      <c r="D638">
        <v>413</v>
      </c>
      <c r="F638" s="415" t="e">
        <f t="shared" si="9"/>
        <v>#VALUE!</v>
      </c>
    </row>
    <row r="639" spans="1:6" ht="20.399999999999999" hidden="1">
      <c r="A639" s="403" t="s">
        <v>30015</v>
      </c>
      <c r="B639">
        <v>4700</v>
      </c>
      <c r="C639" t="s">
        <v>30016</v>
      </c>
      <c r="D639">
        <v>336</v>
      </c>
      <c r="F639" s="415" t="e">
        <f t="shared" si="9"/>
        <v>#VALUE!</v>
      </c>
    </row>
    <row r="640" spans="1:6" ht="20.399999999999999">
      <c r="A640" s="403" t="s">
        <v>30017</v>
      </c>
      <c r="B640">
        <v>32800</v>
      </c>
      <c r="C640" t="s">
        <v>30018</v>
      </c>
      <c r="D640">
        <v>204</v>
      </c>
      <c r="E640" s="404">
        <v>171111659</v>
      </c>
      <c r="F640" s="415" t="str">
        <f t="shared" si="9"/>
        <v>Í1++aÈ9YÎ</v>
      </c>
    </row>
    <row r="641" spans="1:6" ht="20.399999999999999">
      <c r="A641" s="403" t="s">
        <v>30019</v>
      </c>
      <c r="B641">
        <v>3400</v>
      </c>
      <c r="C641" t="s">
        <v>30020</v>
      </c>
      <c r="D641">
        <v>380</v>
      </c>
      <c r="E641" s="404">
        <v>171112972</v>
      </c>
      <c r="F641" s="415" t="str">
        <f t="shared" si="9"/>
        <v>Í1+,ÅÈ2KÎ</v>
      </c>
    </row>
    <row r="642" spans="1:6" ht="20.399999999999999" hidden="1">
      <c r="A642" s="403" t="s">
        <v>30021</v>
      </c>
      <c r="B642">
        <v>3400</v>
      </c>
      <c r="C642" t="s">
        <v>30022</v>
      </c>
      <c r="D642">
        <v>482</v>
      </c>
      <c r="F642" s="415" t="e">
        <f t="shared" si="9"/>
        <v>#VALUE!</v>
      </c>
    </row>
    <row r="643" spans="1:6" ht="20.399999999999999" hidden="1">
      <c r="A643" s="403" t="s">
        <v>30023</v>
      </c>
      <c r="B643">
        <v>48800</v>
      </c>
      <c r="C643" t="s">
        <v>30024</v>
      </c>
      <c r="D643">
        <v>488</v>
      </c>
      <c r="F643" s="415" t="e">
        <f t="shared" ref="F643:F706" si="10">Code128(E643)</f>
        <v>#VALUE!</v>
      </c>
    </row>
    <row r="644" spans="1:6" ht="20.399999999999999" hidden="1">
      <c r="A644" s="403" t="s">
        <v>30025</v>
      </c>
      <c r="B644">
        <v>56800</v>
      </c>
      <c r="C644" t="s">
        <v>30026</v>
      </c>
      <c r="D644">
        <v>44</v>
      </c>
      <c r="F644" s="415" t="e">
        <f t="shared" si="10"/>
        <v>#VALUE!</v>
      </c>
    </row>
    <row r="645" spans="1:6" ht="20.399999999999999">
      <c r="A645" s="403" t="s">
        <v>30027</v>
      </c>
      <c r="B645">
        <v>40800</v>
      </c>
      <c r="C645" t="s">
        <v>30028</v>
      </c>
      <c r="D645">
        <v>142</v>
      </c>
      <c r="E645" s="404">
        <v>171110372</v>
      </c>
      <c r="F645" s="415" t="str">
        <f t="shared" si="10"/>
        <v>Í1+*EÈ2#Î</v>
      </c>
    </row>
    <row r="646" spans="1:6" ht="20.399999999999999" hidden="1">
      <c r="A646" s="403" t="s">
        <v>30029</v>
      </c>
      <c r="B646">
        <v>3400</v>
      </c>
      <c r="C646" t="s">
        <v>30030</v>
      </c>
      <c r="D646">
        <v>579</v>
      </c>
      <c r="F646" s="415" t="e">
        <f t="shared" si="10"/>
        <v>#VALUE!</v>
      </c>
    </row>
    <row r="647" spans="1:6" ht="20.399999999999999">
      <c r="A647" s="403" t="s">
        <v>30031</v>
      </c>
      <c r="B647">
        <v>18400</v>
      </c>
      <c r="C647" t="s">
        <v>30032</v>
      </c>
      <c r="D647">
        <v>217</v>
      </c>
      <c r="E647" s="404">
        <v>171111697</v>
      </c>
      <c r="F647" s="415" t="str">
        <f t="shared" si="10"/>
        <v>Í1++eÈ7]Î</v>
      </c>
    </row>
    <row r="648" spans="1:6" ht="20.399999999999999">
      <c r="A648" s="403" t="s">
        <v>20735</v>
      </c>
      <c r="B648">
        <v>44000</v>
      </c>
      <c r="C648" t="s">
        <v>30033</v>
      </c>
      <c r="D648">
        <v>165</v>
      </c>
      <c r="E648" s="404">
        <v>171111677</v>
      </c>
      <c r="F648" s="415" t="str">
        <f t="shared" si="10"/>
        <v>Í1++cÈ7UÎ</v>
      </c>
    </row>
    <row r="649" spans="1:6" ht="20.399999999999999" hidden="1">
      <c r="A649" s="403" t="s">
        <v>1353</v>
      </c>
      <c r="B649">
        <v>29600</v>
      </c>
      <c r="C649" t="s">
        <v>30034</v>
      </c>
      <c r="D649">
        <v>522</v>
      </c>
      <c r="F649" s="415" t="e">
        <f t="shared" si="10"/>
        <v>#VALUE!</v>
      </c>
    </row>
    <row r="650" spans="1:6" ht="20.399999999999999">
      <c r="A650" s="403" t="s">
        <v>30035</v>
      </c>
      <c r="B650">
        <v>4700</v>
      </c>
      <c r="C650" t="s">
        <v>30036</v>
      </c>
      <c r="D650">
        <v>54</v>
      </c>
      <c r="E650" s="404">
        <v>171111713</v>
      </c>
      <c r="F650" s="415" t="str">
        <f t="shared" si="10"/>
        <v>Í1++gÈ3MÎ</v>
      </c>
    </row>
    <row r="651" spans="1:6" ht="20.399999999999999">
      <c r="A651" s="403" t="s">
        <v>30037</v>
      </c>
      <c r="B651">
        <v>31200</v>
      </c>
      <c r="C651" t="s">
        <v>30038</v>
      </c>
      <c r="D651">
        <v>7</v>
      </c>
      <c r="E651" s="404">
        <v>171111714</v>
      </c>
      <c r="F651" s="415" t="str">
        <f t="shared" si="10"/>
        <v>Í1++gÈ4SÎ</v>
      </c>
    </row>
    <row r="652" spans="1:6" ht="20.399999999999999" hidden="1">
      <c r="A652" s="403" t="s">
        <v>30039</v>
      </c>
      <c r="B652">
        <v>12000</v>
      </c>
      <c r="C652" t="s">
        <v>30040</v>
      </c>
      <c r="D652">
        <v>550</v>
      </c>
      <c r="F652" s="415" t="e">
        <f t="shared" si="10"/>
        <v>#VALUE!</v>
      </c>
    </row>
    <row r="653" spans="1:6" ht="20.399999999999999">
      <c r="A653" s="403" t="s">
        <v>30041</v>
      </c>
      <c r="B653">
        <v>13600</v>
      </c>
      <c r="C653" t="s">
        <v>30042</v>
      </c>
      <c r="D653">
        <v>9</v>
      </c>
      <c r="E653" s="404">
        <v>171111721</v>
      </c>
      <c r="F653" s="415" t="str">
        <f t="shared" si="10"/>
        <v>Í1++hÈ1EÎ</v>
      </c>
    </row>
    <row r="654" spans="1:6" ht="20.399999999999999" hidden="1">
      <c r="A654" s="403" t="s">
        <v>30043</v>
      </c>
      <c r="B654">
        <v>50400</v>
      </c>
      <c r="C654" t="s">
        <v>30044</v>
      </c>
      <c r="D654">
        <v>483</v>
      </c>
      <c r="F654" s="415" t="e">
        <f t="shared" si="10"/>
        <v>#VALUE!</v>
      </c>
    </row>
    <row r="655" spans="1:6" ht="20.399999999999999">
      <c r="A655" s="403" t="s">
        <v>30045</v>
      </c>
      <c r="B655">
        <v>15200</v>
      </c>
      <c r="C655" t="s">
        <v>30046</v>
      </c>
      <c r="D655">
        <v>432</v>
      </c>
      <c r="E655" s="404">
        <v>171116600</v>
      </c>
      <c r="F655" s="415" t="str">
        <f t="shared" si="10"/>
        <v>Í1+0\È0ÉÎ</v>
      </c>
    </row>
    <row r="656" spans="1:6" ht="20.399999999999999">
      <c r="A656" s="403" t="s">
        <v>30047</v>
      </c>
      <c r="B656">
        <v>4700</v>
      </c>
      <c r="C656" t="s">
        <v>30048</v>
      </c>
      <c r="D656">
        <v>474</v>
      </c>
      <c r="E656" s="404">
        <v>171115361</v>
      </c>
      <c r="F656" s="415" t="str">
        <f t="shared" si="10"/>
        <v>Í1+/DÈ1(Î</v>
      </c>
    </row>
    <row r="657" spans="1:6" ht="20.399999999999999">
      <c r="A657" s="403" t="s">
        <v>30049</v>
      </c>
      <c r="B657">
        <v>28000</v>
      </c>
      <c r="C657" t="s">
        <v>30050</v>
      </c>
      <c r="D657">
        <v>174</v>
      </c>
      <c r="E657" s="404">
        <v>171109336</v>
      </c>
      <c r="F657" s="415" t="str">
        <f t="shared" si="10"/>
        <v>Í1+)AÈ6(Î</v>
      </c>
    </row>
    <row r="658" spans="1:6" ht="20.399999999999999">
      <c r="A658" s="403" t="s">
        <v>30051</v>
      </c>
      <c r="B658">
        <v>12000</v>
      </c>
      <c r="C658" t="s">
        <v>30052</v>
      </c>
      <c r="D658">
        <v>69</v>
      </c>
      <c r="E658" s="404">
        <v>171112701</v>
      </c>
      <c r="F658" s="415" t="str">
        <f t="shared" si="10"/>
        <v>Í1+,fÈ1@Î</v>
      </c>
    </row>
    <row r="659" spans="1:6" ht="20.399999999999999">
      <c r="A659" s="403" t="s">
        <v>30053</v>
      </c>
      <c r="B659">
        <v>4700</v>
      </c>
      <c r="C659" t="s">
        <v>30054</v>
      </c>
      <c r="D659">
        <v>79</v>
      </c>
      <c r="E659" s="404">
        <v>171112709</v>
      </c>
      <c r="F659" s="415" t="str">
        <f t="shared" si="10"/>
        <v>Í1+,fÈ9pÎ</v>
      </c>
    </row>
    <row r="660" spans="1:6" ht="20.399999999999999" hidden="1">
      <c r="A660" s="403" t="s">
        <v>30055</v>
      </c>
      <c r="B660">
        <v>13600</v>
      </c>
      <c r="C660" t="s">
        <v>30056</v>
      </c>
      <c r="D660">
        <v>246</v>
      </c>
      <c r="F660" s="415" t="e">
        <f t="shared" si="10"/>
        <v>#VALUE!</v>
      </c>
    </row>
    <row r="661" spans="1:6" ht="20.399999999999999">
      <c r="A661" s="403" t="s">
        <v>30057</v>
      </c>
      <c r="B661">
        <v>12000</v>
      </c>
      <c r="C661" t="s">
        <v>30058</v>
      </c>
      <c r="D661">
        <v>188</v>
      </c>
      <c r="E661" s="404">
        <v>171111651</v>
      </c>
      <c r="F661" s="415" t="str">
        <f t="shared" si="10"/>
        <v>Í1++aÈ1)Î</v>
      </c>
    </row>
    <row r="662" spans="1:6" ht="20.399999999999999" hidden="1">
      <c r="A662" s="403" t="s">
        <v>30059</v>
      </c>
      <c r="B662">
        <v>4700</v>
      </c>
      <c r="C662" t="s">
        <v>30060</v>
      </c>
      <c r="D662">
        <v>472</v>
      </c>
      <c r="F662" s="415" t="e">
        <f t="shared" si="10"/>
        <v>#VALUE!</v>
      </c>
    </row>
    <row r="663" spans="1:6" ht="20.399999999999999" hidden="1">
      <c r="A663" s="403" t="s">
        <v>30061</v>
      </c>
      <c r="B663">
        <v>20000</v>
      </c>
      <c r="C663" t="s">
        <v>30062</v>
      </c>
      <c r="D663">
        <v>440</v>
      </c>
      <c r="F663" s="415" t="e">
        <f t="shared" si="10"/>
        <v>#VALUE!</v>
      </c>
    </row>
    <row r="664" spans="1:6" ht="20.399999999999999">
      <c r="A664" s="403" t="s">
        <v>30063</v>
      </c>
      <c r="B664">
        <v>18400</v>
      </c>
      <c r="C664" t="s">
        <v>30064</v>
      </c>
      <c r="D664">
        <v>320</v>
      </c>
      <c r="E664" s="404">
        <v>171113237</v>
      </c>
      <c r="F664" s="415" t="str">
        <f t="shared" si="10"/>
        <v>Í1+-7È7yÎ</v>
      </c>
    </row>
    <row r="665" spans="1:6" ht="20.399999999999999">
      <c r="A665" s="403" t="s">
        <v>30065</v>
      </c>
      <c r="B665">
        <v>101600</v>
      </c>
      <c r="C665" t="s">
        <v>30066</v>
      </c>
      <c r="D665">
        <v>442</v>
      </c>
      <c r="E665" s="404">
        <v>171110235</v>
      </c>
      <c r="F665" s="415" t="str">
        <f t="shared" si="10"/>
        <v>Í1+*7È5dÎ</v>
      </c>
    </row>
    <row r="666" spans="1:6" ht="20.399999999999999" hidden="1">
      <c r="A666" s="403" t="s">
        <v>30067</v>
      </c>
      <c r="B666">
        <v>55200</v>
      </c>
      <c r="C666" t="s">
        <v>30068</v>
      </c>
      <c r="D666">
        <v>164</v>
      </c>
      <c r="F666" s="415" t="e">
        <f t="shared" si="10"/>
        <v>#VALUE!</v>
      </c>
    </row>
    <row r="667" spans="1:6" ht="20.399999999999999">
      <c r="A667" s="403" t="s">
        <v>30069</v>
      </c>
      <c r="B667">
        <v>3400</v>
      </c>
      <c r="C667" t="s">
        <v>30070</v>
      </c>
      <c r="D667">
        <v>103</v>
      </c>
      <c r="E667" s="404">
        <v>171111742</v>
      </c>
      <c r="F667" s="415" t="str">
        <f t="shared" si="10"/>
        <v>Í1++jÈ2SÎ</v>
      </c>
    </row>
    <row r="668" spans="1:6" ht="20.399999999999999" hidden="1">
      <c r="A668" s="403" t="s">
        <v>30071</v>
      </c>
      <c r="B668">
        <v>23200</v>
      </c>
      <c r="C668" t="s">
        <v>30072</v>
      </c>
      <c r="D668">
        <v>589</v>
      </c>
      <c r="F668" s="415" t="e">
        <f t="shared" si="10"/>
        <v>#VALUE!</v>
      </c>
    </row>
    <row r="669" spans="1:6" ht="20.399999999999999" hidden="1">
      <c r="A669" s="403" t="s">
        <v>7643</v>
      </c>
      <c r="B669">
        <v>36000</v>
      </c>
      <c r="C669" t="s">
        <v>30073</v>
      </c>
      <c r="D669">
        <v>484</v>
      </c>
      <c r="F669" s="415" t="e">
        <f t="shared" si="10"/>
        <v>#VALUE!</v>
      </c>
    </row>
    <row r="670" spans="1:6" ht="20.399999999999999">
      <c r="A670" s="403" t="s">
        <v>30074</v>
      </c>
      <c r="B670">
        <v>21600</v>
      </c>
      <c r="C670" t="s">
        <v>30075</v>
      </c>
      <c r="D670">
        <v>102</v>
      </c>
      <c r="E670" s="404">
        <v>171115069</v>
      </c>
      <c r="F670" s="415" t="str">
        <f t="shared" si="10"/>
        <v>Í1+/&amp;È9GÎ</v>
      </c>
    </row>
    <row r="671" spans="1:6" ht="20.399999999999999" hidden="1">
      <c r="A671" s="403" t="s">
        <v>30076</v>
      </c>
      <c r="B671">
        <v>3400</v>
      </c>
      <c r="C671" t="s">
        <v>30077</v>
      </c>
      <c r="D671">
        <v>498</v>
      </c>
      <c r="F671" s="415" t="e">
        <f t="shared" si="10"/>
        <v>#VALUE!</v>
      </c>
    </row>
    <row r="672" spans="1:6" ht="20.399999999999999">
      <c r="A672" s="403" t="s">
        <v>30078</v>
      </c>
      <c r="B672">
        <v>32800</v>
      </c>
      <c r="C672" t="s">
        <v>30079</v>
      </c>
      <c r="D672">
        <v>451</v>
      </c>
      <c r="E672" s="404">
        <v>171108593</v>
      </c>
      <c r="F672" s="415" t="str">
        <f t="shared" si="10"/>
        <v>Í1+([È3{Î</v>
      </c>
    </row>
    <row r="673" spans="1:6" ht="20.399999999999999">
      <c r="A673" s="403" t="s">
        <v>30080</v>
      </c>
      <c r="B673">
        <v>4700</v>
      </c>
      <c r="C673" t="s">
        <v>30081</v>
      </c>
      <c r="D673">
        <v>391</v>
      </c>
      <c r="E673" s="404">
        <v>171110184</v>
      </c>
      <c r="F673" s="415" t="str">
        <f t="shared" si="10"/>
        <v>Í1+*2È4JÎ</v>
      </c>
    </row>
    <row r="674" spans="1:6" ht="20.399999999999999">
      <c r="A674" s="403" t="s">
        <v>30082</v>
      </c>
      <c r="B674">
        <v>21600</v>
      </c>
      <c r="C674" t="s">
        <v>30083</v>
      </c>
      <c r="D674">
        <v>355</v>
      </c>
      <c r="E674" s="404">
        <v>171110206</v>
      </c>
      <c r="F674" s="415" t="str">
        <f t="shared" si="10"/>
        <v>Í1+*4È6^Î</v>
      </c>
    </row>
    <row r="675" spans="1:6" ht="20.399999999999999">
      <c r="A675" s="403" t="s">
        <v>15615</v>
      </c>
      <c r="B675">
        <v>4700</v>
      </c>
      <c r="C675" t="s">
        <v>30084</v>
      </c>
      <c r="D675">
        <v>206</v>
      </c>
      <c r="E675" s="404">
        <v>171110436</v>
      </c>
      <c r="F675" s="415" t="str">
        <f t="shared" si="10"/>
        <v>Í1+*KÈ6SÎ</v>
      </c>
    </row>
    <row r="676" spans="1:6" ht="20.399999999999999">
      <c r="A676" s="403" t="s">
        <v>30085</v>
      </c>
      <c r="B676">
        <v>39200</v>
      </c>
      <c r="C676" t="s">
        <v>30086</v>
      </c>
      <c r="D676">
        <v>159</v>
      </c>
      <c r="E676" s="404">
        <v>171110462</v>
      </c>
      <c r="F676" s="415" t="str">
        <f t="shared" si="10"/>
        <v>Í1+*NÈ2GÎ</v>
      </c>
    </row>
    <row r="677" spans="1:6" ht="20.399999999999999">
      <c r="A677" s="403" t="s">
        <v>30087</v>
      </c>
      <c r="B677">
        <v>10400</v>
      </c>
      <c r="C677" t="s">
        <v>30088</v>
      </c>
      <c r="D677">
        <v>399</v>
      </c>
      <c r="E677" s="404">
        <v>171110190</v>
      </c>
      <c r="F677" s="415" t="str">
        <f t="shared" si="10"/>
        <v>Í1+*3È06Î</v>
      </c>
    </row>
    <row r="678" spans="1:6" ht="20.399999999999999">
      <c r="A678" s="403" t="s">
        <v>30089</v>
      </c>
      <c r="B678">
        <v>8800</v>
      </c>
      <c r="C678" t="s">
        <v>30090</v>
      </c>
      <c r="D678">
        <v>401</v>
      </c>
      <c r="E678" s="404">
        <v>171110191</v>
      </c>
      <c r="F678" s="415" t="str">
        <f t="shared" si="10"/>
        <v>Í1+*3È1&lt;Î</v>
      </c>
    </row>
    <row r="679" spans="1:6" ht="20.399999999999999">
      <c r="A679" s="403" t="s">
        <v>30091</v>
      </c>
      <c r="B679">
        <v>80800</v>
      </c>
      <c r="C679" t="s">
        <v>30092</v>
      </c>
      <c r="D679">
        <v>403</v>
      </c>
      <c r="E679" s="404">
        <v>171110189</v>
      </c>
      <c r="F679" s="415" t="str">
        <f t="shared" si="10"/>
        <v>Í1+*2È9hÎ</v>
      </c>
    </row>
    <row r="680" spans="1:6" ht="20.399999999999999">
      <c r="A680" s="403" t="s">
        <v>30093</v>
      </c>
      <c r="B680">
        <v>24800</v>
      </c>
      <c r="C680" t="s">
        <v>30094</v>
      </c>
      <c r="D680">
        <v>420</v>
      </c>
      <c r="E680" s="404">
        <v>171110273</v>
      </c>
      <c r="F680" s="415" t="str">
        <f t="shared" si="10"/>
        <v>Í1+*;È3hÎ</v>
      </c>
    </row>
    <row r="681" spans="1:6" ht="20.399999999999999">
      <c r="A681" s="403" t="s">
        <v>18797</v>
      </c>
      <c r="B681">
        <v>77600</v>
      </c>
      <c r="C681" t="s">
        <v>30095</v>
      </c>
      <c r="D681">
        <v>470</v>
      </c>
      <c r="E681" s="404">
        <v>171110043</v>
      </c>
      <c r="F681" s="415" t="str">
        <f t="shared" si="10"/>
        <v>Í1+*$È3sÎ</v>
      </c>
    </row>
    <row r="682" spans="1:6" ht="20.399999999999999" hidden="1">
      <c r="A682" s="403" t="s">
        <v>30096</v>
      </c>
      <c r="B682">
        <v>48800</v>
      </c>
      <c r="C682" t="s">
        <v>30097</v>
      </c>
      <c r="D682">
        <v>496</v>
      </c>
      <c r="F682" s="415" t="e">
        <f t="shared" si="10"/>
        <v>#VALUE!</v>
      </c>
    </row>
    <row r="683" spans="1:6" ht="20.399999999999999" hidden="1">
      <c r="A683" s="403" t="s">
        <v>30098</v>
      </c>
      <c r="B683">
        <v>2100</v>
      </c>
      <c r="C683" t="s">
        <v>30099</v>
      </c>
      <c r="D683">
        <v>517</v>
      </c>
      <c r="F683" s="415" t="e">
        <f t="shared" si="10"/>
        <v>#VALUE!</v>
      </c>
    </row>
    <row r="684" spans="1:6" ht="20.399999999999999" hidden="1">
      <c r="A684" s="403" t="s">
        <v>30100</v>
      </c>
      <c r="B684">
        <v>7200</v>
      </c>
      <c r="C684" t="s">
        <v>30101</v>
      </c>
      <c r="D684">
        <v>524</v>
      </c>
      <c r="F684" s="415" t="e">
        <f t="shared" si="10"/>
        <v>#VALUE!</v>
      </c>
    </row>
    <row r="685" spans="1:6" ht="20.399999999999999" hidden="1">
      <c r="A685" s="403" t="s">
        <v>30102</v>
      </c>
      <c r="B685">
        <v>24800</v>
      </c>
      <c r="C685" t="s">
        <v>30103</v>
      </c>
      <c r="D685">
        <v>571</v>
      </c>
      <c r="F685" s="415" t="e">
        <f t="shared" si="10"/>
        <v>#VALUE!</v>
      </c>
    </row>
    <row r="686" spans="1:6" ht="20.399999999999999" hidden="1">
      <c r="A686" s="403" t="s">
        <v>30104</v>
      </c>
      <c r="B686">
        <v>34400</v>
      </c>
      <c r="C686" t="s">
        <v>30105</v>
      </c>
      <c r="D686">
        <v>574</v>
      </c>
      <c r="F686" s="415" t="e">
        <f t="shared" si="10"/>
        <v>#VALUE!</v>
      </c>
    </row>
    <row r="687" spans="1:6" ht="20.399999999999999" hidden="1">
      <c r="A687" s="403" t="s">
        <v>30106</v>
      </c>
      <c r="B687">
        <v>32800</v>
      </c>
      <c r="C687" t="s">
        <v>30107</v>
      </c>
      <c r="D687">
        <v>564</v>
      </c>
      <c r="F687" s="415" t="e">
        <f t="shared" si="10"/>
        <v>#VALUE!</v>
      </c>
    </row>
    <row r="688" spans="1:6" ht="20.399999999999999">
      <c r="A688" s="403" t="s">
        <v>30108</v>
      </c>
      <c r="B688">
        <v>10400</v>
      </c>
      <c r="C688" t="s">
        <v>30109</v>
      </c>
      <c r="D688">
        <v>191</v>
      </c>
      <c r="E688" s="404">
        <v>171112807</v>
      </c>
      <c r="F688" s="415" t="str">
        <f t="shared" si="10"/>
        <v>Í1+,pÈ7%Î</v>
      </c>
    </row>
    <row r="689" spans="1:6" ht="20.399999999999999" hidden="1">
      <c r="A689" s="403" t="s">
        <v>30110</v>
      </c>
      <c r="B689">
        <v>10400</v>
      </c>
      <c r="C689" t="s">
        <v>30111</v>
      </c>
      <c r="D689">
        <v>326</v>
      </c>
      <c r="F689" s="415" t="e">
        <f t="shared" si="10"/>
        <v>#VALUE!</v>
      </c>
    </row>
    <row r="690" spans="1:6" ht="20.399999999999999" hidden="1">
      <c r="A690" s="403" t="s">
        <v>30112</v>
      </c>
      <c r="B690">
        <v>3400</v>
      </c>
      <c r="C690" t="s">
        <v>30113</v>
      </c>
      <c r="D690">
        <v>321</v>
      </c>
      <c r="F690" s="415" t="e">
        <f t="shared" si="10"/>
        <v>#VALUE!</v>
      </c>
    </row>
    <row r="691" spans="1:6" ht="20.399999999999999">
      <c r="A691" s="403" t="s">
        <v>30114</v>
      </c>
      <c r="B691">
        <v>124000</v>
      </c>
      <c r="C691" t="s">
        <v>30115</v>
      </c>
      <c r="D691">
        <v>185</v>
      </c>
      <c r="E691" s="404">
        <v>171110414</v>
      </c>
      <c r="F691" s="415" t="str">
        <f t="shared" si="10"/>
        <v>Í1+*IÈ4?Î</v>
      </c>
    </row>
    <row r="692" spans="1:6" ht="20.399999999999999">
      <c r="A692" s="403" t="s">
        <v>30116</v>
      </c>
      <c r="B692">
        <v>50400</v>
      </c>
      <c r="C692" t="s">
        <v>30117</v>
      </c>
      <c r="D692">
        <v>454</v>
      </c>
      <c r="E692" s="404">
        <v>171113037</v>
      </c>
      <c r="F692" s="415" t="str">
        <f t="shared" si="10"/>
        <v>Í1+-#È7)Î</v>
      </c>
    </row>
    <row r="693" spans="1:6" ht="20.399999999999999">
      <c r="A693" s="403" t="s">
        <v>30118</v>
      </c>
      <c r="B693">
        <v>45600</v>
      </c>
      <c r="C693" t="s">
        <v>30119</v>
      </c>
      <c r="D693">
        <v>331</v>
      </c>
      <c r="E693" s="404">
        <v>171108487</v>
      </c>
      <c r="F693" s="415" t="str">
        <f t="shared" si="10"/>
        <v>Í1+(PÈ7gÎ</v>
      </c>
    </row>
    <row r="694" spans="1:6" ht="20.399999999999999" hidden="1">
      <c r="A694" s="403" t="s">
        <v>30120</v>
      </c>
      <c r="B694">
        <v>4700</v>
      </c>
      <c r="C694" t="s">
        <v>30121</v>
      </c>
      <c r="D694">
        <v>551</v>
      </c>
      <c r="F694" s="415" t="e">
        <f t="shared" si="10"/>
        <v>#VALUE!</v>
      </c>
    </row>
    <row r="695" spans="1:6" ht="20.399999999999999" hidden="1">
      <c r="A695" s="403" t="s">
        <v>30122</v>
      </c>
      <c r="B695">
        <v>90400</v>
      </c>
      <c r="C695" t="s">
        <v>30123</v>
      </c>
      <c r="D695">
        <v>582</v>
      </c>
      <c r="F695" s="415" t="e">
        <f t="shared" si="10"/>
        <v>#VALUE!</v>
      </c>
    </row>
    <row r="696" spans="1:6" ht="20.399999999999999">
      <c r="A696" s="403" t="s">
        <v>30124</v>
      </c>
      <c r="B696">
        <v>4700</v>
      </c>
      <c r="C696" t="s">
        <v>30125</v>
      </c>
      <c r="D696">
        <v>114</v>
      </c>
      <c r="E696" s="404">
        <v>171115462</v>
      </c>
      <c r="F696" s="415" t="str">
        <f t="shared" si="10"/>
        <v>Í1+/NÈ2VÎ</v>
      </c>
    </row>
    <row r="697" spans="1:6" ht="20.399999999999999">
      <c r="A697" s="403" t="s">
        <v>17507</v>
      </c>
      <c r="B697">
        <v>7200</v>
      </c>
      <c r="C697" t="s">
        <v>30126</v>
      </c>
      <c r="D697">
        <v>185</v>
      </c>
      <c r="E697" s="404">
        <v>171118981</v>
      </c>
      <c r="F697" s="415" t="str">
        <f t="shared" si="10"/>
        <v>Í1+2ÆÈ1[Î</v>
      </c>
    </row>
    <row r="698" spans="1:6" ht="20.399999999999999" hidden="1">
      <c r="A698" s="403" t="s">
        <v>30127</v>
      </c>
      <c r="B698">
        <v>29600</v>
      </c>
      <c r="C698" t="s">
        <v>30128</v>
      </c>
      <c r="D698">
        <v>509</v>
      </c>
      <c r="F698" s="415" t="e">
        <f t="shared" si="10"/>
        <v>#VALUE!</v>
      </c>
    </row>
    <row r="699" spans="1:6" ht="20.399999999999999">
      <c r="A699" s="403" t="s">
        <v>30129</v>
      </c>
      <c r="B699">
        <v>12000</v>
      </c>
      <c r="C699" t="s">
        <v>30130</v>
      </c>
      <c r="D699">
        <v>184</v>
      </c>
      <c r="E699" s="404">
        <v>171118980</v>
      </c>
      <c r="F699" s="415" t="str">
        <f t="shared" si="10"/>
        <v>Í1+2ÆÈ0UÎ</v>
      </c>
    </row>
    <row r="700" spans="1:6" ht="20.399999999999999">
      <c r="A700" s="403" t="s">
        <v>30131</v>
      </c>
      <c r="B700">
        <v>12000</v>
      </c>
      <c r="C700" t="s">
        <v>30132</v>
      </c>
      <c r="D700">
        <v>312</v>
      </c>
      <c r="E700" s="404">
        <v>171115635</v>
      </c>
      <c r="F700" s="415" t="str">
        <f t="shared" si="10"/>
        <v>Í1+/_È5EÎ</v>
      </c>
    </row>
    <row r="701" spans="1:6" ht="20.399999999999999">
      <c r="A701" s="403" t="s">
        <v>30133</v>
      </c>
      <c r="B701">
        <v>3400</v>
      </c>
      <c r="C701" t="s">
        <v>30134</v>
      </c>
      <c r="D701">
        <v>94</v>
      </c>
      <c r="E701" s="404">
        <v>171107936</v>
      </c>
      <c r="F701" s="415" t="str">
        <f t="shared" si="10"/>
        <v>Í1+'}È6DÎ</v>
      </c>
    </row>
    <row r="702" spans="1:6" ht="20.399999999999999">
      <c r="A702" s="403" t="s">
        <v>30135</v>
      </c>
      <c r="B702">
        <v>21600</v>
      </c>
      <c r="C702" t="s">
        <v>30136</v>
      </c>
      <c r="D702">
        <v>395</v>
      </c>
      <c r="E702" s="404">
        <v>171112984</v>
      </c>
      <c r="F702" s="415" t="str">
        <f t="shared" si="10"/>
        <v>Í1+,ÆÈ4[Î</v>
      </c>
    </row>
    <row r="703" spans="1:6" ht="20.399999999999999">
      <c r="A703" s="403" t="s">
        <v>30137</v>
      </c>
      <c r="B703">
        <v>4700</v>
      </c>
      <c r="C703" t="s">
        <v>30138</v>
      </c>
      <c r="D703">
        <v>175</v>
      </c>
      <c r="E703" s="404">
        <v>171115516</v>
      </c>
      <c r="F703" s="415" t="str">
        <f t="shared" si="10"/>
        <v>Í1+/SÈ6ÆÎ</v>
      </c>
    </row>
    <row r="704" spans="1:6" ht="20.399999999999999" hidden="1">
      <c r="A704" s="403" t="s">
        <v>30139</v>
      </c>
      <c r="B704">
        <v>12000</v>
      </c>
      <c r="C704" t="s">
        <v>30140</v>
      </c>
      <c r="D704">
        <v>523</v>
      </c>
      <c r="F704" s="415" t="e">
        <f t="shared" si="10"/>
        <v>#VALUE!</v>
      </c>
    </row>
    <row r="705" spans="1:6" ht="20.399999999999999">
      <c r="A705" s="403" t="s">
        <v>30141</v>
      </c>
      <c r="B705">
        <v>7200</v>
      </c>
      <c r="C705" t="s">
        <v>30142</v>
      </c>
      <c r="D705">
        <v>144</v>
      </c>
      <c r="E705" s="404">
        <v>171112348</v>
      </c>
      <c r="F705" s="415" t="str">
        <f t="shared" si="10"/>
        <v>Í1+,BÈ8AÎ</v>
      </c>
    </row>
    <row r="706" spans="1:6" ht="20.399999999999999">
      <c r="A706" s="403" t="s">
        <v>30143</v>
      </c>
      <c r="B706">
        <v>2100</v>
      </c>
      <c r="C706" t="s">
        <v>30144</v>
      </c>
      <c r="D706">
        <v>13</v>
      </c>
      <c r="E706" s="404">
        <v>171112656</v>
      </c>
      <c r="F706" s="415" t="str">
        <f t="shared" si="10"/>
        <v>Í1+,aÈ6JÎ</v>
      </c>
    </row>
    <row r="707" spans="1:6" ht="20.399999999999999">
      <c r="A707" s="403" t="s">
        <v>14498</v>
      </c>
      <c r="B707">
        <v>3400</v>
      </c>
      <c r="C707" t="s">
        <v>30145</v>
      </c>
      <c r="D707">
        <v>459</v>
      </c>
      <c r="E707" s="404">
        <v>171108601</v>
      </c>
      <c r="F707" s="415" t="str">
        <f t="shared" ref="F707:F752" si="11">Code128(E707)</f>
        <v>Í1+(\È1sÎ</v>
      </c>
    </row>
    <row r="708" spans="1:6" ht="20.399999999999999">
      <c r="A708" s="403" t="s">
        <v>30146</v>
      </c>
      <c r="B708">
        <v>15200</v>
      </c>
      <c r="C708" t="s">
        <v>30147</v>
      </c>
      <c r="D708">
        <v>8</v>
      </c>
      <c r="E708" s="404">
        <v>171112651</v>
      </c>
      <c r="F708" s="415" t="str">
        <f t="shared" si="11"/>
        <v>Í1+,aÈ1,Î</v>
      </c>
    </row>
    <row r="709" spans="1:6" ht="20.399999999999999">
      <c r="A709" s="403" t="s">
        <v>30148</v>
      </c>
      <c r="B709">
        <v>68000</v>
      </c>
      <c r="C709" t="s">
        <v>30149</v>
      </c>
      <c r="D709">
        <v>218</v>
      </c>
      <c r="E709" s="404">
        <v>171112420</v>
      </c>
      <c r="F709" s="415" t="str">
        <f t="shared" si="11"/>
        <v>Í1+,JÈ01Î</v>
      </c>
    </row>
    <row r="710" spans="1:6" ht="20.399999999999999">
      <c r="A710" s="403" t="s">
        <v>30150</v>
      </c>
      <c r="B710">
        <v>2100</v>
      </c>
      <c r="C710" t="s">
        <v>30151</v>
      </c>
      <c r="D710">
        <v>397</v>
      </c>
      <c r="E710" s="404">
        <v>171112579</v>
      </c>
      <c r="F710" s="415" t="str">
        <f t="shared" si="11"/>
        <v>Í1+,YÈ9&lt;Î</v>
      </c>
    </row>
    <row r="711" spans="1:6" ht="20.399999999999999">
      <c r="A711" s="403" t="s">
        <v>30152</v>
      </c>
      <c r="B711">
        <v>10400</v>
      </c>
      <c r="C711" t="s">
        <v>30153</v>
      </c>
      <c r="D711">
        <v>386</v>
      </c>
      <c r="E711" s="404">
        <v>171112568</v>
      </c>
      <c r="F711" s="415" t="str">
        <f t="shared" si="11"/>
        <v>Í1+,XÈ82Î</v>
      </c>
    </row>
    <row r="712" spans="1:6" ht="20.399999999999999">
      <c r="A712" s="403" t="s">
        <v>30154</v>
      </c>
      <c r="B712">
        <v>82400</v>
      </c>
      <c r="C712" t="s">
        <v>30155</v>
      </c>
      <c r="D712">
        <v>385</v>
      </c>
      <c r="E712" s="404">
        <v>171112567</v>
      </c>
      <c r="F712" s="415" t="str">
        <f t="shared" si="11"/>
        <v>Í1+,XÈ7,Î</v>
      </c>
    </row>
    <row r="713" spans="1:6" ht="20.399999999999999">
      <c r="A713" s="403" t="s">
        <v>30156</v>
      </c>
      <c r="B713">
        <v>32800</v>
      </c>
      <c r="C713" t="s">
        <v>30157</v>
      </c>
      <c r="D713">
        <v>325</v>
      </c>
      <c r="E713" s="404">
        <v>171112514</v>
      </c>
      <c r="F713" s="415" t="str">
        <f t="shared" si="11"/>
        <v>Í1+,SÈ4mÎ</v>
      </c>
    </row>
    <row r="714" spans="1:6" ht="20.399999999999999">
      <c r="A714" s="403" t="s">
        <v>30158</v>
      </c>
      <c r="B714">
        <v>18400</v>
      </c>
      <c r="C714" t="s">
        <v>30159</v>
      </c>
      <c r="D714">
        <v>315</v>
      </c>
      <c r="E714" s="404">
        <v>171112504</v>
      </c>
      <c r="F714" s="415" t="str">
        <f t="shared" si="11"/>
        <v>Í1+,RÈ4iÎ</v>
      </c>
    </row>
    <row r="715" spans="1:6" ht="20.399999999999999">
      <c r="A715" s="403" t="s">
        <v>30160</v>
      </c>
      <c r="B715">
        <v>21600</v>
      </c>
      <c r="C715" t="s">
        <v>30161</v>
      </c>
      <c r="D715">
        <v>168</v>
      </c>
      <c r="E715" s="404">
        <v>171112372</v>
      </c>
      <c r="F715" s="415" t="str">
        <f t="shared" si="11"/>
        <v>Í1+,EÈ2)Î</v>
      </c>
    </row>
    <row r="716" spans="1:6" ht="20.399999999999999">
      <c r="A716" s="403" t="s">
        <v>30162</v>
      </c>
      <c r="B716">
        <v>26400</v>
      </c>
      <c r="C716" t="s">
        <v>30163</v>
      </c>
      <c r="D716">
        <v>155</v>
      </c>
      <c r="E716" s="404">
        <v>171112359</v>
      </c>
      <c r="F716" s="415" t="str">
        <f t="shared" si="11"/>
        <v>Í1+,CÈ9KÎ</v>
      </c>
    </row>
    <row r="717" spans="1:6" ht="20.399999999999999">
      <c r="A717" s="403" t="s">
        <v>30164</v>
      </c>
      <c r="B717">
        <v>37600</v>
      </c>
      <c r="C717" t="s">
        <v>30165</v>
      </c>
      <c r="D717">
        <v>146</v>
      </c>
      <c r="E717" s="404">
        <v>171112350</v>
      </c>
      <c r="F717" s="415" t="str">
        <f t="shared" si="11"/>
        <v>Í1+,CÈ0|Î</v>
      </c>
    </row>
    <row r="718" spans="1:6" ht="20.399999999999999">
      <c r="A718" s="403" t="s">
        <v>30166</v>
      </c>
      <c r="B718">
        <v>40800</v>
      </c>
      <c r="C718" t="s">
        <v>30167</v>
      </c>
      <c r="D718">
        <v>145</v>
      </c>
      <c r="E718" s="404">
        <v>171112349</v>
      </c>
      <c r="F718" s="415" t="str">
        <f t="shared" si="11"/>
        <v>Í1+,BÈ9GÎ</v>
      </c>
    </row>
    <row r="719" spans="1:6" ht="20.399999999999999">
      <c r="A719" s="403" t="s">
        <v>30168</v>
      </c>
      <c r="B719">
        <v>277600</v>
      </c>
      <c r="C719" t="s">
        <v>30169</v>
      </c>
      <c r="D719">
        <v>143</v>
      </c>
      <c r="E719" s="404">
        <v>171112347</v>
      </c>
      <c r="F719" s="415" t="str">
        <f t="shared" si="11"/>
        <v>Í1+,BÈ7;Î</v>
      </c>
    </row>
    <row r="720" spans="1:6" ht="20.399999999999999">
      <c r="A720" s="403" t="s">
        <v>30170</v>
      </c>
      <c r="B720">
        <v>20000</v>
      </c>
      <c r="C720" t="s">
        <v>30171</v>
      </c>
      <c r="D720">
        <v>141</v>
      </c>
      <c r="E720" s="404">
        <v>171112345</v>
      </c>
      <c r="F720" s="415" t="str">
        <f t="shared" si="11"/>
        <v>Í1+,BÈ5/Î</v>
      </c>
    </row>
    <row r="721" spans="1:6" ht="20.399999999999999">
      <c r="A721" s="403" t="s">
        <v>30172</v>
      </c>
      <c r="B721">
        <v>16800</v>
      </c>
      <c r="C721" t="s">
        <v>30173</v>
      </c>
      <c r="D721">
        <v>140</v>
      </c>
      <c r="E721" s="404">
        <v>171112344</v>
      </c>
      <c r="F721" s="415" t="str">
        <f t="shared" si="11"/>
        <v>Í1+,BÈ4)Î</v>
      </c>
    </row>
    <row r="722" spans="1:6" ht="20.399999999999999">
      <c r="A722" s="403" t="s">
        <v>30174</v>
      </c>
      <c r="B722">
        <v>60000</v>
      </c>
      <c r="C722" t="s">
        <v>30175</v>
      </c>
      <c r="D722">
        <v>139</v>
      </c>
      <c r="E722" s="404">
        <v>171112343</v>
      </c>
      <c r="F722" s="415" t="str">
        <f t="shared" si="11"/>
        <v>Í1+,BÈ3#Î</v>
      </c>
    </row>
    <row r="723" spans="1:6" ht="20.399999999999999">
      <c r="A723" s="403" t="s">
        <v>30176</v>
      </c>
      <c r="B723">
        <v>12000</v>
      </c>
      <c r="C723" t="s">
        <v>30177</v>
      </c>
      <c r="D723">
        <v>138</v>
      </c>
      <c r="E723" s="404">
        <v>171112342</v>
      </c>
      <c r="F723" s="415" t="str">
        <f t="shared" si="11"/>
        <v>Í1+,BÈ2ÈÎ</v>
      </c>
    </row>
    <row r="724" spans="1:6" ht="20.399999999999999">
      <c r="A724" s="403" t="s">
        <v>30178</v>
      </c>
      <c r="B724">
        <v>28000</v>
      </c>
      <c r="C724" t="s">
        <v>30179</v>
      </c>
      <c r="D724">
        <v>137</v>
      </c>
      <c r="E724" s="404">
        <v>171112341</v>
      </c>
      <c r="F724" s="415" t="str">
        <f t="shared" si="11"/>
        <v>Í1+,BÈ1~Î</v>
      </c>
    </row>
    <row r="725" spans="1:6" ht="20.399999999999999">
      <c r="A725" s="403" t="s">
        <v>30180</v>
      </c>
      <c r="B725">
        <v>31200</v>
      </c>
      <c r="C725" t="s">
        <v>30181</v>
      </c>
      <c r="D725">
        <v>135</v>
      </c>
      <c r="E725" s="404">
        <v>171112339</v>
      </c>
      <c r="F725" s="415" t="str">
        <f t="shared" si="11"/>
        <v>Í1+,AÈ9CÎ</v>
      </c>
    </row>
    <row r="726" spans="1:6" ht="20.399999999999999">
      <c r="A726" s="403" t="s">
        <v>30182</v>
      </c>
      <c r="B726">
        <v>52000</v>
      </c>
      <c r="C726" t="s">
        <v>30183</v>
      </c>
      <c r="D726">
        <v>132</v>
      </c>
      <c r="E726" s="404">
        <v>171112336</v>
      </c>
      <c r="F726" s="415" t="str">
        <f t="shared" si="11"/>
        <v>Í1+,AÈ61Î</v>
      </c>
    </row>
    <row r="727" spans="1:6" ht="20.399999999999999">
      <c r="A727" s="403" t="s">
        <v>30184</v>
      </c>
      <c r="B727">
        <v>16800</v>
      </c>
      <c r="C727" t="s">
        <v>30185</v>
      </c>
      <c r="D727">
        <v>129</v>
      </c>
      <c r="E727" s="404">
        <v>171112333</v>
      </c>
      <c r="F727" s="415" t="str">
        <f t="shared" si="11"/>
        <v>Í1+,AÈ3ÊÎ</v>
      </c>
    </row>
    <row r="728" spans="1:6" ht="20.399999999999999">
      <c r="A728" s="403" t="s">
        <v>30186</v>
      </c>
      <c r="B728">
        <v>37600</v>
      </c>
      <c r="C728" t="s">
        <v>30187</v>
      </c>
      <c r="D728">
        <v>128</v>
      </c>
      <c r="E728" s="404">
        <v>171112332</v>
      </c>
      <c r="F728" s="415" t="str">
        <f t="shared" si="11"/>
        <v>Í1+,AÈ2ÄÎ</v>
      </c>
    </row>
    <row r="729" spans="1:6" ht="20.399999999999999">
      <c r="A729" s="403" t="s">
        <v>30188</v>
      </c>
      <c r="B729">
        <v>13600</v>
      </c>
      <c r="C729" t="s">
        <v>30189</v>
      </c>
      <c r="D729">
        <v>127</v>
      </c>
      <c r="E729" s="404">
        <v>171112331</v>
      </c>
      <c r="F729" s="415" t="str">
        <f t="shared" si="11"/>
        <v>Í1+,AÈ1zÎ</v>
      </c>
    </row>
    <row r="730" spans="1:6" ht="20.399999999999999">
      <c r="A730" s="403" t="s">
        <v>30190</v>
      </c>
      <c r="B730">
        <v>16800</v>
      </c>
      <c r="C730" t="s">
        <v>30191</v>
      </c>
      <c r="D730">
        <v>126</v>
      </c>
      <c r="E730" s="404">
        <v>171112330</v>
      </c>
      <c r="F730" s="415" t="str">
        <f t="shared" si="11"/>
        <v>Í1+,AÈ0tÎ</v>
      </c>
    </row>
    <row r="731" spans="1:6" ht="20.399999999999999">
      <c r="A731" s="403" t="s">
        <v>8354</v>
      </c>
      <c r="B731">
        <v>13600</v>
      </c>
      <c r="C731" t="s">
        <v>30192</v>
      </c>
      <c r="D731">
        <v>125</v>
      </c>
      <c r="E731" s="404">
        <v>171112329</v>
      </c>
      <c r="F731" s="415" t="str">
        <f t="shared" si="11"/>
        <v>Í1+,@È9?Î</v>
      </c>
    </row>
    <row r="732" spans="1:6" ht="20.399999999999999">
      <c r="A732" s="403" t="s">
        <v>30193</v>
      </c>
      <c r="B732">
        <v>12000</v>
      </c>
      <c r="C732" t="s">
        <v>30194</v>
      </c>
      <c r="D732">
        <v>124</v>
      </c>
      <c r="E732" s="404">
        <v>171112328</v>
      </c>
      <c r="F732" s="415" t="str">
        <f t="shared" si="11"/>
        <v>Í1+,@È89Î</v>
      </c>
    </row>
    <row r="733" spans="1:6" ht="20.399999999999999">
      <c r="A733" s="403" t="s">
        <v>30195</v>
      </c>
      <c r="B733">
        <v>13600</v>
      </c>
      <c r="C733" t="s">
        <v>30196</v>
      </c>
      <c r="D733">
        <v>112</v>
      </c>
      <c r="E733" s="404">
        <v>171112317</v>
      </c>
      <c r="F733" s="415" t="str">
        <f t="shared" si="11"/>
        <v>Í1+,?È7/Î</v>
      </c>
    </row>
    <row r="734" spans="1:6" ht="20.399999999999999">
      <c r="A734" s="403" t="s">
        <v>30197</v>
      </c>
      <c r="B734">
        <v>29600</v>
      </c>
      <c r="C734" t="s">
        <v>30198</v>
      </c>
      <c r="D734">
        <v>111</v>
      </c>
      <c r="E734" s="404">
        <v>171112316</v>
      </c>
      <c r="F734" s="415" t="str">
        <f t="shared" si="11"/>
        <v>Í1+,?È6)Î</v>
      </c>
    </row>
    <row r="735" spans="1:6" ht="20.399999999999999">
      <c r="A735" s="403" t="s">
        <v>30199</v>
      </c>
      <c r="B735">
        <v>13600</v>
      </c>
      <c r="C735" t="s">
        <v>30200</v>
      </c>
      <c r="D735">
        <v>101</v>
      </c>
      <c r="E735" s="404">
        <v>171112306</v>
      </c>
      <c r="F735" s="415" t="str">
        <f t="shared" si="11"/>
        <v>Í1+,&gt;È6%Î</v>
      </c>
    </row>
    <row r="736" spans="1:6" ht="20.399999999999999">
      <c r="A736" s="403" t="s">
        <v>30201</v>
      </c>
      <c r="B736">
        <v>44000</v>
      </c>
      <c r="C736" t="s">
        <v>30202</v>
      </c>
      <c r="D736">
        <v>99</v>
      </c>
      <c r="E736" s="404">
        <v>171112304</v>
      </c>
      <c r="F736" s="415" t="str">
        <f t="shared" si="11"/>
        <v>Í1+,&gt;È4ÄÎ</v>
      </c>
    </row>
    <row r="737" spans="1:6" ht="20.399999999999999">
      <c r="A737" s="403" t="s">
        <v>1431</v>
      </c>
      <c r="B737">
        <v>39200</v>
      </c>
      <c r="C737" t="s">
        <v>30203</v>
      </c>
      <c r="D737">
        <v>92</v>
      </c>
      <c r="E737" s="404">
        <v>171112298</v>
      </c>
      <c r="F737" s="415" t="str">
        <f t="shared" si="11"/>
        <v>Í1+,=È8-Î</v>
      </c>
    </row>
    <row r="738" spans="1:6" ht="20.399999999999999">
      <c r="A738" s="403" t="s">
        <v>4282</v>
      </c>
      <c r="B738">
        <v>3400</v>
      </c>
      <c r="C738" t="s">
        <v>30204</v>
      </c>
      <c r="D738">
        <v>72</v>
      </c>
      <c r="E738" s="404">
        <v>171112289</v>
      </c>
      <c r="F738" s="415" t="str">
        <f t="shared" si="11"/>
        <v>Í1+,&lt;È9/Î</v>
      </c>
    </row>
    <row r="739" spans="1:6" ht="20.399999999999999">
      <c r="A739" s="403" t="s">
        <v>30205</v>
      </c>
      <c r="B739">
        <v>23200</v>
      </c>
      <c r="C739" t="s">
        <v>30206</v>
      </c>
      <c r="D739">
        <v>122</v>
      </c>
      <c r="E739" s="404">
        <v>171115088</v>
      </c>
      <c r="F739" s="415" t="str">
        <f t="shared" si="11"/>
        <v>Í1+/(È8IÎ</v>
      </c>
    </row>
    <row r="740" spans="1:6" ht="20.399999999999999" hidden="1">
      <c r="A740" s="403" t="s">
        <v>30207</v>
      </c>
      <c r="B740">
        <v>10400</v>
      </c>
      <c r="C740" t="s">
        <v>30208</v>
      </c>
      <c r="D740">
        <v>157</v>
      </c>
      <c r="F740" s="415" t="e">
        <f t="shared" si="11"/>
        <v>#VALUE!</v>
      </c>
    </row>
    <row r="741" spans="1:6" ht="20.399999999999999" hidden="1">
      <c r="A741" s="403" t="s">
        <v>30209</v>
      </c>
      <c r="B741">
        <v>4700</v>
      </c>
      <c r="C741" t="s">
        <v>30210</v>
      </c>
      <c r="D741">
        <v>156</v>
      </c>
      <c r="F741" s="415" t="e">
        <f t="shared" si="11"/>
        <v>#VALUE!</v>
      </c>
    </row>
    <row r="742" spans="1:6" ht="20.399999999999999">
      <c r="A742" s="403" t="s">
        <v>30211</v>
      </c>
      <c r="B742">
        <v>15200</v>
      </c>
      <c r="C742" t="s">
        <v>30212</v>
      </c>
      <c r="D742">
        <v>338</v>
      </c>
      <c r="E742" s="404">
        <v>171112934</v>
      </c>
      <c r="F742" s="415" t="str">
        <f t="shared" si="11"/>
        <v>Í1+,}È4GÎ</v>
      </c>
    </row>
    <row r="743" spans="1:6" ht="20.399999999999999">
      <c r="A743" s="403" t="s">
        <v>30213</v>
      </c>
      <c r="B743">
        <v>13600</v>
      </c>
      <c r="C743" t="s">
        <v>30214</v>
      </c>
      <c r="D743">
        <v>225</v>
      </c>
      <c r="E743" s="404">
        <v>171112837</v>
      </c>
      <c r="F743" s="415" t="str">
        <f t="shared" si="11"/>
        <v>Í1+,sÈ71Î</v>
      </c>
    </row>
    <row r="744" spans="1:6" ht="20.399999999999999">
      <c r="A744" s="403" t="s">
        <v>30215</v>
      </c>
      <c r="B744">
        <v>4700</v>
      </c>
      <c r="C744" t="s">
        <v>30216</v>
      </c>
      <c r="D744">
        <v>224</v>
      </c>
      <c r="E744" s="404">
        <v>171112836</v>
      </c>
      <c r="F744" s="415" t="str">
        <f t="shared" si="11"/>
        <v>Í1+,sÈ6+Î</v>
      </c>
    </row>
    <row r="745" spans="1:6" ht="20.399999999999999">
      <c r="A745" s="403" t="s">
        <v>30217</v>
      </c>
      <c r="B745">
        <v>4700</v>
      </c>
      <c r="C745" t="s">
        <v>30218</v>
      </c>
      <c r="D745">
        <v>218</v>
      </c>
      <c r="E745" s="404">
        <v>171112830</v>
      </c>
      <c r="F745" s="415" t="str">
        <f t="shared" si="11"/>
        <v>Í1+,sÈ0nÎ</v>
      </c>
    </row>
    <row r="746" spans="1:6" ht="20.399999999999999">
      <c r="A746" s="403" t="s">
        <v>30219</v>
      </c>
      <c r="B746">
        <v>21600</v>
      </c>
      <c r="C746" t="s">
        <v>30220</v>
      </c>
      <c r="D746">
        <v>371</v>
      </c>
      <c r="E746" s="404">
        <v>171109370</v>
      </c>
      <c r="F746" s="415" t="str">
        <f t="shared" si="11"/>
        <v>Í1+)EÈ0{Î</v>
      </c>
    </row>
    <row r="747" spans="1:6" ht="20.399999999999999">
      <c r="A747" s="403" t="s">
        <v>30221</v>
      </c>
      <c r="B747">
        <v>8800</v>
      </c>
      <c r="C747" t="s">
        <v>30222</v>
      </c>
      <c r="D747">
        <v>346</v>
      </c>
      <c r="E747" s="404">
        <v>171115666</v>
      </c>
      <c r="F747" s="415" t="str">
        <f t="shared" si="11"/>
        <v>Í1+/bÈ6WÎ</v>
      </c>
    </row>
    <row r="748" spans="1:6" ht="20.399999999999999">
      <c r="A748" s="403" t="s">
        <v>30223</v>
      </c>
      <c r="B748">
        <v>63200</v>
      </c>
      <c r="C748" t="s">
        <v>30224</v>
      </c>
      <c r="D748">
        <v>2</v>
      </c>
      <c r="E748" s="404">
        <v>171112229</v>
      </c>
      <c r="F748" s="415" t="str">
        <f t="shared" si="11"/>
        <v>Í1+,6È9~Î</v>
      </c>
    </row>
    <row r="749" spans="1:6" ht="20.399999999999999">
      <c r="A749" s="403" t="s">
        <v>26368</v>
      </c>
      <c r="B749">
        <v>2100</v>
      </c>
      <c r="C749" t="s">
        <v>30225</v>
      </c>
      <c r="D749">
        <v>41</v>
      </c>
      <c r="E749" s="404">
        <v>171115403</v>
      </c>
      <c r="F749" s="415" t="str">
        <f t="shared" si="11"/>
        <v>Í1+/HÈ3DÎ</v>
      </c>
    </row>
    <row r="750" spans="1:6" ht="20.399999999999999" hidden="1">
      <c r="A750" s="403" t="s">
        <v>30226</v>
      </c>
      <c r="B750">
        <v>36000</v>
      </c>
      <c r="C750" t="s">
        <v>30227</v>
      </c>
      <c r="D750">
        <v>562</v>
      </c>
      <c r="F750" s="415" t="e">
        <f t="shared" si="11"/>
        <v>#VALUE!</v>
      </c>
    </row>
    <row r="751" spans="1:6" ht="20.399999999999999">
      <c r="A751" s="403" t="s">
        <v>17859</v>
      </c>
      <c r="B751">
        <v>8800</v>
      </c>
      <c r="C751" t="s">
        <v>30228</v>
      </c>
      <c r="D751">
        <v>385</v>
      </c>
      <c r="E751" s="404">
        <v>171113230</v>
      </c>
      <c r="F751" s="415" t="str">
        <f t="shared" si="11"/>
        <v>Í1+-7È0OÎ</v>
      </c>
    </row>
    <row r="752" spans="1:6" ht="20.399999999999999">
      <c r="A752" s="403" t="s">
        <v>30229</v>
      </c>
      <c r="B752">
        <v>12000</v>
      </c>
      <c r="C752" t="s">
        <v>30230</v>
      </c>
      <c r="D752">
        <v>187</v>
      </c>
      <c r="E752" s="404">
        <v>171111527</v>
      </c>
      <c r="F752" s="415" t="str">
        <f t="shared" si="11"/>
        <v>Í1++TÈ7ÄÎ</v>
      </c>
    </row>
  </sheetData>
  <autoFilter ref="A1:G752">
    <filterColumn colId="4">
      <customFilters>
        <customFilter operator="notEqual" val=" "/>
      </customFilters>
    </filterColumn>
  </autoFilter>
  <pageMargins left="0.7" right="0.7" top="0.75" bottom="0.75" header="0.3" footer="0.3"/>
  <pageSetup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09"/>
  <sheetViews>
    <sheetView topLeftCell="A688" workbookViewId="0">
      <selection activeCell="C689" sqref="C689"/>
    </sheetView>
  </sheetViews>
  <sheetFormatPr defaultRowHeight="14.4"/>
  <cols>
    <col min="2" max="2" width="12.62890625" style="404" customWidth="1"/>
    <col min="3" max="3" width="19.3125" bestFit="1" customWidth="1"/>
    <col min="4" max="4" width="17.68359375" bestFit="1" customWidth="1"/>
  </cols>
  <sheetData>
    <row r="1" spans="1:6">
      <c r="A1" t="s">
        <v>6758</v>
      </c>
      <c r="B1" s="404" t="s">
        <v>520</v>
      </c>
      <c r="D1" t="s">
        <v>517</v>
      </c>
      <c r="E1" t="s">
        <v>518</v>
      </c>
      <c r="F1" t="s">
        <v>519</v>
      </c>
    </row>
    <row r="2" spans="1:6" ht="20.399999999999999">
      <c r="A2">
        <v>318</v>
      </c>
      <c r="B2"/>
      <c r="C2" s="415" t="e">
        <f>Code128(B2)</f>
        <v>#VALUE!</v>
      </c>
      <c r="D2" s="403" t="s">
        <v>30231</v>
      </c>
      <c r="E2">
        <v>39200</v>
      </c>
      <c r="F2" t="s">
        <v>30232</v>
      </c>
    </row>
    <row r="3" spans="1:6" ht="20.399999999999999">
      <c r="A3">
        <v>246</v>
      </c>
      <c r="B3" s="404">
        <v>171115191</v>
      </c>
      <c r="C3" s="415" t="str">
        <f t="shared" ref="C3:C66" si="0">Code128(B3)</f>
        <v>Í1+/3È1KÎ</v>
      </c>
      <c r="D3" s="403" t="s">
        <v>30233</v>
      </c>
      <c r="E3">
        <v>12000</v>
      </c>
      <c r="F3" t="s">
        <v>30234</v>
      </c>
    </row>
    <row r="4" spans="1:6" ht="20.399999999999999">
      <c r="A4">
        <v>576</v>
      </c>
      <c r="B4"/>
      <c r="C4" s="415" t="e">
        <f t="shared" si="0"/>
        <v>#VALUE!</v>
      </c>
      <c r="D4" s="403" t="s">
        <v>30235</v>
      </c>
      <c r="E4">
        <v>4700</v>
      </c>
      <c r="F4" t="s">
        <v>30236</v>
      </c>
    </row>
    <row r="5" spans="1:6" ht="20.399999999999999">
      <c r="A5">
        <v>462</v>
      </c>
      <c r="B5"/>
      <c r="C5" s="415" t="e">
        <f t="shared" si="0"/>
        <v>#VALUE!</v>
      </c>
      <c r="D5" s="403" t="s">
        <v>30237</v>
      </c>
      <c r="E5">
        <v>10400</v>
      </c>
      <c r="F5" t="s">
        <v>30238</v>
      </c>
    </row>
    <row r="6" spans="1:6" ht="20.399999999999999">
      <c r="A6">
        <v>373</v>
      </c>
      <c r="B6" s="404">
        <v>171115690</v>
      </c>
      <c r="C6" s="415" t="str">
        <f t="shared" si="0"/>
        <v>Í1+/eÈ0?Î</v>
      </c>
      <c r="D6" s="403" t="s">
        <v>30239</v>
      </c>
      <c r="E6">
        <v>12000</v>
      </c>
      <c r="F6" t="s">
        <v>30240</v>
      </c>
    </row>
    <row r="7" spans="1:6" ht="20.399999999999999">
      <c r="A7">
        <v>73</v>
      </c>
      <c r="B7" s="404">
        <v>171107993</v>
      </c>
      <c r="C7" s="415" t="str">
        <f t="shared" si="0"/>
        <v>Í1+'ÇÈ3JÎ</v>
      </c>
      <c r="D7" s="403" t="s">
        <v>30241</v>
      </c>
      <c r="E7">
        <v>16800</v>
      </c>
      <c r="F7" t="s">
        <v>30242</v>
      </c>
    </row>
    <row r="8" spans="1:6" ht="20.399999999999999">
      <c r="A8">
        <v>317</v>
      </c>
      <c r="B8" s="404">
        <v>171115638</v>
      </c>
      <c r="C8" s="415" t="str">
        <f t="shared" si="0"/>
        <v>Í1+/_È8WÎ</v>
      </c>
      <c r="D8" s="403" t="s">
        <v>30243</v>
      </c>
      <c r="E8">
        <v>10400</v>
      </c>
      <c r="F8" t="s">
        <v>30244</v>
      </c>
    </row>
    <row r="9" spans="1:6" ht="20.399999999999999">
      <c r="A9">
        <v>172</v>
      </c>
      <c r="B9" s="404">
        <v>171115132</v>
      </c>
      <c r="C9" s="415" t="str">
        <f t="shared" si="0"/>
        <v>Í1+/-È29Î</v>
      </c>
      <c r="D9" s="403" t="s">
        <v>30245</v>
      </c>
      <c r="E9">
        <v>13600</v>
      </c>
      <c r="F9" t="s">
        <v>30246</v>
      </c>
    </row>
    <row r="10" spans="1:6" ht="20.399999999999999">
      <c r="A10">
        <v>3</v>
      </c>
      <c r="B10" s="404">
        <v>171110248</v>
      </c>
      <c r="C10" s="415" t="str">
        <f t="shared" si="0"/>
        <v>Í1+*8È8zÎ</v>
      </c>
      <c r="D10" s="403" t="s">
        <v>30247</v>
      </c>
      <c r="E10">
        <v>36000</v>
      </c>
      <c r="F10" t="s">
        <v>30248</v>
      </c>
    </row>
    <row r="11" spans="1:6" ht="20.399999999999999">
      <c r="A11">
        <v>142</v>
      </c>
      <c r="B11" s="404">
        <v>171113525</v>
      </c>
      <c r="C11" s="415" t="str">
        <f t="shared" si="0"/>
        <v>Í1+-TÈ5zÎ</v>
      </c>
      <c r="D11" s="403" t="s">
        <v>30249</v>
      </c>
      <c r="E11">
        <v>32800</v>
      </c>
      <c r="F11" t="s">
        <v>30250</v>
      </c>
    </row>
    <row r="12" spans="1:6" ht="20.399999999999999">
      <c r="A12">
        <v>26</v>
      </c>
      <c r="B12" s="404">
        <v>171112668</v>
      </c>
      <c r="C12" s="415" t="str">
        <f t="shared" si="0"/>
        <v>Í1+,bÈ8ZÎ</v>
      </c>
      <c r="D12" s="403" t="s">
        <v>23504</v>
      </c>
      <c r="E12">
        <v>3400</v>
      </c>
      <c r="F12" t="s">
        <v>30251</v>
      </c>
    </row>
    <row r="13" spans="1:6" ht="20.399999999999999">
      <c r="A13">
        <v>31</v>
      </c>
      <c r="B13" s="404">
        <v>171112640</v>
      </c>
      <c r="C13" s="415" t="str">
        <f t="shared" si="0"/>
        <v>Í1+,`È0"Î</v>
      </c>
      <c r="D13" s="403" t="s">
        <v>30252</v>
      </c>
      <c r="E13">
        <v>7200</v>
      </c>
      <c r="F13" t="s">
        <v>30253</v>
      </c>
    </row>
    <row r="14" spans="1:6" ht="20.399999999999999">
      <c r="A14">
        <v>41</v>
      </c>
      <c r="B14" s="404">
        <v>171112675</v>
      </c>
      <c r="C14" s="415" t="str">
        <f t="shared" si="0"/>
        <v>Í1+,cÈ5LÎ</v>
      </c>
      <c r="D14" s="403" t="s">
        <v>30254</v>
      </c>
      <c r="E14">
        <v>34400</v>
      </c>
      <c r="F14" t="s">
        <v>30255</v>
      </c>
    </row>
    <row r="15" spans="1:6" ht="20.399999999999999">
      <c r="A15">
        <v>200</v>
      </c>
      <c r="B15" s="404">
        <v>171112815</v>
      </c>
      <c r="C15" s="415" t="str">
        <f t="shared" si="0"/>
        <v>Í1+,qÈ5ÈÎ</v>
      </c>
      <c r="D15" s="403" t="s">
        <v>30256</v>
      </c>
      <c r="E15">
        <v>21600</v>
      </c>
      <c r="F15" t="s">
        <v>30257</v>
      </c>
    </row>
    <row r="16" spans="1:6" ht="20.399999999999999">
      <c r="A16">
        <v>461</v>
      </c>
      <c r="B16" s="404">
        <v>171113044</v>
      </c>
      <c r="C16" s="415" t="str">
        <f t="shared" si="0"/>
        <v>Í1+-$È4ÆÎ</v>
      </c>
      <c r="D16" s="403" t="s">
        <v>30258</v>
      </c>
      <c r="E16">
        <v>178400</v>
      </c>
      <c r="F16" t="s">
        <v>30259</v>
      </c>
    </row>
    <row r="17" spans="1:6" ht="20.399999999999999">
      <c r="A17">
        <v>202</v>
      </c>
      <c r="B17" s="404">
        <v>171112817</v>
      </c>
      <c r="C17" s="415" t="str">
        <f t="shared" si="0"/>
        <v>Í1+,qÈ7)Î</v>
      </c>
      <c r="D17" s="403" t="s">
        <v>30260</v>
      </c>
      <c r="E17">
        <v>29600</v>
      </c>
      <c r="F17" t="s">
        <v>30261</v>
      </c>
    </row>
    <row r="18" spans="1:6" ht="20.399999999999999">
      <c r="A18">
        <v>334</v>
      </c>
      <c r="B18" s="404">
        <v>171112930</v>
      </c>
      <c r="C18" s="415" t="str">
        <f t="shared" si="0"/>
        <v>Í1+,}È0/Î</v>
      </c>
      <c r="D18" s="403" t="s">
        <v>30262</v>
      </c>
      <c r="E18">
        <v>2100</v>
      </c>
      <c r="F18" t="s">
        <v>30263</v>
      </c>
    </row>
    <row r="19" spans="1:6" ht="20.399999999999999">
      <c r="A19">
        <v>336</v>
      </c>
      <c r="B19" s="404">
        <v>171112932</v>
      </c>
      <c r="C19" s="415" t="str">
        <f t="shared" si="0"/>
        <v>Í1+,}È2;Î</v>
      </c>
      <c r="D19" s="403" t="s">
        <v>30264</v>
      </c>
      <c r="E19">
        <v>34400</v>
      </c>
      <c r="F19" t="s">
        <v>30265</v>
      </c>
    </row>
    <row r="20" spans="1:6" ht="20.399999999999999">
      <c r="A20">
        <v>204</v>
      </c>
      <c r="B20" s="404">
        <v>171112819</v>
      </c>
      <c r="C20" s="415" t="str">
        <f t="shared" si="0"/>
        <v>Í1+,qÈ95Î</v>
      </c>
      <c r="D20" s="403" t="s">
        <v>30266</v>
      </c>
      <c r="E20">
        <v>2100</v>
      </c>
      <c r="F20" t="s">
        <v>30267</v>
      </c>
    </row>
    <row r="21" spans="1:6" ht="20.399999999999999">
      <c r="A21">
        <v>203</v>
      </c>
      <c r="B21" s="404">
        <v>171112818</v>
      </c>
      <c r="C21" s="415" t="str">
        <f t="shared" si="0"/>
        <v>Í1+,qÈ8/Î</v>
      </c>
      <c r="D21" s="403" t="s">
        <v>30268</v>
      </c>
      <c r="E21">
        <v>7200</v>
      </c>
      <c r="F21" t="s">
        <v>30269</v>
      </c>
    </row>
    <row r="22" spans="1:6" ht="20.399999999999999">
      <c r="A22">
        <v>199</v>
      </c>
      <c r="B22" s="404">
        <v>171112814</v>
      </c>
      <c r="C22" s="415" t="str">
        <f t="shared" si="0"/>
        <v>Í1+,qÈ4~Î</v>
      </c>
      <c r="D22" s="403" t="s">
        <v>30270</v>
      </c>
      <c r="E22">
        <v>16800</v>
      </c>
      <c r="F22" t="s">
        <v>30271</v>
      </c>
    </row>
    <row r="23" spans="1:6" ht="20.399999999999999">
      <c r="A23">
        <v>203</v>
      </c>
      <c r="B23" s="404">
        <v>171116394</v>
      </c>
      <c r="C23" s="415" t="str">
        <f t="shared" si="0"/>
        <v>Í1+0GÈ4IÎ</v>
      </c>
      <c r="D23" s="403" t="s">
        <v>30272</v>
      </c>
      <c r="E23">
        <v>4700</v>
      </c>
      <c r="F23" t="s">
        <v>30273</v>
      </c>
    </row>
    <row r="24" spans="1:6" ht="20.399999999999999">
      <c r="A24">
        <v>211</v>
      </c>
      <c r="B24" s="404">
        <v>171116402</v>
      </c>
      <c r="C24" s="415" t="str">
        <f t="shared" si="0"/>
        <v>Í1+0HÈ2AÎ</v>
      </c>
      <c r="D24" s="403" t="s">
        <v>30274</v>
      </c>
      <c r="E24">
        <v>15200</v>
      </c>
      <c r="F24" t="s">
        <v>30275</v>
      </c>
    </row>
    <row r="25" spans="1:6" ht="20.399999999999999">
      <c r="A25">
        <v>68</v>
      </c>
      <c r="B25" s="404">
        <v>171116269</v>
      </c>
      <c r="C25" s="415" t="str">
        <f t="shared" si="0"/>
        <v>Í1+0:È93Î</v>
      </c>
      <c r="D25" s="403" t="s">
        <v>30276</v>
      </c>
      <c r="E25">
        <v>10400</v>
      </c>
      <c r="F25" t="s">
        <v>30277</v>
      </c>
    </row>
    <row r="26" spans="1:6" ht="20.399999999999999">
      <c r="A26">
        <v>66</v>
      </c>
      <c r="B26" s="404">
        <v>171116267</v>
      </c>
      <c r="C26" s="415" t="str">
        <f t="shared" si="0"/>
        <v>Í1+0:È7'Î</v>
      </c>
      <c r="D26" s="403" t="s">
        <v>30278</v>
      </c>
      <c r="E26">
        <v>13600</v>
      </c>
      <c r="F26" t="s">
        <v>30279</v>
      </c>
    </row>
    <row r="27" spans="1:6" ht="20.399999999999999">
      <c r="A27">
        <v>105</v>
      </c>
      <c r="B27"/>
      <c r="C27" s="415" t="e">
        <f t="shared" si="0"/>
        <v>#VALUE!</v>
      </c>
      <c r="D27" s="403" t="s">
        <v>30280</v>
      </c>
      <c r="E27">
        <v>40800</v>
      </c>
      <c r="F27" t="s">
        <v>30281</v>
      </c>
    </row>
    <row r="28" spans="1:6" ht="20.399999999999999">
      <c r="A28">
        <v>523</v>
      </c>
      <c r="B28"/>
      <c r="C28" s="415" t="e">
        <f t="shared" si="0"/>
        <v>#VALUE!</v>
      </c>
      <c r="D28" s="403" t="s">
        <v>30282</v>
      </c>
      <c r="E28">
        <v>29600</v>
      </c>
      <c r="F28" t="s">
        <v>30283</v>
      </c>
    </row>
    <row r="29" spans="1:6" ht="20.399999999999999">
      <c r="A29">
        <v>405</v>
      </c>
      <c r="B29" s="404">
        <v>171112992</v>
      </c>
      <c r="C29" s="415" t="str">
        <f t="shared" si="0"/>
        <v>Í1+,ÇÈ2SÎ</v>
      </c>
      <c r="D29" s="403" t="s">
        <v>30284</v>
      </c>
      <c r="E29">
        <v>157600</v>
      </c>
      <c r="F29" t="s">
        <v>30285</v>
      </c>
    </row>
    <row r="30" spans="1:6" ht="20.399999999999999">
      <c r="A30">
        <v>262</v>
      </c>
      <c r="B30"/>
      <c r="C30" s="415" t="e">
        <f t="shared" si="0"/>
        <v>#VALUE!</v>
      </c>
      <c r="D30" s="403" t="s">
        <v>30286</v>
      </c>
      <c r="E30">
        <v>21600</v>
      </c>
      <c r="F30" t="s">
        <v>30287</v>
      </c>
    </row>
    <row r="31" spans="1:6" ht="20.399999999999999">
      <c r="A31">
        <v>302</v>
      </c>
      <c r="B31" s="404">
        <v>171109157</v>
      </c>
      <c r="C31" s="415" t="str">
        <f t="shared" si="0"/>
        <v>Í1+)/È7MÎ</v>
      </c>
      <c r="D31" s="403" t="s">
        <v>30288</v>
      </c>
      <c r="E31">
        <v>159200</v>
      </c>
      <c r="F31" t="s">
        <v>30289</v>
      </c>
    </row>
    <row r="32" spans="1:6" ht="20.399999999999999">
      <c r="A32">
        <v>296</v>
      </c>
      <c r="B32" s="404">
        <v>171115622</v>
      </c>
      <c r="C32" s="415" t="str">
        <f t="shared" si="0"/>
        <v>Í1+/^È2/Î</v>
      </c>
      <c r="D32" s="403" t="s">
        <v>30290</v>
      </c>
      <c r="E32">
        <v>26400</v>
      </c>
      <c r="F32" t="s">
        <v>30291</v>
      </c>
    </row>
    <row r="33" spans="1:6" ht="20.399999999999999">
      <c r="A33">
        <v>543</v>
      </c>
      <c r="B33"/>
      <c r="C33" s="415" t="e">
        <f t="shared" si="0"/>
        <v>#VALUE!</v>
      </c>
      <c r="D33" s="403" t="s">
        <v>30292</v>
      </c>
      <c r="E33">
        <v>12000</v>
      </c>
      <c r="F33" t="s">
        <v>30293</v>
      </c>
    </row>
    <row r="34" spans="1:6" ht="20.399999999999999">
      <c r="A34">
        <v>420</v>
      </c>
      <c r="B34" s="404">
        <v>171113006</v>
      </c>
      <c r="C34" s="415" t="str">
        <f t="shared" si="0"/>
        <v>Í1+-ÂÈ6~Î</v>
      </c>
      <c r="D34" s="403" t="s">
        <v>30294</v>
      </c>
      <c r="E34">
        <v>4700</v>
      </c>
      <c r="F34" t="s">
        <v>30295</v>
      </c>
    </row>
    <row r="35" spans="1:6" ht="20.399999999999999">
      <c r="A35">
        <v>549</v>
      </c>
      <c r="B35"/>
      <c r="C35" s="415" t="e">
        <f t="shared" si="0"/>
        <v>#VALUE!</v>
      </c>
      <c r="D35" s="403" t="s">
        <v>30296</v>
      </c>
      <c r="E35">
        <v>28000</v>
      </c>
      <c r="F35" t="s">
        <v>30297</v>
      </c>
    </row>
    <row r="36" spans="1:6" ht="20.399999999999999">
      <c r="A36">
        <v>117</v>
      </c>
      <c r="B36" s="404">
        <v>171115083</v>
      </c>
      <c r="C36" s="415" t="str">
        <f t="shared" si="0"/>
        <v>Í1+/(È3+Î</v>
      </c>
      <c r="D36" s="403" t="s">
        <v>30298</v>
      </c>
      <c r="E36">
        <v>10400</v>
      </c>
      <c r="F36" t="s">
        <v>30299</v>
      </c>
    </row>
    <row r="37" spans="1:6" ht="20.399999999999999">
      <c r="A37">
        <v>508</v>
      </c>
      <c r="B37"/>
      <c r="C37" s="415" t="e">
        <f t="shared" si="0"/>
        <v>#VALUE!</v>
      </c>
      <c r="D37" s="403" t="s">
        <v>22565</v>
      </c>
      <c r="E37">
        <v>29600</v>
      </c>
      <c r="F37" t="s">
        <v>30300</v>
      </c>
    </row>
    <row r="38" spans="1:6" ht="20.399999999999999">
      <c r="A38">
        <v>41</v>
      </c>
      <c r="B38" s="404">
        <v>171118864</v>
      </c>
      <c r="C38" s="415" t="str">
        <f t="shared" si="0"/>
        <v>Í1+2vÈ4=Î</v>
      </c>
      <c r="D38" s="403" t="s">
        <v>30301</v>
      </c>
      <c r="E38">
        <v>16800</v>
      </c>
      <c r="F38" t="s">
        <v>30302</v>
      </c>
    </row>
    <row r="39" spans="1:6" ht="20.399999999999999">
      <c r="A39">
        <v>123</v>
      </c>
      <c r="B39"/>
      <c r="C39" s="415" t="e">
        <f t="shared" si="0"/>
        <v>#VALUE!</v>
      </c>
      <c r="D39" s="403" t="s">
        <v>30303</v>
      </c>
      <c r="E39">
        <v>4700</v>
      </c>
      <c r="F39" t="s">
        <v>30304</v>
      </c>
    </row>
    <row r="40" spans="1:6" ht="20.399999999999999">
      <c r="A40">
        <v>137</v>
      </c>
      <c r="B40"/>
      <c r="C40" s="415" t="e">
        <f t="shared" si="0"/>
        <v>#VALUE!</v>
      </c>
      <c r="D40" s="403" t="s">
        <v>30305</v>
      </c>
      <c r="E40">
        <v>3400</v>
      </c>
      <c r="F40" t="s">
        <v>30306</v>
      </c>
    </row>
    <row r="41" spans="1:6" ht="20.399999999999999">
      <c r="A41">
        <v>140</v>
      </c>
      <c r="B41"/>
      <c r="C41" s="415" t="e">
        <f t="shared" si="0"/>
        <v>#VALUE!</v>
      </c>
      <c r="D41" s="403" t="s">
        <v>30307</v>
      </c>
      <c r="E41">
        <v>3400</v>
      </c>
      <c r="F41" t="s">
        <v>30308</v>
      </c>
    </row>
    <row r="42" spans="1:6" ht="20.399999999999999">
      <c r="A42">
        <v>138</v>
      </c>
      <c r="B42"/>
      <c r="C42" s="415" t="e">
        <f t="shared" si="0"/>
        <v>#VALUE!</v>
      </c>
      <c r="D42" s="403" t="s">
        <v>30309</v>
      </c>
      <c r="E42">
        <v>3400</v>
      </c>
      <c r="F42" t="s">
        <v>30310</v>
      </c>
    </row>
    <row r="43" spans="1:6" ht="20.399999999999999">
      <c r="A43">
        <v>139</v>
      </c>
      <c r="B43"/>
      <c r="C43" s="415" t="e">
        <f t="shared" si="0"/>
        <v>#VALUE!</v>
      </c>
      <c r="D43" s="403" t="s">
        <v>30311</v>
      </c>
      <c r="E43">
        <v>3400</v>
      </c>
      <c r="F43" t="s">
        <v>30312</v>
      </c>
    </row>
    <row r="44" spans="1:6" ht="20.399999999999999">
      <c r="A44">
        <v>125</v>
      </c>
      <c r="B44"/>
      <c r="C44" s="415" t="e">
        <f t="shared" si="0"/>
        <v>#VALUE!</v>
      </c>
      <c r="D44" s="403" t="s">
        <v>30313</v>
      </c>
      <c r="E44">
        <v>2100</v>
      </c>
      <c r="F44" t="s">
        <v>30314</v>
      </c>
    </row>
    <row r="45" spans="1:6" ht="20.399999999999999">
      <c r="A45">
        <v>134</v>
      </c>
      <c r="B45"/>
      <c r="C45" s="415" t="e">
        <f t="shared" si="0"/>
        <v>#VALUE!</v>
      </c>
      <c r="D45" s="403" t="s">
        <v>30315</v>
      </c>
      <c r="E45">
        <v>2100</v>
      </c>
      <c r="F45" t="s">
        <v>30316</v>
      </c>
    </row>
    <row r="46" spans="1:6" ht="20.399999999999999">
      <c r="A46">
        <v>128</v>
      </c>
      <c r="B46"/>
      <c r="C46" s="415" t="e">
        <f t="shared" si="0"/>
        <v>#VALUE!</v>
      </c>
      <c r="D46" s="403" t="s">
        <v>30317</v>
      </c>
      <c r="E46">
        <v>2100</v>
      </c>
      <c r="F46" t="s">
        <v>30318</v>
      </c>
    </row>
    <row r="47" spans="1:6" ht="20.399999999999999">
      <c r="A47">
        <v>122</v>
      </c>
      <c r="B47"/>
      <c r="C47" s="415" t="e">
        <f t="shared" si="0"/>
        <v>#VALUE!</v>
      </c>
      <c r="D47" s="403" t="s">
        <v>30319</v>
      </c>
      <c r="E47">
        <v>2100</v>
      </c>
      <c r="F47" t="s">
        <v>30320</v>
      </c>
    </row>
    <row r="48" spans="1:6" ht="20.399999999999999">
      <c r="A48">
        <v>517</v>
      </c>
      <c r="B48"/>
      <c r="C48" s="415" t="e">
        <f t="shared" si="0"/>
        <v>#VALUE!</v>
      </c>
      <c r="D48" s="403" t="s">
        <v>30321</v>
      </c>
      <c r="E48">
        <v>13600</v>
      </c>
      <c r="F48" t="s">
        <v>30322</v>
      </c>
    </row>
    <row r="49" spans="1:6" ht="20.399999999999999">
      <c r="A49">
        <v>305</v>
      </c>
      <c r="B49" s="404">
        <v>171113200</v>
      </c>
      <c r="C49" s="415" t="str">
        <f t="shared" si="0"/>
        <v>Í1+-4È0CÎ</v>
      </c>
      <c r="D49" s="403" t="s">
        <v>30323</v>
      </c>
      <c r="E49">
        <v>7200</v>
      </c>
      <c r="F49" t="s">
        <v>30324</v>
      </c>
    </row>
    <row r="50" spans="1:6" ht="20.399999999999999">
      <c r="A50">
        <v>255</v>
      </c>
      <c r="B50" s="404">
        <v>171112863</v>
      </c>
      <c r="C50" s="415" t="str">
        <f t="shared" si="0"/>
        <v>Í1+,vÈ3%Î</v>
      </c>
      <c r="D50" s="403" t="s">
        <v>30325</v>
      </c>
      <c r="E50">
        <v>16800</v>
      </c>
      <c r="F50" t="s">
        <v>30326</v>
      </c>
    </row>
    <row r="51" spans="1:6" ht="20.399999999999999">
      <c r="A51">
        <v>85</v>
      </c>
      <c r="B51" s="404">
        <v>171112714</v>
      </c>
      <c r="C51" s="415" t="str">
        <f t="shared" si="0"/>
        <v>Í1+,gÈ4VÎ</v>
      </c>
      <c r="D51" s="403" t="s">
        <v>30327</v>
      </c>
      <c r="E51">
        <v>2100</v>
      </c>
      <c r="F51" t="s">
        <v>30328</v>
      </c>
    </row>
    <row r="52" spans="1:6" ht="20.399999999999999">
      <c r="A52">
        <v>71</v>
      </c>
      <c r="B52" s="404">
        <v>171112703</v>
      </c>
      <c r="C52" s="415" t="str">
        <f t="shared" si="0"/>
        <v>Í1+,fÈ3LÎ</v>
      </c>
      <c r="D52" s="403" t="s">
        <v>30329</v>
      </c>
      <c r="E52">
        <v>13600</v>
      </c>
      <c r="F52" t="s">
        <v>30330</v>
      </c>
    </row>
    <row r="53" spans="1:6" ht="20.399999999999999">
      <c r="A53">
        <v>81</v>
      </c>
      <c r="B53" s="404">
        <v>171112711</v>
      </c>
      <c r="C53" s="415" t="str">
        <f t="shared" si="0"/>
        <v>Í1+,gÈ1DÎ</v>
      </c>
      <c r="D53" s="403" t="s">
        <v>30331</v>
      </c>
      <c r="E53">
        <v>4700</v>
      </c>
      <c r="F53" t="s">
        <v>30332</v>
      </c>
    </row>
    <row r="54" spans="1:6" ht="20.399999999999999">
      <c r="A54">
        <v>87</v>
      </c>
      <c r="B54" s="404">
        <v>171112716</v>
      </c>
      <c r="C54" s="415" t="str">
        <f t="shared" si="0"/>
        <v>Í1+,gÈ6bÎ</v>
      </c>
      <c r="D54" s="403" t="s">
        <v>30333</v>
      </c>
      <c r="E54">
        <v>13600</v>
      </c>
      <c r="F54" t="s">
        <v>30334</v>
      </c>
    </row>
    <row r="55" spans="1:6" ht="20.399999999999999">
      <c r="A55">
        <v>88</v>
      </c>
      <c r="B55" s="404">
        <v>171112717</v>
      </c>
      <c r="C55" s="415" t="str">
        <f t="shared" si="0"/>
        <v>Í1+,gÈ7hÎ</v>
      </c>
      <c r="D55" s="403" t="s">
        <v>2975</v>
      </c>
      <c r="E55">
        <v>8800</v>
      </c>
      <c r="F55" t="s">
        <v>30335</v>
      </c>
    </row>
    <row r="56" spans="1:6" ht="20.399999999999999">
      <c r="A56">
        <v>276</v>
      </c>
      <c r="B56" s="404">
        <v>171115211</v>
      </c>
      <c r="C56" s="415" t="str">
        <f t="shared" si="0"/>
        <v>Í1+/5È1SÎ</v>
      </c>
      <c r="D56" s="403" t="s">
        <v>30336</v>
      </c>
      <c r="E56">
        <v>13600</v>
      </c>
      <c r="F56" t="s">
        <v>30337</v>
      </c>
    </row>
    <row r="57" spans="1:6" ht="20.399999999999999">
      <c r="A57">
        <v>302</v>
      </c>
      <c r="B57" s="404">
        <v>171115229</v>
      </c>
      <c r="C57" s="415" t="str">
        <f t="shared" si="0"/>
        <v>Í1+/6È9ÂÎ</v>
      </c>
      <c r="D57" s="403" t="s">
        <v>30338</v>
      </c>
      <c r="E57">
        <v>16800</v>
      </c>
      <c r="F57" t="s">
        <v>30339</v>
      </c>
    </row>
    <row r="58" spans="1:6" ht="20.399999999999999">
      <c r="A58">
        <v>258</v>
      </c>
      <c r="B58" s="404">
        <v>171115200</v>
      </c>
      <c r="C58" s="415" t="str">
        <f t="shared" si="0"/>
        <v>Í1+/4È0IÎ</v>
      </c>
      <c r="D58" s="403" t="s">
        <v>30340</v>
      </c>
      <c r="E58">
        <v>10400</v>
      </c>
      <c r="F58" t="s">
        <v>30341</v>
      </c>
    </row>
    <row r="59" spans="1:6" ht="20.399999999999999">
      <c r="A59">
        <v>18</v>
      </c>
      <c r="B59" s="404">
        <v>171116230</v>
      </c>
      <c r="C59" s="415" t="str">
        <f t="shared" si="0"/>
        <v>Í1+07È0XÎ</v>
      </c>
      <c r="D59" s="403" t="s">
        <v>30342</v>
      </c>
      <c r="E59">
        <v>3400</v>
      </c>
      <c r="F59" t="s">
        <v>30343</v>
      </c>
    </row>
    <row r="60" spans="1:6" ht="20.399999999999999">
      <c r="A60">
        <v>19</v>
      </c>
      <c r="B60" s="404">
        <v>171116231</v>
      </c>
      <c r="C60" s="415" t="str">
        <f t="shared" si="0"/>
        <v>Í1+07È1^Î</v>
      </c>
      <c r="D60" s="403" t="s">
        <v>30344</v>
      </c>
      <c r="E60">
        <v>15200</v>
      </c>
      <c r="F60" t="s">
        <v>30345</v>
      </c>
    </row>
    <row r="61" spans="1:6" ht="20.399999999999999">
      <c r="A61">
        <v>20</v>
      </c>
      <c r="B61" s="404">
        <v>171116232</v>
      </c>
      <c r="C61" s="415" t="str">
        <f t="shared" si="0"/>
        <v>Í1+07È2dÎ</v>
      </c>
      <c r="D61" s="403" t="s">
        <v>30346</v>
      </c>
      <c r="E61">
        <v>18400</v>
      </c>
      <c r="F61" t="s">
        <v>30347</v>
      </c>
    </row>
    <row r="62" spans="1:6" ht="20.399999999999999">
      <c r="A62">
        <v>243</v>
      </c>
      <c r="B62" s="404">
        <v>171115188</v>
      </c>
      <c r="C62" s="415" t="str">
        <f t="shared" si="0"/>
        <v>Í1+/2È8qÎ</v>
      </c>
      <c r="D62" s="403" t="s">
        <v>22821</v>
      </c>
      <c r="E62">
        <v>3400</v>
      </c>
      <c r="F62" t="s">
        <v>30348</v>
      </c>
    </row>
    <row r="63" spans="1:6" ht="20.399999999999999">
      <c r="A63">
        <v>550</v>
      </c>
      <c r="B63"/>
      <c r="C63" s="415" t="e">
        <f t="shared" si="0"/>
        <v>#VALUE!</v>
      </c>
      <c r="D63" s="403" t="s">
        <v>30349</v>
      </c>
      <c r="E63">
        <v>45600</v>
      </c>
      <c r="F63" t="s">
        <v>30350</v>
      </c>
    </row>
    <row r="64" spans="1:6" ht="20.399999999999999">
      <c r="A64">
        <v>546</v>
      </c>
      <c r="B64"/>
      <c r="C64" s="415" t="e">
        <f t="shared" si="0"/>
        <v>#VALUE!</v>
      </c>
      <c r="D64" s="403" t="s">
        <v>30351</v>
      </c>
      <c r="E64">
        <v>24800</v>
      </c>
      <c r="F64" t="s">
        <v>30352</v>
      </c>
    </row>
    <row r="65" spans="1:6" ht="20.399999999999999">
      <c r="A65">
        <v>350</v>
      </c>
      <c r="B65" s="404">
        <v>171115670</v>
      </c>
      <c r="C65" s="415" t="str">
        <f t="shared" si="0"/>
        <v>Í1+/cÈ07Î</v>
      </c>
      <c r="D65" s="403" t="s">
        <v>30353</v>
      </c>
      <c r="E65">
        <v>16800</v>
      </c>
      <c r="F65" t="s">
        <v>30354</v>
      </c>
    </row>
    <row r="66" spans="1:6" ht="20.399999999999999">
      <c r="A66">
        <v>581</v>
      </c>
      <c r="B66"/>
      <c r="C66" s="415" t="e">
        <f t="shared" si="0"/>
        <v>#VALUE!</v>
      </c>
      <c r="D66" s="403" t="s">
        <v>30355</v>
      </c>
      <c r="E66">
        <v>31200</v>
      </c>
      <c r="F66" t="s">
        <v>30356</v>
      </c>
    </row>
    <row r="67" spans="1:6" ht="20.399999999999999">
      <c r="A67">
        <v>266</v>
      </c>
      <c r="B67" s="404">
        <v>171112874</v>
      </c>
      <c r="C67" s="415" t="str">
        <f t="shared" ref="C67:C130" si="1">Code128(B67)</f>
        <v>Í1+,wÈ4/Î</v>
      </c>
      <c r="D67" s="403" t="s">
        <v>30357</v>
      </c>
      <c r="E67">
        <v>12000</v>
      </c>
      <c r="F67" t="s">
        <v>30358</v>
      </c>
    </row>
    <row r="68" spans="1:6" ht="20.399999999999999">
      <c r="A68">
        <v>385</v>
      </c>
      <c r="B68" s="404">
        <v>171115700</v>
      </c>
      <c r="C68" s="415" t="str">
        <f t="shared" si="1"/>
        <v>Í1+/fÈ0CÎ</v>
      </c>
      <c r="D68" s="403" t="s">
        <v>30359</v>
      </c>
      <c r="E68">
        <v>24800</v>
      </c>
      <c r="F68" t="s">
        <v>30360</v>
      </c>
    </row>
    <row r="69" spans="1:6" ht="20.399999999999999">
      <c r="A69">
        <v>514</v>
      </c>
      <c r="B69"/>
      <c r="C69" s="415" t="e">
        <f t="shared" si="1"/>
        <v>#VALUE!</v>
      </c>
      <c r="D69" s="403" t="s">
        <v>30361</v>
      </c>
      <c r="E69">
        <v>23200</v>
      </c>
      <c r="F69" t="s">
        <v>30362</v>
      </c>
    </row>
    <row r="70" spans="1:6" ht="20.399999999999999">
      <c r="A70">
        <v>590</v>
      </c>
      <c r="B70"/>
      <c r="C70" s="415" t="e">
        <f t="shared" si="1"/>
        <v>#VALUE!</v>
      </c>
      <c r="D70" s="403" t="s">
        <v>30363</v>
      </c>
      <c r="E70">
        <v>42400</v>
      </c>
      <c r="F70" t="s">
        <v>30364</v>
      </c>
    </row>
    <row r="71" spans="1:6" ht="20.399999999999999">
      <c r="A71">
        <v>432</v>
      </c>
      <c r="B71" s="404">
        <v>171115739</v>
      </c>
      <c r="C71" s="415" t="str">
        <f t="shared" si="1"/>
        <v>Í1+/iÈ9ÉÎ</v>
      </c>
      <c r="D71" s="403" t="s">
        <v>30365</v>
      </c>
      <c r="E71">
        <v>12000</v>
      </c>
      <c r="F71" t="s">
        <v>30366</v>
      </c>
    </row>
    <row r="72" spans="1:6" ht="20.399999999999999">
      <c r="A72">
        <v>349</v>
      </c>
      <c r="B72" s="404">
        <v>171115669</v>
      </c>
      <c r="C72" s="415" t="str">
        <f t="shared" si="1"/>
        <v>Í1+/bÈ9iÎ</v>
      </c>
      <c r="D72" s="403" t="s">
        <v>27851</v>
      </c>
      <c r="E72">
        <v>39200</v>
      </c>
      <c r="F72" t="s">
        <v>30367</v>
      </c>
    </row>
    <row r="73" spans="1:6" ht="20.399999999999999">
      <c r="A73">
        <v>260</v>
      </c>
      <c r="B73" s="404">
        <v>171112868</v>
      </c>
      <c r="C73" s="415" t="str">
        <f t="shared" si="1"/>
        <v>Í1+,vÈ8CÎ</v>
      </c>
      <c r="D73" s="403" t="s">
        <v>30368</v>
      </c>
      <c r="E73">
        <v>10400</v>
      </c>
      <c r="F73" t="s">
        <v>30369</v>
      </c>
    </row>
    <row r="74" spans="1:6" ht="20.399999999999999">
      <c r="A74">
        <v>365</v>
      </c>
      <c r="B74" s="404">
        <v>171115683</v>
      </c>
      <c r="C74" s="415" t="str">
        <f t="shared" si="1"/>
        <v>Í1+/dÈ3MÎ</v>
      </c>
      <c r="D74" s="403" t="s">
        <v>30370</v>
      </c>
      <c r="E74">
        <v>60000</v>
      </c>
      <c r="F74" t="s">
        <v>30371</v>
      </c>
    </row>
    <row r="75" spans="1:6" ht="20.399999999999999">
      <c r="A75">
        <v>191</v>
      </c>
      <c r="B75" s="404">
        <v>171113389</v>
      </c>
      <c r="C75" s="415" t="str">
        <f t="shared" si="1"/>
        <v>Í1+-FÈ9ZÎ</v>
      </c>
      <c r="D75" s="403" t="s">
        <v>30372</v>
      </c>
      <c r="E75">
        <v>10400</v>
      </c>
      <c r="F75" t="s">
        <v>30373</v>
      </c>
    </row>
    <row r="76" spans="1:6" ht="20.399999999999999">
      <c r="A76">
        <v>135</v>
      </c>
      <c r="B76" s="404">
        <v>171113240</v>
      </c>
      <c r="C76" s="415" t="str">
        <f t="shared" si="1"/>
        <v>Í1+-8È0SÎ</v>
      </c>
      <c r="D76" s="403" t="s">
        <v>30374</v>
      </c>
      <c r="E76">
        <v>21600</v>
      </c>
      <c r="F76" t="s">
        <v>30375</v>
      </c>
    </row>
    <row r="77" spans="1:6" ht="20.399999999999999">
      <c r="A77">
        <v>62</v>
      </c>
      <c r="B77" s="404">
        <v>171115031</v>
      </c>
      <c r="C77" s="415" t="str">
        <f t="shared" si="1"/>
        <v>Í1+/#È1rÎ</v>
      </c>
      <c r="D77" s="403" t="s">
        <v>30376</v>
      </c>
      <c r="E77">
        <v>28000</v>
      </c>
      <c r="F77" t="s">
        <v>30377</v>
      </c>
    </row>
    <row r="78" spans="1:6" ht="20.399999999999999">
      <c r="A78">
        <v>178</v>
      </c>
      <c r="B78" s="404">
        <v>171116372</v>
      </c>
      <c r="C78" s="415" t="str">
        <f t="shared" si="1"/>
        <v>Í1+0EÈ25Î</v>
      </c>
      <c r="D78" s="403" t="s">
        <v>30378</v>
      </c>
      <c r="E78">
        <v>21600</v>
      </c>
      <c r="F78" t="s">
        <v>30379</v>
      </c>
    </row>
    <row r="79" spans="1:6" ht="20.399999999999999">
      <c r="A79">
        <v>115</v>
      </c>
      <c r="B79"/>
      <c r="C79" s="415" t="e">
        <f t="shared" si="1"/>
        <v>#VALUE!</v>
      </c>
      <c r="D79" s="403" t="s">
        <v>30380</v>
      </c>
      <c r="E79">
        <v>12000</v>
      </c>
      <c r="F79" t="s">
        <v>30381</v>
      </c>
    </row>
    <row r="80" spans="1:6" ht="20.399999999999999">
      <c r="A80">
        <v>111</v>
      </c>
      <c r="B80"/>
      <c r="C80" s="415" t="e">
        <f t="shared" si="1"/>
        <v>#VALUE!</v>
      </c>
      <c r="D80" s="403" t="s">
        <v>30382</v>
      </c>
      <c r="E80">
        <v>7200</v>
      </c>
      <c r="F80" t="s">
        <v>30383</v>
      </c>
    </row>
    <row r="81" spans="1:6" ht="20.399999999999999">
      <c r="A81">
        <v>113</v>
      </c>
      <c r="B81"/>
      <c r="C81" s="415" t="e">
        <f t="shared" si="1"/>
        <v>#VALUE!</v>
      </c>
      <c r="D81" s="403" t="s">
        <v>30384</v>
      </c>
      <c r="E81">
        <v>4700</v>
      </c>
      <c r="F81" t="s">
        <v>30385</v>
      </c>
    </row>
    <row r="82" spans="1:6" ht="20.399999999999999">
      <c r="A82">
        <v>118</v>
      </c>
      <c r="B82"/>
      <c r="C82" s="415" t="e">
        <f t="shared" si="1"/>
        <v>#VALUE!</v>
      </c>
      <c r="D82" s="403" t="s">
        <v>30386</v>
      </c>
      <c r="E82">
        <v>2100</v>
      </c>
      <c r="F82" t="s">
        <v>30387</v>
      </c>
    </row>
    <row r="83" spans="1:6" ht="20.399999999999999">
      <c r="A83">
        <v>166</v>
      </c>
      <c r="B83" s="404">
        <v>171115126</v>
      </c>
      <c r="C83" s="415" t="str">
        <f t="shared" si="1"/>
        <v>Í1+/,È6MÎ</v>
      </c>
      <c r="D83" s="403" t="s">
        <v>30388</v>
      </c>
      <c r="E83">
        <v>34400</v>
      </c>
      <c r="F83" t="s">
        <v>30389</v>
      </c>
    </row>
    <row r="84" spans="1:6" ht="20.399999999999999">
      <c r="A84">
        <v>86</v>
      </c>
      <c r="B84" s="404">
        <v>171116285</v>
      </c>
      <c r="C84" s="415" t="str">
        <f t="shared" si="1"/>
        <v>Í1+0&lt;È5#Î</v>
      </c>
      <c r="D84" s="403" t="s">
        <v>30390</v>
      </c>
      <c r="E84">
        <v>23200</v>
      </c>
      <c r="F84" t="s">
        <v>30391</v>
      </c>
    </row>
    <row r="85" spans="1:6" ht="20.399999999999999">
      <c r="A85">
        <v>155</v>
      </c>
      <c r="B85" s="404">
        <v>171115116</v>
      </c>
      <c r="C85" s="415" t="str">
        <f t="shared" si="1"/>
        <v>Í1+/+È6IÎ</v>
      </c>
      <c r="D85" s="403" t="s">
        <v>30392</v>
      </c>
      <c r="E85">
        <v>40800</v>
      </c>
      <c r="F85" t="s">
        <v>30393</v>
      </c>
    </row>
    <row r="86" spans="1:6" ht="20.399999999999999">
      <c r="A86">
        <v>396</v>
      </c>
      <c r="B86" s="404">
        <v>171116568</v>
      </c>
      <c r="C86" s="415" t="str">
        <f t="shared" si="1"/>
        <v>Í1+0XÈ8&gt;Î</v>
      </c>
      <c r="D86" s="403" t="s">
        <v>13720</v>
      </c>
      <c r="E86">
        <v>18400</v>
      </c>
      <c r="F86" t="s">
        <v>30394</v>
      </c>
    </row>
    <row r="87" spans="1:6" ht="20.399999999999999">
      <c r="A87">
        <v>274</v>
      </c>
      <c r="B87" s="404">
        <v>171116459</v>
      </c>
      <c r="C87" s="415" t="str">
        <f t="shared" si="1"/>
        <v>Í1+0MÈ9ÃÎ</v>
      </c>
      <c r="D87" s="403" t="s">
        <v>30395</v>
      </c>
      <c r="E87">
        <v>3400</v>
      </c>
      <c r="F87" t="s">
        <v>30396</v>
      </c>
    </row>
    <row r="88" spans="1:6" ht="20.399999999999999">
      <c r="A88">
        <v>202</v>
      </c>
      <c r="B88" s="404">
        <v>171115155</v>
      </c>
      <c r="C88" s="415" t="str">
        <f t="shared" si="1"/>
        <v>Í1+//È5SÎ</v>
      </c>
      <c r="D88" s="403" t="s">
        <v>30397</v>
      </c>
      <c r="E88">
        <v>15200</v>
      </c>
      <c r="F88" t="s">
        <v>30398</v>
      </c>
    </row>
    <row r="89" spans="1:6" ht="20.399999999999999">
      <c r="A89">
        <v>201</v>
      </c>
      <c r="B89" s="404">
        <v>171115154</v>
      </c>
      <c r="C89" s="415" t="str">
        <f t="shared" si="1"/>
        <v>Í1+//È4MÎ</v>
      </c>
      <c r="D89" s="403" t="s">
        <v>30399</v>
      </c>
      <c r="E89">
        <v>10400</v>
      </c>
      <c r="F89" t="s">
        <v>30400</v>
      </c>
    </row>
    <row r="90" spans="1:6" ht="20.399999999999999">
      <c r="A90">
        <v>95</v>
      </c>
      <c r="B90" s="404">
        <v>171116291</v>
      </c>
      <c r="C90" s="415" t="str">
        <f t="shared" si="1"/>
        <v>Í1+0=È1vÎ</v>
      </c>
      <c r="D90" s="403" t="s">
        <v>30401</v>
      </c>
      <c r="E90">
        <v>10400</v>
      </c>
      <c r="F90" t="s">
        <v>30402</v>
      </c>
    </row>
    <row r="91" spans="1:6" ht="20.399999999999999">
      <c r="A91">
        <v>99</v>
      </c>
      <c r="B91" s="404">
        <v>171113205</v>
      </c>
      <c r="C91" s="415" t="str">
        <f t="shared" si="1"/>
        <v>Í1+-4È5aÎ</v>
      </c>
      <c r="D91" s="403" t="s">
        <v>30403</v>
      </c>
      <c r="E91">
        <v>7200</v>
      </c>
      <c r="F91" t="s">
        <v>30404</v>
      </c>
    </row>
    <row r="92" spans="1:6" ht="20.399999999999999">
      <c r="A92">
        <v>259</v>
      </c>
      <c r="B92"/>
      <c r="C92" s="415" t="e">
        <f t="shared" si="1"/>
        <v>#VALUE!</v>
      </c>
      <c r="D92" s="403" t="s">
        <v>30405</v>
      </c>
      <c r="E92">
        <v>3400</v>
      </c>
      <c r="F92" t="s">
        <v>30406</v>
      </c>
    </row>
    <row r="93" spans="1:6" ht="20.399999999999999">
      <c r="A93">
        <v>174</v>
      </c>
      <c r="B93" s="404">
        <v>171115134</v>
      </c>
      <c r="C93" s="415" t="str">
        <f t="shared" si="1"/>
        <v>Í1+/-È4EÎ</v>
      </c>
      <c r="D93" s="403" t="s">
        <v>30407</v>
      </c>
      <c r="E93">
        <v>45600</v>
      </c>
      <c r="F93" t="s">
        <v>30408</v>
      </c>
    </row>
    <row r="94" spans="1:6" ht="20.399999999999999">
      <c r="A94">
        <v>27</v>
      </c>
      <c r="B94"/>
      <c r="C94" s="415" t="e">
        <f t="shared" si="1"/>
        <v>#VALUE!</v>
      </c>
      <c r="D94" s="403" t="s">
        <v>30409</v>
      </c>
      <c r="E94">
        <v>29600</v>
      </c>
      <c r="F94" t="s">
        <v>30410</v>
      </c>
    </row>
    <row r="95" spans="1:6" ht="20.399999999999999">
      <c r="A95">
        <v>202</v>
      </c>
      <c r="B95" s="404">
        <v>171116393</v>
      </c>
      <c r="C95" s="415" t="str">
        <f t="shared" si="1"/>
        <v>Í1+0GÈ3CÎ</v>
      </c>
      <c r="D95" s="403" t="s">
        <v>30411</v>
      </c>
      <c r="E95">
        <v>8800</v>
      </c>
      <c r="F95" t="s">
        <v>30412</v>
      </c>
    </row>
    <row r="96" spans="1:6" ht="20.399999999999999">
      <c r="A96">
        <v>395</v>
      </c>
      <c r="B96" s="404">
        <v>171116567</v>
      </c>
      <c r="C96" s="415" t="str">
        <f t="shared" si="1"/>
        <v>Í1+0XÈ78Î</v>
      </c>
      <c r="D96" s="403" t="s">
        <v>30413</v>
      </c>
      <c r="E96">
        <v>24800</v>
      </c>
      <c r="F96" t="s">
        <v>30414</v>
      </c>
    </row>
    <row r="97" spans="1:6" ht="20.399999999999999">
      <c r="A97">
        <v>397</v>
      </c>
      <c r="B97" s="404">
        <v>171116569</v>
      </c>
      <c r="C97" s="415" t="str">
        <f t="shared" si="1"/>
        <v>Í1+0XÈ9DÎ</v>
      </c>
      <c r="D97" s="403" t="s">
        <v>30415</v>
      </c>
      <c r="E97">
        <v>26400</v>
      </c>
      <c r="F97" t="s">
        <v>30416</v>
      </c>
    </row>
    <row r="98" spans="1:6" ht="20.399999999999999">
      <c r="A98">
        <v>579</v>
      </c>
      <c r="B98"/>
      <c r="C98" s="415" t="e">
        <f t="shared" si="1"/>
        <v>#VALUE!</v>
      </c>
      <c r="D98" s="403" t="s">
        <v>30417</v>
      </c>
      <c r="E98">
        <v>58400</v>
      </c>
      <c r="F98" t="s">
        <v>30418</v>
      </c>
    </row>
    <row r="99" spans="1:6" ht="20.399999999999999">
      <c r="A99">
        <v>145</v>
      </c>
      <c r="B99" s="404">
        <v>171113206</v>
      </c>
      <c r="C99" s="415" t="str">
        <f t="shared" si="1"/>
        <v>Í1+-4È6gÎ</v>
      </c>
      <c r="D99" s="403" t="s">
        <v>30419</v>
      </c>
      <c r="E99">
        <v>8800</v>
      </c>
      <c r="F99" t="s">
        <v>30420</v>
      </c>
    </row>
    <row r="100" spans="1:6" ht="20.399999999999999">
      <c r="A100">
        <v>69</v>
      </c>
      <c r="B100" s="404">
        <v>171113154</v>
      </c>
      <c r="C100" s="415" t="str">
        <f t="shared" si="1"/>
        <v>Í1+-/È4GÎ</v>
      </c>
      <c r="D100" s="403" t="s">
        <v>30421</v>
      </c>
      <c r="E100">
        <v>63200</v>
      </c>
      <c r="F100" t="s">
        <v>30422</v>
      </c>
    </row>
    <row r="101" spans="1:6" ht="20.399999999999999">
      <c r="A101">
        <v>144</v>
      </c>
      <c r="B101" s="404">
        <v>171113207</v>
      </c>
      <c r="C101" s="415" t="str">
        <f t="shared" si="1"/>
        <v>Í1+-4È7mÎ</v>
      </c>
      <c r="D101" s="403" t="s">
        <v>30423</v>
      </c>
      <c r="E101">
        <v>12000</v>
      </c>
      <c r="F101" t="s">
        <v>30424</v>
      </c>
    </row>
    <row r="102" spans="1:6" ht="20.399999999999999">
      <c r="A102">
        <v>330</v>
      </c>
      <c r="B102" s="404">
        <v>171113149</v>
      </c>
      <c r="C102" s="415" t="str">
        <f t="shared" si="1"/>
        <v>Í1+-.È9aÎ</v>
      </c>
      <c r="D102" s="403" t="s">
        <v>30425</v>
      </c>
      <c r="E102">
        <v>29600</v>
      </c>
      <c r="F102" t="s">
        <v>30426</v>
      </c>
    </row>
    <row r="103" spans="1:6" ht="20.399999999999999">
      <c r="A103">
        <v>145</v>
      </c>
      <c r="B103" s="404">
        <v>171115107</v>
      </c>
      <c r="C103" s="415" t="str">
        <f t="shared" si="1"/>
        <v>Í1+/*È7KÎ</v>
      </c>
      <c r="D103" s="403" t="s">
        <v>30427</v>
      </c>
      <c r="E103">
        <v>20000</v>
      </c>
      <c r="F103" t="s">
        <v>30428</v>
      </c>
    </row>
    <row r="104" spans="1:6" ht="20.399999999999999">
      <c r="A104">
        <v>47</v>
      </c>
      <c r="B104" s="404">
        <v>171113217</v>
      </c>
      <c r="C104" s="415" t="str">
        <f t="shared" si="1"/>
        <v>Í1+-5È7qÎ</v>
      </c>
      <c r="D104" s="403" t="s">
        <v>30429</v>
      </c>
      <c r="E104">
        <v>8800</v>
      </c>
      <c r="F104" t="s">
        <v>30430</v>
      </c>
    </row>
    <row r="105" spans="1:6" ht="20.399999999999999">
      <c r="A105">
        <v>182</v>
      </c>
      <c r="B105" s="404">
        <v>171118978</v>
      </c>
      <c r="C105" s="415" t="str">
        <f t="shared" si="1"/>
        <v>Í1+2ÅÈ8ÅÎ</v>
      </c>
      <c r="D105" s="403" t="s">
        <v>30431</v>
      </c>
      <c r="E105">
        <v>4700</v>
      </c>
      <c r="F105" t="s">
        <v>30432</v>
      </c>
    </row>
    <row r="106" spans="1:6" ht="20.399999999999999">
      <c r="A106">
        <v>308</v>
      </c>
      <c r="B106" s="404">
        <v>171116488</v>
      </c>
      <c r="C106" s="415" t="str">
        <f t="shared" si="1"/>
        <v>Í1+0PÈ8ÉÎ</v>
      </c>
      <c r="D106" s="403" t="s">
        <v>30433</v>
      </c>
      <c r="E106">
        <v>8800</v>
      </c>
      <c r="F106" t="s">
        <v>30434</v>
      </c>
    </row>
    <row r="107" spans="1:6" ht="20.399999999999999">
      <c r="A107">
        <v>348</v>
      </c>
      <c r="B107" s="404">
        <v>171116523</v>
      </c>
      <c r="C107" s="415" t="str">
        <f t="shared" si="1"/>
        <v>Í1+0TÈ3wÎ</v>
      </c>
      <c r="D107" s="403" t="s">
        <v>30435</v>
      </c>
      <c r="E107">
        <v>3400</v>
      </c>
      <c r="F107" t="s">
        <v>30436</v>
      </c>
    </row>
    <row r="108" spans="1:6" ht="20.399999999999999">
      <c r="A108">
        <v>325</v>
      </c>
      <c r="B108" s="404">
        <v>171116501</v>
      </c>
      <c r="C108" s="415" t="str">
        <f t="shared" si="1"/>
        <v>Í1+0RÈ1cÎ</v>
      </c>
      <c r="D108" s="403" t="s">
        <v>30437</v>
      </c>
      <c r="E108">
        <v>7200</v>
      </c>
      <c r="F108" t="s">
        <v>30438</v>
      </c>
    </row>
    <row r="109" spans="1:6" ht="20.399999999999999">
      <c r="A109">
        <v>302</v>
      </c>
      <c r="B109" s="404">
        <v>171116483</v>
      </c>
      <c r="C109" s="415" t="str">
        <f t="shared" si="1"/>
        <v>Í1+0PÈ3gÎ</v>
      </c>
      <c r="D109" s="403" t="s">
        <v>30439</v>
      </c>
      <c r="E109">
        <v>20000</v>
      </c>
      <c r="F109" t="s">
        <v>30440</v>
      </c>
    </row>
    <row r="110" spans="1:6" ht="20.399999999999999">
      <c r="A110">
        <v>177</v>
      </c>
      <c r="B110" s="404">
        <v>171112794</v>
      </c>
      <c r="C110" s="415" t="str">
        <f t="shared" si="1"/>
        <v>Í1+,oÈ4vÎ</v>
      </c>
      <c r="D110" s="403" t="s">
        <v>30441</v>
      </c>
      <c r="E110">
        <v>21600</v>
      </c>
      <c r="F110" t="s">
        <v>30442</v>
      </c>
    </row>
    <row r="111" spans="1:6" ht="20.399999999999999">
      <c r="A111">
        <v>176</v>
      </c>
      <c r="B111" s="404">
        <v>171112793</v>
      </c>
      <c r="C111" s="415" t="str">
        <f t="shared" si="1"/>
        <v>Í1+,oÈ3pÎ</v>
      </c>
      <c r="D111" s="403" t="s">
        <v>7201</v>
      </c>
      <c r="E111">
        <v>4700</v>
      </c>
      <c r="F111" t="s">
        <v>30443</v>
      </c>
    </row>
    <row r="112" spans="1:6" ht="20.399999999999999">
      <c r="A112">
        <v>178</v>
      </c>
      <c r="B112" s="404">
        <v>171112795</v>
      </c>
      <c r="C112" s="415" t="str">
        <f t="shared" si="1"/>
        <v>Í1+,oÈ5|Î</v>
      </c>
      <c r="D112" s="403" t="s">
        <v>30444</v>
      </c>
      <c r="E112">
        <v>31200</v>
      </c>
      <c r="F112" t="s">
        <v>30445</v>
      </c>
    </row>
    <row r="113" spans="1:6" ht="20.399999999999999">
      <c r="A113">
        <v>399</v>
      </c>
      <c r="B113" s="404">
        <v>171112987</v>
      </c>
      <c r="C113" s="415" t="str">
        <f t="shared" si="1"/>
        <v>Í1+,ÆÈ7mÎ</v>
      </c>
      <c r="D113" s="403" t="s">
        <v>30446</v>
      </c>
      <c r="E113">
        <v>3400</v>
      </c>
      <c r="F113" t="s">
        <v>30447</v>
      </c>
    </row>
    <row r="114" spans="1:6" ht="20.399999999999999">
      <c r="A114">
        <v>20</v>
      </c>
      <c r="B114"/>
      <c r="C114" s="415" t="e">
        <f t="shared" si="1"/>
        <v>#VALUE!</v>
      </c>
      <c r="D114" s="403" t="s">
        <v>30448</v>
      </c>
      <c r="E114">
        <v>10400</v>
      </c>
      <c r="F114" t="s">
        <v>30449</v>
      </c>
    </row>
    <row r="115" spans="1:6" ht="20.399999999999999">
      <c r="A115">
        <v>181</v>
      </c>
      <c r="B115" s="404">
        <v>171115522</v>
      </c>
      <c r="C115" s="415" t="str">
        <f t="shared" si="1"/>
        <v>Í1+/TÈ2nÎ</v>
      </c>
      <c r="D115" s="403" t="s">
        <v>30450</v>
      </c>
      <c r="E115">
        <v>8800</v>
      </c>
      <c r="F115" t="s">
        <v>30451</v>
      </c>
    </row>
    <row r="116" spans="1:6" ht="20.399999999999999">
      <c r="A116">
        <v>470</v>
      </c>
      <c r="B116" s="404">
        <v>171115769</v>
      </c>
      <c r="C116" s="415" t="str">
        <f t="shared" si="1"/>
        <v>Í1+/lÈ9*Î</v>
      </c>
      <c r="D116" s="403" t="s">
        <v>30452</v>
      </c>
      <c r="E116">
        <v>16800</v>
      </c>
      <c r="F116" t="s">
        <v>30453</v>
      </c>
    </row>
    <row r="117" spans="1:6" ht="20.399999999999999">
      <c r="A117">
        <v>21</v>
      </c>
      <c r="B117"/>
      <c r="C117" s="415" t="e">
        <f t="shared" si="1"/>
        <v>#VALUE!</v>
      </c>
      <c r="D117" s="403" t="s">
        <v>30454</v>
      </c>
      <c r="E117">
        <v>37600</v>
      </c>
      <c r="F117" t="s">
        <v>30455</v>
      </c>
    </row>
    <row r="118" spans="1:6" ht="20.399999999999999">
      <c r="A118">
        <v>178</v>
      </c>
      <c r="B118" s="404">
        <v>171115519</v>
      </c>
      <c r="C118" s="415" t="str">
        <f t="shared" si="1"/>
        <v>Í1+/SÈ9-Î</v>
      </c>
      <c r="D118" s="403" t="s">
        <v>30456</v>
      </c>
      <c r="E118">
        <v>18400</v>
      </c>
      <c r="F118" t="s">
        <v>30457</v>
      </c>
    </row>
    <row r="119" spans="1:6" ht="20.399999999999999">
      <c r="A119">
        <v>8</v>
      </c>
      <c r="B119"/>
      <c r="C119" s="415" t="e">
        <f t="shared" si="1"/>
        <v>#VALUE!</v>
      </c>
      <c r="D119" s="403" t="s">
        <v>30458</v>
      </c>
      <c r="E119">
        <v>13600</v>
      </c>
      <c r="F119" t="s">
        <v>30459</v>
      </c>
    </row>
    <row r="120" spans="1:6" ht="20.399999999999999">
      <c r="A120">
        <v>15</v>
      </c>
      <c r="B120"/>
      <c r="C120" s="415" t="e">
        <f t="shared" si="1"/>
        <v>#VALUE!</v>
      </c>
      <c r="D120" s="403" t="s">
        <v>30460</v>
      </c>
      <c r="E120">
        <v>4700</v>
      </c>
      <c r="F120" t="s">
        <v>30461</v>
      </c>
    </row>
    <row r="121" spans="1:6" ht="20.399999999999999">
      <c r="A121">
        <v>143</v>
      </c>
      <c r="B121" s="404">
        <v>171115487</v>
      </c>
      <c r="C121" s="415" t="str">
        <f t="shared" si="1"/>
        <v>Í1+/PÈ7|Î</v>
      </c>
      <c r="D121" s="403" t="s">
        <v>30462</v>
      </c>
      <c r="E121">
        <v>20000</v>
      </c>
      <c r="F121" t="s">
        <v>30463</v>
      </c>
    </row>
    <row r="122" spans="1:6" ht="20.399999999999999">
      <c r="A122">
        <v>31</v>
      </c>
      <c r="B122" s="404">
        <v>171113268</v>
      </c>
      <c r="C122" s="415" t="str">
        <f t="shared" si="1"/>
        <v>Í1+-:È8$Î</v>
      </c>
      <c r="D122" s="403" t="s">
        <v>30464</v>
      </c>
      <c r="E122">
        <v>32800</v>
      </c>
      <c r="F122" t="s">
        <v>30465</v>
      </c>
    </row>
    <row r="123" spans="1:6" ht="20.399999999999999">
      <c r="A123">
        <v>271</v>
      </c>
      <c r="B123" s="404">
        <v>171108433</v>
      </c>
      <c r="C123" s="415" t="str">
        <f t="shared" si="1"/>
        <v>Í1+(KÈ3;Î</v>
      </c>
      <c r="D123" s="403" t="s">
        <v>30466</v>
      </c>
      <c r="E123">
        <v>8800</v>
      </c>
      <c r="F123" t="s">
        <v>30467</v>
      </c>
    </row>
    <row r="124" spans="1:6" ht="20.399999999999999">
      <c r="A124">
        <v>226</v>
      </c>
      <c r="B124" s="404">
        <v>171112428</v>
      </c>
      <c r="C124" s="415" t="str">
        <f t="shared" si="1"/>
        <v>Í1+,JÈ8aÎ</v>
      </c>
      <c r="D124" s="403" t="s">
        <v>30468</v>
      </c>
      <c r="E124">
        <v>50400</v>
      </c>
      <c r="F124" t="s">
        <v>30469</v>
      </c>
    </row>
    <row r="125" spans="1:6" ht="20.399999999999999">
      <c r="A125">
        <v>249</v>
      </c>
      <c r="B125" s="404">
        <v>171112859</v>
      </c>
      <c r="C125" s="415" t="str">
        <f t="shared" si="1"/>
        <v>Í1+,uÈ9EÎ</v>
      </c>
      <c r="D125" s="403" t="s">
        <v>30470</v>
      </c>
      <c r="E125">
        <v>8800</v>
      </c>
      <c r="F125" t="s">
        <v>30471</v>
      </c>
    </row>
    <row r="126" spans="1:6" ht="20.399999999999999">
      <c r="A126">
        <v>321</v>
      </c>
      <c r="B126" s="404">
        <v>171112921</v>
      </c>
      <c r="C126" s="415" t="str">
        <f t="shared" si="1"/>
        <v>Í1+,|È11Î</v>
      </c>
      <c r="D126" s="403" t="s">
        <v>30472</v>
      </c>
      <c r="E126">
        <v>10400</v>
      </c>
      <c r="F126" t="s">
        <v>30473</v>
      </c>
    </row>
    <row r="127" spans="1:6" ht="20.399999999999999">
      <c r="A127">
        <v>324</v>
      </c>
      <c r="B127" s="404">
        <v>171112924</v>
      </c>
      <c r="C127" s="415" t="str">
        <f t="shared" si="1"/>
        <v>Í1+,|È4CÎ</v>
      </c>
      <c r="D127" s="403" t="s">
        <v>30474</v>
      </c>
      <c r="E127">
        <v>13600</v>
      </c>
      <c r="F127" t="s">
        <v>30475</v>
      </c>
    </row>
    <row r="128" spans="1:6" ht="20.399999999999999">
      <c r="A128">
        <v>323</v>
      </c>
      <c r="B128" s="404">
        <v>171112923</v>
      </c>
      <c r="C128" s="415" t="str">
        <f t="shared" si="1"/>
        <v>Í1+,|È3=Î</v>
      </c>
      <c r="D128" s="403" t="s">
        <v>30476</v>
      </c>
      <c r="E128">
        <v>4700</v>
      </c>
      <c r="F128" t="s">
        <v>30477</v>
      </c>
    </row>
    <row r="129" spans="1:6" ht="20.399999999999999">
      <c r="A129">
        <v>238</v>
      </c>
      <c r="B129" s="404">
        <v>171112850</v>
      </c>
      <c r="C129" s="415" t="str">
        <f t="shared" si="1"/>
        <v>Í1+,uÈ0vÎ</v>
      </c>
      <c r="D129" s="403" t="s">
        <v>30478</v>
      </c>
      <c r="E129">
        <v>13600</v>
      </c>
      <c r="F129" t="s">
        <v>30479</v>
      </c>
    </row>
    <row r="130" spans="1:6" ht="20.399999999999999">
      <c r="A130">
        <v>325</v>
      </c>
      <c r="B130" s="404">
        <v>171112925</v>
      </c>
      <c r="C130" s="415" t="str">
        <f t="shared" si="1"/>
        <v>Í1+,|È5IÎ</v>
      </c>
      <c r="D130" s="403" t="s">
        <v>30480</v>
      </c>
      <c r="E130">
        <v>4700</v>
      </c>
      <c r="F130" t="s">
        <v>30481</v>
      </c>
    </row>
    <row r="131" spans="1:6" ht="20.399999999999999">
      <c r="A131">
        <v>322</v>
      </c>
      <c r="B131" s="404">
        <v>171112922</v>
      </c>
      <c r="C131" s="415" t="str">
        <f t="shared" ref="C131:C194" si="2">Code128(B131)</f>
        <v>Í1+,|È27Î</v>
      </c>
      <c r="D131" s="403" t="s">
        <v>30482</v>
      </c>
      <c r="E131">
        <v>7200</v>
      </c>
      <c r="F131" t="s">
        <v>30483</v>
      </c>
    </row>
    <row r="132" spans="1:6" ht="20.399999999999999">
      <c r="A132">
        <v>237</v>
      </c>
      <c r="B132" s="404">
        <v>171112849</v>
      </c>
      <c r="C132" s="415" t="str">
        <f t="shared" si="2"/>
        <v>Í1+,tÈ9AÎ</v>
      </c>
      <c r="D132" s="403" t="s">
        <v>30484</v>
      </c>
      <c r="E132">
        <v>8800</v>
      </c>
      <c r="F132" t="s">
        <v>30485</v>
      </c>
    </row>
    <row r="133" spans="1:6" ht="20.399999999999999">
      <c r="A133">
        <v>244</v>
      </c>
      <c r="B133" s="404">
        <v>171112855</v>
      </c>
      <c r="C133" s="415" t="str">
        <f t="shared" si="2"/>
        <v>Í1+,uÈ5-Î</v>
      </c>
      <c r="D133" s="403" t="s">
        <v>30486</v>
      </c>
      <c r="E133">
        <v>3400</v>
      </c>
      <c r="F133" t="s">
        <v>30487</v>
      </c>
    </row>
    <row r="134" spans="1:6" ht="20.399999999999999">
      <c r="A134">
        <v>248</v>
      </c>
      <c r="B134" s="404">
        <v>171112858</v>
      </c>
      <c r="C134" s="415" t="str">
        <f t="shared" si="2"/>
        <v>Í1+,uÈ8?Î</v>
      </c>
      <c r="D134" s="403" t="s">
        <v>30488</v>
      </c>
      <c r="E134">
        <v>20000</v>
      </c>
      <c r="F134" t="s">
        <v>30489</v>
      </c>
    </row>
    <row r="135" spans="1:6" ht="20.399999999999999">
      <c r="A135">
        <v>246</v>
      </c>
      <c r="B135" s="404">
        <v>171112856</v>
      </c>
      <c r="C135" s="415" t="str">
        <f t="shared" si="2"/>
        <v>Í1+,uÈ63Î</v>
      </c>
      <c r="D135" s="403" t="s">
        <v>30490</v>
      </c>
      <c r="E135">
        <v>7200</v>
      </c>
      <c r="F135" t="s">
        <v>30491</v>
      </c>
    </row>
    <row r="136" spans="1:6" ht="20.399999999999999">
      <c r="A136">
        <v>247</v>
      </c>
      <c r="B136" s="404">
        <v>171112857</v>
      </c>
      <c r="C136" s="415" t="str">
        <f t="shared" si="2"/>
        <v>Í1+,uÈ79Î</v>
      </c>
      <c r="D136" s="403" t="s">
        <v>30492</v>
      </c>
      <c r="E136">
        <v>2100</v>
      </c>
      <c r="F136" t="s">
        <v>30493</v>
      </c>
    </row>
    <row r="137" spans="1:6" ht="20.399999999999999">
      <c r="A137">
        <v>39</v>
      </c>
      <c r="B137"/>
      <c r="C137" s="415" t="e">
        <f t="shared" si="2"/>
        <v>#VALUE!</v>
      </c>
      <c r="D137" s="403" t="s">
        <v>30494</v>
      </c>
      <c r="E137">
        <v>15200</v>
      </c>
      <c r="F137" t="s">
        <v>30495</v>
      </c>
    </row>
    <row r="138" spans="1:6" ht="20.399999999999999">
      <c r="A138">
        <v>406</v>
      </c>
      <c r="B138" s="404">
        <v>171116577</v>
      </c>
      <c r="C138" s="415" t="str">
        <f t="shared" si="2"/>
        <v>Í1+0YÈ7&lt;Î</v>
      </c>
      <c r="D138" s="403" t="s">
        <v>30496</v>
      </c>
      <c r="E138">
        <v>32800</v>
      </c>
      <c r="F138" t="s">
        <v>30497</v>
      </c>
    </row>
    <row r="139" spans="1:6" ht="20.399999999999999">
      <c r="A139">
        <v>209</v>
      </c>
      <c r="B139" s="404">
        <v>171115545</v>
      </c>
      <c r="C139" s="415" t="str">
        <f t="shared" si="2"/>
        <v>Í1+/VÈ5!Î</v>
      </c>
      <c r="D139" s="403" t="s">
        <v>30498</v>
      </c>
      <c r="E139">
        <v>55200</v>
      </c>
      <c r="F139" t="s">
        <v>30499</v>
      </c>
    </row>
    <row r="140" spans="1:6" ht="20.399999999999999">
      <c r="A140">
        <v>124</v>
      </c>
      <c r="B140" s="404">
        <v>171111386</v>
      </c>
      <c r="C140" s="415" t="str">
        <f t="shared" si="2"/>
        <v>Í1++FÈ6BÎ</v>
      </c>
      <c r="D140" s="403" t="s">
        <v>30500</v>
      </c>
      <c r="E140">
        <v>21600</v>
      </c>
      <c r="F140" t="s">
        <v>30501</v>
      </c>
    </row>
    <row r="141" spans="1:6" ht="20.399999999999999">
      <c r="A141">
        <v>241</v>
      </c>
      <c r="B141" s="404">
        <v>171115573</v>
      </c>
      <c r="C141" s="415" t="str">
        <f t="shared" si="2"/>
        <v>Í1+/YÈ3!Î</v>
      </c>
      <c r="D141" s="403" t="s">
        <v>30502</v>
      </c>
      <c r="E141">
        <v>12000</v>
      </c>
      <c r="F141" t="s">
        <v>30503</v>
      </c>
    </row>
    <row r="142" spans="1:6" ht="20.399999999999999">
      <c r="A142">
        <v>107</v>
      </c>
      <c r="B142" s="404">
        <v>171115457</v>
      </c>
      <c r="C142" s="415" t="str">
        <f t="shared" si="2"/>
        <v>Í1+/MÈ7pÎ</v>
      </c>
      <c r="D142" s="403" t="s">
        <v>30504</v>
      </c>
      <c r="E142">
        <v>3400</v>
      </c>
      <c r="F142" t="s">
        <v>30505</v>
      </c>
    </row>
    <row r="143" spans="1:6" ht="20.399999999999999">
      <c r="A143">
        <v>260</v>
      </c>
      <c r="B143" s="404">
        <v>171108424</v>
      </c>
      <c r="C143" s="415" t="str">
        <f t="shared" si="2"/>
        <v>Í1+(JÈ4=Î</v>
      </c>
      <c r="D143" s="403" t="s">
        <v>21032</v>
      </c>
      <c r="E143">
        <v>50400</v>
      </c>
      <c r="F143" t="s">
        <v>30506</v>
      </c>
    </row>
    <row r="144" spans="1:6" ht="20.399999999999999">
      <c r="A144">
        <v>533</v>
      </c>
      <c r="B144"/>
      <c r="C144" s="415" t="e">
        <f t="shared" si="2"/>
        <v>#VALUE!</v>
      </c>
      <c r="D144" s="403" t="s">
        <v>30507</v>
      </c>
      <c r="E144">
        <v>88800</v>
      </c>
      <c r="F144" t="s">
        <v>30508</v>
      </c>
    </row>
    <row r="145" spans="1:6" ht="20.399999999999999">
      <c r="A145">
        <v>372</v>
      </c>
      <c r="B145" s="404">
        <v>171112964</v>
      </c>
      <c r="C145" s="415" t="str">
        <f t="shared" si="2"/>
        <v>Í1+,ÄÈ4SÎ</v>
      </c>
      <c r="D145" s="403" t="s">
        <v>30509</v>
      </c>
      <c r="E145">
        <v>4700</v>
      </c>
      <c r="F145" t="s">
        <v>30510</v>
      </c>
    </row>
    <row r="146" spans="1:6" ht="20.399999999999999">
      <c r="A146">
        <v>58</v>
      </c>
      <c r="B146" s="404">
        <v>171116259</v>
      </c>
      <c r="C146" s="415" t="str">
        <f t="shared" si="2"/>
        <v>Í1+09È9/Î</v>
      </c>
      <c r="D146" s="403" t="s">
        <v>30511</v>
      </c>
      <c r="E146">
        <v>10400</v>
      </c>
      <c r="F146" t="s">
        <v>30512</v>
      </c>
    </row>
    <row r="147" spans="1:6" ht="20.399999999999999">
      <c r="A147">
        <v>403</v>
      </c>
      <c r="B147" s="404">
        <v>171112991</v>
      </c>
      <c r="C147" s="415" t="str">
        <f t="shared" si="2"/>
        <v>Í1+,ÇÈ1MÎ</v>
      </c>
      <c r="D147" s="403" t="s">
        <v>30513</v>
      </c>
      <c r="E147">
        <v>18400</v>
      </c>
      <c r="F147" t="s">
        <v>30514</v>
      </c>
    </row>
    <row r="148" spans="1:6" ht="20.399999999999999">
      <c r="A148">
        <v>286</v>
      </c>
      <c r="B148"/>
      <c r="C148" s="415" t="e">
        <f t="shared" si="2"/>
        <v>#VALUE!</v>
      </c>
      <c r="D148" s="403" t="s">
        <v>30515</v>
      </c>
      <c r="E148">
        <v>16800</v>
      </c>
      <c r="F148" t="s">
        <v>30516</v>
      </c>
    </row>
    <row r="149" spans="1:6" ht="20.399999999999999">
      <c r="A149">
        <v>38</v>
      </c>
      <c r="B149" s="404">
        <v>171115009</v>
      </c>
      <c r="C149" s="415" t="str">
        <f t="shared" si="2"/>
        <v>Í1+/ÂÈ9/Î</v>
      </c>
      <c r="D149" s="403" t="s">
        <v>30517</v>
      </c>
      <c r="E149">
        <v>58400</v>
      </c>
      <c r="F149" t="s">
        <v>30518</v>
      </c>
    </row>
    <row r="150" spans="1:6" ht="20.399999999999999">
      <c r="A150">
        <v>56</v>
      </c>
      <c r="B150" s="404">
        <v>171115415</v>
      </c>
      <c r="C150" s="415" t="str">
        <f t="shared" si="2"/>
        <v>Í1+/IÈ5TÎ</v>
      </c>
      <c r="D150" s="403" t="s">
        <v>30519</v>
      </c>
      <c r="E150">
        <v>36000</v>
      </c>
      <c r="F150" t="s">
        <v>30520</v>
      </c>
    </row>
    <row r="151" spans="1:6" ht="20.399999999999999">
      <c r="A151">
        <v>57</v>
      </c>
      <c r="B151" s="404">
        <v>171115416</v>
      </c>
      <c r="C151" s="415" t="str">
        <f t="shared" si="2"/>
        <v>Í1+/IÈ6ZÎ</v>
      </c>
      <c r="D151" s="403" t="s">
        <v>30521</v>
      </c>
      <c r="E151">
        <v>8800</v>
      </c>
      <c r="F151" t="s">
        <v>30522</v>
      </c>
    </row>
    <row r="152" spans="1:6" ht="20.399999999999999">
      <c r="A152">
        <v>388</v>
      </c>
      <c r="B152" s="404">
        <v>171115292</v>
      </c>
      <c r="C152" s="415" t="str">
        <f t="shared" si="2"/>
        <v>Í1+/=È2yÎ</v>
      </c>
      <c r="D152" s="403" t="s">
        <v>30523</v>
      </c>
      <c r="E152">
        <v>16800</v>
      </c>
      <c r="F152" t="s">
        <v>30524</v>
      </c>
    </row>
    <row r="153" spans="1:6" ht="20.399999999999999">
      <c r="A153">
        <v>558</v>
      </c>
      <c r="B153"/>
      <c r="C153" s="415" t="e">
        <f t="shared" si="2"/>
        <v>#VALUE!</v>
      </c>
      <c r="D153" s="403" t="s">
        <v>30525</v>
      </c>
      <c r="E153">
        <v>29600</v>
      </c>
      <c r="F153" t="s">
        <v>30526</v>
      </c>
    </row>
    <row r="154" spans="1:6" ht="20.399999999999999">
      <c r="A154">
        <v>141</v>
      </c>
      <c r="B154"/>
      <c r="C154" s="415" t="e">
        <f t="shared" si="2"/>
        <v>#VALUE!</v>
      </c>
      <c r="D154" s="403" t="s">
        <v>30527</v>
      </c>
      <c r="E154">
        <v>12000</v>
      </c>
      <c r="F154" t="s">
        <v>30528</v>
      </c>
    </row>
    <row r="155" spans="1:6" ht="20.399999999999999">
      <c r="A155">
        <v>227</v>
      </c>
      <c r="B155" s="404">
        <v>171112429</v>
      </c>
      <c r="C155" s="415" t="str">
        <f t="shared" si="2"/>
        <v>Í1+,JÈ9gÎ</v>
      </c>
      <c r="D155" s="403" t="s">
        <v>30529</v>
      </c>
      <c r="E155">
        <v>24800</v>
      </c>
      <c r="F155" t="s">
        <v>30530</v>
      </c>
    </row>
    <row r="156" spans="1:6" ht="20.399999999999999">
      <c r="A156">
        <v>506</v>
      </c>
      <c r="B156"/>
      <c r="C156" s="415" t="e">
        <f t="shared" si="2"/>
        <v>#VALUE!</v>
      </c>
      <c r="D156" s="403" t="s">
        <v>30531</v>
      </c>
      <c r="E156">
        <v>7200</v>
      </c>
      <c r="F156" t="s">
        <v>30532</v>
      </c>
    </row>
    <row r="157" spans="1:6" ht="20.399999999999999">
      <c r="A157">
        <v>382</v>
      </c>
      <c r="B157" s="404">
        <v>171113262</v>
      </c>
      <c r="C157" s="415" t="str">
        <f t="shared" si="2"/>
        <v>Í1+-:È2gÎ</v>
      </c>
      <c r="D157" s="403" t="s">
        <v>30533</v>
      </c>
      <c r="E157">
        <v>23200</v>
      </c>
      <c r="F157" t="s">
        <v>30534</v>
      </c>
    </row>
    <row r="158" spans="1:6" ht="20.399999999999999">
      <c r="A158">
        <v>46</v>
      </c>
      <c r="B158" s="404">
        <v>171115407</v>
      </c>
      <c r="C158" s="415" t="str">
        <f t="shared" si="2"/>
        <v>Í1+/HÈ7\Î</v>
      </c>
      <c r="D158" s="403" t="s">
        <v>30535</v>
      </c>
      <c r="E158">
        <v>4700</v>
      </c>
      <c r="F158" t="s">
        <v>30536</v>
      </c>
    </row>
    <row r="159" spans="1:6" ht="20.399999999999999">
      <c r="A159">
        <v>542</v>
      </c>
      <c r="B159"/>
      <c r="C159" s="415" t="e">
        <f t="shared" si="2"/>
        <v>#VALUE!</v>
      </c>
      <c r="D159" s="403" t="s">
        <v>30537</v>
      </c>
      <c r="E159">
        <v>4700</v>
      </c>
      <c r="F159" t="s">
        <v>30538</v>
      </c>
    </row>
    <row r="160" spans="1:6" ht="20.399999999999999">
      <c r="A160">
        <v>5</v>
      </c>
      <c r="B160" s="404">
        <v>171112227</v>
      </c>
      <c r="C160" s="415" t="str">
        <f t="shared" si="2"/>
        <v>Í1+,6È7rÎ</v>
      </c>
      <c r="D160" s="403" t="s">
        <v>30539</v>
      </c>
      <c r="E160">
        <v>26400</v>
      </c>
      <c r="F160" t="s">
        <v>30540</v>
      </c>
    </row>
    <row r="161" spans="1:6" ht="20.399999999999999">
      <c r="A161">
        <v>213</v>
      </c>
      <c r="B161" s="404">
        <v>171112826</v>
      </c>
      <c r="C161" s="415" t="str">
        <f t="shared" si="2"/>
        <v>Í1+,rÈ6'Î</v>
      </c>
      <c r="D161" s="403" t="s">
        <v>30541</v>
      </c>
      <c r="E161">
        <v>7200</v>
      </c>
      <c r="F161" t="s">
        <v>30542</v>
      </c>
    </row>
    <row r="162" spans="1:6" ht="20.399999999999999">
      <c r="A162">
        <v>485</v>
      </c>
      <c r="B162"/>
      <c r="C162" s="415" t="e">
        <f t="shared" si="2"/>
        <v>#VALUE!</v>
      </c>
      <c r="D162" s="403" t="s">
        <v>30543</v>
      </c>
      <c r="E162">
        <v>61600</v>
      </c>
      <c r="F162" t="s">
        <v>30544</v>
      </c>
    </row>
    <row r="163" spans="1:6" ht="20.399999999999999">
      <c r="A163">
        <v>211</v>
      </c>
      <c r="B163" s="404">
        <v>171112824</v>
      </c>
      <c r="C163" s="415" t="str">
        <f t="shared" si="2"/>
        <v>Í1+,rÈ4ÆÎ</v>
      </c>
      <c r="D163" s="403" t="s">
        <v>30545</v>
      </c>
      <c r="E163">
        <v>290400</v>
      </c>
      <c r="F163" t="s">
        <v>30546</v>
      </c>
    </row>
    <row r="164" spans="1:6" ht="20.399999999999999">
      <c r="A164">
        <v>539</v>
      </c>
      <c r="B164"/>
      <c r="C164" s="415" t="e">
        <f t="shared" si="2"/>
        <v>#VALUE!</v>
      </c>
      <c r="D164" s="403" t="s">
        <v>30547</v>
      </c>
      <c r="E164">
        <v>4700</v>
      </c>
      <c r="F164" t="s">
        <v>30548</v>
      </c>
    </row>
    <row r="165" spans="1:6" ht="20.399999999999999">
      <c r="A165">
        <v>575</v>
      </c>
      <c r="B165"/>
      <c r="C165" s="415" t="e">
        <f t="shared" si="2"/>
        <v>#VALUE!</v>
      </c>
      <c r="D165" s="403" t="s">
        <v>30549</v>
      </c>
      <c r="E165">
        <v>18400</v>
      </c>
      <c r="F165" t="s">
        <v>30550</v>
      </c>
    </row>
    <row r="166" spans="1:6" ht="20.399999999999999">
      <c r="A166">
        <v>589</v>
      </c>
      <c r="B166"/>
      <c r="C166" s="415" t="e">
        <f t="shared" si="2"/>
        <v>#VALUE!</v>
      </c>
      <c r="D166" s="403" t="s">
        <v>25116</v>
      </c>
      <c r="E166">
        <v>16800</v>
      </c>
      <c r="F166" t="s">
        <v>30551</v>
      </c>
    </row>
    <row r="167" spans="1:6" ht="20.399999999999999">
      <c r="A167">
        <v>406</v>
      </c>
      <c r="B167" s="404">
        <v>171112586</v>
      </c>
      <c r="C167" s="415" t="str">
        <f t="shared" si="2"/>
        <v>Í1+,ZÈ6.Î</v>
      </c>
      <c r="D167" s="403" t="s">
        <v>30552</v>
      </c>
      <c r="E167">
        <v>29600</v>
      </c>
      <c r="F167" t="s">
        <v>30553</v>
      </c>
    </row>
    <row r="168" spans="1:6" ht="20.399999999999999">
      <c r="A168">
        <v>218</v>
      </c>
      <c r="B168" s="404">
        <v>171108390</v>
      </c>
      <c r="C168" s="415" t="str">
        <f t="shared" si="2"/>
        <v>Í1+(GÈ0ÄÎ</v>
      </c>
      <c r="D168" s="403" t="s">
        <v>30554</v>
      </c>
      <c r="E168">
        <v>45600</v>
      </c>
      <c r="F168" t="s">
        <v>30555</v>
      </c>
    </row>
    <row r="169" spans="1:6" ht="20.399999999999999">
      <c r="A169">
        <v>254</v>
      </c>
      <c r="B169" s="404">
        <v>171112456</v>
      </c>
      <c r="C169" s="415" t="str">
        <f t="shared" si="2"/>
        <v>Í1+,MÈ6aÎ</v>
      </c>
      <c r="D169" s="403" t="s">
        <v>4504</v>
      </c>
      <c r="E169">
        <v>4700</v>
      </c>
      <c r="F169" t="s">
        <v>30556</v>
      </c>
    </row>
    <row r="170" spans="1:6" ht="20.399999999999999">
      <c r="A170">
        <v>70</v>
      </c>
      <c r="B170" s="404">
        <v>171107990</v>
      </c>
      <c r="C170" s="415" t="str">
        <f t="shared" si="2"/>
        <v>Í1+'ÇÈ08Î</v>
      </c>
      <c r="D170" s="403" t="s">
        <v>30557</v>
      </c>
      <c r="E170">
        <v>13600</v>
      </c>
      <c r="F170" t="s">
        <v>30558</v>
      </c>
    </row>
    <row r="171" spans="1:6" ht="20.399999999999999">
      <c r="A171">
        <v>69</v>
      </c>
      <c r="B171" s="404">
        <v>171107989</v>
      </c>
      <c r="C171" s="415" t="str">
        <f t="shared" si="2"/>
        <v>Í1+'ÆÈ9jÎ</v>
      </c>
      <c r="D171" s="403" t="s">
        <v>17565</v>
      </c>
      <c r="E171">
        <v>10400</v>
      </c>
      <c r="F171" t="s">
        <v>30559</v>
      </c>
    </row>
    <row r="172" spans="1:6" ht="20.399999999999999">
      <c r="A172">
        <v>178</v>
      </c>
      <c r="B172"/>
      <c r="C172" s="415" t="e">
        <f t="shared" si="2"/>
        <v>#VALUE!</v>
      </c>
      <c r="D172" s="403" t="s">
        <v>30560</v>
      </c>
      <c r="E172">
        <v>12000</v>
      </c>
      <c r="F172" t="s">
        <v>30561</v>
      </c>
    </row>
    <row r="173" spans="1:6" ht="20.399999999999999">
      <c r="A173">
        <v>431</v>
      </c>
      <c r="B173" s="404">
        <v>171115738</v>
      </c>
      <c r="C173" s="415" t="str">
        <f t="shared" si="2"/>
        <v>Í1+/iÈ8ÃÎ</v>
      </c>
      <c r="D173" s="403" t="s">
        <v>30562</v>
      </c>
      <c r="E173">
        <v>3400</v>
      </c>
      <c r="F173" t="s">
        <v>30563</v>
      </c>
    </row>
    <row r="174" spans="1:6" ht="20.399999999999999">
      <c r="A174">
        <v>310</v>
      </c>
      <c r="B174" s="404">
        <v>171108020</v>
      </c>
      <c r="C174" s="415" t="str">
        <f t="shared" si="2"/>
        <v>Í1+("È0SÎ</v>
      </c>
      <c r="D174" s="403" t="s">
        <v>30564</v>
      </c>
      <c r="E174">
        <v>39200</v>
      </c>
      <c r="F174" t="s">
        <v>30565</v>
      </c>
    </row>
    <row r="175" spans="1:6" ht="20.399999999999999">
      <c r="A175">
        <v>551</v>
      </c>
      <c r="B175"/>
      <c r="C175" s="415" t="e">
        <f t="shared" si="2"/>
        <v>#VALUE!</v>
      </c>
      <c r="D175" s="403" t="s">
        <v>30566</v>
      </c>
      <c r="E175">
        <v>37600</v>
      </c>
      <c r="F175" t="s">
        <v>30567</v>
      </c>
    </row>
    <row r="176" spans="1:6" ht="20.399999999999999">
      <c r="A176">
        <v>393</v>
      </c>
      <c r="B176"/>
      <c r="C176" s="415" t="e">
        <f t="shared" si="2"/>
        <v>#VALUE!</v>
      </c>
      <c r="D176" s="403" t="s">
        <v>30568</v>
      </c>
      <c r="E176">
        <v>39200</v>
      </c>
      <c r="F176" t="s">
        <v>30569</v>
      </c>
    </row>
    <row r="177" spans="1:6" ht="20.399999999999999">
      <c r="A177">
        <v>543</v>
      </c>
      <c r="B177"/>
      <c r="C177" s="415" t="e">
        <f t="shared" si="2"/>
        <v>#VALUE!</v>
      </c>
      <c r="D177" s="403" t="s">
        <v>30570</v>
      </c>
      <c r="E177">
        <v>264800</v>
      </c>
      <c r="F177" t="s">
        <v>30571</v>
      </c>
    </row>
    <row r="178" spans="1:6" ht="20.399999999999999">
      <c r="A178">
        <v>413</v>
      </c>
      <c r="B178" s="404">
        <v>171115722</v>
      </c>
      <c r="C178" s="415" t="str">
        <f t="shared" si="2"/>
        <v>Í1+/hÈ2WÎ</v>
      </c>
      <c r="D178" s="403" t="s">
        <v>30572</v>
      </c>
      <c r="E178">
        <v>32800</v>
      </c>
      <c r="F178" t="s">
        <v>30573</v>
      </c>
    </row>
    <row r="179" spans="1:6" ht="20.399999999999999">
      <c r="A179">
        <v>235</v>
      </c>
      <c r="B179" s="404">
        <v>171115568</v>
      </c>
      <c r="C179" s="415" t="str">
        <f t="shared" si="2"/>
        <v>Í1+/XÈ8;Î</v>
      </c>
      <c r="D179" s="403" t="s">
        <v>30574</v>
      </c>
      <c r="E179">
        <v>16800</v>
      </c>
      <c r="F179" t="s">
        <v>30575</v>
      </c>
    </row>
    <row r="180" spans="1:6" ht="20.399999999999999">
      <c r="A180">
        <v>11</v>
      </c>
      <c r="B180" s="404">
        <v>171115376</v>
      </c>
      <c r="C180" s="415" t="str">
        <f t="shared" si="2"/>
        <v>Í1+/EÈ6JÎ</v>
      </c>
      <c r="D180" s="403" t="s">
        <v>25194</v>
      </c>
      <c r="E180">
        <v>10400</v>
      </c>
      <c r="F180" t="s">
        <v>30576</v>
      </c>
    </row>
    <row r="181" spans="1:6" ht="20.399999999999999">
      <c r="A181">
        <v>159</v>
      </c>
      <c r="B181" s="404">
        <v>171116354</v>
      </c>
      <c r="C181" s="415" t="str">
        <f t="shared" si="2"/>
        <v>Í1+0CÈ49Î</v>
      </c>
      <c r="D181" s="403" t="s">
        <v>30577</v>
      </c>
      <c r="E181">
        <v>23200</v>
      </c>
      <c r="F181" t="s">
        <v>30578</v>
      </c>
    </row>
    <row r="182" spans="1:6" ht="20.399999999999999">
      <c r="A182">
        <v>288</v>
      </c>
      <c r="B182" s="404">
        <v>171112893</v>
      </c>
      <c r="C182" s="415" t="str">
        <f t="shared" si="2"/>
        <v>Í1+,yÈ31Î</v>
      </c>
      <c r="D182" s="403" t="s">
        <v>4836</v>
      </c>
      <c r="E182">
        <v>13600</v>
      </c>
      <c r="F182" t="s">
        <v>30579</v>
      </c>
    </row>
    <row r="183" spans="1:6" ht="20.399999999999999">
      <c r="A183">
        <v>366</v>
      </c>
      <c r="B183" s="404">
        <v>171109466</v>
      </c>
      <c r="C183" s="415" t="str">
        <f t="shared" si="2"/>
        <v>Í1+)NÈ6\Î</v>
      </c>
      <c r="D183" s="403" t="s">
        <v>30580</v>
      </c>
      <c r="E183">
        <v>15200</v>
      </c>
      <c r="F183" t="s">
        <v>30581</v>
      </c>
    </row>
    <row r="184" spans="1:6" ht="20.399999999999999">
      <c r="A184">
        <v>121</v>
      </c>
      <c r="B184"/>
      <c r="C184" s="415" t="e">
        <f t="shared" si="2"/>
        <v>#VALUE!</v>
      </c>
      <c r="D184" s="403" t="s">
        <v>30582</v>
      </c>
      <c r="E184">
        <v>4700</v>
      </c>
      <c r="F184" t="s">
        <v>30583</v>
      </c>
    </row>
    <row r="185" spans="1:6" ht="20.399999999999999">
      <c r="A185">
        <v>6</v>
      </c>
      <c r="B185" s="404">
        <v>171118837</v>
      </c>
      <c r="C185" s="415" t="str">
        <f t="shared" si="2"/>
        <v>Í1+2sÈ7CÎ</v>
      </c>
      <c r="D185" s="403" t="s">
        <v>30584</v>
      </c>
      <c r="E185">
        <v>20000</v>
      </c>
      <c r="F185" t="s">
        <v>30585</v>
      </c>
    </row>
    <row r="186" spans="1:6" ht="20.399999999999999">
      <c r="A186">
        <v>463</v>
      </c>
      <c r="B186" s="404">
        <v>171111505</v>
      </c>
      <c r="C186" s="415" t="str">
        <f t="shared" si="2"/>
        <v>Í1++RÈ5lÎ</v>
      </c>
      <c r="D186" s="403" t="s">
        <v>30586</v>
      </c>
      <c r="E186">
        <v>28000</v>
      </c>
      <c r="F186" t="s">
        <v>30587</v>
      </c>
    </row>
    <row r="187" spans="1:6" ht="20.399999999999999">
      <c r="A187">
        <v>529</v>
      </c>
      <c r="B187"/>
      <c r="C187" s="415" t="e">
        <f t="shared" si="2"/>
        <v>#VALUE!</v>
      </c>
      <c r="D187" s="403" t="s">
        <v>17193</v>
      </c>
      <c r="E187">
        <v>12000</v>
      </c>
      <c r="F187" t="s">
        <v>30588</v>
      </c>
    </row>
    <row r="188" spans="1:6" ht="20.399999999999999">
      <c r="A188">
        <v>176</v>
      </c>
      <c r="B188" s="404">
        <v>171113529</v>
      </c>
      <c r="C188" s="415" t="str">
        <f t="shared" si="2"/>
        <v>Í1+-TÈ9+Î</v>
      </c>
      <c r="D188" s="403" t="s">
        <v>30589</v>
      </c>
      <c r="E188">
        <v>16800</v>
      </c>
      <c r="F188" t="s">
        <v>30590</v>
      </c>
    </row>
    <row r="189" spans="1:6" ht="20.399999999999999">
      <c r="A189">
        <v>175</v>
      </c>
      <c r="B189" s="404">
        <v>171113528</v>
      </c>
      <c r="C189" s="415" t="str">
        <f t="shared" si="2"/>
        <v>Í1+-TÈ8%Î</v>
      </c>
      <c r="D189" s="403" t="s">
        <v>30591</v>
      </c>
      <c r="E189">
        <v>53600</v>
      </c>
      <c r="F189" t="s">
        <v>30592</v>
      </c>
    </row>
    <row r="190" spans="1:6" ht="20.399999999999999">
      <c r="A190">
        <v>136</v>
      </c>
      <c r="B190"/>
      <c r="C190" s="415" t="e">
        <f t="shared" si="2"/>
        <v>#VALUE!</v>
      </c>
      <c r="D190" s="403" t="s">
        <v>30593</v>
      </c>
      <c r="E190">
        <v>3400</v>
      </c>
      <c r="F190" t="s">
        <v>30594</v>
      </c>
    </row>
    <row r="191" spans="1:6" ht="20.399999999999999">
      <c r="A191">
        <v>29</v>
      </c>
      <c r="B191" s="404">
        <v>171109183</v>
      </c>
      <c r="C191" s="415" t="str">
        <f t="shared" si="2"/>
        <v>Í1+)2È3AÎ</v>
      </c>
      <c r="D191" s="403" t="s">
        <v>3606</v>
      </c>
      <c r="E191">
        <v>23200</v>
      </c>
      <c r="F191" t="s">
        <v>30595</v>
      </c>
    </row>
    <row r="192" spans="1:6" ht="20.399999999999999">
      <c r="A192">
        <v>401</v>
      </c>
      <c r="B192" s="404">
        <v>171112989</v>
      </c>
      <c r="C192" s="415" t="str">
        <f t="shared" si="2"/>
        <v>Í1+,ÆÈ9yÎ</v>
      </c>
      <c r="D192" s="403" t="s">
        <v>30596</v>
      </c>
      <c r="E192">
        <v>36000</v>
      </c>
      <c r="F192" t="s">
        <v>30597</v>
      </c>
    </row>
    <row r="193" spans="1:6" ht="20.399999999999999">
      <c r="A193">
        <v>117</v>
      </c>
      <c r="B193" s="404">
        <v>171107956</v>
      </c>
      <c r="C193" s="415" t="str">
        <f t="shared" si="2"/>
        <v>Í1+'ÃÈ6LÎ</v>
      </c>
      <c r="D193" s="403" t="s">
        <v>548</v>
      </c>
      <c r="E193">
        <v>21600</v>
      </c>
      <c r="F193" t="s">
        <v>30598</v>
      </c>
    </row>
    <row r="194" spans="1:6" ht="20.399999999999999">
      <c r="A194">
        <v>104</v>
      </c>
      <c r="B194" s="404">
        <v>171116300</v>
      </c>
      <c r="C194" s="415" t="str">
        <f t="shared" si="2"/>
        <v>Í1+0&gt;È0tÎ</v>
      </c>
      <c r="D194" s="403" t="s">
        <v>30599</v>
      </c>
      <c r="E194">
        <v>24800</v>
      </c>
      <c r="F194" t="s">
        <v>30600</v>
      </c>
    </row>
    <row r="195" spans="1:6" ht="20.399999999999999">
      <c r="A195">
        <v>240</v>
      </c>
      <c r="B195" s="404">
        <v>171115572</v>
      </c>
      <c r="C195" s="415" t="str">
        <f t="shared" ref="C195:C258" si="3">Code128(B195)</f>
        <v>Í1+/YÈ2ÆÎ</v>
      </c>
      <c r="D195" s="403" t="s">
        <v>30601</v>
      </c>
      <c r="E195">
        <v>10400</v>
      </c>
      <c r="F195" t="s">
        <v>30602</v>
      </c>
    </row>
    <row r="196" spans="1:6" ht="20.399999999999999">
      <c r="A196">
        <v>479</v>
      </c>
      <c r="B196" s="404">
        <v>171113283</v>
      </c>
      <c r="C196" s="415" t="str">
        <f t="shared" si="3"/>
        <v>Í1+-&lt;È3uÎ</v>
      </c>
      <c r="D196" s="403" t="s">
        <v>30603</v>
      </c>
      <c r="E196">
        <v>32800</v>
      </c>
      <c r="F196" t="s">
        <v>30604</v>
      </c>
    </row>
    <row r="197" spans="1:6" ht="20.399999999999999">
      <c r="A197">
        <v>572</v>
      </c>
      <c r="B197"/>
      <c r="C197" s="415" t="e">
        <f t="shared" si="3"/>
        <v>#VALUE!</v>
      </c>
      <c r="D197" s="403" t="s">
        <v>30605</v>
      </c>
      <c r="E197">
        <v>122400</v>
      </c>
      <c r="F197" t="s">
        <v>30606</v>
      </c>
    </row>
    <row r="198" spans="1:6" ht="20.399999999999999">
      <c r="A198">
        <v>599</v>
      </c>
      <c r="B198"/>
      <c r="C198" s="415" t="e">
        <f t="shared" si="3"/>
        <v>#VALUE!</v>
      </c>
      <c r="D198" s="403" t="s">
        <v>30607</v>
      </c>
      <c r="E198">
        <v>20000</v>
      </c>
      <c r="F198" t="s">
        <v>30608</v>
      </c>
    </row>
    <row r="199" spans="1:6" ht="20.399999999999999">
      <c r="A199">
        <v>598</v>
      </c>
      <c r="B199"/>
      <c r="C199" s="415" t="e">
        <f t="shared" si="3"/>
        <v>#VALUE!</v>
      </c>
      <c r="D199" s="403" t="s">
        <v>30609</v>
      </c>
      <c r="E199">
        <v>3400</v>
      </c>
      <c r="F199" t="s">
        <v>30610</v>
      </c>
    </row>
    <row r="200" spans="1:6" ht="20.399999999999999">
      <c r="A200">
        <v>597</v>
      </c>
      <c r="B200"/>
      <c r="C200" s="415" t="e">
        <f t="shared" si="3"/>
        <v>#VALUE!</v>
      </c>
      <c r="D200" s="403" t="s">
        <v>30611</v>
      </c>
      <c r="E200">
        <v>20000</v>
      </c>
      <c r="F200" t="s">
        <v>30612</v>
      </c>
    </row>
    <row r="201" spans="1:6" ht="20.399999999999999">
      <c r="A201">
        <v>331</v>
      </c>
      <c r="B201" s="404">
        <v>171115256</v>
      </c>
      <c r="C201" s="415" t="str">
        <f t="shared" si="3"/>
        <v>Í1+/9È6ÅÎ</v>
      </c>
      <c r="D201" s="403" t="s">
        <v>30613</v>
      </c>
      <c r="E201">
        <v>3400</v>
      </c>
      <c r="F201" t="s">
        <v>30614</v>
      </c>
    </row>
    <row r="202" spans="1:6" ht="20.399999999999999">
      <c r="A202">
        <v>277</v>
      </c>
      <c r="B202" s="404">
        <v>171113415</v>
      </c>
      <c r="C202" s="415" t="str">
        <f t="shared" si="3"/>
        <v>Í1+-IÈ5NÎ</v>
      </c>
      <c r="D202" s="403" t="s">
        <v>30615</v>
      </c>
      <c r="E202">
        <v>21600</v>
      </c>
      <c r="F202" t="s">
        <v>30616</v>
      </c>
    </row>
    <row r="203" spans="1:6" ht="20.399999999999999">
      <c r="A203">
        <v>583</v>
      </c>
      <c r="B203"/>
      <c r="C203" s="415" t="e">
        <f t="shared" si="3"/>
        <v>#VALUE!</v>
      </c>
      <c r="D203" s="403" t="s">
        <v>30617</v>
      </c>
      <c r="E203">
        <v>15200</v>
      </c>
      <c r="F203" t="s">
        <v>30618</v>
      </c>
    </row>
    <row r="204" spans="1:6" ht="20.399999999999999">
      <c r="A204">
        <v>144</v>
      </c>
      <c r="B204" s="404">
        <v>171110379</v>
      </c>
      <c r="C204" s="415" t="str">
        <f t="shared" si="3"/>
        <v>Í1+*EÈ9MÎ</v>
      </c>
      <c r="D204" s="403" t="s">
        <v>30619</v>
      </c>
      <c r="E204">
        <v>18400</v>
      </c>
      <c r="F204" t="s">
        <v>30620</v>
      </c>
    </row>
    <row r="205" spans="1:6" ht="20.399999999999999">
      <c r="A205">
        <v>78</v>
      </c>
      <c r="B205" s="404">
        <v>171109088</v>
      </c>
      <c r="C205" s="415" t="str">
        <f t="shared" si="3"/>
        <v>Í1+)(È87Î</v>
      </c>
      <c r="D205" s="403" t="s">
        <v>30621</v>
      </c>
      <c r="E205">
        <v>296800</v>
      </c>
      <c r="F205" t="s">
        <v>30622</v>
      </c>
    </row>
    <row r="206" spans="1:6" ht="20.399999999999999">
      <c r="A206">
        <v>198</v>
      </c>
      <c r="B206"/>
      <c r="C206" s="415" t="e">
        <f t="shared" si="3"/>
        <v>#VALUE!</v>
      </c>
      <c r="D206" s="403" t="s">
        <v>30623</v>
      </c>
      <c r="E206">
        <v>3400</v>
      </c>
      <c r="F206" t="s">
        <v>30624</v>
      </c>
    </row>
    <row r="207" spans="1:6" ht="20.399999999999999">
      <c r="A207">
        <v>561</v>
      </c>
      <c r="B207"/>
      <c r="C207" s="415" t="e">
        <f t="shared" si="3"/>
        <v>#VALUE!</v>
      </c>
      <c r="D207" s="403" t="s">
        <v>30625</v>
      </c>
      <c r="E207">
        <v>24800</v>
      </c>
      <c r="F207" t="s">
        <v>30626</v>
      </c>
    </row>
    <row r="208" spans="1:6" ht="20.399999999999999">
      <c r="A208">
        <v>380</v>
      </c>
      <c r="B208" s="404">
        <v>171113457</v>
      </c>
      <c r="C208" s="415" t="str">
        <f t="shared" si="3"/>
        <v>Í1+-MÈ7jÎ</v>
      </c>
      <c r="D208" s="403" t="s">
        <v>30627</v>
      </c>
      <c r="E208">
        <v>37600</v>
      </c>
      <c r="F208" t="s">
        <v>30628</v>
      </c>
    </row>
    <row r="209" spans="1:6" ht="20.399999999999999">
      <c r="A209">
        <v>447</v>
      </c>
      <c r="B209" s="404">
        <v>171115749</v>
      </c>
      <c r="C209" s="415" t="str">
        <f t="shared" si="3"/>
        <v>Í1+/jÈ9"Î</v>
      </c>
      <c r="D209" s="403" t="s">
        <v>30629</v>
      </c>
      <c r="E209">
        <v>16800</v>
      </c>
      <c r="F209" t="s">
        <v>30630</v>
      </c>
    </row>
    <row r="210" spans="1:6" ht="20.399999999999999">
      <c r="A210">
        <v>95</v>
      </c>
      <c r="B210" s="404">
        <v>171115062</v>
      </c>
      <c r="C210" s="415" t="str">
        <f t="shared" si="3"/>
        <v>Í1+/&amp;È2ÈÎ</v>
      </c>
      <c r="D210" s="403" t="s">
        <v>30631</v>
      </c>
      <c r="E210">
        <v>39200</v>
      </c>
      <c r="F210" t="s">
        <v>30632</v>
      </c>
    </row>
    <row r="211" spans="1:6" ht="20.399999999999999">
      <c r="A211">
        <v>293</v>
      </c>
      <c r="B211" s="404">
        <v>171115619</v>
      </c>
      <c r="C211" s="415" t="str">
        <f t="shared" si="3"/>
        <v>Í1+/]È9UÎ</v>
      </c>
      <c r="D211" s="403" t="s">
        <v>1736</v>
      </c>
      <c r="E211">
        <v>10400</v>
      </c>
      <c r="F211" t="s">
        <v>30633</v>
      </c>
    </row>
    <row r="212" spans="1:6" ht="20.399999999999999">
      <c r="A212">
        <v>214</v>
      </c>
      <c r="B212" s="404">
        <v>171119008</v>
      </c>
      <c r="C212" s="415" t="str">
        <f t="shared" si="3"/>
        <v>Í1+3ÂÈ85Î</v>
      </c>
      <c r="D212" s="403" t="s">
        <v>30634</v>
      </c>
      <c r="E212">
        <v>13600</v>
      </c>
      <c r="F212" t="s">
        <v>30635</v>
      </c>
    </row>
    <row r="213" spans="1:6" ht="20.399999999999999">
      <c r="A213">
        <v>546</v>
      </c>
      <c r="B213"/>
      <c r="C213" s="415" t="e">
        <f t="shared" si="3"/>
        <v>#VALUE!</v>
      </c>
      <c r="D213" s="403" t="s">
        <v>30636</v>
      </c>
      <c r="E213">
        <v>10400</v>
      </c>
      <c r="F213" t="s">
        <v>30637</v>
      </c>
    </row>
    <row r="214" spans="1:6" ht="20.399999999999999">
      <c r="A214">
        <v>69</v>
      </c>
      <c r="B214"/>
      <c r="C214" s="415" t="e">
        <f t="shared" si="3"/>
        <v>#VALUE!</v>
      </c>
      <c r="D214" s="403" t="s">
        <v>30638</v>
      </c>
      <c r="E214">
        <v>15200</v>
      </c>
      <c r="F214" t="s">
        <v>30639</v>
      </c>
    </row>
    <row r="215" spans="1:6" ht="20.399999999999999">
      <c r="A215">
        <v>546</v>
      </c>
      <c r="B215"/>
      <c r="C215" s="415" t="e">
        <f t="shared" si="3"/>
        <v>#VALUE!</v>
      </c>
      <c r="D215" s="403" t="s">
        <v>30640</v>
      </c>
      <c r="E215">
        <v>34400</v>
      </c>
      <c r="F215" t="s">
        <v>30641</v>
      </c>
    </row>
    <row r="216" spans="1:6" ht="20.399999999999999">
      <c r="A216">
        <v>53</v>
      </c>
      <c r="B216" s="404">
        <v>171115412</v>
      </c>
      <c r="C216" s="415" t="str">
        <f t="shared" si="3"/>
        <v>Í1+/IÈ2BÎ</v>
      </c>
      <c r="D216" s="403" t="s">
        <v>30642</v>
      </c>
      <c r="E216">
        <v>23200</v>
      </c>
      <c r="F216" t="s">
        <v>30643</v>
      </c>
    </row>
    <row r="217" spans="1:6" ht="20.399999999999999">
      <c r="A217">
        <v>42</v>
      </c>
      <c r="B217" s="404">
        <v>171113270</v>
      </c>
      <c r="C217" s="415" t="str">
        <f t="shared" si="3"/>
        <v>Í1+-;È0_Î</v>
      </c>
      <c r="D217" s="403" t="s">
        <v>30644</v>
      </c>
      <c r="E217">
        <v>29600</v>
      </c>
      <c r="F217" t="s">
        <v>30645</v>
      </c>
    </row>
    <row r="218" spans="1:6" ht="20.399999999999999">
      <c r="A218">
        <v>552</v>
      </c>
      <c r="B218"/>
      <c r="C218" s="415" t="e">
        <f t="shared" si="3"/>
        <v>#VALUE!</v>
      </c>
      <c r="D218" s="403" t="s">
        <v>30646</v>
      </c>
      <c r="E218">
        <v>10400</v>
      </c>
      <c r="F218" t="s">
        <v>30647</v>
      </c>
    </row>
    <row r="219" spans="1:6" ht="20.399999999999999">
      <c r="A219">
        <v>54</v>
      </c>
      <c r="B219" s="404">
        <v>171115413</v>
      </c>
      <c r="C219" s="415" t="str">
        <f t="shared" si="3"/>
        <v>Í1+/IÈ3HÎ</v>
      </c>
      <c r="D219" s="403" t="s">
        <v>30648</v>
      </c>
      <c r="E219">
        <v>21600</v>
      </c>
      <c r="F219" t="s">
        <v>30649</v>
      </c>
    </row>
    <row r="220" spans="1:6" ht="20.399999999999999">
      <c r="A220">
        <v>52</v>
      </c>
      <c r="B220" s="404">
        <v>171115411</v>
      </c>
      <c r="C220" s="415" t="str">
        <f t="shared" si="3"/>
        <v>Í1+/IÈ1&lt;Î</v>
      </c>
      <c r="D220" s="403" t="s">
        <v>30650</v>
      </c>
      <c r="E220">
        <v>18400</v>
      </c>
      <c r="F220" t="s">
        <v>30651</v>
      </c>
    </row>
    <row r="221" spans="1:6" ht="20.399999999999999">
      <c r="A221">
        <v>490</v>
      </c>
      <c r="B221"/>
      <c r="C221" s="415" t="e">
        <f t="shared" si="3"/>
        <v>#VALUE!</v>
      </c>
      <c r="D221" s="403" t="s">
        <v>30652</v>
      </c>
      <c r="E221">
        <v>50400</v>
      </c>
      <c r="F221" t="s">
        <v>30653</v>
      </c>
    </row>
    <row r="222" spans="1:6" ht="20.399999999999999">
      <c r="A222">
        <v>199</v>
      </c>
      <c r="B222"/>
      <c r="C222" s="415" t="e">
        <f t="shared" si="3"/>
        <v>#VALUE!</v>
      </c>
      <c r="D222" s="403" t="s">
        <v>30654</v>
      </c>
      <c r="E222">
        <v>7200</v>
      </c>
      <c r="F222" t="s">
        <v>30655</v>
      </c>
    </row>
    <row r="223" spans="1:6" ht="20.399999999999999">
      <c r="A223">
        <v>402</v>
      </c>
      <c r="B223" s="404">
        <v>171116573</v>
      </c>
      <c r="C223" s="415" t="str">
        <f t="shared" si="3"/>
        <v>Í1+0YÈ3$Î</v>
      </c>
      <c r="D223" s="403" t="s">
        <v>15623</v>
      </c>
      <c r="E223">
        <v>45600</v>
      </c>
      <c r="F223" t="s">
        <v>30656</v>
      </c>
    </row>
    <row r="224" spans="1:6" ht="20.399999999999999">
      <c r="A224">
        <v>86</v>
      </c>
      <c r="B224" s="404">
        <v>171107814</v>
      </c>
      <c r="C224" s="415" t="str">
        <f t="shared" si="3"/>
        <v>Í1+'qÈ4oÎ</v>
      </c>
      <c r="D224" s="403" t="s">
        <v>30657</v>
      </c>
      <c r="E224">
        <v>29600</v>
      </c>
      <c r="F224" t="s">
        <v>30658</v>
      </c>
    </row>
    <row r="225" spans="1:6" ht="20.399999999999999">
      <c r="A225">
        <v>61</v>
      </c>
      <c r="B225" s="404">
        <v>171115420</v>
      </c>
      <c r="C225" s="415" t="str">
        <f t="shared" si="3"/>
        <v>Í1+/JÈ0:Î</v>
      </c>
      <c r="D225" s="403" t="s">
        <v>30659</v>
      </c>
      <c r="E225">
        <v>8800</v>
      </c>
      <c r="F225" t="s">
        <v>30660</v>
      </c>
    </row>
    <row r="226" spans="1:6" ht="20.399999999999999">
      <c r="A226">
        <v>213</v>
      </c>
      <c r="B226" s="404">
        <v>171115549</v>
      </c>
      <c r="C226" s="415" t="str">
        <f t="shared" si="3"/>
        <v>Í1+/VÈ99Î</v>
      </c>
      <c r="D226" s="403" t="s">
        <v>30661</v>
      </c>
      <c r="E226">
        <v>12000</v>
      </c>
      <c r="F226" t="s">
        <v>30662</v>
      </c>
    </row>
    <row r="227" spans="1:6" ht="20.399999999999999">
      <c r="A227">
        <v>444</v>
      </c>
      <c r="B227" s="404">
        <v>171110203</v>
      </c>
      <c r="C227" s="415" t="str">
        <f t="shared" si="3"/>
        <v>Í1+*4È3LÎ</v>
      </c>
      <c r="D227" s="403" t="s">
        <v>30663</v>
      </c>
      <c r="E227">
        <v>42400</v>
      </c>
      <c r="F227" t="s">
        <v>30664</v>
      </c>
    </row>
    <row r="228" spans="1:6" ht="20.399999999999999">
      <c r="A228">
        <v>167</v>
      </c>
      <c r="B228" s="404">
        <v>171116362</v>
      </c>
      <c r="C228" s="415" t="str">
        <f t="shared" si="3"/>
        <v>Í1+0DÈ21Î</v>
      </c>
      <c r="D228" s="403" t="s">
        <v>30665</v>
      </c>
      <c r="E228">
        <v>3400</v>
      </c>
      <c r="F228" t="s">
        <v>30666</v>
      </c>
    </row>
    <row r="229" spans="1:6" ht="20.399999999999999">
      <c r="A229">
        <v>246</v>
      </c>
      <c r="B229" s="404">
        <v>171112448</v>
      </c>
      <c r="C229" s="415" t="str">
        <f t="shared" si="3"/>
        <v>Í1+,LÈ8iÎ</v>
      </c>
      <c r="D229" s="403" t="s">
        <v>30667</v>
      </c>
      <c r="E229">
        <v>12000</v>
      </c>
      <c r="F229" t="s">
        <v>30668</v>
      </c>
    </row>
    <row r="230" spans="1:6" ht="20.399999999999999">
      <c r="A230">
        <v>519</v>
      </c>
      <c r="B230"/>
      <c r="C230" s="415" t="e">
        <f t="shared" si="3"/>
        <v>#VALUE!</v>
      </c>
      <c r="D230" s="403" t="s">
        <v>30669</v>
      </c>
      <c r="E230">
        <v>55200</v>
      </c>
      <c r="F230" t="s">
        <v>30670</v>
      </c>
    </row>
    <row r="231" spans="1:6" ht="20.399999999999999">
      <c r="A231">
        <v>155</v>
      </c>
      <c r="B231" s="404">
        <v>171116350</v>
      </c>
      <c r="C231" s="415" t="str">
        <f t="shared" si="3"/>
        <v>Í1+0CÈ0!Î</v>
      </c>
      <c r="D231" s="403" t="s">
        <v>30671</v>
      </c>
      <c r="E231">
        <v>13600</v>
      </c>
      <c r="F231" t="s">
        <v>30672</v>
      </c>
    </row>
    <row r="232" spans="1:6" ht="20.399999999999999">
      <c r="A232">
        <v>282</v>
      </c>
      <c r="B232" s="404">
        <v>171116465</v>
      </c>
      <c r="C232" s="415" t="str">
        <f t="shared" si="3"/>
        <v>Í1+0NÈ5kÎ</v>
      </c>
      <c r="D232" s="403" t="s">
        <v>30673</v>
      </c>
      <c r="E232">
        <v>15200</v>
      </c>
      <c r="F232" t="s">
        <v>30674</v>
      </c>
    </row>
    <row r="233" spans="1:6" ht="20.399999999999999">
      <c r="A233">
        <v>243</v>
      </c>
      <c r="B233" s="404">
        <v>171113298</v>
      </c>
      <c r="C233" s="415" t="str">
        <f t="shared" si="3"/>
        <v>Í1+-=È80Î</v>
      </c>
      <c r="D233" s="403" t="s">
        <v>30675</v>
      </c>
      <c r="E233">
        <v>53600</v>
      </c>
      <c r="F233" t="s">
        <v>30676</v>
      </c>
    </row>
    <row r="234" spans="1:6" ht="20.399999999999999">
      <c r="A234">
        <v>242</v>
      </c>
      <c r="B234" s="404">
        <v>171116433</v>
      </c>
      <c r="C234" s="415" t="str">
        <f t="shared" si="3"/>
        <v>Í1+0KÈ3SÎ</v>
      </c>
      <c r="D234" s="403" t="s">
        <v>30677</v>
      </c>
      <c r="E234">
        <v>303200</v>
      </c>
      <c r="F234" t="s">
        <v>30678</v>
      </c>
    </row>
    <row r="235" spans="1:6" ht="20.399999999999999">
      <c r="A235">
        <v>502</v>
      </c>
      <c r="B235"/>
      <c r="C235" s="415" t="e">
        <f t="shared" si="3"/>
        <v>#VALUE!</v>
      </c>
      <c r="D235" s="403" t="s">
        <v>30679</v>
      </c>
      <c r="E235">
        <v>15200</v>
      </c>
      <c r="F235" t="s">
        <v>30680</v>
      </c>
    </row>
    <row r="236" spans="1:6" ht="20.399999999999999">
      <c r="A236">
        <v>120</v>
      </c>
      <c r="B236" s="404">
        <v>171116316</v>
      </c>
      <c r="C236" s="415" t="str">
        <f t="shared" si="3"/>
        <v>Í1+0?È65Î</v>
      </c>
      <c r="D236" s="403" t="s">
        <v>30681</v>
      </c>
      <c r="E236">
        <v>4700</v>
      </c>
      <c r="F236" t="s">
        <v>30682</v>
      </c>
    </row>
    <row r="237" spans="1:6" ht="20.399999999999999">
      <c r="A237">
        <v>77</v>
      </c>
      <c r="B237" s="404">
        <v>171115432</v>
      </c>
      <c r="C237" s="415" t="str">
        <f t="shared" si="3"/>
        <v>Í1+/KÈ2JÎ</v>
      </c>
      <c r="D237" s="403" t="s">
        <v>30683</v>
      </c>
      <c r="E237">
        <v>10400</v>
      </c>
      <c r="F237" t="s">
        <v>30684</v>
      </c>
    </row>
    <row r="238" spans="1:6" ht="20.399999999999999">
      <c r="A238">
        <v>302</v>
      </c>
      <c r="B238"/>
      <c r="C238" s="415" t="e">
        <f t="shared" si="3"/>
        <v>#VALUE!</v>
      </c>
      <c r="D238" s="403" t="s">
        <v>30685</v>
      </c>
      <c r="E238">
        <v>20000</v>
      </c>
      <c r="F238" t="s">
        <v>30686</v>
      </c>
    </row>
    <row r="239" spans="1:6" ht="20.399999999999999">
      <c r="A239">
        <v>128</v>
      </c>
      <c r="B239" s="404">
        <v>171107961</v>
      </c>
      <c r="C239" s="415" t="str">
        <f t="shared" si="3"/>
        <v>Í1+'ÄÈ12Î</v>
      </c>
      <c r="D239" s="403" t="s">
        <v>30687</v>
      </c>
      <c r="E239">
        <v>8800</v>
      </c>
      <c r="F239" t="s">
        <v>30688</v>
      </c>
    </row>
    <row r="240" spans="1:6" ht="20.399999999999999">
      <c r="A240">
        <v>162</v>
      </c>
      <c r="B240" s="404">
        <v>171112780</v>
      </c>
      <c r="C240" s="415" t="str">
        <f t="shared" si="3"/>
        <v>Í1+,nÈ0ZÎ</v>
      </c>
      <c r="D240" s="403" t="s">
        <v>30689</v>
      </c>
      <c r="E240">
        <v>2100</v>
      </c>
      <c r="F240" t="s">
        <v>30690</v>
      </c>
    </row>
    <row r="241" spans="1:6" ht="20.399999999999999">
      <c r="A241">
        <v>140</v>
      </c>
      <c r="B241" s="404">
        <v>171115102</v>
      </c>
      <c r="C241" s="415" t="str">
        <f t="shared" si="3"/>
        <v>Í1+/*È2-Î</v>
      </c>
      <c r="D241" s="403" t="s">
        <v>30691</v>
      </c>
      <c r="E241">
        <v>3400</v>
      </c>
      <c r="F241" t="s">
        <v>30692</v>
      </c>
    </row>
    <row r="242" spans="1:6" ht="20.399999999999999">
      <c r="A242">
        <v>391</v>
      </c>
      <c r="B242" s="404">
        <v>171112983</v>
      </c>
      <c r="C242" s="415" t="str">
        <f t="shared" si="3"/>
        <v>Í1+,ÆÈ3UÎ</v>
      </c>
      <c r="D242" s="403" t="s">
        <v>30693</v>
      </c>
      <c r="E242">
        <v>32800</v>
      </c>
      <c r="F242" t="s">
        <v>30694</v>
      </c>
    </row>
    <row r="243" spans="1:6" ht="20.399999999999999">
      <c r="A243">
        <v>265</v>
      </c>
      <c r="B243" s="404">
        <v>171110101</v>
      </c>
      <c r="C243" s="415" t="str">
        <f t="shared" si="3"/>
        <v>Í1+**È1ÃÎ</v>
      </c>
      <c r="D243" s="403" t="s">
        <v>30695</v>
      </c>
      <c r="E243">
        <v>93600</v>
      </c>
      <c r="F243" t="s">
        <v>30696</v>
      </c>
    </row>
    <row r="244" spans="1:6" ht="20.399999999999999">
      <c r="A244">
        <v>18</v>
      </c>
      <c r="B244" s="404">
        <v>171115383</v>
      </c>
      <c r="C244" s="415" t="str">
        <f t="shared" si="3"/>
        <v>Í1+/FÈ3&lt;Î</v>
      </c>
      <c r="D244" s="403" t="s">
        <v>30697</v>
      </c>
      <c r="E244">
        <v>8800</v>
      </c>
      <c r="F244" t="s">
        <v>30698</v>
      </c>
    </row>
    <row r="245" spans="1:6" ht="20.399999999999999">
      <c r="A245">
        <v>550</v>
      </c>
      <c r="B245"/>
      <c r="C245" s="415" t="e">
        <f t="shared" si="3"/>
        <v>#VALUE!</v>
      </c>
      <c r="D245" s="403" t="s">
        <v>30699</v>
      </c>
      <c r="E245">
        <v>15200</v>
      </c>
      <c r="F245" t="s">
        <v>30700</v>
      </c>
    </row>
    <row r="246" spans="1:6" ht="20.399999999999999">
      <c r="A246">
        <v>4</v>
      </c>
      <c r="B246"/>
      <c r="C246" s="415" t="e">
        <f t="shared" si="3"/>
        <v>#VALUE!</v>
      </c>
      <c r="D246" s="403" t="s">
        <v>30701</v>
      </c>
      <c r="E246">
        <v>47200</v>
      </c>
      <c r="F246" t="s">
        <v>30702</v>
      </c>
    </row>
    <row r="247" spans="1:6" ht="20.399999999999999">
      <c r="A247">
        <v>134</v>
      </c>
      <c r="B247" s="404">
        <v>171115479</v>
      </c>
      <c r="C247" s="415" t="str">
        <f t="shared" si="3"/>
        <v>Í1+/OÈ9ÈÎ</v>
      </c>
      <c r="D247" s="403" t="s">
        <v>30703</v>
      </c>
      <c r="E247">
        <v>31200</v>
      </c>
      <c r="F247" t="s">
        <v>30704</v>
      </c>
    </row>
    <row r="248" spans="1:6" ht="20.399999999999999">
      <c r="A248">
        <v>549</v>
      </c>
      <c r="B248"/>
      <c r="C248" s="415" t="e">
        <f t="shared" si="3"/>
        <v>#VALUE!</v>
      </c>
      <c r="D248" s="403" t="s">
        <v>30705</v>
      </c>
      <c r="E248">
        <v>12000</v>
      </c>
      <c r="F248" t="s">
        <v>30706</v>
      </c>
    </row>
    <row r="249" spans="1:6" ht="20.399999999999999">
      <c r="A249">
        <v>531</v>
      </c>
      <c r="B249"/>
      <c r="C249" s="415" t="e">
        <f t="shared" si="3"/>
        <v>#VALUE!</v>
      </c>
      <c r="D249" s="403" t="s">
        <v>30707</v>
      </c>
      <c r="E249">
        <v>40800</v>
      </c>
      <c r="F249" t="s">
        <v>30708</v>
      </c>
    </row>
    <row r="250" spans="1:6" ht="20.399999999999999">
      <c r="A250">
        <v>495</v>
      </c>
      <c r="B250"/>
      <c r="C250" s="415" t="e">
        <f t="shared" si="3"/>
        <v>#VALUE!</v>
      </c>
      <c r="D250" s="403" t="s">
        <v>30709</v>
      </c>
      <c r="E250">
        <v>149600</v>
      </c>
      <c r="F250" t="s">
        <v>30710</v>
      </c>
    </row>
    <row r="251" spans="1:6" ht="20.399999999999999">
      <c r="A251">
        <v>124</v>
      </c>
      <c r="B251"/>
      <c r="C251" s="415" t="e">
        <f t="shared" si="3"/>
        <v>#VALUE!</v>
      </c>
      <c r="D251" s="403" t="s">
        <v>30711</v>
      </c>
      <c r="E251">
        <v>95200</v>
      </c>
      <c r="F251" t="s">
        <v>30712</v>
      </c>
    </row>
    <row r="252" spans="1:6" ht="20.399999999999999">
      <c r="A252">
        <v>70</v>
      </c>
      <c r="B252"/>
      <c r="C252" s="415" t="e">
        <f t="shared" si="3"/>
        <v>#VALUE!</v>
      </c>
      <c r="D252" s="403" t="s">
        <v>30713</v>
      </c>
      <c r="E252">
        <v>13600</v>
      </c>
      <c r="F252" t="s">
        <v>30714</v>
      </c>
    </row>
    <row r="253" spans="1:6" ht="20.399999999999999">
      <c r="A253">
        <v>77</v>
      </c>
      <c r="B253"/>
      <c r="C253" s="415" t="e">
        <f t="shared" si="3"/>
        <v>#VALUE!</v>
      </c>
      <c r="D253" s="403" t="s">
        <v>30715</v>
      </c>
      <c r="E253">
        <v>37600</v>
      </c>
      <c r="F253" t="s">
        <v>30716</v>
      </c>
    </row>
    <row r="254" spans="1:6" ht="20.399999999999999">
      <c r="A254">
        <v>446</v>
      </c>
      <c r="B254" s="404">
        <v>171113544</v>
      </c>
      <c r="C254" s="415" t="str">
        <f t="shared" si="3"/>
        <v>Í1+-VÈ4|Î</v>
      </c>
      <c r="D254" s="403" t="s">
        <v>30717</v>
      </c>
      <c r="E254">
        <v>48800</v>
      </c>
      <c r="F254" t="s">
        <v>30718</v>
      </c>
    </row>
    <row r="255" spans="1:6" ht="20.399999999999999">
      <c r="A255">
        <v>262</v>
      </c>
      <c r="B255"/>
      <c r="C255" s="415" t="e">
        <f t="shared" si="3"/>
        <v>#VALUE!</v>
      </c>
      <c r="D255" s="403" t="s">
        <v>30719</v>
      </c>
      <c r="E255">
        <v>10400</v>
      </c>
      <c r="F255" t="s">
        <v>30720</v>
      </c>
    </row>
    <row r="256" spans="1:6" ht="20.399999999999999">
      <c r="A256">
        <v>105</v>
      </c>
      <c r="B256" s="404">
        <v>171115455</v>
      </c>
      <c r="C256" s="415" t="str">
        <f t="shared" si="3"/>
        <v>Í1+/MÈ5dÎ</v>
      </c>
      <c r="D256" s="403" t="s">
        <v>30721</v>
      </c>
      <c r="E256">
        <v>48800</v>
      </c>
      <c r="F256" t="s">
        <v>30722</v>
      </c>
    </row>
    <row r="257" spans="1:6" ht="20.399999999999999">
      <c r="A257">
        <v>395</v>
      </c>
      <c r="B257" s="404">
        <v>171115709</v>
      </c>
      <c r="C257" s="415" t="str">
        <f t="shared" si="3"/>
        <v>Í1+/fÈ9yÎ</v>
      </c>
      <c r="D257" s="403" t="s">
        <v>30723</v>
      </c>
      <c r="E257">
        <v>15200</v>
      </c>
      <c r="F257" t="s">
        <v>30724</v>
      </c>
    </row>
    <row r="258" spans="1:6" ht="20.399999999999999">
      <c r="A258">
        <v>262</v>
      </c>
      <c r="B258" s="404">
        <v>171112870</v>
      </c>
      <c r="C258" s="415" t="str">
        <f t="shared" si="3"/>
        <v>Í1+,wÈ0~Î</v>
      </c>
      <c r="D258" s="403" t="s">
        <v>30725</v>
      </c>
      <c r="E258">
        <v>68000</v>
      </c>
      <c r="F258" t="s">
        <v>30726</v>
      </c>
    </row>
    <row r="259" spans="1:6" ht="20.399999999999999">
      <c r="A259">
        <v>69</v>
      </c>
      <c r="B259"/>
      <c r="C259" s="415" t="e">
        <f t="shared" ref="C259:C322" si="4">Code128(B259)</f>
        <v>#VALUE!</v>
      </c>
      <c r="D259" s="403" t="s">
        <v>30727</v>
      </c>
      <c r="E259">
        <v>15200</v>
      </c>
      <c r="F259" t="s">
        <v>30728</v>
      </c>
    </row>
    <row r="260" spans="1:6" ht="20.399999999999999">
      <c r="A260">
        <v>230</v>
      </c>
      <c r="B260" s="404">
        <v>171110444</v>
      </c>
      <c r="C260" s="415" t="str">
        <f t="shared" si="4"/>
        <v>Í1+*LÈ4KÎ</v>
      </c>
      <c r="D260" s="403" t="s">
        <v>30729</v>
      </c>
      <c r="E260">
        <v>26400</v>
      </c>
      <c r="F260" t="s">
        <v>30730</v>
      </c>
    </row>
    <row r="261" spans="1:6" ht="20.399999999999999">
      <c r="A261">
        <v>21</v>
      </c>
      <c r="B261" s="404">
        <v>171112663</v>
      </c>
      <c r="C261" s="415" t="str">
        <f t="shared" si="4"/>
        <v>Í1+,bÈ3&lt;Î</v>
      </c>
      <c r="D261" s="403" t="s">
        <v>30731</v>
      </c>
      <c r="E261">
        <v>55200</v>
      </c>
      <c r="F261" t="s">
        <v>30732</v>
      </c>
    </row>
    <row r="262" spans="1:6" ht="20.399999999999999">
      <c r="A262">
        <v>5</v>
      </c>
      <c r="B262" s="404">
        <v>171107807</v>
      </c>
      <c r="C262" s="415" t="str">
        <f t="shared" si="4"/>
        <v>Í1+'pÈ7}Î</v>
      </c>
      <c r="D262" s="403" t="s">
        <v>30733</v>
      </c>
      <c r="E262">
        <v>8800</v>
      </c>
      <c r="F262" t="s">
        <v>30734</v>
      </c>
    </row>
    <row r="263" spans="1:6" ht="20.399999999999999">
      <c r="A263">
        <v>6</v>
      </c>
      <c r="B263" s="404">
        <v>171110251</v>
      </c>
      <c r="C263" s="415" t="str">
        <f t="shared" si="4"/>
        <v>Í1+*9È1TÎ</v>
      </c>
      <c r="D263" s="403" t="s">
        <v>30735</v>
      </c>
      <c r="E263">
        <v>4700</v>
      </c>
      <c r="F263" t="s">
        <v>30736</v>
      </c>
    </row>
    <row r="264" spans="1:6" ht="20.399999999999999">
      <c r="A264">
        <v>208</v>
      </c>
      <c r="B264" s="404">
        <v>171115160</v>
      </c>
      <c r="C264" s="415" t="str">
        <f t="shared" si="4"/>
        <v>Í1+/0È09Î</v>
      </c>
      <c r="D264" s="403" t="s">
        <v>30737</v>
      </c>
      <c r="E264">
        <v>10400</v>
      </c>
      <c r="F264" t="s">
        <v>30738</v>
      </c>
    </row>
    <row r="265" spans="1:6" ht="20.399999999999999">
      <c r="A265">
        <v>42</v>
      </c>
      <c r="B265" s="404">
        <v>171118865</v>
      </c>
      <c r="C265" s="415" t="str">
        <f t="shared" si="4"/>
        <v>Í1+2vÈ5CÎ</v>
      </c>
      <c r="D265" s="403" t="s">
        <v>30739</v>
      </c>
      <c r="E265">
        <v>31200</v>
      </c>
      <c r="F265" t="s">
        <v>30740</v>
      </c>
    </row>
    <row r="266" spans="1:6" ht="20.399999999999999">
      <c r="A266">
        <v>464</v>
      </c>
      <c r="B266" s="404">
        <v>171110131</v>
      </c>
      <c r="C266" s="415" t="str">
        <f t="shared" si="4"/>
        <v>Í1+*-È1$Î</v>
      </c>
      <c r="D266" s="403" t="s">
        <v>30741</v>
      </c>
      <c r="E266">
        <v>7200</v>
      </c>
      <c r="F266" t="s">
        <v>30742</v>
      </c>
    </row>
    <row r="267" spans="1:6" ht="20.399999999999999">
      <c r="A267">
        <v>559</v>
      </c>
      <c r="B267"/>
      <c r="C267" s="415" t="e">
        <f t="shared" si="4"/>
        <v>#VALUE!</v>
      </c>
      <c r="D267" s="403" t="s">
        <v>30743</v>
      </c>
      <c r="E267">
        <v>12000</v>
      </c>
      <c r="F267" t="s">
        <v>30744</v>
      </c>
    </row>
    <row r="268" spans="1:6" ht="20.399999999999999">
      <c r="A268">
        <v>455</v>
      </c>
      <c r="B268" s="404">
        <v>171115757</v>
      </c>
      <c r="C268" s="415" t="str">
        <f t="shared" si="4"/>
        <v>Í1+/kÈ7ÅÎ</v>
      </c>
      <c r="D268" s="403" t="s">
        <v>30745</v>
      </c>
      <c r="E268">
        <v>24800</v>
      </c>
      <c r="F268" t="s">
        <v>30746</v>
      </c>
    </row>
    <row r="269" spans="1:6" ht="20.399999999999999">
      <c r="A269">
        <v>9</v>
      </c>
      <c r="B269" s="404">
        <v>171112652</v>
      </c>
      <c r="C269" s="415" t="str">
        <f t="shared" si="4"/>
        <v>Í1+,aÈ22Î</v>
      </c>
      <c r="D269" s="403" t="s">
        <v>30747</v>
      </c>
      <c r="E269">
        <v>2100</v>
      </c>
      <c r="F269" t="s">
        <v>30748</v>
      </c>
    </row>
    <row r="270" spans="1:6" ht="20.399999999999999">
      <c r="A270">
        <v>504</v>
      </c>
      <c r="B270"/>
      <c r="C270" s="415" t="e">
        <f t="shared" si="4"/>
        <v>#VALUE!</v>
      </c>
      <c r="D270" s="403" t="s">
        <v>30749</v>
      </c>
      <c r="E270">
        <v>39200</v>
      </c>
      <c r="F270" t="s">
        <v>30750</v>
      </c>
    </row>
    <row r="271" spans="1:6" ht="20.399999999999999">
      <c r="A271">
        <v>539</v>
      </c>
      <c r="B271"/>
      <c r="C271" s="415" t="e">
        <f t="shared" si="4"/>
        <v>#VALUE!</v>
      </c>
      <c r="D271" s="403" t="s">
        <v>30751</v>
      </c>
      <c r="E271">
        <v>26400</v>
      </c>
      <c r="F271" t="s">
        <v>30752</v>
      </c>
    </row>
    <row r="272" spans="1:6" ht="20.399999999999999">
      <c r="A272">
        <v>75</v>
      </c>
      <c r="B272"/>
      <c r="C272" s="415" t="e">
        <f t="shared" si="4"/>
        <v>#VALUE!</v>
      </c>
      <c r="D272" s="403" t="s">
        <v>30753</v>
      </c>
      <c r="E272">
        <v>15200</v>
      </c>
      <c r="F272" t="s">
        <v>30754</v>
      </c>
    </row>
    <row r="273" spans="1:6" ht="20.399999999999999">
      <c r="A273">
        <v>456</v>
      </c>
      <c r="B273" s="404">
        <v>171113039</v>
      </c>
      <c r="C273" s="415" t="str">
        <f t="shared" si="4"/>
        <v>Í1+-#È95Î</v>
      </c>
      <c r="D273" s="403" t="s">
        <v>30755</v>
      </c>
      <c r="E273">
        <v>2100</v>
      </c>
      <c r="F273" t="s">
        <v>30756</v>
      </c>
    </row>
    <row r="274" spans="1:6" ht="20.399999999999999">
      <c r="A274">
        <v>516</v>
      </c>
      <c r="B274"/>
      <c r="C274" s="415" t="e">
        <f t="shared" si="4"/>
        <v>#VALUE!</v>
      </c>
      <c r="D274" s="403" t="s">
        <v>30757</v>
      </c>
      <c r="E274">
        <v>4700</v>
      </c>
      <c r="F274" t="s">
        <v>30758</v>
      </c>
    </row>
    <row r="275" spans="1:6" ht="20.399999999999999">
      <c r="A275">
        <v>437</v>
      </c>
      <c r="B275" s="404">
        <v>171113021</v>
      </c>
      <c r="C275" s="415" t="str">
        <f t="shared" si="4"/>
        <v>Í1+-"È1hÎ</v>
      </c>
      <c r="D275" s="403" t="s">
        <v>30759</v>
      </c>
      <c r="E275">
        <v>13600</v>
      </c>
      <c r="F275" t="s">
        <v>30760</v>
      </c>
    </row>
    <row r="276" spans="1:6" ht="20.399999999999999">
      <c r="A276">
        <v>257</v>
      </c>
      <c r="B276" s="404">
        <v>171115589</v>
      </c>
      <c r="C276" s="415" t="str">
        <f t="shared" si="4"/>
        <v>Í1+/ZÈ9IÎ</v>
      </c>
      <c r="D276" s="403" t="s">
        <v>30761</v>
      </c>
      <c r="E276">
        <v>36000</v>
      </c>
      <c r="F276" t="s">
        <v>30762</v>
      </c>
    </row>
    <row r="277" spans="1:6" ht="20.399999999999999">
      <c r="A277">
        <v>30</v>
      </c>
      <c r="B277" s="404">
        <v>171109311</v>
      </c>
      <c r="C277" s="415" t="str">
        <f t="shared" si="4"/>
        <v>Í1+)?È1iÎ</v>
      </c>
      <c r="D277" s="403" t="s">
        <v>30763</v>
      </c>
      <c r="E277">
        <v>10400</v>
      </c>
      <c r="F277" t="s">
        <v>30764</v>
      </c>
    </row>
    <row r="278" spans="1:6" ht="20.399999999999999">
      <c r="A278">
        <v>323</v>
      </c>
      <c r="B278" s="404">
        <v>171115644</v>
      </c>
      <c r="C278" s="415" t="str">
        <f t="shared" si="4"/>
        <v>Í1+/`È4CÎ</v>
      </c>
      <c r="D278" s="403" t="s">
        <v>30765</v>
      </c>
      <c r="E278">
        <v>8800</v>
      </c>
      <c r="F278" t="s">
        <v>30766</v>
      </c>
    </row>
    <row r="279" spans="1:6" ht="20.399999999999999">
      <c r="A279">
        <v>423</v>
      </c>
      <c r="B279" s="404">
        <v>171115321</v>
      </c>
      <c r="C279" s="415" t="str">
        <f t="shared" si="4"/>
        <v>Í1+/@È1ÃÎ</v>
      </c>
      <c r="D279" s="403" t="s">
        <v>30767</v>
      </c>
      <c r="E279">
        <v>36000</v>
      </c>
      <c r="F279" t="s">
        <v>30768</v>
      </c>
    </row>
    <row r="280" spans="1:6" ht="20.399999999999999">
      <c r="A280">
        <v>595</v>
      </c>
      <c r="B280"/>
      <c r="C280" s="415" t="e">
        <f t="shared" si="4"/>
        <v>#VALUE!</v>
      </c>
      <c r="D280" s="403" t="s">
        <v>30769</v>
      </c>
      <c r="E280">
        <v>3400</v>
      </c>
      <c r="F280" t="s">
        <v>30770</v>
      </c>
    </row>
    <row r="281" spans="1:6" ht="20.399999999999999">
      <c r="A281">
        <v>571</v>
      </c>
      <c r="B281"/>
      <c r="C281" s="415" t="e">
        <f t="shared" si="4"/>
        <v>#VALUE!</v>
      </c>
      <c r="D281" s="403" t="s">
        <v>30771</v>
      </c>
      <c r="E281">
        <v>24800</v>
      </c>
      <c r="F281" t="s">
        <v>30772</v>
      </c>
    </row>
    <row r="282" spans="1:6" ht="20.399999999999999">
      <c r="A282">
        <v>270</v>
      </c>
      <c r="B282" s="404">
        <v>171112460</v>
      </c>
      <c r="C282" s="415" t="str">
        <f t="shared" si="4"/>
        <v>Í1+,NÈ0AÎ</v>
      </c>
      <c r="D282" s="403" t="s">
        <v>30773</v>
      </c>
      <c r="E282">
        <v>471200</v>
      </c>
      <c r="F282" t="s">
        <v>30774</v>
      </c>
    </row>
    <row r="283" spans="1:6" ht="20.399999999999999">
      <c r="A283">
        <v>558</v>
      </c>
      <c r="B283"/>
      <c r="C283" s="415" t="e">
        <f t="shared" si="4"/>
        <v>#VALUE!</v>
      </c>
      <c r="D283" s="403" t="s">
        <v>30775</v>
      </c>
      <c r="E283">
        <v>18400</v>
      </c>
      <c r="F283" t="s">
        <v>30776</v>
      </c>
    </row>
    <row r="284" spans="1:6" ht="20.399999999999999">
      <c r="A284">
        <v>99</v>
      </c>
      <c r="B284" s="404">
        <v>171116295</v>
      </c>
      <c r="C284" s="415" t="str">
        <f t="shared" si="4"/>
        <v>Í1+0=È5'Î</v>
      </c>
      <c r="D284" s="403" t="s">
        <v>30777</v>
      </c>
      <c r="E284">
        <v>4700</v>
      </c>
      <c r="F284" t="s">
        <v>30778</v>
      </c>
    </row>
    <row r="285" spans="1:6" ht="20.399999999999999">
      <c r="A285">
        <v>43</v>
      </c>
      <c r="B285" s="404">
        <v>171109417</v>
      </c>
      <c r="C285" s="415" t="str">
        <f t="shared" si="4"/>
        <v>Í1+)IÈ7NÎ</v>
      </c>
      <c r="D285" s="403" t="s">
        <v>30779</v>
      </c>
      <c r="E285">
        <v>29600</v>
      </c>
      <c r="F285" t="s">
        <v>30780</v>
      </c>
    </row>
    <row r="286" spans="1:6" ht="20.399999999999999">
      <c r="A286">
        <v>2</v>
      </c>
      <c r="B286"/>
      <c r="C286" s="415" t="e">
        <f t="shared" si="4"/>
        <v>#VALUE!</v>
      </c>
      <c r="D286" s="403" t="s">
        <v>30781</v>
      </c>
      <c r="E286">
        <v>10400</v>
      </c>
      <c r="F286" t="s">
        <v>30782</v>
      </c>
    </row>
    <row r="287" spans="1:6" ht="20.399999999999999">
      <c r="A287">
        <v>71</v>
      </c>
      <c r="B287"/>
      <c r="C287" s="415" t="e">
        <f t="shared" si="4"/>
        <v>#VALUE!</v>
      </c>
      <c r="D287" s="403" t="s">
        <v>11635</v>
      </c>
      <c r="E287">
        <v>15200</v>
      </c>
      <c r="F287" t="s">
        <v>30783</v>
      </c>
    </row>
    <row r="288" spans="1:6" ht="20.399999999999999">
      <c r="A288">
        <v>420</v>
      </c>
      <c r="B288" s="404">
        <v>171116589</v>
      </c>
      <c r="C288" s="415" t="str">
        <f t="shared" si="4"/>
        <v>Í1+0ZÈ9LÎ</v>
      </c>
      <c r="D288" s="403" t="s">
        <v>30784</v>
      </c>
      <c r="E288">
        <v>18400</v>
      </c>
      <c r="F288" t="s">
        <v>30785</v>
      </c>
    </row>
    <row r="289" spans="1:6" ht="20.399999999999999">
      <c r="A289">
        <v>554</v>
      </c>
      <c r="B289"/>
      <c r="C289" s="415" t="e">
        <f t="shared" si="4"/>
        <v>#VALUE!</v>
      </c>
      <c r="D289" s="403" t="s">
        <v>30786</v>
      </c>
      <c r="E289">
        <v>34400</v>
      </c>
      <c r="F289" t="s">
        <v>30787</v>
      </c>
    </row>
    <row r="290" spans="1:6" ht="20.399999999999999">
      <c r="A290">
        <v>429</v>
      </c>
      <c r="B290" s="404">
        <v>171115737</v>
      </c>
      <c r="C290" s="415" t="str">
        <f t="shared" si="4"/>
        <v>Í1+/iÈ7yÎ</v>
      </c>
      <c r="D290" s="403" t="s">
        <v>30788</v>
      </c>
      <c r="E290">
        <v>12000</v>
      </c>
      <c r="F290" t="s">
        <v>30789</v>
      </c>
    </row>
    <row r="291" spans="1:6" ht="20.399999999999999">
      <c r="A291">
        <v>236</v>
      </c>
      <c r="B291"/>
      <c r="C291" s="415" t="e">
        <f t="shared" si="4"/>
        <v>#VALUE!</v>
      </c>
      <c r="D291" s="403" t="s">
        <v>30790</v>
      </c>
      <c r="E291">
        <v>4700</v>
      </c>
      <c r="F291" t="s">
        <v>30791</v>
      </c>
    </row>
    <row r="292" spans="1:6" ht="20.399999999999999">
      <c r="A292">
        <v>3</v>
      </c>
      <c r="B292" s="404">
        <v>171113193</v>
      </c>
      <c r="C292" s="415" t="str">
        <f t="shared" si="4"/>
        <v>Í1+-3È3QÎ</v>
      </c>
      <c r="D292" s="403" t="s">
        <v>30792</v>
      </c>
      <c r="E292">
        <v>16800</v>
      </c>
      <c r="F292" t="s">
        <v>30793</v>
      </c>
    </row>
    <row r="293" spans="1:6" ht="20.399999999999999">
      <c r="A293">
        <v>512</v>
      </c>
      <c r="B293"/>
      <c r="C293" s="415" t="e">
        <f t="shared" si="4"/>
        <v>#VALUE!</v>
      </c>
      <c r="D293" s="403" t="s">
        <v>30794</v>
      </c>
      <c r="E293">
        <v>24800</v>
      </c>
      <c r="F293" t="s">
        <v>30795</v>
      </c>
    </row>
    <row r="294" spans="1:6" ht="20.399999999999999">
      <c r="A294">
        <v>195</v>
      </c>
      <c r="B294" s="404">
        <v>171112811</v>
      </c>
      <c r="C294" s="415" t="str">
        <f t="shared" si="4"/>
        <v>Í1+,qÈ1lÎ</v>
      </c>
      <c r="D294" s="403" t="s">
        <v>30796</v>
      </c>
      <c r="E294">
        <v>36000</v>
      </c>
      <c r="F294" t="s">
        <v>30797</v>
      </c>
    </row>
    <row r="295" spans="1:6" ht="20.399999999999999">
      <c r="A295">
        <v>226</v>
      </c>
      <c r="B295" s="404">
        <v>171109111</v>
      </c>
      <c r="C295" s="415" t="str">
        <f t="shared" si="4"/>
        <v>Í1+)+È1ÄÎ</v>
      </c>
      <c r="D295" s="403" t="s">
        <v>30798</v>
      </c>
      <c r="E295">
        <v>29600</v>
      </c>
      <c r="F295" t="s">
        <v>30799</v>
      </c>
    </row>
    <row r="296" spans="1:6" ht="20.399999999999999">
      <c r="A296">
        <v>415</v>
      </c>
      <c r="B296"/>
      <c r="C296" s="415" t="e">
        <f t="shared" si="4"/>
        <v>#VALUE!</v>
      </c>
      <c r="D296" s="403" t="s">
        <v>30800</v>
      </c>
      <c r="E296">
        <v>15200</v>
      </c>
      <c r="F296" t="s">
        <v>30801</v>
      </c>
    </row>
    <row r="297" spans="1:6" ht="20.399999999999999">
      <c r="A297">
        <v>117</v>
      </c>
      <c r="B297" s="404">
        <v>171113186</v>
      </c>
      <c r="C297" s="415" t="str">
        <f t="shared" si="4"/>
        <v>Í1+-2È6_Î</v>
      </c>
      <c r="D297" s="403" t="s">
        <v>30802</v>
      </c>
      <c r="E297">
        <v>127200</v>
      </c>
      <c r="F297" t="s">
        <v>30803</v>
      </c>
    </row>
    <row r="298" spans="1:6" ht="20.399999999999999">
      <c r="A298">
        <v>240</v>
      </c>
      <c r="B298" s="404">
        <v>171111410</v>
      </c>
      <c r="C298" s="415" t="str">
        <f t="shared" si="4"/>
        <v>Í1++IÈ0*Î</v>
      </c>
      <c r="D298" s="403" t="s">
        <v>3018</v>
      </c>
      <c r="E298">
        <v>16800</v>
      </c>
      <c r="F298" t="s">
        <v>30804</v>
      </c>
    </row>
    <row r="299" spans="1:6" ht="20.399999999999999">
      <c r="A299">
        <v>18</v>
      </c>
      <c r="B299" s="404">
        <v>171114991</v>
      </c>
      <c r="C299" s="415" t="str">
        <f t="shared" si="4"/>
        <v>Í1+.ÇÈ1SÎ</v>
      </c>
      <c r="D299" s="403" t="s">
        <v>30805</v>
      </c>
      <c r="E299">
        <v>37600</v>
      </c>
      <c r="F299" t="s">
        <v>30806</v>
      </c>
    </row>
    <row r="300" spans="1:6" ht="20.399999999999999">
      <c r="A300">
        <v>426</v>
      </c>
      <c r="B300" s="404">
        <v>171112603</v>
      </c>
      <c r="C300" s="415" t="str">
        <f t="shared" si="4"/>
        <v>Í1+,\È3$Î</v>
      </c>
      <c r="D300" s="403" t="s">
        <v>30807</v>
      </c>
      <c r="E300">
        <v>28000</v>
      </c>
      <c r="F300" t="s">
        <v>30808</v>
      </c>
    </row>
    <row r="301" spans="1:6" ht="20.399999999999999">
      <c r="A301">
        <v>519</v>
      </c>
      <c r="B301"/>
      <c r="C301" s="415" t="e">
        <f t="shared" si="4"/>
        <v>#VALUE!</v>
      </c>
      <c r="D301" s="403" t="s">
        <v>30809</v>
      </c>
      <c r="E301">
        <v>12000</v>
      </c>
      <c r="F301" t="s">
        <v>30810</v>
      </c>
    </row>
    <row r="302" spans="1:6" ht="20.399999999999999">
      <c r="A302">
        <v>410</v>
      </c>
      <c r="B302" s="404">
        <v>171111440</v>
      </c>
      <c r="C302" s="415" t="str">
        <f t="shared" si="4"/>
        <v>Í1++LÈ06Î</v>
      </c>
      <c r="D302" s="403" t="s">
        <v>30811</v>
      </c>
      <c r="E302">
        <v>37600</v>
      </c>
      <c r="F302" t="s">
        <v>30812</v>
      </c>
    </row>
    <row r="303" spans="1:6" ht="20.399999999999999">
      <c r="A303">
        <v>307</v>
      </c>
      <c r="B303" s="404">
        <v>171113430</v>
      </c>
      <c r="C303" s="415" t="str">
        <f t="shared" si="4"/>
        <v>Í1+-KÈ08Î</v>
      </c>
      <c r="D303" s="403" t="s">
        <v>30813</v>
      </c>
      <c r="E303">
        <v>23200</v>
      </c>
      <c r="F303" t="s">
        <v>30814</v>
      </c>
    </row>
    <row r="304" spans="1:6" ht="20.399999999999999">
      <c r="A304">
        <v>528</v>
      </c>
      <c r="B304"/>
      <c r="C304" s="415" t="e">
        <f t="shared" si="4"/>
        <v>#VALUE!</v>
      </c>
      <c r="D304" s="403" t="s">
        <v>30815</v>
      </c>
      <c r="E304">
        <v>8800</v>
      </c>
      <c r="F304" t="s">
        <v>30816</v>
      </c>
    </row>
    <row r="305" spans="1:6" ht="20.399999999999999">
      <c r="A305">
        <v>159</v>
      </c>
      <c r="B305" s="404">
        <v>171113325</v>
      </c>
      <c r="C305" s="415" t="str">
        <f t="shared" si="4"/>
        <v>Í1+-@È5*Î</v>
      </c>
      <c r="D305" s="403" t="s">
        <v>30817</v>
      </c>
      <c r="E305">
        <v>56800</v>
      </c>
      <c r="F305" t="s">
        <v>30818</v>
      </c>
    </row>
    <row r="306" spans="1:6" ht="20.399999999999999">
      <c r="A306">
        <v>186</v>
      </c>
      <c r="B306" s="404">
        <v>171112803</v>
      </c>
      <c r="C306" s="415" t="str">
        <f t="shared" si="4"/>
        <v>Í1+,pÈ3tÎ</v>
      </c>
      <c r="D306" s="403" t="s">
        <v>30819</v>
      </c>
      <c r="E306">
        <v>20000</v>
      </c>
      <c r="F306" t="s">
        <v>30820</v>
      </c>
    </row>
    <row r="307" spans="1:6" ht="20.399999999999999">
      <c r="A307">
        <v>237</v>
      </c>
      <c r="B307" s="404">
        <v>171115570</v>
      </c>
      <c r="C307" s="415" t="str">
        <f t="shared" si="4"/>
        <v>Í1+/YÈ0vÎ</v>
      </c>
      <c r="D307" s="403" t="s">
        <v>30821</v>
      </c>
      <c r="E307">
        <v>10400</v>
      </c>
      <c r="F307" t="s">
        <v>30822</v>
      </c>
    </row>
    <row r="308" spans="1:6" ht="20.399999999999999">
      <c r="A308">
        <v>591</v>
      </c>
      <c r="B308"/>
      <c r="C308" s="415" t="e">
        <f t="shared" si="4"/>
        <v>#VALUE!</v>
      </c>
      <c r="D308" s="403" t="s">
        <v>30823</v>
      </c>
      <c r="E308">
        <v>4700</v>
      </c>
      <c r="F308" t="s">
        <v>30824</v>
      </c>
    </row>
    <row r="309" spans="1:6" ht="20.399999999999999">
      <c r="A309">
        <v>22</v>
      </c>
      <c r="B309"/>
      <c r="C309" s="415" t="e">
        <f t="shared" si="4"/>
        <v>#VALUE!</v>
      </c>
      <c r="D309" s="403" t="s">
        <v>30825</v>
      </c>
      <c r="E309">
        <v>7200</v>
      </c>
      <c r="F309" t="s">
        <v>30826</v>
      </c>
    </row>
    <row r="310" spans="1:6" ht="20.399999999999999">
      <c r="A310">
        <v>380</v>
      </c>
      <c r="B310" s="404">
        <v>171109087</v>
      </c>
      <c r="C310" s="415" t="str">
        <f t="shared" si="4"/>
        <v>Í1+)(È71Î</v>
      </c>
      <c r="D310" s="403" t="s">
        <v>30827</v>
      </c>
      <c r="E310">
        <v>18400</v>
      </c>
      <c r="F310" t="s">
        <v>30828</v>
      </c>
    </row>
    <row r="311" spans="1:6" ht="20.399999999999999">
      <c r="A311">
        <v>194</v>
      </c>
      <c r="B311" s="404">
        <v>171112810</v>
      </c>
      <c r="C311" s="415" t="str">
        <f t="shared" si="4"/>
        <v>Í1+,qÈ0fÎ</v>
      </c>
      <c r="D311" s="403" t="s">
        <v>5726</v>
      </c>
      <c r="E311">
        <v>8800</v>
      </c>
      <c r="F311" t="s">
        <v>30829</v>
      </c>
    </row>
    <row r="312" spans="1:6" ht="20.399999999999999">
      <c r="A312">
        <v>187</v>
      </c>
      <c r="B312"/>
      <c r="C312" s="415" t="e">
        <f t="shared" si="4"/>
        <v>#VALUE!</v>
      </c>
      <c r="D312" s="403" t="s">
        <v>30830</v>
      </c>
      <c r="E312">
        <v>12000</v>
      </c>
      <c r="F312" t="s">
        <v>30831</v>
      </c>
    </row>
    <row r="313" spans="1:6" ht="20.399999999999999">
      <c r="A313">
        <v>314</v>
      </c>
      <c r="B313"/>
      <c r="C313" s="415" t="e">
        <f t="shared" si="4"/>
        <v>#VALUE!</v>
      </c>
      <c r="D313" s="403" t="s">
        <v>30832</v>
      </c>
      <c r="E313">
        <v>13600</v>
      </c>
      <c r="F313" t="s">
        <v>30833</v>
      </c>
    </row>
    <row r="314" spans="1:6" ht="20.399999999999999">
      <c r="A314">
        <v>193</v>
      </c>
      <c r="B314"/>
      <c r="C314" s="415" t="e">
        <f t="shared" si="4"/>
        <v>#VALUE!</v>
      </c>
      <c r="D314" s="403" t="s">
        <v>30834</v>
      </c>
      <c r="E314">
        <v>18400</v>
      </c>
      <c r="F314" t="s">
        <v>30835</v>
      </c>
    </row>
    <row r="315" spans="1:6" ht="20.399999999999999">
      <c r="A315">
        <v>508</v>
      </c>
      <c r="B315"/>
      <c r="C315" s="415" t="e">
        <f t="shared" si="4"/>
        <v>#VALUE!</v>
      </c>
      <c r="D315" s="403" t="s">
        <v>26589</v>
      </c>
      <c r="E315">
        <v>15200</v>
      </c>
      <c r="F315" t="s">
        <v>30836</v>
      </c>
    </row>
    <row r="316" spans="1:6" ht="20.399999999999999">
      <c r="A316">
        <v>465</v>
      </c>
      <c r="B316" s="404">
        <v>171109310</v>
      </c>
      <c r="C316" s="415" t="str">
        <f t="shared" si="4"/>
        <v>Í1+)?È0cÎ</v>
      </c>
      <c r="D316" s="403" t="s">
        <v>30837</v>
      </c>
      <c r="E316">
        <v>15200</v>
      </c>
      <c r="F316" t="s">
        <v>30838</v>
      </c>
    </row>
    <row r="317" spans="1:6" ht="20.399999999999999">
      <c r="A317">
        <v>56</v>
      </c>
      <c r="B317" s="404">
        <v>171113187</v>
      </c>
      <c r="C317" s="415" t="str">
        <f t="shared" si="4"/>
        <v>Í1+-2È7eÎ</v>
      </c>
      <c r="D317" s="403" t="s">
        <v>20939</v>
      </c>
      <c r="E317">
        <v>28000</v>
      </c>
      <c r="F317" t="s">
        <v>30839</v>
      </c>
    </row>
    <row r="318" spans="1:6" ht="20.399999999999999">
      <c r="A318">
        <v>249</v>
      </c>
      <c r="B318" s="404">
        <v>171116438</v>
      </c>
      <c r="C318" s="415" t="str">
        <f t="shared" si="4"/>
        <v>Í1+0KÈ8qÎ</v>
      </c>
      <c r="D318" s="403" t="s">
        <v>30840</v>
      </c>
      <c r="E318">
        <v>12000</v>
      </c>
      <c r="F318" t="s">
        <v>30841</v>
      </c>
    </row>
    <row r="319" spans="1:6" ht="20.399999999999999">
      <c r="A319">
        <v>570</v>
      </c>
      <c r="B319"/>
      <c r="C319" s="415" t="e">
        <f t="shared" si="4"/>
        <v>#VALUE!</v>
      </c>
      <c r="D319" s="403" t="s">
        <v>30842</v>
      </c>
      <c r="E319">
        <v>7200</v>
      </c>
      <c r="F319" t="s">
        <v>30843</v>
      </c>
    </row>
    <row r="320" spans="1:6" ht="20.399999999999999">
      <c r="A320">
        <v>455</v>
      </c>
      <c r="B320" s="404">
        <v>171113480</v>
      </c>
      <c r="C320" s="415" t="str">
        <f t="shared" si="4"/>
        <v>Í1+-PÈ0LÎ</v>
      </c>
      <c r="D320" s="403" t="s">
        <v>30844</v>
      </c>
      <c r="E320">
        <v>7200</v>
      </c>
      <c r="F320" t="s">
        <v>30845</v>
      </c>
    </row>
    <row r="321" spans="1:6" ht="20.399999999999999">
      <c r="A321">
        <v>481</v>
      </c>
      <c r="B321"/>
      <c r="C321" s="415" t="e">
        <f t="shared" si="4"/>
        <v>#VALUE!</v>
      </c>
      <c r="D321" s="403" t="s">
        <v>30846</v>
      </c>
      <c r="E321">
        <v>10400</v>
      </c>
      <c r="F321" t="s">
        <v>30847</v>
      </c>
    </row>
    <row r="322" spans="1:6" ht="20.399999999999999">
      <c r="A322">
        <v>24</v>
      </c>
      <c r="B322" s="404">
        <v>171114997</v>
      </c>
      <c r="C322" s="415" t="str">
        <f t="shared" si="4"/>
        <v>Í1+.ÇÈ7wÎ</v>
      </c>
      <c r="D322" s="403" t="s">
        <v>30848</v>
      </c>
      <c r="E322">
        <v>8800</v>
      </c>
      <c r="F322" t="s">
        <v>30849</v>
      </c>
    </row>
    <row r="323" spans="1:6" ht="20.399999999999999">
      <c r="A323">
        <v>238</v>
      </c>
      <c r="B323" s="404">
        <v>171119029</v>
      </c>
      <c r="C323" s="415" t="str">
        <f t="shared" ref="C323:C386" si="5">Code128(B323)</f>
        <v>Í1+3"È9CÎ</v>
      </c>
      <c r="D323" s="403" t="s">
        <v>30850</v>
      </c>
      <c r="E323">
        <v>18400</v>
      </c>
      <c r="F323" t="s">
        <v>30851</v>
      </c>
    </row>
    <row r="324" spans="1:6" ht="20.399999999999999">
      <c r="A324">
        <v>470</v>
      </c>
      <c r="B324" s="404">
        <v>171113053</v>
      </c>
      <c r="C324" s="415" t="str">
        <f t="shared" si="5"/>
        <v>Í1+-%È3ÄÎ</v>
      </c>
      <c r="D324" s="403" t="s">
        <v>30852</v>
      </c>
      <c r="E324">
        <v>79200</v>
      </c>
      <c r="F324" t="s">
        <v>30853</v>
      </c>
    </row>
    <row r="325" spans="1:6" ht="20.399999999999999">
      <c r="A325">
        <v>182</v>
      </c>
      <c r="B325" s="404">
        <v>171115523</v>
      </c>
      <c r="C325" s="415" t="str">
        <f t="shared" si="5"/>
        <v>Í1+/TÈ3tÎ</v>
      </c>
      <c r="D325" s="403" t="s">
        <v>30854</v>
      </c>
      <c r="E325">
        <v>8800</v>
      </c>
      <c r="F325" t="s">
        <v>30855</v>
      </c>
    </row>
    <row r="326" spans="1:6" ht="20.399999999999999">
      <c r="A326">
        <v>394</v>
      </c>
      <c r="B326" s="404">
        <v>171113465</v>
      </c>
      <c r="C326" s="415" t="str">
        <f t="shared" si="5"/>
        <v>Í1+-NÈ5bÎ</v>
      </c>
      <c r="D326" s="403" t="s">
        <v>30856</v>
      </c>
      <c r="E326">
        <v>12000</v>
      </c>
      <c r="F326" t="s">
        <v>30857</v>
      </c>
    </row>
    <row r="327" spans="1:6" ht="20.399999999999999">
      <c r="A327">
        <v>371</v>
      </c>
      <c r="B327" s="404">
        <v>171112963</v>
      </c>
      <c r="C327" s="415" t="str">
        <f t="shared" si="5"/>
        <v>Í1+,ÄÈ3MÎ</v>
      </c>
      <c r="D327" s="403" t="s">
        <v>30858</v>
      </c>
      <c r="E327">
        <v>4700</v>
      </c>
      <c r="F327" t="s">
        <v>30859</v>
      </c>
    </row>
    <row r="328" spans="1:6" ht="20.399999999999999">
      <c r="A328">
        <v>43</v>
      </c>
      <c r="B328" s="404">
        <v>171115405</v>
      </c>
      <c r="C328" s="415" t="str">
        <f t="shared" si="5"/>
        <v>Í1+/HÈ5PÎ</v>
      </c>
      <c r="D328" s="403" t="s">
        <v>30860</v>
      </c>
      <c r="E328">
        <v>7200</v>
      </c>
      <c r="F328" t="s">
        <v>30861</v>
      </c>
    </row>
    <row r="329" spans="1:6" ht="20.399999999999999">
      <c r="A329">
        <v>236</v>
      </c>
      <c r="B329"/>
      <c r="C329" s="415" t="e">
        <f t="shared" si="5"/>
        <v>#VALUE!</v>
      </c>
      <c r="D329" s="403" t="s">
        <v>30862</v>
      </c>
      <c r="E329">
        <v>28000</v>
      </c>
      <c r="F329" t="s">
        <v>30863</v>
      </c>
    </row>
    <row r="330" spans="1:6" ht="20.399999999999999">
      <c r="A330">
        <v>453</v>
      </c>
      <c r="B330" s="404">
        <v>171116619</v>
      </c>
      <c r="C330" s="415" t="str">
        <f t="shared" si="5"/>
        <v>Í1+0]È9XÎ</v>
      </c>
      <c r="D330" s="403" t="s">
        <v>30864</v>
      </c>
      <c r="E330">
        <v>20000</v>
      </c>
      <c r="F330" t="s">
        <v>30865</v>
      </c>
    </row>
    <row r="331" spans="1:6" ht="20.399999999999999">
      <c r="A331">
        <v>163</v>
      </c>
      <c r="B331" s="404">
        <v>171112367</v>
      </c>
      <c r="C331" s="415" t="str">
        <f t="shared" si="5"/>
        <v>Í1+,DÈ7CÎ</v>
      </c>
      <c r="D331" s="403" t="s">
        <v>30866</v>
      </c>
      <c r="E331">
        <v>61600</v>
      </c>
      <c r="F331" t="s">
        <v>30867</v>
      </c>
    </row>
    <row r="332" spans="1:6" ht="20.399999999999999">
      <c r="A332">
        <v>301</v>
      </c>
      <c r="B332" s="404">
        <v>171116482</v>
      </c>
      <c r="C332" s="415" t="str">
        <f t="shared" si="5"/>
        <v>Í1+0PÈ2aÎ</v>
      </c>
      <c r="D332" s="403" t="s">
        <v>30868</v>
      </c>
      <c r="E332">
        <v>10400</v>
      </c>
      <c r="F332" t="s">
        <v>30869</v>
      </c>
    </row>
    <row r="333" spans="1:6" ht="20.399999999999999">
      <c r="A333">
        <v>181</v>
      </c>
      <c r="B333" s="404">
        <v>171112798</v>
      </c>
      <c r="C333" s="415" t="str">
        <f t="shared" si="5"/>
        <v>Í1+,oÈ8'Î</v>
      </c>
      <c r="D333" s="403" t="s">
        <v>30870</v>
      </c>
      <c r="E333">
        <v>12000</v>
      </c>
      <c r="F333" t="s">
        <v>30871</v>
      </c>
    </row>
    <row r="334" spans="1:6" ht="20.399999999999999">
      <c r="A334">
        <v>509</v>
      </c>
      <c r="B334"/>
      <c r="C334" s="415" t="e">
        <f t="shared" si="5"/>
        <v>#VALUE!</v>
      </c>
      <c r="D334" s="403" t="s">
        <v>30872</v>
      </c>
      <c r="E334">
        <v>42400</v>
      </c>
      <c r="F334" t="s">
        <v>30873</v>
      </c>
    </row>
    <row r="335" spans="1:6" ht="20.399999999999999">
      <c r="A335">
        <v>102</v>
      </c>
      <c r="B335" s="404">
        <v>171113490</v>
      </c>
      <c r="C335" s="415" t="str">
        <f t="shared" si="5"/>
        <v>Í1+-QÈ0PÎ</v>
      </c>
      <c r="D335" s="403" t="s">
        <v>30874</v>
      </c>
      <c r="E335">
        <v>26400</v>
      </c>
      <c r="F335" t="s">
        <v>30875</v>
      </c>
    </row>
    <row r="336" spans="1:6" ht="20.399999999999999">
      <c r="A336">
        <v>12</v>
      </c>
      <c r="B336" s="404">
        <v>171112655</v>
      </c>
      <c r="C336" s="415" t="str">
        <f t="shared" si="5"/>
        <v>Í1+,aÈ5DÎ</v>
      </c>
      <c r="D336" s="403" t="s">
        <v>30876</v>
      </c>
      <c r="E336">
        <v>20000</v>
      </c>
      <c r="F336" t="s">
        <v>30877</v>
      </c>
    </row>
    <row r="337" spans="1:6" ht="20.399999999999999">
      <c r="A337">
        <v>252</v>
      </c>
      <c r="B337" s="404">
        <v>171111518</v>
      </c>
      <c r="C337" s="415" t="str">
        <f t="shared" si="5"/>
        <v>Í1++SÈ8ÆÎ</v>
      </c>
      <c r="D337" s="403" t="s">
        <v>30878</v>
      </c>
      <c r="E337">
        <v>7200</v>
      </c>
      <c r="F337" t="s">
        <v>30879</v>
      </c>
    </row>
    <row r="338" spans="1:6" ht="20.399999999999999">
      <c r="A338">
        <v>183</v>
      </c>
      <c r="B338" s="404">
        <v>171112800</v>
      </c>
      <c r="C338" s="415" t="str">
        <f t="shared" si="5"/>
        <v>Í1+,pÈ0bÎ</v>
      </c>
      <c r="D338" s="403" t="s">
        <v>30880</v>
      </c>
      <c r="E338">
        <v>23200</v>
      </c>
      <c r="F338" t="s">
        <v>30881</v>
      </c>
    </row>
    <row r="339" spans="1:6" ht="20.399999999999999">
      <c r="A339">
        <v>353</v>
      </c>
      <c r="B339" s="404">
        <v>171113290</v>
      </c>
      <c r="C339" s="415" t="str">
        <f t="shared" si="5"/>
        <v>Í1+-=È0gÎ</v>
      </c>
      <c r="D339" s="403" t="s">
        <v>30882</v>
      </c>
      <c r="E339">
        <v>21600</v>
      </c>
      <c r="F339" t="s">
        <v>30883</v>
      </c>
    </row>
    <row r="340" spans="1:6" ht="20.399999999999999">
      <c r="A340">
        <v>302</v>
      </c>
      <c r="B340" s="404">
        <v>171112906</v>
      </c>
      <c r="C340" s="415" t="str">
        <f t="shared" si="5"/>
        <v>Í1+,zÈ6GÎ</v>
      </c>
      <c r="D340" s="403" t="s">
        <v>30884</v>
      </c>
      <c r="E340">
        <v>8800</v>
      </c>
      <c r="F340" t="s">
        <v>30885</v>
      </c>
    </row>
    <row r="341" spans="1:6" ht="20.399999999999999">
      <c r="A341">
        <v>237</v>
      </c>
      <c r="B341" s="404">
        <v>171112439</v>
      </c>
      <c r="C341" s="415" t="str">
        <f t="shared" si="5"/>
        <v>Í1+,KÈ9kÎ</v>
      </c>
      <c r="D341" s="403" t="s">
        <v>30886</v>
      </c>
      <c r="E341">
        <v>12000</v>
      </c>
      <c r="F341" t="s">
        <v>30887</v>
      </c>
    </row>
    <row r="342" spans="1:6" ht="20.399999999999999">
      <c r="A342">
        <v>369</v>
      </c>
      <c r="B342" s="404">
        <v>171112961</v>
      </c>
      <c r="C342" s="415" t="str">
        <f t="shared" si="5"/>
        <v>Í1+,ÄÈ1AÎ</v>
      </c>
      <c r="D342" s="403" t="s">
        <v>30888</v>
      </c>
      <c r="E342">
        <v>8800</v>
      </c>
      <c r="F342" t="s">
        <v>30889</v>
      </c>
    </row>
    <row r="343" spans="1:6" ht="20.399999999999999">
      <c r="A343">
        <v>495</v>
      </c>
      <c r="B343"/>
      <c r="C343" s="415" t="e">
        <f t="shared" si="5"/>
        <v>#VALUE!</v>
      </c>
      <c r="D343" s="403" t="s">
        <v>30890</v>
      </c>
      <c r="E343">
        <v>4700</v>
      </c>
      <c r="F343" t="s">
        <v>30891</v>
      </c>
    </row>
    <row r="344" spans="1:6" ht="20.399999999999999">
      <c r="A344">
        <v>404</v>
      </c>
      <c r="B344" s="404">
        <v>171115713</v>
      </c>
      <c r="C344" s="415" t="str">
        <f t="shared" si="5"/>
        <v>Í1+/gÈ3YÎ</v>
      </c>
      <c r="D344" s="403" t="s">
        <v>30892</v>
      </c>
      <c r="E344">
        <v>31200</v>
      </c>
      <c r="F344" t="s">
        <v>30893</v>
      </c>
    </row>
    <row r="345" spans="1:6" ht="20.399999999999999">
      <c r="A345">
        <v>596</v>
      </c>
      <c r="B345"/>
      <c r="C345" s="415" t="e">
        <f t="shared" si="5"/>
        <v>#VALUE!</v>
      </c>
      <c r="D345" s="403" t="s">
        <v>30894</v>
      </c>
      <c r="E345">
        <v>108000</v>
      </c>
      <c r="F345" t="s">
        <v>30895</v>
      </c>
    </row>
    <row r="346" spans="1:6" ht="20.399999999999999">
      <c r="A346">
        <v>289</v>
      </c>
      <c r="B346"/>
      <c r="C346" s="415" t="e">
        <f t="shared" si="5"/>
        <v>#VALUE!</v>
      </c>
      <c r="D346" s="403" t="s">
        <v>30896</v>
      </c>
      <c r="E346">
        <v>24800</v>
      </c>
      <c r="F346" t="s">
        <v>30897</v>
      </c>
    </row>
    <row r="347" spans="1:6" ht="20.399999999999999">
      <c r="A347">
        <v>339</v>
      </c>
      <c r="B347" s="404">
        <v>171115264</v>
      </c>
      <c r="C347" s="415" t="str">
        <f t="shared" si="5"/>
        <v>Í1+/:È4yÎ</v>
      </c>
      <c r="D347" s="403" t="s">
        <v>30898</v>
      </c>
      <c r="E347">
        <v>4700</v>
      </c>
      <c r="F347" t="s">
        <v>30899</v>
      </c>
    </row>
    <row r="348" spans="1:6" ht="20.399999999999999">
      <c r="A348">
        <v>500</v>
      </c>
      <c r="B348"/>
      <c r="C348" s="415" t="e">
        <f t="shared" si="5"/>
        <v>#VALUE!</v>
      </c>
      <c r="D348" s="403" t="s">
        <v>14531</v>
      </c>
      <c r="E348">
        <v>10400</v>
      </c>
      <c r="F348" t="s">
        <v>30900</v>
      </c>
    </row>
    <row r="349" spans="1:6" ht="20.399999999999999">
      <c r="A349">
        <v>332</v>
      </c>
      <c r="B349" s="404">
        <v>171113265</v>
      </c>
      <c r="C349" s="415" t="str">
        <f t="shared" si="5"/>
        <v>Í1+-:È5yÎ</v>
      </c>
      <c r="D349" s="403" t="s">
        <v>30901</v>
      </c>
      <c r="E349">
        <v>21600</v>
      </c>
      <c r="F349" t="s">
        <v>30902</v>
      </c>
    </row>
    <row r="350" spans="1:6" ht="20.399999999999999">
      <c r="A350">
        <v>367</v>
      </c>
      <c r="B350" s="404">
        <v>171110166</v>
      </c>
      <c r="C350" s="415" t="str">
        <f t="shared" si="5"/>
        <v>Í1+*0È6NÎ</v>
      </c>
      <c r="D350" s="403" t="s">
        <v>13810</v>
      </c>
      <c r="E350">
        <v>36000</v>
      </c>
      <c r="F350" t="s">
        <v>30903</v>
      </c>
    </row>
    <row r="351" spans="1:6" ht="20.399999999999999">
      <c r="A351">
        <v>545</v>
      </c>
      <c r="B351"/>
      <c r="C351" s="415" t="e">
        <f t="shared" si="5"/>
        <v>#VALUE!</v>
      </c>
      <c r="D351" s="403" t="s">
        <v>30904</v>
      </c>
      <c r="E351">
        <v>50400</v>
      </c>
      <c r="F351" t="s">
        <v>30905</v>
      </c>
    </row>
    <row r="352" spans="1:6" ht="20.399999999999999">
      <c r="A352">
        <v>75</v>
      </c>
      <c r="B352"/>
      <c r="C352" s="415" t="e">
        <f t="shared" si="5"/>
        <v>#VALUE!</v>
      </c>
      <c r="D352" s="403" t="s">
        <v>30906</v>
      </c>
      <c r="E352">
        <v>39200</v>
      </c>
      <c r="F352" t="s">
        <v>30907</v>
      </c>
    </row>
    <row r="353" spans="1:6" ht="20.399999999999999">
      <c r="A353">
        <v>41</v>
      </c>
      <c r="B353"/>
      <c r="C353" s="415" t="e">
        <f t="shared" si="5"/>
        <v>#VALUE!</v>
      </c>
      <c r="D353" s="403" t="s">
        <v>30908</v>
      </c>
      <c r="E353">
        <v>242400</v>
      </c>
      <c r="F353" t="s">
        <v>30909</v>
      </c>
    </row>
    <row r="354" spans="1:6" ht="20.399999999999999">
      <c r="A354">
        <v>404</v>
      </c>
      <c r="B354" s="404">
        <v>171116575</v>
      </c>
      <c r="C354" s="415" t="str">
        <f t="shared" si="5"/>
        <v>Í1+0YÈ50Î</v>
      </c>
      <c r="D354" s="403" t="s">
        <v>30910</v>
      </c>
      <c r="E354">
        <v>8800</v>
      </c>
      <c r="F354" t="s">
        <v>30911</v>
      </c>
    </row>
    <row r="355" spans="1:6" ht="20.399999999999999">
      <c r="A355">
        <v>516</v>
      </c>
      <c r="B355"/>
      <c r="C355" s="415" t="e">
        <f t="shared" si="5"/>
        <v>#VALUE!</v>
      </c>
      <c r="D355" s="403" t="s">
        <v>30912</v>
      </c>
      <c r="E355">
        <v>8800</v>
      </c>
      <c r="F355" t="s">
        <v>30913</v>
      </c>
    </row>
    <row r="356" spans="1:6" ht="20.399999999999999">
      <c r="A356">
        <v>540</v>
      </c>
      <c r="B356"/>
      <c r="C356" s="415" t="e">
        <f t="shared" si="5"/>
        <v>#VALUE!</v>
      </c>
      <c r="D356" s="403" t="s">
        <v>30914</v>
      </c>
      <c r="E356">
        <v>7200</v>
      </c>
      <c r="F356" t="s">
        <v>30915</v>
      </c>
    </row>
    <row r="357" spans="1:6" ht="20.399999999999999">
      <c r="A357">
        <v>300</v>
      </c>
      <c r="B357" s="404">
        <v>171108458</v>
      </c>
      <c r="C357" s="415" t="str">
        <f t="shared" si="5"/>
        <v>Í1+(MÈ8aÎ</v>
      </c>
      <c r="D357" s="403" t="s">
        <v>30916</v>
      </c>
      <c r="E357">
        <v>21600</v>
      </c>
      <c r="F357" t="s">
        <v>30917</v>
      </c>
    </row>
    <row r="358" spans="1:6" ht="20.399999999999999">
      <c r="A358">
        <v>365</v>
      </c>
      <c r="B358" s="404">
        <v>171111541</v>
      </c>
      <c r="C358" s="415" t="str">
        <f t="shared" si="5"/>
        <v>Í1++VÈ1dÎ</v>
      </c>
      <c r="D358" s="403" t="s">
        <v>30918</v>
      </c>
      <c r="E358">
        <v>18400</v>
      </c>
      <c r="F358" t="s">
        <v>30919</v>
      </c>
    </row>
    <row r="359" spans="1:6" ht="20.399999999999999">
      <c r="A359">
        <v>264</v>
      </c>
      <c r="B359" s="404">
        <v>171111542</v>
      </c>
      <c r="C359" s="415" t="str">
        <f t="shared" si="5"/>
        <v>Í1++VÈ2jÎ</v>
      </c>
      <c r="D359" s="403" t="s">
        <v>30920</v>
      </c>
      <c r="E359">
        <v>7200</v>
      </c>
      <c r="F359" t="s">
        <v>30921</v>
      </c>
    </row>
    <row r="360" spans="1:6" ht="20.399999999999999">
      <c r="A360">
        <v>166</v>
      </c>
      <c r="B360" s="404">
        <v>171118966</v>
      </c>
      <c r="C360" s="415" t="str">
        <f t="shared" si="5"/>
        <v>Í1+2ÄÈ6qÎ</v>
      </c>
      <c r="D360" s="403" t="s">
        <v>30922</v>
      </c>
      <c r="E360">
        <v>8800</v>
      </c>
      <c r="F360" t="s">
        <v>30923</v>
      </c>
    </row>
    <row r="361" spans="1:6" ht="20.399999999999999">
      <c r="A361">
        <v>517</v>
      </c>
      <c r="B361"/>
      <c r="C361" s="415" t="e">
        <f t="shared" si="5"/>
        <v>#VALUE!</v>
      </c>
      <c r="D361" s="403" t="s">
        <v>30924</v>
      </c>
      <c r="E361">
        <v>13600</v>
      </c>
      <c r="F361" t="s">
        <v>30925</v>
      </c>
    </row>
    <row r="362" spans="1:6" ht="20.399999999999999">
      <c r="A362">
        <v>136</v>
      </c>
      <c r="B362" s="404">
        <v>171108359</v>
      </c>
      <c r="C362" s="415" t="str">
        <f t="shared" si="5"/>
        <v>Í1+(CÈ9?Î</v>
      </c>
      <c r="D362" s="403" t="s">
        <v>30926</v>
      </c>
      <c r="E362">
        <v>15200</v>
      </c>
      <c r="F362" t="s">
        <v>30927</v>
      </c>
    </row>
    <row r="363" spans="1:6" ht="20.399999999999999">
      <c r="A363">
        <v>88</v>
      </c>
      <c r="B363" s="404">
        <v>171112294</v>
      </c>
      <c r="C363" s="415" t="str">
        <f t="shared" si="5"/>
        <v>Í1+,=È4|Î</v>
      </c>
      <c r="D363" s="403" t="s">
        <v>30928</v>
      </c>
      <c r="E363">
        <v>8800</v>
      </c>
      <c r="F363" t="s">
        <v>30929</v>
      </c>
    </row>
    <row r="364" spans="1:6" ht="20.399999999999999">
      <c r="A364">
        <v>131</v>
      </c>
      <c r="B364" s="404">
        <v>171112753</v>
      </c>
      <c r="C364" s="415" t="str">
        <f t="shared" si="5"/>
        <v>Í1+,kÈ3`Î</v>
      </c>
      <c r="D364" s="403" t="s">
        <v>30930</v>
      </c>
      <c r="E364">
        <v>15200</v>
      </c>
      <c r="F364" t="s">
        <v>30931</v>
      </c>
    </row>
    <row r="365" spans="1:6" ht="20.399999999999999">
      <c r="A365">
        <v>507</v>
      </c>
      <c r="B365"/>
      <c r="C365" s="415" t="e">
        <f t="shared" si="5"/>
        <v>#VALUE!</v>
      </c>
      <c r="D365" s="403" t="s">
        <v>30932</v>
      </c>
      <c r="E365">
        <v>12000</v>
      </c>
      <c r="F365" t="s">
        <v>30933</v>
      </c>
    </row>
    <row r="366" spans="1:6" ht="20.399999999999999">
      <c r="A366">
        <v>24</v>
      </c>
      <c r="B366" s="404">
        <v>171112666</v>
      </c>
      <c r="C366" s="415" t="str">
        <f t="shared" si="5"/>
        <v>Í1+,bÈ6NÎ</v>
      </c>
      <c r="D366" s="403" t="s">
        <v>13308</v>
      </c>
      <c r="E366">
        <v>3400</v>
      </c>
      <c r="F366" t="s">
        <v>30934</v>
      </c>
    </row>
    <row r="367" spans="1:6" ht="20.399999999999999">
      <c r="A367">
        <v>296</v>
      </c>
      <c r="B367"/>
      <c r="C367" s="415" t="e">
        <f t="shared" si="5"/>
        <v>#VALUE!</v>
      </c>
      <c r="D367" s="403" t="s">
        <v>30935</v>
      </c>
      <c r="E367">
        <v>20000</v>
      </c>
      <c r="F367" t="s">
        <v>30936</v>
      </c>
    </row>
    <row r="368" spans="1:6" ht="20.399999999999999">
      <c r="A368">
        <v>226</v>
      </c>
      <c r="B368" s="404">
        <v>171119019</v>
      </c>
      <c r="C368" s="415" t="str">
        <f t="shared" si="5"/>
        <v>Í1+3!È9?Î</v>
      </c>
      <c r="D368" s="403" t="s">
        <v>30937</v>
      </c>
      <c r="E368">
        <v>12000</v>
      </c>
      <c r="F368" t="s">
        <v>30938</v>
      </c>
    </row>
    <row r="369" spans="1:6" ht="20.399999999999999">
      <c r="A369">
        <v>493</v>
      </c>
      <c r="B369"/>
      <c r="C369" s="415" t="e">
        <f t="shared" si="5"/>
        <v>#VALUE!</v>
      </c>
      <c r="D369" s="403" t="s">
        <v>30939</v>
      </c>
      <c r="E369">
        <v>29600</v>
      </c>
      <c r="F369" t="s">
        <v>30940</v>
      </c>
    </row>
    <row r="370" spans="1:6" ht="20.399999999999999">
      <c r="A370">
        <v>144</v>
      </c>
      <c r="B370" s="404">
        <v>171108014</v>
      </c>
      <c r="C370" s="415" t="str">
        <f t="shared" si="5"/>
        <v>Í1+(!È4gÎ</v>
      </c>
      <c r="D370" s="403" t="s">
        <v>30941</v>
      </c>
      <c r="E370">
        <v>335200</v>
      </c>
      <c r="F370" t="s">
        <v>30942</v>
      </c>
    </row>
    <row r="371" spans="1:6" ht="20.399999999999999">
      <c r="A371">
        <v>13</v>
      </c>
      <c r="B371" s="404">
        <v>171114987</v>
      </c>
      <c r="C371" s="415" t="str">
        <f t="shared" si="5"/>
        <v>Í1+.ÆÈ7sÎ</v>
      </c>
      <c r="D371" s="403" t="s">
        <v>30943</v>
      </c>
      <c r="E371">
        <v>4700</v>
      </c>
      <c r="F371" t="s">
        <v>30944</v>
      </c>
    </row>
    <row r="372" spans="1:6" ht="20.399999999999999">
      <c r="A372">
        <v>232</v>
      </c>
      <c r="B372" s="404">
        <v>171116423</v>
      </c>
      <c r="C372" s="415" t="str">
        <f t="shared" si="5"/>
        <v>Í1+0JÈ3OÎ</v>
      </c>
      <c r="D372" s="403" t="s">
        <v>30945</v>
      </c>
      <c r="E372">
        <v>10400</v>
      </c>
      <c r="F372" t="s">
        <v>30946</v>
      </c>
    </row>
    <row r="373" spans="1:6" ht="20.399999999999999">
      <c r="A373">
        <v>289</v>
      </c>
      <c r="B373" s="404">
        <v>171112894</v>
      </c>
      <c r="C373" s="415" t="str">
        <f t="shared" si="5"/>
        <v>Í1+,yÈ47Î</v>
      </c>
      <c r="D373" s="403" t="s">
        <v>30947</v>
      </c>
      <c r="E373">
        <v>16800</v>
      </c>
      <c r="F373" t="s">
        <v>30948</v>
      </c>
    </row>
    <row r="374" spans="1:6" ht="20.399999999999999">
      <c r="A374">
        <v>341</v>
      </c>
      <c r="B374" s="404">
        <v>171116516</v>
      </c>
      <c r="C374" s="415" t="str">
        <f t="shared" si="5"/>
        <v>Í1+0SÈ6ÉÎ</v>
      </c>
      <c r="D374" s="403" t="s">
        <v>30949</v>
      </c>
      <c r="E374">
        <v>8800</v>
      </c>
      <c r="F374" t="s">
        <v>30950</v>
      </c>
    </row>
    <row r="375" spans="1:6" ht="20.399999999999999">
      <c r="A375">
        <v>110</v>
      </c>
      <c r="B375" s="404">
        <v>171107949</v>
      </c>
      <c r="C375" s="415" t="str">
        <f t="shared" si="5"/>
        <v>Í1+'~È9ZÎ</v>
      </c>
      <c r="D375" s="403" t="s">
        <v>30951</v>
      </c>
      <c r="E375">
        <v>39200</v>
      </c>
      <c r="F375" t="s">
        <v>30952</v>
      </c>
    </row>
    <row r="376" spans="1:6" ht="20.399999999999999">
      <c r="A376">
        <v>227</v>
      </c>
      <c r="B376" s="404">
        <v>171107872</v>
      </c>
      <c r="C376" s="415" t="str">
        <f t="shared" si="5"/>
        <v>Í1+'wÈ2{Î</v>
      </c>
      <c r="D376" s="403" t="s">
        <v>30953</v>
      </c>
      <c r="E376">
        <v>32800</v>
      </c>
      <c r="F376" t="s">
        <v>30954</v>
      </c>
    </row>
    <row r="377" spans="1:6" ht="20.399999999999999">
      <c r="A377">
        <v>194</v>
      </c>
      <c r="B377" s="404">
        <v>171107869</v>
      </c>
      <c r="C377" s="415" t="str">
        <f t="shared" si="5"/>
        <v>Í1+'vÈ9:Î</v>
      </c>
      <c r="D377" s="403" t="s">
        <v>30955</v>
      </c>
      <c r="E377">
        <v>130400</v>
      </c>
      <c r="F377" t="s">
        <v>30956</v>
      </c>
    </row>
    <row r="378" spans="1:6" ht="20.399999999999999">
      <c r="A378">
        <v>175</v>
      </c>
      <c r="B378" s="404">
        <v>171111462</v>
      </c>
      <c r="C378" s="415" t="str">
        <f t="shared" si="5"/>
        <v>Í1++NÈ2JÎ</v>
      </c>
      <c r="D378" s="403" t="s">
        <v>30957</v>
      </c>
      <c r="E378">
        <v>7200</v>
      </c>
      <c r="F378" t="s">
        <v>30958</v>
      </c>
    </row>
    <row r="379" spans="1:6" ht="20.399999999999999">
      <c r="A379">
        <v>216</v>
      </c>
      <c r="B379" s="404">
        <v>171108389</v>
      </c>
      <c r="C379" s="415" t="str">
        <f t="shared" si="5"/>
        <v>Í1+(FÈ9KÎ</v>
      </c>
      <c r="D379" s="403" t="s">
        <v>30959</v>
      </c>
      <c r="E379">
        <v>23200</v>
      </c>
      <c r="F379" t="s">
        <v>30960</v>
      </c>
    </row>
    <row r="380" spans="1:6" ht="20.399999999999999">
      <c r="A380">
        <v>293</v>
      </c>
      <c r="B380" s="404">
        <v>171112897</v>
      </c>
      <c r="C380" s="415" t="str">
        <f t="shared" si="5"/>
        <v>Í1+,yÈ7IÎ</v>
      </c>
      <c r="D380" s="403" t="s">
        <v>30961</v>
      </c>
      <c r="E380">
        <v>3400</v>
      </c>
      <c r="F380" t="s">
        <v>30962</v>
      </c>
    </row>
    <row r="381" spans="1:6" ht="20.399999999999999">
      <c r="A381">
        <v>546</v>
      </c>
      <c r="B381"/>
      <c r="C381" s="415" t="e">
        <f t="shared" si="5"/>
        <v>#VALUE!</v>
      </c>
      <c r="D381" s="403" t="s">
        <v>30963</v>
      </c>
      <c r="E381">
        <v>28000</v>
      </c>
      <c r="F381" t="s">
        <v>30964</v>
      </c>
    </row>
    <row r="382" spans="1:6" ht="20.399999999999999">
      <c r="A382">
        <v>333</v>
      </c>
      <c r="B382" s="404">
        <v>171113136</v>
      </c>
      <c r="C382" s="415" t="str">
        <f t="shared" si="5"/>
        <v>Í1+--È6KÎ</v>
      </c>
      <c r="D382" s="403" t="s">
        <v>30965</v>
      </c>
      <c r="E382">
        <v>52000</v>
      </c>
      <c r="F382" t="s">
        <v>30966</v>
      </c>
    </row>
    <row r="383" spans="1:6" ht="20.399999999999999">
      <c r="A383">
        <v>327</v>
      </c>
      <c r="B383"/>
      <c r="C383" s="415" t="e">
        <f t="shared" si="5"/>
        <v>#VALUE!</v>
      </c>
      <c r="D383" s="403" t="s">
        <v>30967</v>
      </c>
      <c r="E383">
        <v>12000</v>
      </c>
      <c r="F383" t="s">
        <v>30968</v>
      </c>
    </row>
    <row r="384" spans="1:6" ht="20.399999999999999">
      <c r="A384">
        <v>75</v>
      </c>
      <c r="B384" s="404">
        <v>171115043</v>
      </c>
      <c r="C384" s="415" t="str">
        <f t="shared" si="5"/>
        <v>Í1+/$È3ÆÎ</v>
      </c>
      <c r="D384" s="403" t="s">
        <v>30969</v>
      </c>
      <c r="E384">
        <v>15200</v>
      </c>
      <c r="F384" t="s">
        <v>30970</v>
      </c>
    </row>
    <row r="385" spans="1:6" ht="20.399999999999999">
      <c r="A385">
        <v>266</v>
      </c>
      <c r="B385" s="404">
        <v>171112243</v>
      </c>
      <c r="C385" s="415" t="str">
        <f t="shared" si="5"/>
        <v>Í1+,8È3bÎ</v>
      </c>
      <c r="D385" s="403" t="s">
        <v>30971</v>
      </c>
      <c r="E385">
        <v>7200</v>
      </c>
      <c r="F385" t="s">
        <v>30972</v>
      </c>
    </row>
    <row r="386" spans="1:6" ht="20.399999999999999">
      <c r="A386">
        <v>178</v>
      </c>
      <c r="B386" s="404">
        <v>171115138</v>
      </c>
      <c r="C386" s="415" t="str">
        <f t="shared" si="5"/>
        <v>Í1+/-È8]Î</v>
      </c>
      <c r="D386" s="403" t="s">
        <v>30971</v>
      </c>
      <c r="E386">
        <v>4700</v>
      </c>
      <c r="F386" t="s">
        <v>30973</v>
      </c>
    </row>
    <row r="387" spans="1:6" ht="20.399999999999999">
      <c r="A387">
        <v>356</v>
      </c>
      <c r="B387" s="404">
        <v>171108509</v>
      </c>
      <c r="C387" s="415" t="str">
        <f t="shared" ref="C387:C450" si="6">Code128(B387)</f>
        <v>Í1+(RÈ9{Î</v>
      </c>
      <c r="D387" s="403" t="s">
        <v>30974</v>
      </c>
      <c r="E387">
        <v>16800</v>
      </c>
      <c r="F387" t="s">
        <v>30975</v>
      </c>
    </row>
    <row r="388" spans="1:6" ht="20.399999999999999">
      <c r="A388">
        <v>141</v>
      </c>
      <c r="B388"/>
      <c r="C388" s="415" t="e">
        <f t="shared" si="6"/>
        <v>#VALUE!</v>
      </c>
      <c r="D388" s="403" t="s">
        <v>30976</v>
      </c>
      <c r="E388">
        <v>24800</v>
      </c>
      <c r="F388" t="s">
        <v>30977</v>
      </c>
    </row>
    <row r="389" spans="1:6" ht="20.399999999999999">
      <c r="A389">
        <v>283</v>
      </c>
      <c r="B389" s="404">
        <v>171115610</v>
      </c>
      <c r="C389" s="415" t="str">
        <f t="shared" si="6"/>
        <v>Í1+/]È0ÊÎ</v>
      </c>
      <c r="D389" s="403" t="s">
        <v>30978</v>
      </c>
      <c r="E389">
        <v>56800</v>
      </c>
      <c r="F389" t="s">
        <v>30979</v>
      </c>
    </row>
    <row r="390" spans="1:6" ht="20.399999999999999">
      <c r="A390">
        <v>253</v>
      </c>
      <c r="B390" s="404">
        <v>171115197</v>
      </c>
      <c r="C390" s="415" t="str">
        <f t="shared" si="6"/>
        <v>Í1+/3È7oÎ</v>
      </c>
      <c r="D390" s="403" t="s">
        <v>30980</v>
      </c>
      <c r="E390">
        <v>21600</v>
      </c>
      <c r="F390" t="s">
        <v>30981</v>
      </c>
    </row>
    <row r="391" spans="1:6" ht="20.399999999999999">
      <c r="A391">
        <v>36</v>
      </c>
      <c r="B391" s="404">
        <v>171118860</v>
      </c>
      <c r="C391" s="415" t="str">
        <f t="shared" si="6"/>
        <v>Í1+2vÈ0%Î</v>
      </c>
      <c r="D391" s="403" t="s">
        <v>30982</v>
      </c>
      <c r="E391">
        <v>3400</v>
      </c>
      <c r="F391" t="s">
        <v>30983</v>
      </c>
    </row>
    <row r="392" spans="1:6" ht="20.399999999999999">
      <c r="A392">
        <v>33</v>
      </c>
      <c r="B392" s="404">
        <v>171118858</v>
      </c>
      <c r="C392" s="415" t="str">
        <f t="shared" si="6"/>
        <v>Í1+2uÈ8QÎ</v>
      </c>
      <c r="D392" s="403" t="s">
        <v>30984</v>
      </c>
      <c r="E392">
        <v>10400</v>
      </c>
      <c r="F392" t="s">
        <v>30985</v>
      </c>
    </row>
    <row r="393" spans="1:6" ht="20.399999999999999">
      <c r="A393">
        <v>114</v>
      </c>
      <c r="B393" s="404">
        <v>171112738</v>
      </c>
      <c r="C393" s="415" t="str">
        <f t="shared" si="6"/>
        <v>Í1+,iÈ8vÎ</v>
      </c>
      <c r="D393" s="403" t="s">
        <v>24435</v>
      </c>
      <c r="E393">
        <v>15200</v>
      </c>
      <c r="F393" t="s">
        <v>30986</v>
      </c>
    </row>
    <row r="394" spans="1:6" ht="20.399999999999999">
      <c r="A394">
        <v>522</v>
      </c>
      <c r="B394"/>
      <c r="C394" s="415" t="e">
        <f t="shared" si="6"/>
        <v>#VALUE!</v>
      </c>
      <c r="D394" s="403" t="s">
        <v>30987</v>
      </c>
      <c r="E394">
        <v>28000</v>
      </c>
      <c r="F394" t="s">
        <v>30988</v>
      </c>
    </row>
    <row r="395" spans="1:6" ht="20.399999999999999">
      <c r="A395">
        <v>353</v>
      </c>
      <c r="B395" s="404">
        <v>171111523</v>
      </c>
      <c r="C395" s="415" t="str">
        <f t="shared" si="6"/>
        <v>Í1++TÈ3hÎ</v>
      </c>
      <c r="D395" s="403" t="s">
        <v>30989</v>
      </c>
      <c r="E395">
        <v>15200</v>
      </c>
      <c r="F395" t="s">
        <v>30990</v>
      </c>
    </row>
    <row r="396" spans="1:6" ht="20.399999999999999">
      <c r="A396">
        <v>412</v>
      </c>
      <c r="B396" s="404">
        <v>171115721</v>
      </c>
      <c r="C396" s="415" t="str">
        <f t="shared" si="6"/>
        <v>Í1+/hÈ1QÎ</v>
      </c>
      <c r="D396" s="403" t="s">
        <v>30991</v>
      </c>
      <c r="E396">
        <v>48800</v>
      </c>
      <c r="F396" t="s">
        <v>30992</v>
      </c>
    </row>
    <row r="397" spans="1:6" ht="20.399999999999999">
      <c r="A397">
        <v>84</v>
      </c>
      <c r="B397"/>
      <c r="C397" s="415" t="e">
        <f t="shared" si="6"/>
        <v>#VALUE!</v>
      </c>
      <c r="D397" s="403" t="s">
        <v>30993</v>
      </c>
      <c r="E397">
        <v>204000</v>
      </c>
      <c r="F397" t="s">
        <v>30994</v>
      </c>
    </row>
    <row r="398" spans="1:6" ht="20.399999999999999">
      <c r="A398">
        <v>476</v>
      </c>
      <c r="B398" s="404">
        <v>171113057</v>
      </c>
      <c r="C398" s="415" t="str">
        <f t="shared" si="6"/>
        <v>Í1+-%È71Î</v>
      </c>
      <c r="D398" s="403" t="s">
        <v>30995</v>
      </c>
      <c r="E398">
        <v>24800</v>
      </c>
      <c r="F398" t="s">
        <v>30996</v>
      </c>
    </row>
    <row r="399" spans="1:6" ht="20.399999999999999">
      <c r="A399">
        <v>43</v>
      </c>
      <c r="B399" s="404">
        <v>171115014</v>
      </c>
      <c r="C399" s="415" t="str">
        <f t="shared" si="6"/>
        <v>Í1+/!È4|Î</v>
      </c>
      <c r="D399" s="403" t="s">
        <v>30997</v>
      </c>
      <c r="E399">
        <v>26400</v>
      </c>
      <c r="F399" t="s">
        <v>30998</v>
      </c>
    </row>
    <row r="400" spans="1:6" ht="20.399999999999999">
      <c r="A400">
        <v>410</v>
      </c>
      <c r="B400" s="404">
        <v>171109259</v>
      </c>
      <c r="C400" s="415" t="str">
        <f t="shared" si="6"/>
        <v>Í1+)9È9ÅÎ</v>
      </c>
      <c r="D400" s="403" t="s">
        <v>30999</v>
      </c>
      <c r="E400">
        <v>8800</v>
      </c>
      <c r="F400" t="s">
        <v>31000</v>
      </c>
    </row>
    <row r="401" spans="1:6" ht="20.399999999999999">
      <c r="A401">
        <v>73</v>
      </c>
      <c r="B401"/>
      <c r="C401" s="415" t="e">
        <f t="shared" si="6"/>
        <v>#VALUE!</v>
      </c>
      <c r="D401" s="403" t="s">
        <v>31001</v>
      </c>
      <c r="E401">
        <v>112800</v>
      </c>
      <c r="F401" t="s">
        <v>31002</v>
      </c>
    </row>
    <row r="402" spans="1:6" ht="20.399999999999999">
      <c r="A402">
        <v>389</v>
      </c>
      <c r="B402" s="404">
        <v>171115704</v>
      </c>
      <c r="C402" s="415" t="str">
        <f t="shared" si="6"/>
        <v>Í1+/fÈ4[Î</v>
      </c>
      <c r="D402" s="403" t="s">
        <v>31003</v>
      </c>
      <c r="E402">
        <v>63200</v>
      </c>
      <c r="F402" t="s">
        <v>31004</v>
      </c>
    </row>
    <row r="403" spans="1:6" ht="20.399999999999999">
      <c r="A403">
        <v>104</v>
      </c>
      <c r="B403"/>
      <c r="C403" s="415" t="e">
        <f t="shared" si="6"/>
        <v>#VALUE!</v>
      </c>
      <c r="D403" s="403" t="s">
        <v>31005</v>
      </c>
      <c r="E403">
        <v>29600</v>
      </c>
      <c r="F403" t="s">
        <v>31006</v>
      </c>
    </row>
    <row r="404" spans="1:6" ht="20.399999999999999">
      <c r="A404">
        <v>22</v>
      </c>
      <c r="B404" s="404">
        <v>171118850</v>
      </c>
      <c r="C404" s="415" t="str">
        <f t="shared" si="6"/>
        <v>Í1+2uÈ0!Î</v>
      </c>
      <c r="D404" s="403" t="s">
        <v>31007</v>
      </c>
      <c r="E404">
        <v>23200</v>
      </c>
      <c r="F404" t="s">
        <v>31008</v>
      </c>
    </row>
    <row r="405" spans="1:6" ht="20.399999999999999">
      <c r="A405">
        <v>265</v>
      </c>
      <c r="B405" s="404">
        <v>171108427</v>
      </c>
      <c r="C405" s="415" t="str">
        <f t="shared" si="6"/>
        <v>Í1+(JÈ7OÎ</v>
      </c>
      <c r="D405" s="403" t="s">
        <v>31009</v>
      </c>
      <c r="E405">
        <v>77600</v>
      </c>
      <c r="F405" t="s">
        <v>31010</v>
      </c>
    </row>
    <row r="406" spans="1:6" ht="20.399999999999999">
      <c r="A406">
        <v>533</v>
      </c>
      <c r="B406"/>
      <c r="C406" s="415" t="e">
        <f t="shared" si="6"/>
        <v>#VALUE!</v>
      </c>
      <c r="D406" s="403" t="s">
        <v>31011</v>
      </c>
      <c r="E406">
        <v>13600</v>
      </c>
      <c r="F406" t="s">
        <v>31012</v>
      </c>
    </row>
    <row r="407" spans="1:6" ht="20.399999999999999">
      <c r="A407">
        <v>522</v>
      </c>
      <c r="B407"/>
      <c r="C407" s="415" t="e">
        <f t="shared" si="6"/>
        <v>#VALUE!</v>
      </c>
      <c r="D407" s="403" t="s">
        <v>31013</v>
      </c>
      <c r="E407">
        <v>8800</v>
      </c>
      <c r="F407" t="s">
        <v>31014</v>
      </c>
    </row>
    <row r="408" spans="1:6" ht="20.399999999999999">
      <c r="A408">
        <v>521</v>
      </c>
      <c r="B408"/>
      <c r="C408" s="415" t="e">
        <f t="shared" si="6"/>
        <v>#VALUE!</v>
      </c>
      <c r="D408" s="403" t="s">
        <v>31015</v>
      </c>
      <c r="E408">
        <v>8800</v>
      </c>
      <c r="F408" t="s">
        <v>31016</v>
      </c>
    </row>
    <row r="409" spans="1:6" ht="20.399999999999999">
      <c r="A409">
        <v>516</v>
      </c>
      <c r="B409"/>
      <c r="C409" s="415" t="e">
        <f t="shared" si="6"/>
        <v>#VALUE!</v>
      </c>
      <c r="D409" s="403" t="s">
        <v>17552</v>
      </c>
      <c r="E409">
        <v>42400</v>
      </c>
      <c r="F409" t="s">
        <v>31017</v>
      </c>
    </row>
    <row r="410" spans="1:6" ht="20.399999999999999">
      <c r="A410">
        <v>523</v>
      </c>
      <c r="B410"/>
      <c r="C410" s="415" t="e">
        <f t="shared" si="6"/>
        <v>#VALUE!</v>
      </c>
      <c r="D410" s="403" t="s">
        <v>31018</v>
      </c>
      <c r="E410">
        <v>18400</v>
      </c>
      <c r="F410" t="s">
        <v>31019</v>
      </c>
    </row>
    <row r="411" spans="1:6" ht="20.399999999999999">
      <c r="A411">
        <v>511</v>
      </c>
      <c r="B411"/>
      <c r="C411" s="415" t="e">
        <f t="shared" si="6"/>
        <v>#VALUE!</v>
      </c>
      <c r="D411" s="403" t="s">
        <v>31020</v>
      </c>
      <c r="E411">
        <v>45600</v>
      </c>
      <c r="F411" t="s">
        <v>31021</v>
      </c>
    </row>
    <row r="412" spans="1:6" ht="20.399999999999999">
      <c r="A412">
        <v>174</v>
      </c>
      <c r="B412" s="404">
        <v>171112791</v>
      </c>
      <c r="C412" s="415" t="str">
        <f t="shared" si="6"/>
        <v>Í1+,oÈ1dÎ</v>
      </c>
      <c r="D412" s="403" t="s">
        <v>31022</v>
      </c>
      <c r="E412">
        <v>12000</v>
      </c>
      <c r="F412" t="s">
        <v>31023</v>
      </c>
    </row>
    <row r="413" spans="1:6" ht="20.399999999999999">
      <c r="A413">
        <v>175</v>
      </c>
      <c r="B413" s="404">
        <v>171112792</v>
      </c>
      <c r="C413" s="415" t="str">
        <f t="shared" si="6"/>
        <v>Í1+,oÈ2jÎ</v>
      </c>
      <c r="D413" s="403" t="s">
        <v>31024</v>
      </c>
      <c r="E413">
        <v>7200</v>
      </c>
      <c r="F413" t="s">
        <v>31025</v>
      </c>
    </row>
    <row r="414" spans="1:6" ht="20.399999999999999">
      <c r="A414">
        <v>48</v>
      </c>
      <c r="B414" s="404">
        <v>171112681</v>
      </c>
      <c r="C414" s="415" t="str">
        <f t="shared" si="6"/>
        <v>Í1+,dÈ18Î</v>
      </c>
      <c r="D414" s="403" t="s">
        <v>31026</v>
      </c>
      <c r="E414">
        <v>4700</v>
      </c>
      <c r="F414" t="s">
        <v>31027</v>
      </c>
    </row>
    <row r="415" spans="1:6" ht="20.399999999999999">
      <c r="A415">
        <v>49</v>
      </c>
      <c r="B415" s="404">
        <v>171112682</v>
      </c>
      <c r="C415" s="415" t="str">
        <f t="shared" si="6"/>
        <v>Í1+,dÈ2&gt;Î</v>
      </c>
      <c r="D415" s="403" t="s">
        <v>31028</v>
      </c>
      <c r="E415">
        <v>4700</v>
      </c>
      <c r="F415" t="s">
        <v>31029</v>
      </c>
    </row>
    <row r="416" spans="1:6" ht="20.399999999999999">
      <c r="A416">
        <v>95</v>
      </c>
      <c r="B416" s="404">
        <v>171112723</v>
      </c>
      <c r="C416" s="415" t="str">
        <f t="shared" si="6"/>
        <v>Í1+,hÈ3TÎ</v>
      </c>
      <c r="D416" s="403" t="s">
        <v>31030</v>
      </c>
      <c r="E416">
        <v>15200</v>
      </c>
      <c r="F416" t="s">
        <v>31031</v>
      </c>
    </row>
    <row r="417" spans="1:6" ht="20.399999999999999">
      <c r="A417">
        <v>569</v>
      </c>
      <c r="B417"/>
      <c r="C417" s="415" t="e">
        <f t="shared" si="6"/>
        <v>#VALUE!</v>
      </c>
      <c r="D417" s="403" t="s">
        <v>31032</v>
      </c>
      <c r="E417">
        <v>15200</v>
      </c>
      <c r="F417" t="s">
        <v>31033</v>
      </c>
    </row>
    <row r="418" spans="1:6" ht="20.399999999999999">
      <c r="A418">
        <v>234</v>
      </c>
      <c r="B418" s="404">
        <v>171112846</v>
      </c>
      <c r="C418" s="415" t="str">
        <f t="shared" si="6"/>
        <v>Í1+,tÈ6/Î</v>
      </c>
      <c r="D418" s="403" t="s">
        <v>31034</v>
      </c>
      <c r="E418">
        <v>8800</v>
      </c>
      <c r="F418" t="s">
        <v>31035</v>
      </c>
    </row>
    <row r="419" spans="1:6" ht="20.399999999999999">
      <c r="A419">
        <v>320</v>
      </c>
      <c r="B419" s="404">
        <v>171112920</v>
      </c>
      <c r="C419" s="415" t="str">
        <f t="shared" si="6"/>
        <v>Í1+,|È0+Î</v>
      </c>
      <c r="D419" s="403" t="s">
        <v>31036</v>
      </c>
      <c r="E419">
        <v>29600</v>
      </c>
      <c r="F419" t="s">
        <v>31037</v>
      </c>
    </row>
    <row r="420" spans="1:6" ht="20.399999999999999">
      <c r="A420">
        <v>94</v>
      </c>
      <c r="B420" s="404">
        <v>171112722</v>
      </c>
      <c r="C420" s="415" t="str">
        <f t="shared" si="6"/>
        <v>Í1+,hÈ2NÎ</v>
      </c>
      <c r="D420" s="403" t="s">
        <v>31038</v>
      </c>
      <c r="E420">
        <v>12000</v>
      </c>
      <c r="F420" t="s">
        <v>31039</v>
      </c>
    </row>
    <row r="421" spans="1:6" ht="20.399999999999999">
      <c r="A421">
        <v>161</v>
      </c>
      <c r="B421" s="404">
        <v>171115121</v>
      </c>
      <c r="C421" s="415" t="str">
        <f t="shared" si="6"/>
        <v>Í1+/,È1/Î</v>
      </c>
      <c r="D421" s="403" t="s">
        <v>31040</v>
      </c>
      <c r="E421">
        <v>24800</v>
      </c>
      <c r="F421" t="s">
        <v>31041</v>
      </c>
    </row>
    <row r="422" spans="1:6" ht="20.399999999999999">
      <c r="A422">
        <v>160</v>
      </c>
      <c r="B422" s="404">
        <v>171115120</v>
      </c>
      <c r="C422" s="415" t="str">
        <f t="shared" si="6"/>
        <v>Í1+/,È0)Î</v>
      </c>
      <c r="D422" s="403" t="s">
        <v>31042</v>
      </c>
      <c r="E422">
        <v>13600</v>
      </c>
      <c r="F422" t="s">
        <v>31043</v>
      </c>
    </row>
    <row r="423" spans="1:6" ht="20.399999999999999">
      <c r="A423">
        <v>170</v>
      </c>
      <c r="B423" s="404">
        <v>171110405</v>
      </c>
      <c r="C423" s="415" t="str">
        <f t="shared" si="6"/>
        <v>Í1+*HÈ5AÎ</v>
      </c>
      <c r="D423" s="403" t="s">
        <v>31044</v>
      </c>
      <c r="E423">
        <v>56800</v>
      </c>
      <c r="F423" t="s">
        <v>31045</v>
      </c>
    </row>
    <row r="424" spans="1:6" ht="20.399999999999999">
      <c r="A424">
        <v>172</v>
      </c>
      <c r="B424" s="404">
        <v>171110404</v>
      </c>
      <c r="C424" s="415" t="str">
        <f t="shared" si="6"/>
        <v>Í1+*HÈ4;Î</v>
      </c>
      <c r="D424" s="403" t="s">
        <v>31046</v>
      </c>
      <c r="E424">
        <v>10400</v>
      </c>
      <c r="F424" t="s">
        <v>31047</v>
      </c>
    </row>
    <row r="425" spans="1:6" ht="20.399999999999999">
      <c r="A425">
        <v>163</v>
      </c>
      <c r="B425" s="404">
        <v>171110390</v>
      </c>
      <c r="C425" s="415" t="str">
        <f t="shared" si="6"/>
        <v>Í1+*GÈ0ÊÎ</v>
      </c>
      <c r="D425" s="403" t="s">
        <v>31048</v>
      </c>
      <c r="E425">
        <v>119200</v>
      </c>
      <c r="F425" t="s">
        <v>31049</v>
      </c>
    </row>
    <row r="426" spans="1:6" ht="20.399999999999999">
      <c r="A426">
        <v>203</v>
      </c>
      <c r="B426" s="404">
        <v>171118998</v>
      </c>
      <c r="C426" s="415" t="str">
        <f t="shared" si="6"/>
        <v>Í1+2ÇÈ8"Î</v>
      </c>
      <c r="D426" s="403" t="s">
        <v>31050</v>
      </c>
      <c r="E426">
        <v>4700</v>
      </c>
      <c r="F426" t="s">
        <v>31051</v>
      </c>
    </row>
    <row r="427" spans="1:6" ht="20.399999999999999">
      <c r="A427">
        <v>207</v>
      </c>
      <c r="B427" s="404">
        <v>171119001</v>
      </c>
      <c r="C427" s="415" t="str">
        <f t="shared" si="6"/>
        <v>Í1+3ÂÈ1rÎ</v>
      </c>
      <c r="D427" s="403" t="s">
        <v>31052</v>
      </c>
      <c r="E427">
        <v>13600</v>
      </c>
      <c r="F427" t="s">
        <v>31053</v>
      </c>
    </row>
    <row r="428" spans="1:6" ht="20.399999999999999">
      <c r="A428">
        <v>525</v>
      </c>
      <c r="B428"/>
      <c r="C428" s="415" t="e">
        <f t="shared" si="6"/>
        <v>#VALUE!</v>
      </c>
      <c r="D428" s="403" t="s">
        <v>31054</v>
      </c>
      <c r="E428">
        <v>10400</v>
      </c>
      <c r="F428" t="s">
        <v>31055</v>
      </c>
    </row>
    <row r="429" spans="1:6" ht="20.399999999999999">
      <c r="A429">
        <v>258</v>
      </c>
      <c r="B429" s="404">
        <v>171107860</v>
      </c>
      <c r="C429" s="415" t="str">
        <f t="shared" si="6"/>
        <v>Í1+'vÈ0kÎ</v>
      </c>
      <c r="D429" s="403" t="s">
        <v>31056</v>
      </c>
      <c r="E429">
        <v>34400</v>
      </c>
      <c r="F429" t="s">
        <v>31057</v>
      </c>
    </row>
    <row r="430" spans="1:6" ht="20.399999999999999">
      <c r="A430">
        <v>263</v>
      </c>
      <c r="B430" s="404">
        <v>171107864</v>
      </c>
      <c r="C430" s="415" t="str">
        <f t="shared" si="6"/>
        <v>Í1+'vÈ4ÇÎ</v>
      </c>
      <c r="D430" s="403" t="s">
        <v>31058</v>
      </c>
      <c r="E430">
        <v>8800</v>
      </c>
      <c r="F430" t="s">
        <v>31059</v>
      </c>
    </row>
    <row r="431" spans="1:6" ht="20.399999999999999">
      <c r="A431">
        <v>230</v>
      </c>
      <c r="B431" s="404">
        <v>171112842</v>
      </c>
      <c r="C431" s="415" t="str">
        <f t="shared" si="6"/>
        <v>Í1+,tÈ2~Î</v>
      </c>
      <c r="D431" s="403" t="s">
        <v>31060</v>
      </c>
      <c r="E431">
        <v>10400</v>
      </c>
      <c r="F431" t="s">
        <v>31061</v>
      </c>
    </row>
    <row r="432" spans="1:6" ht="20.399999999999999">
      <c r="A432">
        <v>231</v>
      </c>
      <c r="B432" s="404">
        <v>171112843</v>
      </c>
      <c r="C432" s="415" t="str">
        <f t="shared" si="6"/>
        <v>Í1+,tÈ3ÈÎ</v>
      </c>
      <c r="D432" s="403" t="s">
        <v>31062</v>
      </c>
      <c r="E432">
        <v>64800</v>
      </c>
      <c r="F432" t="s">
        <v>31063</v>
      </c>
    </row>
    <row r="433" spans="1:6" ht="20.399999999999999">
      <c r="A433">
        <v>551</v>
      </c>
      <c r="B433"/>
      <c r="C433" s="415" t="e">
        <f t="shared" si="6"/>
        <v>#VALUE!</v>
      </c>
      <c r="D433" s="403" t="s">
        <v>31064</v>
      </c>
      <c r="E433">
        <v>12000</v>
      </c>
      <c r="F433" t="s">
        <v>31065</v>
      </c>
    </row>
    <row r="434" spans="1:6" ht="20.399999999999999">
      <c r="A434">
        <v>553</v>
      </c>
      <c r="B434"/>
      <c r="C434" s="415" t="e">
        <f t="shared" si="6"/>
        <v>#VALUE!</v>
      </c>
      <c r="D434" s="403" t="s">
        <v>31066</v>
      </c>
      <c r="E434">
        <v>4700</v>
      </c>
      <c r="F434" t="s">
        <v>31067</v>
      </c>
    </row>
    <row r="435" spans="1:6" ht="20.399999999999999">
      <c r="A435">
        <v>63</v>
      </c>
      <c r="B435"/>
      <c r="C435" s="415" t="e">
        <f t="shared" si="6"/>
        <v>#VALUE!</v>
      </c>
      <c r="D435" s="403" t="s">
        <v>31068</v>
      </c>
      <c r="E435">
        <v>15200</v>
      </c>
      <c r="F435" t="s">
        <v>31069</v>
      </c>
    </row>
    <row r="436" spans="1:6" ht="20.399999999999999">
      <c r="A436">
        <v>64</v>
      </c>
      <c r="B436"/>
      <c r="C436" s="415" t="e">
        <f t="shared" si="6"/>
        <v>#VALUE!</v>
      </c>
      <c r="D436" s="403" t="s">
        <v>31070</v>
      </c>
      <c r="E436">
        <v>4700</v>
      </c>
      <c r="F436" t="s">
        <v>31071</v>
      </c>
    </row>
    <row r="437" spans="1:6" ht="20.399999999999999">
      <c r="A437">
        <v>62</v>
      </c>
      <c r="B437"/>
      <c r="C437" s="415" t="e">
        <f t="shared" si="6"/>
        <v>#VALUE!</v>
      </c>
      <c r="D437" s="403" t="s">
        <v>31072</v>
      </c>
      <c r="E437">
        <v>10400</v>
      </c>
      <c r="F437" t="s">
        <v>31073</v>
      </c>
    </row>
    <row r="438" spans="1:6" ht="20.399999999999999">
      <c r="A438">
        <v>436</v>
      </c>
      <c r="B438" s="404">
        <v>171116603</v>
      </c>
      <c r="C438" s="415" t="str">
        <f t="shared" si="6"/>
        <v>Í1+0\È30Î</v>
      </c>
      <c r="D438" s="403" t="s">
        <v>31074</v>
      </c>
      <c r="E438">
        <v>36000</v>
      </c>
      <c r="F438" t="s">
        <v>31075</v>
      </c>
    </row>
    <row r="439" spans="1:6" ht="20.399999999999999">
      <c r="A439">
        <v>439</v>
      </c>
      <c r="B439" s="404">
        <v>171116606</v>
      </c>
      <c r="C439" s="415" t="str">
        <f t="shared" si="6"/>
        <v>Í1+0\È6BÎ</v>
      </c>
      <c r="D439" s="403" t="s">
        <v>31076</v>
      </c>
      <c r="E439">
        <v>24800</v>
      </c>
      <c r="F439" t="s">
        <v>31077</v>
      </c>
    </row>
    <row r="440" spans="1:6" ht="20.399999999999999">
      <c r="A440">
        <v>435</v>
      </c>
      <c r="B440" s="404">
        <v>171116602</v>
      </c>
      <c r="C440" s="415" t="str">
        <f t="shared" si="6"/>
        <v>Í1+0\È2*Î</v>
      </c>
      <c r="D440" s="403" t="s">
        <v>31078</v>
      </c>
      <c r="E440">
        <v>10400</v>
      </c>
      <c r="F440" t="s">
        <v>31079</v>
      </c>
    </row>
    <row r="441" spans="1:6" ht="20.399999999999999">
      <c r="A441">
        <v>442</v>
      </c>
      <c r="B441" s="404">
        <v>171116609</v>
      </c>
      <c r="C441" s="415" t="str">
        <f t="shared" si="6"/>
        <v>Í1+0\È9TÎ</v>
      </c>
      <c r="D441" s="403" t="s">
        <v>31080</v>
      </c>
      <c r="E441">
        <v>16800</v>
      </c>
      <c r="F441" t="s">
        <v>31081</v>
      </c>
    </row>
    <row r="442" spans="1:6" ht="20.399999999999999">
      <c r="A442">
        <v>303</v>
      </c>
      <c r="B442"/>
      <c r="C442" s="415" t="e">
        <f t="shared" si="6"/>
        <v>#VALUE!</v>
      </c>
      <c r="D442" s="403" t="s">
        <v>31082</v>
      </c>
      <c r="E442">
        <v>4700</v>
      </c>
      <c r="F442" t="s">
        <v>31083</v>
      </c>
    </row>
    <row r="443" spans="1:6" ht="20.399999999999999">
      <c r="A443">
        <v>135</v>
      </c>
      <c r="B443" s="404">
        <v>171111350</v>
      </c>
      <c r="C443" s="415" t="str">
        <f t="shared" si="6"/>
        <v>Í1++CÈ0yÎ</v>
      </c>
      <c r="D443" s="403" t="s">
        <v>31084</v>
      </c>
      <c r="E443">
        <v>8800</v>
      </c>
      <c r="F443" t="s">
        <v>31085</v>
      </c>
    </row>
    <row r="444" spans="1:6" ht="20.399999999999999">
      <c r="A444">
        <v>83</v>
      </c>
      <c r="B444" s="404">
        <v>171111349</v>
      </c>
      <c r="C444" s="415" t="str">
        <f t="shared" si="6"/>
        <v>Í1++BÈ9DÎ</v>
      </c>
      <c r="D444" s="403" t="s">
        <v>31086</v>
      </c>
      <c r="E444">
        <v>12000</v>
      </c>
      <c r="F444" t="s">
        <v>31087</v>
      </c>
    </row>
    <row r="445" spans="1:6" ht="20.399999999999999">
      <c r="A445">
        <v>110</v>
      </c>
      <c r="B445"/>
      <c r="C445" s="415" t="e">
        <f t="shared" si="6"/>
        <v>#VALUE!</v>
      </c>
      <c r="D445" s="403" t="s">
        <v>31088</v>
      </c>
      <c r="E445">
        <v>36000</v>
      </c>
      <c r="F445" t="s">
        <v>31089</v>
      </c>
    </row>
    <row r="446" spans="1:6" ht="20.399999999999999">
      <c r="A446">
        <v>154</v>
      </c>
      <c r="B446" s="404">
        <v>171115497</v>
      </c>
      <c r="C446" s="415" t="str">
        <f t="shared" si="6"/>
        <v>Í1+/QÈ7ÄÎ</v>
      </c>
      <c r="D446" s="403" t="s">
        <v>31090</v>
      </c>
      <c r="E446">
        <v>7200</v>
      </c>
      <c r="F446" t="s">
        <v>31091</v>
      </c>
    </row>
    <row r="447" spans="1:6" ht="20.399999999999999">
      <c r="A447">
        <v>153</v>
      </c>
      <c r="B447" s="404">
        <v>171115496</v>
      </c>
      <c r="C447" s="415" t="str">
        <f t="shared" si="6"/>
        <v>Í1+/QÈ6zÎ</v>
      </c>
      <c r="D447" s="403" t="s">
        <v>31092</v>
      </c>
      <c r="E447">
        <v>13600</v>
      </c>
      <c r="F447" t="s">
        <v>31093</v>
      </c>
    </row>
    <row r="448" spans="1:6" ht="20.399999999999999">
      <c r="A448">
        <v>145</v>
      </c>
      <c r="B448" s="404">
        <v>171112764</v>
      </c>
      <c r="C448" s="415" t="str">
        <f t="shared" si="6"/>
        <v>Í1+,lÈ4jÎ</v>
      </c>
      <c r="D448" s="403" t="s">
        <v>31094</v>
      </c>
      <c r="E448">
        <v>31200</v>
      </c>
      <c r="F448" t="s">
        <v>31095</v>
      </c>
    </row>
    <row r="449" spans="1:6" ht="20.399999999999999">
      <c r="A449">
        <v>151</v>
      </c>
      <c r="B449" s="404">
        <v>171112770</v>
      </c>
      <c r="C449" s="415" t="str">
        <f t="shared" si="6"/>
        <v>Í1+,mÈ0VÎ</v>
      </c>
      <c r="D449" s="403" t="s">
        <v>31096</v>
      </c>
      <c r="E449">
        <v>29600</v>
      </c>
      <c r="F449" t="s">
        <v>31097</v>
      </c>
    </row>
    <row r="450" spans="1:6" ht="20.399999999999999">
      <c r="A450">
        <v>381</v>
      </c>
      <c r="B450" s="404">
        <v>171115697</v>
      </c>
      <c r="C450" s="415" t="str">
        <f t="shared" si="6"/>
        <v>Í1+/eÈ7iÎ</v>
      </c>
      <c r="D450" s="403" t="s">
        <v>31098</v>
      </c>
      <c r="E450">
        <v>28000</v>
      </c>
      <c r="F450" t="s">
        <v>31099</v>
      </c>
    </row>
    <row r="451" spans="1:6" ht="20.399999999999999">
      <c r="A451">
        <v>512</v>
      </c>
      <c r="B451"/>
      <c r="C451" s="415" t="e">
        <f t="shared" ref="C451:C514" si="7">Code128(B451)</f>
        <v>#VALUE!</v>
      </c>
      <c r="D451" s="403" t="s">
        <v>31100</v>
      </c>
      <c r="E451">
        <v>21600</v>
      </c>
      <c r="F451" t="s">
        <v>31101</v>
      </c>
    </row>
    <row r="452" spans="1:6" ht="20.399999999999999">
      <c r="A452">
        <v>551</v>
      </c>
      <c r="B452"/>
      <c r="C452" s="415" t="e">
        <f t="shared" si="7"/>
        <v>#VALUE!</v>
      </c>
      <c r="D452" s="403" t="s">
        <v>31102</v>
      </c>
      <c r="E452">
        <v>10400</v>
      </c>
      <c r="F452" t="s">
        <v>31103</v>
      </c>
    </row>
    <row r="453" spans="1:6" ht="20.399999999999999">
      <c r="A453">
        <v>282</v>
      </c>
      <c r="B453" s="404">
        <v>171115609</v>
      </c>
      <c r="C453" s="415" t="str">
        <f t="shared" si="7"/>
        <v>Í1+/\È9QÎ</v>
      </c>
      <c r="D453" s="403" t="s">
        <v>31104</v>
      </c>
      <c r="E453">
        <v>8800</v>
      </c>
      <c r="F453" t="s">
        <v>31105</v>
      </c>
    </row>
    <row r="454" spans="1:6" ht="20.399999999999999">
      <c r="A454">
        <v>189</v>
      </c>
      <c r="B454" s="404">
        <v>171113387</v>
      </c>
      <c r="C454" s="415" t="str">
        <f t="shared" si="7"/>
        <v>Í1+-FÈ7NÎ</v>
      </c>
      <c r="D454" s="403" t="s">
        <v>31106</v>
      </c>
      <c r="E454">
        <v>23200</v>
      </c>
      <c r="F454" t="s">
        <v>31107</v>
      </c>
    </row>
    <row r="455" spans="1:6" ht="20.399999999999999">
      <c r="A455">
        <v>295</v>
      </c>
      <c r="B455" s="404">
        <v>171115621</v>
      </c>
      <c r="C455" s="415" t="str">
        <f t="shared" si="7"/>
        <v>Í1+/^È1)Î</v>
      </c>
      <c r="D455" s="403" t="s">
        <v>31108</v>
      </c>
      <c r="E455">
        <v>10400</v>
      </c>
      <c r="F455" t="s">
        <v>31109</v>
      </c>
    </row>
    <row r="456" spans="1:6" ht="20.399999999999999">
      <c r="A456">
        <v>554</v>
      </c>
      <c r="B456"/>
      <c r="C456" s="415" t="e">
        <f t="shared" si="7"/>
        <v>#VALUE!</v>
      </c>
      <c r="D456" s="403" t="s">
        <v>31110</v>
      </c>
      <c r="E456">
        <v>18400</v>
      </c>
      <c r="F456" t="s">
        <v>31111</v>
      </c>
    </row>
    <row r="457" spans="1:6" ht="20.399999999999999">
      <c r="A457">
        <v>387</v>
      </c>
      <c r="B457"/>
      <c r="C457" s="415" t="e">
        <f t="shared" si="7"/>
        <v>#VALUE!</v>
      </c>
      <c r="D457" s="403" t="s">
        <v>31112</v>
      </c>
      <c r="E457">
        <v>7200</v>
      </c>
      <c r="F457" t="s">
        <v>31113</v>
      </c>
    </row>
    <row r="458" spans="1:6" ht="20.399999999999999">
      <c r="A458">
        <v>386</v>
      </c>
      <c r="B458"/>
      <c r="C458" s="415" t="e">
        <f t="shared" si="7"/>
        <v>#VALUE!</v>
      </c>
      <c r="D458" s="403" t="s">
        <v>31114</v>
      </c>
      <c r="E458">
        <v>7200</v>
      </c>
      <c r="F458" t="s">
        <v>31115</v>
      </c>
    </row>
    <row r="459" spans="1:6" ht="20.399999999999999">
      <c r="A459">
        <v>433</v>
      </c>
      <c r="B459" s="404">
        <v>171110485</v>
      </c>
      <c r="C459" s="415" t="str">
        <f t="shared" si="7"/>
        <v>Í1+*PÈ5aÎ</v>
      </c>
      <c r="D459" s="403" t="s">
        <v>31116</v>
      </c>
      <c r="E459">
        <v>32800</v>
      </c>
      <c r="F459" t="s">
        <v>31117</v>
      </c>
    </row>
    <row r="460" spans="1:6" ht="20.399999999999999">
      <c r="A460">
        <v>102</v>
      </c>
      <c r="B460"/>
      <c r="C460" s="415" t="e">
        <f t="shared" si="7"/>
        <v>#VALUE!</v>
      </c>
      <c r="D460" s="403" t="s">
        <v>31118</v>
      </c>
      <c r="E460">
        <v>3400</v>
      </c>
      <c r="F460" t="s">
        <v>31119</v>
      </c>
    </row>
    <row r="461" spans="1:6" ht="20.399999999999999">
      <c r="A461">
        <v>26</v>
      </c>
      <c r="B461" s="404">
        <v>171107789</v>
      </c>
      <c r="C461" s="415" t="str">
        <f t="shared" si="7"/>
        <v>Í1+'nÈ9ÅÎ</v>
      </c>
      <c r="D461" s="403" t="s">
        <v>31120</v>
      </c>
      <c r="E461">
        <v>71200</v>
      </c>
      <c r="F461" t="s">
        <v>31121</v>
      </c>
    </row>
    <row r="462" spans="1:6" ht="20.399999999999999">
      <c r="A462">
        <v>30</v>
      </c>
      <c r="B462" s="404">
        <v>171107785</v>
      </c>
      <c r="C462" s="415" t="str">
        <f t="shared" si="7"/>
        <v>Í1+'nÈ5iÎ</v>
      </c>
      <c r="D462" s="403" t="s">
        <v>31122</v>
      </c>
      <c r="E462">
        <v>24800</v>
      </c>
      <c r="F462" t="s">
        <v>31123</v>
      </c>
    </row>
    <row r="463" spans="1:6" ht="20.399999999999999">
      <c r="A463">
        <v>372</v>
      </c>
      <c r="B463" s="404">
        <v>171115689</v>
      </c>
      <c r="C463" s="415" t="str">
        <f t="shared" si="7"/>
        <v>Í1+/dÈ9qÎ</v>
      </c>
      <c r="D463" s="403" t="s">
        <v>31124</v>
      </c>
      <c r="E463">
        <v>8800</v>
      </c>
      <c r="F463" t="s">
        <v>31125</v>
      </c>
    </row>
    <row r="464" spans="1:6" ht="20.399999999999999">
      <c r="A464">
        <v>375</v>
      </c>
      <c r="B464" s="404">
        <v>171115692</v>
      </c>
      <c r="C464" s="415" t="str">
        <f t="shared" si="7"/>
        <v>Í1+/eÈ2KÎ</v>
      </c>
      <c r="D464" s="403" t="s">
        <v>31126</v>
      </c>
      <c r="E464">
        <v>8800</v>
      </c>
      <c r="F464" t="s">
        <v>31127</v>
      </c>
    </row>
    <row r="465" spans="1:6" ht="20.399999999999999">
      <c r="A465">
        <v>371</v>
      </c>
      <c r="B465" s="404">
        <v>171115688</v>
      </c>
      <c r="C465" s="415" t="str">
        <f t="shared" si="7"/>
        <v>Í1+/dÈ8kÎ</v>
      </c>
      <c r="D465" s="403" t="s">
        <v>31128</v>
      </c>
      <c r="E465">
        <v>24800</v>
      </c>
      <c r="F465" t="s">
        <v>31129</v>
      </c>
    </row>
    <row r="466" spans="1:6" ht="20.399999999999999">
      <c r="A466">
        <v>101</v>
      </c>
      <c r="B466" s="404">
        <v>171112728</v>
      </c>
      <c r="C466" s="415" t="str">
        <f t="shared" si="7"/>
        <v>Í1+,hÈ8rÎ</v>
      </c>
      <c r="D466" s="403" t="s">
        <v>6246</v>
      </c>
      <c r="E466">
        <v>4700</v>
      </c>
      <c r="F466" t="s">
        <v>31130</v>
      </c>
    </row>
    <row r="467" spans="1:6" ht="20.399999999999999">
      <c r="A467">
        <v>6</v>
      </c>
      <c r="B467"/>
      <c r="C467" s="415" t="e">
        <f t="shared" si="7"/>
        <v>#VALUE!</v>
      </c>
      <c r="D467" s="403" t="s">
        <v>31131</v>
      </c>
      <c r="E467">
        <v>7200</v>
      </c>
      <c r="F467" t="s">
        <v>31132</v>
      </c>
    </row>
    <row r="468" spans="1:6" ht="20.399999999999999">
      <c r="A468">
        <v>101</v>
      </c>
      <c r="B468" s="404">
        <v>171115068</v>
      </c>
      <c r="C468" s="415" t="str">
        <f t="shared" si="7"/>
        <v>Í1+/&amp;È8AÎ</v>
      </c>
      <c r="D468" s="403" t="s">
        <v>31133</v>
      </c>
      <c r="E468">
        <v>71200</v>
      </c>
      <c r="F468" t="s">
        <v>31134</v>
      </c>
    </row>
    <row r="469" spans="1:6" ht="20.399999999999999">
      <c r="A469">
        <v>45</v>
      </c>
      <c r="B469" s="404">
        <v>171112679</v>
      </c>
      <c r="C469" s="415" t="str">
        <f t="shared" si="7"/>
        <v>Í1+,cÈ9dÎ</v>
      </c>
      <c r="D469" s="403" t="s">
        <v>31135</v>
      </c>
      <c r="E469">
        <v>10400</v>
      </c>
      <c r="F469" t="s">
        <v>31136</v>
      </c>
    </row>
    <row r="470" spans="1:6" ht="20.399999999999999">
      <c r="A470">
        <v>281</v>
      </c>
      <c r="B470" s="404">
        <v>171115608</v>
      </c>
      <c r="C470" s="415" t="str">
        <f t="shared" si="7"/>
        <v>Í1+/\È8KÎ</v>
      </c>
      <c r="D470" s="403" t="s">
        <v>31137</v>
      </c>
      <c r="E470">
        <v>2100</v>
      </c>
      <c r="F470" t="s">
        <v>31138</v>
      </c>
    </row>
    <row r="471" spans="1:6" ht="20.399999999999999">
      <c r="A471">
        <v>365</v>
      </c>
      <c r="B471" s="404">
        <v>171116539</v>
      </c>
      <c r="C471" s="415" t="str">
        <f t="shared" si="7"/>
        <v>Í1+0UÈ98Î</v>
      </c>
      <c r="D471" s="403" t="s">
        <v>31139</v>
      </c>
      <c r="E471">
        <v>8800</v>
      </c>
      <c r="F471" t="s">
        <v>31140</v>
      </c>
    </row>
    <row r="472" spans="1:6" ht="20.399999999999999">
      <c r="A472">
        <v>291</v>
      </c>
      <c r="B472" s="404">
        <v>171115617</v>
      </c>
      <c r="C472" s="415" t="str">
        <f t="shared" si="7"/>
        <v>Í1+/]È7IÎ</v>
      </c>
      <c r="D472" s="403" t="s">
        <v>31141</v>
      </c>
      <c r="E472">
        <v>8800</v>
      </c>
      <c r="F472" t="s">
        <v>31142</v>
      </c>
    </row>
    <row r="473" spans="1:6" ht="20.399999999999999">
      <c r="A473">
        <v>276</v>
      </c>
      <c r="B473" s="404">
        <v>171113414</v>
      </c>
      <c r="C473" s="415" t="str">
        <f t="shared" si="7"/>
        <v>Í1+-IÈ4HÎ</v>
      </c>
      <c r="D473" s="403" t="s">
        <v>31143</v>
      </c>
      <c r="E473">
        <v>16800</v>
      </c>
      <c r="F473" t="s">
        <v>31144</v>
      </c>
    </row>
    <row r="474" spans="1:6" ht="20.399999999999999">
      <c r="A474">
        <v>343</v>
      </c>
      <c r="B474" s="404">
        <v>171108496</v>
      </c>
      <c r="C474" s="415" t="str">
        <f t="shared" si="7"/>
        <v>Í1+(QÈ6eÎ</v>
      </c>
      <c r="D474" s="403" t="s">
        <v>31145</v>
      </c>
      <c r="E474">
        <v>12000</v>
      </c>
      <c r="F474" t="s">
        <v>31146</v>
      </c>
    </row>
    <row r="475" spans="1:6" ht="20.399999999999999">
      <c r="A475">
        <v>361</v>
      </c>
      <c r="B475" s="404">
        <v>171108186</v>
      </c>
      <c r="C475" s="415" t="str">
        <f t="shared" si="7"/>
        <v>Í1+(2È6PÎ</v>
      </c>
      <c r="D475" s="403" t="s">
        <v>31147</v>
      </c>
      <c r="E475">
        <v>16800</v>
      </c>
      <c r="F475" t="s">
        <v>31148</v>
      </c>
    </row>
    <row r="476" spans="1:6" ht="20.399999999999999">
      <c r="A476">
        <v>375</v>
      </c>
      <c r="B476" s="404">
        <v>171111577</v>
      </c>
      <c r="C476" s="415" t="str">
        <f t="shared" si="7"/>
        <v>Í1++YÈ7-Î</v>
      </c>
      <c r="D476" s="403" t="s">
        <v>31149</v>
      </c>
      <c r="E476">
        <v>18400</v>
      </c>
      <c r="F476" t="s">
        <v>31150</v>
      </c>
    </row>
    <row r="477" spans="1:6" ht="20.399999999999999">
      <c r="A477">
        <v>393</v>
      </c>
      <c r="B477" s="404">
        <v>171116565</v>
      </c>
      <c r="C477" s="415" t="str">
        <f t="shared" si="7"/>
        <v>Í1+0XÈ5,Î</v>
      </c>
      <c r="D477" s="403" t="s">
        <v>31151</v>
      </c>
      <c r="E477">
        <v>40800</v>
      </c>
      <c r="F477" t="s">
        <v>31152</v>
      </c>
    </row>
    <row r="478" spans="1:6" ht="20.399999999999999">
      <c r="A478">
        <v>568</v>
      </c>
      <c r="B478"/>
      <c r="C478" s="415" t="e">
        <f t="shared" si="7"/>
        <v>#VALUE!</v>
      </c>
      <c r="D478" s="403" t="s">
        <v>31153</v>
      </c>
      <c r="E478">
        <v>48800</v>
      </c>
      <c r="F478" t="s">
        <v>31154</v>
      </c>
    </row>
    <row r="479" spans="1:6" ht="20.399999999999999">
      <c r="A479">
        <v>227</v>
      </c>
      <c r="B479" s="404">
        <v>171119020</v>
      </c>
      <c r="C479" s="415" t="str">
        <f t="shared" si="7"/>
        <v>Í1+3"È0tÎ</v>
      </c>
      <c r="D479" s="403" t="s">
        <v>22189</v>
      </c>
      <c r="E479">
        <v>29600</v>
      </c>
      <c r="F479" t="s">
        <v>31155</v>
      </c>
    </row>
    <row r="480" spans="1:6" ht="20.399999999999999">
      <c r="A480">
        <v>60</v>
      </c>
      <c r="B480" s="404">
        <v>171112281</v>
      </c>
      <c r="C480" s="415" t="str">
        <f t="shared" si="7"/>
        <v>Í1+,&lt;È1fÎ</v>
      </c>
      <c r="D480" s="403" t="s">
        <v>31156</v>
      </c>
      <c r="E480">
        <v>31200</v>
      </c>
      <c r="F480" t="s">
        <v>31157</v>
      </c>
    </row>
    <row r="481" spans="1:6" ht="20.399999999999999">
      <c r="A481">
        <v>237</v>
      </c>
      <c r="B481" s="404">
        <v>171113345</v>
      </c>
      <c r="C481" s="415" t="str">
        <f t="shared" si="7"/>
        <v>Í1+-BÈ52Î</v>
      </c>
      <c r="D481" s="403" t="s">
        <v>31158</v>
      </c>
      <c r="E481">
        <v>18400</v>
      </c>
      <c r="F481" t="s">
        <v>31159</v>
      </c>
    </row>
    <row r="482" spans="1:6" ht="20.399999999999999">
      <c r="A482">
        <v>249</v>
      </c>
      <c r="B482" s="404">
        <v>171110117</v>
      </c>
      <c r="C482" s="415" t="str">
        <f t="shared" si="7"/>
        <v>Í1+*+È7@Î</v>
      </c>
      <c r="D482" s="403" t="s">
        <v>31160</v>
      </c>
      <c r="E482">
        <v>64800</v>
      </c>
      <c r="F482" t="s">
        <v>31161</v>
      </c>
    </row>
    <row r="483" spans="1:6" ht="20.399999999999999">
      <c r="A483">
        <v>405</v>
      </c>
      <c r="B483" s="404">
        <v>171116576</v>
      </c>
      <c r="C483" s="415" t="str">
        <f t="shared" si="7"/>
        <v>Í1+0YÈ66Î</v>
      </c>
      <c r="D483" s="403" t="s">
        <v>31162</v>
      </c>
      <c r="E483">
        <v>20000</v>
      </c>
      <c r="F483" t="s">
        <v>31163</v>
      </c>
    </row>
    <row r="484" spans="1:6" ht="20.399999999999999">
      <c r="A484">
        <v>256</v>
      </c>
      <c r="B484"/>
      <c r="C484" s="415" t="e">
        <f t="shared" si="7"/>
        <v>#VALUE!</v>
      </c>
      <c r="D484" s="403" t="s">
        <v>31164</v>
      </c>
      <c r="E484">
        <v>15200</v>
      </c>
      <c r="F484" t="s">
        <v>31165</v>
      </c>
    </row>
    <row r="485" spans="1:6" ht="20.399999999999999">
      <c r="A485">
        <v>40</v>
      </c>
      <c r="B485" s="404">
        <v>171112261</v>
      </c>
      <c r="C485" s="415" t="str">
        <f t="shared" si="7"/>
        <v>Í1+,:È1^Î</v>
      </c>
      <c r="D485" s="403" t="s">
        <v>31166</v>
      </c>
      <c r="E485">
        <v>40800</v>
      </c>
      <c r="F485" t="s">
        <v>31167</v>
      </c>
    </row>
    <row r="486" spans="1:6" ht="20.399999999999999">
      <c r="A486">
        <v>398</v>
      </c>
      <c r="B486" s="404">
        <v>171111411</v>
      </c>
      <c r="C486" s="415" t="str">
        <f t="shared" si="7"/>
        <v>Í1++IÈ10Î</v>
      </c>
      <c r="D486" s="403" t="s">
        <v>31168</v>
      </c>
      <c r="E486">
        <v>16800</v>
      </c>
      <c r="F486" t="s">
        <v>31169</v>
      </c>
    </row>
    <row r="487" spans="1:6" ht="20.399999999999999">
      <c r="A487">
        <v>247</v>
      </c>
      <c r="B487" s="404">
        <v>171115192</v>
      </c>
      <c r="C487" s="415" t="str">
        <f t="shared" si="7"/>
        <v>Í1+/3È2QÎ</v>
      </c>
      <c r="D487" s="403" t="s">
        <v>31170</v>
      </c>
      <c r="E487">
        <v>20000</v>
      </c>
      <c r="F487" t="s">
        <v>31171</v>
      </c>
    </row>
    <row r="488" spans="1:6" ht="20.399999999999999">
      <c r="A488">
        <v>65</v>
      </c>
      <c r="B488" s="404">
        <v>171116266</v>
      </c>
      <c r="C488" s="415" t="str">
        <f t="shared" si="7"/>
        <v>Í1+0:È6!Î</v>
      </c>
      <c r="D488" s="403" t="s">
        <v>31172</v>
      </c>
      <c r="E488">
        <v>12000</v>
      </c>
      <c r="F488" t="s">
        <v>31173</v>
      </c>
    </row>
    <row r="489" spans="1:6" ht="20.399999999999999">
      <c r="A489">
        <v>546</v>
      </c>
      <c r="B489"/>
      <c r="C489" s="415" t="e">
        <f t="shared" si="7"/>
        <v>#VALUE!</v>
      </c>
      <c r="D489" s="403" t="s">
        <v>31174</v>
      </c>
      <c r="E489">
        <v>20000</v>
      </c>
      <c r="F489" t="s">
        <v>31175</v>
      </c>
    </row>
    <row r="490" spans="1:6" ht="20.399999999999999">
      <c r="A490">
        <v>174</v>
      </c>
      <c r="B490" s="404">
        <v>171111653</v>
      </c>
      <c r="C490" s="415" t="str">
        <f t="shared" si="7"/>
        <v>Í1++aÈ35Î</v>
      </c>
      <c r="D490" s="403" t="s">
        <v>31176</v>
      </c>
      <c r="E490">
        <v>58400</v>
      </c>
      <c r="F490" t="s">
        <v>31177</v>
      </c>
    </row>
    <row r="491" spans="1:6" ht="20.399999999999999">
      <c r="A491">
        <v>43</v>
      </c>
      <c r="B491" s="404">
        <v>171113526</v>
      </c>
      <c r="C491" s="415" t="str">
        <f t="shared" si="7"/>
        <v>Í1+-TÈ6ÄÎ</v>
      </c>
      <c r="D491" s="403" t="s">
        <v>31178</v>
      </c>
      <c r="E491">
        <v>79200</v>
      </c>
      <c r="F491" t="s">
        <v>31179</v>
      </c>
    </row>
    <row r="492" spans="1:6" ht="20.399999999999999">
      <c r="A492">
        <v>344</v>
      </c>
      <c r="B492" s="404">
        <v>171116519</v>
      </c>
      <c r="C492" s="415" t="str">
        <f t="shared" si="7"/>
        <v>Í1+0SÈ90Î</v>
      </c>
      <c r="D492" s="403" t="s">
        <v>31180</v>
      </c>
      <c r="E492">
        <v>4700</v>
      </c>
      <c r="F492" t="s">
        <v>31181</v>
      </c>
    </row>
    <row r="493" spans="1:6" ht="20.399999999999999">
      <c r="A493">
        <v>27</v>
      </c>
      <c r="B493"/>
      <c r="C493" s="415" t="e">
        <f t="shared" si="7"/>
        <v>#VALUE!</v>
      </c>
      <c r="D493" s="403" t="s">
        <v>31182</v>
      </c>
      <c r="E493">
        <v>18400</v>
      </c>
      <c r="F493" t="s">
        <v>31183</v>
      </c>
    </row>
    <row r="494" spans="1:6" ht="20.399999999999999">
      <c r="A494">
        <v>28</v>
      </c>
      <c r="B494"/>
      <c r="C494" s="415" t="e">
        <f t="shared" si="7"/>
        <v>#VALUE!</v>
      </c>
      <c r="D494" s="403" t="s">
        <v>31184</v>
      </c>
      <c r="E494">
        <v>16800</v>
      </c>
      <c r="F494" t="s">
        <v>31185</v>
      </c>
    </row>
    <row r="495" spans="1:6" ht="20.399999999999999">
      <c r="A495">
        <v>590</v>
      </c>
      <c r="B495"/>
      <c r="C495" s="415" t="e">
        <f t="shared" si="7"/>
        <v>#VALUE!</v>
      </c>
      <c r="D495" s="403" t="s">
        <v>31186</v>
      </c>
      <c r="E495">
        <v>36000</v>
      </c>
      <c r="F495" t="s">
        <v>31187</v>
      </c>
    </row>
    <row r="496" spans="1:6" ht="20.399999999999999">
      <c r="A496">
        <v>533</v>
      </c>
      <c r="B496"/>
      <c r="C496" s="415" t="e">
        <f t="shared" si="7"/>
        <v>#VALUE!</v>
      </c>
      <c r="D496" s="403" t="s">
        <v>31188</v>
      </c>
      <c r="E496">
        <v>3400</v>
      </c>
      <c r="F496" t="s">
        <v>31189</v>
      </c>
    </row>
    <row r="497" spans="1:6" ht="20.399999999999999">
      <c r="A497">
        <v>90</v>
      </c>
      <c r="B497" s="404">
        <v>171112718</v>
      </c>
      <c r="C497" s="415" t="str">
        <f t="shared" si="7"/>
        <v>Í1+,gÈ8nÎ</v>
      </c>
      <c r="D497" s="403" t="s">
        <v>31190</v>
      </c>
      <c r="E497">
        <v>21600</v>
      </c>
      <c r="F497" t="s">
        <v>31191</v>
      </c>
    </row>
    <row r="498" spans="1:6" ht="20.399999999999999">
      <c r="A498">
        <v>322</v>
      </c>
      <c r="B498" s="404">
        <v>171108149</v>
      </c>
      <c r="C498" s="415" t="str">
        <f t="shared" si="7"/>
        <v>Í1+(.È9RÎ</v>
      </c>
      <c r="D498" s="403" t="s">
        <v>31192</v>
      </c>
      <c r="E498">
        <v>36000</v>
      </c>
      <c r="F498" t="s">
        <v>31193</v>
      </c>
    </row>
    <row r="499" spans="1:6" ht="20.399999999999999">
      <c r="A499">
        <v>94</v>
      </c>
      <c r="B499"/>
      <c r="C499" s="415" t="e">
        <f t="shared" si="7"/>
        <v>#VALUE!</v>
      </c>
      <c r="D499" s="403" t="s">
        <v>31194</v>
      </c>
      <c r="E499">
        <v>34400</v>
      </c>
      <c r="F499" t="s">
        <v>31195</v>
      </c>
    </row>
    <row r="500" spans="1:6" ht="20.399999999999999">
      <c r="A500">
        <v>74</v>
      </c>
      <c r="B500"/>
      <c r="C500" s="415" t="e">
        <f t="shared" si="7"/>
        <v>#VALUE!</v>
      </c>
      <c r="D500" s="403" t="s">
        <v>31196</v>
      </c>
      <c r="E500">
        <v>18400</v>
      </c>
      <c r="F500" t="s">
        <v>31197</v>
      </c>
    </row>
    <row r="501" spans="1:6" ht="20.399999999999999">
      <c r="A501">
        <v>416</v>
      </c>
      <c r="B501" s="404">
        <v>171113002</v>
      </c>
      <c r="C501" s="415" t="str">
        <f t="shared" si="7"/>
        <v>Í1+-ÂÈ2fÎ</v>
      </c>
      <c r="D501" s="403" t="s">
        <v>31198</v>
      </c>
      <c r="E501">
        <v>18400</v>
      </c>
      <c r="F501" t="s">
        <v>31199</v>
      </c>
    </row>
    <row r="502" spans="1:6" ht="20.399999999999999">
      <c r="A502">
        <v>88</v>
      </c>
      <c r="B502" s="404">
        <v>171115055</v>
      </c>
      <c r="C502" s="415" t="str">
        <f t="shared" si="7"/>
        <v>Í1+/%È5+Î</v>
      </c>
      <c r="D502" s="403" t="s">
        <v>31200</v>
      </c>
      <c r="E502">
        <v>7200</v>
      </c>
      <c r="F502" t="s">
        <v>31201</v>
      </c>
    </row>
    <row r="503" spans="1:6" ht="20.399999999999999">
      <c r="A503">
        <v>464</v>
      </c>
      <c r="B503" s="404">
        <v>171108606</v>
      </c>
      <c r="C503" s="415" t="str">
        <f t="shared" si="7"/>
        <v>Í1+(\È6*Î</v>
      </c>
      <c r="D503" s="403" t="s">
        <v>31202</v>
      </c>
      <c r="E503">
        <v>37600</v>
      </c>
      <c r="F503" t="s">
        <v>31203</v>
      </c>
    </row>
    <row r="504" spans="1:6" ht="20.399999999999999">
      <c r="A504">
        <v>25</v>
      </c>
      <c r="B504"/>
      <c r="C504" s="415" t="e">
        <f t="shared" si="7"/>
        <v>#VALUE!</v>
      </c>
      <c r="D504" s="403" t="s">
        <v>31204</v>
      </c>
      <c r="E504">
        <v>20000</v>
      </c>
      <c r="F504" t="s">
        <v>31205</v>
      </c>
    </row>
    <row r="505" spans="1:6" ht="20.399999999999999">
      <c r="A505">
        <v>345</v>
      </c>
      <c r="B505" s="404">
        <v>171108498</v>
      </c>
      <c r="C505" s="415" t="str">
        <f t="shared" si="7"/>
        <v>Í1+(QÈ8qÎ</v>
      </c>
      <c r="D505" s="403" t="s">
        <v>31206</v>
      </c>
      <c r="E505">
        <v>21600</v>
      </c>
      <c r="F505" t="s">
        <v>31207</v>
      </c>
    </row>
    <row r="506" spans="1:6" ht="20.399999999999999">
      <c r="A506">
        <v>325</v>
      </c>
      <c r="B506" s="404">
        <v>171113439</v>
      </c>
      <c r="C506" s="415" t="str">
        <f t="shared" si="7"/>
        <v>Í1+-KÈ9nÎ</v>
      </c>
      <c r="D506" s="403" t="s">
        <v>31208</v>
      </c>
      <c r="E506">
        <v>21600</v>
      </c>
      <c r="F506" t="s">
        <v>31209</v>
      </c>
    </row>
    <row r="507" spans="1:6" ht="20.399999999999999">
      <c r="A507">
        <v>138</v>
      </c>
      <c r="B507" s="404">
        <v>171113300</v>
      </c>
      <c r="C507" s="415" t="str">
        <f t="shared" si="7"/>
        <v>Í1+-&gt;È0kÎ</v>
      </c>
      <c r="D507" s="403" t="s">
        <v>31210</v>
      </c>
      <c r="E507">
        <v>40800</v>
      </c>
      <c r="F507" t="s">
        <v>31211</v>
      </c>
    </row>
    <row r="508" spans="1:6" ht="20.399999999999999">
      <c r="A508">
        <v>66</v>
      </c>
      <c r="B508" s="404">
        <v>171112698</v>
      </c>
      <c r="C508" s="415" t="str">
        <f t="shared" si="7"/>
        <v>Í1+,eÈ8fÎ</v>
      </c>
      <c r="D508" s="403" t="s">
        <v>31212</v>
      </c>
      <c r="E508">
        <v>3400</v>
      </c>
      <c r="F508" t="s">
        <v>31213</v>
      </c>
    </row>
    <row r="509" spans="1:6" ht="20.399999999999999">
      <c r="A509">
        <v>436</v>
      </c>
      <c r="B509" s="404">
        <v>171113020</v>
      </c>
      <c r="C509" s="415" t="str">
        <f t="shared" si="7"/>
        <v>Í1+-"È0bÎ</v>
      </c>
      <c r="D509" s="403" t="s">
        <v>31214</v>
      </c>
      <c r="E509">
        <v>7200</v>
      </c>
      <c r="F509" t="s">
        <v>31215</v>
      </c>
    </row>
    <row r="510" spans="1:6" ht="20.399999999999999">
      <c r="A510">
        <v>122</v>
      </c>
      <c r="B510"/>
      <c r="C510" s="415" t="e">
        <f t="shared" si="7"/>
        <v>#VALUE!</v>
      </c>
      <c r="D510" s="403" t="s">
        <v>31216</v>
      </c>
      <c r="E510">
        <v>4700</v>
      </c>
      <c r="F510" t="s">
        <v>30320</v>
      </c>
    </row>
    <row r="511" spans="1:6" ht="20.399999999999999">
      <c r="A511">
        <v>359</v>
      </c>
      <c r="B511" s="404">
        <v>171115678</v>
      </c>
      <c r="C511" s="415" t="str">
        <f t="shared" si="7"/>
        <v>Í1+/cÈ8gÎ</v>
      </c>
      <c r="D511" s="403" t="s">
        <v>31217</v>
      </c>
      <c r="E511">
        <v>21600</v>
      </c>
      <c r="F511" t="s">
        <v>31218</v>
      </c>
    </row>
    <row r="512" spans="1:6" ht="20.399999999999999">
      <c r="A512">
        <v>316</v>
      </c>
      <c r="B512" s="404">
        <v>171116494</v>
      </c>
      <c r="C512" s="415" t="str">
        <f t="shared" si="7"/>
        <v>Í1+0QÈ4qÎ</v>
      </c>
      <c r="D512" s="403" t="s">
        <v>31219</v>
      </c>
      <c r="E512">
        <v>10400</v>
      </c>
      <c r="F512" t="s">
        <v>31220</v>
      </c>
    </row>
    <row r="513" spans="1:6" ht="20.399999999999999">
      <c r="A513">
        <v>321</v>
      </c>
      <c r="B513" s="404">
        <v>171116498</v>
      </c>
      <c r="C513" s="415" t="str">
        <f t="shared" si="7"/>
        <v>Í1+0QÈ8"Î</v>
      </c>
      <c r="D513" s="403" t="s">
        <v>31221</v>
      </c>
      <c r="E513">
        <v>4700</v>
      </c>
      <c r="F513" t="s">
        <v>31222</v>
      </c>
    </row>
    <row r="514" spans="1:6" ht="20.399999999999999">
      <c r="A514">
        <v>322</v>
      </c>
      <c r="B514" s="404">
        <v>171116499</v>
      </c>
      <c r="C514" s="415" t="str">
        <f t="shared" si="7"/>
        <v>Í1+0QÈ9(Î</v>
      </c>
      <c r="D514" s="403" t="s">
        <v>31223</v>
      </c>
      <c r="E514">
        <v>10400</v>
      </c>
      <c r="F514" t="s">
        <v>31224</v>
      </c>
    </row>
    <row r="515" spans="1:6" ht="20.399999999999999">
      <c r="A515">
        <v>357</v>
      </c>
      <c r="B515" s="404">
        <v>171108510</v>
      </c>
      <c r="C515" s="415" t="str">
        <f t="shared" ref="C515:C578" si="8">Code128(B515)</f>
        <v>Í1+(SÈ0IÎ</v>
      </c>
      <c r="D515" s="403" t="s">
        <v>31225</v>
      </c>
      <c r="E515">
        <v>28000</v>
      </c>
      <c r="F515" t="s">
        <v>31226</v>
      </c>
    </row>
    <row r="516" spans="1:6" ht="20.399999999999999">
      <c r="A516">
        <v>315</v>
      </c>
      <c r="B516" s="404">
        <v>171108473</v>
      </c>
      <c r="C516" s="415" t="str">
        <f t="shared" si="8"/>
        <v>Í1+(OÈ3KÎ</v>
      </c>
      <c r="D516" s="403" t="s">
        <v>31227</v>
      </c>
      <c r="E516">
        <v>26400</v>
      </c>
      <c r="F516" t="s">
        <v>31228</v>
      </c>
    </row>
    <row r="517" spans="1:6" ht="20.399999999999999">
      <c r="A517">
        <v>90</v>
      </c>
      <c r="B517"/>
      <c r="C517" s="415" t="e">
        <f t="shared" si="8"/>
        <v>#VALUE!</v>
      </c>
      <c r="D517" s="403" t="s">
        <v>31229</v>
      </c>
      <c r="E517">
        <v>12000</v>
      </c>
      <c r="F517" t="s">
        <v>31230</v>
      </c>
    </row>
    <row r="518" spans="1:6" ht="20.399999999999999">
      <c r="A518">
        <v>91</v>
      </c>
      <c r="B518"/>
      <c r="C518" s="415" t="e">
        <f t="shared" si="8"/>
        <v>#VALUE!</v>
      </c>
      <c r="D518" s="403" t="s">
        <v>31231</v>
      </c>
      <c r="E518">
        <v>15200</v>
      </c>
      <c r="F518" t="s">
        <v>31232</v>
      </c>
    </row>
    <row r="519" spans="1:6" ht="20.399999999999999">
      <c r="A519">
        <v>235</v>
      </c>
      <c r="B519" s="404">
        <v>171112847</v>
      </c>
      <c r="C519" s="415" t="str">
        <f t="shared" si="8"/>
        <v>Í1+,tÈ75Î</v>
      </c>
      <c r="D519" s="403" t="s">
        <v>31233</v>
      </c>
      <c r="E519">
        <v>15200</v>
      </c>
      <c r="F519" t="s">
        <v>31234</v>
      </c>
    </row>
    <row r="520" spans="1:6" ht="20.399999999999999">
      <c r="A520">
        <v>248</v>
      </c>
      <c r="B520"/>
      <c r="C520" s="415" t="e">
        <f t="shared" si="8"/>
        <v>#VALUE!</v>
      </c>
      <c r="D520" s="403" t="s">
        <v>31235</v>
      </c>
      <c r="E520">
        <v>4700</v>
      </c>
      <c r="F520" t="s">
        <v>31236</v>
      </c>
    </row>
    <row r="521" spans="1:6" ht="20.399999999999999">
      <c r="A521">
        <v>224</v>
      </c>
      <c r="B521" s="404">
        <v>171111682</v>
      </c>
      <c r="C521" s="415" t="str">
        <f t="shared" si="8"/>
        <v>Í1++dÈ2;Î</v>
      </c>
      <c r="D521" s="403" t="s">
        <v>31237</v>
      </c>
      <c r="E521">
        <v>44000</v>
      </c>
      <c r="F521" t="s">
        <v>31238</v>
      </c>
    </row>
    <row r="522" spans="1:6" ht="20.399999999999999">
      <c r="A522">
        <v>418</v>
      </c>
      <c r="B522" s="404">
        <v>171113469</v>
      </c>
      <c r="C522" s="415" t="str">
        <f t="shared" si="8"/>
        <v>Í1+-NÈ9zÎ</v>
      </c>
      <c r="D522" s="403" t="s">
        <v>19668</v>
      </c>
      <c r="E522">
        <v>40800</v>
      </c>
      <c r="F522" t="s">
        <v>31239</v>
      </c>
    </row>
    <row r="523" spans="1:6" ht="20.399999999999999">
      <c r="A523">
        <v>219</v>
      </c>
      <c r="B523" s="404">
        <v>171113238</v>
      </c>
      <c r="C523" s="415" t="str">
        <f t="shared" si="8"/>
        <v>Í1+-7È8ÃÎ</v>
      </c>
      <c r="D523" s="403" t="s">
        <v>31240</v>
      </c>
      <c r="E523">
        <v>24800</v>
      </c>
      <c r="F523" t="s">
        <v>31241</v>
      </c>
    </row>
    <row r="524" spans="1:6" ht="20.399999999999999">
      <c r="A524">
        <v>318</v>
      </c>
      <c r="B524" s="404">
        <v>171113309</v>
      </c>
      <c r="C524" s="415" t="str">
        <f t="shared" si="8"/>
        <v>Í1+-&gt;È9:Î</v>
      </c>
      <c r="D524" s="403" t="s">
        <v>31242</v>
      </c>
      <c r="E524">
        <v>16800</v>
      </c>
      <c r="F524" t="s">
        <v>31243</v>
      </c>
    </row>
    <row r="525" spans="1:6" ht="20.399999999999999">
      <c r="A525">
        <v>116</v>
      </c>
      <c r="B525" s="404">
        <v>171116312</v>
      </c>
      <c r="C525" s="415" t="str">
        <f t="shared" si="8"/>
        <v>Í1+0?È2ÈÎ</v>
      </c>
      <c r="D525" s="403" t="s">
        <v>21945</v>
      </c>
      <c r="E525">
        <v>18400</v>
      </c>
      <c r="F525" t="s">
        <v>31244</v>
      </c>
    </row>
    <row r="526" spans="1:6" ht="20.399999999999999">
      <c r="A526">
        <v>311</v>
      </c>
      <c r="B526" s="404">
        <v>171116490</v>
      </c>
      <c r="C526" s="415" t="str">
        <f t="shared" si="8"/>
        <v>Í1+0QÈ0YÎ</v>
      </c>
      <c r="D526" s="403" t="s">
        <v>31245</v>
      </c>
      <c r="E526">
        <v>10400</v>
      </c>
      <c r="F526" t="s">
        <v>31246</v>
      </c>
    </row>
    <row r="527" spans="1:6" ht="20.399999999999999">
      <c r="A527">
        <v>71</v>
      </c>
      <c r="B527" s="404">
        <v>171115428</v>
      </c>
      <c r="C527" s="415" t="str">
        <f t="shared" si="8"/>
        <v>Í1+/JÈ8jÎ</v>
      </c>
      <c r="D527" s="403" t="s">
        <v>31247</v>
      </c>
      <c r="E527">
        <v>15200</v>
      </c>
      <c r="F527" t="s">
        <v>31248</v>
      </c>
    </row>
    <row r="528" spans="1:6" ht="20.399999999999999">
      <c r="A528">
        <v>34</v>
      </c>
      <c r="B528" s="404">
        <v>171118859</v>
      </c>
      <c r="C528" s="415" t="str">
        <f t="shared" si="8"/>
        <v>Í1+2uÈ9WÎ</v>
      </c>
      <c r="D528" s="403" t="s">
        <v>31249</v>
      </c>
      <c r="E528">
        <v>21600</v>
      </c>
      <c r="F528" t="s">
        <v>31250</v>
      </c>
    </row>
    <row r="529" spans="1:6" ht="20.399999999999999">
      <c r="A529">
        <v>173</v>
      </c>
      <c r="B529" s="404">
        <v>171108253</v>
      </c>
      <c r="C529" s="415" t="str">
        <f t="shared" si="8"/>
        <v>Í1+(9È3ZÎ</v>
      </c>
      <c r="D529" s="403" t="s">
        <v>31251</v>
      </c>
      <c r="E529">
        <v>42400</v>
      </c>
      <c r="F529" t="s">
        <v>31252</v>
      </c>
    </row>
    <row r="530" spans="1:6" ht="20.399999999999999">
      <c r="A530">
        <v>329</v>
      </c>
      <c r="B530" s="404">
        <v>171116505</v>
      </c>
      <c r="C530" s="415" t="str">
        <f t="shared" si="8"/>
        <v>Í1+0RÈ5{Î</v>
      </c>
      <c r="D530" s="403" t="s">
        <v>31253</v>
      </c>
      <c r="E530">
        <v>16800</v>
      </c>
      <c r="F530" t="s">
        <v>31254</v>
      </c>
    </row>
    <row r="531" spans="1:6" ht="20.399999999999999">
      <c r="A531">
        <v>143</v>
      </c>
      <c r="B531" s="404">
        <v>171116338</v>
      </c>
      <c r="C531" s="415" t="str">
        <f t="shared" si="8"/>
        <v>Í1+0AÈ8IÎ</v>
      </c>
      <c r="D531" s="403" t="s">
        <v>5855</v>
      </c>
      <c r="E531">
        <v>23200</v>
      </c>
      <c r="F531" t="s">
        <v>31255</v>
      </c>
    </row>
    <row r="532" spans="1:6" ht="20.399999999999999">
      <c r="A532">
        <v>133</v>
      </c>
      <c r="B532" s="404">
        <v>171116329</v>
      </c>
      <c r="C532" s="415" t="str">
        <f t="shared" si="8"/>
        <v>Í1+0@È9KÎ</v>
      </c>
      <c r="D532" s="403" t="s">
        <v>31256</v>
      </c>
      <c r="E532">
        <v>7200</v>
      </c>
      <c r="F532" t="s">
        <v>31257</v>
      </c>
    </row>
    <row r="533" spans="1:6" ht="20.399999999999999">
      <c r="A533">
        <v>470</v>
      </c>
      <c r="B533" s="404">
        <v>171113275</v>
      </c>
      <c r="C533" s="415" t="str">
        <f t="shared" si="8"/>
        <v>Í1+-;È5}Î</v>
      </c>
      <c r="D533" s="403" t="s">
        <v>31258</v>
      </c>
      <c r="E533">
        <v>64800</v>
      </c>
      <c r="F533" t="s">
        <v>31259</v>
      </c>
    </row>
    <row r="534" spans="1:6" ht="20.399999999999999">
      <c r="A534">
        <v>374</v>
      </c>
      <c r="B534" s="404">
        <v>171110172</v>
      </c>
      <c r="C534" s="415" t="str">
        <f t="shared" si="8"/>
        <v>Í1+*1È2:Î</v>
      </c>
      <c r="D534" s="403" t="s">
        <v>31260</v>
      </c>
      <c r="E534">
        <v>44000</v>
      </c>
      <c r="F534" t="s">
        <v>31261</v>
      </c>
    </row>
    <row r="535" spans="1:6" ht="20.399999999999999">
      <c r="A535">
        <v>477</v>
      </c>
      <c r="B535" s="404">
        <v>171111664</v>
      </c>
      <c r="C535" s="415" t="str">
        <f t="shared" si="8"/>
        <v>Í1++bÈ4?Î</v>
      </c>
      <c r="D535" s="403" t="s">
        <v>31262</v>
      </c>
      <c r="E535">
        <v>58400</v>
      </c>
      <c r="F535" t="s">
        <v>31263</v>
      </c>
    </row>
    <row r="536" spans="1:6" ht="20.399999999999999">
      <c r="A536">
        <v>345</v>
      </c>
      <c r="B536" s="404">
        <v>171111695</v>
      </c>
      <c r="C536" s="415" t="str">
        <f t="shared" si="8"/>
        <v>Í1++eÈ5QÎ</v>
      </c>
      <c r="D536" s="403" t="s">
        <v>31264</v>
      </c>
      <c r="E536">
        <v>23200</v>
      </c>
      <c r="F536" t="s">
        <v>31265</v>
      </c>
    </row>
    <row r="537" spans="1:6" ht="20.399999999999999">
      <c r="A537">
        <v>434</v>
      </c>
      <c r="B537" s="404">
        <v>171115329</v>
      </c>
      <c r="C537" s="415" t="str">
        <f t="shared" si="8"/>
        <v>Í1+/@È9HÎ</v>
      </c>
      <c r="D537" s="403" t="s">
        <v>19149</v>
      </c>
      <c r="E537">
        <v>12000</v>
      </c>
      <c r="F537" t="s">
        <v>31266</v>
      </c>
    </row>
    <row r="538" spans="1:6" ht="20.399999999999999">
      <c r="A538">
        <v>137</v>
      </c>
      <c r="B538" s="404">
        <v>171115099</v>
      </c>
      <c r="C538" s="415" t="str">
        <f t="shared" si="8"/>
        <v>Í1+/)È9SÎ</v>
      </c>
      <c r="D538" s="403" t="s">
        <v>31267</v>
      </c>
      <c r="E538">
        <v>7200</v>
      </c>
      <c r="F538" t="s">
        <v>31268</v>
      </c>
    </row>
    <row r="539" spans="1:6" ht="20.399999999999999">
      <c r="A539">
        <v>486</v>
      </c>
      <c r="B539"/>
      <c r="C539" s="415" t="e">
        <f t="shared" si="8"/>
        <v>#VALUE!</v>
      </c>
      <c r="D539" s="403" t="s">
        <v>31269</v>
      </c>
      <c r="E539">
        <v>40800</v>
      </c>
      <c r="F539" t="s">
        <v>31270</v>
      </c>
    </row>
    <row r="540" spans="1:6" ht="20.399999999999999">
      <c r="A540">
        <v>12</v>
      </c>
      <c r="B540"/>
      <c r="C540" s="415" t="e">
        <f t="shared" si="8"/>
        <v>#VALUE!</v>
      </c>
      <c r="D540" s="403" t="s">
        <v>31271</v>
      </c>
      <c r="E540">
        <v>42400</v>
      </c>
      <c r="F540" t="s">
        <v>31272</v>
      </c>
    </row>
    <row r="541" spans="1:6" ht="20.399999999999999">
      <c r="A541">
        <v>365</v>
      </c>
      <c r="B541" s="404">
        <v>171112643</v>
      </c>
      <c r="C541" s="415" t="str">
        <f t="shared" si="8"/>
        <v>Í1+,`È34Î</v>
      </c>
      <c r="D541" s="403" t="s">
        <v>31273</v>
      </c>
      <c r="E541">
        <v>23200</v>
      </c>
      <c r="F541" t="s">
        <v>31274</v>
      </c>
    </row>
    <row r="542" spans="1:6" ht="20.399999999999999">
      <c r="A542">
        <v>470</v>
      </c>
      <c r="B542" s="404">
        <v>171115357</v>
      </c>
      <c r="C542" s="415" t="str">
        <f t="shared" si="8"/>
        <v>Í1+/CÈ7HÎ</v>
      </c>
      <c r="D542" s="403" t="s">
        <v>31275</v>
      </c>
      <c r="E542">
        <v>2100</v>
      </c>
      <c r="F542" t="s">
        <v>31276</v>
      </c>
    </row>
    <row r="543" spans="1:6" ht="20.399999999999999">
      <c r="A543">
        <v>422</v>
      </c>
      <c r="B543" s="404">
        <v>171113229</v>
      </c>
      <c r="C543" s="415" t="str">
        <f t="shared" si="8"/>
        <v>Í1+-6È9ÅÎ</v>
      </c>
      <c r="D543" s="403" t="s">
        <v>31277</v>
      </c>
      <c r="E543">
        <v>4700</v>
      </c>
      <c r="F543" t="s">
        <v>31278</v>
      </c>
    </row>
    <row r="544" spans="1:6" ht="20.399999999999999">
      <c r="A544">
        <v>356</v>
      </c>
      <c r="B544" s="404">
        <v>171116531</v>
      </c>
      <c r="C544" s="415" t="str">
        <f t="shared" si="8"/>
        <v>Í1+0UÈ1oÎ</v>
      </c>
      <c r="D544" s="403" t="s">
        <v>31279</v>
      </c>
      <c r="E544">
        <v>4700</v>
      </c>
      <c r="F544" t="s">
        <v>31280</v>
      </c>
    </row>
    <row r="545" spans="1:6" ht="20.399999999999999">
      <c r="A545">
        <v>332</v>
      </c>
      <c r="B545" s="404">
        <v>171116507</v>
      </c>
      <c r="C545" s="415" t="str">
        <f t="shared" si="8"/>
        <v>Í1+0RÈ7ÂÎ</v>
      </c>
      <c r="D545" s="403" t="s">
        <v>19318</v>
      </c>
      <c r="E545">
        <v>4700</v>
      </c>
      <c r="F545" t="s">
        <v>31281</v>
      </c>
    </row>
    <row r="546" spans="1:6" ht="20.399999999999999">
      <c r="A546">
        <v>357</v>
      </c>
      <c r="B546" s="404">
        <v>171116532</v>
      </c>
      <c r="C546" s="415" t="str">
        <f t="shared" si="8"/>
        <v>Í1+0UÈ2uÎ</v>
      </c>
      <c r="D546" s="403" t="s">
        <v>31282</v>
      </c>
      <c r="E546">
        <v>16800</v>
      </c>
      <c r="F546" t="s">
        <v>31283</v>
      </c>
    </row>
    <row r="547" spans="1:6" ht="20.399999999999999">
      <c r="A547">
        <v>355</v>
      </c>
      <c r="B547" s="404">
        <v>171116530</v>
      </c>
      <c r="C547" s="415" t="str">
        <f t="shared" si="8"/>
        <v>Í1+0UÈ0iÎ</v>
      </c>
      <c r="D547" s="403" t="s">
        <v>31284</v>
      </c>
      <c r="E547">
        <v>10400</v>
      </c>
      <c r="F547" t="s">
        <v>31285</v>
      </c>
    </row>
    <row r="548" spans="1:6" ht="20.399999999999999">
      <c r="A548">
        <v>547</v>
      </c>
      <c r="B548"/>
      <c r="C548" s="415" t="e">
        <f t="shared" si="8"/>
        <v>#VALUE!</v>
      </c>
      <c r="D548" s="403" t="s">
        <v>8540</v>
      </c>
      <c r="E548">
        <v>29600</v>
      </c>
      <c r="F548" t="s">
        <v>31286</v>
      </c>
    </row>
    <row r="549" spans="1:6" ht="20.399999999999999">
      <c r="A549">
        <v>144</v>
      </c>
      <c r="B549" s="404">
        <v>171112763</v>
      </c>
      <c r="C549" s="415" t="str">
        <f t="shared" si="8"/>
        <v>Í1+,lÈ3dÎ</v>
      </c>
      <c r="D549" s="403" t="s">
        <v>31287</v>
      </c>
      <c r="E549">
        <v>10400</v>
      </c>
      <c r="F549" t="s">
        <v>31288</v>
      </c>
    </row>
    <row r="550" spans="1:6" ht="20.399999999999999">
      <c r="A550">
        <v>56</v>
      </c>
      <c r="B550" s="404">
        <v>171115025</v>
      </c>
      <c r="C550" s="415" t="str">
        <f t="shared" si="8"/>
        <v>Í1+/"È5ÊÎ</v>
      </c>
      <c r="D550" s="403" t="s">
        <v>31289</v>
      </c>
      <c r="E550">
        <v>13600</v>
      </c>
      <c r="F550" t="s">
        <v>31290</v>
      </c>
    </row>
    <row r="551" spans="1:6" ht="20.399999999999999">
      <c r="A551">
        <v>45</v>
      </c>
      <c r="B551" s="404">
        <v>171108205</v>
      </c>
      <c r="C551" s="415" t="str">
        <f t="shared" si="8"/>
        <v>Í1+(4È5RÎ</v>
      </c>
      <c r="D551" s="403" t="s">
        <v>31291</v>
      </c>
      <c r="E551">
        <v>21600</v>
      </c>
      <c r="F551" t="s">
        <v>31292</v>
      </c>
    </row>
    <row r="552" spans="1:6" ht="20.399999999999999">
      <c r="A552">
        <v>541</v>
      </c>
      <c r="B552"/>
      <c r="C552" s="415" t="e">
        <f t="shared" si="8"/>
        <v>#VALUE!</v>
      </c>
      <c r="D552" s="403" t="s">
        <v>31293</v>
      </c>
      <c r="E552">
        <v>10400</v>
      </c>
      <c r="F552" t="s">
        <v>31294</v>
      </c>
    </row>
    <row r="553" spans="1:6" ht="20.399999999999999">
      <c r="A553">
        <v>3</v>
      </c>
      <c r="B553" s="404">
        <v>171118834</v>
      </c>
      <c r="C553" s="415" t="str">
        <f t="shared" si="8"/>
        <v>Í1+2sÈ41Î</v>
      </c>
      <c r="D553" s="403" t="s">
        <v>31295</v>
      </c>
      <c r="E553">
        <v>42400</v>
      </c>
      <c r="F553" t="s">
        <v>31296</v>
      </c>
    </row>
    <row r="554" spans="1:6" ht="20.399999999999999">
      <c r="A554">
        <v>236</v>
      </c>
      <c r="B554" s="404">
        <v>171115569</v>
      </c>
      <c r="C554" s="415" t="str">
        <f t="shared" si="8"/>
        <v>Í1+/XÈ9AÎ</v>
      </c>
      <c r="D554" s="403" t="s">
        <v>31297</v>
      </c>
      <c r="E554">
        <v>12000</v>
      </c>
      <c r="F554" t="s">
        <v>31298</v>
      </c>
    </row>
    <row r="555" spans="1:6" ht="20.399999999999999">
      <c r="A555">
        <v>421</v>
      </c>
      <c r="B555"/>
      <c r="C555" s="415" t="e">
        <f t="shared" si="8"/>
        <v>#VALUE!</v>
      </c>
      <c r="D555" s="403" t="s">
        <v>31299</v>
      </c>
      <c r="E555">
        <v>7200</v>
      </c>
      <c r="F555" t="s">
        <v>31300</v>
      </c>
    </row>
    <row r="556" spans="1:6" ht="20.399999999999999">
      <c r="A556">
        <v>37</v>
      </c>
      <c r="B556" s="404">
        <v>171118861</v>
      </c>
      <c r="C556" s="415" t="str">
        <f t="shared" si="8"/>
        <v>Í1+2vÈ1+Î</v>
      </c>
      <c r="D556" s="403" t="s">
        <v>31301</v>
      </c>
      <c r="E556">
        <v>50400</v>
      </c>
      <c r="F556" t="s">
        <v>31302</v>
      </c>
    </row>
    <row r="557" spans="1:6" ht="20.399999999999999">
      <c r="A557">
        <v>501</v>
      </c>
      <c r="B557"/>
      <c r="C557" s="415" t="e">
        <f t="shared" si="8"/>
        <v>#VALUE!</v>
      </c>
      <c r="D557" s="403" t="s">
        <v>31303</v>
      </c>
      <c r="E557">
        <v>16800</v>
      </c>
      <c r="F557" t="s">
        <v>31304</v>
      </c>
    </row>
    <row r="558" spans="1:6" ht="20.399999999999999">
      <c r="A558">
        <v>50</v>
      </c>
      <c r="B558" s="404">
        <v>171118871</v>
      </c>
      <c r="C558" s="415" t="str">
        <f t="shared" si="8"/>
        <v>Í1+2wÈ1/Î</v>
      </c>
      <c r="D558" s="403" t="s">
        <v>31305</v>
      </c>
      <c r="E558">
        <v>116000</v>
      </c>
      <c r="F558" t="s">
        <v>31306</v>
      </c>
    </row>
    <row r="559" spans="1:6" ht="20.399999999999999">
      <c r="A559">
        <v>216</v>
      </c>
      <c r="B559" s="404">
        <v>171112828</v>
      </c>
      <c r="C559" s="415" t="str">
        <f t="shared" si="8"/>
        <v>Í1+,rÈ83Î</v>
      </c>
      <c r="D559" s="403" t="s">
        <v>31307</v>
      </c>
      <c r="E559">
        <v>13600</v>
      </c>
      <c r="F559" t="s">
        <v>31308</v>
      </c>
    </row>
    <row r="560" spans="1:6" ht="20.399999999999999">
      <c r="A560">
        <v>48</v>
      </c>
      <c r="B560"/>
      <c r="C560" s="415" t="e">
        <f t="shared" si="8"/>
        <v>#VALUE!</v>
      </c>
      <c r="D560" s="403" t="s">
        <v>31309</v>
      </c>
      <c r="E560">
        <v>8800</v>
      </c>
      <c r="F560" t="s">
        <v>31310</v>
      </c>
    </row>
    <row r="561" spans="1:6" ht="20.399999999999999">
      <c r="A561">
        <v>594</v>
      </c>
      <c r="B561"/>
      <c r="C561" s="415" t="e">
        <f t="shared" si="8"/>
        <v>#VALUE!</v>
      </c>
      <c r="D561" s="403" t="s">
        <v>31311</v>
      </c>
      <c r="E561">
        <v>4700</v>
      </c>
      <c r="F561" t="s">
        <v>31312</v>
      </c>
    </row>
    <row r="562" spans="1:6" ht="20.399999999999999">
      <c r="A562">
        <v>278</v>
      </c>
      <c r="B562" s="404">
        <v>171113234</v>
      </c>
      <c r="C562" s="415" t="str">
        <f t="shared" si="8"/>
        <v>Í1+-7È4gÎ</v>
      </c>
      <c r="D562" s="403" t="s">
        <v>9342</v>
      </c>
      <c r="E562">
        <v>3400</v>
      </c>
      <c r="F562" t="s">
        <v>31313</v>
      </c>
    </row>
    <row r="563" spans="1:6" ht="20.399999999999999">
      <c r="A563">
        <v>438</v>
      </c>
      <c r="B563"/>
      <c r="C563" s="415" t="e">
        <f t="shared" si="8"/>
        <v>#VALUE!</v>
      </c>
      <c r="D563" s="403" t="s">
        <v>13633</v>
      </c>
      <c r="E563">
        <v>160800</v>
      </c>
      <c r="F563" t="s">
        <v>31314</v>
      </c>
    </row>
    <row r="564" spans="1:6" ht="20.399999999999999">
      <c r="A564">
        <v>317</v>
      </c>
      <c r="B564" s="404">
        <v>171108142</v>
      </c>
      <c r="C564" s="415" t="str">
        <f t="shared" si="8"/>
        <v>Í1+(.È2(Î</v>
      </c>
      <c r="D564" s="403" t="s">
        <v>31315</v>
      </c>
      <c r="E564">
        <v>12000</v>
      </c>
      <c r="F564" t="s">
        <v>31316</v>
      </c>
    </row>
    <row r="565" spans="1:6" ht="20.399999999999999">
      <c r="A565">
        <v>171</v>
      </c>
      <c r="B565" s="404">
        <v>171113168</v>
      </c>
      <c r="C565" s="415" t="str">
        <f t="shared" si="8"/>
        <v>Í1+-0È8cÎ</v>
      </c>
      <c r="D565" s="403" t="s">
        <v>8788</v>
      </c>
      <c r="E565">
        <v>45600</v>
      </c>
      <c r="F565" t="s">
        <v>31317</v>
      </c>
    </row>
    <row r="566" spans="1:6" ht="20.399999999999999">
      <c r="A566">
        <v>163</v>
      </c>
      <c r="B566" s="404">
        <v>171109247</v>
      </c>
      <c r="C566" s="415" t="str">
        <f t="shared" si="8"/>
        <v>Í1+)8È7qÎ</v>
      </c>
      <c r="D566" s="403" t="s">
        <v>31318</v>
      </c>
      <c r="E566">
        <v>21600</v>
      </c>
      <c r="F566" t="s">
        <v>31319</v>
      </c>
    </row>
    <row r="567" spans="1:6" ht="20.399999999999999">
      <c r="A567">
        <v>458</v>
      </c>
      <c r="B567" s="404">
        <v>171109218</v>
      </c>
      <c r="C567" s="415" t="str">
        <f t="shared" si="8"/>
        <v>Í1+)5È8kÎ</v>
      </c>
      <c r="D567" s="403" t="s">
        <v>31320</v>
      </c>
      <c r="E567">
        <v>47200</v>
      </c>
      <c r="F567" t="s">
        <v>31321</v>
      </c>
    </row>
    <row r="568" spans="1:6" ht="20.399999999999999">
      <c r="A568">
        <v>51</v>
      </c>
      <c r="B568" s="404">
        <v>171118872</v>
      </c>
      <c r="C568" s="415" t="str">
        <f t="shared" si="8"/>
        <v>Í1+2wÈ25Î</v>
      </c>
      <c r="D568" s="403" t="s">
        <v>31322</v>
      </c>
      <c r="E568">
        <v>7200</v>
      </c>
      <c r="F568" t="s">
        <v>31323</v>
      </c>
    </row>
    <row r="569" spans="1:6" ht="20.399999999999999">
      <c r="A569">
        <v>393</v>
      </c>
      <c r="B569" s="404">
        <v>171108540</v>
      </c>
      <c r="C569" s="415" t="str">
        <f t="shared" si="8"/>
        <v>Í1+(VÈ0UÎ</v>
      </c>
      <c r="D569" s="403" t="s">
        <v>31324</v>
      </c>
      <c r="E569">
        <v>23200</v>
      </c>
      <c r="F569" t="s">
        <v>31325</v>
      </c>
    </row>
    <row r="570" spans="1:6" ht="20.399999999999999">
      <c r="A570">
        <v>75</v>
      </c>
      <c r="B570" s="404">
        <v>171116275</v>
      </c>
      <c r="C570" s="415" t="str">
        <f t="shared" si="8"/>
        <v>Í1+0;È5ÊÎ</v>
      </c>
      <c r="D570" s="403" t="s">
        <v>31326</v>
      </c>
      <c r="E570">
        <v>16800</v>
      </c>
      <c r="F570" t="s">
        <v>31327</v>
      </c>
    </row>
    <row r="571" spans="1:6" ht="20.399999999999999">
      <c r="A571">
        <v>385</v>
      </c>
      <c r="B571" s="404">
        <v>171112977</v>
      </c>
      <c r="C571" s="415" t="str">
        <f t="shared" si="8"/>
        <v>Í1+,ÅÈ7iÎ</v>
      </c>
      <c r="D571" s="403" t="s">
        <v>31328</v>
      </c>
      <c r="E571">
        <v>16800</v>
      </c>
      <c r="F571" t="s">
        <v>31329</v>
      </c>
    </row>
    <row r="572" spans="1:6" ht="20.399999999999999">
      <c r="A572">
        <v>386</v>
      </c>
      <c r="B572" s="404">
        <v>171112978</v>
      </c>
      <c r="C572" s="415" t="str">
        <f t="shared" si="8"/>
        <v>Í1+,ÅÈ8oÎ</v>
      </c>
      <c r="D572" s="403" t="s">
        <v>31330</v>
      </c>
      <c r="E572">
        <v>10400</v>
      </c>
      <c r="F572" t="s">
        <v>31331</v>
      </c>
    </row>
    <row r="573" spans="1:6" ht="20.399999999999999">
      <c r="A573">
        <v>207</v>
      </c>
      <c r="B573" s="404">
        <v>171113335</v>
      </c>
      <c r="C573" s="415" t="str">
        <f t="shared" si="8"/>
        <v>Í1+-AÈ5.Î</v>
      </c>
      <c r="D573" s="403" t="s">
        <v>31332</v>
      </c>
      <c r="E573">
        <v>4700</v>
      </c>
      <c r="F573" t="s">
        <v>31333</v>
      </c>
    </row>
    <row r="574" spans="1:6" ht="20.399999999999999">
      <c r="A574">
        <v>20</v>
      </c>
      <c r="B574" s="404">
        <v>171113347</v>
      </c>
      <c r="C574" s="415" t="str">
        <f t="shared" si="8"/>
        <v>Í1+-BÈ7&gt;Î</v>
      </c>
      <c r="D574" s="403" t="s">
        <v>31334</v>
      </c>
      <c r="E574">
        <v>23200</v>
      </c>
      <c r="F574" t="s">
        <v>31335</v>
      </c>
    </row>
    <row r="575" spans="1:6" ht="20.399999999999999">
      <c r="A575">
        <v>182</v>
      </c>
      <c r="B575" s="404">
        <v>171115142</v>
      </c>
      <c r="C575" s="415" t="str">
        <f t="shared" si="8"/>
        <v>Í1+/.È2=Î</v>
      </c>
      <c r="D575" s="403" t="s">
        <v>31336</v>
      </c>
      <c r="E575">
        <v>85600</v>
      </c>
      <c r="F575" t="s">
        <v>31337</v>
      </c>
    </row>
    <row r="576" spans="1:6" ht="20.399999999999999">
      <c r="A576">
        <v>261</v>
      </c>
      <c r="B576" s="404">
        <v>171112869</v>
      </c>
      <c r="C576" s="415" t="str">
        <f t="shared" si="8"/>
        <v>Í1+,vÈ9IÎ</v>
      </c>
      <c r="D576" s="403" t="s">
        <v>31338</v>
      </c>
      <c r="E576">
        <v>13600</v>
      </c>
      <c r="F576" t="s">
        <v>31339</v>
      </c>
    </row>
    <row r="577" spans="1:6" ht="20.399999999999999">
      <c r="A577">
        <v>516</v>
      </c>
      <c r="B577"/>
      <c r="C577" s="415" t="e">
        <f t="shared" si="8"/>
        <v>#VALUE!</v>
      </c>
      <c r="D577" s="403" t="s">
        <v>31340</v>
      </c>
      <c r="E577">
        <v>24800</v>
      </c>
      <c r="F577" t="s">
        <v>31341</v>
      </c>
    </row>
    <row r="578" spans="1:6" ht="20.399999999999999">
      <c r="A578">
        <v>428</v>
      </c>
      <c r="B578" s="404">
        <v>171113014</v>
      </c>
      <c r="C578" s="415" t="str">
        <f t="shared" si="8"/>
        <v>Í1+-!È4vÎ</v>
      </c>
      <c r="D578" s="403" t="s">
        <v>31342</v>
      </c>
      <c r="E578">
        <v>18400</v>
      </c>
      <c r="F578" t="s">
        <v>31343</v>
      </c>
    </row>
    <row r="579" spans="1:6" ht="20.399999999999999">
      <c r="A579">
        <v>175</v>
      </c>
      <c r="B579" s="404">
        <v>171109335</v>
      </c>
      <c r="C579" s="415" t="str">
        <f t="shared" ref="C579:C642" si="9">Code128(B579)</f>
        <v>Í1+)AÈ5"Î</v>
      </c>
      <c r="D579" s="403" t="s">
        <v>31344</v>
      </c>
      <c r="E579">
        <v>47200</v>
      </c>
      <c r="F579" t="s">
        <v>31345</v>
      </c>
    </row>
    <row r="580" spans="1:6" ht="20.399999999999999">
      <c r="A580">
        <v>544</v>
      </c>
      <c r="B580"/>
      <c r="C580" s="415" t="e">
        <f t="shared" si="9"/>
        <v>#VALUE!</v>
      </c>
      <c r="D580" s="403" t="s">
        <v>31346</v>
      </c>
      <c r="E580">
        <v>26400</v>
      </c>
      <c r="F580" t="s">
        <v>31347</v>
      </c>
    </row>
    <row r="581" spans="1:6" ht="20.399999999999999">
      <c r="A581">
        <v>266</v>
      </c>
      <c r="B581"/>
      <c r="C581" s="415" t="e">
        <f t="shared" si="9"/>
        <v>#VALUE!</v>
      </c>
      <c r="D581" s="403" t="s">
        <v>31348</v>
      </c>
      <c r="E581">
        <v>3400</v>
      </c>
      <c r="F581" t="s">
        <v>31349</v>
      </c>
    </row>
    <row r="582" spans="1:6" ht="20.399999999999999">
      <c r="A582">
        <v>398</v>
      </c>
      <c r="B582" s="404">
        <v>171116570</v>
      </c>
      <c r="C582" s="415" t="str">
        <f t="shared" si="9"/>
        <v>Í1+0YÈ0yÎ</v>
      </c>
      <c r="D582" s="403" t="s">
        <v>31350</v>
      </c>
      <c r="E582">
        <v>13600</v>
      </c>
      <c r="F582" t="s">
        <v>31351</v>
      </c>
    </row>
    <row r="583" spans="1:6" ht="20.399999999999999">
      <c r="A583">
        <v>242</v>
      </c>
      <c r="B583" s="404">
        <v>171113245</v>
      </c>
      <c r="C583" s="415" t="str">
        <f t="shared" si="9"/>
        <v>Í1+-8È5qÎ</v>
      </c>
      <c r="D583" s="403" t="s">
        <v>22069</v>
      </c>
      <c r="E583">
        <v>34400</v>
      </c>
      <c r="F583" t="s">
        <v>31352</v>
      </c>
    </row>
    <row r="584" spans="1:6" ht="20.399999999999999">
      <c r="A584">
        <v>544</v>
      </c>
      <c r="B584"/>
      <c r="C584" s="415" t="e">
        <f t="shared" si="9"/>
        <v>#VALUE!</v>
      </c>
      <c r="D584" s="403" t="s">
        <v>31353</v>
      </c>
      <c r="E584">
        <v>15200</v>
      </c>
      <c r="F584" t="s">
        <v>31354</v>
      </c>
    </row>
    <row r="585" spans="1:6" ht="20.399999999999999">
      <c r="A585">
        <v>180</v>
      </c>
      <c r="B585" s="404">
        <v>171113515</v>
      </c>
      <c r="C585" s="415" t="str">
        <f t="shared" si="9"/>
        <v>Í1+-SÈ5vÎ</v>
      </c>
      <c r="D585" s="403" t="s">
        <v>31355</v>
      </c>
      <c r="E585">
        <v>18400</v>
      </c>
      <c r="F585" t="s">
        <v>31356</v>
      </c>
    </row>
    <row r="586" spans="1:6" ht="20.399999999999999">
      <c r="A586">
        <v>9</v>
      </c>
      <c r="B586" s="404">
        <v>171118840</v>
      </c>
      <c r="C586" s="415" t="str">
        <f t="shared" si="9"/>
        <v>Í1+2tÈ0ÈÎ</v>
      </c>
      <c r="D586" s="403" t="s">
        <v>31357</v>
      </c>
      <c r="E586">
        <v>24800</v>
      </c>
      <c r="F586" t="s">
        <v>31358</v>
      </c>
    </row>
    <row r="587" spans="1:6" ht="20.399999999999999">
      <c r="A587">
        <v>215</v>
      </c>
      <c r="B587" s="404">
        <v>171115551</v>
      </c>
      <c r="C587" s="415" t="str">
        <f t="shared" si="9"/>
        <v>Í1+/WÈ1tÎ</v>
      </c>
      <c r="D587" s="403" t="s">
        <v>31359</v>
      </c>
      <c r="E587">
        <v>16800</v>
      </c>
      <c r="F587" t="s">
        <v>31360</v>
      </c>
    </row>
    <row r="588" spans="1:6" ht="20.399999999999999">
      <c r="A588">
        <v>442</v>
      </c>
      <c r="B588"/>
      <c r="C588" s="415" t="e">
        <f t="shared" si="9"/>
        <v>#VALUE!</v>
      </c>
      <c r="D588" s="403" t="s">
        <v>4021</v>
      </c>
      <c r="E588">
        <v>64800</v>
      </c>
      <c r="F588" t="s">
        <v>4022</v>
      </c>
    </row>
    <row r="589" spans="1:6" ht="20.399999999999999">
      <c r="A589">
        <v>305</v>
      </c>
      <c r="B589" s="404">
        <v>171109195</v>
      </c>
      <c r="C589" s="415" t="str">
        <f t="shared" si="9"/>
        <v>Í1+)3È5QÎ</v>
      </c>
      <c r="D589" s="403" t="s">
        <v>18466</v>
      </c>
      <c r="E589">
        <v>34400</v>
      </c>
      <c r="F589" t="s">
        <v>31361</v>
      </c>
    </row>
    <row r="590" spans="1:6" ht="20.399999999999999">
      <c r="A590">
        <v>472</v>
      </c>
      <c r="B590" s="404">
        <v>171113277</v>
      </c>
      <c r="C590" s="415" t="str">
        <f t="shared" si="9"/>
        <v>Í1+-;È7"Î</v>
      </c>
      <c r="D590" s="403" t="s">
        <v>31362</v>
      </c>
      <c r="E590">
        <v>23200</v>
      </c>
      <c r="F590" t="s">
        <v>31363</v>
      </c>
    </row>
    <row r="591" spans="1:6" ht="20.399999999999999">
      <c r="A591">
        <v>473</v>
      </c>
      <c r="B591" s="404">
        <v>171113278</v>
      </c>
      <c r="C591" s="415" t="str">
        <f t="shared" si="9"/>
        <v>Í1+-;È8(Î</v>
      </c>
      <c r="D591" s="403" t="s">
        <v>31364</v>
      </c>
      <c r="E591">
        <v>23200</v>
      </c>
      <c r="F591" t="s">
        <v>31365</v>
      </c>
    </row>
    <row r="592" spans="1:6" ht="20.399999999999999">
      <c r="A592">
        <v>356</v>
      </c>
      <c r="B592" s="404">
        <v>171110207</v>
      </c>
      <c r="C592" s="415" t="str">
        <f t="shared" si="9"/>
        <v>Í1+*4È7dÎ</v>
      </c>
      <c r="D592" s="403" t="s">
        <v>31366</v>
      </c>
      <c r="E592">
        <v>80800</v>
      </c>
      <c r="F592" t="s">
        <v>31367</v>
      </c>
    </row>
    <row r="593" spans="1:6" ht="20.399999999999999">
      <c r="A593">
        <v>156</v>
      </c>
      <c r="B593" s="404">
        <v>171113378</v>
      </c>
      <c r="C593" s="415" t="str">
        <f t="shared" si="9"/>
        <v>Í1+-EÈ8PÎ</v>
      </c>
      <c r="D593" s="403" t="s">
        <v>3373</v>
      </c>
      <c r="E593">
        <v>21600</v>
      </c>
      <c r="F593" t="s">
        <v>31368</v>
      </c>
    </row>
    <row r="594" spans="1:6" ht="20.399999999999999">
      <c r="A594">
        <v>363</v>
      </c>
      <c r="B594" s="404">
        <v>171112546</v>
      </c>
      <c r="C594" s="415" t="str">
        <f t="shared" si="9"/>
        <v>Í1+,VÈ6ÉÎ</v>
      </c>
      <c r="D594" s="403" t="s">
        <v>31369</v>
      </c>
      <c r="E594">
        <v>48800</v>
      </c>
      <c r="F594" t="s">
        <v>31370</v>
      </c>
    </row>
    <row r="595" spans="1:6" ht="20.399999999999999">
      <c r="A595">
        <v>38</v>
      </c>
      <c r="B595" s="404">
        <v>171112673</v>
      </c>
      <c r="C595" s="415" t="str">
        <f t="shared" si="9"/>
        <v>Í1+,cÈ3@Î</v>
      </c>
      <c r="D595" s="403" t="s">
        <v>31371</v>
      </c>
      <c r="E595">
        <v>18400</v>
      </c>
      <c r="F595" t="s">
        <v>31372</v>
      </c>
    </row>
    <row r="596" spans="1:6" ht="20.399999999999999">
      <c r="A596">
        <v>127</v>
      </c>
      <c r="B596" s="404">
        <v>171112750</v>
      </c>
      <c r="C596" s="415" t="str">
        <f t="shared" si="9"/>
        <v>Í1+,kÈ0NÎ</v>
      </c>
      <c r="D596" s="403" t="s">
        <v>31373</v>
      </c>
      <c r="E596">
        <v>15200</v>
      </c>
      <c r="F596" t="s">
        <v>31374</v>
      </c>
    </row>
    <row r="597" spans="1:6" ht="20.399999999999999">
      <c r="A597">
        <v>522</v>
      </c>
      <c r="B597"/>
      <c r="C597" s="415" t="e">
        <f t="shared" si="9"/>
        <v>#VALUE!</v>
      </c>
      <c r="D597" s="403" t="s">
        <v>7402</v>
      </c>
      <c r="E597">
        <v>50400</v>
      </c>
      <c r="F597" t="s">
        <v>7403</v>
      </c>
    </row>
    <row r="598" spans="1:6" ht="20.399999999999999">
      <c r="A598">
        <v>376</v>
      </c>
      <c r="B598"/>
      <c r="C598" s="415" t="e">
        <f t="shared" si="9"/>
        <v>#VALUE!</v>
      </c>
      <c r="D598" s="403" t="s">
        <v>31375</v>
      </c>
      <c r="E598">
        <v>8800</v>
      </c>
      <c r="F598" t="s">
        <v>31376</v>
      </c>
    </row>
    <row r="599" spans="1:6" ht="20.399999999999999">
      <c r="A599">
        <v>148</v>
      </c>
      <c r="B599" s="404">
        <v>171115492</v>
      </c>
      <c r="C599" s="415" t="str">
        <f t="shared" si="9"/>
        <v>Í1+/QÈ2bÎ</v>
      </c>
      <c r="D599" s="403" t="s">
        <v>31377</v>
      </c>
      <c r="E599">
        <v>47200</v>
      </c>
      <c r="F599" t="s">
        <v>31378</v>
      </c>
    </row>
    <row r="600" spans="1:6" ht="20.399999999999999">
      <c r="A600">
        <v>398</v>
      </c>
      <c r="B600" s="404">
        <v>171113522</v>
      </c>
      <c r="C600" s="415" t="str">
        <f t="shared" si="9"/>
        <v>Í1+-TÈ2hÎ</v>
      </c>
      <c r="D600" s="403" t="s">
        <v>31379</v>
      </c>
      <c r="E600">
        <v>20000</v>
      </c>
      <c r="F600" t="s">
        <v>31380</v>
      </c>
    </row>
    <row r="601" spans="1:6" ht="20.399999999999999">
      <c r="A601">
        <v>38</v>
      </c>
      <c r="B601"/>
      <c r="C601" s="415" t="e">
        <f t="shared" si="9"/>
        <v>#VALUE!</v>
      </c>
      <c r="D601" s="403" t="s">
        <v>31381</v>
      </c>
      <c r="E601">
        <v>16800</v>
      </c>
      <c r="F601" t="s">
        <v>31382</v>
      </c>
    </row>
    <row r="602" spans="1:6" ht="20.399999999999999">
      <c r="A602">
        <v>161</v>
      </c>
      <c r="B602" s="404">
        <v>171108249</v>
      </c>
      <c r="C602" s="415" t="str">
        <f t="shared" si="9"/>
        <v>Í1+(8È9zÎ</v>
      </c>
      <c r="D602" s="403" t="s">
        <v>31383</v>
      </c>
      <c r="E602">
        <v>4700</v>
      </c>
      <c r="F602" t="s">
        <v>31384</v>
      </c>
    </row>
    <row r="603" spans="1:6" ht="20.399999999999999">
      <c r="A603">
        <v>168</v>
      </c>
      <c r="B603" s="404">
        <v>171111536</v>
      </c>
      <c r="C603" s="415" t="str">
        <f t="shared" si="9"/>
        <v>Í1++UÈ6~Î</v>
      </c>
      <c r="D603" s="403" t="s">
        <v>8887</v>
      </c>
      <c r="E603">
        <v>32800</v>
      </c>
      <c r="F603" t="s">
        <v>31385</v>
      </c>
    </row>
    <row r="604" spans="1:6" ht="20.399999999999999">
      <c r="A604">
        <v>191</v>
      </c>
      <c r="B604" s="404">
        <v>171115529</v>
      </c>
      <c r="C604" s="415" t="str">
        <f t="shared" si="9"/>
        <v>Í1+/TÈ91Î</v>
      </c>
      <c r="D604" s="403" t="s">
        <v>31386</v>
      </c>
      <c r="E604">
        <v>12000</v>
      </c>
      <c r="F604" t="s">
        <v>31387</v>
      </c>
    </row>
    <row r="605" spans="1:6" ht="20.399999999999999">
      <c r="A605">
        <v>150</v>
      </c>
      <c r="B605" s="404">
        <v>171113259</v>
      </c>
      <c r="C605" s="415" t="str">
        <f t="shared" si="9"/>
        <v>Í1+-9È9&amp;Î</v>
      </c>
      <c r="D605" s="403" t="s">
        <v>31388</v>
      </c>
      <c r="E605">
        <v>29600</v>
      </c>
      <c r="F605" t="s">
        <v>31389</v>
      </c>
    </row>
    <row r="606" spans="1:6" ht="20.399999999999999">
      <c r="A606">
        <v>488</v>
      </c>
      <c r="B606"/>
      <c r="C606" s="415" t="e">
        <f t="shared" si="9"/>
        <v>#VALUE!</v>
      </c>
      <c r="D606" s="403" t="s">
        <v>31390</v>
      </c>
      <c r="E606">
        <v>18400</v>
      </c>
      <c r="F606" t="s">
        <v>31391</v>
      </c>
    </row>
    <row r="607" spans="1:6" ht="20.399999999999999">
      <c r="A607">
        <v>364</v>
      </c>
      <c r="B607" s="404">
        <v>171113177</v>
      </c>
      <c r="C607" s="415" t="str">
        <f t="shared" si="9"/>
        <v>Í1+-1È7aÎ</v>
      </c>
      <c r="D607" s="403" t="s">
        <v>31392</v>
      </c>
      <c r="E607">
        <v>15200</v>
      </c>
      <c r="F607" t="s">
        <v>31393</v>
      </c>
    </row>
    <row r="608" spans="1:6" ht="20.399999999999999">
      <c r="A608">
        <v>161</v>
      </c>
      <c r="B608" s="404">
        <v>171112779</v>
      </c>
      <c r="C608" s="415" t="str">
        <f t="shared" si="9"/>
        <v>Í1+,mÈ9%Î</v>
      </c>
      <c r="D608" s="403" t="s">
        <v>31394</v>
      </c>
      <c r="E608">
        <v>3400</v>
      </c>
      <c r="F608" t="s">
        <v>31395</v>
      </c>
    </row>
    <row r="609" spans="1:6" ht="20.399999999999999">
      <c r="A609">
        <v>231</v>
      </c>
      <c r="B609" s="404">
        <v>171116422</v>
      </c>
      <c r="C609" s="415" t="str">
        <f t="shared" si="9"/>
        <v>Í1+0JÈ2IÎ</v>
      </c>
      <c r="D609" s="403" t="s">
        <v>31396</v>
      </c>
      <c r="E609">
        <v>82400</v>
      </c>
      <c r="F609" t="s">
        <v>31397</v>
      </c>
    </row>
    <row r="610" spans="1:6" ht="20.399999999999999">
      <c r="A610">
        <v>182</v>
      </c>
      <c r="B610" s="404">
        <v>171111460</v>
      </c>
      <c r="C610" s="415" t="str">
        <f t="shared" si="9"/>
        <v>Í1++NÈ0&gt;Î</v>
      </c>
      <c r="D610" s="403" t="s">
        <v>31398</v>
      </c>
      <c r="E610">
        <v>39200</v>
      </c>
      <c r="F610" t="s">
        <v>31399</v>
      </c>
    </row>
    <row r="611" spans="1:6" ht="20.399999999999999">
      <c r="A611">
        <v>62</v>
      </c>
      <c r="B611"/>
      <c r="C611" s="415" t="e">
        <f t="shared" si="9"/>
        <v>#VALUE!</v>
      </c>
      <c r="D611" s="403" t="s">
        <v>31400</v>
      </c>
      <c r="E611">
        <v>18400</v>
      </c>
      <c r="F611" t="s">
        <v>31401</v>
      </c>
    </row>
    <row r="612" spans="1:6" ht="20.399999999999999">
      <c r="A612">
        <v>21</v>
      </c>
      <c r="B612" s="404">
        <v>171109261</v>
      </c>
      <c r="C612" s="415" t="str">
        <f t="shared" si="9"/>
        <v>Í1+):È1UÎ</v>
      </c>
      <c r="D612" s="403" t="s">
        <v>31402</v>
      </c>
      <c r="E612">
        <v>16800</v>
      </c>
      <c r="F612" t="s">
        <v>31403</v>
      </c>
    </row>
    <row r="613" spans="1:6" ht="20.399999999999999">
      <c r="A613">
        <v>496</v>
      </c>
      <c r="B613"/>
      <c r="C613" s="415" t="e">
        <f t="shared" si="9"/>
        <v>#VALUE!</v>
      </c>
      <c r="D613" s="403" t="s">
        <v>31404</v>
      </c>
      <c r="E613">
        <v>3400</v>
      </c>
      <c r="F613" t="s">
        <v>31405</v>
      </c>
    </row>
    <row r="614" spans="1:6" ht="20.399999999999999">
      <c r="A614">
        <v>388</v>
      </c>
      <c r="B614" s="404">
        <v>171116560</v>
      </c>
      <c r="C614" s="415" t="str">
        <f t="shared" si="9"/>
        <v>Í1+0XÈ0uÎ</v>
      </c>
      <c r="D614" s="403" t="s">
        <v>31406</v>
      </c>
      <c r="E614">
        <v>104800</v>
      </c>
      <c r="F614" t="s">
        <v>31407</v>
      </c>
    </row>
    <row r="615" spans="1:6" ht="20.399999999999999">
      <c r="A615">
        <v>16</v>
      </c>
      <c r="B615" s="404">
        <v>171113557</v>
      </c>
      <c r="C615" s="415" t="str">
        <f t="shared" si="9"/>
        <v>Í1+-WÈ7+Î</v>
      </c>
      <c r="D615" s="403" t="s">
        <v>31408</v>
      </c>
      <c r="E615">
        <v>34400</v>
      </c>
      <c r="F615" t="s">
        <v>31409</v>
      </c>
    </row>
    <row r="616" spans="1:6" ht="20.399999999999999">
      <c r="A616">
        <v>307</v>
      </c>
      <c r="B616" s="404">
        <v>171115630</v>
      </c>
      <c r="C616" s="415" t="str">
        <f t="shared" si="9"/>
        <v>Í1+/_È0'Î</v>
      </c>
      <c r="D616" s="403" t="s">
        <v>31410</v>
      </c>
      <c r="E616">
        <v>13600</v>
      </c>
      <c r="F616" t="s">
        <v>31411</v>
      </c>
    </row>
    <row r="617" spans="1:6" ht="20.399999999999999">
      <c r="A617">
        <v>560</v>
      </c>
      <c r="B617"/>
      <c r="C617" s="415" t="e">
        <f t="shared" si="9"/>
        <v>#VALUE!</v>
      </c>
      <c r="D617" s="403" t="s">
        <v>31412</v>
      </c>
      <c r="E617">
        <v>96800</v>
      </c>
      <c r="F617" t="s">
        <v>31413</v>
      </c>
    </row>
    <row r="618" spans="1:6" ht="20.399999999999999">
      <c r="A618">
        <v>291</v>
      </c>
      <c r="B618" s="404">
        <v>171116473</v>
      </c>
      <c r="C618" s="415" t="str">
        <f t="shared" si="9"/>
        <v>Í1+0OÈ3cÎ</v>
      </c>
      <c r="D618" s="403" t="s">
        <v>31414</v>
      </c>
      <c r="E618">
        <v>26400</v>
      </c>
      <c r="F618" t="s">
        <v>31415</v>
      </c>
    </row>
    <row r="619" spans="1:6" ht="20.399999999999999">
      <c r="A619">
        <v>288</v>
      </c>
      <c r="B619" s="404">
        <v>171110061</v>
      </c>
      <c r="C619" s="415" t="str">
        <f t="shared" si="9"/>
        <v>Í1+*&amp;È1oÎ</v>
      </c>
      <c r="D619" s="403" t="s">
        <v>31416</v>
      </c>
      <c r="E619">
        <v>37600</v>
      </c>
      <c r="F619" t="s">
        <v>31417</v>
      </c>
    </row>
    <row r="620" spans="1:6" ht="20.399999999999999">
      <c r="A620">
        <v>390</v>
      </c>
      <c r="B620" s="404">
        <v>171108537</v>
      </c>
      <c r="C620" s="415" t="str">
        <f t="shared" si="9"/>
        <v>Í1+(UÈ7{Î</v>
      </c>
      <c r="D620" s="403" t="s">
        <v>31418</v>
      </c>
      <c r="E620">
        <v>13600</v>
      </c>
      <c r="F620" t="s">
        <v>31419</v>
      </c>
    </row>
    <row r="621" spans="1:6" ht="20.399999999999999">
      <c r="A621">
        <v>140</v>
      </c>
      <c r="B621"/>
      <c r="C621" s="415" t="e">
        <f t="shared" si="9"/>
        <v>#VALUE!</v>
      </c>
      <c r="D621" s="403" t="s">
        <v>1502</v>
      </c>
      <c r="E621">
        <v>39200</v>
      </c>
      <c r="F621" t="s">
        <v>1503</v>
      </c>
    </row>
    <row r="622" spans="1:6" ht="20.399999999999999">
      <c r="A622">
        <v>471</v>
      </c>
      <c r="B622" s="404">
        <v>171113276</v>
      </c>
      <c r="C622" s="415" t="str">
        <f t="shared" si="9"/>
        <v>Í1+-;È6ÇÎ</v>
      </c>
      <c r="D622" s="403" t="s">
        <v>31420</v>
      </c>
      <c r="E622">
        <v>32800</v>
      </c>
      <c r="F622" t="s">
        <v>31421</v>
      </c>
    </row>
    <row r="623" spans="1:6" ht="20.399999999999999">
      <c r="A623">
        <v>61</v>
      </c>
      <c r="B623" s="404">
        <v>171115030</v>
      </c>
      <c r="C623" s="415" t="str">
        <f t="shared" si="9"/>
        <v>Í1+/#È0lÎ</v>
      </c>
      <c r="D623" s="403" t="s">
        <v>31422</v>
      </c>
      <c r="E623">
        <v>26400</v>
      </c>
      <c r="F623" t="s">
        <v>31423</v>
      </c>
    </row>
    <row r="624" spans="1:6" ht="20.399999999999999">
      <c r="A624">
        <v>48</v>
      </c>
      <c r="B624" s="404">
        <v>171107768</v>
      </c>
      <c r="C624" s="415" t="str">
        <f t="shared" si="9"/>
        <v>Í1+'lÈ8sÎ</v>
      </c>
      <c r="D624" s="403" t="s">
        <v>6246</v>
      </c>
      <c r="E624">
        <v>23200</v>
      </c>
      <c r="F624" t="s">
        <v>31424</v>
      </c>
    </row>
    <row r="625" spans="1:6" ht="20.399999999999999">
      <c r="A625">
        <v>23</v>
      </c>
      <c r="B625" s="404">
        <v>171111415</v>
      </c>
      <c r="C625" s="415" t="str">
        <f t="shared" si="9"/>
        <v>Í1++IÈ5HÎ</v>
      </c>
      <c r="D625" s="403" t="s">
        <v>31425</v>
      </c>
      <c r="E625">
        <v>69600</v>
      </c>
      <c r="F625" t="s">
        <v>31426</v>
      </c>
    </row>
    <row r="626" spans="1:6" ht="20.399999999999999">
      <c r="A626">
        <v>545</v>
      </c>
      <c r="B626"/>
      <c r="C626" s="415" t="e">
        <f t="shared" si="9"/>
        <v>#VALUE!</v>
      </c>
      <c r="D626" s="403" t="s">
        <v>31427</v>
      </c>
      <c r="E626">
        <v>34400</v>
      </c>
      <c r="F626" t="s">
        <v>31428</v>
      </c>
    </row>
    <row r="627" spans="1:6" ht="20.399999999999999">
      <c r="A627">
        <v>308</v>
      </c>
      <c r="B627" s="404">
        <v>171112912</v>
      </c>
      <c r="C627" s="415" t="str">
        <f t="shared" si="9"/>
        <v>Í1+,{È23Î</v>
      </c>
      <c r="D627" s="403" t="s">
        <v>21466</v>
      </c>
      <c r="E627">
        <v>69600</v>
      </c>
      <c r="F627" t="s">
        <v>31429</v>
      </c>
    </row>
    <row r="628" spans="1:6" ht="20.399999999999999">
      <c r="A628">
        <v>167</v>
      </c>
      <c r="B628"/>
      <c r="C628" s="415" t="e">
        <f t="shared" si="9"/>
        <v>#VALUE!</v>
      </c>
      <c r="D628" s="403" t="s">
        <v>31430</v>
      </c>
      <c r="E628">
        <v>16800</v>
      </c>
      <c r="F628" t="s">
        <v>31431</v>
      </c>
    </row>
    <row r="629" spans="1:6" ht="20.399999999999999">
      <c r="A629">
        <v>313</v>
      </c>
      <c r="B629" s="404">
        <v>171108140</v>
      </c>
      <c r="C629" s="415" t="str">
        <f t="shared" si="9"/>
        <v>Í1+(.È0ÇÎ</v>
      </c>
      <c r="D629" s="403" t="s">
        <v>31432</v>
      </c>
      <c r="E629">
        <v>48800</v>
      </c>
      <c r="F629" t="s">
        <v>31433</v>
      </c>
    </row>
    <row r="630" spans="1:6" ht="20.399999999999999">
      <c r="A630">
        <v>200</v>
      </c>
      <c r="B630" s="404">
        <v>171107896</v>
      </c>
      <c r="C630" s="415" t="str">
        <f t="shared" si="9"/>
        <v>Í1+'yÈ64Î</v>
      </c>
      <c r="D630" s="403" t="s">
        <v>31434</v>
      </c>
      <c r="E630">
        <v>71200</v>
      </c>
      <c r="F630" t="s">
        <v>31435</v>
      </c>
    </row>
    <row r="631" spans="1:6" ht="20.399999999999999">
      <c r="A631">
        <v>62</v>
      </c>
      <c r="B631" s="404">
        <v>171108273</v>
      </c>
      <c r="C631" s="415" t="str">
        <f t="shared" si="9"/>
        <v>Í1+(;È3bÎ</v>
      </c>
      <c r="D631" s="403" t="s">
        <v>31436</v>
      </c>
      <c r="E631">
        <v>44000</v>
      </c>
      <c r="F631" t="s">
        <v>31437</v>
      </c>
    </row>
    <row r="632" spans="1:6" ht="20.399999999999999">
      <c r="A632">
        <v>506</v>
      </c>
      <c r="B632"/>
      <c r="C632" s="415" t="e">
        <f t="shared" si="9"/>
        <v>#VALUE!</v>
      </c>
      <c r="D632" s="403" t="s">
        <v>31438</v>
      </c>
      <c r="E632">
        <v>68000</v>
      </c>
      <c r="F632" t="s">
        <v>31439</v>
      </c>
    </row>
    <row r="633" spans="1:6" ht="20.399999999999999">
      <c r="A633">
        <v>41</v>
      </c>
      <c r="B633" s="404">
        <v>171109415</v>
      </c>
      <c r="C633" s="415" t="str">
        <f t="shared" si="9"/>
        <v>Í1+)IÈ5BÎ</v>
      </c>
      <c r="D633" s="403" t="s">
        <v>31440</v>
      </c>
      <c r="E633">
        <v>7200</v>
      </c>
      <c r="F633" t="s">
        <v>31441</v>
      </c>
    </row>
    <row r="634" spans="1:6" ht="20.399999999999999">
      <c r="A634">
        <v>369</v>
      </c>
      <c r="B634" s="404">
        <v>171115686</v>
      </c>
      <c r="C634" s="415" t="str">
        <f t="shared" si="9"/>
        <v>Í1+/dÈ6_Î</v>
      </c>
      <c r="D634" s="403" t="s">
        <v>31442</v>
      </c>
      <c r="E634">
        <v>12000</v>
      </c>
      <c r="F634" t="s">
        <v>31443</v>
      </c>
    </row>
    <row r="635" spans="1:6" ht="20.399999999999999">
      <c r="A635">
        <v>440</v>
      </c>
      <c r="B635" s="404">
        <v>171108583</v>
      </c>
      <c r="C635" s="415" t="str">
        <f t="shared" si="9"/>
        <v>Í1+(ZÈ3wÎ</v>
      </c>
      <c r="D635" s="403" t="s">
        <v>31444</v>
      </c>
      <c r="E635">
        <v>40800</v>
      </c>
      <c r="F635" t="s">
        <v>31445</v>
      </c>
    </row>
    <row r="636" spans="1:6" ht="20.399999999999999">
      <c r="A636">
        <v>37</v>
      </c>
      <c r="B636"/>
      <c r="C636" s="415" t="e">
        <f t="shared" si="9"/>
        <v>#VALUE!</v>
      </c>
      <c r="D636" s="403" t="s">
        <v>31446</v>
      </c>
      <c r="E636">
        <v>24800</v>
      </c>
      <c r="F636" t="s">
        <v>31447</v>
      </c>
    </row>
    <row r="637" spans="1:6" ht="20.399999999999999">
      <c r="A637">
        <v>326</v>
      </c>
      <c r="B637" s="404">
        <v>171115647</v>
      </c>
      <c r="C637" s="415" t="str">
        <f t="shared" si="9"/>
        <v>Í1+/`È7UÎ</v>
      </c>
      <c r="D637" s="403" t="s">
        <v>31448</v>
      </c>
      <c r="E637">
        <v>16800</v>
      </c>
      <c r="F637" t="s">
        <v>31449</v>
      </c>
    </row>
    <row r="638" spans="1:6" ht="20.399999999999999">
      <c r="A638">
        <v>229</v>
      </c>
      <c r="B638" s="404">
        <v>171109444</v>
      </c>
      <c r="C638" s="415" t="str">
        <f t="shared" si="9"/>
        <v>Í1+)LÈ4HÎ</v>
      </c>
      <c r="D638" s="403" t="s">
        <v>4416</v>
      </c>
      <c r="E638">
        <v>63200</v>
      </c>
      <c r="F638" t="s">
        <v>31450</v>
      </c>
    </row>
    <row r="639" spans="1:6" ht="20.399999999999999">
      <c r="A639">
        <v>296</v>
      </c>
      <c r="B639" s="404">
        <v>171110051</v>
      </c>
      <c r="C639" s="415" t="str">
        <f t="shared" si="9"/>
        <v>Í1+*%È1kÎ</v>
      </c>
      <c r="D639" s="403" t="s">
        <v>31451</v>
      </c>
      <c r="E639">
        <v>103200</v>
      </c>
      <c r="F639" t="s">
        <v>31452</v>
      </c>
    </row>
    <row r="640" spans="1:6" ht="20.399999999999999">
      <c r="A640">
        <v>394</v>
      </c>
      <c r="B640" s="404">
        <v>171109375</v>
      </c>
      <c r="C640" s="415" t="str">
        <f t="shared" si="9"/>
        <v>Í1+)EÈ52Î</v>
      </c>
      <c r="D640" s="403" t="s">
        <v>31453</v>
      </c>
      <c r="E640">
        <v>108000</v>
      </c>
      <c r="F640" t="s">
        <v>31454</v>
      </c>
    </row>
    <row r="641" spans="1:6" ht="20.399999999999999">
      <c r="A641">
        <v>493</v>
      </c>
      <c r="B641"/>
      <c r="C641" s="415" t="e">
        <f t="shared" si="9"/>
        <v>#VALUE!</v>
      </c>
      <c r="D641" s="403" t="s">
        <v>31455</v>
      </c>
      <c r="E641">
        <v>24800</v>
      </c>
      <c r="F641" t="s">
        <v>31456</v>
      </c>
    </row>
    <row r="642" spans="1:6" ht="20.399999999999999">
      <c r="A642">
        <v>131</v>
      </c>
      <c r="B642" s="404">
        <v>171116327</v>
      </c>
      <c r="C642" s="415" t="str">
        <f t="shared" si="9"/>
        <v>Í1+0@È7?Î</v>
      </c>
      <c r="D642" s="403" t="s">
        <v>31457</v>
      </c>
      <c r="E642">
        <v>7200</v>
      </c>
      <c r="F642" t="s">
        <v>31458</v>
      </c>
    </row>
    <row r="643" spans="1:6" ht="20.399999999999999">
      <c r="A643">
        <v>6</v>
      </c>
      <c r="B643" s="404">
        <v>171112649</v>
      </c>
      <c r="C643" s="415" t="str">
        <f t="shared" ref="C643:C706" si="10">Code128(B643)</f>
        <v>Í1+,`È9XÎ</v>
      </c>
      <c r="D643" s="403" t="s">
        <v>31459</v>
      </c>
      <c r="E643">
        <v>82400</v>
      </c>
      <c r="F643" t="s">
        <v>31460</v>
      </c>
    </row>
    <row r="644" spans="1:6" ht="20.399999999999999">
      <c r="A644">
        <v>578</v>
      </c>
      <c r="B644"/>
      <c r="C644" s="415" t="e">
        <f t="shared" si="10"/>
        <v>#VALUE!</v>
      </c>
      <c r="D644" s="403" t="s">
        <v>31461</v>
      </c>
      <c r="E644">
        <v>23200</v>
      </c>
      <c r="F644" t="s">
        <v>31462</v>
      </c>
    </row>
    <row r="645" spans="1:6" ht="20.399999999999999">
      <c r="A645">
        <v>411</v>
      </c>
      <c r="B645" s="404">
        <v>171109268</v>
      </c>
      <c r="C645" s="415" t="str">
        <f t="shared" si="10"/>
        <v>Í1+):È8ÃÎ</v>
      </c>
      <c r="D645" s="403" t="s">
        <v>27377</v>
      </c>
      <c r="E645">
        <v>10400</v>
      </c>
      <c r="F645" t="s">
        <v>31463</v>
      </c>
    </row>
    <row r="646" spans="1:6" ht="20.399999999999999">
      <c r="A646">
        <v>532</v>
      </c>
      <c r="B646"/>
      <c r="C646" s="415" t="e">
        <f t="shared" si="10"/>
        <v>#VALUE!</v>
      </c>
      <c r="D646" s="403" t="s">
        <v>31464</v>
      </c>
      <c r="E646">
        <v>34400</v>
      </c>
      <c r="F646" t="s">
        <v>31465</v>
      </c>
    </row>
    <row r="647" spans="1:6" ht="20.399999999999999">
      <c r="A647">
        <v>169</v>
      </c>
      <c r="B647" s="404">
        <v>171112787</v>
      </c>
      <c r="C647" s="415" t="str">
        <f t="shared" si="10"/>
        <v>Í1+,nÈ7ÈÎ</v>
      </c>
      <c r="D647" s="403" t="s">
        <v>31466</v>
      </c>
      <c r="E647">
        <v>12000</v>
      </c>
      <c r="F647" t="s">
        <v>31467</v>
      </c>
    </row>
    <row r="648" spans="1:6" ht="20.399999999999999">
      <c r="A648">
        <v>168</v>
      </c>
      <c r="B648" s="404">
        <v>171112786</v>
      </c>
      <c r="C648" s="415" t="str">
        <f t="shared" si="10"/>
        <v>Í1+,nÈ6~Î</v>
      </c>
      <c r="D648" s="403" t="s">
        <v>31468</v>
      </c>
      <c r="E648">
        <v>7200</v>
      </c>
      <c r="F648" t="s">
        <v>31469</v>
      </c>
    </row>
    <row r="649" spans="1:6" ht="20.399999999999999">
      <c r="A649">
        <v>49</v>
      </c>
      <c r="B649"/>
      <c r="C649" s="415" t="e">
        <f t="shared" si="10"/>
        <v>#VALUE!</v>
      </c>
      <c r="D649" s="403" t="s">
        <v>31470</v>
      </c>
      <c r="E649">
        <v>28000</v>
      </c>
      <c r="F649" t="s">
        <v>31471</v>
      </c>
    </row>
    <row r="650" spans="1:6" ht="20.399999999999999">
      <c r="A650">
        <v>241</v>
      </c>
      <c r="B650" s="404">
        <v>171113244</v>
      </c>
      <c r="C650" s="415" t="str">
        <f t="shared" si="10"/>
        <v>Í1+-8È4kÎ</v>
      </c>
      <c r="D650" s="403" t="s">
        <v>31472</v>
      </c>
      <c r="E650">
        <v>10400</v>
      </c>
      <c r="F650" t="s">
        <v>31473</v>
      </c>
    </row>
    <row r="651" spans="1:6" ht="20.399999999999999">
      <c r="A651">
        <v>411</v>
      </c>
      <c r="B651" s="404">
        <v>171112591</v>
      </c>
      <c r="C651" s="415" t="str">
        <f t="shared" si="10"/>
        <v>Í1+,[È1{Î</v>
      </c>
      <c r="D651" s="403" t="s">
        <v>31474</v>
      </c>
      <c r="E651">
        <v>28000</v>
      </c>
      <c r="F651" t="s">
        <v>31475</v>
      </c>
    </row>
    <row r="652" spans="1:6" ht="20.399999999999999">
      <c r="A652">
        <v>65</v>
      </c>
      <c r="B652"/>
      <c r="C652" s="415" t="e">
        <f t="shared" si="10"/>
        <v>#VALUE!</v>
      </c>
      <c r="D652" s="403" t="s">
        <v>31476</v>
      </c>
      <c r="E652">
        <v>60000</v>
      </c>
      <c r="F652" t="s">
        <v>31477</v>
      </c>
    </row>
    <row r="653" spans="1:6" ht="20.399999999999999">
      <c r="A653">
        <v>544</v>
      </c>
      <c r="B653"/>
      <c r="C653" s="415" t="e">
        <f t="shared" si="10"/>
        <v>#VALUE!</v>
      </c>
      <c r="D653" s="403" t="s">
        <v>31478</v>
      </c>
      <c r="E653">
        <v>31200</v>
      </c>
      <c r="F653" t="s">
        <v>31479</v>
      </c>
    </row>
    <row r="654" spans="1:6" ht="20.399999999999999">
      <c r="A654">
        <v>558</v>
      </c>
      <c r="B654"/>
      <c r="C654" s="415" t="e">
        <f t="shared" si="10"/>
        <v>#VALUE!</v>
      </c>
      <c r="D654" s="403" t="s">
        <v>31480</v>
      </c>
      <c r="E654">
        <v>42400</v>
      </c>
      <c r="F654" t="s">
        <v>31481</v>
      </c>
    </row>
    <row r="655" spans="1:6" ht="20.399999999999999">
      <c r="A655">
        <v>222</v>
      </c>
      <c r="B655" s="404">
        <v>171115557</v>
      </c>
      <c r="C655" s="415" t="str">
        <f t="shared" si="10"/>
        <v>Í1+/WÈ71Î</v>
      </c>
      <c r="D655" s="403" t="s">
        <v>31482</v>
      </c>
      <c r="E655">
        <v>50400</v>
      </c>
      <c r="F655" t="s">
        <v>31483</v>
      </c>
    </row>
    <row r="656" spans="1:6" ht="20.399999999999999">
      <c r="A656">
        <v>131</v>
      </c>
      <c r="B656" s="404">
        <v>171107964</v>
      </c>
      <c r="C656" s="415" t="str">
        <f t="shared" si="10"/>
        <v>Í1+'ÄÈ4DÎ</v>
      </c>
      <c r="D656" s="403" t="s">
        <v>31484</v>
      </c>
      <c r="E656">
        <v>15200</v>
      </c>
      <c r="F656" t="s">
        <v>31485</v>
      </c>
    </row>
    <row r="657" spans="1:6" ht="20.399999999999999">
      <c r="A657">
        <v>330</v>
      </c>
      <c r="B657"/>
      <c r="C657" s="415" t="e">
        <f t="shared" si="10"/>
        <v>#VALUE!</v>
      </c>
      <c r="D657" s="403" t="s">
        <v>31486</v>
      </c>
      <c r="E657">
        <v>8800</v>
      </c>
      <c r="F657" t="s">
        <v>31487</v>
      </c>
    </row>
    <row r="658" spans="1:6" ht="20.399999999999999">
      <c r="A658">
        <v>593</v>
      </c>
      <c r="B658"/>
      <c r="C658" s="415" t="e">
        <f t="shared" si="10"/>
        <v>#VALUE!</v>
      </c>
      <c r="D658" s="403" t="s">
        <v>31488</v>
      </c>
      <c r="E658">
        <v>8800</v>
      </c>
      <c r="F658" t="s">
        <v>31489</v>
      </c>
    </row>
    <row r="659" spans="1:6" ht="20.399999999999999">
      <c r="A659">
        <v>555</v>
      </c>
      <c r="B659"/>
      <c r="C659" s="415" t="e">
        <f t="shared" si="10"/>
        <v>#VALUE!</v>
      </c>
      <c r="D659" s="403" t="s">
        <v>31490</v>
      </c>
      <c r="E659">
        <v>10400</v>
      </c>
      <c r="F659" t="s">
        <v>31491</v>
      </c>
    </row>
    <row r="660" spans="1:6" ht="20.399999999999999">
      <c r="A660">
        <v>377</v>
      </c>
      <c r="B660" s="404">
        <v>171113221</v>
      </c>
      <c r="C660" s="415" t="str">
        <f t="shared" si="10"/>
        <v>Í1+-6È1QÎ</v>
      </c>
      <c r="D660" s="403" t="s">
        <v>31492</v>
      </c>
      <c r="E660">
        <v>20000</v>
      </c>
      <c r="F660" t="s">
        <v>31493</v>
      </c>
    </row>
    <row r="661" spans="1:6" ht="20.399999999999999">
      <c r="A661">
        <v>432</v>
      </c>
      <c r="B661" s="404">
        <v>171113263</v>
      </c>
      <c r="C661" s="415" t="str">
        <f t="shared" si="10"/>
        <v>Í1+-:È3mÎ</v>
      </c>
      <c r="D661" s="403" t="s">
        <v>31494</v>
      </c>
      <c r="E661">
        <v>16800</v>
      </c>
      <c r="F661" t="s">
        <v>31495</v>
      </c>
    </row>
    <row r="662" spans="1:6" ht="20.399999999999999">
      <c r="A662">
        <v>170</v>
      </c>
      <c r="B662" s="404">
        <v>171112788</v>
      </c>
      <c r="C662" s="415" t="str">
        <f t="shared" si="10"/>
        <v>Í1+,nÈ8#Î</v>
      </c>
      <c r="D662" s="403" t="s">
        <v>31496</v>
      </c>
      <c r="E662">
        <v>4700</v>
      </c>
      <c r="F662" t="s">
        <v>31497</v>
      </c>
    </row>
    <row r="663" spans="1:6" ht="20.399999999999999">
      <c r="A663">
        <v>157</v>
      </c>
      <c r="B663" s="404">
        <v>171118958</v>
      </c>
      <c r="C663" s="415" t="str">
        <f t="shared" si="10"/>
        <v>Í1+2ÃÈ8yÎ</v>
      </c>
      <c r="D663" s="403" t="s">
        <v>31498</v>
      </c>
      <c r="E663">
        <v>12000</v>
      </c>
      <c r="F663" t="s">
        <v>31499</v>
      </c>
    </row>
    <row r="664" spans="1:6" ht="20.399999999999999">
      <c r="A664">
        <v>70</v>
      </c>
      <c r="B664"/>
      <c r="C664" s="415" t="e">
        <f t="shared" si="10"/>
        <v>#VALUE!</v>
      </c>
      <c r="D664" s="403" t="s">
        <v>31500</v>
      </c>
      <c r="E664">
        <v>15200</v>
      </c>
      <c r="F664" t="s">
        <v>31501</v>
      </c>
    </row>
    <row r="665" spans="1:6" ht="20.399999999999999">
      <c r="A665">
        <v>323</v>
      </c>
      <c r="B665"/>
      <c r="C665" s="415" t="e">
        <f t="shared" si="10"/>
        <v>#VALUE!</v>
      </c>
      <c r="D665" s="403" t="s">
        <v>31502</v>
      </c>
      <c r="E665">
        <v>4700</v>
      </c>
      <c r="F665" t="s">
        <v>31503</v>
      </c>
    </row>
    <row r="666" spans="1:6" ht="20.399999999999999">
      <c r="A666">
        <v>103</v>
      </c>
      <c r="B666" s="404">
        <v>171115453</v>
      </c>
      <c r="C666" s="415" t="str">
        <f t="shared" si="10"/>
        <v>Í1+/MÈ3XÎ</v>
      </c>
      <c r="D666" s="403" t="s">
        <v>31504</v>
      </c>
      <c r="E666">
        <v>50400</v>
      </c>
      <c r="F666" t="s">
        <v>31505</v>
      </c>
    </row>
    <row r="667" spans="1:6" ht="20.399999999999999">
      <c r="A667">
        <v>262</v>
      </c>
      <c r="B667" s="404">
        <v>171115593</v>
      </c>
      <c r="C667" s="415" t="str">
        <f t="shared" si="10"/>
        <v>Í1+/[È3)Î</v>
      </c>
      <c r="D667" s="403" t="s">
        <v>31506</v>
      </c>
      <c r="E667">
        <v>12000</v>
      </c>
      <c r="F667" t="s">
        <v>31507</v>
      </c>
    </row>
    <row r="668" spans="1:6" ht="20.399999999999999">
      <c r="A668">
        <v>192</v>
      </c>
      <c r="B668"/>
      <c r="C668" s="415" t="e">
        <f t="shared" si="10"/>
        <v>#VALUE!</v>
      </c>
      <c r="D668" s="403" t="s">
        <v>31508</v>
      </c>
      <c r="E668">
        <v>519200</v>
      </c>
      <c r="F668" t="s">
        <v>31509</v>
      </c>
    </row>
    <row r="669" spans="1:6" ht="20.399999999999999">
      <c r="A669">
        <v>366</v>
      </c>
      <c r="B669" s="404">
        <v>171113204</v>
      </c>
      <c r="C669" s="415" t="str">
        <f t="shared" si="10"/>
        <v>Í1+-4È4[Î</v>
      </c>
      <c r="D669" s="403" t="s">
        <v>31510</v>
      </c>
      <c r="E669">
        <v>12000</v>
      </c>
      <c r="F669" t="s">
        <v>31511</v>
      </c>
    </row>
    <row r="670" spans="1:6" ht="20.399999999999999">
      <c r="A670">
        <v>483</v>
      </c>
      <c r="B670"/>
      <c r="C670" s="415" t="e">
        <f t="shared" si="10"/>
        <v>#VALUE!</v>
      </c>
      <c r="D670" s="403" t="s">
        <v>31512</v>
      </c>
      <c r="E670">
        <v>7200</v>
      </c>
      <c r="F670" t="s">
        <v>31513</v>
      </c>
    </row>
    <row r="671" spans="1:6" ht="20.399999999999999">
      <c r="A671">
        <v>484</v>
      </c>
      <c r="B671"/>
      <c r="C671" s="415" t="e">
        <f t="shared" si="10"/>
        <v>#VALUE!</v>
      </c>
      <c r="D671" s="403" t="s">
        <v>31514</v>
      </c>
      <c r="E671">
        <v>58400</v>
      </c>
      <c r="F671" t="s">
        <v>31515</v>
      </c>
    </row>
    <row r="672" spans="1:6" ht="20.399999999999999">
      <c r="A672">
        <v>222</v>
      </c>
      <c r="B672" s="404">
        <v>171111709</v>
      </c>
      <c r="C672" s="415" t="str">
        <f t="shared" si="10"/>
        <v>Í1++fÈ9mÎ</v>
      </c>
      <c r="D672" s="403" t="s">
        <v>31516</v>
      </c>
      <c r="E672">
        <v>32800</v>
      </c>
      <c r="F672" t="s">
        <v>31517</v>
      </c>
    </row>
    <row r="673" spans="1:6" ht="20.399999999999999">
      <c r="A673">
        <v>66</v>
      </c>
      <c r="B673" s="404">
        <v>171118887</v>
      </c>
      <c r="C673" s="415" t="str">
        <f t="shared" si="10"/>
        <v>Í1+2xÈ7WÎ</v>
      </c>
      <c r="D673" s="403" t="s">
        <v>31518</v>
      </c>
      <c r="E673">
        <v>8800</v>
      </c>
      <c r="F673" t="s">
        <v>31519</v>
      </c>
    </row>
    <row r="674" spans="1:6" ht="20.399999999999999">
      <c r="A674">
        <v>113</v>
      </c>
      <c r="B674" s="404">
        <v>171113330</v>
      </c>
      <c r="C674" s="415" t="str">
        <f t="shared" si="10"/>
        <v>Í1+-AÈ0wÎ</v>
      </c>
      <c r="D674" s="403" t="s">
        <v>31520</v>
      </c>
      <c r="E674">
        <v>7200</v>
      </c>
      <c r="F674" t="s">
        <v>31521</v>
      </c>
    </row>
    <row r="675" spans="1:6" ht="20.399999999999999">
      <c r="A675">
        <v>163</v>
      </c>
      <c r="B675" s="404">
        <v>171112781</v>
      </c>
      <c r="C675" s="415" t="str">
        <f t="shared" si="10"/>
        <v>Í1+,nÈ1`Î</v>
      </c>
      <c r="D675" s="403" t="s">
        <v>31522</v>
      </c>
      <c r="E675">
        <v>7200</v>
      </c>
      <c r="F675" t="s">
        <v>31523</v>
      </c>
    </row>
    <row r="676" spans="1:6" ht="20.399999999999999">
      <c r="A676">
        <v>479</v>
      </c>
      <c r="B676"/>
      <c r="C676" s="415" t="e">
        <f t="shared" si="10"/>
        <v>#VALUE!</v>
      </c>
      <c r="D676" s="403" t="s">
        <v>31524</v>
      </c>
      <c r="E676">
        <v>61600</v>
      </c>
      <c r="F676" t="s">
        <v>31525</v>
      </c>
    </row>
    <row r="677" spans="1:6" ht="20.399999999999999">
      <c r="A677">
        <v>124</v>
      </c>
      <c r="B677" s="404">
        <v>171115470</v>
      </c>
      <c r="C677" s="415" t="str">
        <f t="shared" si="10"/>
        <v>Í1+/OÈ0NÎ</v>
      </c>
      <c r="D677" s="403" t="s">
        <v>31526</v>
      </c>
      <c r="E677">
        <v>13600</v>
      </c>
      <c r="F677" t="s">
        <v>31527</v>
      </c>
    </row>
    <row r="678" spans="1:6" ht="20.399999999999999">
      <c r="A678">
        <v>9</v>
      </c>
      <c r="B678"/>
      <c r="C678" s="415" t="e">
        <f t="shared" si="10"/>
        <v>#VALUE!</v>
      </c>
      <c r="D678" s="403" t="s">
        <v>31528</v>
      </c>
      <c r="E678">
        <v>3400</v>
      </c>
      <c r="F678" t="s">
        <v>31529</v>
      </c>
    </row>
    <row r="679" spans="1:6" ht="20.399999999999999">
      <c r="A679">
        <v>109</v>
      </c>
      <c r="B679" s="404">
        <v>171111707</v>
      </c>
      <c r="C679" s="415" t="str">
        <f t="shared" si="10"/>
        <v>Í1++fÈ7aÎ</v>
      </c>
      <c r="D679" s="403" t="s">
        <v>902</v>
      </c>
      <c r="E679">
        <v>40800</v>
      </c>
      <c r="F679" t="s">
        <v>31530</v>
      </c>
    </row>
    <row r="680" spans="1:6" ht="20.399999999999999">
      <c r="A680">
        <v>301</v>
      </c>
      <c r="B680" s="404">
        <v>171115228</v>
      </c>
      <c r="C680" s="415" t="str">
        <f t="shared" si="10"/>
        <v>Í1+/6È8ÅÎ</v>
      </c>
      <c r="D680" s="403" t="s">
        <v>31531</v>
      </c>
      <c r="E680">
        <v>3400</v>
      </c>
      <c r="F680" t="s">
        <v>31532</v>
      </c>
    </row>
    <row r="681" spans="1:6" ht="20.399999999999999">
      <c r="A681">
        <v>436</v>
      </c>
      <c r="B681" s="404">
        <v>171115331</v>
      </c>
      <c r="C681" s="415" t="str">
        <f t="shared" si="10"/>
        <v>Í1+/AÈ1ÇÎ</v>
      </c>
      <c r="D681" s="403" t="s">
        <v>31533</v>
      </c>
      <c r="E681">
        <v>3400</v>
      </c>
      <c r="F681" t="s">
        <v>31534</v>
      </c>
    </row>
    <row r="682" spans="1:6" ht="20.399999999999999">
      <c r="A682">
        <v>206</v>
      </c>
      <c r="B682" s="404">
        <v>171111734</v>
      </c>
      <c r="C682" s="415" t="str">
        <f t="shared" si="10"/>
        <v>Í1++iÈ4[Î</v>
      </c>
      <c r="D682" s="403" t="s">
        <v>31535</v>
      </c>
      <c r="E682">
        <v>34400</v>
      </c>
      <c r="F682" t="s">
        <v>31536</v>
      </c>
    </row>
    <row r="683" spans="1:6" ht="20.399999999999999">
      <c r="A683">
        <v>246</v>
      </c>
      <c r="B683" s="404">
        <v>171115578</v>
      </c>
      <c r="C683" s="415" t="str">
        <f t="shared" si="10"/>
        <v>Í1+/YÈ8?Î</v>
      </c>
      <c r="D683" s="403" t="s">
        <v>31537</v>
      </c>
      <c r="E683">
        <v>8800</v>
      </c>
      <c r="F683" t="s">
        <v>31538</v>
      </c>
    </row>
    <row r="684" spans="1:6" ht="20.399999999999999">
      <c r="A684">
        <v>237</v>
      </c>
      <c r="B684" s="404">
        <v>171119028</v>
      </c>
      <c r="C684" s="415" t="str">
        <f t="shared" si="10"/>
        <v>Í1+3"È8=Î</v>
      </c>
      <c r="D684" s="403" t="s">
        <v>31539</v>
      </c>
      <c r="E684">
        <v>15200</v>
      </c>
      <c r="F684" t="s">
        <v>31540</v>
      </c>
    </row>
    <row r="685" spans="1:6" ht="20.399999999999999">
      <c r="A685">
        <v>328</v>
      </c>
      <c r="B685" s="404">
        <v>171113147</v>
      </c>
      <c r="C685" s="415" t="str">
        <f t="shared" si="10"/>
        <v>Í1+-.È7UÎ</v>
      </c>
      <c r="D685" s="403" t="s">
        <v>31541</v>
      </c>
      <c r="E685">
        <v>20000</v>
      </c>
      <c r="F685" t="s">
        <v>31542</v>
      </c>
    </row>
    <row r="686" spans="1:6" ht="20.399999999999999">
      <c r="A686">
        <v>205</v>
      </c>
      <c r="B686" s="404">
        <v>171116396</v>
      </c>
      <c r="C686" s="415" t="str">
        <f t="shared" si="10"/>
        <v>Í1+0GÈ6UÎ</v>
      </c>
      <c r="D686" s="403" t="s">
        <v>31543</v>
      </c>
      <c r="E686">
        <v>37600</v>
      </c>
      <c r="F686" t="s">
        <v>31544</v>
      </c>
    </row>
    <row r="687" spans="1:6" ht="20.399999999999999">
      <c r="A687">
        <v>100</v>
      </c>
      <c r="B687" s="404">
        <v>171112727</v>
      </c>
      <c r="C687" s="415" t="str">
        <f t="shared" si="10"/>
        <v>Í1+,hÈ7lÎ</v>
      </c>
      <c r="D687" s="403" t="s">
        <v>31545</v>
      </c>
      <c r="E687">
        <v>16800</v>
      </c>
      <c r="F687" t="s">
        <v>31546</v>
      </c>
    </row>
    <row r="688" spans="1:6" ht="20.399999999999999">
      <c r="A688">
        <v>290</v>
      </c>
      <c r="B688"/>
      <c r="C688" s="415" t="e">
        <f t="shared" si="10"/>
        <v>#VALUE!</v>
      </c>
      <c r="D688" s="403" t="s">
        <v>31547</v>
      </c>
      <c r="E688">
        <v>32800</v>
      </c>
      <c r="F688" t="s">
        <v>31548</v>
      </c>
    </row>
    <row r="689" spans="1:6" ht="20.399999999999999">
      <c r="A689">
        <v>158</v>
      </c>
      <c r="B689" s="404">
        <v>171112776</v>
      </c>
      <c r="C689" s="415" t="str">
        <f t="shared" si="10"/>
        <v>Í1+,mÈ6zÎ</v>
      </c>
      <c r="D689" s="403" t="s">
        <v>31549</v>
      </c>
      <c r="E689">
        <v>4700</v>
      </c>
      <c r="F689" t="s">
        <v>31550</v>
      </c>
    </row>
    <row r="690" spans="1:6" ht="20.399999999999999">
      <c r="A690">
        <v>307</v>
      </c>
      <c r="B690"/>
      <c r="C690" s="415" t="e">
        <f t="shared" si="10"/>
        <v>#VALUE!</v>
      </c>
      <c r="D690" s="403" t="s">
        <v>31551</v>
      </c>
      <c r="E690">
        <v>48800</v>
      </c>
      <c r="F690" t="s">
        <v>31552</v>
      </c>
    </row>
    <row r="691" spans="1:6" ht="20.399999999999999">
      <c r="A691">
        <v>543</v>
      </c>
      <c r="B691"/>
      <c r="C691" s="415" t="e">
        <f t="shared" si="10"/>
        <v>#VALUE!</v>
      </c>
      <c r="D691" s="403" t="s">
        <v>31553</v>
      </c>
      <c r="E691">
        <v>28000</v>
      </c>
      <c r="F691" t="s">
        <v>31554</v>
      </c>
    </row>
    <row r="692" spans="1:6" ht="20.399999999999999">
      <c r="A692">
        <v>286</v>
      </c>
      <c r="B692" s="404">
        <v>171110064</v>
      </c>
      <c r="C692" s="415" t="str">
        <f t="shared" si="10"/>
        <v>Í1+*&amp;È4ÅÎ</v>
      </c>
      <c r="D692" s="403" t="s">
        <v>31555</v>
      </c>
      <c r="E692">
        <v>7200</v>
      </c>
      <c r="F692" t="s">
        <v>31556</v>
      </c>
    </row>
    <row r="693" spans="1:6" ht="20.399999999999999">
      <c r="A693">
        <v>524</v>
      </c>
      <c r="B693"/>
      <c r="C693" s="415" t="e">
        <f t="shared" si="10"/>
        <v>#VALUE!</v>
      </c>
      <c r="D693" s="403" t="s">
        <v>31557</v>
      </c>
      <c r="E693">
        <v>16800</v>
      </c>
      <c r="F693" t="s">
        <v>31558</v>
      </c>
    </row>
    <row r="694" spans="1:6" ht="20.399999999999999">
      <c r="A694">
        <v>540</v>
      </c>
      <c r="B694"/>
      <c r="C694" s="415" t="e">
        <f t="shared" si="10"/>
        <v>#VALUE!</v>
      </c>
      <c r="D694" s="403" t="s">
        <v>31559</v>
      </c>
      <c r="E694">
        <v>50400</v>
      </c>
      <c r="F694" t="s">
        <v>31560</v>
      </c>
    </row>
    <row r="695" spans="1:6" ht="20.399999999999999">
      <c r="A695">
        <v>460</v>
      </c>
      <c r="B695" s="404">
        <v>171110048</v>
      </c>
      <c r="C695" s="415" t="str">
        <f t="shared" si="10"/>
        <v>Í1+*$È8*Î</v>
      </c>
      <c r="D695" s="403" t="s">
        <v>31561</v>
      </c>
      <c r="E695">
        <v>21600</v>
      </c>
      <c r="F695" t="s">
        <v>31562</v>
      </c>
    </row>
    <row r="696" spans="1:6" ht="20.399999999999999">
      <c r="A696">
        <v>424</v>
      </c>
      <c r="B696" s="404">
        <v>171113010</v>
      </c>
      <c r="C696" s="415" t="str">
        <f t="shared" si="10"/>
        <v>Í1+-!È0^Î</v>
      </c>
      <c r="D696" s="403" t="s">
        <v>31563</v>
      </c>
      <c r="E696">
        <v>2100</v>
      </c>
      <c r="F696" t="s">
        <v>31564</v>
      </c>
    </row>
    <row r="697" spans="1:6" ht="20.399999999999999">
      <c r="A697">
        <v>586</v>
      </c>
      <c r="B697"/>
      <c r="C697" s="415" t="e">
        <f t="shared" si="10"/>
        <v>#VALUE!</v>
      </c>
      <c r="D697" s="403" t="s">
        <v>31565</v>
      </c>
      <c r="E697">
        <v>16800</v>
      </c>
      <c r="F697" t="s">
        <v>31566</v>
      </c>
    </row>
    <row r="698" spans="1:6" ht="20.399999999999999">
      <c r="A698">
        <v>50</v>
      </c>
      <c r="B698"/>
      <c r="C698" s="415" t="e">
        <f t="shared" si="10"/>
        <v>#VALUE!</v>
      </c>
      <c r="D698" s="403" t="s">
        <v>31567</v>
      </c>
      <c r="E698">
        <v>8800</v>
      </c>
      <c r="F698" t="s">
        <v>31568</v>
      </c>
    </row>
    <row r="699" spans="1:6" ht="20.399999999999999">
      <c r="A699">
        <v>136</v>
      </c>
      <c r="B699" s="404">
        <v>171116331</v>
      </c>
      <c r="C699" s="415" t="str">
        <f t="shared" si="10"/>
        <v>Í1+0AÈ1ÊÎ</v>
      </c>
      <c r="D699" s="403" t="s">
        <v>31569</v>
      </c>
      <c r="E699">
        <v>10400</v>
      </c>
      <c r="F699" t="s">
        <v>31570</v>
      </c>
    </row>
    <row r="700" spans="1:6" ht="20.399999999999999">
      <c r="A700">
        <v>427</v>
      </c>
      <c r="B700" s="404">
        <v>171115735</v>
      </c>
      <c r="C700" s="415" t="str">
        <f t="shared" si="10"/>
        <v>Í1+/iÈ5mÎ</v>
      </c>
      <c r="D700" s="403" t="s">
        <v>31571</v>
      </c>
      <c r="E700">
        <v>10400</v>
      </c>
      <c r="F700" t="s">
        <v>31572</v>
      </c>
    </row>
    <row r="701" spans="1:6" ht="20.399999999999999">
      <c r="A701">
        <v>441</v>
      </c>
      <c r="B701" s="404">
        <v>171116608</v>
      </c>
      <c r="C701" s="415" t="str">
        <f t="shared" si="10"/>
        <v>Í1+0\È8NÎ</v>
      </c>
      <c r="D701" s="403" t="s">
        <v>31573</v>
      </c>
      <c r="E701">
        <v>64800</v>
      </c>
      <c r="F701" t="s">
        <v>31574</v>
      </c>
    </row>
    <row r="702" spans="1:6" ht="20.399999999999999">
      <c r="A702">
        <v>317</v>
      </c>
      <c r="B702"/>
      <c r="C702" s="415" t="e">
        <f t="shared" si="10"/>
        <v>#VALUE!</v>
      </c>
      <c r="D702" s="403" t="s">
        <v>31575</v>
      </c>
      <c r="E702">
        <v>340000</v>
      </c>
      <c r="F702" t="s">
        <v>31576</v>
      </c>
    </row>
    <row r="703" spans="1:6" ht="20.399999999999999">
      <c r="A703">
        <v>506</v>
      </c>
      <c r="B703"/>
      <c r="C703" s="415" t="e">
        <f t="shared" si="10"/>
        <v>#VALUE!</v>
      </c>
      <c r="D703" s="403" t="s">
        <v>31577</v>
      </c>
      <c r="E703">
        <v>7200</v>
      </c>
      <c r="F703" t="s">
        <v>31578</v>
      </c>
    </row>
    <row r="704" spans="1:6" ht="20.399999999999999">
      <c r="A704">
        <v>533</v>
      </c>
      <c r="B704"/>
      <c r="C704" s="415" t="e">
        <f t="shared" si="10"/>
        <v>#VALUE!</v>
      </c>
      <c r="D704" s="403" t="s">
        <v>27721</v>
      </c>
      <c r="E704">
        <v>58400</v>
      </c>
      <c r="F704" t="s">
        <v>31579</v>
      </c>
    </row>
    <row r="705" spans="1:6" ht="20.399999999999999">
      <c r="A705">
        <v>547</v>
      </c>
      <c r="B705"/>
      <c r="C705" s="415" t="e">
        <f t="shared" si="10"/>
        <v>#VALUE!</v>
      </c>
      <c r="D705" s="403" t="s">
        <v>866</v>
      </c>
      <c r="E705">
        <v>160800</v>
      </c>
      <c r="F705" t="s">
        <v>31580</v>
      </c>
    </row>
    <row r="706" spans="1:6" ht="20.399999999999999">
      <c r="A706">
        <v>506</v>
      </c>
      <c r="B706"/>
      <c r="C706" s="415" t="e">
        <f t="shared" si="10"/>
        <v>#VALUE!</v>
      </c>
      <c r="D706" s="403" t="s">
        <v>31581</v>
      </c>
      <c r="E706">
        <v>26400</v>
      </c>
      <c r="F706" t="s">
        <v>31582</v>
      </c>
    </row>
    <row r="707" spans="1:6" ht="20.399999999999999">
      <c r="A707">
        <v>374</v>
      </c>
      <c r="B707" s="404">
        <v>171115691</v>
      </c>
      <c r="C707" s="415" t="str">
        <f t="shared" ref="C707:C709" si="11">Code128(B707)</f>
        <v>Í1+/eÈ1EÎ</v>
      </c>
      <c r="D707" s="403" t="s">
        <v>31583</v>
      </c>
      <c r="E707">
        <v>28000</v>
      </c>
      <c r="F707" t="s">
        <v>31584</v>
      </c>
    </row>
    <row r="708" spans="1:6" ht="20.399999999999999">
      <c r="A708">
        <v>204</v>
      </c>
      <c r="B708" s="404">
        <v>171118999</v>
      </c>
      <c r="C708" s="415" t="str">
        <f t="shared" si="11"/>
        <v>Í1+2ÇÈ9(Î</v>
      </c>
      <c r="D708" s="403" t="s">
        <v>31585</v>
      </c>
      <c r="E708">
        <v>15200</v>
      </c>
      <c r="F708" t="s">
        <v>31586</v>
      </c>
    </row>
    <row r="709" spans="1:6" ht="20.399999999999999">
      <c r="A709">
        <v>441</v>
      </c>
      <c r="B709" s="404">
        <v>171110304</v>
      </c>
      <c r="C709" s="415" t="str">
        <f t="shared" si="11"/>
        <v>Í1+*&gt;È4zÎ</v>
      </c>
      <c r="D709" s="403" t="s">
        <v>31587</v>
      </c>
      <c r="E709">
        <v>21600</v>
      </c>
      <c r="F709" t="s">
        <v>31588</v>
      </c>
    </row>
  </sheetData>
  <autoFilter ref="A1:I709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1"/>
  <sheetViews>
    <sheetView topLeftCell="A450" workbookViewId="0">
      <selection activeCell="C2" sqref="C2:C471"/>
    </sheetView>
  </sheetViews>
  <sheetFormatPr defaultRowHeight="14.4"/>
  <cols>
    <col min="1" max="1" width="20.41796875" bestFit="1" customWidth="1"/>
    <col min="2" max="2" width="19" bestFit="1" customWidth="1"/>
    <col min="4" max="4" width="6.26171875" bestFit="1" customWidth="1"/>
    <col min="6" max="6" width="9.9453125" bestFit="1" customWidth="1"/>
  </cols>
  <sheetData>
    <row r="1" spans="1:6">
      <c r="A1" t="s">
        <v>4584</v>
      </c>
      <c r="B1" t="s">
        <v>517</v>
      </c>
      <c r="C1" t="s">
        <v>518</v>
      </c>
      <c r="D1" t="s">
        <v>519</v>
      </c>
      <c r="E1" t="s">
        <v>6758</v>
      </c>
      <c r="F1" t="s">
        <v>520</v>
      </c>
    </row>
    <row r="2" spans="1:6" ht="20.399999999999999">
      <c r="A2" s="415" t="str">
        <f>Code128(F2)</f>
        <v>Í1+/FÈ8ZÎ</v>
      </c>
      <c r="B2" s="403" t="s">
        <v>31589</v>
      </c>
      <c r="C2">
        <v>8800</v>
      </c>
      <c r="D2" t="s">
        <v>31590</v>
      </c>
      <c r="E2">
        <v>23</v>
      </c>
      <c r="F2">
        <v>171115388</v>
      </c>
    </row>
    <row r="3" spans="1:6" ht="20.399999999999999">
      <c r="A3" s="415" t="str">
        <f t="shared" ref="A3:A66" si="0">Code128(F3)</f>
        <v>Í1+0IÈ5WÎ</v>
      </c>
      <c r="B3" s="403" t="s">
        <v>31591</v>
      </c>
      <c r="C3">
        <v>56800</v>
      </c>
      <c r="D3" t="s">
        <v>31592</v>
      </c>
      <c r="E3">
        <v>224</v>
      </c>
      <c r="F3">
        <v>171116415</v>
      </c>
    </row>
    <row r="4" spans="1:6" ht="20.399999999999999">
      <c r="A4" s="415" t="str">
        <f t="shared" si="0"/>
        <v>Í1+,IÈ0-Î</v>
      </c>
      <c r="B4" s="403" t="s">
        <v>31593</v>
      </c>
      <c r="C4">
        <v>32800</v>
      </c>
      <c r="D4" t="s">
        <v>31594</v>
      </c>
      <c r="E4">
        <v>208</v>
      </c>
      <c r="F4">
        <v>171112410</v>
      </c>
    </row>
    <row r="5" spans="1:6" ht="20.399999999999999">
      <c r="A5" s="415" t="e">
        <f t="shared" si="0"/>
        <v>#VALUE!</v>
      </c>
      <c r="B5" s="403" t="s">
        <v>18288</v>
      </c>
      <c r="C5">
        <v>64800</v>
      </c>
      <c r="D5" t="s">
        <v>31595</v>
      </c>
      <c r="E5">
        <v>509</v>
      </c>
    </row>
    <row r="6" spans="1:6" ht="20.399999999999999">
      <c r="A6" s="415" t="str">
        <f t="shared" si="0"/>
        <v>Í1+-IÈ2&lt;Î</v>
      </c>
      <c r="B6" s="403" t="s">
        <v>31596</v>
      </c>
      <c r="C6">
        <v>336800</v>
      </c>
      <c r="D6" t="s">
        <v>31597</v>
      </c>
      <c r="E6">
        <v>269</v>
      </c>
      <c r="F6">
        <v>171113412</v>
      </c>
    </row>
    <row r="7" spans="1:6" ht="20.399999999999999">
      <c r="A7" s="415" t="str">
        <f t="shared" si="0"/>
        <v>Í1+-RÈ3fÎ</v>
      </c>
      <c r="B7" s="403" t="s">
        <v>31598</v>
      </c>
      <c r="C7">
        <v>7200</v>
      </c>
      <c r="D7" t="s">
        <v>31599</v>
      </c>
      <c r="E7">
        <v>230</v>
      </c>
      <c r="F7">
        <v>171113503</v>
      </c>
    </row>
    <row r="8" spans="1:6" ht="20.399999999999999">
      <c r="A8" s="415" t="str">
        <f t="shared" si="0"/>
        <v>Í1+-CÈ6&lt;Î</v>
      </c>
      <c r="B8" s="403" t="s">
        <v>31600</v>
      </c>
      <c r="C8">
        <v>3400</v>
      </c>
      <c r="D8" t="s">
        <v>31601</v>
      </c>
      <c r="E8">
        <v>66</v>
      </c>
      <c r="F8">
        <v>171113356</v>
      </c>
    </row>
    <row r="9" spans="1:6" ht="20.399999999999999">
      <c r="A9" s="415" t="e">
        <f t="shared" si="0"/>
        <v>#VALUE!</v>
      </c>
      <c r="B9" s="403" t="s">
        <v>31602</v>
      </c>
      <c r="C9">
        <v>170400</v>
      </c>
      <c r="D9" t="s">
        <v>31603</v>
      </c>
      <c r="E9">
        <v>92</v>
      </c>
    </row>
    <row r="10" spans="1:6" ht="20.399999999999999">
      <c r="A10" s="415" t="e">
        <f t="shared" si="0"/>
        <v>#VALUE!</v>
      </c>
      <c r="B10" s="403" t="s">
        <v>31604</v>
      </c>
      <c r="C10">
        <v>3400</v>
      </c>
      <c r="D10" t="s">
        <v>31605</v>
      </c>
      <c r="E10">
        <v>10</v>
      </c>
    </row>
    <row r="11" spans="1:6" ht="20.399999999999999">
      <c r="A11" s="415" t="str">
        <f t="shared" si="0"/>
        <v>Í1+/RÈ5xÎ</v>
      </c>
      <c r="B11" s="403" t="s">
        <v>31606</v>
      </c>
      <c r="C11">
        <v>16800</v>
      </c>
      <c r="D11" t="s">
        <v>31607</v>
      </c>
      <c r="E11">
        <v>163</v>
      </c>
      <c r="F11">
        <v>171115505</v>
      </c>
    </row>
    <row r="12" spans="1:6" ht="20.399999999999999">
      <c r="A12" s="415" t="str">
        <f t="shared" si="0"/>
        <v>Í1+/iÈ1UÎ</v>
      </c>
      <c r="B12" s="403" t="s">
        <v>31608</v>
      </c>
      <c r="C12">
        <v>16800</v>
      </c>
      <c r="D12" t="s">
        <v>31609</v>
      </c>
      <c r="E12">
        <v>422</v>
      </c>
      <c r="F12">
        <v>171115731</v>
      </c>
    </row>
    <row r="13" spans="1:6" ht="20.399999999999999">
      <c r="A13" s="415" t="e">
        <f t="shared" si="0"/>
        <v>#VALUE!</v>
      </c>
      <c r="B13" s="403" t="s">
        <v>31610</v>
      </c>
      <c r="C13">
        <v>28000</v>
      </c>
      <c r="D13" t="s">
        <v>31611</v>
      </c>
      <c r="E13">
        <v>505</v>
      </c>
    </row>
    <row r="14" spans="1:6" ht="20.399999999999999">
      <c r="A14" s="415" t="e">
        <f t="shared" si="0"/>
        <v>#VALUE!</v>
      </c>
      <c r="B14" s="403" t="s">
        <v>31612</v>
      </c>
      <c r="C14">
        <v>4700</v>
      </c>
      <c r="D14" t="s">
        <v>31613</v>
      </c>
      <c r="E14">
        <v>524</v>
      </c>
    </row>
    <row r="15" spans="1:6" ht="20.399999999999999">
      <c r="A15" s="415" t="e">
        <f t="shared" si="0"/>
        <v>#VALUE!</v>
      </c>
      <c r="B15" s="403" t="s">
        <v>31614</v>
      </c>
      <c r="C15">
        <v>20000</v>
      </c>
      <c r="D15" t="s">
        <v>31615</v>
      </c>
      <c r="E15">
        <v>513</v>
      </c>
    </row>
    <row r="16" spans="1:6" ht="20.399999999999999">
      <c r="A16" s="415" t="e">
        <f t="shared" si="0"/>
        <v>#VALUE!</v>
      </c>
      <c r="B16" s="403" t="s">
        <v>31616</v>
      </c>
      <c r="C16">
        <v>10400</v>
      </c>
      <c r="D16" t="s">
        <v>31617</v>
      </c>
      <c r="E16">
        <v>535</v>
      </c>
    </row>
    <row r="17" spans="1:6" ht="20.399999999999999">
      <c r="A17" s="415" t="e">
        <f t="shared" si="0"/>
        <v>#VALUE!</v>
      </c>
      <c r="B17" s="403" t="s">
        <v>31618</v>
      </c>
      <c r="C17">
        <v>3400</v>
      </c>
      <c r="D17" t="s">
        <v>31619</v>
      </c>
      <c r="E17">
        <v>309</v>
      </c>
    </row>
    <row r="18" spans="1:6" ht="20.399999999999999">
      <c r="A18" s="415" t="e">
        <f t="shared" si="0"/>
        <v>#VALUE!</v>
      </c>
      <c r="B18" s="403" t="s">
        <v>31620</v>
      </c>
      <c r="C18">
        <v>7200</v>
      </c>
      <c r="D18" t="s">
        <v>31621</v>
      </c>
      <c r="E18">
        <v>458</v>
      </c>
    </row>
    <row r="19" spans="1:6" ht="20.399999999999999">
      <c r="A19" s="415" t="e">
        <f t="shared" si="0"/>
        <v>#VALUE!</v>
      </c>
      <c r="B19" s="403" t="s">
        <v>15949</v>
      </c>
      <c r="C19">
        <v>8800</v>
      </c>
      <c r="D19" t="s">
        <v>31622</v>
      </c>
      <c r="E19">
        <v>542</v>
      </c>
    </row>
    <row r="20" spans="1:6" ht="20.399999999999999">
      <c r="A20" s="415" t="e">
        <f t="shared" si="0"/>
        <v>#VALUE!</v>
      </c>
      <c r="B20" s="403" t="s">
        <v>31623</v>
      </c>
      <c r="C20">
        <v>12000</v>
      </c>
      <c r="D20" t="s">
        <v>31624</v>
      </c>
      <c r="E20">
        <v>543</v>
      </c>
    </row>
    <row r="21" spans="1:6" ht="20.399999999999999">
      <c r="A21" s="415" t="e">
        <f t="shared" si="0"/>
        <v>#VALUE!</v>
      </c>
      <c r="B21" s="403" t="s">
        <v>9190</v>
      </c>
      <c r="C21">
        <v>24800</v>
      </c>
      <c r="D21" t="s">
        <v>31625</v>
      </c>
      <c r="E21">
        <v>261</v>
      </c>
    </row>
    <row r="22" spans="1:6" ht="20.399999999999999">
      <c r="A22" s="415" t="e">
        <f t="shared" si="0"/>
        <v>#VALUE!</v>
      </c>
      <c r="B22" s="403" t="s">
        <v>31626</v>
      </c>
      <c r="C22">
        <v>10400</v>
      </c>
      <c r="D22" t="s">
        <v>31627</v>
      </c>
      <c r="E22">
        <v>460</v>
      </c>
    </row>
    <row r="23" spans="1:6" ht="20.399999999999999">
      <c r="A23" s="415" t="e">
        <f t="shared" si="0"/>
        <v>#VALUE!</v>
      </c>
      <c r="B23" s="403" t="s">
        <v>31628</v>
      </c>
      <c r="C23">
        <v>7200</v>
      </c>
      <c r="D23" t="s">
        <v>31629</v>
      </c>
      <c r="E23">
        <v>272</v>
      </c>
    </row>
    <row r="24" spans="1:6" ht="20.399999999999999">
      <c r="A24" s="415" t="e">
        <f t="shared" si="0"/>
        <v>#VALUE!</v>
      </c>
      <c r="B24" s="403" t="s">
        <v>31630</v>
      </c>
      <c r="C24">
        <v>23200</v>
      </c>
      <c r="D24" t="s">
        <v>31631</v>
      </c>
      <c r="E24">
        <v>269</v>
      </c>
    </row>
    <row r="25" spans="1:6" ht="20.399999999999999">
      <c r="A25" s="415" t="str">
        <f t="shared" si="0"/>
        <v>Í1+/?È0uÎ</v>
      </c>
      <c r="B25" s="403" t="s">
        <v>31632</v>
      </c>
      <c r="C25">
        <v>7200</v>
      </c>
      <c r="D25" t="s">
        <v>31633</v>
      </c>
      <c r="E25">
        <v>408</v>
      </c>
      <c r="F25">
        <v>171115310</v>
      </c>
    </row>
    <row r="26" spans="1:6" ht="20.399999999999999">
      <c r="A26" s="415" t="str">
        <f t="shared" si="0"/>
        <v>Í1+/&gt;È9@Î</v>
      </c>
      <c r="B26" s="403" t="s">
        <v>31634</v>
      </c>
      <c r="C26">
        <v>87200</v>
      </c>
      <c r="D26" t="s">
        <v>31635</v>
      </c>
      <c r="E26">
        <v>405</v>
      </c>
      <c r="F26">
        <v>171115309</v>
      </c>
    </row>
    <row r="27" spans="1:6" ht="20.399999999999999">
      <c r="A27" s="415" t="str">
        <f t="shared" si="0"/>
        <v>Í1+-DÈ7FÎ</v>
      </c>
      <c r="B27" s="403" t="s">
        <v>31636</v>
      </c>
      <c r="C27">
        <v>13600</v>
      </c>
      <c r="D27" t="s">
        <v>31637</v>
      </c>
      <c r="E27">
        <v>120</v>
      </c>
      <c r="F27">
        <v>171113367</v>
      </c>
    </row>
    <row r="28" spans="1:6" ht="20.399999999999999">
      <c r="A28" s="415" t="e">
        <f t="shared" si="0"/>
        <v>#VALUE!</v>
      </c>
      <c r="B28" s="403" t="s">
        <v>1554</v>
      </c>
      <c r="C28">
        <v>69600</v>
      </c>
      <c r="D28" t="s">
        <v>1555</v>
      </c>
      <c r="E28">
        <v>103</v>
      </c>
    </row>
    <row r="29" spans="1:6" ht="20.399999999999999">
      <c r="A29" s="415" t="e">
        <f t="shared" si="0"/>
        <v>#VALUE!</v>
      </c>
      <c r="B29" s="403" t="s">
        <v>1558</v>
      </c>
      <c r="C29">
        <v>4700</v>
      </c>
      <c r="D29" t="s">
        <v>1559</v>
      </c>
      <c r="E29">
        <v>131</v>
      </c>
    </row>
    <row r="30" spans="1:6" ht="20.399999999999999">
      <c r="A30" s="415" t="e">
        <f t="shared" si="0"/>
        <v>#VALUE!</v>
      </c>
      <c r="B30" s="403" t="s">
        <v>1556</v>
      </c>
      <c r="C30">
        <v>4700</v>
      </c>
      <c r="D30" t="s">
        <v>1557</v>
      </c>
      <c r="E30">
        <v>104</v>
      </c>
    </row>
    <row r="31" spans="1:6" ht="20.399999999999999">
      <c r="A31" s="415" t="e">
        <f t="shared" si="0"/>
        <v>#VALUE!</v>
      </c>
      <c r="B31" s="403" t="s">
        <v>31638</v>
      </c>
      <c r="C31">
        <v>16800</v>
      </c>
      <c r="D31" t="s">
        <v>31639</v>
      </c>
      <c r="E31">
        <v>89</v>
      </c>
    </row>
    <row r="32" spans="1:6" ht="20.399999999999999">
      <c r="A32" s="415" t="e">
        <f t="shared" si="0"/>
        <v>#VALUE!</v>
      </c>
      <c r="B32" s="403" t="s">
        <v>31640</v>
      </c>
      <c r="C32">
        <v>18400</v>
      </c>
      <c r="D32" t="s">
        <v>31641</v>
      </c>
      <c r="E32">
        <v>90</v>
      </c>
    </row>
    <row r="33" spans="1:6" ht="20.399999999999999">
      <c r="A33" s="415" t="e">
        <f t="shared" si="0"/>
        <v>#VALUE!</v>
      </c>
      <c r="B33" s="403" t="s">
        <v>31642</v>
      </c>
      <c r="C33">
        <v>23200</v>
      </c>
      <c r="D33" t="s">
        <v>31643</v>
      </c>
      <c r="E33">
        <v>88</v>
      </c>
    </row>
    <row r="34" spans="1:6" ht="20.399999999999999">
      <c r="A34" s="415" t="str">
        <f t="shared" si="0"/>
        <v>Í1+2ÄÈ4eÎ</v>
      </c>
      <c r="B34" s="403" t="s">
        <v>31644</v>
      </c>
      <c r="C34">
        <v>13600</v>
      </c>
      <c r="D34" t="s">
        <v>31645</v>
      </c>
      <c r="E34">
        <v>164</v>
      </c>
      <c r="F34">
        <v>171118964</v>
      </c>
    </row>
    <row r="35" spans="1:6" ht="20.399999999999999">
      <c r="A35" s="415" t="str">
        <f t="shared" si="0"/>
        <v>Í1+0&lt;È6)Î</v>
      </c>
      <c r="B35" s="403" t="s">
        <v>31646</v>
      </c>
      <c r="C35">
        <v>20000</v>
      </c>
      <c r="D35" t="s">
        <v>31647</v>
      </c>
      <c r="E35">
        <v>88</v>
      </c>
      <c r="F35">
        <v>171116286</v>
      </c>
    </row>
    <row r="36" spans="1:6" ht="20.399999999999999">
      <c r="A36" s="415" t="str">
        <f t="shared" si="0"/>
        <v>Í1+0&lt;È7/Î</v>
      </c>
      <c r="B36" s="403" t="s">
        <v>31648</v>
      </c>
      <c r="C36">
        <v>29600</v>
      </c>
      <c r="D36" t="s">
        <v>31649</v>
      </c>
      <c r="E36">
        <v>89</v>
      </c>
      <c r="F36">
        <v>171116287</v>
      </c>
    </row>
    <row r="37" spans="1:6" ht="20.399999999999999">
      <c r="A37" s="415" t="str">
        <f t="shared" si="0"/>
        <v>Í1+/UÈ7)Î</v>
      </c>
      <c r="B37" s="403" t="s">
        <v>31650</v>
      </c>
      <c r="C37">
        <v>2100</v>
      </c>
      <c r="D37" t="s">
        <v>31651</v>
      </c>
      <c r="E37">
        <v>200</v>
      </c>
      <c r="F37">
        <v>171115537</v>
      </c>
    </row>
    <row r="38" spans="1:6" ht="20.399999999999999">
      <c r="A38" s="415" t="str">
        <f t="shared" si="0"/>
        <v>Í1+/UÈ6#Î</v>
      </c>
      <c r="B38" s="403" t="s">
        <v>31652</v>
      </c>
      <c r="C38">
        <v>8800</v>
      </c>
      <c r="D38" t="s">
        <v>31653</v>
      </c>
      <c r="E38">
        <v>199</v>
      </c>
      <c r="F38">
        <v>171115536</v>
      </c>
    </row>
    <row r="39" spans="1:6" ht="20.399999999999999">
      <c r="A39" s="415" t="str">
        <f t="shared" si="0"/>
        <v>Í1+/UÈ5ÈÎ</v>
      </c>
      <c r="B39" s="403" t="s">
        <v>31654</v>
      </c>
      <c r="C39">
        <v>28000</v>
      </c>
      <c r="D39" t="s">
        <v>31655</v>
      </c>
      <c r="E39">
        <v>197</v>
      </c>
      <c r="F39">
        <v>171115535</v>
      </c>
    </row>
    <row r="40" spans="1:6" ht="20.399999999999999">
      <c r="A40" s="415" t="e">
        <f t="shared" si="0"/>
        <v>#VALUE!</v>
      </c>
      <c r="B40" s="403" t="s">
        <v>31656</v>
      </c>
      <c r="C40">
        <v>4700</v>
      </c>
      <c r="D40" t="s">
        <v>31657</v>
      </c>
      <c r="E40">
        <v>538</v>
      </c>
    </row>
    <row r="41" spans="1:6" ht="20.399999999999999">
      <c r="A41" s="415" t="str">
        <f t="shared" si="0"/>
        <v>Í1+/ÂÈ1fÎ</v>
      </c>
      <c r="B41" s="403" t="s">
        <v>31658</v>
      </c>
      <c r="C41">
        <v>12000</v>
      </c>
      <c r="D41" t="s">
        <v>31659</v>
      </c>
      <c r="E41">
        <v>29</v>
      </c>
      <c r="F41">
        <v>171115001</v>
      </c>
    </row>
    <row r="42" spans="1:6" ht="20.399999999999999">
      <c r="A42" s="415" t="e">
        <f t="shared" si="0"/>
        <v>#VALUE!</v>
      </c>
      <c r="B42" s="403" t="s">
        <v>31660</v>
      </c>
      <c r="C42">
        <v>13600</v>
      </c>
      <c r="D42" t="s">
        <v>31661</v>
      </c>
      <c r="E42">
        <v>139</v>
      </c>
    </row>
    <row r="43" spans="1:6" ht="20.399999999999999">
      <c r="A43" s="415" t="e">
        <f t="shared" si="0"/>
        <v>#VALUE!</v>
      </c>
      <c r="B43" s="403" t="s">
        <v>31662</v>
      </c>
      <c r="C43">
        <v>18400</v>
      </c>
      <c r="D43" t="s">
        <v>31663</v>
      </c>
      <c r="E43">
        <v>531</v>
      </c>
    </row>
    <row r="44" spans="1:6" ht="20.399999999999999">
      <c r="A44" s="415" t="str">
        <f t="shared" si="0"/>
        <v>Í1+0\È46Î</v>
      </c>
      <c r="B44" s="403" t="s">
        <v>31664</v>
      </c>
      <c r="C44">
        <v>21600</v>
      </c>
      <c r="D44" t="s">
        <v>31665</v>
      </c>
      <c r="E44">
        <v>437</v>
      </c>
      <c r="F44">
        <v>171116604</v>
      </c>
    </row>
    <row r="45" spans="1:6" ht="20.399999999999999">
      <c r="A45" s="415" t="str">
        <f t="shared" si="0"/>
        <v>Í1+/aÈ6SÎ</v>
      </c>
      <c r="B45" s="403" t="s">
        <v>31666</v>
      </c>
      <c r="C45">
        <v>3400</v>
      </c>
      <c r="D45" t="s">
        <v>31667</v>
      </c>
      <c r="E45">
        <v>335</v>
      </c>
      <c r="F45">
        <v>171115656</v>
      </c>
    </row>
    <row r="46" spans="1:6" ht="20.399999999999999">
      <c r="A46" s="415" t="str">
        <f t="shared" si="0"/>
        <v>Í1+/aÈ5MÎ</v>
      </c>
      <c r="B46" s="403" t="s">
        <v>20507</v>
      </c>
      <c r="C46">
        <v>24800</v>
      </c>
      <c r="D46" t="s">
        <v>31668</v>
      </c>
      <c r="E46">
        <v>334</v>
      </c>
      <c r="F46">
        <v>171115655</v>
      </c>
    </row>
    <row r="47" spans="1:6" ht="20.399999999999999">
      <c r="A47" s="415" t="str">
        <f t="shared" si="0"/>
        <v>Í1+2}È6eÎ</v>
      </c>
      <c r="B47" s="403" t="s">
        <v>31669</v>
      </c>
      <c r="C47">
        <v>13600</v>
      </c>
      <c r="D47" t="s">
        <v>31670</v>
      </c>
      <c r="E47">
        <v>133</v>
      </c>
      <c r="F47">
        <v>171118936</v>
      </c>
    </row>
    <row r="48" spans="1:6" ht="20.399999999999999">
      <c r="A48" s="415" t="str">
        <f t="shared" si="0"/>
        <v>Í1+2}È7kÎ</v>
      </c>
      <c r="B48" s="403" t="s">
        <v>31671</v>
      </c>
      <c r="C48">
        <v>3400</v>
      </c>
      <c r="D48" t="s">
        <v>31672</v>
      </c>
      <c r="E48">
        <v>134</v>
      </c>
      <c r="F48">
        <v>171118937</v>
      </c>
    </row>
    <row r="49" spans="1:6" ht="20.399999999999999">
      <c r="A49" s="415" t="str">
        <f t="shared" si="0"/>
        <v>Í1+/4È4aÎ</v>
      </c>
      <c r="B49" s="403" t="s">
        <v>31673</v>
      </c>
      <c r="C49">
        <v>13600</v>
      </c>
      <c r="D49" t="s">
        <v>31674</v>
      </c>
      <c r="E49">
        <v>267</v>
      </c>
      <c r="F49">
        <v>171115204</v>
      </c>
    </row>
    <row r="50" spans="1:6" ht="20.399999999999999">
      <c r="A50" s="415" t="str">
        <f t="shared" si="0"/>
        <v>Í1+2}È9wÎ</v>
      </c>
      <c r="B50" s="403" t="s">
        <v>31675</v>
      </c>
      <c r="C50">
        <v>10400</v>
      </c>
      <c r="D50" t="s">
        <v>31676</v>
      </c>
      <c r="E50">
        <v>136</v>
      </c>
      <c r="F50">
        <v>171118939</v>
      </c>
    </row>
    <row r="51" spans="1:6" ht="20.399999999999999">
      <c r="A51" s="415" t="str">
        <f t="shared" si="0"/>
        <v>Í1+/4È1OÎ</v>
      </c>
      <c r="B51" s="403" t="s">
        <v>31677</v>
      </c>
      <c r="C51">
        <v>4700</v>
      </c>
      <c r="D51" t="s">
        <v>31678</v>
      </c>
      <c r="E51">
        <v>260</v>
      </c>
      <c r="F51">
        <v>171115201</v>
      </c>
    </row>
    <row r="52" spans="1:6" ht="20.399999999999999">
      <c r="A52" s="415" t="str">
        <f t="shared" si="0"/>
        <v>Í1+,eÈ9lÎ</v>
      </c>
      <c r="B52" s="403" t="s">
        <v>31679</v>
      </c>
      <c r="C52">
        <v>24800</v>
      </c>
      <c r="D52" t="s">
        <v>31680</v>
      </c>
      <c r="E52">
        <v>67</v>
      </c>
      <c r="F52">
        <v>171112699</v>
      </c>
    </row>
    <row r="53" spans="1:6" ht="20.399999999999999">
      <c r="A53" s="415" t="str">
        <f t="shared" si="0"/>
        <v>Í1+/\È43Î</v>
      </c>
      <c r="B53" s="403" t="s">
        <v>31681</v>
      </c>
      <c r="C53">
        <v>21600</v>
      </c>
      <c r="D53" t="s">
        <v>31682</v>
      </c>
      <c r="E53">
        <v>277</v>
      </c>
      <c r="F53">
        <v>171115604</v>
      </c>
    </row>
    <row r="54" spans="1:6" ht="20.399999999999999">
      <c r="A54" s="415" t="str">
        <f t="shared" si="0"/>
        <v>Í1+,hÈ6fÎ</v>
      </c>
      <c r="B54" s="403" t="s">
        <v>31683</v>
      </c>
      <c r="C54">
        <v>26400</v>
      </c>
      <c r="D54" t="s">
        <v>31684</v>
      </c>
      <c r="E54">
        <v>99</v>
      </c>
      <c r="F54">
        <v>171112726</v>
      </c>
    </row>
    <row r="55" spans="1:6" ht="20.399999999999999">
      <c r="A55" s="415" t="str">
        <f t="shared" si="0"/>
        <v>Í1+,hÈ5`Î</v>
      </c>
      <c r="B55" s="403" t="s">
        <v>31685</v>
      </c>
      <c r="C55">
        <v>4700</v>
      </c>
      <c r="D55" t="s">
        <v>31686</v>
      </c>
      <c r="E55">
        <v>98</v>
      </c>
      <c r="F55">
        <v>171112725</v>
      </c>
    </row>
    <row r="56" spans="1:6" ht="20.399999999999999">
      <c r="A56" s="415" t="e">
        <f t="shared" si="0"/>
        <v>#VALUE!</v>
      </c>
      <c r="B56" s="403" t="s">
        <v>31687</v>
      </c>
      <c r="C56">
        <v>60000</v>
      </c>
      <c r="D56" t="s">
        <v>31688</v>
      </c>
      <c r="E56">
        <v>296</v>
      </c>
    </row>
    <row r="57" spans="1:6" ht="20.399999999999999">
      <c r="A57" s="415" t="str">
        <f t="shared" si="0"/>
        <v>Í1+/ZÈ0zÎ</v>
      </c>
      <c r="B57" s="403" t="s">
        <v>31689</v>
      </c>
      <c r="C57">
        <v>64800</v>
      </c>
      <c r="D57" t="s">
        <v>31690</v>
      </c>
      <c r="E57">
        <v>248</v>
      </c>
      <c r="F57">
        <v>171115580</v>
      </c>
    </row>
    <row r="58" spans="1:6" ht="20.399999999999999">
      <c r="A58" s="415" t="str">
        <f t="shared" si="0"/>
        <v>Í1+/LÈ0BÎ</v>
      </c>
      <c r="B58" s="403" t="s">
        <v>31691</v>
      </c>
      <c r="C58">
        <v>18400</v>
      </c>
      <c r="D58" t="s">
        <v>31692</v>
      </c>
      <c r="E58">
        <v>89</v>
      </c>
      <c r="F58">
        <v>171115440</v>
      </c>
    </row>
    <row r="59" spans="1:6" ht="20.399999999999999">
      <c r="A59" s="415" t="str">
        <f t="shared" si="0"/>
        <v>Í1+,zÈ35Î</v>
      </c>
      <c r="B59" s="403" t="s">
        <v>31693</v>
      </c>
      <c r="C59">
        <v>13600</v>
      </c>
      <c r="D59" t="s">
        <v>31694</v>
      </c>
      <c r="E59">
        <v>299</v>
      </c>
      <c r="F59">
        <v>171112903</v>
      </c>
    </row>
    <row r="60" spans="1:6" ht="20.399999999999999">
      <c r="A60" s="415" t="str">
        <f t="shared" si="0"/>
        <v>Í1+,aÈ0&amp;Î</v>
      </c>
      <c r="B60" s="403" t="s">
        <v>31695</v>
      </c>
      <c r="C60">
        <v>21600</v>
      </c>
      <c r="D60" t="s">
        <v>31696</v>
      </c>
      <c r="E60">
        <v>7</v>
      </c>
      <c r="F60">
        <v>171112650</v>
      </c>
    </row>
    <row r="61" spans="1:6" ht="20.399999999999999">
      <c r="A61" s="415" t="str">
        <f t="shared" si="0"/>
        <v>Í1+,cÈ0.Î</v>
      </c>
      <c r="B61" s="403" t="s">
        <v>31697</v>
      </c>
      <c r="C61">
        <v>4700</v>
      </c>
      <c r="D61" t="s">
        <v>31698</v>
      </c>
      <c r="E61">
        <v>29</v>
      </c>
      <c r="F61">
        <v>171112670</v>
      </c>
    </row>
    <row r="62" spans="1:6" ht="20.399999999999999">
      <c r="A62" s="415" t="str">
        <f t="shared" si="0"/>
        <v>Í1+,cÈ2:Î</v>
      </c>
      <c r="B62" s="403" t="s">
        <v>31699</v>
      </c>
      <c r="C62">
        <v>24800</v>
      </c>
      <c r="D62" t="s">
        <v>31700</v>
      </c>
      <c r="E62">
        <v>36</v>
      </c>
      <c r="F62">
        <v>171112672</v>
      </c>
    </row>
    <row r="63" spans="1:6" ht="20.399999999999999">
      <c r="A63" s="415" t="str">
        <f t="shared" si="0"/>
        <v>Í1+-CÈ3*Î</v>
      </c>
      <c r="B63" s="403" t="s">
        <v>31701</v>
      </c>
      <c r="C63">
        <v>7200</v>
      </c>
      <c r="D63" t="s">
        <v>31702</v>
      </c>
      <c r="E63">
        <v>63</v>
      </c>
      <c r="F63">
        <v>171113353</v>
      </c>
    </row>
    <row r="64" spans="1:6" ht="20.399999999999999">
      <c r="A64" s="415" t="str">
        <f t="shared" si="0"/>
        <v>Í1++OÈ7lÎ</v>
      </c>
      <c r="B64" s="403" t="s">
        <v>31703</v>
      </c>
      <c r="C64">
        <v>63200</v>
      </c>
      <c r="D64" t="s">
        <v>31704</v>
      </c>
      <c r="E64">
        <v>207</v>
      </c>
      <c r="F64">
        <v>171111477</v>
      </c>
    </row>
    <row r="65" spans="1:6" ht="20.399999999999999">
      <c r="A65" s="415" t="e">
        <f t="shared" si="0"/>
        <v>#VALUE!</v>
      </c>
      <c r="B65" s="403" t="s">
        <v>26852</v>
      </c>
      <c r="C65">
        <v>50400</v>
      </c>
      <c r="D65" t="s">
        <v>31705</v>
      </c>
      <c r="E65">
        <v>514</v>
      </c>
    </row>
    <row r="66" spans="1:6" ht="20.399999999999999">
      <c r="A66" s="415" t="str">
        <f t="shared" si="0"/>
        <v>Í1+,lÈ1XÎ</v>
      </c>
      <c r="B66" s="403" t="s">
        <v>23007</v>
      </c>
      <c r="C66">
        <v>7200</v>
      </c>
      <c r="D66" t="s">
        <v>31706</v>
      </c>
      <c r="E66">
        <v>142</v>
      </c>
      <c r="F66">
        <v>171112761</v>
      </c>
    </row>
    <row r="67" spans="1:6" ht="20.399999999999999">
      <c r="A67" s="415" t="e">
        <f t="shared" ref="A67:A130" si="1">Code128(F67)</f>
        <v>#VALUE!</v>
      </c>
      <c r="B67" s="403" t="s">
        <v>31707</v>
      </c>
      <c r="C67">
        <v>18400</v>
      </c>
      <c r="D67" t="s">
        <v>31708</v>
      </c>
      <c r="E67">
        <v>550</v>
      </c>
    </row>
    <row r="68" spans="1:6" ht="20.399999999999999">
      <c r="A68" s="415" t="str">
        <f t="shared" si="1"/>
        <v>Í1+2~È6iÎ</v>
      </c>
      <c r="B68" s="403" t="s">
        <v>31709</v>
      </c>
      <c r="C68">
        <v>8800</v>
      </c>
      <c r="D68" t="s">
        <v>31710</v>
      </c>
      <c r="E68">
        <v>144</v>
      </c>
      <c r="F68">
        <v>171118946</v>
      </c>
    </row>
    <row r="69" spans="1:6" ht="20.399999999999999">
      <c r="A69" s="415" t="str">
        <f t="shared" si="1"/>
        <v>Í1+08È9+Î</v>
      </c>
      <c r="B69" s="403" t="s">
        <v>31711</v>
      </c>
      <c r="C69">
        <v>15200</v>
      </c>
      <c r="D69" t="s">
        <v>31712</v>
      </c>
      <c r="E69">
        <v>45</v>
      </c>
      <c r="F69">
        <v>171116249</v>
      </c>
    </row>
    <row r="70" spans="1:6" ht="20.399999999999999">
      <c r="A70" s="415" t="str">
        <f t="shared" si="1"/>
        <v>Í1+08È7ÊÎ</v>
      </c>
      <c r="B70" s="403" t="s">
        <v>31713</v>
      </c>
      <c r="C70">
        <v>10400</v>
      </c>
      <c r="D70" t="s">
        <v>31714</v>
      </c>
      <c r="E70">
        <v>43</v>
      </c>
      <c r="F70">
        <v>171116247</v>
      </c>
    </row>
    <row r="71" spans="1:6" ht="20.399999999999999">
      <c r="A71" s="415" t="str">
        <f t="shared" si="1"/>
        <v>Í1+08È6ÄÎ</v>
      </c>
      <c r="B71" s="403" t="s">
        <v>31715</v>
      </c>
      <c r="C71">
        <v>3400</v>
      </c>
      <c r="D71" t="s">
        <v>31716</v>
      </c>
      <c r="E71">
        <v>42</v>
      </c>
      <c r="F71">
        <v>171116246</v>
      </c>
    </row>
    <row r="72" spans="1:6" ht="20.399999999999999">
      <c r="A72" s="415" t="e">
        <f t="shared" si="1"/>
        <v>#VALUE!</v>
      </c>
      <c r="B72" s="403" t="s">
        <v>31717</v>
      </c>
      <c r="C72">
        <v>4700</v>
      </c>
      <c r="D72" t="s">
        <v>31718</v>
      </c>
      <c r="E72">
        <v>160</v>
      </c>
    </row>
    <row r="73" spans="1:6" ht="20.399999999999999">
      <c r="A73" s="415" t="str">
        <f t="shared" si="1"/>
        <v>Í1+-OÈ3ZÎ</v>
      </c>
      <c r="B73" s="403" t="s">
        <v>31719</v>
      </c>
      <c r="C73">
        <v>23200</v>
      </c>
      <c r="D73" t="s">
        <v>31720</v>
      </c>
      <c r="E73">
        <v>433</v>
      </c>
      <c r="F73">
        <v>171113473</v>
      </c>
    </row>
    <row r="74" spans="1:6" ht="20.399999999999999">
      <c r="A74" s="415" t="str">
        <f t="shared" si="1"/>
        <v>Í1+/hÈ8{Î</v>
      </c>
      <c r="B74" s="403" t="s">
        <v>27703</v>
      </c>
      <c r="C74">
        <v>7200</v>
      </c>
      <c r="D74" t="s">
        <v>31721</v>
      </c>
      <c r="E74">
        <v>419</v>
      </c>
      <c r="F74">
        <v>171115728</v>
      </c>
    </row>
    <row r="75" spans="1:6" ht="20.399999999999999">
      <c r="A75" s="415" t="str">
        <f t="shared" si="1"/>
        <v>Í1+/hÈ4cÎ</v>
      </c>
      <c r="B75" s="403" t="s">
        <v>31722</v>
      </c>
      <c r="C75">
        <v>10400</v>
      </c>
      <c r="D75" t="s">
        <v>31723</v>
      </c>
      <c r="E75">
        <v>415</v>
      </c>
      <c r="F75">
        <v>171115724</v>
      </c>
    </row>
    <row r="76" spans="1:6" ht="20.399999999999999">
      <c r="A76" s="415" t="str">
        <f t="shared" si="1"/>
        <v>Í1+/LÈ9xÎ</v>
      </c>
      <c r="B76" s="403" t="s">
        <v>31724</v>
      </c>
      <c r="C76">
        <v>20000</v>
      </c>
      <c r="D76" t="s">
        <v>31725</v>
      </c>
      <c r="E76">
        <v>99</v>
      </c>
      <c r="F76">
        <v>171115449</v>
      </c>
    </row>
    <row r="77" spans="1:6" ht="20.399999999999999">
      <c r="A77" s="415" t="str">
        <f t="shared" si="1"/>
        <v>Í1+/KÈ7hÎ</v>
      </c>
      <c r="B77" s="403" t="s">
        <v>31726</v>
      </c>
      <c r="C77">
        <v>2100</v>
      </c>
      <c r="D77" t="s">
        <v>31727</v>
      </c>
      <c r="E77">
        <v>85</v>
      </c>
      <c r="F77">
        <v>171115437</v>
      </c>
    </row>
    <row r="78" spans="1:6" ht="20.399999999999999">
      <c r="A78" s="415" t="str">
        <f t="shared" si="1"/>
        <v>Í1+/jÈ8ÇÎ</v>
      </c>
      <c r="B78" s="403" t="s">
        <v>31728</v>
      </c>
      <c r="C78">
        <v>4700</v>
      </c>
      <c r="D78" t="s">
        <v>31729</v>
      </c>
      <c r="E78">
        <v>446</v>
      </c>
      <c r="F78">
        <v>171115748</v>
      </c>
    </row>
    <row r="79" spans="1:6" ht="20.399999999999999">
      <c r="A79" s="415" t="str">
        <f t="shared" si="1"/>
        <v>Í1+2|È6aÎ</v>
      </c>
      <c r="B79" s="403" t="s">
        <v>31730</v>
      </c>
      <c r="C79">
        <v>13600</v>
      </c>
      <c r="D79" t="s">
        <v>31731</v>
      </c>
      <c r="E79">
        <v>121</v>
      </c>
      <c r="F79">
        <v>171118926</v>
      </c>
    </row>
    <row r="80" spans="1:6" ht="20.399999999999999">
      <c r="A80" s="415" t="e">
        <f t="shared" si="1"/>
        <v>#VALUE!</v>
      </c>
      <c r="B80" s="403" t="s">
        <v>31732</v>
      </c>
      <c r="C80">
        <v>13600</v>
      </c>
      <c r="D80" t="s">
        <v>31733</v>
      </c>
      <c r="E80">
        <v>253</v>
      </c>
    </row>
    <row r="81" spans="1:6" ht="20.399999999999999">
      <c r="A81" s="415" t="str">
        <f t="shared" si="1"/>
        <v>Í1+-GÈ9^Î</v>
      </c>
      <c r="B81" s="403" t="s">
        <v>31734</v>
      </c>
      <c r="C81">
        <v>295200</v>
      </c>
      <c r="D81" t="s">
        <v>31735</v>
      </c>
      <c r="E81">
        <v>227</v>
      </c>
      <c r="F81">
        <v>171113399</v>
      </c>
    </row>
    <row r="82" spans="1:6" ht="20.399999999999999">
      <c r="A82" s="415" t="e">
        <f t="shared" si="1"/>
        <v>#VALUE!</v>
      </c>
      <c r="B82" s="403" t="s">
        <v>31734</v>
      </c>
      <c r="C82">
        <v>7301600</v>
      </c>
      <c r="D82" t="s">
        <v>31736</v>
      </c>
      <c r="E82">
        <v>320</v>
      </c>
    </row>
    <row r="83" spans="1:6" ht="20.399999999999999">
      <c r="A83" s="415" t="e">
        <f t="shared" si="1"/>
        <v>#VALUE!</v>
      </c>
      <c r="B83" s="403" t="s">
        <v>31737</v>
      </c>
      <c r="C83">
        <v>23200</v>
      </c>
      <c r="D83" t="s">
        <v>1500</v>
      </c>
      <c r="E83">
        <v>203</v>
      </c>
    </row>
    <row r="84" spans="1:6" ht="20.399999999999999">
      <c r="A84" s="415" t="e">
        <f t="shared" si="1"/>
        <v>#VALUE!</v>
      </c>
      <c r="B84" s="403" t="s">
        <v>31738</v>
      </c>
      <c r="C84">
        <v>50400</v>
      </c>
      <c r="D84" t="s">
        <v>1501</v>
      </c>
      <c r="E84">
        <v>204</v>
      </c>
    </row>
    <row r="85" spans="1:6" ht="20.399999999999999">
      <c r="A85" s="415" t="str">
        <f t="shared" si="1"/>
        <v>Í1+-1È6[Î</v>
      </c>
      <c r="B85" s="403" t="s">
        <v>31739</v>
      </c>
      <c r="C85">
        <v>4700</v>
      </c>
      <c r="D85" t="s">
        <v>31740</v>
      </c>
      <c r="E85">
        <v>326</v>
      </c>
      <c r="F85">
        <v>171113176</v>
      </c>
    </row>
    <row r="86" spans="1:6" ht="20.399999999999999">
      <c r="A86" s="415" t="str">
        <f t="shared" si="1"/>
        <v>Í1+2tÈ6AÎ</v>
      </c>
      <c r="B86" s="403" t="s">
        <v>31741</v>
      </c>
      <c r="C86">
        <v>20000</v>
      </c>
      <c r="D86" t="s">
        <v>31742</v>
      </c>
      <c r="E86">
        <v>17</v>
      </c>
      <c r="F86">
        <v>171118846</v>
      </c>
    </row>
    <row r="87" spans="1:6" ht="20.399999999999999">
      <c r="A87" s="415" t="str">
        <f t="shared" si="1"/>
        <v>Í1+.ÆÈ8yÎ</v>
      </c>
      <c r="B87" s="403" t="s">
        <v>9590</v>
      </c>
      <c r="C87">
        <v>13600</v>
      </c>
      <c r="D87" t="s">
        <v>31743</v>
      </c>
      <c r="E87">
        <v>14</v>
      </c>
      <c r="F87">
        <v>171114988</v>
      </c>
    </row>
    <row r="88" spans="1:6" ht="20.399999999999999">
      <c r="A88" s="415" t="e">
        <f t="shared" si="1"/>
        <v>#VALUE!</v>
      </c>
      <c r="B88" s="403" t="s">
        <v>1617</v>
      </c>
      <c r="C88">
        <v>10400</v>
      </c>
      <c r="D88" t="s">
        <v>1618</v>
      </c>
      <c r="E88">
        <v>223</v>
      </c>
    </row>
    <row r="89" spans="1:6" ht="20.399999999999999">
      <c r="A89" s="415" t="str">
        <f t="shared" si="1"/>
        <v>Í1+.ÆÈ5gÎ</v>
      </c>
      <c r="B89" s="403" t="s">
        <v>31744</v>
      </c>
      <c r="C89">
        <v>8800</v>
      </c>
      <c r="D89" t="s">
        <v>31745</v>
      </c>
      <c r="E89">
        <v>11</v>
      </c>
      <c r="F89">
        <v>171114985</v>
      </c>
    </row>
    <row r="90" spans="1:6" ht="20.399999999999999">
      <c r="A90" s="415" t="str">
        <f t="shared" si="1"/>
        <v>Í1+.ÆÈ9ÃÎ</v>
      </c>
      <c r="B90" s="403" t="s">
        <v>31746</v>
      </c>
      <c r="C90">
        <v>21600</v>
      </c>
      <c r="D90" t="s">
        <v>31747</v>
      </c>
      <c r="E90">
        <v>15</v>
      </c>
      <c r="F90">
        <v>171114989</v>
      </c>
    </row>
    <row r="91" spans="1:6" ht="20.399999999999999">
      <c r="A91" s="415" t="str">
        <f t="shared" si="1"/>
        <v>Í1+/&amp;È0xÎ</v>
      </c>
      <c r="B91" s="403" t="s">
        <v>8037</v>
      </c>
      <c r="C91">
        <v>12000</v>
      </c>
      <c r="D91" t="s">
        <v>31748</v>
      </c>
      <c r="E91">
        <v>93</v>
      </c>
      <c r="F91">
        <v>171115060</v>
      </c>
    </row>
    <row r="92" spans="1:6" ht="20.399999999999999">
      <c r="A92" s="415" t="str">
        <f t="shared" si="1"/>
        <v>Í1+/-È13Î</v>
      </c>
      <c r="B92" s="403" t="s">
        <v>31749</v>
      </c>
      <c r="C92">
        <v>8800</v>
      </c>
      <c r="D92" t="s">
        <v>31750</v>
      </c>
      <c r="E92">
        <v>171</v>
      </c>
      <c r="F92">
        <v>171115131</v>
      </c>
    </row>
    <row r="93" spans="1:6" ht="20.399999999999999">
      <c r="A93" s="415" t="e">
        <f t="shared" si="1"/>
        <v>#VALUE!</v>
      </c>
      <c r="B93" s="403" t="s">
        <v>31751</v>
      </c>
      <c r="C93">
        <v>13600</v>
      </c>
      <c r="D93" t="s">
        <v>31752</v>
      </c>
      <c r="E93">
        <v>385</v>
      </c>
    </row>
    <row r="94" spans="1:6" ht="20.399999999999999">
      <c r="A94" s="415" t="e">
        <f t="shared" si="1"/>
        <v>#VALUE!</v>
      </c>
      <c r="B94" s="403" t="s">
        <v>31753</v>
      </c>
      <c r="C94">
        <v>4700</v>
      </c>
      <c r="D94" t="s">
        <v>31754</v>
      </c>
      <c r="E94">
        <v>541</v>
      </c>
    </row>
    <row r="95" spans="1:6" ht="20.399999999999999">
      <c r="A95" s="415" t="e">
        <f t="shared" si="1"/>
        <v>#VALUE!</v>
      </c>
      <c r="B95" s="403" t="s">
        <v>31755</v>
      </c>
      <c r="C95">
        <v>16800</v>
      </c>
      <c r="D95" t="s">
        <v>31756</v>
      </c>
      <c r="E95">
        <v>41</v>
      </c>
    </row>
    <row r="96" spans="1:6" ht="20.399999999999999">
      <c r="A96" s="415" t="e">
        <f t="shared" si="1"/>
        <v>#VALUE!</v>
      </c>
      <c r="B96" s="403" t="s">
        <v>25884</v>
      </c>
      <c r="C96">
        <v>8800</v>
      </c>
      <c r="D96" t="s">
        <v>31757</v>
      </c>
      <c r="E96">
        <v>42</v>
      </c>
    </row>
    <row r="97" spans="1:6" ht="20.399999999999999">
      <c r="A97" s="415" t="e">
        <f t="shared" si="1"/>
        <v>#VALUE!</v>
      </c>
      <c r="B97" s="403" t="s">
        <v>2209</v>
      </c>
      <c r="C97">
        <v>13600</v>
      </c>
      <c r="D97" t="s">
        <v>2210</v>
      </c>
      <c r="E97">
        <v>146</v>
      </c>
    </row>
    <row r="98" spans="1:6" ht="20.399999999999999">
      <c r="A98" s="415" t="e">
        <f t="shared" si="1"/>
        <v>#VALUE!</v>
      </c>
      <c r="B98" s="403" t="s">
        <v>2211</v>
      </c>
      <c r="C98">
        <v>39200</v>
      </c>
      <c r="D98" t="s">
        <v>2212</v>
      </c>
      <c r="E98">
        <v>147</v>
      </c>
    </row>
    <row r="99" spans="1:6" ht="20.399999999999999">
      <c r="A99" s="415" t="e">
        <f t="shared" si="1"/>
        <v>#VALUE!</v>
      </c>
      <c r="B99" s="403" t="s">
        <v>2639</v>
      </c>
      <c r="C99">
        <v>4700</v>
      </c>
      <c r="D99" t="s">
        <v>2640</v>
      </c>
      <c r="E99">
        <v>148</v>
      </c>
    </row>
    <row r="100" spans="1:6" ht="20.399999999999999">
      <c r="A100" s="415" t="e">
        <f t="shared" si="1"/>
        <v>#VALUE!</v>
      </c>
      <c r="B100" s="403" t="s">
        <v>31758</v>
      </c>
      <c r="C100">
        <v>7200</v>
      </c>
      <c r="D100" t="s">
        <v>31759</v>
      </c>
      <c r="E100">
        <v>203</v>
      </c>
    </row>
    <row r="101" spans="1:6" ht="20.399999999999999">
      <c r="A101" s="415" t="str">
        <f t="shared" si="1"/>
        <v>Í1+,kÈ4fÎ</v>
      </c>
      <c r="B101" s="403" t="s">
        <v>31760</v>
      </c>
      <c r="C101">
        <v>92000</v>
      </c>
      <c r="D101" t="s">
        <v>31761</v>
      </c>
      <c r="E101">
        <v>132</v>
      </c>
      <c r="F101">
        <v>171112754</v>
      </c>
    </row>
    <row r="102" spans="1:6" ht="20.399999999999999">
      <c r="A102" s="415" t="e">
        <f t="shared" si="1"/>
        <v>#VALUE!</v>
      </c>
      <c r="B102" s="403" t="s">
        <v>31762</v>
      </c>
      <c r="C102">
        <v>144800</v>
      </c>
      <c r="D102" t="s">
        <v>31763</v>
      </c>
      <c r="E102">
        <v>572</v>
      </c>
    </row>
    <row r="103" spans="1:6" ht="20.399999999999999">
      <c r="A103" s="415" t="e">
        <f t="shared" si="1"/>
        <v>#VALUE!</v>
      </c>
      <c r="B103" s="403" t="s">
        <v>31764</v>
      </c>
      <c r="C103">
        <v>4700</v>
      </c>
      <c r="D103" t="s">
        <v>31765</v>
      </c>
      <c r="E103">
        <v>4</v>
      </c>
    </row>
    <row r="104" spans="1:6" ht="20.399999999999999">
      <c r="A104" s="415" t="e">
        <f t="shared" si="1"/>
        <v>#VALUE!</v>
      </c>
      <c r="B104" s="403" t="s">
        <v>31766</v>
      </c>
      <c r="C104">
        <v>3400</v>
      </c>
      <c r="D104" t="s">
        <v>31767</v>
      </c>
      <c r="E104">
        <v>3</v>
      </c>
    </row>
    <row r="105" spans="1:6" ht="20.399999999999999">
      <c r="A105" s="415" t="e">
        <f t="shared" si="1"/>
        <v>#VALUE!</v>
      </c>
      <c r="B105" s="403" t="s">
        <v>31768</v>
      </c>
      <c r="C105">
        <v>4700</v>
      </c>
      <c r="D105" t="s">
        <v>31769</v>
      </c>
      <c r="E105">
        <v>285</v>
      </c>
    </row>
    <row r="106" spans="1:6" ht="20.399999999999999">
      <c r="A106" s="415" t="e">
        <f t="shared" si="1"/>
        <v>#VALUE!</v>
      </c>
      <c r="B106" s="403" t="s">
        <v>1778</v>
      </c>
      <c r="C106">
        <v>4700</v>
      </c>
      <c r="D106" t="s">
        <v>1779</v>
      </c>
      <c r="E106">
        <v>133</v>
      </c>
    </row>
    <row r="107" spans="1:6" ht="20.399999999999999">
      <c r="A107" s="415" t="e">
        <f t="shared" si="1"/>
        <v>#VALUE!</v>
      </c>
      <c r="B107" s="403" t="s">
        <v>31770</v>
      </c>
      <c r="C107">
        <v>21600</v>
      </c>
      <c r="D107" t="s">
        <v>31771</v>
      </c>
      <c r="E107">
        <v>553</v>
      </c>
    </row>
    <row r="108" spans="1:6" ht="20.399999999999999">
      <c r="A108" s="415" t="e">
        <f t="shared" si="1"/>
        <v>#VALUE!</v>
      </c>
      <c r="B108" s="403" t="s">
        <v>31772</v>
      </c>
      <c r="C108">
        <v>10400</v>
      </c>
      <c r="D108" t="s">
        <v>31773</v>
      </c>
      <c r="E108">
        <v>471</v>
      </c>
    </row>
    <row r="109" spans="1:6" ht="20.399999999999999">
      <c r="A109" s="415" t="e">
        <f t="shared" si="1"/>
        <v>#VALUE!</v>
      </c>
      <c r="B109" s="403" t="s">
        <v>5706</v>
      </c>
      <c r="C109">
        <v>24800</v>
      </c>
      <c r="D109" t="s">
        <v>5707</v>
      </c>
      <c r="E109">
        <v>34</v>
      </c>
    </row>
    <row r="110" spans="1:6" ht="20.399999999999999">
      <c r="A110" s="415" t="str">
        <f t="shared" si="1"/>
        <v>Í1+,vÈ67Î</v>
      </c>
      <c r="B110" s="403" t="s">
        <v>31774</v>
      </c>
      <c r="C110">
        <v>31200</v>
      </c>
      <c r="D110" t="s">
        <v>31775</v>
      </c>
      <c r="E110">
        <v>258</v>
      </c>
      <c r="F110">
        <v>171112866</v>
      </c>
    </row>
    <row r="111" spans="1:6" ht="20.399999999999999">
      <c r="A111" s="415" t="e">
        <f t="shared" si="1"/>
        <v>#VALUE!</v>
      </c>
      <c r="B111" s="403" t="s">
        <v>31776</v>
      </c>
      <c r="C111">
        <v>55200</v>
      </c>
      <c r="D111" t="s">
        <v>31777</v>
      </c>
      <c r="E111">
        <v>584</v>
      </c>
    </row>
    <row r="112" spans="1:6" ht="20.399999999999999">
      <c r="A112" s="415" t="e">
        <f t="shared" si="1"/>
        <v>#VALUE!</v>
      </c>
      <c r="B112" s="403" t="s">
        <v>31778</v>
      </c>
      <c r="C112">
        <v>7200</v>
      </c>
      <c r="D112" t="s">
        <v>31779</v>
      </c>
      <c r="E112">
        <v>303</v>
      </c>
    </row>
    <row r="113" spans="1:6" ht="20.399999999999999">
      <c r="A113" s="415" t="str">
        <f t="shared" si="1"/>
        <v>Í1+,nÈ5xÎ</v>
      </c>
      <c r="B113" s="403" t="s">
        <v>31780</v>
      </c>
      <c r="C113">
        <v>29600</v>
      </c>
      <c r="D113" t="s">
        <v>31781</v>
      </c>
      <c r="E113">
        <v>167</v>
      </c>
      <c r="F113">
        <v>171112785</v>
      </c>
    </row>
    <row r="114" spans="1:6" ht="20.399999999999999">
      <c r="A114" s="415" t="e">
        <f t="shared" si="1"/>
        <v>#VALUE!</v>
      </c>
      <c r="B114" s="403" t="s">
        <v>31782</v>
      </c>
      <c r="C114">
        <v>20000</v>
      </c>
      <c r="D114" t="s">
        <v>31783</v>
      </c>
      <c r="E114">
        <v>302</v>
      </c>
    </row>
    <row r="115" spans="1:6" ht="20.399999999999999">
      <c r="A115" s="415" t="e">
        <f t="shared" si="1"/>
        <v>#VALUE!</v>
      </c>
      <c r="B115" s="403" t="s">
        <v>31784</v>
      </c>
      <c r="C115">
        <v>10400</v>
      </c>
      <c r="D115" t="s">
        <v>31785</v>
      </c>
      <c r="E115">
        <v>586</v>
      </c>
    </row>
    <row r="116" spans="1:6" ht="20.399999999999999">
      <c r="A116" s="415" t="str">
        <f t="shared" si="1"/>
        <v>Í1+,xÈ9QÎ</v>
      </c>
      <c r="B116" s="403" t="s">
        <v>31786</v>
      </c>
      <c r="C116">
        <v>20000</v>
      </c>
      <c r="D116" t="s">
        <v>31787</v>
      </c>
      <c r="E116">
        <v>283</v>
      </c>
      <c r="F116">
        <v>171112889</v>
      </c>
    </row>
    <row r="117" spans="1:6" ht="20.399999999999999">
      <c r="A117" s="415" t="e">
        <f t="shared" si="1"/>
        <v>#VALUE!</v>
      </c>
      <c r="B117" s="403" t="s">
        <v>31788</v>
      </c>
      <c r="C117">
        <v>16800</v>
      </c>
      <c r="D117" t="s">
        <v>31789</v>
      </c>
      <c r="E117">
        <v>533</v>
      </c>
    </row>
    <row r="118" spans="1:6" ht="20.399999999999999">
      <c r="A118" s="415" t="str">
        <f t="shared" si="1"/>
        <v>Í1++KÈ4JÎ</v>
      </c>
      <c r="B118" s="403" t="s">
        <v>31790</v>
      </c>
      <c r="C118">
        <v>36000</v>
      </c>
      <c r="D118" t="s">
        <v>31791</v>
      </c>
      <c r="E118">
        <v>209</v>
      </c>
      <c r="F118">
        <v>171111434</v>
      </c>
    </row>
    <row r="119" spans="1:6" ht="20.399999999999999">
      <c r="A119" s="415" t="e">
        <f t="shared" si="1"/>
        <v>#VALUE!</v>
      </c>
      <c r="B119" s="403" t="s">
        <v>1788</v>
      </c>
      <c r="C119">
        <v>18400</v>
      </c>
      <c r="D119" t="s">
        <v>1789</v>
      </c>
      <c r="E119">
        <v>333</v>
      </c>
    </row>
    <row r="120" spans="1:6" ht="20.399999999999999">
      <c r="A120" s="415" t="str">
        <f t="shared" si="1"/>
        <v>Í1+/$È89Î</v>
      </c>
      <c r="B120" s="403" t="s">
        <v>31792</v>
      </c>
      <c r="C120">
        <v>16800</v>
      </c>
      <c r="D120" t="s">
        <v>31793</v>
      </c>
      <c r="E120">
        <v>80</v>
      </c>
      <c r="F120">
        <v>171115048</v>
      </c>
    </row>
    <row r="121" spans="1:6" ht="20.399999999999999">
      <c r="A121" s="415" t="str">
        <f t="shared" si="1"/>
        <v>Í1+-2È3MÎ</v>
      </c>
      <c r="B121" s="403" t="s">
        <v>31794</v>
      </c>
      <c r="C121">
        <v>8800</v>
      </c>
      <c r="D121" t="s">
        <v>31795</v>
      </c>
      <c r="E121">
        <v>130</v>
      </c>
      <c r="F121">
        <v>171113183</v>
      </c>
    </row>
    <row r="122" spans="1:6" ht="20.399999999999999">
      <c r="A122" s="415" t="str">
        <f t="shared" si="1"/>
        <v>Í1++EÈ6&gt;Î</v>
      </c>
      <c r="B122" s="403" t="s">
        <v>31796</v>
      </c>
      <c r="C122">
        <v>18400</v>
      </c>
      <c r="D122" t="s">
        <v>31797</v>
      </c>
      <c r="E122">
        <v>90</v>
      </c>
      <c r="F122">
        <v>171111376</v>
      </c>
    </row>
    <row r="123" spans="1:6" ht="20.399999999999999">
      <c r="A123" s="415" t="e">
        <f t="shared" si="1"/>
        <v>#VALUE!</v>
      </c>
      <c r="B123" s="403" t="s">
        <v>1794</v>
      </c>
      <c r="C123">
        <v>60000</v>
      </c>
      <c r="D123" t="s">
        <v>1795</v>
      </c>
      <c r="E123">
        <v>420</v>
      </c>
    </row>
    <row r="124" spans="1:6" ht="20.399999999999999">
      <c r="A124" s="415" t="str">
        <f t="shared" si="1"/>
        <v>Í1+,ÄÈ8kÎ</v>
      </c>
      <c r="B124" s="403" t="s">
        <v>31798</v>
      </c>
      <c r="C124">
        <v>39200</v>
      </c>
      <c r="D124" t="s">
        <v>31799</v>
      </c>
      <c r="E124">
        <v>376</v>
      </c>
      <c r="F124">
        <v>171112968</v>
      </c>
    </row>
    <row r="125" spans="1:6" ht="20.399999999999999">
      <c r="A125" s="415" t="str">
        <f t="shared" si="1"/>
        <v>Í1+0:È0dÎ</v>
      </c>
      <c r="B125" s="403" t="s">
        <v>31800</v>
      </c>
      <c r="C125">
        <v>12000</v>
      </c>
      <c r="D125" t="s">
        <v>31801</v>
      </c>
      <c r="E125">
        <v>59</v>
      </c>
      <c r="F125">
        <v>171116260</v>
      </c>
    </row>
    <row r="126" spans="1:6" ht="20.399999999999999">
      <c r="A126" s="415" t="e">
        <f t="shared" si="1"/>
        <v>#VALUE!</v>
      </c>
      <c r="B126" s="403" t="s">
        <v>1919</v>
      </c>
      <c r="C126">
        <v>47200</v>
      </c>
      <c r="D126" t="s">
        <v>1920</v>
      </c>
      <c r="E126">
        <v>260</v>
      </c>
    </row>
    <row r="127" spans="1:6" ht="20.399999999999999">
      <c r="A127" s="415" t="str">
        <f t="shared" si="1"/>
        <v>Í1+2ÄÈ2YÎ</v>
      </c>
      <c r="B127" s="403" t="s">
        <v>31802</v>
      </c>
      <c r="C127">
        <v>47200</v>
      </c>
      <c r="D127" t="s">
        <v>31803</v>
      </c>
      <c r="E127">
        <v>162</v>
      </c>
      <c r="F127">
        <v>171118962</v>
      </c>
    </row>
    <row r="128" spans="1:6" ht="20.399999999999999">
      <c r="A128" s="415" t="str">
        <f t="shared" si="1"/>
        <v>Í1+-"È7%Î</v>
      </c>
      <c r="B128" s="403" t="s">
        <v>31804</v>
      </c>
      <c r="C128">
        <v>39200</v>
      </c>
      <c r="D128" t="s">
        <v>31805</v>
      </c>
      <c r="E128">
        <v>443</v>
      </c>
      <c r="F128">
        <v>171113027</v>
      </c>
    </row>
    <row r="129" spans="1:6" ht="20.399999999999999">
      <c r="A129" s="415" t="e">
        <f t="shared" si="1"/>
        <v>#VALUE!</v>
      </c>
      <c r="B129" s="403" t="s">
        <v>31806</v>
      </c>
      <c r="C129">
        <v>10400</v>
      </c>
      <c r="D129" t="s">
        <v>31807</v>
      </c>
      <c r="E129">
        <v>570</v>
      </c>
    </row>
    <row r="130" spans="1:6" ht="20.399999999999999">
      <c r="A130" s="415" t="str">
        <f t="shared" si="1"/>
        <v>Í1+/IÈ4NÎ</v>
      </c>
      <c r="B130" s="403" t="s">
        <v>31808</v>
      </c>
      <c r="C130">
        <v>8800</v>
      </c>
      <c r="D130" t="s">
        <v>31809</v>
      </c>
      <c r="E130">
        <v>55</v>
      </c>
      <c r="F130">
        <v>171115414</v>
      </c>
    </row>
    <row r="131" spans="1:6" ht="20.399999999999999">
      <c r="A131" s="415" t="str">
        <f t="shared" ref="A131:A194" si="2">Code128(F131)</f>
        <v>Í1+/#È85Î</v>
      </c>
      <c r="B131" s="403" t="s">
        <v>7936</v>
      </c>
      <c r="C131">
        <v>15200</v>
      </c>
      <c r="D131" t="s">
        <v>31810</v>
      </c>
      <c r="E131">
        <v>70</v>
      </c>
      <c r="F131">
        <v>171115038</v>
      </c>
    </row>
    <row r="132" spans="1:6" ht="20.399999999999999">
      <c r="A132" s="415" t="e">
        <f t="shared" si="2"/>
        <v>#VALUE!</v>
      </c>
      <c r="B132" s="403" t="s">
        <v>31811</v>
      </c>
      <c r="C132">
        <v>8800</v>
      </c>
      <c r="D132" t="s">
        <v>31812</v>
      </c>
      <c r="E132">
        <v>29</v>
      </c>
    </row>
    <row r="133" spans="1:6" ht="20.399999999999999">
      <c r="A133" s="415" t="e">
        <f t="shared" si="2"/>
        <v>#VALUE!</v>
      </c>
      <c r="B133" s="403" t="s">
        <v>31813</v>
      </c>
      <c r="C133">
        <v>112800</v>
      </c>
      <c r="D133" t="s">
        <v>31814</v>
      </c>
      <c r="E133">
        <v>565</v>
      </c>
    </row>
    <row r="134" spans="1:6" ht="20.399999999999999">
      <c r="A134" s="415" t="str">
        <f t="shared" si="2"/>
        <v>Í1++aÈ6GÎ</v>
      </c>
      <c r="B134" s="403" t="s">
        <v>31815</v>
      </c>
      <c r="C134">
        <v>20000</v>
      </c>
      <c r="D134" t="s">
        <v>31816</v>
      </c>
      <c r="E134">
        <v>14</v>
      </c>
      <c r="F134">
        <v>171111656</v>
      </c>
    </row>
    <row r="135" spans="1:6" ht="20.399999999999999">
      <c r="A135" s="415" t="e">
        <f t="shared" si="2"/>
        <v>#VALUE!</v>
      </c>
      <c r="B135" s="403" t="s">
        <v>31817</v>
      </c>
      <c r="C135">
        <v>16800</v>
      </c>
      <c r="D135" t="s">
        <v>31818</v>
      </c>
      <c r="E135">
        <v>44</v>
      </c>
    </row>
    <row r="136" spans="1:6" ht="20.399999999999999">
      <c r="A136" s="415" t="e">
        <f t="shared" si="2"/>
        <v>#VALUE!</v>
      </c>
      <c r="B136" s="403" t="s">
        <v>31819</v>
      </c>
      <c r="C136">
        <v>3400</v>
      </c>
      <c r="D136" t="s">
        <v>31820</v>
      </c>
      <c r="E136">
        <v>517</v>
      </c>
    </row>
    <row r="137" spans="1:6" ht="20.399999999999999">
      <c r="A137" s="415" t="str">
        <f t="shared" si="2"/>
        <v>Í1+,rÈ5!Î</v>
      </c>
      <c r="B137" s="403" t="s">
        <v>31821</v>
      </c>
      <c r="C137">
        <v>50400</v>
      </c>
      <c r="D137" t="s">
        <v>31822</v>
      </c>
      <c r="E137">
        <v>212</v>
      </c>
      <c r="F137">
        <v>171112825</v>
      </c>
    </row>
    <row r="138" spans="1:6" ht="20.399999999999999">
      <c r="A138" s="415" t="str">
        <f t="shared" si="2"/>
        <v>Í1+2uÈ5?Î</v>
      </c>
      <c r="B138" s="403" t="s">
        <v>31823</v>
      </c>
      <c r="C138">
        <v>36000</v>
      </c>
      <c r="D138" t="s">
        <v>31824</v>
      </c>
      <c r="E138">
        <v>29</v>
      </c>
      <c r="F138">
        <v>171118855</v>
      </c>
    </row>
    <row r="139" spans="1:6" ht="20.399999999999999">
      <c r="A139" s="415" t="e">
        <f t="shared" si="2"/>
        <v>#VALUE!</v>
      </c>
      <c r="B139" s="403" t="s">
        <v>18472</v>
      </c>
      <c r="C139">
        <v>95200</v>
      </c>
      <c r="D139" t="s">
        <v>31825</v>
      </c>
      <c r="E139">
        <v>295</v>
      </c>
    </row>
    <row r="140" spans="1:6" ht="20.399999999999999">
      <c r="A140" s="415" t="e">
        <f t="shared" si="2"/>
        <v>#VALUE!</v>
      </c>
      <c r="B140" s="403" t="s">
        <v>8041</v>
      </c>
      <c r="C140">
        <v>20000</v>
      </c>
      <c r="D140" t="s">
        <v>8042</v>
      </c>
      <c r="E140">
        <v>509</v>
      </c>
    </row>
    <row r="141" spans="1:6" ht="20.399999999999999">
      <c r="A141" s="415" t="e">
        <f t="shared" si="2"/>
        <v>#VALUE!</v>
      </c>
      <c r="B141" s="403" t="s">
        <v>31826</v>
      </c>
      <c r="C141">
        <v>44000</v>
      </c>
      <c r="D141" t="s">
        <v>31827</v>
      </c>
      <c r="E141">
        <v>600</v>
      </c>
    </row>
    <row r="142" spans="1:6" ht="20.399999999999999">
      <c r="A142" s="415" t="str">
        <f t="shared" si="2"/>
        <v>Í1+/0È9oÎ</v>
      </c>
      <c r="B142" s="403" t="s">
        <v>31828</v>
      </c>
      <c r="C142">
        <v>52000</v>
      </c>
      <c r="D142" t="s">
        <v>31829</v>
      </c>
      <c r="E142">
        <v>220</v>
      </c>
      <c r="F142">
        <v>171115169</v>
      </c>
    </row>
    <row r="143" spans="1:6" ht="20.399999999999999">
      <c r="A143" s="415" t="str">
        <f t="shared" si="2"/>
        <v>Í1+//È9kÎ</v>
      </c>
      <c r="B143" s="403" t="s">
        <v>31830</v>
      </c>
      <c r="C143">
        <v>8800</v>
      </c>
      <c r="D143" t="s">
        <v>31831</v>
      </c>
      <c r="E143">
        <v>207</v>
      </c>
      <c r="F143">
        <v>171115159</v>
      </c>
    </row>
    <row r="144" spans="1:6" ht="20.399999999999999">
      <c r="A144" s="415" t="e">
        <f t="shared" si="2"/>
        <v>#VALUE!</v>
      </c>
      <c r="B144" s="403" t="s">
        <v>31832</v>
      </c>
      <c r="C144">
        <v>24800</v>
      </c>
      <c r="D144" t="s">
        <v>31833</v>
      </c>
      <c r="E144">
        <v>68</v>
      </c>
    </row>
    <row r="145" spans="1:6" ht="20.399999999999999">
      <c r="A145" s="415" t="str">
        <f t="shared" si="2"/>
        <v>Í1+.ÇÈ8}Î</v>
      </c>
      <c r="B145" s="403" t="s">
        <v>31834</v>
      </c>
      <c r="C145">
        <v>4700</v>
      </c>
      <c r="D145" t="s">
        <v>31835</v>
      </c>
      <c r="E145">
        <v>26</v>
      </c>
      <c r="F145">
        <v>171114998</v>
      </c>
    </row>
    <row r="146" spans="1:6" ht="20.399999999999999">
      <c r="A146" s="415" t="str">
        <f t="shared" si="2"/>
        <v>Í1+0MÈ1OÎ</v>
      </c>
      <c r="B146" s="403" t="s">
        <v>31836</v>
      </c>
      <c r="C146">
        <v>7200</v>
      </c>
      <c r="D146" t="s">
        <v>31837</v>
      </c>
      <c r="E146">
        <v>263</v>
      </c>
      <c r="F146">
        <v>171116451</v>
      </c>
    </row>
    <row r="147" spans="1:6" ht="20.399999999999999">
      <c r="A147" s="415" t="e">
        <f t="shared" si="2"/>
        <v>#VALUE!</v>
      </c>
      <c r="B147" s="403" t="s">
        <v>2025</v>
      </c>
      <c r="C147">
        <v>16800</v>
      </c>
      <c r="D147" t="s">
        <v>2026</v>
      </c>
      <c r="E147">
        <v>271</v>
      </c>
    </row>
    <row r="148" spans="1:6" ht="20.399999999999999">
      <c r="A148" s="415" t="str">
        <f t="shared" si="2"/>
        <v>Í1+09È4xÎ</v>
      </c>
      <c r="B148" s="403" t="s">
        <v>19633</v>
      </c>
      <c r="C148">
        <v>28000</v>
      </c>
      <c r="D148" t="s">
        <v>31838</v>
      </c>
      <c r="E148">
        <v>52</v>
      </c>
      <c r="F148">
        <v>171116254</v>
      </c>
    </row>
    <row r="149" spans="1:6" ht="20.399999999999999">
      <c r="A149" s="415" t="e">
        <f t="shared" si="2"/>
        <v>#VALUE!</v>
      </c>
      <c r="B149" s="403" t="s">
        <v>31839</v>
      </c>
      <c r="C149">
        <v>39200</v>
      </c>
      <c r="D149" t="s">
        <v>31840</v>
      </c>
      <c r="E149">
        <v>578</v>
      </c>
    </row>
    <row r="150" spans="1:6" ht="20.399999999999999">
      <c r="A150" s="415" t="str">
        <f t="shared" si="2"/>
        <v>Í1+/_È6KÎ</v>
      </c>
      <c r="B150" s="403" t="s">
        <v>10409</v>
      </c>
      <c r="C150">
        <v>8800</v>
      </c>
      <c r="D150" t="s">
        <v>31841</v>
      </c>
      <c r="E150">
        <v>313</v>
      </c>
      <c r="F150">
        <v>171115636</v>
      </c>
    </row>
    <row r="151" spans="1:6" ht="20.399999999999999">
      <c r="A151" s="415" t="e">
        <f t="shared" si="2"/>
        <v>#VALUE!</v>
      </c>
      <c r="B151" s="403" t="s">
        <v>31842</v>
      </c>
      <c r="C151">
        <v>7200</v>
      </c>
      <c r="D151" t="s">
        <v>31843</v>
      </c>
      <c r="E151">
        <v>101</v>
      </c>
    </row>
    <row r="152" spans="1:6" ht="20.399999999999999">
      <c r="A152" s="415" t="str">
        <f t="shared" si="2"/>
        <v>Í1+0;È1nÎ</v>
      </c>
      <c r="B152" s="403" t="s">
        <v>31844</v>
      </c>
      <c r="C152">
        <v>8800</v>
      </c>
      <c r="D152" t="s">
        <v>31845</v>
      </c>
      <c r="E152">
        <v>70</v>
      </c>
      <c r="F152">
        <v>171116271</v>
      </c>
    </row>
    <row r="153" spans="1:6" ht="20.399999999999999">
      <c r="A153" s="415" t="str">
        <f t="shared" si="2"/>
        <v>Í1+/BÈ6&gt;Î</v>
      </c>
      <c r="B153" s="403" t="s">
        <v>31846</v>
      </c>
      <c r="C153">
        <v>4700</v>
      </c>
      <c r="D153" t="s">
        <v>31847</v>
      </c>
      <c r="E153">
        <v>454</v>
      </c>
      <c r="F153">
        <v>171115346</v>
      </c>
    </row>
    <row r="154" spans="1:6" ht="20.399999999999999">
      <c r="A154" s="415" t="str">
        <f t="shared" si="2"/>
        <v>Í1+/$È1vÎ</v>
      </c>
      <c r="B154" s="403" t="s">
        <v>31848</v>
      </c>
      <c r="C154">
        <v>12000</v>
      </c>
      <c r="D154" t="s">
        <v>31849</v>
      </c>
      <c r="E154">
        <v>73</v>
      </c>
      <c r="F154">
        <v>171115041</v>
      </c>
    </row>
    <row r="155" spans="1:6" ht="20.399999999999999">
      <c r="A155" s="415" t="str">
        <f t="shared" si="2"/>
        <v>Í1+/TÈ7%Î</v>
      </c>
      <c r="B155" s="403" t="s">
        <v>31850</v>
      </c>
      <c r="C155">
        <v>16800</v>
      </c>
      <c r="D155" t="s">
        <v>31851</v>
      </c>
      <c r="E155">
        <v>189</v>
      </c>
      <c r="F155">
        <v>171115527</v>
      </c>
    </row>
    <row r="156" spans="1:6" ht="20.399999999999999">
      <c r="A156" s="415" t="e">
        <f t="shared" si="2"/>
        <v>#VALUE!</v>
      </c>
      <c r="B156" s="403" t="s">
        <v>31852</v>
      </c>
      <c r="C156">
        <v>4700</v>
      </c>
      <c r="D156" t="s">
        <v>31853</v>
      </c>
      <c r="E156">
        <v>560</v>
      </c>
    </row>
    <row r="157" spans="1:6" ht="20.399999999999999">
      <c r="A157" s="415" t="str">
        <f t="shared" si="2"/>
        <v>Í1+/ÂÈ5~Î</v>
      </c>
      <c r="B157" s="403" t="s">
        <v>31854</v>
      </c>
      <c r="C157">
        <v>16800</v>
      </c>
      <c r="D157" t="s">
        <v>31855</v>
      </c>
      <c r="E157">
        <v>33</v>
      </c>
      <c r="F157">
        <v>171115005</v>
      </c>
    </row>
    <row r="158" spans="1:6" ht="20.399999999999999">
      <c r="A158" s="415" t="str">
        <f t="shared" si="2"/>
        <v>Í1+-WÈ1nÎ</v>
      </c>
      <c r="B158" s="403" t="s">
        <v>31856</v>
      </c>
      <c r="C158">
        <v>29600</v>
      </c>
      <c r="D158" t="s">
        <v>31857</v>
      </c>
      <c r="E158">
        <v>246</v>
      </c>
      <c r="F158">
        <v>171113551</v>
      </c>
    </row>
    <row r="159" spans="1:6" ht="20.399999999999999">
      <c r="A159" s="415" t="str">
        <f t="shared" si="2"/>
        <v>Í1+/`È9aÎ</v>
      </c>
      <c r="B159" s="403" t="s">
        <v>31858</v>
      </c>
      <c r="C159">
        <v>20000</v>
      </c>
      <c r="D159" t="s">
        <v>31859</v>
      </c>
      <c r="E159">
        <v>328</v>
      </c>
      <c r="F159">
        <v>171115649</v>
      </c>
    </row>
    <row r="160" spans="1:6" ht="20.399999999999999">
      <c r="A160" s="415" t="str">
        <f t="shared" si="2"/>
        <v>Í1++NÈ6bÎ</v>
      </c>
      <c r="B160" s="403" t="s">
        <v>31860</v>
      </c>
      <c r="C160">
        <v>15200</v>
      </c>
      <c r="D160" t="s">
        <v>31861</v>
      </c>
      <c r="E160">
        <v>441</v>
      </c>
      <c r="F160">
        <v>171111466</v>
      </c>
    </row>
    <row r="161" spans="1:6" ht="20.399999999999999">
      <c r="A161" s="415" t="str">
        <f t="shared" si="2"/>
        <v>Í1+/gÈ6kÎ</v>
      </c>
      <c r="B161" s="403" t="s">
        <v>31862</v>
      </c>
      <c r="C161">
        <v>4700</v>
      </c>
      <c r="D161" t="s">
        <v>31863</v>
      </c>
      <c r="E161">
        <v>407</v>
      </c>
      <c r="F161">
        <v>171115716</v>
      </c>
    </row>
    <row r="162" spans="1:6" ht="20.399999999999999">
      <c r="A162" s="415" t="e">
        <f t="shared" si="2"/>
        <v>#VALUE!</v>
      </c>
      <c r="B162" s="403" t="s">
        <v>31864</v>
      </c>
      <c r="C162">
        <v>4700</v>
      </c>
      <c r="D162" t="s">
        <v>31865</v>
      </c>
      <c r="E162">
        <v>418</v>
      </c>
    </row>
    <row r="163" spans="1:6" ht="20.399999999999999">
      <c r="A163" s="415" t="str">
        <f t="shared" si="2"/>
        <v>Í1+0AÈ2%Î</v>
      </c>
      <c r="B163" s="403" t="s">
        <v>31866</v>
      </c>
      <c r="C163">
        <v>28000</v>
      </c>
      <c r="D163" t="s">
        <v>31867</v>
      </c>
      <c r="E163">
        <v>137</v>
      </c>
      <c r="F163">
        <v>171116332</v>
      </c>
    </row>
    <row r="164" spans="1:6" ht="20.399999999999999">
      <c r="A164" s="415" t="str">
        <f t="shared" si="2"/>
        <v>Í1+0UÈ3{Î</v>
      </c>
      <c r="B164" s="403" t="s">
        <v>31868</v>
      </c>
      <c r="C164">
        <v>7200</v>
      </c>
      <c r="D164" t="s">
        <v>31869</v>
      </c>
      <c r="E164">
        <v>358</v>
      </c>
      <c r="F164">
        <v>171116533</v>
      </c>
    </row>
    <row r="165" spans="1:6" ht="20.399999999999999">
      <c r="A165" s="415" t="e">
        <f t="shared" si="2"/>
        <v>#VALUE!</v>
      </c>
      <c r="B165" s="403" t="s">
        <v>31870</v>
      </c>
      <c r="C165">
        <v>3400</v>
      </c>
      <c r="D165" t="s">
        <v>31871</v>
      </c>
      <c r="E165">
        <v>65</v>
      </c>
    </row>
    <row r="166" spans="1:6" ht="20.399999999999999">
      <c r="A166" s="415" t="e">
        <f t="shared" si="2"/>
        <v>#VALUE!</v>
      </c>
      <c r="B166" s="403" t="s">
        <v>3856</v>
      </c>
      <c r="C166">
        <v>127200</v>
      </c>
      <c r="D166" t="s">
        <v>3857</v>
      </c>
      <c r="E166">
        <v>11</v>
      </c>
    </row>
    <row r="167" spans="1:6" ht="20.399999999999999">
      <c r="A167" s="415" t="str">
        <f t="shared" si="2"/>
        <v>Í1+0:È8-Î</v>
      </c>
      <c r="B167" s="403" t="s">
        <v>31872</v>
      </c>
      <c r="C167">
        <v>31200</v>
      </c>
      <c r="D167" t="s">
        <v>31873</v>
      </c>
      <c r="E167">
        <v>67</v>
      </c>
      <c r="F167">
        <v>171116268</v>
      </c>
    </row>
    <row r="168" spans="1:6" ht="20.399999999999999">
      <c r="A168" s="415" t="str">
        <f t="shared" si="2"/>
        <v>Í1+0TÈ0eÎ</v>
      </c>
      <c r="B168" s="403" t="s">
        <v>31874</v>
      </c>
      <c r="C168">
        <v>13600</v>
      </c>
      <c r="D168" t="s">
        <v>31875</v>
      </c>
      <c r="E168">
        <v>345</v>
      </c>
      <c r="F168">
        <v>171116520</v>
      </c>
    </row>
    <row r="169" spans="1:6" ht="20.399999999999999">
      <c r="A169" s="415" t="str">
        <f t="shared" si="2"/>
        <v>Í1+/MÈ2RÎ</v>
      </c>
      <c r="B169" s="403" t="s">
        <v>31876</v>
      </c>
      <c r="C169">
        <v>21600</v>
      </c>
      <c r="D169" t="s">
        <v>31877</v>
      </c>
      <c r="E169">
        <v>102</v>
      </c>
      <c r="F169">
        <v>171115452</v>
      </c>
    </row>
    <row r="170" spans="1:6" ht="20.399999999999999">
      <c r="A170" s="415" t="str">
        <f t="shared" si="2"/>
        <v>Í1+-IÈ7ZÎ</v>
      </c>
      <c r="B170" s="403" t="s">
        <v>31878</v>
      </c>
      <c r="C170">
        <v>3400</v>
      </c>
      <c r="D170" t="s">
        <v>31879</v>
      </c>
      <c r="E170">
        <v>284</v>
      </c>
      <c r="F170">
        <v>171113417</v>
      </c>
    </row>
    <row r="171" spans="1:6" ht="20.399999999999999">
      <c r="A171" s="415" t="str">
        <f t="shared" si="2"/>
        <v>Í1+-0È4KÎ</v>
      </c>
      <c r="B171" s="403" t="s">
        <v>31880</v>
      </c>
      <c r="C171">
        <v>28000</v>
      </c>
      <c r="D171" t="s">
        <v>31881</v>
      </c>
      <c r="E171">
        <v>426</v>
      </c>
      <c r="F171">
        <v>171113164</v>
      </c>
    </row>
    <row r="172" spans="1:6" ht="20.399999999999999">
      <c r="A172" s="415" t="str">
        <f t="shared" si="2"/>
        <v>Í1+2yÈ7[Î</v>
      </c>
      <c r="B172" s="403" t="s">
        <v>31882</v>
      </c>
      <c r="C172">
        <v>10400</v>
      </c>
      <c r="D172" t="s">
        <v>31883</v>
      </c>
      <c r="E172">
        <v>83</v>
      </c>
      <c r="F172">
        <v>171118897</v>
      </c>
    </row>
    <row r="173" spans="1:6" ht="20.399999999999999">
      <c r="A173" s="415" t="str">
        <f t="shared" si="2"/>
        <v>Í1+0PÈ5sÎ</v>
      </c>
      <c r="B173" s="403" t="s">
        <v>31884</v>
      </c>
      <c r="C173">
        <v>10400</v>
      </c>
      <c r="D173" t="s">
        <v>31885</v>
      </c>
      <c r="E173">
        <v>305</v>
      </c>
      <c r="F173">
        <v>171116485</v>
      </c>
    </row>
    <row r="174" spans="1:6" ht="20.399999999999999">
      <c r="A174" s="415" t="str">
        <f t="shared" si="2"/>
        <v>Í1+0GÈ17Î</v>
      </c>
      <c r="B174" s="403" t="s">
        <v>31886</v>
      </c>
      <c r="C174">
        <v>21600</v>
      </c>
      <c r="D174" t="s">
        <v>31887</v>
      </c>
      <c r="E174">
        <v>200</v>
      </c>
      <c r="F174">
        <v>171116391</v>
      </c>
    </row>
    <row r="175" spans="1:6" ht="20.399999999999999">
      <c r="A175" s="415" t="e">
        <f t="shared" si="2"/>
        <v>#VALUE!</v>
      </c>
      <c r="B175" s="403" t="s">
        <v>31888</v>
      </c>
      <c r="C175">
        <v>8800</v>
      </c>
      <c r="D175" t="s">
        <v>31889</v>
      </c>
      <c r="E175">
        <v>499</v>
      </c>
    </row>
    <row r="176" spans="1:6" ht="20.399999999999999">
      <c r="A176" s="415" t="str">
        <f t="shared" si="2"/>
        <v>Í1+,dÈ5PÎ</v>
      </c>
      <c r="B176" s="403" t="s">
        <v>31890</v>
      </c>
      <c r="C176">
        <v>24800</v>
      </c>
      <c r="D176" t="s">
        <v>31891</v>
      </c>
      <c r="E176">
        <v>52</v>
      </c>
      <c r="F176">
        <v>171112685</v>
      </c>
    </row>
    <row r="177" spans="1:6" ht="20.399999999999999">
      <c r="A177" s="415" t="str">
        <f t="shared" si="2"/>
        <v>Í1+,dÈ6VÎ</v>
      </c>
      <c r="B177" s="403" t="s">
        <v>31892</v>
      </c>
      <c r="C177">
        <v>8800</v>
      </c>
      <c r="D177" t="s">
        <v>31893</v>
      </c>
      <c r="E177">
        <v>53</v>
      </c>
      <c r="F177">
        <v>171112686</v>
      </c>
    </row>
    <row r="178" spans="1:6" ht="20.399999999999999">
      <c r="A178" s="415" t="str">
        <f t="shared" si="2"/>
        <v>Í1+0FÈ4EÎ</v>
      </c>
      <c r="B178" s="403" t="s">
        <v>31894</v>
      </c>
      <c r="C178">
        <v>21600</v>
      </c>
      <c r="D178" t="s">
        <v>31895</v>
      </c>
      <c r="E178">
        <v>192</v>
      </c>
      <c r="F178">
        <v>171116384</v>
      </c>
    </row>
    <row r="179" spans="1:6" ht="20.399999999999999">
      <c r="A179" s="415" t="str">
        <f t="shared" si="2"/>
        <v>Í1+-.È8[Î</v>
      </c>
      <c r="B179" s="403" t="s">
        <v>31896</v>
      </c>
      <c r="C179">
        <v>23200</v>
      </c>
      <c r="D179" t="s">
        <v>31897</v>
      </c>
      <c r="E179">
        <v>329</v>
      </c>
      <c r="F179">
        <v>171113148</v>
      </c>
    </row>
    <row r="180" spans="1:6" ht="20.399999999999999">
      <c r="A180" s="415" t="str">
        <f t="shared" si="2"/>
        <v>Í1+-OÈ2TÎ</v>
      </c>
      <c r="B180" s="403" t="s">
        <v>31898</v>
      </c>
      <c r="C180">
        <v>7200</v>
      </c>
      <c r="D180" t="s">
        <v>31899</v>
      </c>
      <c r="E180">
        <v>421</v>
      </c>
      <c r="F180">
        <v>171113472</v>
      </c>
    </row>
    <row r="181" spans="1:6" ht="20.399999999999999">
      <c r="A181" s="415" t="str">
        <f t="shared" si="2"/>
        <v>Í1+0OÈ0QÎ</v>
      </c>
      <c r="B181" s="403" t="s">
        <v>31900</v>
      </c>
      <c r="C181">
        <v>7200</v>
      </c>
      <c r="D181" t="s">
        <v>31901</v>
      </c>
      <c r="E181">
        <v>288</v>
      </c>
      <c r="F181">
        <v>171116470</v>
      </c>
    </row>
    <row r="182" spans="1:6" ht="20.399999999999999">
      <c r="A182" s="415" t="e">
        <f t="shared" si="2"/>
        <v>#VALUE!</v>
      </c>
      <c r="B182" s="403" t="s">
        <v>31902</v>
      </c>
      <c r="C182">
        <v>4700</v>
      </c>
      <c r="D182" t="s">
        <v>31903</v>
      </c>
      <c r="E182">
        <v>276</v>
      </c>
    </row>
    <row r="183" spans="1:6" ht="20.399999999999999">
      <c r="A183" s="415" t="e">
        <f t="shared" si="2"/>
        <v>#VALUE!</v>
      </c>
      <c r="B183" s="403" t="s">
        <v>31904</v>
      </c>
      <c r="C183">
        <v>7200</v>
      </c>
      <c r="D183" t="s">
        <v>31905</v>
      </c>
      <c r="E183">
        <v>275</v>
      </c>
    </row>
    <row r="184" spans="1:6" ht="20.399999999999999">
      <c r="A184" s="415" t="str">
        <f t="shared" si="2"/>
        <v>Í1+,iÈ0FÎ</v>
      </c>
      <c r="B184" s="403" t="s">
        <v>31906</v>
      </c>
      <c r="C184">
        <v>12000</v>
      </c>
      <c r="D184" t="s">
        <v>31907</v>
      </c>
      <c r="E184">
        <v>103</v>
      </c>
      <c r="F184">
        <v>171112730</v>
      </c>
    </row>
    <row r="185" spans="1:6" ht="20.399999999999999">
      <c r="A185" s="415" t="str">
        <f t="shared" si="2"/>
        <v>Í1+,hÈ9xÎ</v>
      </c>
      <c r="B185" s="403" t="s">
        <v>31908</v>
      </c>
      <c r="C185">
        <v>74400</v>
      </c>
      <c r="D185" t="s">
        <v>31909</v>
      </c>
      <c r="E185">
        <v>102</v>
      </c>
      <c r="F185">
        <v>171112729</v>
      </c>
    </row>
    <row r="186" spans="1:6" ht="20.399999999999999">
      <c r="A186" s="415" t="e">
        <f t="shared" si="2"/>
        <v>#VALUE!</v>
      </c>
      <c r="B186" s="403" t="s">
        <v>31910</v>
      </c>
      <c r="C186">
        <v>26400</v>
      </c>
      <c r="D186" t="s">
        <v>31911</v>
      </c>
      <c r="E186">
        <v>278</v>
      </c>
    </row>
    <row r="187" spans="1:6" ht="20.399999999999999">
      <c r="A187" s="415" t="str">
        <f t="shared" si="2"/>
        <v>Í1+0^È38Î</v>
      </c>
      <c r="B187" s="403" t="s">
        <v>31912</v>
      </c>
      <c r="C187">
        <v>4700</v>
      </c>
      <c r="D187" t="s">
        <v>31913</v>
      </c>
      <c r="E187">
        <v>457</v>
      </c>
      <c r="F187">
        <v>171116623</v>
      </c>
    </row>
    <row r="188" spans="1:6" ht="20.399999999999999">
      <c r="A188" s="415" t="str">
        <f t="shared" si="2"/>
        <v>Í1+0^È4&gt;Î</v>
      </c>
      <c r="B188" s="403" t="s">
        <v>31914</v>
      </c>
      <c r="C188">
        <v>7200</v>
      </c>
      <c r="D188" t="s">
        <v>31915</v>
      </c>
      <c r="E188">
        <v>458</v>
      </c>
      <c r="F188">
        <v>171116624</v>
      </c>
    </row>
    <row r="189" spans="1:6" ht="20.399999999999999">
      <c r="A189" s="415" t="str">
        <f t="shared" si="2"/>
        <v>Í1+0;È3zÎ</v>
      </c>
      <c r="B189" s="403" t="s">
        <v>31916</v>
      </c>
      <c r="C189">
        <v>28000</v>
      </c>
      <c r="D189" t="s">
        <v>31917</v>
      </c>
      <c r="E189">
        <v>73</v>
      </c>
      <c r="F189">
        <v>171116273</v>
      </c>
    </row>
    <row r="190" spans="1:6" ht="20.399999999999999">
      <c r="A190" s="415" t="str">
        <f t="shared" si="2"/>
        <v>Í1+0_È0*Î</v>
      </c>
      <c r="B190" s="403" t="s">
        <v>31918</v>
      </c>
      <c r="C190">
        <v>24800</v>
      </c>
      <c r="D190" t="s">
        <v>31919</v>
      </c>
      <c r="E190">
        <v>465</v>
      </c>
      <c r="F190">
        <v>171116630</v>
      </c>
    </row>
    <row r="191" spans="1:6" ht="20.399999999999999">
      <c r="A191" s="415" t="e">
        <f t="shared" si="2"/>
        <v>#VALUE!</v>
      </c>
      <c r="B191" s="403" t="s">
        <v>31920</v>
      </c>
      <c r="C191">
        <v>8800</v>
      </c>
      <c r="D191" t="s">
        <v>31921</v>
      </c>
      <c r="E191">
        <v>265</v>
      </c>
    </row>
    <row r="192" spans="1:6" ht="20.399999999999999">
      <c r="A192" s="415" t="str">
        <f t="shared" si="2"/>
        <v>Í1+0_È10Î</v>
      </c>
      <c r="B192" s="403" t="s">
        <v>31922</v>
      </c>
      <c r="C192">
        <v>29600</v>
      </c>
      <c r="D192" t="s">
        <v>31923</v>
      </c>
      <c r="E192">
        <v>466</v>
      </c>
      <c r="F192">
        <v>171116631</v>
      </c>
    </row>
    <row r="193" spans="1:6" ht="20.399999999999999">
      <c r="A193" s="415" t="str">
        <f t="shared" si="2"/>
        <v>Í1+,wÈ3)Î</v>
      </c>
      <c r="B193" s="403" t="s">
        <v>31924</v>
      </c>
      <c r="C193">
        <v>44000</v>
      </c>
      <c r="D193" t="s">
        <v>31925</v>
      </c>
      <c r="E193">
        <v>265</v>
      </c>
      <c r="F193">
        <v>171112873</v>
      </c>
    </row>
    <row r="194" spans="1:6" ht="20.399999999999999">
      <c r="A194" s="415" t="str">
        <f t="shared" si="2"/>
        <v>Í1+2ÅÈ1WÎ</v>
      </c>
      <c r="B194" s="403" t="s">
        <v>31926</v>
      </c>
      <c r="C194">
        <v>16800</v>
      </c>
      <c r="D194" t="s">
        <v>31927</v>
      </c>
      <c r="E194">
        <v>173</v>
      </c>
      <c r="F194">
        <v>171118971</v>
      </c>
    </row>
    <row r="195" spans="1:6" ht="20.399999999999999">
      <c r="A195" s="415" t="e">
        <f t="shared" ref="A195:A258" si="3">Code128(F195)</f>
        <v>#VALUE!</v>
      </c>
      <c r="B195" s="403" t="s">
        <v>31928</v>
      </c>
      <c r="C195">
        <v>13600</v>
      </c>
      <c r="D195" t="s">
        <v>31929</v>
      </c>
      <c r="E195">
        <v>249</v>
      </c>
    </row>
    <row r="196" spans="1:6" ht="20.399999999999999">
      <c r="A196" s="415" t="str">
        <f t="shared" si="3"/>
        <v>Í1+/EÈ4&gt;Î</v>
      </c>
      <c r="B196" s="403" t="s">
        <v>31930</v>
      </c>
      <c r="C196">
        <v>13600</v>
      </c>
      <c r="D196" t="s">
        <v>31931</v>
      </c>
      <c r="E196">
        <v>8</v>
      </c>
      <c r="F196">
        <v>171115374</v>
      </c>
    </row>
    <row r="197" spans="1:6" ht="20.399999999999999">
      <c r="A197" s="415" t="str">
        <f t="shared" si="3"/>
        <v>Í1+0EÈ7SÎ</v>
      </c>
      <c r="B197" s="403" t="s">
        <v>31932</v>
      </c>
      <c r="C197">
        <v>12000</v>
      </c>
      <c r="D197" t="s">
        <v>31933</v>
      </c>
      <c r="E197">
        <v>183</v>
      </c>
      <c r="F197">
        <v>171116377</v>
      </c>
    </row>
    <row r="198" spans="1:6" ht="20.399999999999999">
      <c r="A198" s="415" t="e">
        <f t="shared" si="3"/>
        <v>#VALUE!</v>
      </c>
      <c r="B198" s="403" t="s">
        <v>31934</v>
      </c>
      <c r="C198">
        <v>3400</v>
      </c>
      <c r="D198" t="s">
        <v>31935</v>
      </c>
      <c r="E198">
        <v>99</v>
      </c>
    </row>
    <row r="199" spans="1:6" ht="20.399999999999999">
      <c r="A199" s="415" t="str">
        <f t="shared" si="3"/>
        <v>Í1+/PÈ0RÎ</v>
      </c>
      <c r="B199" s="403" t="s">
        <v>31936</v>
      </c>
      <c r="C199">
        <v>12000</v>
      </c>
      <c r="D199" t="s">
        <v>31937</v>
      </c>
      <c r="E199">
        <v>135</v>
      </c>
      <c r="F199">
        <v>171115480</v>
      </c>
    </row>
    <row r="200" spans="1:6" ht="20.399999999999999">
      <c r="A200" s="415" t="str">
        <f t="shared" si="3"/>
        <v>Í1+/bÈ7]Î</v>
      </c>
      <c r="B200" s="403" t="s">
        <v>31938</v>
      </c>
      <c r="C200">
        <v>36000</v>
      </c>
      <c r="D200" t="s">
        <v>31939</v>
      </c>
      <c r="E200">
        <v>347</v>
      </c>
      <c r="F200">
        <v>171115667</v>
      </c>
    </row>
    <row r="201" spans="1:6" ht="20.399999999999999">
      <c r="A201" s="415" t="str">
        <f t="shared" si="3"/>
        <v>Í1+0]È1(Î</v>
      </c>
      <c r="B201" s="403" t="s">
        <v>31940</v>
      </c>
      <c r="C201">
        <v>10400</v>
      </c>
      <c r="D201" t="s">
        <v>31941</v>
      </c>
      <c r="E201">
        <v>444</v>
      </c>
      <c r="F201">
        <v>171116611</v>
      </c>
    </row>
    <row r="202" spans="1:6" ht="20.399999999999999">
      <c r="A202" s="415" t="str">
        <f t="shared" si="3"/>
        <v>Í1+2zÈ1;Î</v>
      </c>
      <c r="B202" s="403" t="s">
        <v>31942</v>
      </c>
      <c r="C202">
        <v>20000</v>
      </c>
      <c r="D202" t="s">
        <v>31943</v>
      </c>
      <c r="E202">
        <v>87</v>
      </c>
      <c r="F202">
        <v>171118901</v>
      </c>
    </row>
    <row r="203" spans="1:6" ht="20.399999999999999">
      <c r="A203" s="415" t="str">
        <f t="shared" si="3"/>
        <v>Í1+0CÈ33Î</v>
      </c>
      <c r="B203" s="403" t="s">
        <v>31944</v>
      </c>
      <c r="C203">
        <v>7200</v>
      </c>
      <c r="D203" t="s">
        <v>31945</v>
      </c>
      <c r="E203">
        <v>158</v>
      </c>
      <c r="F203">
        <v>171116353</v>
      </c>
    </row>
    <row r="204" spans="1:6" ht="20.399999999999999">
      <c r="A204" s="415" t="str">
        <f t="shared" si="3"/>
        <v>Í1+/"È3zÎ</v>
      </c>
      <c r="B204" s="403" t="s">
        <v>31946</v>
      </c>
      <c r="C204">
        <v>7200</v>
      </c>
      <c r="D204" t="s">
        <v>31947</v>
      </c>
      <c r="E204">
        <v>52</v>
      </c>
      <c r="F204">
        <v>171115023</v>
      </c>
    </row>
    <row r="205" spans="1:6" ht="20.399999999999999">
      <c r="A205" s="415" t="e">
        <f t="shared" si="3"/>
        <v>#VALUE!</v>
      </c>
      <c r="B205" s="403" t="s">
        <v>31948</v>
      </c>
      <c r="C205">
        <v>53600</v>
      </c>
      <c r="D205" t="s">
        <v>31949</v>
      </c>
      <c r="E205">
        <v>91</v>
      </c>
    </row>
    <row r="206" spans="1:6" ht="20.399999999999999">
      <c r="A206" s="415" t="e">
        <f t="shared" si="3"/>
        <v>#VALUE!</v>
      </c>
      <c r="B206" s="403" t="s">
        <v>31950</v>
      </c>
      <c r="C206">
        <v>26400</v>
      </c>
      <c r="D206" t="s">
        <v>31951</v>
      </c>
      <c r="E206">
        <v>493</v>
      </c>
    </row>
    <row r="207" spans="1:6" ht="20.399999999999999">
      <c r="A207" s="415" t="str">
        <f t="shared" si="3"/>
        <v>Í1+-9È5uÎ</v>
      </c>
      <c r="B207" s="403" t="s">
        <v>31952</v>
      </c>
      <c r="C207">
        <v>15200</v>
      </c>
      <c r="D207" t="s">
        <v>31953</v>
      </c>
      <c r="E207">
        <v>29</v>
      </c>
      <c r="F207">
        <v>171113255</v>
      </c>
    </row>
    <row r="208" spans="1:6" ht="20.399999999999999">
      <c r="A208" s="415" t="e">
        <f t="shared" si="3"/>
        <v>#VALUE!</v>
      </c>
      <c r="B208" s="403" t="s">
        <v>1698</v>
      </c>
      <c r="C208">
        <v>76000</v>
      </c>
      <c r="D208" t="s">
        <v>1699</v>
      </c>
      <c r="E208">
        <v>162</v>
      </c>
    </row>
    <row r="209" spans="1:6" ht="20.399999999999999">
      <c r="A209" s="415" t="e">
        <f t="shared" si="3"/>
        <v>#VALUE!</v>
      </c>
      <c r="B209" s="403" t="s">
        <v>23748</v>
      </c>
      <c r="C209">
        <v>10400</v>
      </c>
      <c r="D209" t="s">
        <v>31954</v>
      </c>
      <c r="E209">
        <v>507</v>
      </c>
    </row>
    <row r="210" spans="1:6" ht="20.399999999999999">
      <c r="A210" s="415" t="str">
        <f t="shared" si="3"/>
        <v>Í1+-$È3|Î</v>
      </c>
      <c r="B210" s="403" t="s">
        <v>31955</v>
      </c>
      <c r="C210">
        <v>20000</v>
      </c>
      <c r="D210" t="s">
        <v>31956</v>
      </c>
      <c r="E210">
        <v>460</v>
      </c>
      <c r="F210">
        <v>171113043</v>
      </c>
    </row>
    <row r="211" spans="1:6" ht="20.399999999999999">
      <c r="A211" s="415" t="str">
        <f t="shared" si="3"/>
        <v>Í1+/,È7SÎ</v>
      </c>
      <c r="B211" s="403" t="s">
        <v>31957</v>
      </c>
      <c r="C211">
        <v>3400</v>
      </c>
      <c r="D211" t="s">
        <v>31958</v>
      </c>
      <c r="E211">
        <v>167</v>
      </c>
      <c r="F211">
        <v>171115127</v>
      </c>
    </row>
    <row r="212" spans="1:6" ht="20.399999999999999">
      <c r="A212" s="415" t="str">
        <f t="shared" si="3"/>
        <v>Í1+/,È9_Î</v>
      </c>
      <c r="B212" s="403" t="s">
        <v>31664</v>
      </c>
      <c r="C212">
        <v>24800</v>
      </c>
      <c r="D212" t="s">
        <v>31959</v>
      </c>
      <c r="E212">
        <v>169</v>
      </c>
      <c r="F212">
        <v>171115129</v>
      </c>
    </row>
    <row r="213" spans="1:6" ht="20.399999999999999">
      <c r="A213" s="415" t="str">
        <f t="shared" si="3"/>
        <v>Í1+0FÈ5KÎ</v>
      </c>
      <c r="B213" s="403" t="s">
        <v>31960</v>
      </c>
      <c r="C213">
        <v>20000</v>
      </c>
      <c r="D213" t="s">
        <v>31961</v>
      </c>
      <c r="E213">
        <v>194</v>
      </c>
      <c r="F213">
        <v>171116385</v>
      </c>
    </row>
    <row r="214" spans="1:6" ht="20.399999999999999">
      <c r="A214" s="415" t="e">
        <f t="shared" si="3"/>
        <v>#VALUE!</v>
      </c>
      <c r="B214" s="403" t="s">
        <v>31962</v>
      </c>
      <c r="C214">
        <v>21600</v>
      </c>
      <c r="D214" t="s">
        <v>31963</v>
      </c>
      <c r="E214">
        <v>280</v>
      </c>
    </row>
    <row r="215" spans="1:6" ht="20.399999999999999">
      <c r="A215" s="415" t="str">
        <f t="shared" si="3"/>
        <v>Í1+0_È5HÎ</v>
      </c>
      <c r="B215" s="403" t="s">
        <v>31964</v>
      </c>
      <c r="C215">
        <v>4700</v>
      </c>
      <c r="D215" t="s">
        <v>31965</v>
      </c>
      <c r="E215">
        <v>470</v>
      </c>
      <c r="F215">
        <v>171116635</v>
      </c>
    </row>
    <row r="216" spans="1:6" ht="20.399999999999999">
      <c r="A216" s="415" t="str">
        <f t="shared" si="3"/>
        <v>Í1+,hÈ1HÎ</v>
      </c>
      <c r="B216" s="403" t="s">
        <v>31966</v>
      </c>
      <c r="C216">
        <v>20000</v>
      </c>
      <c r="D216" t="s">
        <v>31967</v>
      </c>
      <c r="E216">
        <v>93</v>
      </c>
      <c r="F216">
        <v>171112721</v>
      </c>
    </row>
    <row r="217" spans="1:6" ht="20.399999999999999">
      <c r="A217" s="415" t="str">
        <f t="shared" si="3"/>
        <v>Í1+,hÈ0BÎ</v>
      </c>
      <c r="B217" s="403" t="s">
        <v>31968</v>
      </c>
      <c r="C217">
        <v>4700</v>
      </c>
      <c r="D217" t="s">
        <v>31969</v>
      </c>
      <c r="E217">
        <v>92</v>
      </c>
      <c r="F217">
        <v>171112720</v>
      </c>
    </row>
    <row r="218" spans="1:6" ht="20.399999999999999">
      <c r="A218" s="415" t="e">
        <f t="shared" si="3"/>
        <v>#VALUE!</v>
      </c>
      <c r="B218" s="403" t="s">
        <v>31970</v>
      </c>
      <c r="C218">
        <v>18400</v>
      </c>
      <c r="D218" t="s">
        <v>31971</v>
      </c>
      <c r="E218">
        <v>583</v>
      </c>
    </row>
    <row r="219" spans="1:6" ht="20.399999999999999">
      <c r="A219" s="415" t="str">
        <f t="shared" si="3"/>
        <v>Í1+,~È5QÎ</v>
      </c>
      <c r="B219" s="403" t="s">
        <v>31972</v>
      </c>
      <c r="C219">
        <v>104800</v>
      </c>
      <c r="D219" t="s">
        <v>31973</v>
      </c>
      <c r="E219">
        <v>350</v>
      </c>
      <c r="F219">
        <v>171112945</v>
      </c>
    </row>
    <row r="220" spans="1:6" ht="20.399999999999999">
      <c r="A220" s="415" t="e">
        <f t="shared" si="3"/>
        <v>#VALUE!</v>
      </c>
      <c r="B220" s="403" t="s">
        <v>1582</v>
      </c>
      <c r="C220">
        <v>88800</v>
      </c>
      <c r="D220" t="s">
        <v>1583</v>
      </c>
      <c r="E220">
        <v>59</v>
      </c>
    </row>
    <row r="221" spans="1:6" ht="20.399999999999999">
      <c r="A221" s="415" t="str">
        <f t="shared" si="3"/>
        <v>Í1+,sÈ1tÎ</v>
      </c>
      <c r="B221" s="403" t="s">
        <v>31974</v>
      </c>
      <c r="C221">
        <v>24800</v>
      </c>
      <c r="D221" t="s">
        <v>31975</v>
      </c>
      <c r="E221">
        <v>219</v>
      </c>
      <c r="F221">
        <v>171112831</v>
      </c>
    </row>
    <row r="222" spans="1:6" ht="20.399999999999999">
      <c r="A222" s="415" t="str">
        <f t="shared" si="3"/>
        <v>Í1+/RÈ6~Î</v>
      </c>
      <c r="B222" s="403" t="s">
        <v>31976</v>
      </c>
      <c r="C222">
        <v>15200</v>
      </c>
      <c r="D222" t="s">
        <v>31977</v>
      </c>
      <c r="E222">
        <v>164</v>
      </c>
      <c r="F222">
        <v>171115506</v>
      </c>
    </row>
    <row r="223" spans="1:6" ht="20.399999999999999">
      <c r="A223" s="415" t="str">
        <f t="shared" si="3"/>
        <v>Í1+,fÈ5XÎ</v>
      </c>
      <c r="B223" s="403" t="s">
        <v>31978</v>
      </c>
      <c r="C223">
        <v>10400</v>
      </c>
      <c r="D223" t="s">
        <v>31979</v>
      </c>
      <c r="E223">
        <v>74</v>
      </c>
      <c r="F223">
        <v>171112705</v>
      </c>
    </row>
    <row r="224" spans="1:6" ht="20.399999999999999">
      <c r="A224" s="415" t="str">
        <f t="shared" si="3"/>
        <v>Í1+0IÈ4QÎ</v>
      </c>
      <c r="B224" s="403" t="s">
        <v>31980</v>
      </c>
      <c r="C224">
        <v>7200</v>
      </c>
      <c r="D224" t="s">
        <v>31981</v>
      </c>
      <c r="E224">
        <v>223</v>
      </c>
      <c r="F224">
        <v>171116414</v>
      </c>
    </row>
    <row r="225" spans="1:6" ht="20.399999999999999">
      <c r="A225" s="415" t="str">
        <f t="shared" si="3"/>
        <v>Í1+/!È3vÎ</v>
      </c>
      <c r="B225" s="403" t="s">
        <v>31982</v>
      </c>
      <c r="C225">
        <v>10400</v>
      </c>
      <c r="D225" t="s">
        <v>31983</v>
      </c>
      <c r="E225">
        <v>42</v>
      </c>
      <c r="F225">
        <v>171115013</v>
      </c>
    </row>
    <row r="226" spans="1:6" ht="20.399999999999999">
      <c r="A226" s="415" t="e">
        <f t="shared" si="3"/>
        <v>#VALUE!</v>
      </c>
      <c r="B226" s="403" t="s">
        <v>31984</v>
      </c>
      <c r="C226">
        <v>23200</v>
      </c>
      <c r="D226" t="s">
        <v>31985</v>
      </c>
      <c r="E226">
        <v>79</v>
      </c>
    </row>
    <row r="227" spans="1:6" ht="20.399999999999999">
      <c r="A227" s="415" t="str">
        <f t="shared" si="3"/>
        <v>Í1+0=È3ÆÎ</v>
      </c>
      <c r="B227" s="403" t="s">
        <v>31986</v>
      </c>
      <c r="C227">
        <v>8800</v>
      </c>
      <c r="D227" t="s">
        <v>31987</v>
      </c>
      <c r="E227">
        <v>97</v>
      </c>
      <c r="F227">
        <v>171116293</v>
      </c>
    </row>
    <row r="228" spans="1:6" ht="20.399999999999999">
      <c r="A228" s="415" t="str">
        <f t="shared" si="3"/>
        <v>Í1+2{È2EÎ</v>
      </c>
      <c r="B228" s="403" t="s">
        <v>31988</v>
      </c>
      <c r="C228">
        <v>10400</v>
      </c>
      <c r="D228" t="s">
        <v>31989</v>
      </c>
      <c r="E228">
        <v>105</v>
      </c>
      <c r="F228">
        <v>171118912</v>
      </c>
    </row>
    <row r="229" spans="1:6" ht="20.399999999999999">
      <c r="A229" s="415" t="str">
        <f t="shared" si="3"/>
        <v>Í1+0HÈ4MÎ</v>
      </c>
      <c r="B229" s="403" t="s">
        <v>31990</v>
      </c>
      <c r="C229">
        <v>20000</v>
      </c>
      <c r="D229" t="s">
        <v>31991</v>
      </c>
      <c r="E229">
        <v>213</v>
      </c>
      <c r="F229">
        <v>171116404</v>
      </c>
    </row>
    <row r="230" spans="1:6" ht="20.399999999999999">
      <c r="A230" s="415" t="e">
        <f t="shared" si="3"/>
        <v>#VALUE!</v>
      </c>
      <c r="B230" s="403" t="s">
        <v>31992</v>
      </c>
      <c r="C230">
        <v>23200</v>
      </c>
      <c r="D230" t="s">
        <v>31993</v>
      </c>
      <c r="E230">
        <v>597</v>
      </c>
    </row>
    <row r="231" spans="1:6" ht="20.399999999999999">
      <c r="A231" s="415" t="str">
        <f t="shared" si="3"/>
        <v>Í1+-PÈ6pÎ</v>
      </c>
      <c r="B231" s="403" t="s">
        <v>31994</v>
      </c>
      <c r="C231">
        <v>31200</v>
      </c>
      <c r="D231" t="s">
        <v>31995</v>
      </c>
      <c r="E231">
        <v>341</v>
      </c>
      <c r="F231">
        <v>171113486</v>
      </c>
    </row>
    <row r="232" spans="1:6" ht="20.399999999999999">
      <c r="A232" s="415" t="e">
        <f t="shared" si="3"/>
        <v>#VALUE!</v>
      </c>
      <c r="B232" s="403" t="s">
        <v>31996</v>
      </c>
      <c r="C232">
        <v>21600</v>
      </c>
      <c r="D232" t="s">
        <v>31997</v>
      </c>
      <c r="E232">
        <v>548</v>
      </c>
    </row>
    <row r="233" spans="1:6" ht="20.399999999999999">
      <c r="A233" s="415" t="e">
        <f t="shared" si="3"/>
        <v>#VALUE!</v>
      </c>
      <c r="B233" s="403" t="s">
        <v>31998</v>
      </c>
      <c r="C233">
        <v>16800</v>
      </c>
      <c r="D233" t="s">
        <v>31999</v>
      </c>
      <c r="E233">
        <v>188</v>
      </c>
    </row>
    <row r="234" spans="1:6" ht="20.399999999999999">
      <c r="A234" s="415" t="e">
        <f t="shared" si="3"/>
        <v>#VALUE!</v>
      </c>
      <c r="B234" s="403" t="s">
        <v>32000</v>
      </c>
      <c r="C234">
        <v>3400</v>
      </c>
      <c r="D234" t="s">
        <v>32001</v>
      </c>
      <c r="E234">
        <v>566</v>
      </c>
    </row>
    <row r="235" spans="1:6" ht="20.399999999999999">
      <c r="A235" s="415" t="str">
        <f t="shared" si="3"/>
        <v>Í1+0RÈ3oÎ</v>
      </c>
      <c r="B235" s="403" t="s">
        <v>32002</v>
      </c>
      <c r="C235">
        <v>15200</v>
      </c>
      <c r="D235" t="s">
        <v>32003</v>
      </c>
      <c r="E235">
        <v>327</v>
      </c>
      <c r="F235">
        <v>171116503</v>
      </c>
    </row>
    <row r="236" spans="1:6" ht="20.399999999999999">
      <c r="A236" s="415" t="str">
        <f t="shared" si="3"/>
        <v>Í1+0RÈ2iÎ</v>
      </c>
      <c r="B236" s="403" t="s">
        <v>32004</v>
      </c>
      <c r="C236">
        <v>10400</v>
      </c>
      <c r="D236" t="s">
        <v>32005</v>
      </c>
      <c r="E236">
        <v>326</v>
      </c>
      <c r="F236">
        <v>171116502</v>
      </c>
    </row>
    <row r="237" spans="1:6" ht="20.399999999999999">
      <c r="A237" s="415" t="str">
        <f t="shared" si="3"/>
        <v>Í1+2zÈ3GÎ</v>
      </c>
      <c r="B237" s="403" t="s">
        <v>32006</v>
      </c>
      <c r="C237">
        <v>74400</v>
      </c>
      <c r="D237" t="s">
        <v>32007</v>
      </c>
      <c r="E237">
        <v>89</v>
      </c>
      <c r="F237">
        <v>171118903</v>
      </c>
    </row>
    <row r="238" spans="1:6" ht="20.399999999999999">
      <c r="A238" s="415" t="e">
        <f t="shared" si="3"/>
        <v>#VALUE!</v>
      </c>
      <c r="B238" s="403" t="s">
        <v>1601</v>
      </c>
      <c r="C238">
        <v>21600</v>
      </c>
      <c r="D238" t="s">
        <v>1602</v>
      </c>
      <c r="E238">
        <v>46</v>
      </c>
    </row>
    <row r="239" spans="1:6" ht="20.399999999999999">
      <c r="A239" s="415" t="str">
        <f t="shared" si="3"/>
        <v>Í1+/-È3?Î</v>
      </c>
      <c r="B239" s="403" t="s">
        <v>32008</v>
      </c>
      <c r="C239">
        <v>16800</v>
      </c>
      <c r="D239" t="s">
        <v>32009</v>
      </c>
      <c r="E239">
        <v>173</v>
      </c>
      <c r="F239">
        <v>171115133</v>
      </c>
    </row>
    <row r="240" spans="1:6" ht="20.399999999999999">
      <c r="A240" s="415" t="str">
        <f t="shared" si="3"/>
        <v>Í1+/dÈ1AÎ</v>
      </c>
      <c r="B240" s="403" t="s">
        <v>32010</v>
      </c>
      <c r="C240">
        <v>48800</v>
      </c>
      <c r="D240" t="s">
        <v>32011</v>
      </c>
      <c r="E240">
        <v>363</v>
      </c>
      <c r="F240">
        <v>171115681</v>
      </c>
    </row>
    <row r="241" spans="1:6" ht="20.399999999999999">
      <c r="A241" s="415" t="str">
        <f t="shared" si="3"/>
        <v>Í1+0TÈ4}Î</v>
      </c>
      <c r="B241" s="403" t="s">
        <v>32012</v>
      </c>
      <c r="C241">
        <v>15200</v>
      </c>
      <c r="D241" t="s">
        <v>32013</v>
      </c>
      <c r="E241">
        <v>349</v>
      </c>
      <c r="F241">
        <v>171116524</v>
      </c>
    </row>
    <row r="242" spans="1:6" ht="20.399999999999999">
      <c r="A242" s="415" t="e">
        <f t="shared" si="3"/>
        <v>#VALUE!</v>
      </c>
      <c r="B242" s="403" t="s">
        <v>32014</v>
      </c>
      <c r="C242">
        <v>18400</v>
      </c>
      <c r="D242" t="s">
        <v>32015</v>
      </c>
      <c r="E242">
        <v>598</v>
      </c>
    </row>
    <row r="243" spans="1:6" ht="20.399999999999999">
      <c r="A243" s="415" t="str">
        <f t="shared" si="3"/>
        <v>Í1+,rÈ99Î</v>
      </c>
      <c r="B243" s="403" t="s">
        <v>32016</v>
      </c>
      <c r="C243">
        <v>8800</v>
      </c>
      <c r="D243" t="s">
        <v>32017</v>
      </c>
      <c r="E243">
        <v>217</v>
      </c>
      <c r="F243">
        <v>171112829</v>
      </c>
    </row>
    <row r="244" spans="1:6" ht="20.399999999999999">
      <c r="A244" s="415" t="e">
        <f t="shared" si="3"/>
        <v>#VALUE!</v>
      </c>
      <c r="B244" s="403" t="s">
        <v>32018</v>
      </c>
      <c r="C244">
        <v>26400</v>
      </c>
      <c r="D244" t="s">
        <v>32019</v>
      </c>
      <c r="E244">
        <v>344</v>
      </c>
    </row>
    <row r="245" spans="1:6" ht="20.399999999999999">
      <c r="A245" s="415" t="str">
        <f t="shared" si="3"/>
        <v>Í1+3"È2ÄÎ</v>
      </c>
      <c r="B245" s="403" t="s">
        <v>32020</v>
      </c>
      <c r="C245">
        <v>31200</v>
      </c>
      <c r="D245" t="s">
        <v>32021</v>
      </c>
      <c r="E245">
        <v>230</v>
      </c>
      <c r="F245">
        <v>171119022</v>
      </c>
    </row>
    <row r="246" spans="1:6" ht="20.399999999999999">
      <c r="A246" s="415" t="str">
        <f t="shared" si="3"/>
        <v>Í1++^È2#Î</v>
      </c>
      <c r="B246" s="403" t="s">
        <v>32022</v>
      </c>
      <c r="C246">
        <v>21600</v>
      </c>
      <c r="D246" t="s">
        <v>32023</v>
      </c>
      <c r="E246">
        <v>386</v>
      </c>
      <c r="F246">
        <v>171111622</v>
      </c>
    </row>
    <row r="247" spans="1:6" ht="20.399999999999999">
      <c r="A247" s="415" t="str">
        <f t="shared" si="3"/>
        <v>Í1+/ZÈ67Î</v>
      </c>
      <c r="B247" s="403" t="s">
        <v>32024</v>
      </c>
      <c r="C247">
        <v>7200</v>
      </c>
      <c r="D247" t="s">
        <v>32025</v>
      </c>
      <c r="E247">
        <v>254</v>
      </c>
      <c r="F247">
        <v>171115586</v>
      </c>
    </row>
    <row r="248" spans="1:6" ht="20.399999999999999">
      <c r="A248" s="415" t="str">
        <f t="shared" si="3"/>
        <v>Í1+,lÈ0RÎ</v>
      </c>
      <c r="B248" s="403" t="s">
        <v>32026</v>
      </c>
      <c r="C248">
        <v>39200</v>
      </c>
      <c r="D248" t="s">
        <v>32027</v>
      </c>
      <c r="E248">
        <v>140</v>
      </c>
      <c r="F248">
        <v>171112760</v>
      </c>
    </row>
    <row r="249" spans="1:6" ht="20.399999999999999">
      <c r="A249" s="415" t="e">
        <f t="shared" si="3"/>
        <v>#VALUE!</v>
      </c>
      <c r="B249" s="403" t="s">
        <v>32028</v>
      </c>
      <c r="C249">
        <v>8800</v>
      </c>
      <c r="D249" t="s">
        <v>32029</v>
      </c>
      <c r="E249">
        <v>40</v>
      </c>
    </row>
    <row r="250" spans="1:6" ht="20.399999999999999">
      <c r="A250" s="415" t="e">
        <f t="shared" si="3"/>
        <v>#VALUE!</v>
      </c>
      <c r="B250" s="403" t="s">
        <v>32030</v>
      </c>
      <c r="C250">
        <v>39200</v>
      </c>
      <c r="D250" t="s">
        <v>32031</v>
      </c>
      <c r="E250">
        <v>313</v>
      </c>
    </row>
    <row r="251" spans="1:6" ht="20.399999999999999">
      <c r="A251" s="415" t="e">
        <f t="shared" si="3"/>
        <v>#VALUE!</v>
      </c>
      <c r="B251" s="403" t="s">
        <v>32032</v>
      </c>
      <c r="C251">
        <v>52000</v>
      </c>
      <c r="D251" t="s">
        <v>32033</v>
      </c>
      <c r="E251">
        <v>497</v>
      </c>
    </row>
    <row r="252" spans="1:6" ht="20.399999999999999">
      <c r="A252" s="415" t="str">
        <f t="shared" si="3"/>
        <v>Í1+-EÈ48Î</v>
      </c>
      <c r="B252" s="403" t="s">
        <v>32034</v>
      </c>
      <c r="C252">
        <v>12000</v>
      </c>
      <c r="D252" t="s">
        <v>32035</v>
      </c>
      <c r="E252">
        <v>152</v>
      </c>
      <c r="F252">
        <v>171113374</v>
      </c>
    </row>
    <row r="253" spans="1:6" ht="20.399999999999999">
      <c r="A253" s="415" t="str">
        <f t="shared" si="3"/>
        <v>Í1++DÈ8FÎ</v>
      </c>
      <c r="B253" s="403" t="s">
        <v>32036</v>
      </c>
      <c r="C253">
        <v>15200</v>
      </c>
      <c r="D253" t="s">
        <v>32037</v>
      </c>
      <c r="E253">
        <v>70</v>
      </c>
      <c r="F253">
        <v>171111368</v>
      </c>
    </row>
    <row r="254" spans="1:6" ht="20.399999999999999">
      <c r="A254" s="415" t="str">
        <f t="shared" si="3"/>
        <v>Í1+2ÃÈ1OÎ</v>
      </c>
      <c r="B254" s="403" t="s">
        <v>32038</v>
      </c>
      <c r="C254">
        <v>15200</v>
      </c>
      <c r="D254" t="s">
        <v>32039</v>
      </c>
      <c r="E254">
        <v>150</v>
      </c>
      <c r="F254">
        <v>171118951</v>
      </c>
    </row>
    <row r="255" spans="1:6" ht="20.399999999999999">
      <c r="A255" s="415" t="e">
        <f t="shared" si="3"/>
        <v>#VALUE!</v>
      </c>
      <c r="B255" s="403" t="s">
        <v>32040</v>
      </c>
      <c r="C255">
        <v>2100</v>
      </c>
      <c r="D255" t="s">
        <v>32041</v>
      </c>
      <c r="E255">
        <v>483</v>
      </c>
    </row>
    <row r="256" spans="1:6" ht="20.399999999999999">
      <c r="A256" s="415" t="e">
        <f t="shared" si="3"/>
        <v>#VALUE!</v>
      </c>
      <c r="B256" s="403" t="s">
        <v>32042</v>
      </c>
      <c r="C256">
        <v>2100</v>
      </c>
      <c r="D256" t="s">
        <v>32043</v>
      </c>
      <c r="E256">
        <v>482</v>
      </c>
    </row>
    <row r="257" spans="1:6" ht="20.399999999999999">
      <c r="A257" s="415" t="e">
        <f t="shared" si="3"/>
        <v>#VALUE!</v>
      </c>
      <c r="B257" s="403" t="s">
        <v>1603</v>
      </c>
      <c r="C257">
        <v>28000</v>
      </c>
      <c r="D257" t="s">
        <v>1604</v>
      </c>
      <c r="E257">
        <v>458</v>
      </c>
    </row>
    <row r="258" spans="1:6" ht="20.399999999999999">
      <c r="A258" s="415" t="str">
        <f t="shared" si="3"/>
        <v>Í1+/7È6yÎ</v>
      </c>
      <c r="B258" s="403" t="s">
        <v>32044</v>
      </c>
      <c r="C258">
        <v>3400</v>
      </c>
      <c r="D258" t="s">
        <v>32045</v>
      </c>
      <c r="E258">
        <v>310</v>
      </c>
      <c r="F258">
        <v>171115236</v>
      </c>
    </row>
    <row r="259" spans="1:6" ht="20.399999999999999">
      <c r="A259" s="415" t="e">
        <f t="shared" ref="A259:A322" si="4">Code128(F259)</f>
        <v>#VALUE!</v>
      </c>
      <c r="B259" s="403" t="s">
        <v>32046</v>
      </c>
      <c r="C259">
        <v>12000</v>
      </c>
      <c r="D259" t="s">
        <v>32047</v>
      </c>
      <c r="E259">
        <v>542</v>
      </c>
    </row>
    <row r="260" spans="1:6" ht="20.399999999999999">
      <c r="A260" s="415" t="str">
        <f t="shared" si="4"/>
        <v>Í1+/[È55Î</v>
      </c>
      <c r="B260" s="403" t="s">
        <v>32048</v>
      </c>
      <c r="C260">
        <v>8800</v>
      </c>
      <c r="D260" t="s">
        <v>32049</v>
      </c>
      <c r="E260">
        <v>264</v>
      </c>
      <c r="F260">
        <v>171115595</v>
      </c>
    </row>
    <row r="261" spans="1:6" ht="20.399999999999999">
      <c r="A261" s="415" t="str">
        <f t="shared" si="4"/>
        <v>Í1+-?È2{Î</v>
      </c>
      <c r="B261" s="403" t="s">
        <v>32050</v>
      </c>
      <c r="C261">
        <v>50400</v>
      </c>
      <c r="D261" t="s">
        <v>32051</v>
      </c>
      <c r="E261">
        <v>8</v>
      </c>
      <c r="F261">
        <v>171113312</v>
      </c>
    </row>
    <row r="262" spans="1:6" ht="20.399999999999999">
      <c r="A262" s="415" t="str">
        <f t="shared" si="4"/>
        <v>Í1+/TÈ8+Î</v>
      </c>
      <c r="B262" s="403" t="s">
        <v>29105</v>
      </c>
      <c r="C262">
        <v>20000</v>
      </c>
      <c r="D262" t="s">
        <v>32052</v>
      </c>
      <c r="E262">
        <v>190</v>
      </c>
      <c r="F262">
        <v>171115528</v>
      </c>
    </row>
    <row r="263" spans="1:6" ht="20.399999999999999">
      <c r="A263" s="415" t="e">
        <f t="shared" si="4"/>
        <v>#VALUE!</v>
      </c>
      <c r="B263" s="403" t="s">
        <v>32053</v>
      </c>
      <c r="C263">
        <v>29600</v>
      </c>
      <c r="D263" t="s">
        <v>32054</v>
      </c>
      <c r="E263">
        <v>267</v>
      </c>
    </row>
    <row r="264" spans="1:6" ht="20.399999999999999">
      <c r="A264" s="415" t="str">
        <f t="shared" si="4"/>
        <v>Í1+2ÄÈ7wÎ</v>
      </c>
      <c r="B264" s="403" t="s">
        <v>32055</v>
      </c>
      <c r="C264">
        <v>7200</v>
      </c>
      <c r="D264" t="s">
        <v>32056</v>
      </c>
      <c r="E264">
        <v>167</v>
      </c>
      <c r="F264">
        <v>171118967</v>
      </c>
    </row>
    <row r="265" spans="1:6" ht="20.399999999999999">
      <c r="A265" s="415" t="e">
        <f t="shared" si="4"/>
        <v>#VALUE!</v>
      </c>
      <c r="B265" s="403" t="s">
        <v>4344</v>
      </c>
      <c r="C265">
        <v>15200</v>
      </c>
      <c r="D265" t="s">
        <v>4345</v>
      </c>
      <c r="E265">
        <v>119</v>
      </c>
    </row>
    <row r="266" spans="1:6" ht="20.399999999999999">
      <c r="A266" s="415" t="str">
        <f t="shared" si="4"/>
        <v>Í1++eÈ03Î</v>
      </c>
      <c r="B266" s="403" t="s">
        <v>32057</v>
      </c>
      <c r="C266">
        <v>21600</v>
      </c>
      <c r="D266" t="s">
        <v>32058</v>
      </c>
      <c r="E266">
        <v>454</v>
      </c>
      <c r="F266">
        <v>171111690</v>
      </c>
    </row>
    <row r="267" spans="1:6" ht="20.399999999999999">
      <c r="A267" s="415" t="str">
        <f t="shared" si="4"/>
        <v>Í1+2~È2QÎ</v>
      </c>
      <c r="B267" s="403" t="s">
        <v>32059</v>
      </c>
      <c r="C267">
        <v>3400</v>
      </c>
      <c r="D267" t="s">
        <v>32060</v>
      </c>
      <c r="E267">
        <v>139</v>
      </c>
      <c r="F267">
        <v>171118942</v>
      </c>
    </row>
    <row r="268" spans="1:6" ht="20.399999999999999">
      <c r="A268" s="415" t="e">
        <f t="shared" si="4"/>
        <v>#VALUE!</v>
      </c>
      <c r="B268" s="403" t="s">
        <v>32061</v>
      </c>
      <c r="C268">
        <v>8800</v>
      </c>
      <c r="D268" t="s">
        <v>32062</v>
      </c>
      <c r="E268">
        <v>502</v>
      </c>
    </row>
    <row r="269" spans="1:6" ht="20.399999999999999">
      <c r="A269" s="415" t="e">
        <f t="shared" si="4"/>
        <v>#VALUE!</v>
      </c>
      <c r="B269" s="403" t="s">
        <v>32063</v>
      </c>
      <c r="C269">
        <v>8800</v>
      </c>
      <c r="D269" t="s">
        <v>32064</v>
      </c>
      <c r="E269">
        <v>509</v>
      </c>
    </row>
    <row r="270" spans="1:6" ht="20.399999999999999">
      <c r="A270" s="415" t="e">
        <f t="shared" si="4"/>
        <v>#VALUE!</v>
      </c>
      <c r="B270" s="403" t="s">
        <v>32065</v>
      </c>
      <c r="C270">
        <v>20000</v>
      </c>
      <c r="D270" t="s">
        <v>32066</v>
      </c>
      <c r="E270">
        <v>525</v>
      </c>
    </row>
    <row r="271" spans="1:6" ht="20.399999999999999">
      <c r="A271" s="415" t="str">
        <f t="shared" si="4"/>
        <v>Í1+/#È3~Î</v>
      </c>
      <c r="B271" s="403" t="s">
        <v>32067</v>
      </c>
      <c r="C271">
        <v>18400</v>
      </c>
      <c r="D271" t="s">
        <v>32068</v>
      </c>
      <c r="E271">
        <v>65</v>
      </c>
      <c r="F271">
        <v>171115033</v>
      </c>
    </row>
    <row r="272" spans="1:6" ht="20.399999999999999">
      <c r="A272" s="415" t="e">
        <f t="shared" si="4"/>
        <v>#VALUE!</v>
      </c>
      <c r="B272" s="403" t="s">
        <v>32069</v>
      </c>
      <c r="C272">
        <v>26400</v>
      </c>
      <c r="D272" t="s">
        <v>32070</v>
      </c>
      <c r="E272">
        <v>92</v>
      </c>
    </row>
    <row r="273" spans="1:6" ht="20.399999999999999">
      <c r="A273" s="415" t="str">
        <f t="shared" si="4"/>
        <v>Í1+-WÈ3zÎ</v>
      </c>
      <c r="B273" s="403" t="s">
        <v>32071</v>
      </c>
      <c r="C273">
        <v>26400</v>
      </c>
      <c r="D273" t="s">
        <v>32072</v>
      </c>
      <c r="E273">
        <v>15</v>
      </c>
      <c r="F273">
        <v>171113553</v>
      </c>
    </row>
    <row r="274" spans="1:6" ht="20.399999999999999">
      <c r="A274" s="415" t="str">
        <f t="shared" si="4"/>
        <v>Í1+,jÈ4bÎ</v>
      </c>
      <c r="B274" s="403" t="s">
        <v>32073</v>
      </c>
      <c r="C274">
        <v>3400</v>
      </c>
      <c r="D274" t="s">
        <v>32074</v>
      </c>
      <c r="E274">
        <v>121</v>
      </c>
      <c r="F274">
        <v>171112744</v>
      </c>
    </row>
    <row r="275" spans="1:6" ht="20.399999999999999">
      <c r="A275" s="415" t="str">
        <f t="shared" si="4"/>
        <v>Í1+-FÈ6HÎ</v>
      </c>
      <c r="B275" s="403" t="s">
        <v>32075</v>
      </c>
      <c r="C275">
        <v>18400</v>
      </c>
      <c r="D275" t="s">
        <v>32076</v>
      </c>
      <c r="E275">
        <v>188</v>
      </c>
      <c r="F275">
        <v>171113386</v>
      </c>
    </row>
    <row r="276" spans="1:6" ht="20.399999999999999">
      <c r="A276" s="415" t="e">
        <f t="shared" si="4"/>
        <v>#VALUE!</v>
      </c>
      <c r="B276" s="403" t="s">
        <v>16946</v>
      </c>
      <c r="C276">
        <v>85600</v>
      </c>
      <c r="D276" t="s">
        <v>16947</v>
      </c>
      <c r="E276">
        <v>476</v>
      </c>
    </row>
    <row r="277" spans="1:6" ht="20.399999999999999">
      <c r="A277" s="415" t="str">
        <f t="shared" si="4"/>
        <v>Í1+/-È5KÎ</v>
      </c>
      <c r="B277" s="403" t="s">
        <v>32077</v>
      </c>
      <c r="C277">
        <v>61600</v>
      </c>
      <c r="D277" t="s">
        <v>32078</v>
      </c>
      <c r="E277">
        <v>175</v>
      </c>
      <c r="F277">
        <v>171115135</v>
      </c>
    </row>
    <row r="278" spans="1:6" ht="20.399999999999999">
      <c r="A278" s="415" t="str">
        <f t="shared" si="4"/>
        <v>Í1+/]È31Î</v>
      </c>
      <c r="B278" s="403" t="s">
        <v>32079</v>
      </c>
      <c r="C278">
        <v>4700</v>
      </c>
      <c r="D278" t="s">
        <v>32080</v>
      </c>
      <c r="E278">
        <v>287</v>
      </c>
      <c r="F278">
        <v>171115613</v>
      </c>
    </row>
    <row r="279" spans="1:6" ht="20.399999999999999">
      <c r="A279" s="415" t="str">
        <f t="shared" si="4"/>
        <v>Í1+.ÇÈ2YÎ</v>
      </c>
      <c r="B279" s="403" t="s">
        <v>32081</v>
      </c>
      <c r="C279">
        <v>18400</v>
      </c>
      <c r="D279" t="s">
        <v>32082</v>
      </c>
      <c r="E279">
        <v>19</v>
      </c>
      <c r="F279">
        <v>171114992</v>
      </c>
    </row>
    <row r="280" spans="1:6" ht="20.399999999999999">
      <c r="A280" s="415" t="str">
        <f t="shared" si="4"/>
        <v>Í1+/dÈ2GÎ</v>
      </c>
      <c r="B280" s="403" t="s">
        <v>32083</v>
      </c>
      <c r="C280">
        <v>101600</v>
      </c>
      <c r="D280" t="s">
        <v>32084</v>
      </c>
      <c r="E280">
        <v>364</v>
      </c>
      <c r="F280">
        <v>171115682</v>
      </c>
    </row>
    <row r="281" spans="1:6" ht="20.399999999999999">
      <c r="A281" s="415" t="str">
        <f t="shared" si="4"/>
        <v>Í1+/&amp;È65Î</v>
      </c>
      <c r="B281" s="403" t="s">
        <v>9429</v>
      </c>
      <c r="C281">
        <v>32800</v>
      </c>
      <c r="D281" t="s">
        <v>32085</v>
      </c>
      <c r="E281">
        <v>99</v>
      </c>
      <c r="F281">
        <v>171115066</v>
      </c>
    </row>
    <row r="282" spans="1:6" ht="20.399999999999999">
      <c r="A282" s="415" t="e">
        <f t="shared" si="4"/>
        <v>#VALUE!</v>
      </c>
      <c r="B282" s="403" t="s">
        <v>32086</v>
      </c>
      <c r="C282">
        <v>3400</v>
      </c>
      <c r="D282" t="s">
        <v>32087</v>
      </c>
      <c r="E282">
        <v>587</v>
      </c>
    </row>
    <row r="283" spans="1:6" ht="20.399999999999999">
      <c r="A283" s="415" t="str">
        <f t="shared" si="4"/>
        <v>Í1+0FÈ29Î</v>
      </c>
      <c r="B283" s="403" t="s">
        <v>32088</v>
      </c>
      <c r="C283">
        <v>10400</v>
      </c>
      <c r="D283" t="s">
        <v>32089</v>
      </c>
      <c r="E283">
        <v>189</v>
      </c>
      <c r="F283">
        <v>171116382</v>
      </c>
    </row>
    <row r="284" spans="1:6" ht="20.399999999999999">
      <c r="A284" s="415" t="e">
        <f t="shared" si="4"/>
        <v>#VALUE!</v>
      </c>
      <c r="B284" s="403" t="s">
        <v>23726</v>
      </c>
      <c r="C284">
        <v>18400</v>
      </c>
      <c r="D284" t="s">
        <v>32090</v>
      </c>
      <c r="E284">
        <v>18</v>
      </c>
    </row>
    <row r="285" spans="1:6" ht="20.399999999999999">
      <c r="A285" s="415" t="e">
        <f t="shared" si="4"/>
        <v>#VALUE!</v>
      </c>
      <c r="B285" s="403" t="s">
        <v>32091</v>
      </c>
      <c r="C285">
        <v>4700</v>
      </c>
      <c r="D285" t="s">
        <v>32092</v>
      </c>
      <c r="E285">
        <v>584</v>
      </c>
    </row>
    <row r="286" spans="1:6" ht="20.399999999999999">
      <c r="A286" s="415" t="str">
        <f t="shared" si="4"/>
        <v>Í1+0^È22Î</v>
      </c>
      <c r="B286" s="403" t="s">
        <v>32093</v>
      </c>
      <c r="C286">
        <v>26400</v>
      </c>
      <c r="D286" t="s">
        <v>32094</v>
      </c>
      <c r="E286">
        <v>456</v>
      </c>
      <c r="F286">
        <v>171116622</v>
      </c>
    </row>
    <row r="287" spans="1:6" ht="20.399999999999999">
      <c r="A287" s="415" t="e">
        <f t="shared" si="4"/>
        <v>#VALUE!</v>
      </c>
      <c r="B287" s="403" t="s">
        <v>32095</v>
      </c>
      <c r="C287">
        <v>12000</v>
      </c>
      <c r="D287" t="s">
        <v>32096</v>
      </c>
      <c r="E287">
        <v>291</v>
      </c>
    </row>
    <row r="288" spans="1:6" ht="20.399999999999999">
      <c r="A288" s="415" t="e">
        <f t="shared" si="4"/>
        <v>#VALUE!</v>
      </c>
      <c r="B288" s="403" t="s">
        <v>32097</v>
      </c>
      <c r="C288">
        <v>47200</v>
      </c>
      <c r="D288" t="s">
        <v>32098</v>
      </c>
      <c r="E288">
        <v>551</v>
      </c>
    </row>
    <row r="289" spans="1:6" ht="20.399999999999999">
      <c r="A289" s="415" t="str">
        <f t="shared" si="4"/>
        <v>Í1+*HÈ9YÎ</v>
      </c>
      <c r="B289" s="403" t="s">
        <v>13743</v>
      </c>
      <c r="C289">
        <v>32800</v>
      </c>
      <c r="D289" t="s">
        <v>32099</v>
      </c>
      <c r="E289">
        <v>180</v>
      </c>
      <c r="F289">
        <v>171110409</v>
      </c>
    </row>
    <row r="290" spans="1:6" ht="20.399999999999999">
      <c r="A290" s="415" t="str">
        <f t="shared" si="4"/>
        <v>Í1+,8È1VÎ</v>
      </c>
      <c r="B290" s="403" t="s">
        <v>32100</v>
      </c>
      <c r="C290">
        <v>84000</v>
      </c>
      <c r="D290" t="s">
        <v>32101</v>
      </c>
      <c r="E290">
        <v>84</v>
      </c>
      <c r="F290">
        <v>171112241</v>
      </c>
    </row>
    <row r="291" spans="1:6" ht="20.399999999999999">
      <c r="A291" s="415" t="e">
        <f t="shared" si="4"/>
        <v>#VALUE!</v>
      </c>
      <c r="B291" s="403" t="s">
        <v>32102</v>
      </c>
      <c r="C291">
        <v>15200</v>
      </c>
      <c r="D291" t="s">
        <v>32103</v>
      </c>
      <c r="E291">
        <v>574</v>
      </c>
    </row>
    <row r="292" spans="1:6" ht="20.399999999999999">
      <c r="A292" s="415" t="e">
        <f t="shared" si="4"/>
        <v>#VALUE!</v>
      </c>
      <c r="B292" s="403" t="s">
        <v>1024</v>
      </c>
      <c r="C292">
        <v>127200</v>
      </c>
      <c r="D292" t="s">
        <v>32104</v>
      </c>
      <c r="E292">
        <v>59</v>
      </c>
    </row>
    <row r="293" spans="1:6" ht="20.399999999999999">
      <c r="A293" s="415" t="e">
        <f t="shared" si="4"/>
        <v>#VALUE!</v>
      </c>
      <c r="B293" s="403" t="s">
        <v>32105</v>
      </c>
      <c r="C293">
        <v>28000</v>
      </c>
      <c r="D293" t="s">
        <v>32106</v>
      </c>
      <c r="E293">
        <v>52</v>
      </c>
    </row>
    <row r="294" spans="1:6" ht="20.399999999999999">
      <c r="A294" s="415" t="e">
        <f t="shared" si="4"/>
        <v>#VALUE!</v>
      </c>
      <c r="B294" s="403" t="s">
        <v>32107</v>
      </c>
      <c r="C294">
        <v>160800</v>
      </c>
      <c r="D294" t="s">
        <v>32108</v>
      </c>
      <c r="E294">
        <v>93</v>
      </c>
    </row>
    <row r="295" spans="1:6" ht="20.399999999999999">
      <c r="A295" s="415" t="str">
        <f t="shared" si="4"/>
        <v>Í1+/eÈ6cÎ</v>
      </c>
      <c r="B295" s="403" t="s">
        <v>32109</v>
      </c>
      <c r="C295">
        <v>7200</v>
      </c>
      <c r="D295" t="s">
        <v>32110</v>
      </c>
      <c r="E295">
        <v>380</v>
      </c>
      <c r="F295">
        <v>171115696</v>
      </c>
    </row>
    <row r="296" spans="1:6" ht="20.399999999999999">
      <c r="A296" s="415" t="str">
        <f t="shared" si="4"/>
        <v>Í1+/^È35Î</v>
      </c>
      <c r="B296" s="403" t="s">
        <v>32111</v>
      </c>
      <c r="C296">
        <v>10400</v>
      </c>
      <c r="D296" t="s">
        <v>32112</v>
      </c>
      <c r="E296">
        <v>298</v>
      </c>
      <c r="F296">
        <v>171115623</v>
      </c>
    </row>
    <row r="297" spans="1:6" ht="20.399999999999999">
      <c r="A297" s="415" t="e">
        <f t="shared" si="4"/>
        <v>#VALUE!</v>
      </c>
      <c r="B297" s="403" t="s">
        <v>32113</v>
      </c>
      <c r="C297">
        <v>12000</v>
      </c>
      <c r="D297" t="s">
        <v>32114</v>
      </c>
      <c r="E297">
        <v>374</v>
      </c>
    </row>
    <row r="298" spans="1:6" ht="20.399999999999999">
      <c r="A298" s="415" t="str">
        <f t="shared" si="4"/>
        <v>Í1+-CÈ7BÎ</v>
      </c>
      <c r="B298" s="403" t="s">
        <v>32115</v>
      </c>
      <c r="C298">
        <v>50400</v>
      </c>
      <c r="D298" t="s">
        <v>32116</v>
      </c>
      <c r="E298">
        <v>74</v>
      </c>
      <c r="F298">
        <v>171113357</v>
      </c>
    </row>
    <row r="299" spans="1:6" ht="20.399999999999999">
      <c r="A299" s="415" t="e">
        <f t="shared" si="4"/>
        <v>#VALUE!</v>
      </c>
      <c r="B299" s="403" t="s">
        <v>32117</v>
      </c>
      <c r="C299">
        <v>7200</v>
      </c>
      <c r="D299" t="s">
        <v>32118</v>
      </c>
      <c r="E299">
        <v>595</v>
      </c>
    </row>
    <row r="300" spans="1:6" ht="20.399999999999999">
      <c r="A300" s="415" t="e">
        <f t="shared" si="4"/>
        <v>#VALUE!</v>
      </c>
      <c r="B300" s="403" t="s">
        <v>1804</v>
      </c>
      <c r="C300">
        <v>18400</v>
      </c>
      <c r="D300" t="s">
        <v>1805</v>
      </c>
      <c r="E300">
        <v>480</v>
      </c>
    </row>
    <row r="301" spans="1:6" ht="20.399999999999999">
      <c r="A301" s="415" t="e">
        <f t="shared" si="4"/>
        <v>#VALUE!</v>
      </c>
      <c r="B301" s="403" t="s">
        <v>1512</v>
      </c>
      <c r="C301">
        <v>60000</v>
      </c>
      <c r="D301" t="s">
        <v>1513</v>
      </c>
      <c r="E301">
        <v>307</v>
      </c>
    </row>
    <row r="302" spans="1:6" ht="20.399999999999999">
      <c r="A302" s="415" t="e">
        <f t="shared" si="4"/>
        <v>#VALUE!</v>
      </c>
      <c r="B302" s="403" t="s">
        <v>1780</v>
      </c>
      <c r="C302">
        <v>23200</v>
      </c>
      <c r="D302" t="s">
        <v>1781</v>
      </c>
      <c r="E302">
        <v>176</v>
      </c>
    </row>
    <row r="303" spans="1:6" ht="20.399999999999999">
      <c r="A303" s="415" t="e">
        <f t="shared" si="4"/>
        <v>#VALUE!</v>
      </c>
      <c r="B303" s="403" t="s">
        <v>32119</v>
      </c>
      <c r="C303">
        <v>18400</v>
      </c>
      <c r="D303" t="s">
        <v>32120</v>
      </c>
      <c r="E303">
        <v>487</v>
      </c>
    </row>
    <row r="304" spans="1:6" ht="20.399999999999999">
      <c r="A304" s="415" t="e">
        <f t="shared" si="4"/>
        <v>#VALUE!</v>
      </c>
      <c r="B304" s="403" t="s">
        <v>3867</v>
      </c>
      <c r="C304">
        <v>53600</v>
      </c>
      <c r="D304" t="s">
        <v>3868</v>
      </c>
      <c r="E304">
        <v>78</v>
      </c>
    </row>
    <row r="305" spans="1:6" ht="20.399999999999999">
      <c r="A305" s="415" t="e">
        <f t="shared" si="4"/>
        <v>#VALUE!</v>
      </c>
      <c r="B305" s="403" t="s">
        <v>2947</v>
      </c>
      <c r="C305">
        <v>26400</v>
      </c>
      <c r="D305" t="s">
        <v>32121</v>
      </c>
      <c r="E305">
        <v>147</v>
      </c>
    </row>
    <row r="306" spans="1:6" ht="20.399999999999999">
      <c r="A306" s="415" t="str">
        <f t="shared" si="4"/>
        <v>Í1+/EÈ38Î</v>
      </c>
      <c r="B306" s="403" t="s">
        <v>32122</v>
      </c>
      <c r="C306">
        <v>8800</v>
      </c>
      <c r="D306" t="s">
        <v>32123</v>
      </c>
      <c r="E306">
        <v>7</v>
      </c>
      <c r="F306">
        <v>171115373</v>
      </c>
    </row>
    <row r="307" spans="1:6" ht="20.399999999999999">
      <c r="A307" s="415" t="str">
        <f t="shared" si="4"/>
        <v>Í1+-SÈ0XÎ</v>
      </c>
      <c r="B307" s="403" t="s">
        <v>32124</v>
      </c>
      <c r="C307">
        <v>32800</v>
      </c>
      <c r="D307" t="s">
        <v>32125</v>
      </c>
      <c r="E307">
        <v>299</v>
      </c>
      <c r="F307">
        <v>171113510</v>
      </c>
    </row>
    <row r="308" spans="1:6" ht="20.399999999999999">
      <c r="A308" s="415" t="e">
        <f t="shared" si="4"/>
        <v>#VALUE!</v>
      </c>
      <c r="B308" s="403" t="s">
        <v>3980</v>
      </c>
      <c r="C308">
        <v>10400</v>
      </c>
      <c r="D308" t="s">
        <v>3981</v>
      </c>
      <c r="E308">
        <v>106</v>
      </c>
    </row>
    <row r="309" spans="1:6" ht="20.399999999999999">
      <c r="A309" s="415" t="e">
        <f t="shared" si="4"/>
        <v>#VALUE!</v>
      </c>
      <c r="B309" s="403" t="s">
        <v>32126</v>
      </c>
      <c r="C309">
        <v>39200</v>
      </c>
      <c r="D309" t="s">
        <v>32127</v>
      </c>
      <c r="E309">
        <v>486</v>
      </c>
    </row>
    <row r="310" spans="1:6" ht="20.399999999999999">
      <c r="A310" s="415" t="str">
        <f t="shared" si="4"/>
        <v>Í1+/XÈ1xÎ</v>
      </c>
      <c r="B310" s="403" t="s">
        <v>32128</v>
      </c>
      <c r="C310">
        <v>24800</v>
      </c>
      <c r="D310" t="s">
        <v>32129</v>
      </c>
      <c r="E310">
        <v>226</v>
      </c>
      <c r="F310">
        <v>171115561</v>
      </c>
    </row>
    <row r="311" spans="1:6" ht="20.399999999999999">
      <c r="A311" s="415" t="str">
        <f t="shared" si="4"/>
        <v>Í1+/XÈ3ÈÎ</v>
      </c>
      <c r="B311" s="403" t="s">
        <v>32130</v>
      </c>
      <c r="C311">
        <v>31200</v>
      </c>
      <c r="D311" t="s">
        <v>32131</v>
      </c>
      <c r="E311">
        <v>228</v>
      </c>
      <c r="F311">
        <v>171115563</v>
      </c>
    </row>
    <row r="312" spans="1:6" ht="20.399999999999999">
      <c r="A312" s="415" t="str">
        <f t="shared" si="4"/>
        <v>Í1+0QÈ7ÇÎ</v>
      </c>
      <c r="B312" s="403" t="s">
        <v>32132</v>
      </c>
      <c r="C312">
        <v>20000</v>
      </c>
      <c r="D312" t="s">
        <v>32133</v>
      </c>
      <c r="E312">
        <v>320</v>
      </c>
      <c r="F312">
        <v>171116497</v>
      </c>
    </row>
    <row r="313" spans="1:6" ht="20.399999999999999">
      <c r="A313" s="415" t="str">
        <f t="shared" si="4"/>
        <v>Í1+/XÈ2~Î</v>
      </c>
      <c r="B313" s="403" t="s">
        <v>32134</v>
      </c>
      <c r="C313">
        <v>32800</v>
      </c>
      <c r="D313" t="s">
        <v>32135</v>
      </c>
      <c r="E313">
        <v>227</v>
      </c>
      <c r="F313">
        <v>171115562</v>
      </c>
    </row>
    <row r="314" spans="1:6" ht="20.399999999999999">
      <c r="A314" s="415" t="str">
        <f t="shared" si="4"/>
        <v>Í1+,xÈ1!Î</v>
      </c>
      <c r="B314" s="403" t="s">
        <v>32136</v>
      </c>
      <c r="C314">
        <v>3400</v>
      </c>
      <c r="D314" t="s">
        <v>32137</v>
      </c>
      <c r="E314">
        <v>273</v>
      </c>
      <c r="F314">
        <v>171112881</v>
      </c>
    </row>
    <row r="315" spans="1:6" ht="20.399999999999999">
      <c r="A315" s="415" t="str">
        <f t="shared" si="4"/>
        <v>Í1+2~È1KÎ</v>
      </c>
      <c r="B315" s="403" t="s">
        <v>32138</v>
      </c>
      <c r="C315">
        <v>3400</v>
      </c>
      <c r="D315" t="s">
        <v>32139</v>
      </c>
      <c r="E315">
        <v>138</v>
      </c>
      <c r="F315">
        <v>171118941</v>
      </c>
    </row>
    <row r="316" spans="1:6" ht="20.399999999999999">
      <c r="A316" s="415" t="str">
        <f t="shared" si="4"/>
        <v>Í1+,ÃÈ3IÎ</v>
      </c>
      <c r="B316" s="403" t="s">
        <v>32140</v>
      </c>
      <c r="C316">
        <v>13600</v>
      </c>
      <c r="D316" t="s">
        <v>32141</v>
      </c>
      <c r="E316">
        <v>359</v>
      </c>
      <c r="F316">
        <v>171112953</v>
      </c>
    </row>
    <row r="317" spans="1:6" ht="20.399999999999999">
      <c r="A317" s="415" t="e">
        <f t="shared" si="4"/>
        <v>#VALUE!</v>
      </c>
      <c r="B317" s="403" t="s">
        <v>1658</v>
      </c>
      <c r="C317">
        <v>44000</v>
      </c>
      <c r="D317" t="s">
        <v>1659</v>
      </c>
      <c r="E317">
        <v>299</v>
      </c>
    </row>
    <row r="318" spans="1:6" ht="20.399999999999999">
      <c r="A318" s="415" t="e">
        <f t="shared" si="4"/>
        <v>#VALUE!</v>
      </c>
      <c r="B318" s="403" t="s">
        <v>32142</v>
      </c>
      <c r="C318">
        <v>8800</v>
      </c>
      <c r="D318" t="s">
        <v>32143</v>
      </c>
      <c r="E318">
        <v>58</v>
      </c>
    </row>
    <row r="319" spans="1:6" ht="20.399999999999999">
      <c r="A319" s="415" t="e">
        <f t="shared" si="4"/>
        <v>#VALUE!</v>
      </c>
      <c r="B319" s="403" t="s">
        <v>32144</v>
      </c>
      <c r="C319">
        <v>13600</v>
      </c>
      <c r="D319" t="s">
        <v>32145</v>
      </c>
      <c r="E319">
        <v>566</v>
      </c>
    </row>
    <row r="320" spans="1:6" ht="20.399999999999999">
      <c r="A320" s="415" t="str">
        <f t="shared" si="4"/>
        <v>Í1++bÈ5EÎ</v>
      </c>
      <c r="B320" s="403" t="s">
        <v>8887</v>
      </c>
      <c r="C320">
        <v>20000</v>
      </c>
      <c r="D320" t="s">
        <v>32146</v>
      </c>
      <c r="E320">
        <v>205</v>
      </c>
      <c r="F320">
        <v>171111665</v>
      </c>
    </row>
    <row r="321" spans="1:6" ht="20.399999999999999">
      <c r="A321" s="415" t="str">
        <f t="shared" si="4"/>
        <v>Í1+2wÈ7SÎ</v>
      </c>
      <c r="B321" s="403" t="s">
        <v>32147</v>
      </c>
      <c r="C321">
        <v>7200</v>
      </c>
      <c r="D321" t="s">
        <v>32148</v>
      </c>
      <c r="E321">
        <v>56</v>
      </c>
      <c r="F321">
        <v>171118877</v>
      </c>
    </row>
    <row r="322" spans="1:6" ht="20.399999999999999">
      <c r="A322" s="415" t="e">
        <f t="shared" si="4"/>
        <v>#VALUE!</v>
      </c>
      <c r="B322" s="403" t="s">
        <v>1326</v>
      </c>
      <c r="C322">
        <v>13600</v>
      </c>
      <c r="D322" t="s">
        <v>32149</v>
      </c>
      <c r="E322">
        <v>575</v>
      </c>
    </row>
    <row r="323" spans="1:6" ht="20.399999999999999">
      <c r="A323" s="415" t="e">
        <f t="shared" ref="A323:A386" si="5">Code128(F323)</f>
        <v>#VALUE!</v>
      </c>
      <c r="B323" s="403" t="s">
        <v>32150</v>
      </c>
      <c r="C323">
        <v>16800</v>
      </c>
      <c r="D323" t="s">
        <v>32151</v>
      </c>
      <c r="E323">
        <v>149</v>
      </c>
    </row>
    <row r="324" spans="1:6" ht="20.399999999999999">
      <c r="A324" s="415" t="str">
        <f t="shared" si="5"/>
        <v>Í1+0AÈ9OÎ</v>
      </c>
      <c r="B324" s="403" t="s">
        <v>32152</v>
      </c>
      <c r="C324">
        <v>23200</v>
      </c>
      <c r="D324" t="s">
        <v>32153</v>
      </c>
      <c r="E324">
        <v>144</v>
      </c>
      <c r="F324">
        <v>171116339</v>
      </c>
    </row>
    <row r="325" spans="1:6" ht="20.399999999999999">
      <c r="A325" s="415" t="e">
        <f t="shared" si="5"/>
        <v>#VALUE!</v>
      </c>
      <c r="B325" s="403" t="s">
        <v>3794</v>
      </c>
      <c r="C325">
        <v>28000</v>
      </c>
      <c r="D325" t="s">
        <v>32154</v>
      </c>
      <c r="E325">
        <v>589</v>
      </c>
    </row>
    <row r="326" spans="1:6" ht="20.399999999999999">
      <c r="A326" s="415" t="e">
        <f t="shared" si="5"/>
        <v>#VALUE!</v>
      </c>
      <c r="B326" s="403" t="s">
        <v>32155</v>
      </c>
      <c r="C326">
        <v>50400</v>
      </c>
      <c r="D326" t="s">
        <v>32156</v>
      </c>
      <c r="E326">
        <v>582</v>
      </c>
    </row>
    <row r="327" spans="1:6" ht="20.399999999999999">
      <c r="A327" s="415" t="str">
        <f t="shared" si="5"/>
        <v>Í1++VÈ5|Î</v>
      </c>
      <c r="B327" s="403" t="s">
        <v>32157</v>
      </c>
      <c r="C327">
        <v>21600</v>
      </c>
      <c r="D327" t="s">
        <v>32158</v>
      </c>
      <c r="E327">
        <v>267</v>
      </c>
      <c r="F327">
        <v>171111545</v>
      </c>
    </row>
    <row r="328" spans="1:6" ht="20.399999999999999">
      <c r="A328" s="415" t="e">
        <f t="shared" si="5"/>
        <v>#VALUE!</v>
      </c>
      <c r="B328" s="403" t="s">
        <v>32159</v>
      </c>
      <c r="C328">
        <v>13600</v>
      </c>
      <c r="D328" t="s">
        <v>32160</v>
      </c>
      <c r="E328">
        <v>375</v>
      </c>
    </row>
    <row r="329" spans="1:6" ht="20.399999999999999">
      <c r="A329" s="415" t="str">
        <f t="shared" si="5"/>
        <v>Í1+*NÈ6_Î</v>
      </c>
      <c r="B329" s="403" t="s">
        <v>32161</v>
      </c>
      <c r="C329">
        <v>44000</v>
      </c>
      <c r="D329" t="s">
        <v>32162</v>
      </c>
      <c r="E329">
        <v>190</v>
      </c>
      <c r="F329">
        <v>171110466</v>
      </c>
    </row>
    <row r="330" spans="1:6" ht="20.399999999999999">
      <c r="A330" s="415" t="str">
        <f t="shared" si="5"/>
        <v>Í1+/%È2ÄÎ</v>
      </c>
      <c r="B330" s="403" t="s">
        <v>32163</v>
      </c>
      <c r="C330">
        <v>8800</v>
      </c>
      <c r="D330" t="s">
        <v>32164</v>
      </c>
      <c r="E330">
        <v>85</v>
      </c>
      <c r="F330">
        <v>171115052</v>
      </c>
    </row>
    <row r="331" spans="1:6" ht="20.399999999999999">
      <c r="A331" s="415" t="str">
        <f t="shared" si="5"/>
        <v>Í1+/FÈ5HÎ</v>
      </c>
      <c r="B331" s="403" t="s">
        <v>32165</v>
      </c>
      <c r="C331">
        <v>36000</v>
      </c>
      <c r="D331" t="s">
        <v>32166</v>
      </c>
      <c r="E331">
        <v>20</v>
      </c>
      <c r="F331">
        <v>171115385</v>
      </c>
    </row>
    <row r="332" spans="1:6" ht="20.399999999999999">
      <c r="A332" s="415" t="e">
        <f t="shared" si="5"/>
        <v>#VALUE!</v>
      </c>
      <c r="B332" s="403" t="s">
        <v>32167</v>
      </c>
      <c r="C332">
        <v>23200</v>
      </c>
      <c r="D332" t="s">
        <v>32168</v>
      </c>
      <c r="E332">
        <v>599</v>
      </c>
    </row>
    <row r="333" spans="1:6" ht="20.399999999999999">
      <c r="A333" s="415" t="e">
        <f t="shared" si="5"/>
        <v>#VALUE!</v>
      </c>
      <c r="B333" s="403" t="s">
        <v>32169</v>
      </c>
      <c r="C333">
        <v>8800</v>
      </c>
      <c r="D333" t="s">
        <v>32170</v>
      </c>
      <c r="E333">
        <v>422</v>
      </c>
    </row>
    <row r="334" spans="1:6" ht="20.399999999999999">
      <c r="A334" s="415" t="str">
        <f t="shared" si="5"/>
        <v>Í1+06È4lÎ</v>
      </c>
      <c r="B334" s="403" t="s">
        <v>28806</v>
      </c>
      <c r="C334">
        <v>23200</v>
      </c>
      <c r="D334" t="s">
        <v>32171</v>
      </c>
      <c r="E334">
        <v>6</v>
      </c>
      <c r="F334">
        <v>171116224</v>
      </c>
    </row>
    <row r="335" spans="1:6" ht="20.399999999999999">
      <c r="A335" s="415" t="e">
        <f t="shared" si="5"/>
        <v>#VALUE!</v>
      </c>
      <c r="B335" s="403" t="s">
        <v>32172</v>
      </c>
      <c r="C335">
        <v>18400</v>
      </c>
      <c r="D335" t="s">
        <v>32173</v>
      </c>
      <c r="E335">
        <v>537</v>
      </c>
    </row>
    <row r="336" spans="1:6" ht="20.399999999999999">
      <c r="A336" s="415" t="e">
        <f t="shared" si="5"/>
        <v>#VALUE!</v>
      </c>
      <c r="B336" s="403" t="s">
        <v>21866</v>
      </c>
      <c r="C336">
        <v>10400</v>
      </c>
      <c r="D336" t="s">
        <v>32174</v>
      </c>
      <c r="E336">
        <v>560</v>
      </c>
    </row>
    <row r="337" spans="1:6" ht="20.399999999999999">
      <c r="A337" s="415" t="str">
        <f t="shared" si="5"/>
        <v>Í1+/OÈ8~Î</v>
      </c>
      <c r="B337" s="403" t="s">
        <v>32175</v>
      </c>
      <c r="C337">
        <v>66400</v>
      </c>
      <c r="D337" t="s">
        <v>32176</v>
      </c>
      <c r="E337">
        <v>133</v>
      </c>
      <c r="F337">
        <v>171115478</v>
      </c>
    </row>
    <row r="338" spans="1:6" ht="20.399999999999999">
      <c r="A338" s="415" t="str">
        <f t="shared" si="5"/>
        <v>Í1+0]È7LÎ</v>
      </c>
      <c r="B338" s="403" t="s">
        <v>32177</v>
      </c>
      <c r="C338">
        <v>3400</v>
      </c>
      <c r="D338" t="s">
        <v>32178</v>
      </c>
      <c r="E338">
        <v>450</v>
      </c>
      <c r="F338">
        <v>171116617</v>
      </c>
    </row>
    <row r="339" spans="1:6" ht="20.399999999999999">
      <c r="A339" s="415" t="str">
        <f t="shared" si="5"/>
        <v>Í1+,~È9iÎ</v>
      </c>
      <c r="B339" s="403" t="s">
        <v>32179</v>
      </c>
      <c r="C339">
        <v>61600</v>
      </c>
      <c r="D339" t="s">
        <v>32180</v>
      </c>
      <c r="E339">
        <v>354</v>
      </c>
      <c r="F339">
        <v>171112949</v>
      </c>
    </row>
    <row r="340" spans="1:6" ht="20.399999999999999">
      <c r="A340" s="415" t="str">
        <f t="shared" si="5"/>
        <v>Í1+/gÈ0GÎ</v>
      </c>
      <c r="B340" s="403" t="s">
        <v>32181</v>
      </c>
      <c r="C340">
        <v>12000</v>
      </c>
      <c r="D340" t="s">
        <v>32182</v>
      </c>
      <c r="E340">
        <v>396</v>
      </c>
      <c r="F340">
        <v>171115710</v>
      </c>
    </row>
    <row r="341" spans="1:6" ht="20.399999999999999">
      <c r="A341" s="415" t="str">
        <f t="shared" si="5"/>
        <v>Í1+/ZÈ3%Î</v>
      </c>
      <c r="B341" s="403" t="s">
        <v>32183</v>
      </c>
      <c r="C341">
        <v>15200</v>
      </c>
      <c r="D341" t="s">
        <v>32184</v>
      </c>
      <c r="E341">
        <v>251</v>
      </c>
      <c r="F341">
        <v>171115583</v>
      </c>
    </row>
    <row r="342" spans="1:6" ht="20.399999999999999">
      <c r="A342" s="415" t="e">
        <f t="shared" si="5"/>
        <v>#VALUE!</v>
      </c>
      <c r="B342" s="403" t="s">
        <v>32185</v>
      </c>
      <c r="C342">
        <v>47200</v>
      </c>
      <c r="D342" t="s">
        <v>32186</v>
      </c>
      <c r="E342">
        <v>132</v>
      </c>
    </row>
    <row r="343" spans="1:6" ht="20.399999999999999">
      <c r="A343" s="415" t="str">
        <f t="shared" si="5"/>
        <v>Í1+*%È0eÎ</v>
      </c>
      <c r="B343" s="403" t="s">
        <v>32187</v>
      </c>
      <c r="C343">
        <v>24800</v>
      </c>
      <c r="D343" t="s">
        <v>32188</v>
      </c>
      <c r="E343">
        <v>297</v>
      </c>
      <c r="F343">
        <v>171110050</v>
      </c>
    </row>
    <row r="344" spans="1:6" ht="20.399999999999999">
      <c r="A344" s="415" t="str">
        <f t="shared" si="5"/>
        <v>Í1+*&amp;È98Î</v>
      </c>
      <c r="B344" s="403" t="s">
        <v>32189</v>
      </c>
      <c r="C344">
        <v>21600</v>
      </c>
      <c r="D344" t="s">
        <v>32190</v>
      </c>
      <c r="E344">
        <v>305</v>
      </c>
      <c r="F344">
        <v>171110069</v>
      </c>
    </row>
    <row r="345" spans="1:6" ht="20.399999999999999">
      <c r="A345" s="415" t="str">
        <f t="shared" si="5"/>
        <v>Í1+/%È9CÎ</v>
      </c>
      <c r="B345" s="403" t="s">
        <v>32191</v>
      </c>
      <c r="C345">
        <v>23200</v>
      </c>
      <c r="D345" t="s">
        <v>32192</v>
      </c>
      <c r="E345">
        <v>92</v>
      </c>
      <c r="F345">
        <v>171115059</v>
      </c>
    </row>
    <row r="346" spans="1:6" ht="20.399999999999999">
      <c r="A346" s="415" t="str">
        <f t="shared" si="5"/>
        <v>Í1+0AÈ0ÄÎ</v>
      </c>
      <c r="B346" s="403" t="s">
        <v>32193</v>
      </c>
      <c r="C346">
        <v>15200</v>
      </c>
      <c r="D346" t="s">
        <v>32194</v>
      </c>
      <c r="E346">
        <v>135</v>
      </c>
      <c r="F346">
        <v>171116330</v>
      </c>
    </row>
    <row r="347" spans="1:6" ht="20.399999999999999">
      <c r="A347" s="415" t="str">
        <f t="shared" si="5"/>
        <v>Í1+,mÈ7ÄÎ</v>
      </c>
      <c r="B347" s="403" t="s">
        <v>32195</v>
      </c>
      <c r="C347">
        <v>7200</v>
      </c>
      <c r="D347" t="s">
        <v>32196</v>
      </c>
      <c r="E347">
        <v>159</v>
      </c>
      <c r="F347">
        <v>171112777</v>
      </c>
    </row>
    <row r="348" spans="1:6" ht="20.399999999999999">
      <c r="A348" s="415" t="str">
        <f t="shared" si="5"/>
        <v>Í1+,mÈ5tÎ</v>
      </c>
      <c r="B348" s="403" t="s">
        <v>32197</v>
      </c>
      <c r="C348">
        <v>3400</v>
      </c>
      <c r="D348" t="s">
        <v>32198</v>
      </c>
      <c r="E348">
        <v>157</v>
      </c>
      <c r="F348">
        <v>171112775</v>
      </c>
    </row>
    <row r="349" spans="1:6" ht="20.399999999999999">
      <c r="A349" s="415" t="str">
        <f t="shared" si="5"/>
        <v>Í1+,kÈ2ZÎ</v>
      </c>
      <c r="B349" s="403" t="s">
        <v>32199</v>
      </c>
      <c r="C349">
        <v>21600</v>
      </c>
      <c r="D349" t="s">
        <v>32200</v>
      </c>
      <c r="E349">
        <v>129</v>
      </c>
      <c r="F349">
        <v>171112752</v>
      </c>
    </row>
    <row r="350" spans="1:6" ht="20.399999999999999">
      <c r="A350" s="415" t="str">
        <f t="shared" si="5"/>
        <v>Í1+-&amp;È0rÎ</v>
      </c>
      <c r="B350" s="403" t="s">
        <v>32201</v>
      </c>
      <c r="C350">
        <v>4700</v>
      </c>
      <c r="D350" t="s">
        <v>32202</v>
      </c>
      <c r="E350">
        <v>479</v>
      </c>
      <c r="F350">
        <v>171113060</v>
      </c>
    </row>
    <row r="351" spans="1:6" ht="20.399999999999999">
      <c r="A351" s="415" t="str">
        <f t="shared" si="5"/>
        <v>Í1+3#È7;Î</v>
      </c>
      <c r="B351" s="403" t="s">
        <v>32203</v>
      </c>
      <c r="C351">
        <v>21600</v>
      </c>
      <c r="D351" t="s">
        <v>32204</v>
      </c>
      <c r="E351">
        <v>248</v>
      </c>
      <c r="F351">
        <v>171119037</v>
      </c>
    </row>
    <row r="352" spans="1:6" ht="20.399999999999999">
      <c r="A352" s="415" t="str">
        <f t="shared" si="5"/>
        <v>Í1+/kÈ4oÎ</v>
      </c>
      <c r="B352" s="403" t="s">
        <v>32205</v>
      </c>
      <c r="C352">
        <v>20000</v>
      </c>
      <c r="D352" t="s">
        <v>32206</v>
      </c>
      <c r="E352">
        <v>452</v>
      </c>
      <c r="F352">
        <v>171115754</v>
      </c>
    </row>
    <row r="353" spans="1:6" ht="20.399999999999999">
      <c r="A353" s="415" t="e">
        <f t="shared" si="5"/>
        <v>#VALUE!</v>
      </c>
      <c r="B353" s="403" t="s">
        <v>32207</v>
      </c>
      <c r="C353">
        <v>2100</v>
      </c>
      <c r="D353" t="s">
        <v>32208</v>
      </c>
      <c r="E353">
        <v>519</v>
      </c>
    </row>
    <row r="354" spans="1:6" ht="20.399999999999999">
      <c r="A354" s="415" t="e">
        <f t="shared" si="5"/>
        <v>#VALUE!</v>
      </c>
      <c r="B354" s="403" t="s">
        <v>32209</v>
      </c>
      <c r="C354">
        <v>3400</v>
      </c>
      <c r="D354" t="s">
        <v>32210</v>
      </c>
      <c r="E354">
        <v>184</v>
      </c>
    </row>
    <row r="355" spans="1:6" ht="20.399999999999999">
      <c r="A355" s="415" t="str">
        <f t="shared" si="5"/>
        <v>Í1+2uÈ33Î</v>
      </c>
      <c r="B355" s="403" t="s">
        <v>32211</v>
      </c>
      <c r="C355">
        <v>24800</v>
      </c>
      <c r="D355" t="s">
        <v>32212</v>
      </c>
      <c r="E355">
        <v>25</v>
      </c>
      <c r="F355">
        <v>171118853</v>
      </c>
    </row>
    <row r="356" spans="1:6" ht="20.399999999999999">
      <c r="A356" s="415" t="e">
        <f t="shared" si="5"/>
        <v>#VALUE!</v>
      </c>
      <c r="B356" s="403" t="s">
        <v>3984</v>
      </c>
      <c r="C356">
        <v>18400</v>
      </c>
      <c r="D356" t="s">
        <v>32213</v>
      </c>
      <c r="E356">
        <v>474</v>
      </c>
    </row>
    <row r="357" spans="1:6" ht="20.399999999999999">
      <c r="A357" s="415" t="str">
        <f t="shared" si="5"/>
        <v>Í1+0;È97Î</v>
      </c>
      <c r="B357" s="403" t="s">
        <v>32214</v>
      </c>
      <c r="C357">
        <v>28000</v>
      </c>
      <c r="D357" t="s">
        <v>32215</v>
      </c>
      <c r="E357">
        <v>79</v>
      </c>
      <c r="F357">
        <v>171116279</v>
      </c>
    </row>
    <row r="358" spans="1:6" ht="20.399999999999999">
      <c r="A358" s="415" t="str">
        <f t="shared" si="5"/>
        <v>Í1+-GÈ8XÎ</v>
      </c>
      <c r="B358" s="403" t="s">
        <v>32216</v>
      </c>
      <c r="C358">
        <v>544800</v>
      </c>
      <c r="D358" t="s">
        <v>32217</v>
      </c>
      <c r="E358">
        <v>226</v>
      </c>
      <c r="F358">
        <v>171113398</v>
      </c>
    </row>
    <row r="359" spans="1:6" ht="20.399999999999999">
      <c r="A359" s="415" t="str">
        <f t="shared" si="5"/>
        <v>Í1+/kÈ8ÂÎ</v>
      </c>
      <c r="B359" s="403" t="s">
        <v>32218</v>
      </c>
      <c r="C359">
        <v>12000</v>
      </c>
      <c r="D359" t="s">
        <v>32219</v>
      </c>
      <c r="E359">
        <v>456</v>
      </c>
      <c r="F359">
        <v>171115758</v>
      </c>
    </row>
    <row r="360" spans="1:6" ht="20.399999999999999">
      <c r="A360" s="415" t="e">
        <f t="shared" si="5"/>
        <v>#VALUE!</v>
      </c>
      <c r="B360" s="403" t="s">
        <v>32220</v>
      </c>
      <c r="C360">
        <v>2100</v>
      </c>
      <c r="D360" t="s">
        <v>32221</v>
      </c>
      <c r="E360">
        <v>72</v>
      </c>
    </row>
    <row r="361" spans="1:6" ht="20.399999999999999">
      <c r="A361" s="415" t="str">
        <f t="shared" si="5"/>
        <v>Í1+-3È6cÎ</v>
      </c>
      <c r="B361" s="403" t="s">
        <v>32222</v>
      </c>
      <c r="C361">
        <v>24800</v>
      </c>
      <c r="D361" t="s">
        <v>32223</v>
      </c>
      <c r="E361">
        <v>252</v>
      </c>
      <c r="F361">
        <v>171113196</v>
      </c>
    </row>
    <row r="362" spans="1:6" ht="20.399999999999999">
      <c r="A362" s="415" t="e">
        <f t="shared" si="5"/>
        <v>#VALUE!</v>
      </c>
      <c r="B362" s="403" t="s">
        <v>32224</v>
      </c>
      <c r="C362">
        <v>16800</v>
      </c>
      <c r="D362" t="s">
        <v>32225</v>
      </c>
      <c r="E362">
        <v>560</v>
      </c>
    </row>
    <row r="363" spans="1:6" ht="20.399999999999999">
      <c r="A363" s="415" t="e">
        <f t="shared" si="5"/>
        <v>#VALUE!</v>
      </c>
      <c r="B363" s="403" t="s">
        <v>32226</v>
      </c>
      <c r="C363">
        <v>8800</v>
      </c>
      <c r="D363" t="s">
        <v>32227</v>
      </c>
      <c r="E363">
        <v>122</v>
      </c>
    </row>
    <row r="364" spans="1:6" ht="20.399999999999999">
      <c r="A364" s="415" t="e">
        <f t="shared" si="5"/>
        <v>#VALUE!</v>
      </c>
      <c r="B364" s="403" t="s">
        <v>32228</v>
      </c>
      <c r="C364">
        <v>31200</v>
      </c>
      <c r="D364" t="s">
        <v>32229</v>
      </c>
      <c r="E364">
        <v>85</v>
      </c>
    </row>
    <row r="365" spans="1:6" ht="20.399999999999999">
      <c r="A365" s="415" t="str">
        <f t="shared" si="5"/>
        <v>Í1+-@È3ÉÎ</v>
      </c>
      <c r="B365" s="403" t="s">
        <v>32230</v>
      </c>
      <c r="C365">
        <v>60000</v>
      </c>
      <c r="D365" t="s">
        <v>32231</v>
      </c>
      <c r="E365">
        <v>203</v>
      </c>
      <c r="F365">
        <v>171113323</v>
      </c>
    </row>
    <row r="366" spans="1:6" ht="20.399999999999999">
      <c r="A366" s="415" t="e">
        <f t="shared" si="5"/>
        <v>#VALUE!</v>
      </c>
      <c r="B366" s="403" t="s">
        <v>32232</v>
      </c>
      <c r="C366">
        <v>13600</v>
      </c>
      <c r="D366" t="s">
        <v>32233</v>
      </c>
      <c r="E366">
        <v>40</v>
      </c>
    </row>
    <row r="367" spans="1:6" ht="20.399999999999999">
      <c r="A367" s="415" t="e">
        <f t="shared" si="5"/>
        <v>#VALUE!</v>
      </c>
      <c r="B367" s="403" t="s">
        <v>32234</v>
      </c>
      <c r="C367">
        <v>45600</v>
      </c>
      <c r="D367" t="s">
        <v>32235</v>
      </c>
      <c r="E367">
        <v>86</v>
      </c>
    </row>
    <row r="368" spans="1:6" ht="20.399999999999999">
      <c r="A368" s="415" t="str">
        <f t="shared" si="5"/>
        <v>Í1+/kÈ5uÎ</v>
      </c>
      <c r="B368" s="403" t="s">
        <v>32236</v>
      </c>
      <c r="C368">
        <v>23200</v>
      </c>
      <c r="D368" t="s">
        <v>32237</v>
      </c>
      <c r="E368">
        <v>453</v>
      </c>
      <c r="F368">
        <v>171115755</v>
      </c>
    </row>
    <row r="369" spans="1:6" ht="20.399999999999999">
      <c r="A369" s="415" t="str">
        <f t="shared" si="5"/>
        <v>Í1+/MÈ6jÎ</v>
      </c>
      <c r="B369" s="403" t="s">
        <v>32238</v>
      </c>
      <c r="C369">
        <v>16800</v>
      </c>
      <c r="D369" t="s">
        <v>32239</v>
      </c>
      <c r="E369">
        <v>106</v>
      </c>
      <c r="F369">
        <v>171115456</v>
      </c>
    </row>
    <row r="370" spans="1:6" ht="20.399999999999999">
      <c r="A370" s="415" t="e">
        <f t="shared" si="5"/>
        <v>#VALUE!</v>
      </c>
      <c r="B370" s="403" t="s">
        <v>32240</v>
      </c>
      <c r="C370">
        <v>10400</v>
      </c>
      <c r="D370" t="s">
        <v>32241</v>
      </c>
      <c r="E370">
        <v>100</v>
      </c>
    </row>
    <row r="371" spans="1:6" ht="20.399999999999999">
      <c r="A371" s="415" t="str">
        <f t="shared" si="5"/>
        <v>Í1+/]È2+Î</v>
      </c>
      <c r="B371" s="403" t="s">
        <v>32242</v>
      </c>
      <c r="C371">
        <v>34400</v>
      </c>
      <c r="D371" t="s">
        <v>32243</v>
      </c>
      <c r="E371">
        <v>286</v>
      </c>
      <c r="F371">
        <v>171115612</v>
      </c>
    </row>
    <row r="372" spans="1:6" ht="20.399999999999999">
      <c r="A372" s="415" t="str">
        <f t="shared" si="5"/>
        <v>Í1+/;È0eÎ</v>
      </c>
      <c r="B372" s="403" t="s">
        <v>32244</v>
      </c>
      <c r="C372">
        <v>15200</v>
      </c>
      <c r="D372" t="s">
        <v>32245</v>
      </c>
      <c r="E372">
        <v>348</v>
      </c>
      <c r="F372">
        <v>171115270</v>
      </c>
    </row>
    <row r="373" spans="1:6" ht="20.399999999999999">
      <c r="A373" s="415" t="str">
        <f t="shared" si="5"/>
        <v>Í1+-AÈ64Î</v>
      </c>
      <c r="B373" s="403" t="s">
        <v>32246</v>
      </c>
      <c r="C373">
        <v>20000</v>
      </c>
      <c r="D373" t="s">
        <v>32247</v>
      </c>
      <c r="E373">
        <v>93</v>
      </c>
      <c r="F373">
        <v>171113336</v>
      </c>
    </row>
    <row r="374" spans="1:6" ht="20.399999999999999">
      <c r="A374" s="415" t="str">
        <f t="shared" si="5"/>
        <v>Í1+0TÈ1kÎ</v>
      </c>
      <c r="B374" s="403" t="s">
        <v>32248</v>
      </c>
      <c r="C374">
        <v>12000</v>
      </c>
      <c r="D374" t="s">
        <v>32249</v>
      </c>
      <c r="E374">
        <v>346</v>
      </c>
      <c r="F374">
        <v>171116521</v>
      </c>
    </row>
    <row r="375" spans="1:6" ht="20.399999999999999">
      <c r="A375" s="415" t="str">
        <f t="shared" si="5"/>
        <v>Í1+/PÈ5pÎ</v>
      </c>
      <c r="B375" s="403" t="s">
        <v>32250</v>
      </c>
      <c r="C375">
        <v>2100</v>
      </c>
      <c r="D375" t="s">
        <v>32251</v>
      </c>
      <c r="E375">
        <v>141</v>
      </c>
      <c r="F375">
        <v>171115485</v>
      </c>
    </row>
    <row r="376" spans="1:6" ht="20.399999999999999">
      <c r="A376" s="415" t="e">
        <f t="shared" si="5"/>
        <v>#VALUE!</v>
      </c>
      <c r="B376" s="403" t="s">
        <v>1792</v>
      </c>
      <c r="C376">
        <v>10400</v>
      </c>
      <c r="D376" t="s">
        <v>1793</v>
      </c>
      <c r="E376">
        <v>417</v>
      </c>
    </row>
    <row r="377" spans="1:6" ht="20.399999999999999">
      <c r="A377" s="415" t="e">
        <f t="shared" si="5"/>
        <v>#VALUE!</v>
      </c>
      <c r="B377" s="403" t="s">
        <v>32252</v>
      </c>
      <c r="C377">
        <v>18400</v>
      </c>
      <c r="D377" t="s">
        <v>32253</v>
      </c>
      <c r="E377">
        <v>548</v>
      </c>
    </row>
    <row r="378" spans="1:6" ht="20.399999999999999">
      <c r="A378" s="415" t="e">
        <f t="shared" si="5"/>
        <v>#VALUE!</v>
      </c>
      <c r="B378" s="403" t="s">
        <v>32254</v>
      </c>
      <c r="C378">
        <v>2100</v>
      </c>
      <c r="D378" t="s">
        <v>32255</v>
      </c>
      <c r="E378">
        <v>16</v>
      </c>
    </row>
    <row r="379" spans="1:6" ht="20.399999999999999">
      <c r="A379" s="415" t="str">
        <f t="shared" si="5"/>
        <v>Í1+/cÈ7aÎ</v>
      </c>
      <c r="B379" s="403" t="s">
        <v>32256</v>
      </c>
      <c r="C379">
        <v>42400</v>
      </c>
      <c r="D379" t="s">
        <v>32257</v>
      </c>
      <c r="E379">
        <v>358</v>
      </c>
      <c r="F379">
        <v>171115677</v>
      </c>
    </row>
    <row r="380" spans="1:6" ht="20.399999999999999">
      <c r="A380" s="415" t="str">
        <f t="shared" si="5"/>
        <v>Í1+/^È0#Î</v>
      </c>
      <c r="B380" s="403" t="s">
        <v>32258</v>
      </c>
      <c r="C380">
        <v>13600</v>
      </c>
      <c r="D380" t="s">
        <v>32259</v>
      </c>
      <c r="E380">
        <v>294</v>
      </c>
      <c r="F380">
        <v>171115620</v>
      </c>
    </row>
    <row r="381" spans="1:6" ht="20.399999999999999">
      <c r="A381" s="415" t="e">
        <f t="shared" si="5"/>
        <v>#VALUE!</v>
      </c>
      <c r="B381" s="403" t="s">
        <v>32260</v>
      </c>
      <c r="C381">
        <v>12000</v>
      </c>
      <c r="D381" t="s">
        <v>32261</v>
      </c>
      <c r="E381">
        <v>509</v>
      </c>
    </row>
    <row r="382" spans="1:6" ht="20.399999999999999">
      <c r="A382" s="415" t="e">
        <f t="shared" si="5"/>
        <v>#VALUE!</v>
      </c>
      <c r="B382" s="403" t="s">
        <v>1682</v>
      </c>
      <c r="C382">
        <v>63200</v>
      </c>
      <c r="D382" t="s">
        <v>1683</v>
      </c>
      <c r="E382">
        <v>64</v>
      </c>
    </row>
    <row r="383" spans="1:6" ht="20.399999999999999">
      <c r="A383" s="415" t="e">
        <f t="shared" si="5"/>
        <v>#VALUE!</v>
      </c>
      <c r="B383" s="403" t="s">
        <v>32262</v>
      </c>
      <c r="C383">
        <v>7200</v>
      </c>
      <c r="D383" t="s">
        <v>32263</v>
      </c>
      <c r="E383">
        <v>14</v>
      </c>
    </row>
    <row r="384" spans="1:6" ht="20.399999999999999">
      <c r="A384" s="415" t="str">
        <f t="shared" si="5"/>
        <v>Í1+//È7_Î</v>
      </c>
      <c r="B384" s="403" t="s">
        <v>32264</v>
      </c>
      <c r="C384">
        <v>10400</v>
      </c>
      <c r="D384" t="s">
        <v>32265</v>
      </c>
      <c r="E384">
        <v>205</v>
      </c>
      <c r="F384">
        <v>171115157</v>
      </c>
    </row>
    <row r="385" spans="1:6" ht="20.399999999999999">
      <c r="A385" s="415" t="str">
        <f t="shared" si="5"/>
        <v>Í1+,ÇÈ4_Î</v>
      </c>
      <c r="B385" s="403" t="s">
        <v>32266</v>
      </c>
      <c r="C385">
        <v>36000</v>
      </c>
      <c r="D385" t="s">
        <v>32267</v>
      </c>
      <c r="E385">
        <v>407</v>
      </c>
      <c r="F385">
        <v>171112994</v>
      </c>
    </row>
    <row r="386" spans="1:6" ht="20.399999999999999">
      <c r="A386" s="415" t="str">
        <f t="shared" si="5"/>
        <v>Í1+2}È3SÎ</v>
      </c>
      <c r="B386" s="403" t="s">
        <v>32268</v>
      </c>
      <c r="C386">
        <v>7200</v>
      </c>
      <c r="D386" t="s">
        <v>32269</v>
      </c>
      <c r="E386">
        <v>130</v>
      </c>
      <c r="F386">
        <v>171118933</v>
      </c>
    </row>
    <row r="387" spans="1:6" ht="20.399999999999999">
      <c r="A387" s="415" t="e">
        <f t="shared" ref="A387:A450" si="6">Code128(F387)</f>
        <v>#VALUE!</v>
      </c>
      <c r="B387" s="403" t="s">
        <v>32270</v>
      </c>
      <c r="C387">
        <v>20000</v>
      </c>
      <c r="D387" t="s">
        <v>32271</v>
      </c>
      <c r="E387">
        <v>10</v>
      </c>
    </row>
    <row r="388" spans="1:6" ht="20.399999999999999">
      <c r="A388" s="415" t="e">
        <f t="shared" si="6"/>
        <v>#VALUE!</v>
      </c>
      <c r="B388" s="403" t="s">
        <v>32272</v>
      </c>
      <c r="C388">
        <v>21600</v>
      </c>
      <c r="D388" t="s">
        <v>32273</v>
      </c>
      <c r="E388">
        <v>573</v>
      </c>
    </row>
    <row r="389" spans="1:6" ht="20.399999999999999">
      <c r="A389" s="415" t="str">
        <f t="shared" si="6"/>
        <v>Í1+,jÈ5hÎ</v>
      </c>
      <c r="B389" s="403" t="s">
        <v>32274</v>
      </c>
      <c r="C389">
        <v>24800</v>
      </c>
      <c r="D389" t="s">
        <v>32275</v>
      </c>
      <c r="E389">
        <v>122</v>
      </c>
      <c r="F389">
        <v>171112745</v>
      </c>
    </row>
    <row r="390" spans="1:6" ht="20.399999999999999">
      <c r="A390" s="415" t="e">
        <f t="shared" si="6"/>
        <v>#VALUE!</v>
      </c>
      <c r="B390" s="403" t="s">
        <v>32276</v>
      </c>
      <c r="C390">
        <v>4700</v>
      </c>
      <c r="D390" t="s">
        <v>32277</v>
      </c>
      <c r="E390">
        <v>536</v>
      </c>
    </row>
    <row r="391" spans="1:6" ht="20.399999999999999">
      <c r="A391" s="415" t="e">
        <f t="shared" si="6"/>
        <v>#VALUE!</v>
      </c>
      <c r="B391" s="403" t="s">
        <v>32278</v>
      </c>
      <c r="C391">
        <v>23200</v>
      </c>
      <c r="D391" t="s">
        <v>32279</v>
      </c>
      <c r="E391">
        <v>13</v>
      </c>
    </row>
    <row r="392" spans="1:6" ht="20.399999999999999">
      <c r="A392" s="415" t="str">
        <f t="shared" si="6"/>
        <v>Í1+-2È1AÎ</v>
      </c>
      <c r="B392" s="403" t="s">
        <v>32280</v>
      </c>
      <c r="C392">
        <v>58400</v>
      </c>
      <c r="D392" t="s">
        <v>32281</v>
      </c>
      <c r="E392">
        <v>323</v>
      </c>
      <c r="F392">
        <v>171113181</v>
      </c>
    </row>
    <row r="393" spans="1:6" ht="20.399999999999999">
      <c r="A393" s="415" t="str">
        <f t="shared" si="6"/>
        <v>Í1+-&gt;È1qÎ</v>
      </c>
      <c r="B393" s="403" t="s">
        <v>32282</v>
      </c>
      <c r="C393">
        <v>28000</v>
      </c>
      <c r="D393" t="s">
        <v>32283</v>
      </c>
      <c r="E393">
        <v>72</v>
      </c>
      <c r="F393">
        <v>171113301</v>
      </c>
    </row>
    <row r="394" spans="1:6" ht="20.399999999999999">
      <c r="A394" s="415" t="str">
        <f t="shared" si="6"/>
        <v>Í1+/kÈ6{Î</v>
      </c>
      <c r="B394" s="403" t="s">
        <v>32284</v>
      </c>
      <c r="C394">
        <v>29600</v>
      </c>
      <c r="D394" t="s">
        <v>32285</v>
      </c>
      <c r="E394">
        <v>454</v>
      </c>
      <c r="F394">
        <v>171115756</v>
      </c>
    </row>
    <row r="395" spans="1:6" ht="20.399999999999999">
      <c r="A395" s="415" t="e">
        <f t="shared" si="6"/>
        <v>#VALUE!</v>
      </c>
      <c r="B395" s="403" t="s">
        <v>32286</v>
      </c>
      <c r="C395">
        <v>3400</v>
      </c>
      <c r="D395" t="s">
        <v>32287</v>
      </c>
      <c r="E395">
        <v>528</v>
      </c>
    </row>
    <row r="396" spans="1:6" ht="20.399999999999999">
      <c r="A396" s="415" t="e">
        <f t="shared" si="6"/>
        <v>#VALUE!</v>
      </c>
      <c r="B396" s="403" t="s">
        <v>32288</v>
      </c>
      <c r="C396">
        <v>18400</v>
      </c>
      <c r="D396" t="s">
        <v>32289</v>
      </c>
      <c r="E396">
        <v>105</v>
      </c>
    </row>
    <row r="397" spans="1:6" ht="20.399999999999999">
      <c r="A397" s="415" t="str">
        <f t="shared" si="6"/>
        <v>Í1+0UÈ7,Î</v>
      </c>
      <c r="B397" s="403" t="s">
        <v>32290</v>
      </c>
      <c r="C397">
        <v>8800</v>
      </c>
      <c r="D397" t="s">
        <v>32291</v>
      </c>
      <c r="E397">
        <v>362</v>
      </c>
      <c r="F397">
        <v>171116537</v>
      </c>
    </row>
    <row r="398" spans="1:6" ht="20.399999999999999">
      <c r="A398" s="415" t="str">
        <f t="shared" si="6"/>
        <v>Í1+/GÈ0.Î</v>
      </c>
      <c r="B398" s="403" t="s">
        <v>32292</v>
      </c>
      <c r="C398">
        <v>23200</v>
      </c>
      <c r="D398" t="s">
        <v>32293</v>
      </c>
      <c r="E398">
        <v>26</v>
      </c>
      <c r="F398">
        <v>171115390</v>
      </c>
    </row>
    <row r="399" spans="1:6" ht="20.399999999999999">
      <c r="A399" s="415" t="str">
        <f t="shared" si="6"/>
        <v>Í1+2xÈ8]Î</v>
      </c>
      <c r="B399" s="403" t="s">
        <v>32294</v>
      </c>
      <c r="C399">
        <v>12000</v>
      </c>
      <c r="D399" t="s">
        <v>32295</v>
      </c>
      <c r="E399">
        <v>67</v>
      </c>
      <c r="F399">
        <v>171118888</v>
      </c>
    </row>
    <row r="400" spans="1:6" ht="20.399999999999999">
      <c r="A400" s="415" t="str">
        <f t="shared" si="6"/>
        <v>Í1+0HÈ8eÎ</v>
      </c>
      <c r="B400" s="403" t="s">
        <v>32296</v>
      </c>
      <c r="C400">
        <v>26400</v>
      </c>
      <c r="D400" t="s">
        <v>32297</v>
      </c>
      <c r="E400">
        <v>217</v>
      </c>
      <c r="F400">
        <v>171116408</v>
      </c>
    </row>
    <row r="401" spans="1:6" ht="20.399999999999999">
      <c r="A401" s="415" t="e">
        <f t="shared" si="6"/>
        <v>#VALUE!</v>
      </c>
      <c r="B401" s="403" t="s">
        <v>1684</v>
      </c>
      <c r="C401">
        <v>44000</v>
      </c>
      <c r="D401" t="s">
        <v>1685</v>
      </c>
      <c r="E401">
        <v>84</v>
      </c>
    </row>
    <row r="402" spans="1:6" ht="20.399999999999999">
      <c r="A402" s="415" t="str">
        <f t="shared" si="6"/>
        <v>Í1+0&lt;È3~Î</v>
      </c>
      <c r="B402" s="403" t="s">
        <v>32298</v>
      </c>
      <c r="C402">
        <v>261600</v>
      </c>
      <c r="D402" t="s">
        <v>32299</v>
      </c>
      <c r="E402">
        <v>83</v>
      </c>
      <c r="F402">
        <v>171116283</v>
      </c>
    </row>
    <row r="403" spans="1:6" ht="20.399999999999999">
      <c r="A403" s="415" t="str">
        <f t="shared" si="6"/>
        <v>Í1+0NÈ8}Î</v>
      </c>
      <c r="B403" s="403" t="s">
        <v>32300</v>
      </c>
      <c r="C403">
        <v>12000</v>
      </c>
      <c r="D403" t="s">
        <v>32301</v>
      </c>
      <c r="E403">
        <v>285</v>
      </c>
      <c r="F403">
        <v>171116468</v>
      </c>
    </row>
    <row r="404" spans="1:6" ht="20.399999999999999">
      <c r="A404" s="415" t="str">
        <f t="shared" si="6"/>
        <v>Í1+/SÈ0^Î</v>
      </c>
      <c r="B404" s="403" t="s">
        <v>32302</v>
      </c>
      <c r="C404">
        <v>10400</v>
      </c>
      <c r="D404" t="s">
        <v>32303</v>
      </c>
      <c r="E404">
        <v>169</v>
      </c>
      <c r="F404">
        <v>171115510</v>
      </c>
    </row>
    <row r="405" spans="1:6" ht="20.399999999999999">
      <c r="A405" s="415" t="e">
        <f t="shared" si="6"/>
        <v>#VALUE!</v>
      </c>
      <c r="B405" s="403" t="s">
        <v>32304</v>
      </c>
      <c r="C405">
        <v>16800</v>
      </c>
      <c r="D405" t="s">
        <v>32305</v>
      </c>
      <c r="E405">
        <v>532</v>
      </c>
    </row>
    <row r="406" spans="1:6" ht="20.399999999999999">
      <c r="A406" s="415" t="str">
        <f t="shared" si="6"/>
        <v>Í1+.ÅÈ7oÎ</v>
      </c>
      <c r="B406" s="403" t="s">
        <v>32306</v>
      </c>
      <c r="C406">
        <v>23200</v>
      </c>
      <c r="D406" t="s">
        <v>32307</v>
      </c>
      <c r="E406">
        <v>2</v>
      </c>
      <c r="F406">
        <v>171114977</v>
      </c>
    </row>
    <row r="407" spans="1:6" ht="20.399999999999999">
      <c r="A407" s="415" t="str">
        <f t="shared" si="6"/>
        <v>Í1+0SÈ1gÎ</v>
      </c>
      <c r="B407" s="403" t="s">
        <v>32308</v>
      </c>
      <c r="C407">
        <v>7200</v>
      </c>
      <c r="D407" t="s">
        <v>32309</v>
      </c>
      <c r="E407">
        <v>336</v>
      </c>
      <c r="F407">
        <v>171116511</v>
      </c>
    </row>
    <row r="408" spans="1:6" ht="20.399999999999999">
      <c r="A408" s="415" t="str">
        <f t="shared" si="6"/>
        <v>Í1+*1È9dÎ</v>
      </c>
      <c r="B408" s="403" t="s">
        <v>32310</v>
      </c>
      <c r="C408">
        <v>74400</v>
      </c>
      <c r="D408" t="s">
        <v>32311</v>
      </c>
      <c r="E408">
        <v>387</v>
      </c>
      <c r="F408">
        <v>171110179</v>
      </c>
    </row>
    <row r="409" spans="1:6" ht="20.399999999999999">
      <c r="A409" s="415" t="e">
        <f t="shared" si="6"/>
        <v>#VALUE!</v>
      </c>
      <c r="B409" s="403" t="s">
        <v>1591</v>
      </c>
      <c r="C409">
        <v>124000</v>
      </c>
      <c r="D409" t="s">
        <v>1592</v>
      </c>
      <c r="E409">
        <v>163</v>
      </c>
    </row>
    <row r="410" spans="1:6" ht="20.399999999999999">
      <c r="A410" s="415" t="str">
        <f t="shared" si="6"/>
        <v>Í1+/9È7ÂÎ</v>
      </c>
      <c r="B410" s="403" t="s">
        <v>32312</v>
      </c>
      <c r="C410">
        <v>15200</v>
      </c>
      <c r="D410" t="s">
        <v>32313</v>
      </c>
      <c r="E410">
        <v>332</v>
      </c>
      <c r="F410">
        <v>171115257</v>
      </c>
    </row>
    <row r="411" spans="1:6" ht="20.399999999999999">
      <c r="A411" s="415" t="str">
        <f t="shared" si="6"/>
        <v>Í1+-GÈ7RÎ</v>
      </c>
      <c r="B411" s="403" t="s">
        <v>32314</v>
      </c>
      <c r="C411">
        <v>71200</v>
      </c>
      <c r="D411" t="s">
        <v>32315</v>
      </c>
      <c r="E411">
        <v>218</v>
      </c>
      <c r="F411">
        <v>171113397</v>
      </c>
    </row>
    <row r="412" spans="1:6" ht="20.399999999999999">
      <c r="A412" s="415" t="str">
        <f t="shared" si="6"/>
        <v>Í1+/_È4?Î</v>
      </c>
      <c r="B412" s="403" t="s">
        <v>32316</v>
      </c>
      <c r="C412">
        <v>12000</v>
      </c>
      <c r="D412" t="s">
        <v>32317</v>
      </c>
      <c r="E412">
        <v>311</v>
      </c>
      <c r="F412">
        <v>171115634</v>
      </c>
    </row>
    <row r="413" spans="1:6" ht="20.399999999999999">
      <c r="A413" s="415" t="e">
        <f t="shared" si="6"/>
        <v>#VALUE!</v>
      </c>
      <c r="B413" s="403" t="s">
        <v>32318</v>
      </c>
      <c r="C413">
        <v>18400</v>
      </c>
      <c r="D413" t="s">
        <v>32319</v>
      </c>
      <c r="E413">
        <v>486</v>
      </c>
    </row>
    <row r="414" spans="1:6" ht="20.399999999999999">
      <c r="A414" s="415" t="e">
        <f t="shared" si="6"/>
        <v>#VALUE!</v>
      </c>
      <c r="B414" s="403" t="s">
        <v>32320</v>
      </c>
      <c r="C414">
        <v>10400</v>
      </c>
      <c r="D414" t="s">
        <v>32321</v>
      </c>
      <c r="E414">
        <v>21</v>
      </c>
    </row>
    <row r="415" spans="1:6" ht="20.399999999999999">
      <c r="A415" s="415" t="str">
        <f t="shared" si="6"/>
        <v>Í1+0FÈ13Î</v>
      </c>
      <c r="B415" s="403" t="s">
        <v>32322</v>
      </c>
      <c r="C415">
        <v>58400</v>
      </c>
      <c r="D415" t="s">
        <v>32323</v>
      </c>
      <c r="E415">
        <v>188</v>
      </c>
      <c r="F415">
        <v>171116381</v>
      </c>
    </row>
    <row r="416" spans="1:6" ht="20.399999999999999">
      <c r="A416" s="415" t="str">
        <f t="shared" si="6"/>
        <v>Í1++MÈ5XÎ</v>
      </c>
      <c r="B416" s="403" t="s">
        <v>18710</v>
      </c>
      <c r="C416">
        <v>55200</v>
      </c>
      <c r="D416" t="s">
        <v>32324</v>
      </c>
      <c r="E416">
        <v>232</v>
      </c>
      <c r="F416">
        <v>171111455</v>
      </c>
    </row>
    <row r="417" spans="1:6" ht="20.399999999999999">
      <c r="A417" s="415" t="str">
        <f t="shared" si="6"/>
        <v>Í1+/*È8QÎ</v>
      </c>
      <c r="B417" s="403" t="s">
        <v>32325</v>
      </c>
      <c r="C417">
        <v>10400</v>
      </c>
      <c r="D417" t="s">
        <v>32326</v>
      </c>
      <c r="E417">
        <v>146</v>
      </c>
      <c r="F417">
        <v>171115108</v>
      </c>
    </row>
    <row r="418" spans="1:6" ht="20.399999999999999">
      <c r="A418" s="415" t="str">
        <f t="shared" si="6"/>
        <v>Í1+/*È9WÎ</v>
      </c>
      <c r="B418" s="403" t="s">
        <v>32327</v>
      </c>
      <c r="C418">
        <v>13600</v>
      </c>
      <c r="D418" t="s">
        <v>32328</v>
      </c>
      <c r="E418">
        <v>147</v>
      </c>
      <c r="F418">
        <v>171115109</v>
      </c>
    </row>
    <row r="419" spans="1:6" ht="20.399999999999999">
      <c r="A419" s="415" t="str">
        <f t="shared" si="6"/>
        <v>Í1+-LÈ7fÎ</v>
      </c>
      <c r="B419" s="403" t="s">
        <v>32329</v>
      </c>
      <c r="C419">
        <v>20000</v>
      </c>
      <c r="D419" t="s">
        <v>32330</v>
      </c>
      <c r="E419">
        <v>348</v>
      </c>
      <c r="F419">
        <v>171113447</v>
      </c>
    </row>
    <row r="420" spans="1:6" ht="20.399999999999999">
      <c r="A420" s="415" t="str">
        <f t="shared" si="6"/>
        <v>Í1+0=È73Î</v>
      </c>
      <c r="B420" s="403" t="s">
        <v>32331</v>
      </c>
      <c r="C420">
        <v>117600</v>
      </c>
      <c r="D420" t="s">
        <v>32332</v>
      </c>
      <c r="E420">
        <v>101</v>
      </c>
      <c r="F420">
        <v>171116297</v>
      </c>
    </row>
    <row r="421" spans="1:6" ht="20.399999999999999">
      <c r="A421" s="415" t="str">
        <f t="shared" si="6"/>
        <v>Í1++EÈ0ÅÎ</v>
      </c>
      <c r="B421" s="403" t="s">
        <v>32333</v>
      </c>
      <c r="C421">
        <v>48800</v>
      </c>
      <c r="D421" t="s">
        <v>32334</v>
      </c>
      <c r="E421">
        <v>79</v>
      </c>
      <c r="F421">
        <v>171111370</v>
      </c>
    </row>
    <row r="422" spans="1:6" ht="20.399999999999999">
      <c r="A422" s="415" t="str">
        <f t="shared" si="6"/>
        <v>Í1+0HÈ5SÎ</v>
      </c>
      <c r="B422" s="403" t="s">
        <v>32335</v>
      </c>
      <c r="C422">
        <v>16800</v>
      </c>
      <c r="D422" t="s">
        <v>32336</v>
      </c>
      <c r="E422">
        <v>214</v>
      </c>
      <c r="F422">
        <v>171116405</v>
      </c>
    </row>
    <row r="423" spans="1:6" ht="20.399999999999999">
      <c r="A423" s="415" t="str">
        <f t="shared" si="6"/>
        <v>Í1+0;È0hÎ</v>
      </c>
      <c r="B423" s="403" t="s">
        <v>32337</v>
      </c>
      <c r="C423">
        <v>12000</v>
      </c>
      <c r="D423" t="s">
        <v>32338</v>
      </c>
      <c r="E423">
        <v>69</v>
      </c>
      <c r="F423">
        <v>171116270</v>
      </c>
    </row>
    <row r="424" spans="1:6" ht="20.399999999999999">
      <c r="A424" s="415" t="str">
        <f t="shared" si="6"/>
        <v>Í1++]È51Î</v>
      </c>
      <c r="B424" s="403" t="s">
        <v>13189</v>
      </c>
      <c r="C424">
        <v>8800</v>
      </c>
      <c r="D424" t="s">
        <v>32339</v>
      </c>
      <c r="E424">
        <v>424</v>
      </c>
      <c r="F424">
        <v>171111615</v>
      </c>
    </row>
    <row r="425" spans="1:6" ht="20.399999999999999">
      <c r="A425" s="415" t="e">
        <f t="shared" si="6"/>
        <v>#VALUE!</v>
      </c>
      <c r="B425" s="403" t="s">
        <v>2139</v>
      </c>
      <c r="C425">
        <v>8800</v>
      </c>
      <c r="D425" t="s">
        <v>2140</v>
      </c>
      <c r="E425">
        <v>128</v>
      </c>
    </row>
    <row r="426" spans="1:6" ht="20.399999999999999">
      <c r="A426" s="415" t="str">
        <f t="shared" si="6"/>
        <v>Í1+/NÈ5hÎ</v>
      </c>
      <c r="B426" s="403" t="s">
        <v>32340</v>
      </c>
      <c r="C426">
        <v>31200</v>
      </c>
      <c r="D426" t="s">
        <v>32341</v>
      </c>
      <c r="E426">
        <v>118</v>
      </c>
      <c r="F426">
        <v>171115465</v>
      </c>
    </row>
    <row r="427" spans="1:6" ht="20.399999999999999">
      <c r="A427" s="415" t="str">
        <f t="shared" si="6"/>
        <v>Í1+-;È4wÎ</v>
      </c>
      <c r="B427" s="403" t="s">
        <v>32342</v>
      </c>
      <c r="C427">
        <v>8800</v>
      </c>
      <c r="D427" t="s">
        <v>32343</v>
      </c>
      <c r="E427">
        <v>469</v>
      </c>
      <c r="F427">
        <v>171113274</v>
      </c>
    </row>
    <row r="428" spans="1:6" ht="20.399999999999999">
      <c r="A428" s="415" t="e">
        <f t="shared" si="6"/>
        <v>#VALUE!</v>
      </c>
      <c r="B428" s="403" t="s">
        <v>32344</v>
      </c>
      <c r="C428">
        <v>7200</v>
      </c>
      <c r="D428" t="s">
        <v>32345</v>
      </c>
      <c r="E428">
        <v>26</v>
      </c>
    </row>
    <row r="429" spans="1:6" ht="20.399999999999999">
      <c r="A429" s="415" t="e">
        <f t="shared" si="6"/>
        <v>#VALUE!</v>
      </c>
      <c r="B429" s="403" t="s">
        <v>32346</v>
      </c>
      <c r="C429">
        <v>29600</v>
      </c>
      <c r="D429" t="s">
        <v>32347</v>
      </c>
      <c r="E429">
        <v>278</v>
      </c>
    </row>
    <row r="430" spans="1:6" ht="20.399999999999999">
      <c r="A430" s="415" t="e">
        <f t="shared" si="6"/>
        <v>#VALUE!</v>
      </c>
      <c r="B430" s="403" t="s">
        <v>3883</v>
      </c>
      <c r="C430">
        <v>39200</v>
      </c>
      <c r="D430" t="s">
        <v>3884</v>
      </c>
      <c r="E430">
        <v>146</v>
      </c>
    </row>
    <row r="431" spans="1:6" ht="20.399999999999999">
      <c r="A431" s="415" t="str">
        <f t="shared" si="6"/>
        <v>Í1+*2È6VÎ</v>
      </c>
      <c r="B431" s="403" t="s">
        <v>32348</v>
      </c>
      <c r="C431">
        <v>34400</v>
      </c>
      <c r="D431" t="s">
        <v>32349</v>
      </c>
      <c r="E431">
        <v>397</v>
      </c>
      <c r="F431">
        <v>171110186</v>
      </c>
    </row>
    <row r="432" spans="1:6" ht="20.399999999999999">
      <c r="A432" s="415" t="str">
        <f t="shared" si="6"/>
        <v>Í1+.ÆÈ2UÎ</v>
      </c>
      <c r="B432" s="403" t="s">
        <v>32350</v>
      </c>
      <c r="C432">
        <v>8800</v>
      </c>
      <c r="D432" t="s">
        <v>32351</v>
      </c>
      <c r="E432">
        <v>8</v>
      </c>
      <c r="F432">
        <v>171114982</v>
      </c>
    </row>
    <row r="433" spans="1:6" ht="20.399999999999999">
      <c r="A433" s="415" t="str">
        <f t="shared" si="6"/>
        <v>Í1+/[È4/Î</v>
      </c>
      <c r="B433" s="403" t="s">
        <v>32352</v>
      </c>
      <c r="C433">
        <v>58400</v>
      </c>
      <c r="D433" t="s">
        <v>32353</v>
      </c>
      <c r="E433">
        <v>263</v>
      </c>
      <c r="F433">
        <v>171115594</v>
      </c>
    </row>
    <row r="434" spans="1:6" ht="20.399999999999999">
      <c r="A434" s="415" t="str">
        <f t="shared" si="6"/>
        <v>Í1+0PÈ4mÎ</v>
      </c>
      <c r="B434" s="403" t="s">
        <v>32354</v>
      </c>
      <c r="C434">
        <v>12000</v>
      </c>
      <c r="D434" t="s">
        <v>32355</v>
      </c>
      <c r="E434">
        <v>304</v>
      </c>
      <c r="F434">
        <v>171116484</v>
      </c>
    </row>
    <row r="435" spans="1:6" ht="20.399999999999999">
      <c r="A435" s="415" t="str">
        <f t="shared" si="6"/>
        <v>Í1+2tÈ9SÎ</v>
      </c>
      <c r="B435" s="403" t="s">
        <v>15431</v>
      </c>
      <c r="C435">
        <v>34400</v>
      </c>
      <c r="D435" t="s">
        <v>32356</v>
      </c>
      <c r="E435">
        <v>21</v>
      </c>
      <c r="F435">
        <v>171118849</v>
      </c>
    </row>
    <row r="436" spans="1:6" ht="20.399999999999999">
      <c r="A436" s="415" t="str">
        <f t="shared" si="6"/>
        <v>Í1+0PÈ7ÃÎ</v>
      </c>
      <c r="B436" s="403" t="s">
        <v>32357</v>
      </c>
      <c r="C436">
        <v>7200</v>
      </c>
      <c r="D436" t="s">
        <v>32358</v>
      </c>
      <c r="E436">
        <v>307</v>
      </c>
      <c r="F436">
        <v>171116487</v>
      </c>
    </row>
    <row r="437" spans="1:6" ht="20.399999999999999">
      <c r="A437" s="415" t="str">
        <f t="shared" si="6"/>
        <v>Í1+0PÈ6yÎ</v>
      </c>
      <c r="B437" s="403" t="s">
        <v>10862</v>
      </c>
      <c r="C437">
        <v>8800</v>
      </c>
      <c r="D437" t="s">
        <v>32359</v>
      </c>
      <c r="E437">
        <v>306</v>
      </c>
      <c r="F437">
        <v>171116486</v>
      </c>
    </row>
    <row r="438" spans="1:6" ht="20.399999999999999">
      <c r="A438" s="415" t="str">
        <f t="shared" si="6"/>
        <v>Í1+0RÈ9,Î</v>
      </c>
      <c r="B438" s="403" t="s">
        <v>32360</v>
      </c>
      <c r="C438">
        <v>37600</v>
      </c>
      <c r="D438" t="s">
        <v>32361</v>
      </c>
      <c r="E438">
        <v>334</v>
      </c>
      <c r="F438">
        <v>171116509</v>
      </c>
    </row>
    <row r="439" spans="1:6" ht="20.399999999999999">
      <c r="A439" s="415" t="str">
        <f t="shared" si="6"/>
        <v>Í1+/\È59Î</v>
      </c>
      <c r="B439" s="403" t="s">
        <v>32362</v>
      </c>
      <c r="C439">
        <v>4700</v>
      </c>
      <c r="D439" t="s">
        <v>32363</v>
      </c>
      <c r="E439">
        <v>278</v>
      </c>
      <c r="F439">
        <v>171115605</v>
      </c>
    </row>
    <row r="440" spans="1:6" ht="20.399999999999999">
      <c r="A440" s="415" t="e">
        <f t="shared" si="6"/>
        <v>#VALUE!</v>
      </c>
      <c r="B440" s="403" t="s">
        <v>32364</v>
      </c>
      <c r="C440">
        <v>45600</v>
      </c>
      <c r="D440" t="s">
        <v>32365</v>
      </c>
      <c r="E440">
        <v>506</v>
      </c>
    </row>
    <row r="441" spans="1:6" ht="20.399999999999999">
      <c r="A441" s="415" t="str">
        <f t="shared" si="6"/>
        <v>Í1+/OÈ6rÎ</v>
      </c>
      <c r="B441" s="403" t="s">
        <v>32366</v>
      </c>
      <c r="C441">
        <v>127200</v>
      </c>
      <c r="D441" t="s">
        <v>32367</v>
      </c>
      <c r="E441">
        <v>131</v>
      </c>
      <c r="F441">
        <v>171115476</v>
      </c>
    </row>
    <row r="442" spans="1:6" ht="20.399999999999999">
      <c r="A442" s="415" t="str">
        <f t="shared" si="6"/>
        <v>Í1+-AÈ1}Î</v>
      </c>
      <c r="B442" s="403" t="s">
        <v>32368</v>
      </c>
      <c r="C442">
        <v>15200</v>
      </c>
      <c r="D442" t="s">
        <v>32369</v>
      </c>
      <c r="E442">
        <v>415</v>
      </c>
      <c r="F442">
        <v>171113331</v>
      </c>
    </row>
    <row r="443" spans="1:6" ht="20.399999999999999">
      <c r="A443" s="415" t="str">
        <f t="shared" si="6"/>
        <v>Í1+,ÃÈ9mÎ</v>
      </c>
      <c r="B443" s="403" t="s">
        <v>32370</v>
      </c>
      <c r="C443">
        <v>15200</v>
      </c>
      <c r="D443" t="s">
        <v>32371</v>
      </c>
      <c r="E443">
        <v>367</v>
      </c>
      <c r="F443">
        <v>171112959</v>
      </c>
    </row>
    <row r="444" spans="1:6" ht="20.399999999999999">
      <c r="A444" s="415" t="str">
        <f t="shared" si="6"/>
        <v>Í1+0@È0|Î</v>
      </c>
      <c r="B444" s="403" t="s">
        <v>1730</v>
      </c>
      <c r="C444">
        <v>15200</v>
      </c>
      <c r="D444" t="s">
        <v>32372</v>
      </c>
      <c r="E444">
        <v>124</v>
      </c>
      <c r="F444">
        <v>171116320</v>
      </c>
    </row>
    <row r="445" spans="1:6" ht="20.399999999999999">
      <c r="A445" s="415" t="str">
        <f t="shared" si="6"/>
        <v>Í1+,iÈ4^Î</v>
      </c>
      <c r="B445" s="403" t="s">
        <v>32373</v>
      </c>
      <c r="C445">
        <v>10400</v>
      </c>
      <c r="D445" t="s">
        <v>32374</v>
      </c>
      <c r="E445">
        <v>108</v>
      </c>
      <c r="F445">
        <v>171112734</v>
      </c>
    </row>
    <row r="446" spans="1:6" ht="20.399999999999999">
      <c r="A446" s="415" t="str">
        <f t="shared" si="6"/>
        <v>Í1+/$È9?Î</v>
      </c>
      <c r="B446" s="403" t="s">
        <v>32375</v>
      </c>
      <c r="C446">
        <v>7200</v>
      </c>
      <c r="D446" t="s">
        <v>32376</v>
      </c>
      <c r="E446">
        <v>82</v>
      </c>
      <c r="F446">
        <v>171115049</v>
      </c>
    </row>
    <row r="447" spans="1:6" ht="20.399999999999999">
      <c r="A447" s="415" t="str">
        <f t="shared" si="6"/>
        <v>Í1+/&lt;È82Î</v>
      </c>
      <c r="B447" s="403" t="s">
        <v>32377</v>
      </c>
      <c r="C447">
        <v>26400</v>
      </c>
      <c r="D447" t="s">
        <v>32378</v>
      </c>
      <c r="E447">
        <v>383</v>
      </c>
      <c r="F447">
        <v>171115288</v>
      </c>
    </row>
    <row r="448" spans="1:6" ht="20.399999999999999">
      <c r="A448" s="415" t="str">
        <f t="shared" si="6"/>
        <v>Í1+/1È3OÎ</v>
      </c>
      <c r="B448" s="403" t="s">
        <v>32379</v>
      </c>
      <c r="C448">
        <v>23200</v>
      </c>
      <c r="D448" t="s">
        <v>32380</v>
      </c>
      <c r="E448">
        <v>225</v>
      </c>
      <c r="F448">
        <v>171115173</v>
      </c>
    </row>
    <row r="449" spans="1:6" ht="20.399999999999999">
      <c r="A449" s="415" t="e">
        <f t="shared" si="6"/>
        <v>#VALUE!</v>
      </c>
      <c r="B449" s="403" t="s">
        <v>1688</v>
      </c>
      <c r="C449">
        <v>28000</v>
      </c>
      <c r="D449" t="s">
        <v>1689</v>
      </c>
      <c r="E449">
        <v>101</v>
      </c>
    </row>
    <row r="450" spans="1:6" ht="20.399999999999999">
      <c r="A450" s="415" t="str">
        <f t="shared" si="6"/>
        <v>Í1+0@È1ÆÎ</v>
      </c>
      <c r="B450" s="403" t="s">
        <v>32381</v>
      </c>
      <c r="C450">
        <v>21600</v>
      </c>
      <c r="D450" t="s">
        <v>32382</v>
      </c>
      <c r="E450">
        <v>125</v>
      </c>
      <c r="F450">
        <v>171116321</v>
      </c>
    </row>
    <row r="451" spans="1:6" ht="20.399999999999999">
      <c r="A451" s="415" t="e">
        <f t="shared" ref="A451:A471" si="7">Code128(F451)</f>
        <v>#VALUE!</v>
      </c>
      <c r="B451" s="403" t="s">
        <v>9438</v>
      </c>
      <c r="C451">
        <v>8800</v>
      </c>
      <c r="D451" t="s">
        <v>9439</v>
      </c>
      <c r="E451">
        <v>472</v>
      </c>
    </row>
    <row r="452" spans="1:6" ht="20.399999999999999">
      <c r="A452" s="415" t="str">
        <f t="shared" si="7"/>
        <v>Í1+-/È5MÎ</v>
      </c>
      <c r="B452" s="403" t="s">
        <v>32383</v>
      </c>
      <c r="C452">
        <v>8800</v>
      </c>
      <c r="D452" t="s">
        <v>32384</v>
      </c>
      <c r="E452">
        <v>186</v>
      </c>
      <c r="F452">
        <v>171113155</v>
      </c>
    </row>
    <row r="453" spans="1:6" ht="20.399999999999999">
      <c r="A453" s="415" t="str">
        <f t="shared" si="7"/>
        <v>Í1+2uÈ49Î</v>
      </c>
      <c r="B453" s="403" t="s">
        <v>32385</v>
      </c>
      <c r="C453">
        <v>8800</v>
      </c>
      <c r="D453" t="s">
        <v>32386</v>
      </c>
      <c r="E453">
        <v>28</v>
      </c>
      <c r="F453">
        <v>171118854</v>
      </c>
    </row>
    <row r="454" spans="1:6" ht="20.399999999999999">
      <c r="A454" s="415" t="str">
        <f t="shared" si="7"/>
        <v>Í1+/+È4=Î</v>
      </c>
      <c r="B454" s="403" t="s">
        <v>32387</v>
      </c>
      <c r="C454">
        <v>16800</v>
      </c>
      <c r="D454" t="s">
        <v>32388</v>
      </c>
      <c r="E454">
        <v>153</v>
      </c>
      <c r="F454">
        <v>171115114</v>
      </c>
    </row>
    <row r="455" spans="1:6" ht="20.399999999999999">
      <c r="A455" s="415" t="str">
        <f t="shared" si="7"/>
        <v>Í1+0_È9`Î</v>
      </c>
      <c r="B455" s="403" t="s">
        <v>32389</v>
      </c>
      <c r="C455">
        <v>8800</v>
      </c>
      <c r="D455" t="s">
        <v>32390</v>
      </c>
      <c r="E455">
        <v>480</v>
      </c>
      <c r="F455">
        <v>171116639</v>
      </c>
    </row>
    <row r="456" spans="1:6" ht="20.399999999999999">
      <c r="A456" s="415" t="str">
        <f t="shared" si="7"/>
        <v>Í1+-.È27Î</v>
      </c>
      <c r="B456" s="403" t="s">
        <v>32391</v>
      </c>
      <c r="C456">
        <v>10400</v>
      </c>
      <c r="D456" t="s">
        <v>32392</v>
      </c>
      <c r="E456">
        <v>280</v>
      </c>
      <c r="F456">
        <v>171113142</v>
      </c>
    </row>
    <row r="457" spans="1:6" ht="20.399999999999999">
      <c r="A457" s="415" t="str">
        <f t="shared" si="7"/>
        <v>Í1+,sÈ3ÄÎ</v>
      </c>
      <c r="B457" s="403" t="s">
        <v>32393</v>
      </c>
      <c r="C457">
        <v>10400</v>
      </c>
      <c r="D457" t="s">
        <v>32394</v>
      </c>
      <c r="E457">
        <v>221</v>
      </c>
      <c r="F457">
        <v>171112833</v>
      </c>
    </row>
    <row r="458" spans="1:6" ht="20.399999999999999">
      <c r="A458" s="415" t="e">
        <f t="shared" si="7"/>
        <v>#VALUE!</v>
      </c>
      <c r="B458" s="403" t="s">
        <v>32395</v>
      </c>
      <c r="C458">
        <v>12000</v>
      </c>
      <c r="D458" t="s">
        <v>32396</v>
      </c>
      <c r="E458">
        <v>98</v>
      </c>
    </row>
    <row r="459" spans="1:6" ht="20.399999999999999">
      <c r="A459" s="415" t="e">
        <f t="shared" si="7"/>
        <v>#VALUE!</v>
      </c>
      <c r="B459" s="403" t="s">
        <v>32397</v>
      </c>
      <c r="C459">
        <v>15200</v>
      </c>
      <c r="D459" t="s">
        <v>32398</v>
      </c>
      <c r="E459">
        <v>512</v>
      </c>
    </row>
    <row r="460" spans="1:6" ht="20.399999999999999">
      <c r="A460" s="415" t="str">
        <f t="shared" si="7"/>
        <v>Í1+/^È4;Î</v>
      </c>
      <c r="B460" s="403" t="s">
        <v>32399</v>
      </c>
      <c r="C460">
        <v>13600</v>
      </c>
      <c r="D460" t="s">
        <v>32400</v>
      </c>
      <c r="E460">
        <v>299</v>
      </c>
      <c r="F460">
        <v>171115624</v>
      </c>
    </row>
    <row r="461" spans="1:6" ht="20.399999999999999">
      <c r="A461" s="415" t="str">
        <f t="shared" si="7"/>
        <v>Í1++gÈ6_Î</v>
      </c>
      <c r="B461" s="403" t="s">
        <v>32401</v>
      </c>
      <c r="C461">
        <v>18400</v>
      </c>
      <c r="D461" t="s">
        <v>32402</v>
      </c>
      <c r="E461">
        <v>468</v>
      </c>
      <c r="F461">
        <v>171111716</v>
      </c>
    </row>
    <row r="462" spans="1:6" ht="20.399999999999999">
      <c r="A462" s="415" t="str">
        <f t="shared" si="7"/>
        <v>Í1+-.È6OÎ</v>
      </c>
      <c r="B462" s="403" t="s">
        <v>32403</v>
      </c>
      <c r="C462">
        <v>45600</v>
      </c>
      <c r="D462" t="s">
        <v>32404</v>
      </c>
      <c r="E462">
        <v>327</v>
      </c>
      <c r="F462">
        <v>171113146</v>
      </c>
    </row>
    <row r="463" spans="1:6" ht="20.399999999999999">
      <c r="A463" s="415" t="str">
        <f t="shared" si="7"/>
        <v>Í1+/&amp;È3#Î</v>
      </c>
      <c r="B463" s="403" t="s">
        <v>32405</v>
      </c>
      <c r="C463">
        <v>26400</v>
      </c>
      <c r="D463" t="s">
        <v>32406</v>
      </c>
      <c r="E463">
        <v>96</v>
      </c>
      <c r="F463">
        <v>171115063</v>
      </c>
    </row>
    <row r="464" spans="1:6" ht="20.399999999999999">
      <c r="A464" s="415" t="str">
        <f t="shared" si="7"/>
        <v>Í1+0IÈ2EÎ</v>
      </c>
      <c r="B464" s="403" t="s">
        <v>32407</v>
      </c>
      <c r="C464">
        <v>18400</v>
      </c>
      <c r="D464" t="s">
        <v>32408</v>
      </c>
      <c r="E464">
        <v>221</v>
      </c>
      <c r="F464">
        <v>171116412</v>
      </c>
    </row>
    <row r="465" spans="1:6" ht="20.399999999999999">
      <c r="A465" s="415" t="str">
        <f t="shared" si="7"/>
        <v>Í1+,KÈ7_Î</v>
      </c>
      <c r="B465" s="403" t="s">
        <v>32409</v>
      </c>
      <c r="C465">
        <v>29600</v>
      </c>
      <c r="D465" t="s">
        <v>32410</v>
      </c>
      <c r="E465">
        <v>235</v>
      </c>
      <c r="F465">
        <v>171112437</v>
      </c>
    </row>
    <row r="466" spans="1:6" ht="20.399999999999999">
      <c r="A466" s="415" t="e">
        <f t="shared" si="7"/>
        <v>#VALUE!</v>
      </c>
      <c r="B466" s="403" t="s">
        <v>32411</v>
      </c>
      <c r="C466">
        <v>1048800</v>
      </c>
      <c r="D466" t="s">
        <v>32412</v>
      </c>
      <c r="E466">
        <v>499</v>
      </c>
    </row>
    <row r="467" spans="1:6" ht="20.399999999999999">
      <c r="A467" s="415" t="str">
        <f t="shared" si="7"/>
        <v>Í1+/hÈ3]Î</v>
      </c>
      <c r="B467" s="403" t="s">
        <v>32413</v>
      </c>
      <c r="C467">
        <v>7200</v>
      </c>
      <c r="D467" t="s">
        <v>32414</v>
      </c>
      <c r="E467">
        <v>414</v>
      </c>
      <c r="F467">
        <v>171115723</v>
      </c>
    </row>
    <row r="468" spans="1:6" ht="20.399999999999999">
      <c r="A468" s="415" t="str">
        <f t="shared" si="7"/>
        <v>Í1+-%È2zÎ</v>
      </c>
      <c r="B468" s="403" t="s">
        <v>32415</v>
      </c>
      <c r="C468">
        <v>10400</v>
      </c>
      <c r="D468" t="s">
        <v>32416</v>
      </c>
      <c r="E468">
        <v>469</v>
      </c>
      <c r="F468">
        <v>171113052</v>
      </c>
    </row>
    <row r="469" spans="1:6" ht="20.399999999999999">
      <c r="A469" s="415" t="str">
        <f t="shared" si="7"/>
        <v>Í1+*MÈ1=Î</v>
      </c>
      <c r="B469" s="403" t="s">
        <v>32417</v>
      </c>
      <c r="C469">
        <v>4700</v>
      </c>
      <c r="D469" t="s">
        <v>32418</v>
      </c>
      <c r="E469">
        <v>237</v>
      </c>
      <c r="F469">
        <v>171110451</v>
      </c>
    </row>
    <row r="470" spans="1:6" ht="20.399999999999999">
      <c r="A470" s="415" t="str">
        <f t="shared" si="7"/>
        <v>Í1+/VÈ0jÎ</v>
      </c>
      <c r="B470" s="403" t="s">
        <v>32419</v>
      </c>
      <c r="C470">
        <v>7200</v>
      </c>
      <c r="D470" t="s">
        <v>32420</v>
      </c>
      <c r="E470">
        <v>204</v>
      </c>
      <c r="F470">
        <v>171115540</v>
      </c>
    </row>
    <row r="471" spans="1:6" ht="20.399999999999999">
      <c r="A471" s="415" t="str">
        <f t="shared" si="7"/>
        <v>Í1++NÈ9tÎ</v>
      </c>
      <c r="B471" s="403" t="s">
        <v>32421</v>
      </c>
      <c r="C471">
        <v>8800</v>
      </c>
      <c r="D471" t="s">
        <v>32422</v>
      </c>
      <c r="E471">
        <v>194</v>
      </c>
      <c r="F471">
        <v>171111469</v>
      </c>
    </row>
  </sheetData>
  <autoFilter ref="A1:F471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7"/>
  <sheetViews>
    <sheetView tabSelected="1" topLeftCell="A396" workbookViewId="0">
      <selection activeCell="H401" sqref="H401"/>
    </sheetView>
  </sheetViews>
  <sheetFormatPr defaultRowHeight="14.4"/>
  <cols>
    <col min="1" max="1" width="12" customWidth="1"/>
    <col min="2" max="2" width="11.5234375" customWidth="1"/>
    <col min="3" max="3" width="22.20703125" style="730" customWidth="1"/>
    <col min="4" max="4" width="8.83984375" style="727"/>
    <col min="6" max="6" width="9.734375" bestFit="1" customWidth="1"/>
  </cols>
  <sheetData>
    <row r="1" spans="1:6">
      <c r="A1" s="724" t="s">
        <v>517</v>
      </c>
      <c r="B1" s="724" t="s">
        <v>518</v>
      </c>
      <c r="C1" s="728"/>
      <c r="D1" s="726" t="s">
        <v>519</v>
      </c>
      <c r="E1" s="724" t="s">
        <v>6758</v>
      </c>
      <c r="F1" s="724" t="s">
        <v>520</v>
      </c>
    </row>
    <row r="2" spans="1:6" ht="20.399999999999999">
      <c r="A2" s="725" t="s">
        <v>32423</v>
      </c>
      <c r="B2" s="724">
        <v>7200</v>
      </c>
      <c r="C2" s="729" t="str">
        <f>Code128(F2)</f>
        <v>Í1+,fÈ8jÎ</v>
      </c>
      <c r="D2" s="726" t="s">
        <v>32424</v>
      </c>
      <c r="E2" s="724">
        <v>78</v>
      </c>
      <c r="F2" s="724">
        <v>171112708</v>
      </c>
    </row>
    <row r="3" spans="1:6" ht="20.399999999999999">
      <c r="A3" s="725" t="s">
        <v>32425</v>
      </c>
      <c r="B3" s="724">
        <v>12000</v>
      </c>
      <c r="C3" s="729" t="str">
        <f t="shared" ref="C3:C66" si="0">Code128(F3)</f>
        <v>Í1+,fÈ6^Î</v>
      </c>
      <c r="D3" s="726" t="s">
        <v>32426</v>
      </c>
      <c r="E3" s="724">
        <v>76</v>
      </c>
      <c r="F3" s="724">
        <v>171112706</v>
      </c>
    </row>
    <row r="4" spans="1:6" ht="20.399999999999999">
      <c r="A4" s="725" t="s">
        <v>29738</v>
      </c>
      <c r="B4" s="724">
        <v>4700</v>
      </c>
      <c r="C4" s="729" t="str">
        <f t="shared" si="0"/>
        <v>Í1+,fÈ7dÎ</v>
      </c>
      <c r="D4" s="726" t="s">
        <v>32427</v>
      </c>
      <c r="E4" s="724">
        <v>77</v>
      </c>
      <c r="F4" s="724">
        <v>171112707</v>
      </c>
    </row>
    <row r="5" spans="1:6" ht="20.399999999999999">
      <c r="A5" s="725" t="s">
        <v>32428</v>
      </c>
      <c r="B5" s="724">
        <v>36000</v>
      </c>
      <c r="C5" s="729" t="str">
        <f t="shared" si="0"/>
        <v>Í1+/UÈ1lÎ</v>
      </c>
      <c r="D5" s="726" t="s">
        <v>32429</v>
      </c>
      <c r="E5" s="724">
        <v>193</v>
      </c>
      <c r="F5" s="724">
        <v>171115531</v>
      </c>
    </row>
    <row r="6" spans="1:6" ht="20.399999999999999">
      <c r="A6" s="725" t="s">
        <v>32430</v>
      </c>
      <c r="B6" s="724">
        <v>12000</v>
      </c>
      <c r="C6" s="415" t="e">
        <f t="shared" si="0"/>
        <v>#VALUE!</v>
      </c>
      <c r="D6" s="724" t="s">
        <v>32431</v>
      </c>
      <c r="E6" s="724">
        <v>80</v>
      </c>
      <c r="F6" s="724"/>
    </row>
    <row r="7" spans="1:6" ht="20.399999999999999">
      <c r="A7" s="725" t="s">
        <v>32432</v>
      </c>
      <c r="B7" s="724">
        <v>39200</v>
      </c>
      <c r="C7" s="729" t="str">
        <f t="shared" si="0"/>
        <v>Í1+/jÈ6wÎ</v>
      </c>
      <c r="D7" s="726" t="s">
        <v>32433</v>
      </c>
      <c r="E7" s="724">
        <v>444</v>
      </c>
      <c r="F7" s="724">
        <v>171115746</v>
      </c>
    </row>
    <row r="8" spans="1:6" ht="20.399999999999999">
      <c r="A8" s="725" t="s">
        <v>32434</v>
      </c>
      <c r="B8" s="724">
        <v>23200</v>
      </c>
      <c r="C8" s="415" t="e">
        <f t="shared" si="0"/>
        <v>#VALUE!</v>
      </c>
      <c r="D8" s="724" t="s">
        <v>32435</v>
      </c>
      <c r="E8" s="724">
        <v>581</v>
      </c>
      <c r="F8" s="724"/>
    </row>
    <row r="9" spans="1:6" ht="20.399999999999999">
      <c r="A9" s="725" t="s">
        <v>32436</v>
      </c>
      <c r="B9" s="724">
        <v>13600</v>
      </c>
      <c r="C9" s="729" t="str">
        <f t="shared" si="0"/>
        <v>Í1+/_È7QÎ</v>
      </c>
      <c r="D9" s="726" t="s">
        <v>32437</v>
      </c>
      <c r="E9" s="724">
        <v>316</v>
      </c>
      <c r="F9" s="724">
        <v>171115637</v>
      </c>
    </row>
    <row r="10" spans="1:6" ht="20.399999999999999">
      <c r="A10" s="725" t="s">
        <v>32438</v>
      </c>
      <c r="B10" s="724">
        <v>4700</v>
      </c>
      <c r="C10" s="729" t="str">
        <f t="shared" si="0"/>
        <v>Í1+2ÇÈ6}Î</v>
      </c>
      <c r="D10" s="726" t="s">
        <v>32439</v>
      </c>
      <c r="E10" s="724">
        <v>201</v>
      </c>
      <c r="F10" s="724">
        <v>171118996</v>
      </c>
    </row>
    <row r="11" spans="1:6" ht="20.399999999999999">
      <c r="A11" s="725" t="s">
        <v>32440</v>
      </c>
      <c r="B11" s="724">
        <v>2100</v>
      </c>
      <c r="C11" s="729" t="str">
        <f t="shared" si="0"/>
        <v>Í1+/RÈ4rÎ</v>
      </c>
      <c r="D11" s="726" t="s">
        <v>32441</v>
      </c>
      <c r="E11" s="724">
        <v>162</v>
      </c>
      <c r="F11" s="724">
        <v>171115504</v>
      </c>
    </row>
    <row r="12" spans="1:6" ht="20.399999999999999">
      <c r="A12" s="725" t="s">
        <v>31176</v>
      </c>
      <c r="B12" s="724">
        <v>15200</v>
      </c>
      <c r="C12" s="415" t="e">
        <f t="shared" si="0"/>
        <v>#VALUE!</v>
      </c>
      <c r="D12" s="724" t="s">
        <v>32442</v>
      </c>
      <c r="E12" s="724">
        <v>53</v>
      </c>
      <c r="F12" s="724"/>
    </row>
    <row r="13" spans="1:6" ht="20.399999999999999">
      <c r="A13" s="725" t="s">
        <v>32443</v>
      </c>
      <c r="B13" s="724">
        <v>28000</v>
      </c>
      <c r="C13" s="729" t="str">
        <f t="shared" si="0"/>
        <v>Í1+2ÃÈ5gÎ</v>
      </c>
      <c r="D13" s="726" t="s">
        <v>32444</v>
      </c>
      <c r="E13" s="724">
        <v>154</v>
      </c>
      <c r="F13" s="724">
        <v>171118955</v>
      </c>
    </row>
    <row r="14" spans="1:6" ht="20.399999999999999">
      <c r="A14" s="725" t="s">
        <v>32445</v>
      </c>
      <c r="B14" s="724">
        <v>4700</v>
      </c>
      <c r="C14" s="729" t="str">
        <f t="shared" si="0"/>
        <v>Í1+3$È0|Î</v>
      </c>
      <c r="D14" s="726" t="s">
        <v>32446</v>
      </c>
      <c r="E14" s="724">
        <v>251</v>
      </c>
      <c r="F14" s="724">
        <v>171119040</v>
      </c>
    </row>
    <row r="15" spans="1:6" ht="20.399999999999999">
      <c r="A15" s="725" t="s">
        <v>32447</v>
      </c>
      <c r="B15" s="724">
        <v>7200</v>
      </c>
      <c r="C15" s="729" t="str">
        <f t="shared" si="0"/>
        <v>Í1+/GÈ2:Î</v>
      </c>
      <c r="D15" s="726" t="s">
        <v>32448</v>
      </c>
      <c r="E15" s="724">
        <v>28</v>
      </c>
      <c r="F15" s="724">
        <v>171115392</v>
      </c>
    </row>
    <row r="16" spans="1:6" ht="20.399999999999999">
      <c r="A16" s="725" t="s">
        <v>32449</v>
      </c>
      <c r="B16" s="724">
        <v>4700</v>
      </c>
      <c r="C16" s="729" t="str">
        <f t="shared" si="0"/>
        <v>Í1+/bÈ3EÎ</v>
      </c>
      <c r="D16" s="726" t="s">
        <v>32450</v>
      </c>
      <c r="E16" s="724">
        <v>343</v>
      </c>
      <c r="F16" s="724">
        <v>171115663</v>
      </c>
    </row>
    <row r="17" spans="1:6" ht="20.399999999999999">
      <c r="A17" s="725" t="s">
        <v>32451</v>
      </c>
      <c r="B17" s="724">
        <v>26400</v>
      </c>
      <c r="C17" s="729" t="str">
        <f t="shared" si="0"/>
        <v>Í1+0OÈ2]Î</v>
      </c>
      <c r="D17" s="726" t="s">
        <v>32452</v>
      </c>
      <c r="E17" s="724">
        <v>290</v>
      </c>
      <c r="F17" s="724">
        <v>171116472</v>
      </c>
    </row>
    <row r="18" spans="1:6" ht="20.399999999999999">
      <c r="A18" s="725" t="s">
        <v>32453</v>
      </c>
      <c r="B18" s="724">
        <v>93600</v>
      </c>
      <c r="C18" s="729" t="str">
        <f t="shared" si="0"/>
        <v>Í1+,MÈ9sÎ</v>
      </c>
      <c r="D18" s="726" t="s">
        <v>32454</v>
      </c>
      <c r="E18" s="724">
        <v>268</v>
      </c>
      <c r="F18" s="724">
        <v>171112459</v>
      </c>
    </row>
    <row r="19" spans="1:6" ht="20.399999999999999">
      <c r="A19" s="725" t="s">
        <v>32455</v>
      </c>
      <c r="B19" s="724">
        <v>53600</v>
      </c>
      <c r="C19" s="729" t="str">
        <f t="shared" si="0"/>
        <v>Í1+/YÈ1|Î</v>
      </c>
      <c r="D19" s="726" t="s">
        <v>32456</v>
      </c>
      <c r="E19" s="724">
        <v>238</v>
      </c>
      <c r="F19" s="724">
        <v>171115571</v>
      </c>
    </row>
    <row r="20" spans="1:6" ht="20.399999999999999">
      <c r="A20" s="725" t="s">
        <v>32457</v>
      </c>
      <c r="B20" s="724">
        <v>10400</v>
      </c>
      <c r="C20" s="415" t="e">
        <f t="shared" si="0"/>
        <v>#VALUE!</v>
      </c>
      <c r="D20" s="724" t="s">
        <v>32458</v>
      </c>
      <c r="E20" s="724">
        <v>451</v>
      </c>
      <c r="F20" s="724"/>
    </row>
    <row r="21" spans="1:6" ht="20.399999999999999">
      <c r="A21" s="725" t="s">
        <v>32459</v>
      </c>
      <c r="B21" s="724">
        <v>7200</v>
      </c>
      <c r="C21" s="415" t="e">
        <f t="shared" si="0"/>
        <v>#VALUE!</v>
      </c>
      <c r="D21" s="724" t="s">
        <v>32460</v>
      </c>
      <c r="E21" s="724">
        <v>455</v>
      </c>
      <c r="F21" s="724"/>
    </row>
    <row r="22" spans="1:6" ht="20.399999999999999">
      <c r="A22" s="725" t="s">
        <v>32461</v>
      </c>
      <c r="B22" s="724">
        <v>13600</v>
      </c>
      <c r="C22" s="729" t="str">
        <f t="shared" si="0"/>
        <v>Í1+2}È0AÎ</v>
      </c>
      <c r="D22" s="726" t="s">
        <v>32462</v>
      </c>
      <c r="E22" s="724">
        <v>125</v>
      </c>
      <c r="F22" s="724">
        <v>171118930</v>
      </c>
    </row>
    <row r="23" spans="1:6" ht="20.399999999999999">
      <c r="A23" s="725" t="s">
        <v>32463</v>
      </c>
      <c r="B23" s="724">
        <v>10400</v>
      </c>
      <c r="C23" s="729" t="str">
        <f t="shared" si="0"/>
        <v>Í1+/4È2UÎ</v>
      </c>
      <c r="D23" s="726" t="s">
        <v>32464</v>
      </c>
      <c r="E23" s="724">
        <v>262</v>
      </c>
      <c r="F23" s="724">
        <v>171115202</v>
      </c>
    </row>
    <row r="24" spans="1:6" ht="20.399999999999999">
      <c r="A24" s="725" t="s">
        <v>8466</v>
      </c>
      <c r="B24" s="724">
        <v>3400</v>
      </c>
      <c r="C24" s="729" t="str">
        <f t="shared" si="0"/>
        <v>Í1+3"È61Î</v>
      </c>
      <c r="D24" s="726" t="s">
        <v>32465</v>
      </c>
      <c r="E24" s="724">
        <v>235</v>
      </c>
      <c r="F24" s="724">
        <v>171119026</v>
      </c>
    </row>
    <row r="25" spans="1:6" ht="20.399999999999999">
      <c r="A25" s="725" t="s">
        <v>32466</v>
      </c>
      <c r="B25" s="724">
        <v>64800</v>
      </c>
      <c r="C25" s="729" t="str">
        <f t="shared" si="0"/>
        <v>Í1+0&lt;È85Î</v>
      </c>
      <c r="D25" s="726" t="s">
        <v>32467</v>
      </c>
      <c r="E25" s="724">
        <v>91</v>
      </c>
      <c r="F25" s="724">
        <v>171116288</v>
      </c>
    </row>
    <row r="26" spans="1:6" ht="20.399999999999999">
      <c r="A26" s="725" t="s">
        <v>32468</v>
      </c>
      <c r="B26" s="724">
        <v>23200</v>
      </c>
      <c r="C26" s="729" t="str">
        <f t="shared" si="0"/>
        <v>Í1+/$È4!Î</v>
      </c>
      <c r="D26" s="726" t="s">
        <v>32469</v>
      </c>
      <c r="E26" s="724">
        <v>76</v>
      </c>
      <c r="F26" s="724">
        <v>171115044</v>
      </c>
    </row>
    <row r="27" spans="1:6" ht="20.399999999999999">
      <c r="A27" s="725" t="s">
        <v>32470</v>
      </c>
      <c r="B27" s="724">
        <v>12000</v>
      </c>
      <c r="C27" s="415" t="e">
        <f t="shared" si="0"/>
        <v>#VALUE!</v>
      </c>
      <c r="D27" s="724" t="s">
        <v>32471</v>
      </c>
      <c r="E27" s="724">
        <v>449</v>
      </c>
      <c r="F27" s="724"/>
    </row>
    <row r="28" spans="1:6" ht="20.399999999999999">
      <c r="A28" s="725" t="s">
        <v>2023</v>
      </c>
      <c r="B28" s="724">
        <v>31200</v>
      </c>
      <c r="C28" s="415" t="e">
        <f t="shared" si="0"/>
        <v>#VALUE!</v>
      </c>
      <c r="D28" s="724" t="s">
        <v>2024</v>
      </c>
      <c r="E28" s="724">
        <v>562</v>
      </c>
      <c r="F28" s="724"/>
    </row>
    <row r="29" spans="1:6" ht="20.399999999999999">
      <c r="A29" s="725" t="s">
        <v>32472</v>
      </c>
      <c r="B29" s="724">
        <v>7200</v>
      </c>
      <c r="C29" s="415" t="e">
        <f t="shared" si="0"/>
        <v>#VALUE!</v>
      </c>
      <c r="D29" s="724" t="s">
        <v>32473</v>
      </c>
      <c r="E29" s="724">
        <v>562</v>
      </c>
      <c r="F29" s="724"/>
    </row>
    <row r="30" spans="1:6" ht="20.399999999999999">
      <c r="A30" s="725" t="s">
        <v>27806</v>
      </c>
      <c r="B30" s="724">
        <v>18400</v>
      </c>
      <c r="C30" s="729" t="str">
        <f t="shared" si="0"/>
        <v>Í1+-HÈ5JÎ</v>
      </c>
      <c r="D30" s="726" t="s">
        <v>32474</v>
      </c>
      <c r="E30" s="724">
        <v>258</v>
      </c>
      <c r="F30" s="724">
        <v>171113405</v>
      </c>
    </row>
    <row r="31" spans="1:6" ht="20.399999999999999">
      <c r="A31" s="725" t="s">
        <v>32475</v>
      </c>
      <c r="B31" s="724">
        <v>44000</v>
      </c>
      <c r="C31" s="415" t="e">
        <f t="shared" si="0"/>
        <v>#VALUE!</v>
      </c>
      <c r="D31" s="724" t="s">
        <v>32476</v>
      </c>
      <c r="E31" s="724">
        <v>370</v>
      </c>
      <c r="F31" s="724"/>
    </row>
    <row r="32" spans="1:6" ht="20.399999999999999">
      <c r="A32" s="725" t="s">
        <v>32477</v>
      </c>
      <c r="B32" s="724">
        <v>3400</v>
      </c>
      <c r="C32" s="415" t="e">
        <f t="shared" si="0"/>
        <v>#VALUE!</v>
      </c>
      <c r="D32" s="724" t="s">
        <v>32478</v>
      </c>
      <c r="E32" s="724">
        <v>361</v>
      </c>
      <c r="F32" s="724"/>
    </row>
    <row r="33" spans="1:6" ht="20.399999999999999">
      <c r="A33" s="725" t="s">
        <v>32479</v>
      </c>
      <c r="B33" s="724">
        <v>8800</v>
      </c>
      <c r="C33" s="415" t="e">
        <f t="shared" si="0"/>
        <v>#VALUE!</v>
      </c>
      <c r="D33" s="724" t="s">
        <v>32480</v>
      </c>
      <c r="E33" s="724">
        <v>344</v>
      </c>
      <c r="F33" s="724"/>
    </row>
    <row r="34" spans="1:6" ht="20.399999999999999">
      <c r="A34" s="725" t="s">
        <v>32481</v>
      </c>
      <c r="B34" s="724">
        <v>4700</v>
      </c>
      <c r="C34" s="415" t="e">
        <f t="shared" si="0"/>
        <v>#VALUE!</v>
      </c>
      <c r="D34" s="724" t="s">
        <v>32482</v>
      </c>
      <c r="E34" s="724">
        <v>452</v>
      </c>
      <c r="F34" s="724"/>
    </row>
    <row r="35" spans="1:6" ht="20.399999999999999">
      <c r="A35" s="725" t="s">
        <v>32483</v>
      </c>
      <c r="B35" s="724">
        <v>8800</v>
      </c>
      <c r="C35" s="415" t="e">
        <f t="shared" si="0"/>
        <v>#VALUE!</v>
      </c>
      <c r="D35" s="724" t="s">
        <v>32484</v>
      </c>
      <c r="E35" s="724">
        <v>579</v>
      </c>
      <c r="F35" s="724"/>
    </row>
    <row r="36" spans="1:6" ht="20.399999999999999">
      <c r="A36" s="725" t="s">
        <v>32485</v>
      </c>
      <c r="B36" s="724">
        <v>95200</v>
      </c>
      <c r="C36" s="415" t="e">
        <f t="shared" si="0"/>
        <v>#VALUE!</v>
      </c>
      <c r="D36" s="724" t="s">
        <v>32486</v>
      </c>
      <c r="E36" s="724">
        <v>97</v>
      </c>
      <c r="F36" s="724"/>
    </row>
    <row r="37" spans="1:6" ht="20.399999999999999">
      <c r="A37" s="725" t="s">
        <v>1836</v>
      </c>
      <c r="B37" s="724">
        <v>151200</v>
      </c>
      <c r="C37" s="729" t="str">
        <f t="shared" si="0"/>
        <v>Í1+,pÈ1hÎ</v>
      </c>
      <c r="D37" s="726" t="s">
        <v>32487</v>
      </c>
      <c r="E37" s="724">
        <v>184</v>
      </c>
      <c r="F37" s="724">
        <v>171112801</v>
      </c>
    </row>
    <row r="38" spans="1:6" ht="20.399999999999999">
      <c r="A38" s="725" t="s">
        <v>32488</v>
      </c>
      <c r="B38" s="724">
        <v>111200</v>
      </c>
      <c r="C38" s="729" t="str">
        <f t="shared" si="0"/>
        <v>Í1+-HÈ4DÎ</v>
      </c>
      <c r="D38" s="726" t="s">
        <v>32489</v>
      </c>
      <c r="E38" s="724">
        <v>257</v>
      </c>
      <c r="F38" s="724">
        <v>171113404</v>
      </c>
    </row>
    <row r="39" spans="1:6" ht="20.399999999999999">
      <c r="A39" s="725" t="s">
        <v>32490</v>
      </c>
      <c r="B39" s="724">
        <v>52000</v>
      </c>
      <c r="C39" s="415" t="e">
        <f t="shared" si="0"/>
        <v>#VALUE!</v>
      </c>
      <c r="D39" s="724" t="s">
        <v>32491</v>
      </c>
      <c r="E39" s="724">
        <v>504</v>
      </c>
      <c r="F39" s="724"/>
    </row>
    <row r="40" spans="1:6" ht="20.399999999999999">
      <c r="A40" s="725" t="s">
        <v>32492</v>
      </c>
      <c r="B40" s="724">
        <v>15200</v>
      </c>
      <c r="C40" s="729" t="str">
        <f t="shared" si="0"/>
        <v>Í1+-NÈ7nÎ</v>
      </c>
      <c r="D40" s="726" t="s">
        <v>32493</v>
      </c>
      <c r="E40" s="724">
        <v>409</v>
      </c>
      <c r="F40" s="724">
        <v>171113467</v>
      </c>
    </row>
    <row r="41" spans="1:6" ht="20.399999999999999">
      <c r="A41" s="725" t="s">
        <v>32494</v>
      </c>
      <c r="B41" s="724">
        <v>8800</v>
      </c>
      <c r="C41" s="415" t="e">
        <f t="shared" si="0"/>
        <v>#VALUE!</v>
      </c>
      <c r="D41" s="724" t="s">
        <v>32495</v>
      </c>
      <c r="E41" s="724">
        <v>511</v>
      </c>
      <c r="F41" s="724"/>
    </row>
    <row r="42" spans="1:6" ht="20.399999999999999">
      <c r="A42" s="725" t="s">
        <v>32496</v>
      </c>
      <c r="B42" s="724">
        <v>7200</v>
      </c>
      <c r="C42" s="415" t="e">
        <f t="shared" si="0"/>
        <v>#VALUE!</v>
      </c>
      <c r="D42" s="724" t="s">
        <v>32497</v>
      </c>
      <c r="E42" s="724">
        <v>399</v>
      </c>
      <c r="F42" s="724"/>
    </row>
    <row r="43" spans="1:6" ht="20.399999999999999">
      <c r="A43" s="725" t="s">
        <v>32498</v>
      </c>
      <c r="B43" s="724">
        <v>3400</v>
      </c>
      <c r="C43" s="415" t="e">
        <f t="shared" si="0"/>
        <v>#VALUE!</v>
      </c>
      <c r="D43" s="724" t="s">
        <v>32499</v>
      </c>
      <c r="E43" s="724">
        <v>502</v>
      </c>
      <c r="F43" s="724"/>
    </row>
    <row r="44" spans="1:6" ht="20.399999999999999">
      <c r="A44" s="725" t="s">
        <v>32500</v>
      </c>
      <c r="B44" s="724">
        <v>4700</v>
      </c>
      <c r="C44" s="729" t="str">
        <f t="shared" si="0"/>
        <v>Í1+/_È9]Î</v>
      </c>
      <c r="D44" s="726" t="s">
        <v>32501</v>
      </c>
      <c r="E44" s="724">
        <v>318</v>
      </c>
      <c r="F44" s="724">
        <v>171115639</v>
      </c>
    </row>
    <row r="45" spans="1:6" ht="20.399999999999999">
      <c r="A45" s="725" t="s">
        <v>32502</v>
      </c>
      <c r="B45" s="724">
        <v>2100</v>
      </c>
      <c r="C45" s="415" t="e">
        <f t="shared" si="0"/>
        <v>#VALUE!</v>
      </c>
      <c r="D45" s="724" t="s">
        <v>32503</v>
      </c>
      <c r="E45" s="724">
        <v>576</v>
      </c>
      <c r="F45" s="724"/>
    </row>
    <row r="46" spans="1:6" ht="20.399999999999999">
      <c r="A46" s="725" t="s">
        <v>5120</v>
      </c>
      <c r="B46" s="724">
        <v>10400</v>
      </c>
      <c r="C46" s="415" t="e">
        <f t="shared" si="0"/>
        <v>#VALUE!</v>
      </c>
      <c r="D46" s="724" t="s">
        <v>5121</v>
      </c>
      <c r="E46" s="724">
        <v>382</v>
      </c>
      <c r="F46" s="724"/>
    </row>
    <row r="47" spans="1:6" ht="20.399999999999999">
      <c r="A47" s="725" t="s">
        <v>5122</v>
      </c>
      <c r="B47" s="724">
        <v>26400</v>
      </c>
      <c r="C47" s="415" t="e">
        <f t="shared" si="0"/>
        <v>#VALUE!</v>
      </c>
      <c r="D47" s="724" t="s">
        <v>5123</v>
      </c>
      <c r="E47" s="724">
        <v>383</v>
      </c>
      <c r="F47" s="724"/>
    </row>
    <row r="48" spans="1:6" ht="20.399999999999999">
      <c r="A48" s="725" t="s">
        <v>32504</v>
      </c>
      <c r="B48" s="724">
        <v>2100</v>
      </c>
      <c r="C48" s="729" t="str">
        <f t="shared" si="0"/>
        <v>Í1+/aÈ15Î</v>
      </c>
      <c r="D48" s="726" t="s">
        <v>32505</v>
      </c>
      <c r="E48" s="724">
        <v>330</v>
      </c>
      <c r="F48" s="724">
        <v>171115651</v>
      </c>
    </row>
    <row r="49" spans="1:6" ht="20.399999999999999">
      <c r="A49" s="725" t="s">
        <v>32506</v>
      </c>
      <c r="B49" s="724">
        <v>36000</v>
      </c>
      <c r="C49" s="729" t="str">
        <f t="shared" si="0"/>
        <v>Í1+-&gt;È4ÇÎ</v>
      </c>
      <c r="D49" s="726" t="s">
        <v>32507</v>
      </c>
      <c r="E49" s="724">
        <v>395</v>
      </c>
      <c r="F49" s="724">
        <v>171113304</v>
      </c>
    </row>
    <row r="50" spans="1:6" ht="20.399999999999999">
      <c r="A50" s="725" t="s">
        <v>32508</v>
      </c>
      <c r="B50" s="724">
        <v>31200</v>
      </c>
      <c r="C50" s="729" t="str">
        <f t="shared" si="0"/>
        <v>Í1+-AÈ8@Î</v>
      </c>
      <c r="D50" s="726" t="s">
        <v>32509</v>
      </c>
      <c r="E50" s="724">
        <v>356</v>
      </c>
      <c r="F50" s="724">
        <v>171113338</v>
      </c>
    </row>
    <row r="51" spans="1:6" ht="20.399999999999999">
      <c r="A51" s="725" t="s">
        <v>3955</v>
      </c>
      <c r="B51" s="724">
        <v>7200</v>
      </c>
      <c r="C51" s="415" t="e">
        <f t="shared" si="0"/>
        <v>#VALUE!</v>
      </c>
      <c r="D51" s="724" t="s">
        <v>3956</v>
      </c>
      <c r="E51" s="724">
        <v>366</v>
      </c>
      <c r="F51" s="724"/>
    </row>
    <row r="52" spans="1:6" ht="20.399999999999999">
      <c r="A52" s="725" t="s">
        <v>3953</v>
      </c>
      <c r="B52" s="724">
        <v>48800</v>
      </c>
      <c r="C52" s="415" t="e">
        <f t="shared" si="0"/>
        <v>#VALUE!</v>
      </c>
      <c r="D52" s="724" t="s">
        <v>3954</v>
      </c>
      <c r="E52" s="724">
        <v>358</v>
      </c>
      <c r="F52" s="724"/>
    </row>
    <row r="53" spans="1:6" ht="20.399999999999999">
      <c r="A53" s="725" t="s">
        <v>32510</v>
      </c>
      <c r="B53" s="724">
        <v>117600</v>
      </c>
      <c r="C53" s="729" t="str">
        <f t="shared" si="0"/>
        <v>Í1+/aÈ8_Î</v>
      </c>
      <c r="D53" s="726" t="s">
        <v>32511</v>
      </c>
      <c r="E53" s="724">
        <v>338</v>
      </c>
      <c r="F53" s="724">
        <v>171115658</v>
      </c>
    </row>
    <row r="54" spans="1:6" ht="20.399999999999999">
      <c r="A54" s="725" t="s">
        <v>3959</v>
      </c>
      <c r="B54" s="724">
        <v>29600</v>
      </c>
      <c r="C54" s="415" t="e">
        <f t="shared" si="0"/>
        <v>#VALUE!</v>
      </c>
      <c r="D54" s="724" t="s">
        <v>3960</v>
      </c>
      <c r="E54" s="724">
        <v>402</v>
      </c>
      <c r="F54" s="724"/>
    </row>
    <row r="55" spans="1:6" ht="20.399999999999999">
      <c r="A55" s="725" t="s">
        <v>3873</v>
      </c>
      <c r="B55" s="724">
        <v>48800</v>
      </c>
      <c r="C55" s="415" t="e">
        <f t="shared" si="0"/>
        <v>#VALUE!</v>
      </c>
      <c r="D55" s="724" t="s">
        <v>3874</v>
      </c>
      <c r="E55" s="724">
        <v>106</v>
      </c>
      <c r="F55" s="724"/>
    </row>
    <row r="56" spans="1:6" ht="20.399999999999999">
      <c r="A56" s="725" t="s">
        <v>3875</v>
      </c>
      <c r="B56" s="724">
        <v>119200</v>
      </c>
      <c r="C56" s="415" t="e">
        <f t="shared" si="0"/>
        <v>#VALUE!</v>
      </c>
      <c r="D56" s="724" t="s">
        <v>3876</v>
      </c>
      <c r="E56" s="724">
        <v>107</v>
      </c>
      <c r="F56" s="724"/>
    </row>
    <row r="57" spans="1:6" ht="20.399999999999999">
      <c r="A57" s="725" t="s">
        <v>1643</v>
      </c>
      <c r="B57" s="724">
        <v>15200</v>
      </c>
      <c r="C57" s="415" t="e">
        <f t="shared" si="0"/>
        <v>#VALUE!</v>
      </c>
      <c r="D57" s="724" t="s">
        <v>1644</v>
      </c>
      <c r="E57" s="724">
        <v>173</v>
      </c>
      <c r="F57" s="724"/>
    </row>
    <row r="58" spans="1:6" ht="20.399999999999999">
      <c r="A58" s="725" t="s">
        <v>1645</v>
      </c>
      <c r="B58" s="724">
        <v>12000</v>
      </c>
      <c r="C58" s="415" t="e">
        <f t="shared" si="0"/>
        <v>#VALUE!</v>
      </c>
      <c r="D58" s="724" t="s">
        <v>1646</v>
      </c>
      <c r="E58" s="724">
        <v>175</v>
      </c>
      <c r="F58" s="724"/>
    </row>
    <row r="59" spans="1:6" ht="20.399999999999999">
      <c r="A59" s="725" t="s">
        <v>32512</v>
      </c>
      <c r="B59" s="724">
        <v>3400</v>
      </c>
      <c r="C59" s="415" t="e">
        <f t="shared" si="0"/>
        <v>#VALUE!</v>
      </c>
      <c r="D59" s="724" t="s">
        <v>32513</v>
      </c>
      <c r="E59" s="724">
        <v>174</v>
      </c>
      <c r="F59" s="724"/>
    </row>
    <row r="60" spans="1:6" ht="20.399999999999999">
      <c r="A60" s="725" t="s">
        <v>3966</v>
      </c>
      <c r="B60" s="724">
        <v>138400</v>
      </c>
      <c r="C60" s="415" t="e">
        <f t="shared" si="0"/>
        <v>#VALUE!</v>
      </c>
      <c r="D60" s="724" t="s">
        <v>3967</v>
      </c>
      <c r="E60" s="724">
        <v>480</v>
      </c>
      <c r="F60" s="724"/>
    </row>
    <row r="61" spans="1:6" ht="20.399999999999999">
      <c r="A61" s="725" t="s">
        <v>8252</v>
      </c>
      <c r="B61" s="724">
        <v>7200</v>
      </c>
      <c r="C61" s="415" t="e">
        <f t="shared" si="0"/>
        <v>#VALUE!</v>
      </c>
      <c r="D61" s="724" t="s">
        <v>8253</v>
      </c>
      <c r="E61" s="724">
        <v>557</v>
      </c>
      <c r="F61" s="724"/>
    </row>
    <row r="62" spans="1:6" ht="20.399999999999999">
      <c r="A62" s="725" t="s">
        <v>9570</v>
      </c>
      <c r="B62" s="724">
        <v>4700</v>
      </c>
      <c r="C62" s="415" t="e">
        <f t="shared" si="0"/>
        <v>#VALUE!</v>
      </c>
      <c r="D62" s="724" t="s">
        <v>9571</v>
      </c>
      <c r="E62" s="724">
        <v>363</v>
      </c>
      <c r="F62" s="724"/>
    </row>
    <row r="63" spans="1:6" ht="20.399999999999999">
      <c r="A63" s="725" t="s">
        <v>4011</v>
      </c>
      <c r="B63" s="724">
        <v>3400</v>
      </c>
      <c r="C63" s="415" t="e">
        <f t="shared" si="0"/>
        <v>#VALUE!</v>
      </c>
      <c r="D63" s="724" t="s">
        <v>4012</v>
      </c>
      <c r="E63" s="724">
        <v>354</v>
      </c>
      <c r="F63" s="724"/>
    </row>
    <row r="64" spans="1:6" ht="20.399999999999999">
      <c r="A64" s="725" t="s">
        <v>32514</v>
      </c>
      <c r="B64" s="724">
        <v>12000</v>
      </c>
      <c r="C64" s="729" t="str">
        <f t="shared" si="0"/>
        <v>Í1++CÈ2ÉÎ</v>
      </c>
      <c r="D64" s="726" t="s">
        <v>32515</v>
      </c>
      <c r="E64" s="724">
        <v>133</v>
      </c>
      <c r="F64" s="724">
        <v>171111352</v>
      </c>
    </row>
    <row r="65" spans="1:6" ht="20.399999999999999">
      <c r="A65" s="725" t="s">
        <v>32516</v>
      </c>
      <c r="B65" s="724">
        <v>8800</v>
      </c>
      <c r="C65" s="415" t="e">
        <f t="shared" si="0"/>
        <v>#VALUE!</v>
      </c>
      <c r="D65" s="724" t="s">
        <v>32517</v>
      </c>
      <c r="E65" s="724">
        <v>206</v>
      </c>
      <c r="F65" s="724"/>
    </row>
    <row r="66" spans="1:6" ht="20.399999999999999">
      <c r="A66" s="725" t="s">
        <v>32518</v>
      </c>
      <c r="B66" s="724">
        <v>26400</v>
      </c>
      <c r="C66" s="729" t="str">
        <f t="shared" si="0"/>
        <v>Í1+0MÈ2UÎ</v>
      </c>
      <c r="D66" s="726" t="s">
        <v>32519</v>
      </c>
      <c r="E66" s="724">
        <v>264</v>
      </c>
      <c r="F66" s="724">
        <v>171116452</v>
      </c>
    </row>
    <row r="67" spans="1:6" ht="20.399999999999999">
      <c r="A67" s="725" t="s">
        <v>32520</v>
      </c>
      <c r="B67" s="724">
        <v>16800</v>
      </c>
      <c r="C67" s="415" t="e">
        <f t="shared" ref="C67:C130" si="1">Code128(F67)</f>
        <v>#VALUE!</v>
      </c>
      <c r="D67" s="724" t="s">
        <v>32521</v>
      </c>
      <c r="E67" s="724">
        <v>413</v>
      </c>
      <c r="F67" s="724"/>
    </row>
    <row r="68" spans="1:6" ht="20.399999999999999">
      <c r="A68" s="725" t="s">
        <v>1864</v>
      </c>
      <c r="B68" s="724">
        <v>15200</v>
      </c>
      <c r="C68" s="415" t="e">
        <f t="shared" si="1"/>
        <v>#VALUE!</v>
      </c>
      <c r="D68" s="724" t="s">
        <v>1865</v>
      </c>
      <c r="E68" s="724">
        <v>445</v>
      </c>
      <c r="F68" s="724"/>
    </row>
    <row r="69" spans="1:6" ht="20.399999999999999">
      <c r="A69" s="725" t="s">
        <v>32522</v>
      </c>
      <c r="B69" s="724">
        <v>90400</v>
      </c>
      <c r="C69" s="415" t="e">
        <f t="shared" si="1"/>
        <v>#VALUE!</v>
      </c>
      <c r="D69" s="724" t="s">
        <v>32523</v>
      </c>
      <c r="E69" s="724">
        <v>236</v>
      </c>
      <c r="F69" s="724"/>
    </row>
    <row r="70" spans="1:6" ht="20.399999999999999">
      <c r="A70" s="725" t="s">
        <v>32524</v>
      </c>
      <c r="B70" s="724">
        <v>52000</v>
      </c>
      <c r="C70" s="729" t="str">
        <f t="shared" si="1"/>
        <v>Í1+/+È5CÎ</v>
      </c>
      <c r="D70" s="726" t="s">
        <v>32525</v>
      </c>
      <c r="E70" s="724">
        <v>154</v>
      </c>
      <c r="F70" s="724">
        <v>171115115</v>
      </c>
    </row>
    <row r="71" spans="1:6" ht="20.399999999999999">
      <c r="A71" s="725" t="s">
        <v>32526</v>
      </c>
      <c r="B71" s="724">
        <v>31200</v>
      </c>
      <c r="C71" s="415" t="e">
        <f t="shared" si="1"/>
        <v>#VALUE!</v>
      </c>
      <c r="D71" s="724" t="s">
        <v>32527</v>
      </c>
      <c r="E71" s="724">
        <v>175</v>
      </c>
      <c r="F71" s="724"/>
    </row>
    <row r="72" spans="1:6" ht="20.399999999999999">
      <c r="A72" s="725" t="s">
        <v>15497</v>
      </c>
      <c r="B72" s="724">
        <v>24800</v>
      </c>
      <c r="C72" s="729" t="str">
        <f t="shared" si="1"/>
        <v>Í1+-"È5ÄÎ</v>
      </c>
      <c r="D72" s="726" t="s">
        <v>32528</v>
      </c>
      <c r="E72" s="724">
        <v>441</v>
      </c>
      <c r="F72" s="724">
        <v>171113025</v>
      </c>
    </row>
    <row r="73" spans="1:6" ht="20.399999999999999">
      <c r="A73" s="725" t="s">
        <v>32529</v>
      </c>
      <c r="B73" s="724">
        <v>10400</v>
      </c>
      <c r="C73" s="415" t="e">
        <f t="shared" si="1"/>
        <v>#VALUE!</v>
      </c>
      <c r="D73" s="724" t="s">
        <v>32530</v>
      </c>
      <c r="E73" s="724">
        <v>128</v>
      </c>
      <c r="F73" s="724"/>
    </row>
    <row r="74" spans="1:6" ht="20.399999999999999">
      <c r="A74" s="725" t="s">
        <v>32531</v>
      </c>
      <c r="B74" s="724">
        <v>13600</v>
      </c>
      <c r="C74" s="729" t="str">
        <f t="shared" si="1"/>
        <v>Í1+0]È34Î</v>
      </c>
      <c r="D74" s="726" t="s">
        <v>32532</v>
      </c>
      <c r="E74" s="724">
        <v>446</v>
      </c>
      <c r="F74" s="724">
        <v>171116613</v>
      </c>
    </row>
    <row r="75" spans="1:6" ht="20.399999999999999">
      <c r="A75" s="725" t="s">
        <v>32533</v>
      </c>
      <c r="B75" s="724">
        <v>8800</v>
      </c>
      <c r="C75" s="729" t="str">
        <f t="shared" si="1"/>
        <v>Í1+/(È0ÄÎ</v>
      </c>
      <c r="D75" s="726" t="s">
        <v>32534</v>
      </c>
      <c r="E75" s="724">
        <v>114</v>
      </c>
      <c r="F75" s="724">
        <v>171115080</v>
      </c>
    </row>
    <row r="76" spans="1:6" ht="20.399999999999999">
      <c r="A76" s="725" t="s">
        <v>32535</v>
      </c>
      <c r="B76" s="724">
        <v>37600</v>
      </c>
      <c r="C76" s="415" t="e">
        <f t="shared" si="1"/>
        <v>#VALUE!</v>
      </c>
      <c r="D76" s="724" t="s">
        <v>32536</v>
      </c>
      <c r="E76" s="724">
        <v>481</v>
      </c>
      <c r="F76" s="724"/>
    </row>
    <row r="77" spans="1:6" ht="20.399999999999999">
      <c r="A77" s="725" t="s">
        <v>32537</v>
      </c>
      <c r="B77" s="724">
        <v>28000</v>
      </c>
      <c r="C77" s="415" t="e">
        <f t="shared" si="1"/>
        <v>#VALUE!</v>
      </c>
      <c r="D77" s="724" t="s">
        <v>32538</v>
      </c>
      <c r="E77" s="724">
        <v>555</v>
      </c>
      <c r="F77" s="724"/>
    </row>
    <row r="78" spans="1:6" ht="20.399999999999999">
      <c r="A78" s="725" t="s">
        <v>3974</v>
      </c>
      <c r="B78" s="724">
        <v>13600</v>
      </c>
      <c r="C78" s="415" t="e">
        <f t="shared" si="1"/>
        <v>#VALUE!</v>
      </c>
      <c r="D78" s="724" t="s">
        <v>3975</v>
      </c>
      <c r="E78" s="724">
        <v>51</v>
      </c>
      <c r="F78" s="724"/>
    </row>
    <row r="79" spans="1:6" ht="20.399999999999999">
      <c r="A79" s="725" t="s">
        <v>32539</v>
      </c>
      <c r="B79" s="724">
        <v>10400</v>
      </c>
      <c r="C79" s="415" t="e">
        <f t="shared" si="1"/>
        <v>#VALUE!</v>
      </c>
      <c r="D79" s="724" t="s">
        <v>32540</v>
      </c>
      <c r="E79" s="724">
        <v>591</v>
      </c>
      <c r="F79" s="724"/>
    </row>
    <row r="80" spans="1:6" ht="20.399999999999999">
      <c r="A80" s="725" t="s">
        <v>1800</v>
      </c>
      <c r="B80" s="724">
        <v>8800</v>
      </c>
      <c r="C80" s="415" t="e">
        <f t="shared" si="1"/>
        <v>#VALUE!</v>
      </c>
      <c r="D80" s="724" t="s">
        <v>1801</v>
      </c>
      <c r="E80" s="724">
        <v>468</v>
      </c>
      <c r="F80" s="724"/>
    </row>
    <row r="81" spans="1:6" ht="20.399999999999999">
      <c r="A81" s="725" t="s">
        <v>32541</v>
      </c>
      <c r="B81" s="724">
        <v>55200</v>
      </c>
      <c r="C81" s="415" t="e">
        <f t="shared" si="1"/>
        <v>#VALUE!</v>
      </c>
      <c r="D81" s="724" t="s">
        <v>32542</v>
      </c>
      <c r="E81" s="724">
        <v>210</v>
      </c>
      <c r="F81" s="724"/>
    </row>
    <row r="82" spans="1:6" ht="20.399999999999999">
      <c r="A82" s="725" t="s">
        <v>32543</v>
      </c>
      <c r="B82" s="724">
        <v>37600</v>
      </c>
      <c r="C82" s="415" t="e">
        <f t="shared" si="1"/>
        <v>#VALUE!</v>
      </c>
      <c r="D82" s="724" t="s">
        <v>32544</v>
      </c>
      <c r="E82" s="724">
        <v>197</v>
      </c>
      <c r="F82" s="724"/>
    </row>
    <row r="83" spans="1:6" ht="20.399999999999999">
      <c r="A83" s="725" t="s">
        <v>32545</v>
      </c>
      <c r="B83" s="724">
        <v>12000</v>
      </c>
      <c r="C83" s="729" t="str">
        <f t="shared" si="1"/>
        <v>Í1+/[È2#Î</v>
      </c>
      <c r="D83" s="726" t="s">
        <v>32546</v>
      </c>
      <c r="E83" s="724">
        <v>261</v>
      </c>
      <c r="F83" s="724">
        <v>171115592</v>
      </c>
    </row>
    <row r="84" spans="1:6" ht="20.399999999999999">
      <c r="A84" s="725" t="s">
        <v>32547</v>
      </c>
      <c r="B84" s="724">
        <v>45600</v>
      </c>
      <c r="C84" s="729" t="str">
        <f t="shared" si="1"/>
        <v>Í1+-"È8+Î</v>
      </c>
      <c r="D84" s="726" t="s">
        <v>32548</v>
      </c>
      <c r="E84" s="724">
        <v>444</v>
      </c>
      <c r="F84" s="724">
        <v>171113028</v>
      </c>
    </row>
    <row r="85" spans="1:6" ht="20.399999999999999">
      <c r="A85" s="725" t="s">
        <v>32549</v>
      </c>
      <c r="B85" s="724">
        <v>16800</v>
      </c>
      <c r="C85" s="415" t="e">
        <f t="shared" si="1"/>
        <v>#VALUE!</v>
      </c>
      <c r="D85" s="724" t="s">
        <v>32550</v>
      </c>
      <c r="E85" s="724">
        <v>346</v>
      </c>
      <c r="F85" s="724"/>
    </row>
    <row r="86" spans="1:6" ht="20.399999999999999">
      <c r="A86" s="725" t="s">
        <v>32551</v>
      </c>
      <c r="B86" s="724">
        <v>4700</v>
      </c>
      <c r="C86" s="729" t="str">
        <f t="shared" si="1"/>
        <v>Í1+.HÈ2;Î</v>
      </c>
      <c r="D86" s="726" t="s">
        <v>32552</v>
      </c>
      <c r="E86" s="724">
        <v>32</v>
      </c>
      <c r="F86" s="724">
        <v>171114402</v>
      </c>
    </row>
    <row r="87" spans="1:6" ht="20.399999999999999">
      <c r="A87" s="725" t="s">
        <v>32553</v>
      </c>
      <c r="B87" s="724">
        <v>10400</v>
      </c>
      <c r="C87" s="729" t="str">
        <f t="shared" si="1"/>
        <v>Í1+,MÈ3OÎ</v>
      </c>
      <c r="D87" s="726" t="s">
        <v>32554</v>
      </c>
      <c r="E87" s="724">
        <v>251</v>
      </c>
      <c r="F87" s="724">
        <v>171112453</v>
      </c>
    </row>
    <row r="88" spans="1:6" ht="20.399999999999999">
      <c r="A88" s="725" t="s">
        <v>2159</v>
      </c>
      <c r="B88" s="724">
        <v>10400</v>
      </c>
      <c r="C88" s="415" t="e">
        <f t="shared" si="1"/>
        <v>#VALUE!</v>
      </c>
      <c r="D88" s="724" t="s">
        <v>2160</v>
      </c>
      <c r="E88" s="724">
        <v>386</v>
      </c>
      <c r="F88" s="724"/>
    </row>
    <row r="89" spans="1:6" ht="20.399999999999999">
      <c r="A89" s="725" t="s">
        <v>1540</v>
      </c>
      <c r="B89" s="724">
        <v>68000</v>
      </c>
      <c r="C89" s="415" t="e">
        <f t="shared" si="1"/>
        <v>#VALUE!</v>
      </c>
      <c r="D89" s="724" t="s">
        <v>1541</v>
      </c>
      <c r="E89" s="724">
        <v>581</v>
      </c>
      <c r="F89" s="724"/>
    </row>
    <row r="90" spans="1:6" ht="20.399999999999999">
      <c r="A90" s="725" t="s">
        <v>2245</v>
      </c>
      <c r="B90" s="724">
        <v>21600</v>
      </c>
      <c r="C90" s="415" t="e">
        <f t="shared" si="1"/>
        <v>#VALUE!</v>
      </c>
      <c r="D90" s="724" t="s">
        <v>2246</v>
      </c>
      <c r="E90" s="724">
        <v>377</v>
      </c>
      <c r="F90" s="724"/>
    </row>
    <row r="91" spans="1:6" ht="20.399999999999999">
      <c r="A91" s="725" t="s">
        <v>5817</v>
      </c>
      <c r="B91" s="724">
        <v>18400</v>
      </c>
      <c r="C91" s="415" t="e">
        <f t="shared" si="1"/>
        <v>#VALUE!</v>
      </c>
      <c r="D91" s="724" t="s">
        <v>5818</v>
      </c>
      <c r="E91" s="724">
        <v>341</v>
      </c>
      <c r="F91" s="724"/>
    </row>
    <row r="92" spans="1:6" ht="20.399999999999999">
      <c r="A92" s="725" t="s">
        <v>1732</v>
      </c>
      <c r="B92" s="724">
        <v>16800</v>
      </c>
      <c r="C92" s="415" t="e">
        <f t="shared" si="1"/>
        <v>#VALUE!</v>
      </c>
      <c r="D92" s="724" t="s">
        <v>1733</v>
      </c>
      <c r="E92" s="724">
        <v>416</v>
      </c>
      <c r="F92" s="724"/>
    </row>
    <row r="93" spans="1:6" ht="20.399999999999999">
      <c r="A93" s="725" t="s">
        <v>32555</v>
      </c>
      <c r="B93" s="724">
        <v>24800</v>
      </c>
      <c r="C93" s="415" t="e">
        <f t="shared" si="1"/>
        <v>#VALUE!</v>
      </c>
      <c r="D93" s="724" t="s">
        <v>32556</v>
      </c>
      <c r="E93" s="724">
        <v>577</v>
      </c>
      <c r="F93" s="724"/>
    </row>
    <row r="94" spans="1:6" ht="20.399999999999999">
      <c r="A94" s="725" t="s">
        <v>32557</v>
      </c>
      <c r="B94" s="724">
        <v>10400</v>
      </c>
      <c r="C94" s="729" t="str">
        <f t="shared" si="1"/>
        <v>Í1+0^È0&amp;Î</v>
      </c>
      <c r="D94" s="726" t="s">
        <v>32558</v>
      </c>
      <c r="E94" s="724">
        <v>454</v>
      </c>
      <c r="F94" s="724">
        <v>171116620</v>
      </c>
    </row>
    <row r="95" spans="1:6" ht="20.399999999999999">
      <c r="A95" s="725" t="s">
        <v>32559</v>
      </c>
      <c r="B95" s="724">
        <v>16800</v>
      </c>
      <c r="C95" s="415" t="e">
        <f t="shared" si="1"/>
        <v>#VALUE!</v>
      </c>
      <c r="D95" s="724" t="s">
        <v>32560</v>
      </c>
      <c r="E95" s="724">
        <v>525</v>
      </c>
      <c r="F95" s="724"/>
    </row>
    <row r="96" spans="1:6" ht="20.399999999999999">
      <c r="A96" s="725" t="s">
        <v>32561</v>
      </c>
      <c r="B96" s="724">
        <v>32800</v>
      </c>
      <c r="C96" s="729" t="str">
        <f t="shared" si="1"/>
        <v>Í1++hÈ9uÎ</v>
      </c>
      <c r="D96" s="726" t="s">
        <v>32562</v>
      </c>
      <c r="E96" s="724">
        <v>49</v>
      </c>
      <c r="F96" s="724">
        <v>171111729</v>
      </c>
    </row>
    <row r="97" spans="1:6" ht="20.399999999999999">
      <c r="A97" s="725" t="s">
        <v>1599</v>
      </c>
      <c r="B97" s="724">
        <v>40800</v>
      </c>
      <c r="C97" s="415" t="e">
        <f t="shared" si="1"/>
        <v>#VALUE!</v>
      </c>
      <c r="D97" s="724" t="s">
        <v>1600</v>
      </c>
      <c r="E97" s="724">
        <v>28</v>
      </c>
      <c r="F97" s="724"/>
    </row>
    <row r="98" spans="1:6" ht="20.399999999999999">
      <c r="A98" s="725" t="s">
        <v>2123</v>
      </c>
      <c r="B98" s="724">
        <v>31200</v>
      </c>
      <c r="C98" s="415" t="e">
        <f t="shared" si="1"/>
        <v>#VALUE!</v>
      </c>
      <c r="D98" s="724" t="s">
        <v>2124</v>
      </c>
      <c r="E98" s="724">
        <v>470</v>
      </c>
      <c r="F98" s="724"/>
    </row>
    <row r="99" spans="1:6" ht="20.399999999999999">
      <c r="A99" s="725" t="s">
        <v>32563</v>
      </c>
      <c r="B99" s="724">
        <v>7200</v>
      </c>
      <c r="C99" s="729" t="str">
        <f t="shared" si="1"/>
        <v>Í1+-RÈ0TÎ</v>
      </c>
      <c r="D99" s="726" t="s">
        <v>32564</v>
      </c>
      <c r="E99" s="724">
        <v>1</v>
      </c>
      <c r="F99" s="724">
        <v>171113500</v>
      </c>
    </row>
    <row r="100" spans="1:6" ht="20.399999999999999">
      <c r="A100" s="725" t="s">
        <v>32565</v>
      </c>
      <c r="B100" s="724">
        <v>12000</v>
      </c>
      <c r="C100" s="729" t="str">
        <f t="shared" si="1"/>
        <v>Í1+-CÈ1ÉÎ</v>
      </c>
      <c r="D100" s="726" t="s">
        <v>32566</v>
      </c>
      <c r="E100" s="724">
        <v>61</v>
      </c>
      <c r="F100" s="724">
        <v>171113351</v>
      </c>
    </row>
    <row r="101" spans="1:6" ht="20.399999999999999">
      <c r="A101" s="725" t="s">
        <v>2261</v>
      </c>
      <c r="B101" s="724">
        <v>16800</v>
      </c>
      <c r="C101" s="415" t="e">
        <f t="shared" si="1"/>
        <v>#VALUE!</v>
      </c>
      <c r="D101" s="724" t="s">
        <v>2262</v>
      </c>
      <c r="E101" s="724">
        <v>595</v>
      </c>
      <c r="F101" s="724"/>
    </row>
    <row r="102" spans="1:6" ht="20.399999999999999">
      <c r="A102" s="725" t="s">
        <v>5118</v>
      </c>
      <c r="B102" s="724">
        <v>24800</v>
      </c>
      <c r="C102" s="415" t="e">
        <f t="shared" si="1"/>
        <v>#VALUE!</v>
      </c>
      <c r="D102" s="724" t="s">
        <v>5119</v>
      </c>
      <c r="E102" s="724">
        <v>376</v>
      </c>
      <c r="F102" s="724"/>
    </row>
    <row r="103" spans="1:6" ht="20.399999999999999">
      <c r="A103" s="725" t="s">
        <v>32567</v>
      </c>
      <c r="B103" s="724">
        <v>15200</v>
      </c>
      <c r="C103" s="729" t="str">
        <f t="shared" si="1"/>
        <v>Í1+-WÈ0hÎ</v>
      </c>
      <c r="D103" s="726" t="s">
        <v>32568</v>
      </c>
      <c r="E103" s="724">
        <v>83</v>
      </c>
      <c r="F103" s="724">
        <v>171113550</v>
      </c>
    </row>
    <row r="104" spans="1:6" ht="20.399999999999999">
      <c r="A104" s="725" t="s">
        <v>32569</v>
      </c>
      <c r="B104" s="724">
        <v>60000</v>
      </c>
      <c r="C104" s="415" t="e">
        <f t="shared" si="1"/>
        <v>#VALUE!</v>
      </c>
      <c r="D104" s="724" t="s">
        <v>1649</v>
      </c>
      <c r="E104" s="724">
        <v>159</v>
      </c>
      <c r="F104" s="724"/>
    </row>
    <row r="105" spans="1:6" ht="20.399999999999999">
      <c r="A105" s="725" t="s">
        <v>32570</v>
      </c>
      <c r="B105" s="724">
        <v>36000</v>
      </c>
      <c r="C105" s="729" t="str">
        <f t="shared" si="1"/>
        <v>Í1++LÈ8fÎ</v>
      </c>
      <c r="D105" s="726" t="s">
        <v>32571</v>
      </c>
      <c r="E105" s="724">
        <v>227</v>
      </c>
      <c r="F105" s="724">
        <v>171111448</v>
      </c>
    </row>
    <row r="106" spans="1:6" ht="20.399999999999999">
      <c r="A106" s="725" t="s">
        <v>16876</v>
      </c>
      <c r="B106" s="724">
        <v>16800</v>
      </c>
      <c r="C106" s="415" t="e">
        <f t="shared" si="1"/>
        <v>#VALUE!</v>
      </c>
      <c r="D106" s="724" t="s">
        <v>32572</v>
      </c>
      <c r="E106" s="724">
        <v>152</v>
      </c>
      <c r="F106" s="724"/>
    </row>
    <row r="107" spans="1:6" ht="20.399999999999999">
      <c r="A107" s="725" t="s">
        <v>32573</v>
      </c>
      <c r="B107" s="724">
        <v>21600</v>
      </c>
      <c r="C107" s="729" t="str">
        <f t="shared" si="1"/>
        <v>Í1+/gÈ2SÎ</v>
      </c>
      <c r="D107" s="726" t="s">
        <v>32574</v>
      </c>
      <c r="E107" s="724">
        <v>400</v>
      </c>
      <c r="F107" s="724">
        <v>171115712</v>
      </c>
    </row>
    <row r="108" spans="1:6" ht="20.399999999999999">
      <c r="A108" s="725" t="s">
        <v>6240</v>
      </c>
      <c r="B108" s="724">
        <v>23200</v>
      </c>
      <c r="C108" s="415" t="e">
        <f t="shared" si="1"/>
        <v>#VALUE!</v>
      </c>
      <c r="D108" s="724" t="s">
        <v>6241</v>
      </c>
      <c r="E108" s="724">
        <v>144</v>
      </c>
      <c r="F108" s="724"/>
    </row>
    <row r="109" spans="1:6" ht="20.399999999999999">
      <c r="A109" s="725" t="s">
        <v>32575</v>
      </c>
      <c r="B109" s="724">
        <v>10400</v>
      </c>
      <c r="C109" s="729" t="str">
        <f t="shared" si="1"/>
        <v>Í1+/HÈ4JÎ</v>
      </c>
      <c r="D109" s="726" t="s">
        <v>32576</v>
      </c>
      <c r="E109" s="724">
        <v>42</v>
      </c>
      <c r="F109" s="724">
        <v>171115404</v>
      </c>
    </row>
    <row r="110" spans="1:6" ht="20.399999999999999">
      <c r="A110" s="725" t="s">
        <v>1680</v>
      </c>
      <c r="B110" s="724">
        <v>53600</v>
      </c>
      <c r="C110" s="415" t="e">
        <f t="shared" si="1"/>
        <v>#VALUE!</v>
      </c>
      <c r="D110" s="724" t="s">
        <v>1681</v>
      </c>
      <c r="E110" s="724">
        <v>58</v>
      </c>
      <c r="F110" s="724"/>
    </row>
    <row r="111" spans="1:6" ht="20.399999999999999">
      <c r="A111" s="725" t="s">
        <v>32577</v>
      </c>
      <c r="B111" s="724">
        <v>18400</v>
      </c>
      <c r="C111" s="729" t="str">
        <f t="shared" si="1"/>
        <v>Í1+,oÈ6ÆÎ</v>
      </c>
      <c r="D111" s="726" t="s">
        <v>32578</v>
      </c>
      <c r="E111" s="724">
        <v>179</v>
      </c>
      <c r="F111" s="724">
        <v>171112796</v>
      </c>
    </row>
    <row r="112" spans="1:6" ht="20.399999999999999">
      <c r="A112" s="725" t="s">
        <v>32579</v>
      </c>
      <c r="B112" s="724">
        <v>4700</v>
      </c>
      <c r="C112" s="729" t="str">
        <f t="shared" si="1"/>
        <v>Í1+,mÈ8ÊÎ</v>
      </c>
      <c r="D112" s="726" t="s">
        <v>32580</v>
      </c>
      <c r="E112" s="724">
        <v>160</v>
      </c>
      <c r="F112" s="724">
        <v>171112778</v>
      </c>
    </row>
    <row r="113" spans="1:6" ht="20.399999999999999">
      <c r="A113" s="725" t="s">
        <v>32581</v>
      </c>
      <c r="B113" s="724">
        <v>16800</v>
      </c>
      <c r="C113" s="415" t="e">
        <f t="shared" si="1"/>
        <v>#VALUE!</v>
      </c>
      <c r="D113" s="724" t="s">
        <v>32582</v>
      </c>
      <c r="E113" s="724">
        <v>595</v>
      </c>
      <c r="F113" s="724"/>
    </row>
    <row r="114" spans="1:6" ht="20.399999999999999">
      <c r="A114" s="725" t="s">
        <v>32583</v>
      </c>
      <c r="B114" s="724">
        <v>7200</v>
      </c>
      <c r="C114" s="729" t="str">
        <f t="shared" si="1"/>
        <v>Í1+09È5~Î</v>
      </c>
      <c r="D114" s="726" t="s">
        <v>32584</v>
      </c>
      <c r="E114" s="724">
        <v>53</v>
      </c>
      <c r="F114" s="724">
        <v>171116255</v>
      </c>
    </row>
    <row r="115" spans="1:6" ht="20.399999999999999">
      <c r="A115" s="725" t="s">
        <v>6242</v>
      </c>
      <c r="B115" s="724">
        <v>16800</v>
      </c>
      <c r="C115" s="415" t="e">
        <f t="shared" si="1"/>
        <v>#VALUE!</v>
      </c>
      <c r="D115" s="724" t="s">
        <v>6243</v>
      </c>
      <c r="E115" s="724">
        <v>145</v>
      </c>
      <c r="F115" s="724"/>
    </row>
    <row r="116" spans="1:6" ht="20.399999999999999">
      <c r="A116" s="725" t="s">
        <v>2133</v>
      </c>
      <c r="B116" s="724">
        <v>4700</v>
      </c>
      <c r="C116" s="415" t="e">
        <f t="shared" si="1"/>
        <v>#VALUE!</v>
      </c>
      <c r="D116" s="724" t="s">
        <v>2134</v>
      </c>
      <c r="E116" s="724">
        <v>10</v>
      </c>
      <c r="F116" s="724"/>
    </row>
    <row r="117" spans="1:6" ht="20.399999999999999">
      <c r="A117" s="725" t="s">
        <v>32585</v>
      </c>
      <c r="B117" s="724">
        <v>15200</v>
      </c>
      <c r="C117" s="729" t="str">
        <f t="shared" si="1"/>
        <v>Í1+/cÈ1=Î</v>
      </c>
      <c r="D117" s="726" t="s">
        <v>32586</v>
      </c>
      <c r="E117" s="724">
        <v>351</v>
      </c>
      <c r="F117" s="724">
        <v>171115671</v>
      </c>
    </row>
    <row r="118" spans="1:6" ht="20.399999999999999">
      <c r="A118" s="725" t="s">
        <v>32587</v>
      </c>
      <c r="B118" s="724">
        <v>36000</v>
      </c>
      <c r="C118" s="729" t="str">
        <f t="shared" si="1"/>
        <v>Í1+/TÈ0bÎ</v>
      </c>
      <c r="D118" s="726" t="s">
        <v>32588</v>
      </c>
      <c r="E118" s="724">
        <v>179</v>
      </c>
      <c r="F118" s="724">
        <v>171115520</v>
      </c>
    </row>
    <row r="119" spans="1:6" ht="20.399999999999999">
      <c r="A119" s="725" t="s">
        <v>1734</v>
      </c>
      <c r="B119" s="724">
        <v>20000</v>
      </c>
      <c r="C119" s="415" t="e">
        <f t="shared" si="1"/>
        <v>#VALUE!</v>
      </c>
      <c r="D119" s="724" t="s">
        <v>1735</v>
      </c>
      <c r="E119" s="724">
        <v>431</v>
      </c>
      <c r="F119" s="724"/>
    </row>
    <row r="120" spans="1:6" ht="20.399999999999999">
      <c r="A120" s="725" t="s">
        <v>1850</v>
      </c>
      <c r="B120" s="724">
        <v>63200</v>
      </c>
      <c r="C120" s="415" t="e">
        <f t="shared" si="1"/>
        <v>#VALUE!</v>
      </c>
      <c r="D120" s="724" t="s">
        <v>1851</v>
      </c>
      <c r="E120" s="724">
        <v>304</v>
      </c>
      <c r="F120" s="724"/>
    </row>
    <row r="121" spans="1:6" ht="20.399999999999999">
      <c r="A121" s="725" t="s">
        <v>1832</v>
      </c>
      <c r="B121" s="724">
        <v>28000</v>
      </c>
      <c r="C121" s="415" t="e">
        <f t="shared" si="1"/>
        <v>#VALUE!</v>
      </c>
      <c r="D121" s="724" t="s">
        <v>1833</v>
      </c>
      <c r="E121" s="724">
        <v>214</v>
      </c>
      <c r="F121" s="724"/>
    </row>
    <row r="122" spans="1:6" ht="20.399999999999999">
      <c r="A122" s="725" t="s">
        <v>32589</v>
      </c>
      <c r="B122" s="724">
        <v>13600</v>
      </c>
      <c r="C122" s="729" t="str">
        <f t="shared" si="1"/>
        <v>Í1+0PÈ0UÎ</v>
      </c>
      <c r="D122" s="726" t="s">
        <v>32590</v>
      </c>
      <c r="E122" s="724">
        <v>299</v>
      </c>
      <c r="F122" s="724">
        <v>171116480</v>
      </c>
    </row>
    <row r="123" spans="1:6" ht="20.399999999999999">
      <c r="A123" s="725" t="s">
        <v>32591</v>
      </c>
      <c r="B123" s="724">
        <v>82400</v>
      </c>
      <c r="C123" s="729" t="str">
        <f t="shared" si="1"/>
        <v>Í1+,ÅÈ6cÎ</v>
      </c>
      <c r="D123" s="726" t="s">
        <v>32592</v>
      </c>
      <c r="E123" s="724">
        <v>384</v>
      </c>
      <c r="F123" s="724">
        <v>171112976</v>
      </c>
    </row>
    <row r="124" spans="1:6" ht="20.399999999999999">
      <c r="A124" s="725" t="s">
        <v>32593</v>
      </c>
      <c r="B124" s="724">
        <v>13600</v>
      </c>
      <c r="C124" s="729" t="str">
        <f t="shared" si="1"/>
        <v>Í1+/6È2]Î</v>
      </c>
      <c r="D124" s="726" t="s">
        <v>32594</v>
      </c>
      <c r="E124" s="724">
        <v>292</v>
      </c>
      <c r="F124" s="724">
        <v>171115222</v>
      </c>
    </row>
    <row r="125" spans="1:6" ht="20.399999999999999">
      <c r="A125" s="725" t="s">
        <v>1856</v>
      </c>
      <c r="B125" s="724">
        <v>15200</v>
      </c>
      <c r="C125" s="415" t="e">
        <f t="shared" si="1"/>
        <v>#VALUE!</v>
      </c>
      <c r="D125" s="724" t="s">
        <v>1857</v>
      </c>
      <c r="E125" s="724">
        <v>345</v>
      </c>
      <c r="F125" s="724"/>
    </row>
    <row r="126" spans="1:6" ht="20.399999999999999">
      <c r="A126" s="725" t="s">
        <v>32595</v>
      </c>
      <c r="B126" s="724">
        <v>7200</v>
      </c>
      <c r="C126" s="729" t="str">
        <f t="shared" si="1"/>
        <v>Í1+/0È8iÎ</v>
      </c>
      <c r="D126" s="726" t="s">
        <v>32596</v>
      </c>
      <c r="E126" s="724">
        <v>218</v>
      </c>
      <c r="F126" s="724">
        <v>171115168</v>
      </c>
    </row>
    <row r="127" spans="1:6" ht="20.399999999999999">
      <c r="A127" s="725" t="s">
        <v>32597</v>
      </c>
      <c r="B127" s="724">
        <v>12000</v>
      </c>
      <c r="C127" s="729" t="str">
        <f t="shared" si="1"/>
        <v>Í1+,lÈ5pÎ</v>
      </c>
      <c r="D127" s="726" t="s">
        <v>32598</v>
      </c>
      <c r="E127" s="724">
        <v>146</v>
      </c>
      <c r="F127" s="724">
        <v>171112765</v>
      </c>
    </row>
    <row r="128" spans="1:6" ht="20.399999999999999">
      <c r="A128" s="725" t="s">
        <v>32599</v>
      </c>
      <c r="B128" s="724">
        <v>21600</v>
      </c>
      <c r="C128" s="729" t="str">
        <f t="shared" si="1"/>
        <v>Í1+,lÈ7|Î</v>
      </c>
      <c r="D128" s="726" t="s">
        <v>32600</v>
      </c>
      <c r="E128" s="724">
        <v>148</v>
      </c>
      <c r="F128" s="724">
        <v>171112767</v>
      </c>
    </row>
    <row r="129" spans="1:6" ht="20.399999999999999">
      <c r="A129" s="725" t="s">
        <v>32601</v>
      </c>
      <c r="B129" s="724">
        <v>15200</v>
      </c>
      <c r="C129" s="729" t="str">
        <f t="shared" si="1"/>
        <v>Í1+,rÈ7-Î</v>
      </c>
      <c r="D129" s="726" t="s">
        <v>32602</v>
      </c>
      <c r="E129" s="724">
        <v>215</v>
      </c>
      <c r="F129" s="724">
        <v>171112827</v>
      </c>
    </row>
    <row r="130" spans="1:6" ht="20.399999999999999">
      <c r="A130" s="725" t="s">
        <v>32603</v>
      </c>
      <c r="B130" s="724">
        <v>8800</v>
      </c>
      <c r="C130" s="729" t="str">
        <f t="shared" si="1"/>
        <v>Í1+/BÈ2&amp;Î</v>
      </c>
      <c r="D130" s="726" t="s">
        <v>32604</v>
      </c>
      <c r="E130" s="724">
        <v>450</v>
      </c>
      <c r="F130" s="724">
        <v>171115342</v>
      </c>
    </row>
    <row r="131" spans="1:6" ht="20.399999999999999">
      <c r="A131" s="725" t="s">
        <v>32605</v>
      </c>
      <c r="B131" s="724">
        <v>15200</v>
      </c>
      <c r="C131" s="415" t="e">
        <f t="shared" ref="C131:C194" si="2">Code128(F131)</f>
        <v>#VALUE!</v>
      </c>
      <c r="D131" s="724" t="s">
        <v>32606</v>
      </c>
      <c r="E131" s="724">
        <v>526</v>
      </c>
      <c r="F131" s="724"/>
    </row>
    <row r="132" spans="1:6" ht="20.399999999999999">
      <c r="A132" s="725" t="s">
        <v>1931</v>
      </c>
      <c r="B132" s="724">
        <v>87200</v>
      </c>
      <c r="C132" s="415" t="e">
        <f t="shared" si="2"/>
        <v>#VALUE!</v>
      </c>
      <c r="D132" s="724" t="s">
        <v>1932</v>
      </c>
      <c r="E132" s="724">
        <v>563</v>
      </c>
      <c r="F132" s="724"/>
    </row>
    <row r="133" spans="1:6" ht="20.399999999999999">
      <c r="A133" s="725" t="s">
        <v>6137</v>
      </c>
      <c r="B133" s="724">
        <v>3400</v>
      </c>
      <c r="C133" s="415" t="e">
        <f t="shared" si="2"/>
        <v>#VALUE!</v>
      </c>
      <c r="D133" s="724" t="s">
        <v>6138</v>
      </c>
      <c r="E133" s="724">
        <v>387</v>
      </c>
      <c r="F133" s="724"/>
    </row>
    <row r="134" spans="1:6" ht="20.399999999999999">
      <c r="A134" s="725" t="s">
        <v>32607</v>
      </c>
      <c r="B134" s="724">
        <v>34400</v>
      </c>
      <c r="C134" s="729" t="str">
        <f t="shared" si="2"/>
        <v>Í1+-TÈ0\Î</v>
      </c>
      <c r="D134" s="726" t="s">
        <v>32608</v>
      </c>
      <c r="E134" s="724">
        <v>396</v>
      </c>
      <c r="F134" s="724">
        <v>171113520</v>
      </c>
    </row>
    <row r="135" spans="1:6" ht="20.399999999999999">
      <c r="A135" s="725" t="s">
        <v>32609</v>
      </c>
      <c r="B135" s="724">
        <v>13600</v>
      </c>
      <c r="C135" s="729" t="str">
        <f t="shared" si="2"/>
        <v>Í1++NÈ5\Î</v>
      </c>
      <c r="D135" s="726" t="s">
        <v>32610</v>
      </c>
      <c r="E135" s="724">
        <v>21</v>
      </c>
      <c r="F135" s="724">
        <v>171111465</v>
      </c>
    </row>
    <row r="136" spans="1:6" ht="20.399999999999999">
      <c r="A136" s="725" t="s">
        <v>32611</v>
      </c>
      <c r="B136" s="724">
        <v>8800</v>
      </c>
      <c r="C136" s="729" t="str">
        <f t="shared" si="2"/>
        <v>Í1+0ZÈ54Î</v>
      </c>
      <c r="D136" s="726" t="s">
        <v>32612</v>
      </c>
      <c r="E136" s="724">
        <v>416</v>
      </c>
      <c r="F136" s="724">
        <v>171116585</v>
      </c>
    </row>
    <row r="137" spans="1:6" ht="20.399999999999999">
      <c r="A137" s="725" t="s">
        <v>2225</v>
      </c>
      <c r="B137" s="724">
        <v>4700</v>
      </c>
      <c r="C137" s="415" t="e">
        <f t="shared" si="2"/>
        <v>#VALUE!</v>
      </c>
      <c r="D137" s="724" t="s">
        <v>2226</v>
      </c>
      <c r="E137" s="724">
        <v>364</v>
      </c>
      <c r="F137" s="724"/>
    </row>
    <row r="138" spans="1:6" ht="20.399999999999999">
      <c r="A138" s="725" t="s">
        <v>32613</v>
      </c>
      <c r="B138" s="724">
        <v>16800</v>
      </c>
      <c r="C138" s="729" t="str">
        <f t="shared" si="2"/>
        <v>Í1+*+È8FÎ</v>
      </c>
      <c r="D138" s="726" t="s">
        <v>32614</v>
      </c>
      <c r="E138" s="724">
        <v>248</v>
      </c>
      <c r="F138" s="724">
        <v>171110118</v>
      </c>
    </row>
    <row r="139" spans="1:6" ht="20.399999999999999">
      <c r="A139" s="725" t="s">
        <v>17902</v>
      </c>
      <c r="B139" s="724">
        <v>18400</v>
      </c>
      <c r="C139" s="415" t="e">
        <f t="shared" si="2"/>
        <v>#VALUE!</v>
      </c>
      <c r="D139" s="724" t="s">
        <v>32615</v>
      </c>
      <c r="E139" s="724">
        <v>587</v>
      </c>
      <c r="F139" s="724"/>
    </row>
    <row r="140" spans="1:6" ht="20.399999999999999">
      <c r="A140" s="725" t="s">
        <v>3300</v>
      </c>
      <c r="B140" s="724">
        <v>16800</v>
      </c>
      <c r="C140" s="729" t="str">
        <f t="shared" si="2"/>
        <v>Í1+2uÈ2-Î</v>
      </c>
      <c r="D140" s="726" t="s">
        <v>32616</v>
      </c>
      <c r="E140" s="724">
        <v>24</v>
      </c>
      <c r="F140" s="724">
        <v>171118852</v>
      </c>
    </row>
    <row r="141" spans="1:6" ht="20.399999999999999">
      <c r="A141" s="725" t="s">
        <v>32617</v>
      </c>
      <c r="B141" s="724">
        <v>4700</v>
      </c>
      <c r="C141" s="415" t="e">
        <f t="shared" si="2"/>
        <v>#VALUE!</v>
      </c>
      <c r="D141" s="724" t="s">
        <v>32618</v>
      </c>
      <c r="E141" s="724">
        <v>585</v>
      </c>
      <c r="F141" s="724"/>
    </row>
    <row r="142" spans="1:6" ht="20.399999999999999">
      <c r="A142" s="725" t="s">
        <v>32619</v>
      </c>
      <c r="B142" s="724">
        <v>88800</v>
      </c>
      <c r="C142" s="415" t="e">
        <f t="shared" si="2"/>
        <v>#VALUE!</v>
      </c>
      <c r="D142" s="724" t="s">
        <v>32620</v>
      </c>
      <c r="E142" s="724">
        <v>562</v>
      </c>
      <c r="F142" s="724"/>
    </row>
    <row r="143" spans="1:6" ht="20.399999999999999">
      <c r="A143" s="725" t="s">
        <v>32621</v>
      </c>
      <c r="B143" s="724">
        <v>10400</v>
      </c>
      <c r="C143" s="729" t="str">
        <f t="shared" si="2"/>
        <v>Í1+/-È9cÎ</v>
      </c>
      <c r="D143" s="726" t="s">
        <v>32622</v>
      </c>
      <c r="E143" s="724">
        <v>179</v>
      </c>
      <c r="F143" s="724">
        <v>171115139</v>
      </c>
    </row>
    <row r="144" spans="1:6" ht="20.399999999999999">
      <c r="A144" s="725" t="s">
        <v>32623</v>
      </c>
      <c r="B144" s="724">
        <v>13600</v>
      </c>
      <c r="C144" s="729" t="str">
        <f t="shared" si="2"/>
        <v>Í1+/dÈ4SÎ</v>
      </c>
      <c r="D144" s="726" t="s">
        <v>32624</v>
      </c>
      <c r="E144" s="724">
        <v>366</v>
      </c>
      <c r="F144" s="724">
        <v>171115684</v>
      </c>
    </row>
    <row r="145" spans="1:6" ht="20.399999999999999">
      <c r="A145" s="725" t="s">
        <v>32625</v>
      </c>
      <c r="B145" s="724">
        <v>63200</v>
      </c>
      <c r="C145" s="415" t="e">
        <f t="shared" si="2"/>
        <v>#VALUE!</v>
      </c>
      <c r="D145" s="724" t="s">
        <v>32626</v>
      </c>
      <c r="E145" s="724">
        <v>81</v>
      </c>
      <c r="F145" s="724"/>
    </row>
    <row r="146" spans="1:6" ht="20.399999999999999">
      <c r="A146" s="725" t="s">
        <v>32627</v>
      </c>
      <c r="B146" s="724">
        <v>3400</v>
      </c>
      <c r="C146" s="729" t="str">
        <f t="shared" si="2"/>
        <v>Í1+/bÈ4KÎ</v>
      </c>
      <c r="D146" s="726" t="s">
        <v>32628</v>
      </c>
      <c r="E146" s="724">
        <v>344</v>
      </c>
      <c r="F146" s="724">
        <v>171115664</v>
      </c>
    </row>
    <row r="147" spans="1:6" ht="20.399999999999999">
      <c r="A147" s="725" t="s">
        <v>32629</v>
      </c>
      <c r="B147" s="724">
        <v>8800</v>
      </c>
      <c r="C147" s="415" t="e">
        <f t="shared" si="2"/>
        <v>#VALUE!</v>
      </c>
      <c r="D147" s="724" t="s">
        <v>32630</v>
      </c>
      <c r="E147" s="724">
        <v>379</v>
      </c>
      <c r="F147" s="724"/>
    </row>
    <row r="148" spans="1:6" ht="20.399999999999999">
      <c r="A148" s="725" t="s">
        <v>2631</v>
      </c>
      <c r="B148" s="724">
        <v>8800</v>
      </c>
      <c r="C148" s="415" t="e">
        <f t="shared" si="2"/>
        <v>#VALUE!</v>
      </c>
      <c r="D148" s="724" t="s">
        <v>2632</v>
      </c>
      <c r="E148" s="724">
        <v>24</v>
      </c>
      <c r="F148" s="724"/>
    </row>
    <row r="149" spans="1:6" ht="20.399999999999999">
      <c r="A149" s="725" t="s">
        <v>32631</v>
      </c>
      <c r="B149" s="724">
        <v>282400</v>
      </c>
      <c r="C149" s="729" t="str">
        <f t="shared" si="2"/>
        <v>Í1+/bÈ2?Î</v>
      </c>
      <c r="D149" s="726" t="s">
        <v>32632</v>
      </c>
      <c r="E149" s="724">
        <v>342</v>
      </c>
      <c r="F149" s="724">
        <v>171115662</v>
      </c>
    </row>
    <row r="150" spans="1:6" ht="20.399999999999999">
      <c r="A150" s="725" t="s">
        <v>32633</v>
      </c>
      <c r="B150" s="724">
        <v>20000</v>
      </c>
      <c r="C150" s="729" t="str">
        <f t="shared" si="2"/>
        <v>Í1+,yÈ6CÎ</v>
      </c>
      <c r="D150" s="726" t="s">
        <v>32634</v>
      </c>
      <c r="E150" s="724">
        <v>292</v>
      </c>
      <c r="F150" s="724">
        <v>171112896</v>
      </c>
    </row>
    <row r="151" spans="1:6" ht="20.399999999999999">
      <c r="A151" s="725" t="s">
        <v>1672</v>
      </c>
      <c r="B151" s="724">
        <v>52000</v>
      </c>
      <c r="C151" s="415" t="e">
        <f t="shared" si="2"/>
        <v>#VALUE!</v>
      </c>
      <c r="D151" s="724" t="s">
        <v>1673</v>
      </c>
      <c r="E151" s="724">
        <v>16</v>
      </c>
      <c r="F151" s="724"/>
    </row>
    <row r="152" spans="1:6" ht="20.399999999999999">
      <c r="A152" s="725" t="s">
        <v>32635</v>
      </c>
      <c r="B152" s="724">
        <v>23200</v>
      </c>
      <c r="C152" s="729" t="str">
        <f t="shared" si="2"/>
        <v>Í1+,rÈ3|Î</v>
      </c>
      <c r="D152" s="726" t="s">
        <v>32636</v>
      </c>
      <c r="E152" s="724">
        <v>210</v>
      </c>
      <c r="F152" s="724">
        <v>171112823</v>
      </c>
    </row>
    <row r="153" spans="1:6" ht="20.399999999999999">
      <c r="A153" s="725" t="s">
        <v>32637</v>
      </c>
      <c r="B153" s="724">
        <v>76000</v>
      </c>
      <c r="C153" s="415" t="e">
        <f t="shared" si="2"/>
        <v>#VALUE!</v>
      </c>
      <c r="D153" s="724" t="s">
        <v>32638</v>
      </c>
      <c r="E153" s="724">
        <v>572</v>
      </c>
      <c r="F153" s="724"/>
    </row>
    <row r="154" spans="1:6" ht="20.399999999999999">
      <c r="A154" s="725" t="s">
        <v>32639</v>
      </c>
      <c r="B154" s="724">
        <v>12000</v>
      </c>
      <c r="C154" s="729" t="str">
        <f t="shared" si="2"/>
        <v>Í1+-@È4$Î</v>
      </c>
      <c r="D154" s="726" t="s">
        <v>32640</v>
      </c>
      <c r="E154" s="724">
        <v>160</v>
      </c>
      <c r="F154" s="724">
        <v>171113324</v>
      </c>
    </row>
    <row r="155" spans="1:6" ht="20.399999999999999">
      <c r="A155" s="725" t="s">
        <v>32641</v>
      </c>
      <c r="B155" s="724">
        <v>7200</v>
      </c>
      <c r="C155" s="415" t="e">
        <f t="shared" si="2"/>
        <v>#VALUE!</v>
      </c>
      <c r="D155" s="724" t="s">
        <v>32642</v>
      </c>
      <c r="E155" s="724">
        <v>586</v>
      </c>
      <c r="F155" s="724"/>
    </row>
    <row r="156" spans="1:6" ht="20.399999999999999">
      <c r="A156" s="725" t="s">
        <v>32643</v>
      </c>
      <c r="B156" s="724">
        <v>15200</v>
      </c>
      <c r="C156" s="729" t="str">
        <f t="shared" si="2"/>
        <v>Í1+/!È0dÎ</v>
      </c>
      <c r="D156" s="726" t="s">
        <v>32644</v>
      </c>
      <c r="E156" s="724">
        <v>39</v>
      </c>
      <c r="F156" s="724">
        <v>171115010</v>
      </c>
    </row>
    <row r="157" spans="1:6" ht="20.399999999999999">
      <c r="A157" s="725" t="s">
        <v>2253</v>
      </c>
      <c r="B157" s="724">
        <v>39200</v>
      </c>
      <c r="C157" s="415" t="e">
        <f t="shared" si="2"/>
        <v>#VALUE!</v>
      </c>
      <c r="D157" s="724" t="s">
        <v>2254</v>
      </c>
      <c r="E157" s="724">
        <v>474</v>
      </c>
      <c r="F157" s="724"/>
    </row>
    <row r="158" spans="1:6" ht="20.399999999999999">
      <c r="A158" s="725" t="s">
        <v>32645</v>
      </c>
      <c r="B158" s="724">
        <v>144800</v>
      </c>
      <c r="C158" s="729" t="str">
        <f t="shared" si="2"/>
        <v>Í1+*PÈ4[Î</v>
      </c>
      <c r="D158" s="726" t="s">
        <v>32646</v>
      </c>
      <c r="E158" s="724">
        <v>430</v>
      </c>
      <c r="F158" s="724">
        <v>171110484</v>
      </c>
    </row>
    <row r="159" spans="1:6" ht="20.399999999999999">
      <c r="A159" s="725" t="s">
        <v>21383</v>
      </c>
      <c r="B159" s="724">
        <v>56800</v>
      </c>
      <c r="C159" s="415" t="e">
        <f t="shared" si="2"/>
        <v>#VALUE!</v>
      </c>
      <c r="D159" s="724" t="s">
        <v>32647</v>
      </c>
      <c r="E159" s="724">
        <v>7</v>
      </c>
      <c r="F159" s="724"/>
    </row>
    <row r="160" spans="1:6" ht="20.399999999999999">
      <c r="A160" s="725" t="s">
        <v>32648</v>
      </c>
      <c r="B160" s="724">
        <v>220000</v>
      </c>
      <c r="C160" s="729" t="str">
        <f t="shared" si="2"/>
        <v>Í1+0LÈ3WÎ</v>
      </c>
      <c r="D160" s="726" t="s">
        <v>32649</v>
      </c>
      <c r="E160" s="724">
        <v>255</v>
      </c>
      <c r="F160" s="724">
        <v>171116443</v>
      </c>
    </row>
    <row r="161" spans="1:6" ht="20.399999999999999">
      <c r="A161" s="725" t="s">
        <v>32650</v>
      </c>
      <c r="B161" s="724">
        <v>12000</v>
      </c>
      <c r="C161" s="415" t="e">
        <f t="shared" si="2"/>
        <v>#VALUE!</v>
      </c>
      <c r="D161" s="724" t="s">
        <v>32651</v>
      </c>
      <c r="E161" s="724">
        <v>528</v>
      </c>
      <c r="F161" s="724"/>
    </row>
    <row r="162" spans="1:6" ht="20.399999999999999">
      <c r="A162" s="725" t="s">
        <v>1834</v>
      </c>
      <c r="B162" s="724">
        <v>23200</v>
      </c>
      <c r="C162" s="415" t="e">
        <f t="shared" si="2"/>
        <v>#VALUE!</v>
      </c>
      <c r="D162" s="724" t="s">
        <v>1835</v>
      </c>
      <c r="E162" s="724">
        <v>219</v>
      </c>
      <c r="F162" s="724"/>
    </row>
    <row r="163" spans="1:6" ht="20.399999999999999">
      <c r="A163" s="725" t="s">
        <v>1953</v>
      </c>
      <c r="B163" s="724">
        <v>24800</v>
      </c>
      <c r="C163" s="415" t="e">
        <f t="shared" si="2"/>
        <v>#VALUE!</v>
      </c>
      <c r="D163" s="724" t="s">
        <v>1954</v>
      </c>
      <c r="E163" s="724">
        <v>15</v>
      </c>
      <c r="F163" s="724"/>
    </row>
    <row r="164" spans="1:6" ht="20.399999999999999">
      <c r="A164" s="725" t="s">
        <v>32652</v>
      </c>
      <c r="B164" s="724">
        <v>8800</v>
      </c>
      <c r="C164" s="415" t="e">
        <f t="shared" si="2"/>
        <v>#VALUE!</v>
      </c>
      <c r="D164" s="724" t="s">
        <v>32653</v>
      </c>
      <c r="E164" s="724">
        <v>133</v>
      </c>
      <c r="F164" s="724"/>
    </row>
    <row r="165" spans="1:6" ht="20.399999999999999">
      <c r="A165" s="725" t="s">
        <v>1491</v>
      </c>
      <c r="B165" s="724">
        <v>42400</v>
      </c>
      <c r="C165" s="415" t="e">
        <f t="shared" si="2"/>
        <v>#VALUE!</v>
      </c>
      <c r="D165" s="724" t="s">
        <v>1492</v>
      </c>
      <c r="E165" s="724">
        <v>558</v>
      </c>
      <c r="F165" s="724"/>
    </row>
    <row r="166" spans="1:6" ht="20.399999999999999">
      <c r="A166" s="725" t="s">
        <v>32654</v>
      </c>
      <c r="B166" s="724">
        <v>18400</v>
      </c>
      <c r="C166" s="729" t="str">
        <f t="shared" si="2"/>
        <v>Í1+,zÈ8SÎ</v>
      </c>
      <c r="D166" s="726" t="s">
        <v>32655</v>
      </c>
      <c r="E166" s="724">
        <v>304</v>
      </c>
      <c r="F166" s="724">
        <v>171112908</v>
      </c>
    </row>
    <row r="167" spans="1:6" ht="20.399999999999999">
      <c r="A167" s="725" t="s">
        <v>32656</v>
      </c>
      <c r="B167" s="724">
        <v>8800</v>
      </c>
      <c r="C167" s="729" t="str">
        <f t="shared" si="2"/>
        <v>Í1+,kÈ9ÈÎ</v>
      </c>
      <c r="D167" s="726" t="s">
        <v>32657</v>
      </c>
      <c r="E167" s="724">
        <v>138</v>
      </c>
      <c r="F167" s="724">
        <v>171112759</v>
      </c>
    </row>
    <row r="168" spans="1:6" ht="20.399999999999999">
      <c r="A168" s="725" t="s">
        <v>32658</v>
      </c>
      <c r="B168" s="724">
        <v>10400</v>
      </c>
      <c r="C168" s="729" t="str">
        <f t="shared" si="2"/>
        <v>Í1+,gÈ5\Î</v>
      </c>
      <c r="D168" s="726" t="s">
        <v>32659</v>
      </c>
      <c r="E168" s="724">
        <v>86</v>
      </c>
      <c r="F168" s="724">
        <v>171112715</v>
      </c>
    </row>
    <row r="169" spans="1:6" ht="20.399999999999999">
      <c r="A169" s="725" t="s">
        <v>32660</v>
      </c>
      <c r="B169" s="724">
        <v>15200</v>
      </c>
      <c r="C169" s="729" t="str">
        <f t="shared" si="2"/>
        <v>Í1+,ÅÈ1EÎ</v>
      </c>
      <c r="D169" s="726" t="s">
        <v>32661</v>
      </c>
      <c r="E169" s="724">
        <v>379</v>
      </c>
      <c r="F169" s="724">
        <v>171112971</v>
      </c>
    </row>
    <row r="170" spans="1:6" ht="20.399999999999999">
      <c r="A170" s="725" t="s">
        <v>32662</v>
      </c>
      <c r="B170" s="724">
        <v>24800</v>
      </c>
      <c r="C170" s="729" t="str">
        <f t="shared" si="2"/>
        <v>Í1+-PÈ1RÎ</v>
      </c>
      <c r="D170" s="726" t="s">
        <v>32663</v>
      </c>
      <c r="E170" s="724">
        <v>476</v>
      </c>
      <c r="F170" s="724">
        <v>171113481</v>
      </c>
    </row>
    <row r="171" spans="1:6" ht="20.399999999999999">
      <c r="A171" s="725" t="s">
        <v>32664</v>
      </c>
      <c r="B171" s="724">
        <v>7200</v>
      </c>
      <c r="C171" s="415" t="e">
        <f t="shared" si="2"/>
        <v>#VALUE!</v>
      </c>
      <c r="D171" s="724" t="s">
        <v>32665</v>
      </c>
      <c r="E171" s="724">
        <v>563</v>
      </c>
      <c r="F171" s="724"/>
    </row>
    <row r="172" spans="1:6" ht="20.399999999999999">
      <c r="A172" s="725" t="s">
        <v>32666</v>
      </c>
      <c r="B172" s="724">
        <v>2100</v>
      </c>
      <c r="C172" s="729" t="str">
        <f t="shared" si="2"/>
        <v>Í1+/XÈ6/Î</v>
      </c>
      <c r="D172" s="726" t="s">
        <v>32667</v>
      </c>
      <c r="E172" s="724">
        <v>233</v>
      </c>
      <c r="F172" s="724">
        <v>171115566</v>
      </c>
    </row>
    <row r="173" spans="1:6" ht="20.399999999999999">
      <c r="A173" s="725" t="s">
        <v>32668</v>
      </c>
      <c r="B173" s="724">
        <v>4700</v>
      </c>
      <c r="C173" s="729" t="str">
        <f t="shared" si="2"/>
        <v>Í1+2xÈ9cÎ</v>
      </c>
      <c r="D173" s="726" t="s">
        <v>32669</v>
      </c>
      <c r="E173" s="724">
        <v>68</v>
      </c>
      <c r="F173" s="724">
        <v>171118889</v>
      </c>
    </row>
    <row r="174" spans="1:6" ht="20.399999999999999">
      <c r="A174" s="725" t="s">
        <v>32670</v>
      </c>
      <c r="B174" s="724">
        <v>7200</v>
      </c>
      <c r="C174" s="729" t="str">
        <f t="shared" si="2"/>
        <v>Í1+2~È3WÎ</v>
      </c>
      <c r="D174" s="726" t="s">
        <v>32671</v>
      </c>
      <c r="E174" s="724">
        <v>140</v>
      </c>
      <c r="F174" s="724">
        <v>171118943</v>
      </c>
    </row>
    <row r="175" spans="1:6" ht="20.399999999999999">
      <c r="A175" s="725" t="s">
        <v>2029</v>
      </c>
      <c r="B175" s="724">
        <v>16800</v>
      </c>
      <c r="C175" s="415" t="e">
        <f t="shared" si="2"/>
        <v>#VALUE!</v>
      </c>
      <c r="D175" s="724" t="s">
        <v>2030</v>
      </c>
      <c r="E175" s="724">
        <v>340</v>
      </c>
      <c r="F175" s="724"/>
    </row>
    <row r="176" spans="1:6" ht="20.399999999999999">
      <c r="A176" s="725" t="s">
        <v>32672</v>
      </c>
      <c r="B176" s="724">
        <v>37600</v>
      </c>
      <c r="C176" s="729" t="str">
        <f t="shared" si="2"/>
        <v>Í1++jÈ5eÎ</v>
      </c>
      <c r="D176" s="726" t="s">
        <v>32673</v>
      </c>
      <c r="E176" s="724">
        <v>42</v>
      </c>
      <c r="F176" s="724">
        <v>171111745</v>
      </c>
    </row>
    <row r="177" spans="1:6" ht="20.399999999999999">
      <c r="A177" s="725" t="s">
        <v>32674</v>
      </c>
      <c r="B177" s="724">
        <v>3400</v>
      </c>
      <c r="C177" s="729" t="str">
        <f t="shared" si="2"/>
        <v>Í1+0WÈ74Î</v>
      </c>
      <c r="D177" s="726" t="s">
        <v>32675</v>
      </c>
      <c r="E177" s="724">
        <v>385</v>
      </c>
      <c r="F177" s="724">
        <v>171116557</v>
      </c>
    </row>
    <row r="178" spans="1:6" ht="20.399999999999999">
      <c r="A178" s="725" t="s">
        <v>32676</v>
      </c>
      <c r="B178" s="724">
        <v>106400</v>
      </c>
      <c r="C178" s="415" t="e">
        <f t="shared" si="2"/>
        <v>#VALUE!</v>
      </c>
      <c r="D178" s="724" t="s">
        <v>32677</v>
      </c>
      <c r="E178" s="724">
        <v>203</v>
      </c>
      <c r="F178" s="724"/>
    </row>
    <row r="179" spans="1:6" ht="20.399999999999999">
      <c r="A179" s="725" t="s">
        <v>7751</v>
      </c>
      <c r="B179" s="724">
        <v>23200</v>
      </c>
      <c r="C179" s="415" t="e">
        <f t="shared" si="2"/>
        <v>#VALUE!</v>
      </c>
      <c r="D179" s="724" t="s">
        <v>7752</v>
      </c>
      <c r="E179" s="724">
        <v>426</v>
      </c>
      <c r="F179" s="724"/>
    </row>
    <row r="180" spans="1:6" ht="20.399999999999999">
      <c r="A180" s="725" t="s">
        <v>32678</v>
      </c>
      <c r="B180" s="724">
        <v>12000</v>
      </c>
      <c r="C180" s="729" t="str">
        <f t="shared" si="2"/>
        <v>Í1+/OÈ2ZÎ</v>
      </c>
      <c r="D180" s="726" t="s">
        <v>32679</v>
      </c>
      <c r="E180" s="724">
        <v>126</v>
      </c>
      <c r="F180" s="724">
        <v>171115472</v>
      </c>
    </row>
    <row r="181" spans="1:6" ht="20.399999999999999">
      <c r="A181" s="725" t="s">
        <v>32680</v>
      </c>
      <c r="B181" s="724">
        <v>7200</v>
      </c>
      <c r="C181" s="729" t="str">
        <f t="shared" si="2"/>
        <v>Í1+0UÈ4ÅÎ</v>
      </c>
      <c r="D181" s="726" t="s">
        <v>32681</v>
      </c>
      <c r="E181" s="724">
        <v>359</v>
      </c>
      <c r="F181" s="724">
        <v>171116534</v>
      </c>
    </row>
    <row r="182" spans="1:6" ht="20.399999999999999">
      <c r="A182" s="725" t="s">
        <v>32682</v>
      </c>
      <c r="B182" s="724">
        <v>3400</v>
      </c>
      <c r="C182" s="729" t="str">
        <f t="shared" si="2"/>
        <v>Í1+0UÈ5ÂÎ</v>
      </c>
      <c r="D182" s="726" t="s">
        <v>32683</v>
      </c>
      <c r="E182" s="724">
        <v>360</v>
      </c>
      <c r="F182" s="724">
        <v>171116535</v>
      </c>
    </row>
    <row r="183" spans="1:6" ht="20.399999999999999">
      <c r="A183" s="725" t="s">
        <v>2155</v>
      </c>
      <c r="B183" s="724">
        <v>16800</v>
      </c>
      <c r="C183" s="415" t="e">
        <f t="shared" si="2"/>
        <v>#VALUE!</v>
      </c>
      <c r="D183" s="724" t="s">
        <v>2156</v>
      </c>
      <c r="E183" s="724">
        <v>297</v>
      </c>
      <c r="F183" s="724"/>
    </row>
    <row r="184" spans="1:6" ht="20.399999999999999">
      <c r="A184" s="725" t="s">
        <v>32684</v>
      </c>
      <c r="B184" s="724">
        <v>7200</v>
      </c>
      <c r="C184" s="729" t="str">
        <f t="shared" si="2"/>
        <v>Í1+,gÈ2JÎ</v>
      </c>
      <c r="D184" s="726" t="s">
        <v>32685</v>
      </c>
      <c r="E184" s="724">
        <v>82</v>
      </c>
      <c r="F184" s="724">
        <v>171112712</v>
      </c>
    </row>
    <row r="185" spans="1:6" ht="20.399999999999999">
      <c r="A185" s="725" t="s">
        <v>32686</v>
      </c>
      <c r="B185" s="724">
        <v>3400</v>
      </c>
      <c r="C185" s="729" t="str">
        <f t="shared" si="2"/>
        <v>Í1+,gÈ3PÎ</v>
      </c>
      <c r="D185" s="726" t="s">
        <v>32687</v>
      </c>
      <c r="E185" s="724">
        <v>83</v>
      </c>
      <c r="F185" s="724">
        <v>171112713</v>
      </c>
    </row>
    <row r="186" spans="1:6" ht="20.399999999999999">
      <c r="A186" s="725" t="s">
        <v>32688</v>
      </c>
      <c r="B186" s="724">
        <v>13600</v>
      </c>
      <c r="C186" s="729" t="str">
        <f t="shared" si="2"/>
        <v>Í1+,gÈ9tÎ</v>
      </c>
      <c r="D186" s="726" t="s">
        <v>32689</v>
      </c>
      <c r="E186" s="724">
        <v>91</v>
      </c>
      <c r="F186" s="724">
        <v>171112719</v>
      </c>
    </row>
    <row r="187" spans="1:6" ht="20.399999999999999">
      <c r="A187" s="725" t="s">
        <v>32690</v>
      </c>
      <c r="B187" s="724">
        <v>26400</v>
      </c>
      <c r="C187" s="415" t="e">
        <f t="shared" si="2"/>
        <v>#VALUE!</v>
      </c>
      <c r="D187" s="724" t="s">
        <v>32691</v>
      </c>
      <c r="E187" s="724">
        <v>505</v>
      </c>
      <c r="F187" s="724"/>
    </row>
    <row r="188" spans="1:6" ht="20.399999999999999">
      <c r="A188" s="725" t="s">
        <v>1786</v>
      </c>
      <c r="B188" s="724">
        <v>31200</v>
      </c>
      <c r="C188" s="415" t="e">
        <f t="shared" si="2"/>
        <v>#VALUE!</v>
      </c>
      <c r="D188" s="724" t="s">
        <v>1787</v>
      </c>
      <c r="E188" s="724">
        <v>311</v>
      </c>
      <c r="F188" s="724"/>
    </row>
    <row r="189" spans="1:6" ht="20.399999999999999">
      <c r="A189" s="725" t="s">
        <v>32692</v>
      </c>
      <c r="B189" s="724">
        <v>24800</v>
      </c>
      <c r="C189" s="729" t="str">
        <f t="shared" si="2"/>
        <v>Í1+/.È01Î</v>
      </c>
      <c r="D189" s="726" t="s">
        <v>32693</v>
      </c>
      <c r="E189" s="724">
        <v>180</v>
      </c>
      <c r="F189" s="724">
        <v>171115140</v>
      </c>
    </row>
    <row r="190" spans="1:6" ht="20.399999999999999">
      <c r="A190" s="725" t="s">
        <v>2027</v>
      </c>
      <c r="B190" s="724">
        <v>7200</v>
      </c>
      <c r="C190" s="415" t="e">
        <f t="shared" si="2"/>
        <v>#VALUE!</v>
      </c>
      <c r="D190" s="724" t="s">
        <v>2028</v>
      </c>
      <c r="E190" s="724">
        <v>320</v>
      </c>
      <c r="F190" s="724"/>
    </row>
    <row r="191" spans="1:6" ht="20.399999999999999">
      <c r="A191" s="725" t="s">
        <v>32694</v>
      </c>
      <c r="B191" s="724">
        <v>13600</v>
      </c>
      <c r="C191" s="729" t="str">
        <f t="shared" si="2"/>
        <v>Í1+2ÃÈ6mÎ</v>
      </c>
      <c r="D191" s="726" t="s">
        <v>32695</v>
      </c>
      <c r="E191" s="724">
        <v>155</v>
      </c>
      <c r="F191" s="724">
        <v>171118956</v>
      </c>
    </row>
    <row r="192" spans="1:6" ht="20.399999999999999">
      <c r="A192" s="725" t="s">
        <v>32696</v>
      </c>
      <c r="B192" s="724">
        <v>76000</v>
      </c>
      <c r="C192" s="729" t="str">
        <f t="shared" si="2"/>
        <v>Í1+-AÈ3"Î</v>
      </c>
      <c r="D192" s="726" t="s">
        <v>32697</v>
      </c>
      <c r="E192" s="724">
        <v>10</v>
      </c>
      <c r="F192" s="724">
        <v>171113333</v>
      </c>
    </row>
    <row r="193" spans="1:6" ht="20.399999999999999">
      <c r="A193" s="725" t="s">
        <v>32698</v>
      </c>
      <c r="B193" s="724">
        <v>44000</v>
      </c>
      <c r="C193" s="729" t="str">
        <f t="shared" si="2"/>
        <v>Í1+-HÈ3&gt;Î</v>
      </c>
      <c r="D193" s="726" t="s">
        <v>32699</v>
      </c>
      <c r="E193" s="724">
        <v>248</v>
      </c>
      <c r="F193" s="724">
        <v>171113403</v>
      </c>
    </row>
    <row r="194" spans="1:6" ht="20.399999999999999">
      <c r="A194" s="725" t="s">
        <v>1578</v>
      </c>
      <c r="B194" s="724">
        <v>39200</v>
      </c>
      <c r="C194" s="415" t="e">
        <f t="shared" si="2"/>
        <v>#VALUE!</v>
      </c>
      <c r="D194" s="724" t="s">
        <v>1579</v>
      </c>
      <c r="E194" s="724">
        <v>466</v>
      </c>
      <c r="F194" s="724"/>
    </row>
    <row r="195" spans="1:6" ht="20.399999999999999">
      <c r="A195" s="725" t="s">
        <v>32700</v>
      </c>
      <c r="B195" s="724">
        <v>23200</v>
      </c>
      <c r="C195" s="729" t="str">
        <f t="shared" ref="C195:C258" si="3">Code128(F195)</f>
        <v>Í1+/_È23Î</v>
      </c>
      <c r="D195" s="726" t="s">
        <v>32701</v>
      </c>
      <c r="E195" s="724">
        <v>309</v>
      </c>
      <c r="F195" s="724">
        <v>171115632</v>
      </c>
    </row>
    <row r="196" spans="1:6" ht="20.399999999999999">
      <c r="A196" s="725" t="s">
        <v>1656</v>
      </c>
      <c r="B196" s="724">
        <v>34400</v>
      </c>
      <c r="C196" s="415" t="e">
        <f t="shared" si="3"/>
        <v>#VALUE!</v>
      </c>
      <c r="D196" s="724" t="s">
        <v>1657</v>
      </c>
      <c r="E196" s="724">
        <v>225</v>
      </c>
      <c r="F196" s="724"/>
    </row>
    <row r="197" spans="1:6" ht="20.399999999999999">
      <c r="A197" s="725" t="s">
        <v>32702</v>
      </c>
      <c r="B197" s="724">
        <v>15200</v>
      </c>
      <c r="C197" s="729" t="str">
        <f t="shared" si="3"/>
        <v>Í1+,fÈ2FÎ</v>
      </c>
      <c r="D197" s="726" t="s">
        <v>32703</v>
      </c>
      <c r="E197" s="724">
        <v>70</v>
      </c>
      <c r="F197" s="724">
        <v>171112702</v>
      </c>
    </row>
    <row r="198" spans="1:6" ht="20.399999999999999">
      <c r="A198" s="725" t="s">
        <v>32704</v>
      </c>
      <c r="B198" s="724">
        <v>24800</v>
      </c>
      <c r="C198" s="415" t="e">
        <f t="shared" si="3"/>
        <v>#VALUE!</v>
      </c>
      <c r="D198" s="724" t="s">
        <v>32705</v>
      </c>
      <c r="E198" s="724">
        <v>577</v>
      </c>
      <c r="F198" s="724"/>
    </row>
    <row r="199" spans="1:6" ht="20.399999999999999">
      <c r="A199" s="725" t="s">
        <v>375</v>
      </c>
      <c r="B199" s="724">
        <v>8800</v>
      </c>
      <c r="C199" s="415" t="e">
        <f t="shared" si="3"/>
        <v>#VALUE!</v>
      </c>
      <c r="D199" s="724" t="s">
        <v>3986</v>
      </c>
      <c r="E199" s="724">
        <v>127</v>
      </c>
      <c r="F199" s="724"/>
    </row>
    <row r="200" spans="1:6" ht="20.399999999999999">
      <c r="A200" s="725" t="s">
        <v>32706</v>
      </c>
      <c r="B200" s="724">
        <v>13600</v>
      </c>
      <c r="C200" s="729" t="str">
        <f t="shared" si="3"/>
        <v>Í1+/$È73Î</v>
      </c>
      <c r="D200" s="726" t="s">
        <v>32707</v>
      </c>
      <c r="E200" s="724">
        <v>79</v>
      </c>
      <c r="F200" s="724">
        <v>171115047</v>
      </c>
    </row>
    <row r="201" spans="1:6" ht="20.399999999999999">
      <c r="A201" s="725" t="s">
        <v>20277</v>
      </c>
      <c r="B201" s="724">
        <v>21600</v>
      </c>
      <c r="C201" s="415" t="e">
        <f t="shared" si="3"/>
        <v>#VALUE!</v>
      </c>
      <c r="D201" s="724" t="s">
        <v>32708</v>
      </c>
      <c r="E201" s="724">
        <v>534</v>
      </c>
      <c r="F201" s="724"/>
    </row>
    <row r="202" spans="1:6" ht="20.399999999999999">
      <c r="A202" s="725" t="s">
        <v>16326</v>
      </c>
      <c r="B202" s="724">
        <v>20000</v>
      </c>
      <c r="C202" s="729" t="str">
        <f t="shared" si="3"/>
        <v>Í1+/WÈ5%Î</v>
      </c>
      <c r="D202" s="726" t="s">
        <v>32709</v>
      </c>
      <c r="E202" s="724">
        <v>219</v>
      </c>
      <c r="F202" s="724">
        <v>171115555</v>
      </c>
    </row>
    <row r="203" spans="1:6" ht="20.399999999999999">
      <c r="A203" s="725" t="s">
        <v>32710</v>
      </c>
      <c r="B203" s="724">
        <v>16800</v>
      </c>
      <c r="C203" s="729" t="str">
        <f t="shared" si="3"/>
        <v>Í1+,iÈ3XÎ</v>
      </c>
      <c r="D203" s="726" t="s">
        <v>32711</v>
      </c>
      <c r="E203" s="724">
        <v>107</v>
      </c>
      <c r="F203" s="724">
        <v>171112733</v>
      </c>
    </row>
    <row r="204" spans="1:6" ht="20.399999999999999">
      <c r="A204" s="725" t="s">
        <v>2259</v>
      </c>
      <c r="B204" s="724">
        <v>37600</v>
      </c>
      <c r="C204" s="415" t="e">
        <f t="shared" si="3"/>
        <v>#VALUE!</v>
      </c>
      <c r="D204" s="724" t="s">
        <v>2260</v>
      </c>
      <c r="E204" s="724">
        <v>553</v>
      </c>
      <c r="F204" s="724"/>
    </row>
    <row r="205" spans="1:6" ht="20.399999999999999">
      <c r="A205" s="725" t="s">
        <v>32712</v>
      </c>
      <c r="B205" s="724">
        <v>282400</v>
      </c>
      <c r="C205" s="729" t="str">
        <f t="shared" si="3"/>
        <v>Í1+/WÈ4ÊÎ</v>
      </c>
      <c r="D205" s="726" t="s">
        <v>32713</v>
      </c>
      <c r="E205" s="724">
        <v>218</v>
      </c>
      <c r="F205" s="724">
        <v>171115554</v>
      </c>
    </row>
    <row r="206" spans="1:6" ht="20.399999999999999">
      <c r="A206" s="725" t="s">
        <v>32714</v>
      </c>
      <c r="B206" s="724">
        <v>95200</v>
      </c>
      <c r="C206" s="415" t="e">
        <f t="shared" si="3"/>
        <v>#VALUE!</v>
      </c>
      <c r="D206" s="724" t="s">
        <v>32715</v>
      </c>
      <c r="E206" s="724">
        <v>94</v>
      </c>
      <c r="F206" s="724"/>
    </row>
    <row r="207" spans="1:6" ht="20.399999999999999">
      <c r="A207" s="725" t="s">
        <v>32716</v>
      </c>
      <c r="B207" s="724">
        <v>13600</v>
      </c>
      <c r="C207" s="729" t="str">
        <f t="shared" si="3"/>
        <v>Í1+/gÈ1MÎ</v>
      </c>
      <c r="D207" s="726" t="s">
        <v>32717</v>
      </c>
      <c r="E207" s="724">
        <v>399</v>
      </c>
      <c r="F207" s="724">
        <v>171115711</v>
      </c>
    </row>
    <row r="208" spans="1:6" ht="20.399999999999999">
      <c r="A208" s="725" t="s">
        <v>32718</v>
      </c>
      <c r="B208" s="724">
        <v>12000</v>
      </c>
      <c r="C208" s="729" t="str">
        <f t="shared" si="3"/>
        <v>Í1+2ÇÈ3kÎ</v>
      </c>
      <c r="D208" s="726" t="s">
        <v>32719</v>
      </c>
      <c r="E208" s="724">
        <v>198</v>
      </c>
      <c r="F208" s="724">
        <v>171118993</v>
      </c>
    </row>
    <row r="209" spans="1:6" ht="20.399999999999999">
      <c r="A209" s="725" t="s">
        <v>292</v>
      </c>
      <c r="B209" s="724">
        <v>82400</v>
      </c>
      <c r="C209" s="729" t="str">
        <f t="shared" si="3"/>
        <v>Í1+,zÈ0#Î</v>
      </c>
      <c r="D209" s="726" t="s">
        <v>32720</v>
      </c>
      <c r="E209" s="724">
        <v>296</v>
      </c>
      <c r="F209" s="724">
        <v>171112900</v>
      </c>
    </row>
    <row r="210" spans="1:6" ht="20.399999999999999">
      <c r="A210" s="725" t="s">
        <v>32721</v>
      </c>
      <c r="B210" s="724">
        <v>20000</v>
      </c>
      <c r="C210" s="729" t="str">
        <f t="shared" si="3"/>
        <v>Í1+*5È5\Î</v>
      </c>
      <c r="D210" s="726" t="s">
        <v>32722</v>
      </c>
      <c r="E210" s="724">
        <v>44</v>
      </c>
      <c r="F210" s="724">
        <v>171110215</v>
      </c>
    </row>
    <row r="211" spans="1:6" ht="20.399999999999999">
      <c r="A211" s="725" t="s">
        <v>32723</v>
      </c>
      <c r="B211" s="724">
        <v>3400</v>
      </c>
      <c r="C211" s="415" t="e">
        <f t="shared" si="3"/>
        <v>#VALUE!</v>
      </c>
      <c r="D211" s="724" t="s">
        <v>32724</v>
      </c>
      <c r="E211" s="724">
        <v>543</v>
      </c>
      <c r="F211" s="724"/>
    </row>
    <row r="212" spans="1:6" ht="20.399999999999999">
      <c r="A212" s="725" t="s">
        <v>32725</v>
      </c>
      <c r="B212" s="724">
        <v>34400</v>
      </c>
      <c r="C212" s="729" t="str">
        <f t="shared" si="3"/>
        <v>Í1+*:È0RÎ</v>
      </c>
      <c r="D212" s="726" t="s">
        <v>32726</v>
      </c>
      <c r="E212" s="724">
        <v>16</v>
      </c>
      <c r="F212" s="724">
        <v>171110260</v>
      </c>
    </row>
    <row r="213" spans="1:6" ht="20.399999999999999">
      <c r="A213" s="725" t="s">
        <v>15309</v>
      </c>
      <c r="B213" s="724">
        <v>36000</v>
      </c>
      <c r="C213" s="415" t="e">
        <f t="shared" si="3"/>
        <v>#VALUE!</v>
      </c>
      <c r="D213" s="724" t="s">
        <v>32727</v>
      </c>
      <c r="E213" s="724">
        <v>513</v>
      </c>
      <c r="F213" s="724"/>
    </row>
    <row r="214" spans="1:6" ht="20.399999999999999">
      <c r="A214" s="725" t="s">
        <v>1925</v>
      </c>
      <c r="B214" s="724">
        <v>16800</v>
      </c>
      <c r="C214" s="415" t="e">
        <f t="shared" si="3"/>
        <v>#VALUE!</v>
      </c>
      <c r="D214" s="724" t="s">
        <v>1926</v>
      </c>
      <c r="E214" s="724">
        <v>373</v>
      </c>
      <c r="F214" s="724"/>
    </row>
    <row r="215" spans="1:6" ht="20.399999999999999">
      <c r="A215" s="725" t="s">
        <v>2312</v>
      </c>
      <c r="B215" s="724">
        <v>23200</v>
      </c>
      <c r="C215" s="415" t="e">
        <f t="shared" si="3"/>
        <v>#VALUE!</v>
      </c>
      <c r="D215" s="724" t="s">
        <v>2313</v>
      </c>
      <c r="E215" s="724">
        <v>316</v>
      </c>
      <c r="F215" s="724"/>
    </row>
    <row r="216" spans="1:6" ht="20.399999999999999">
      <c r="A216" s="725" t="s">
        <v>32728</v>
      </c>
      <c r="B216" s="724">
        <v>61600</v>
      </c>
      <c r="C216" s="415" t="e">
        <f t="shared" si="3"/>
        <v>#VALUE!</v>
      </c>
      <c r="D216" s="724" t="s">
        <v>32729</v>
      </c>
      <c r="E216" s="724">
        <v>347</v>
      </c>
      <c r="F216" s="724"/>
    </row>
    <row r="217" spans="1:6" ht="20.399999999999999">
      <c r="A217" s="725" t="s">
        <v>2205</v>
      </c>
      <c r="B217" s="724">
        <v>12000</v>
      </c>
      <c r="C217" s="415" t="e">
        <f t="shared" si="3"/>
        <v>#VALUE!</v>
      </c>
      <c r="D217" s="724" t="s">
        <v>2206</v>
      </c>
      <c r="E217" s="724">
        <v>112</v>
      </c>
      <c r="F217" s="724"/>
    </row>
    <row r="218" spans="1:6" ht="20.399999999999999">
      <c r="A218" s="725" t="s">
        <v>32730</v>
      </c>
      <c r="B218" s="724">
        <v>7200</v>
      </c>
      <c r="C218" s="729" t="str">
        <f t="shared" si="3"/>
        <v>Í1+,ÄÈ9qÎ</v>
      </c>
      <c r="D218" s="726" t="s">
        <v>32731</v>
      </c>
      <c r="E218" s="724">
        <v>377</v>
      </c>
      <c r="F218" s="724">
        <v>171112969</v>
      </c>
    </row>
    <row r="219" spans="1:6" ht="20.399999999999999">
      <c r="A219" s="725" t="s">
        <v>32732</v>
      </c>
      <c r="B219" s="724">
        <v>3400</v>
      </c>
      <c r="C219" s="729" t="str">
        <f t="shared" si="3"/>
        <v>Í1+/QÈ3hÎ</v>
      </c>
      <c r="D219" s="726" t="s">
        <v>32733</v>
      </c>
      <c r="E219" s="724">
        <v>149</v>
      </c>
      <c r="F219" s="724">
        <v>171115493</v>
      </c>
    </row>
    <row r="220" spans="1:6" ht="20.399999999999999">
      <c r="A220" s="725" t="s">
        <v>32734</v>
      </c>
      <c r="B220" s="724">
        <v>15200</v>
      </c>
      <c r="C220" s="729" t="str">
        <f t="shared" si="3"/>
        <v>Í1+-&gt;È6(Î</v>
      </c>
      <c r="D220" s="726" t="s">
        <v>32735</v>
      </c>
      <c r="E220" s="724">
        <v>166</v>
      </c>
      <c r="F220" s="724">
        <v>171113306</v>
      </c>
    </row>
    <row r="221" spans="1:6" ht="20.399999999999999">
      <c r="A221" s="725" t="s">
        <v>32736</v>
      </c>
      <c r="B221" s="724">
        <v>7200</v>
      </c>
      <c r="C221" s="729" t="str">
        <f t="shared" si="3"/>
        <v>Í1+--È7QÎ</v>
      </c>
      <c r="D221" s="726" t="s">
        <v>32737</v>
      </c>
      <c r="E221" s="724">
        <v>86</v>
      </c>
      <c r="F221" s="724">
        <v>171113137</v>
      </c>
    </row>
    <row r="222" spans="1:6" ht="20.399999999999999">
      <c r="A222" s="725" t="s">
        <v>32738</v>
      </c>
      <c r="B222" s="724">
        <v>20000</v>
      </c>
      <c r="C222" s="729" t="str">
        <f t="shared" si="3"/>
        <v>Í1+/SÈ7!Î</v>
      </c>
      <c r="D222" s="726" t="s">
        <v>32739</v>
      </c>
      <c r="E222" s="724">
        <v>176</v>
      </c>
      <c r="F222" s="724">
        <v>171115517</v>
      </c>
    </row>
    <row r="223" spans="1:6" ht="20.399999999999999">
      <c r="A223" s="725" t="s">
        <v>1690</v>
      </c>
      <c r="B223" s="724">
        <v>42400</v>
      </c>
      <c r="C223" s="415" t="e">
        <f t="shared" si="3"/>
        <v>#VALUE!</v>
      </c>
      <c r="D223" s="724" t="s">
        <v>1691</v>
      </c>
      <c r="E223" s="724">
        <v>123</v>
      </c>
      <c r="F223" s="724"/>
    </row>
    <row r="224" spans="1:6" ht="20.399999999999999">
      <c r="A224" s="725" t="s">
        <v>32740</v>
      </c>
      <c r="B224" s="724">
        <v>15200</v>
      </c>
      <c r="C224" s="729" t="str">
        <f t="shared" si="3"/>
        <v>Í1+/7È5sÎ</v>
      </c>
      <c r="D224" s="726" t="s">
        <v>32741</v>
      </c>
      <c r="E224" s="724">
        <v>309</v>
      </c>
      <c r="F224" s="724">
        <v>171115235</v>
      </c>
    </row>
    <row r="225" spans="1:6" ht="20.399999999999999">
      <c r="A225" s="725" t="s">
        <v>32742</v>
      </c>
      <c r="B225" s="724">
        <v>20000</v>
      </c>
      <c r="C225" s="415" t="e">
        <f t="shared" si="3"/>
        <v>#VALUE!</v>
      </c>
      <c r="D225" s="724" t="s">
        <v>32743</v>
      </c>
      <c r="E225" s="724">
        <v>497</v>
      </c>
      <c r="F225" s="724"/>
    </row>
    <row r="226" spans="1:6" ht="20.399999999999999">
      <c r="A226" s="725" t="s">
        <v>32744</v>
      </c>
      <c r="B226" s="724">
        <v>28000</v>
      </c>
      <c r="C226" s="415" t="e">
        <f t="shared" si="3"/>
        <v>#VALUE!</v>
      </c>
      <c r="D226" s="724" t="s">
        <v>32745</v>
      </c>
      <c r="E226" s="724">
        <v>595</v>
      </c>
      <c r="F226" s="724"/>
    </row>
    <row r="227" spans="1:6" ht="20.399999999999999">
      <c r="A227" s="725" t="s">
        <v>3991</v>
      </c>
      <c r="B227" s="724">
        <v>56800</v>
      </c>
      <c r="C227" s="415" t="e">
        <f t="shared" si="3"/>
        <v>#VALUE!</v>
      </c>
      <c r="D227" s="724" t="s">
        <v>3992</v>
      </c>
      <c r="E227" s="724">
        <v>145</v>
      </c>
      <c r="F227" s="724"/>
    </row>
    <row r="228" spans="1:6" ht="20.399999999999999">
      <c r="A228" s="725" t="s">
        <v>32746</v>
      </c>
      <c r="B228" s="724">
        <v>7200</v>
      </c>
      <c r="C228" s="415" t="e">
        <f t="shared" si="3"/>
        <v>#VALUE!</v>
      </c>
      <c r="D228" s="724" t="s">
        <v>32747</v>
      </c>
      <c r="E228" s="724">
        <v>321</v>
      </c>
      <c r="F228" s="724"/>
    </row>
    <row r="229" spans="1:6" ht="20.399999999999999">
      <c r="A229" s="725" t="s">
        <v>32748</v>
      </c>
      <c r="B229" s="724">
        <v>16800</v>
      </c>
      <c r="C229" s="729" t="str">
        <f t="shared" si="3"/>
        <v>Í1+,ÅÈ5]Î</v>
      </c>
      <c r="D229" s="726" t="s">
        <v>32749</v>
      </c>
      <c r="E229" s="724">
        <v>383</v>
      </c>
      <c r="F229" s="724">
        <v>171112975</v>
      </c>
    </row>
    <row r="230" spans="1:6" ht="20.399999999999999">
      <c r="A230" s="725" t="s">
        <v>8699</v>
      </c>
      <c r="B230" s="724">
        <v>34400</v>
      </c>
      <c r="C230" s="415" t="e">
        <f t="shared" si="3"/>
        <v>#VALUE!</v>
      </c>
      <c r="D230" s="724" t="s">
        <v>8700</v>
      </c>
      <c r="E230" s="724">
        <v>504</v>
      </c>
      <c r="F230" s="724"/>
    </row>
    <row r="231" spans="1:6" ht="20.399999999999999">
      <c r="A231" s="725" t="s">
        <v>2237</v>
      </c>
      <c r="B231" s="724">
        <v>3400</v>
      </c>
      <c r="C231" s="415" t="e">
        <f t="shared" si="3"/>
        <v>#VALUE!</v>
      </c>
      <c r="D231" s="724" t="s">
        <v>2238</v>
      </c>
      <c r="E231" s="724">
        <v>29</v>
      </c>
      <c r="F231" s="724"/>
    </row>
    <row r="232" spans="1:6" ht="20.399999999999999">
      <c r="A232" s="725" t="s">
        <v>32750</v>
      </c>
      <c r="B232" s="724">
        <v>220000</v>
      </c>
      <c r="C232" s="415" t="e">
        <f t="shared" si="3"/>
        <v>#VALUE!</v>
      </c>
      <c r="D232" s="724" t="s">
        <v>32751</v>
      </c>
      <c r="E232" s="724">
        <v>580</v>
      </c>
      <c r="F232" s="724"/>
    </row>
    <row r="233" spans="1:6" ht="20.399999999999999">
      <c r="A233" s="725" t="s">
        <v>32752</v>
      </c>
      <c r="B233" s="724">
        <v>4700</v>
      </c>
      <c r="C233" s="729" t="str">
        <f t="shared" si="3"/>
        <v>Í1+*3È5TÎ</v>
      </c>
      <c r="D233" s="726" t="s">
        <v>32753</v>
      </c>
      <c r="E233" s="724">
        <v>379</v>
      </c>
      <c r="F233" s="724">
        <v>171110195</v>
      </c>
    </row>
    <row r="234" spans="1:6" ht="20.399999999999999">
      <c r="A234" s="725" t="s">
        <v>17062</v>
      </c>
      <c r="B234" s="724">
        <v>23200</v>
      </c>
      <c r="C234" s="415" t="e">
        <f t="shared" si="3"/>
        <v>#VALUE!</v>
      </c>
      <c r="D234" s="724" t="s">
        <v>17063</v>
      </c>
      <c r="E234" s="724">
        <v>489</v>
      </c>
      <c r="F234" s="724"/>
    </row>
    <row r="235" spans="1:6" ht="20.399999999999999">
      <c r="A235" s="725" t="s">
        <v>5833</v>
      </c>
      <c r="B235" s="724">
        <v>36000</v>
      </c>
      <c r="C235" s="415" t="e">
        <f t="shared" si="3"/>
        <v>#VALUE!</v>
      </c>
      <c r="D235" s="724" t="s">
        <v>5834</v>
      </c>
      <c r="E235" s="724">
        <v>463</v>
      </c>
      <c r="F235" s="724"/>
    </row>
    <row r="236" spans="1:6" ht="20.399999999999999">
      <c r="A236" s="725" t="s">
        <v>32754</v>
      </c>
      <c r="B236" s="724">
        <v>12000</v>
      </c>
      <c r="C236" s="415" t="e">
        <f t="shared" si="3"/>
        <v>#VALUE!</v>
      </c>
      <c r="D236" s="724" t="s">
        <v>32755</v>
      </c>
      <c r="E236" s="724">
        <v>559</v>
      </c>
      <c r="F236" s="724"/>
    </row>
    <row r="237" spans="1:6" ht="20.399999999999999">
      <c r="A237" s="725" t="s">
        <v>32756</v>
      </c>
      <c r="B237" s="724">
        <v>28000</v>
      </c>
      <c r="C237" s="729" t="str">
        <f t="shared" si="3"/>
        <v>Í1+2|È0=Î</v>
      </c>
      <c r="D237" s="726" t="s">
        <v>32757</v>
      </c>
      <c r="E237" s="724">
        <v>115</v>
      </c>
      <c r="F237" s="724">
        <v>171118920</v>
      </c>
    </row>
    <row r="238" spans="1:6" ht="20.399999999999999">
      <c r="A238" s="725" t="s">
        <v>32758</v>
      </c>
      <c r="B238" s="724">
        <v>4700</v>
      </c>
      <c r="C238" s="729" t="str">
        <f t="shared" si="3"/>
        <v>Í1+0VÈ70Î</v>
      </c>
      <c r="D238" s="726" t="s">
        <v>32759</v>
      </c>
      <c r="E238" s="724">
        <v>374</v>
      </c>
      <c r="F238" s="724">
        <v>171116547</v>
      </c>
    </row>
    <row r="239" spans="1:6" ht="20.399999999999999">
      <c r="A239" s="725" t="s">
        <v>32760</v>
      </c>
      <c r="B239" s="724">
        <v>24800</v>
      </c>
      <c r="C239" s="729" t="str">
        <f t="shared" si="3"/>
        <v>Í1+0VÈ9&lt;Î</v>
      </c>
      <c r="D239" s="726" t="s">
        <v>32761</v>
      </c>
      <c r="E239" s="724">
        <v>376</v>
      </c>
      <c r="F239" s="724">
        <v>171116549</v>
      </c>
    </row>
    <row r="240" spans="1:6" ht="20.399999999999999">
      <c r="A240" s="725" t="s">
        <v>32762</v>
      </c>
      <c r="B240" s="724">
        <v>10400</v>
      </c>
      <c r="C240" s="729" t="str">
        <f t="shared" si="3"/>
        <v>Í1+0VÈ86Î</v>
      </c>
      <c r="D240" s="726" t="s">
        <v>32763</v>
      </c>
      <c r="E240" s="724">
        <v>375</v>
      </c>
      <c r="F240" s="724">
        <v>171116548</v>
      </c>
    </row>
    <row r="241" spans="1:6" ht="20.399999999999999">
      <c r="A241" s="725" t="s">
        <v>5191</v>
      </c>
      <c r="B241" s="724">
        <v>60000</v>
      </c>
      <c r="C241" s="415" t="e">
        <f t="shared" si="3"/>
        <v>#VALUE!</v>
      </c>
      <c r="D241" s="724" t="s">
        <v>5192</v>
      </c>
      <c r="E241" s="724">
        <v>342</v>
      </c>
      <c r="F241" s="724"/>
    </row>
    <row r="242" spans="1:6" ht="20.399999999999999">
      <c r="A242" s="725" t="s">
        <v>32764</v>
      </c>
      <c r="B242" s="724">
        <v>64800</v>
      </c>
      <c r="C242" s="415" t="e">
        <f t="shared" si="3"/>
        <v>#VALUE!</v>
      </c>
      <c r="D242" s="724" t="s">
        <v>32765</v>
      </c>
      <c r="E242" s="724">
        <v>515</v>
      </c>
      <c r="F242" s="724"/>
    </row>
    <row r="243" spans="1:6" ht="20.399999999999999">
      <c r="A243" s="725" t="s">
        <v>1180</v>
      </c>
      <c r="B243" s="724">
        <v>7200</v>
      </c>
      <c r="C243" s="729" t="str">
        <f t="shared" si="3"/>
        <v>Í1++KÈ2&gt;Î</v>
      </c>
      <c r="D243" s="726" t="s">
        <v>32766</v>
      </c>
      <c r="E243" s="724">
        <v>16</v>
      </c>
      <c r="F243" s="724">
        <v>171111432</v>
      </c>
    </row>
    <row r="244" spans="1:6" ht="20.399999999999999">
      <c r="A244" s="725" t="s">
        <v>32767</v>
      </c>
      <c r="B244" s="724">
        <v>36000</v>
      </c>
      <c r="C244" s="729" t="str">
        <f t="shared" si="3"/>
        <v>Í1+/VÈ83Î</v>
      </c>
      <c r="D244" s="726" t="s">
        <v>32768</v>
      </c>
      <c r="E244" s="724">
        <v>212</v>
      </c>
      <c r="F244" s="724">
        <v>171115548</v>
      </c>
    </row>
    <row r="245" spans="1:6" ht="20.399999999999999">
      <c r="A245" s="725" t="s">
        <v>32769</v>
      </c>
      <c r="B245" s="724">
        <v>7200</v>
      </c>
      <c r="C245" s="729" t="str">
        <f t="shared" si="3"/>
        <v>Í1+/3È9{Î</v>
      </c>
      <c r="D245" s="726" t="s">
        <v>32770</v>
      </c>
      <c r="E245" s="724">
        <v>257</v>
      </c>
      <c r="F245" s="724">
        <v>171115199</v>
      </c>
    </row>
    <row r="246" spans="1:6" ht="20.399999999999999">
      <c r="A246" s="725" t="s">
        <v>32771</v>
      </c>
      <c r="B246" s="724">
        <v>48800</v>
      </c>
      <c r="C246" s="415" t="e">
        <f t="shared" si="3"/>
        <v>#VALUE!</v>
      </c>
      <c r="D246" s="724" t="s">
        <v>32772</v>
      </c>
      <c r="E246" s="724">
        <v>552</v>
      </c>
      <c r="F246" s="724"/>
    </row>
    <row r="247" spans="1:6" ht="20.399999999999999">
      <c r="A247" s="725" t="s">
        <v>32773</v>
      </c>
      <c r="B247" s="724">
        <v>13600</v>
      </c>
      <c r="C247" s="729" t="str">
        <f t="shared" si="3"/>
        <v>Í1+/(È6=Î</v>
      </c>
      <c r="D247" s="726" t="s">
        <v>32774</v>
      </c>
      <c r="E247" s="724">
        <v>120</v>
      </c>
      <c r="F247" s="724">
        <v>171115086</v>
      </c>
    </row>
    <row r="248" spans="1:6" ht="20.399999999999999">
      <c r="A248" s="725" t="s">
        <v>32775</v>
      </c>
      <c r="B248" s="724">
        <v>12000</v>
      </c>
      <c r="C248" s="729" t="str">
        <f t="shared" si="3"/>
        <v>Í1+/HÈ9hÎ</v>
      </c>
      <c r="D248" s="726" t="s">
        <v>32776</v>
      </c>
      <c r="E248" s="724">
        <v>49</v>
      </c>
      <c r="F248" s="724">
        <v>171115409</v>
      </c>
    </row>
    <row r="249" spans="1:6" ht="20.399999999999999">
      <c r="A249" s="725" t="s">
        <v>1736</v>
      </c>
      <c r="B249" s="724">
        <v>10400</v>
      </c>
      <c r="C249" s="415" t="e">
        <f t="shared" si="3"/>
        <v>#VALUE!</v>
      </c>
      <c r="D249" s="724" t="s">
        <v>1737</v>
      </c>
      <c r="E249" s="724">
        <v>453</v>
      </c>
      <c r="F249" s="724"/>
    </row>
    <row r="250" spans="1:6" ht="20.399999999999999">
      <c r="A250" s="725" t="s">
        <v>2401</v>
      </c>
      <c r="B250" s="724">
        <v>53600</v>
      </c>
      <c r="C250" s="415" t="e">
        <f t="shared" si="3"/>
        <v>#VALUE!</v>
      </c>
      <c r="D250" s="724" t="s">
        <v>2402</v>
      </c>
      <c r="E250" s="724">
        <v>98</v>
      </c>
      <c r="F250" s="724"/>
    </row>
    <row r="251" spans="1:6" ht="20.399999999999999">
      <c r="A251" s="725" t="s">
        <v>32777</v>
      </c>
      <c r="B251" s="724">
        <v>4700</v>
      </c>
      <c r="C251" s="415" t="e">
        <f t="shared" si="3"/>
        <v>#VALUE!</v>
      </c>
      <c r="D251" s="724" t="s">
        <v>32778</v>
      </c>
      <c r="E251" s="724">
        <v>312</v>
      </c>
      <c r="F251" s="724"/>
    </row>
    <row r="252" spans="1:6" ht="20.399999999999999">
      <c r="A252" s="725" t="s">
        <v>32779</v>
      </c>
      <c r="B252" s="724">
        <v>7200</v>
      </c>
      <c r="C252" s="415" t="e">
        <f t="shared" si="3"/>
        <v>#VALUE!</v>
      </c>
      <c r="D252" s="724" t="s">
        <v>32780</v>
      </c>
      <c r="E252" s="724">
        <v>119</v>
      </c>
      <c r="F252" s="724"/>
    </row>
    <row r="253" spans="1:6" ht="20.399999999999999">
      <c r="A253" s="725" t="s">
        <v>16618</v>
      </c>
      <c r="B253" s="724">
        <v>66400</v>
      </c>
      <c r="C253" s="415" t="e">
        <f t="shared" si="3"/>
        <v>#VALUE!</v>
      </c>
      <c r="D253" s="724" t="s">
        <v>16619</v>
      </c>
      <c r="E253" s="724">
        <v>178</v>
      </c>
      <c r="F253" s="724"/>
    </row>
    <row r="254" spans="1:6" ht="20.399999999999999">
      <c r="A254" s="725" t="s">
        <v>1742</v>
      </c>
      <c r="B254" s="724">
        <v>13600</v>
      </c>
      <c r="C254" s="415" t="e">
        <f t="shared" si="3"/>
        <v>#VALUE!</v>
      </c>
      <c r="D254" s="724" t="s">
        <v>1743</v>
      </c>
      <c r="E254" s="724">
        <v>492</v>
      </c>
      <c r="F254" s="724"/>
    </row>
    <row r="255" spans="1:6" ht="20.399999999999999">
      <c r="A255" s="725" t="s">
        <v>32781</v>
      </c>
      <c r="B255" s="724">
        <v>18400</v>
      </c>
      <c r="C255" s="729" t="str">
        <f t="shared" si="3"/>
        <v>Í1+/6È0QÎ</v>
      </c>
      <c r="D255" s="726" t="s">
        <v>32782</v>
      </c>
      <c r="E255" s="724">
        <v>290</v>
      </c>
      <c r="F255" s="724">
        <v>171115220</v>
      </c>
    </row>
    <row r="256" spans="1:6" ht="20.399999999999999">
      <c r="A256" s="725" t="s">
        <v>32783</v>
      </c>
      <c r="B256" s="724">
        <v>24800</v>
      </c>
      <c r="C256" s="729" t="str">
        <f t="shared" si="3"/>
        <v>Í1+/aÈ2;Î</v>
      </c>
      <c r="D256" s="726" t="s">
        <v>32784</v>
      </c>
      <c r="E256" s="724">
        <v>331</v>
      </c>
      <c r="F256" s="724">
        <v>171115652</v>
      </c>
    </row>
    <row r="257" spans="1:6" ht="20.399999999999999">
      <c r="A257" s="725" t="s">
        <v>32785</v>
      </c>
      <c r="B257" s="724">
        <v>36000</v>
      </c>
      <c r="C257" s="415" t="e">
        <f t="shared" si="3"/>
        <v>#VALUE!</v>
      </c>
      <c r="D257" s="724" t="s">
        <v>32786</v>
      </c>
      <c r="E257" s="724">
        <v>46</v>
      </c>
      <c r="F257" s="724"/>
    </row>
    <row r="258" spans="1:6" ht="20.399999999999999">
      <c r="A258" s="725" t="s">
        <v>32787</v>
      </c>
      <c r="B258" s="724">
        <v>8800</v>
      </c>
      <c r="C258" s="729" t="str">
        <f t="shared" si="3"/>
        <v>Í1+2}È4YÎ</v>
      </c>
      <c r="D258" s="726" t="s">
        <v>32788</v>
      </c>
      <c r="E258" s="724">
        <v>131</v>
      </c>
      <c r="F258" s="724">
        <v>171118934</v>
      </c>
    </row>
    <row r="259" spans="1:6" ht="20.399999999999999">
      <c r="A259" s="725" t="s">
        <v>32789</v>
      </c>
      <c r="B259" s="724">
        <v>28000</v>
      </c>
      <c r="C259" s="729" t="str">
        <f t="shared" ref="C259:C322" si="4">Code128(F259)</f>
        <v>Í1+0DÈ37Î</v>
      </c>
      <c r="D259" s="726" t="s">
        <v>32790</v>
      </c>
      <c r="E259" s="724">
        <v>168</v>
      </c>
      <c r="F259" s="724">
        <v>171116363</v>
      </c>
    </row>
    <row r="260" spans="1:6" ht="20.399999999999999">
      <c r="A260" s="725" t="s">
        <v>32791</v>
      </c>
      <c r="B260" s="724">
        <v>18400</v>
      </c>
      <c r="C260" s="729" t="str">
        <f t="shared" si="4"/>
        <v>Í1+.ÅÈ8uÎ</v>
      </c>
      <c r="D260" s="726" t="s">
        <v>32792</v>
      </c>
      <c r="E260" s="724">
        <v>3</v>
      </c>
      <c r="F260" s="724">
        <v>171114978</v>
      </c>
    </row>
    <row r="261" spans="1:6" ht="20.399999999999999">
      <c r="A261" s="725" t="s">
        <v>9798</v>
      </c>
      <c r="B261" s="724">
        <v>42400</v>
      </c>
      <c r="C261" s="415" t="e">
        <f t="shared" si="4"/>
        <v>#VALUE!</v>
      </c>
      <c r="D261" s="724" t="s">
        <v>9799</v>
      </c>
      <c r="E261" s="724">
        <v>54</v>
      </c>
      <c r="F261" s="724"/>
    </row>
    <row r="262" spans="1:6" ht="20.399999999999999">
      <c r="A262" s="725" t="s">
        <v>32793</v>
      </c>
      <c r="B262" s="724">
        <v>13600</v>
      </c>
      <c r="C262" s="729" t="str">
        <f t="shared" si="4"/>
        <v>Í1+/8È3kÎ</v>
      </c>
      <c r="D262" s="726" t="s">
        <v>32794</v>
      </c>
      <c r="E262" s="724">
        <v>318</v>
      </c>
      <c r="F262" s="724">
        <v>171115243</v>
      </c>
    </row>
    <row r="263" spans="1:6" ht="20.399999999999999">
      <c r="A263" s="725" t="s">
        <v>1878</v>
      </c>
      <c r="B263" s="724">
        <v>205600</v>
      </c>
      <c r="C263" s="415" t="e">
        <f t="shared" si="4"/>
        <v>#VALUE!</v>
      </c>
      <c r="D263" s="724" t="s">
        <v>1879</v>
      </c>
      <c r="E263" s="724">
        <v>570</v>
      </c>
      <c r="F263" s="724"/>
    </row>
    <row r="264" spans="1:6" ht="20.399999999999999">
      <c r="A264" s="725" t="s">
        <v>23934</v>
      </c>
      <c r="B264" s="724">
        <v>7200</v>
      </c>
      <c r="C264" s="729" t="str">
        <f t="shared" si="4"/>
        <v>Í1+/\È3-Î</v>
      </c>
      <c r="D264" s="726" t="s">
        <v>32795</v>
      </c>
      <c r="E264" s="724">
        <v>274</v>
      </c>
      <c r="F264" s="724">
        <v>171115603</v>
      </c>
    </row>
    <row r="265" spans="1:6" ht="20.399999999999999">
      <c r="A265" s="725" t="s">
        <v>1532</v>
      </c>
      <c r="B265" s="724">
        <v>48800</v>
      </c>
      <c r="C265" s="415" t="e">
        <f t="shared" si="4"/>
        <v>#VALUE!</v>
      </c>
      <c r="D265" s="724" t="s">
        <v>1533</v>
      </c>
      <c r="E265" s="724">
        <v>228</v>
      </c>
      <c r="F265" s="724"/>
    </row>
    <row r="266" spans="1:6" ht="20.399999999999999">
      <c r="A266" s="725" t="s">
        <v>32796</v>
      </c>
      <c r="B266" s="724">
        <v>24800</v>
      </c>
      <c r="C266" s="729" t="str">
        <f t="shared" si="4"/>
        <v>Í1+/]È1%Î</v>
      </c>
      <c r="D266" s="726" t="s">
        <v>32797</v>
      </c>
      <c r="E266" s="724">
        <v>285</v>
      </c>
      <c r="F266" s="724">
        <v>171115611</v>
      </c>
    </row>
    <row r="267" spans="1:6" ht="20.399999999999999">
      <c r="A267" s="725" t="s">
        <v>32798</v>
      </c>
      <c r="B267" s="724">
        <v>31200</v>
      </c>
      <c r="C267" s="415" t="e">
        <f t="shared" si="4"/>
        <v>#VALUE!</v>
      </c>
      <c r="D267" s="724" t="s">
        <v>32799</v>
      </c>
      <c r="E267" s="724">
        <v>217</v>
      </c>
      <c r="F267" s="724"/>
    </row>
    <row r="268" spans="1:6" ht="20.399999999999999">
      <c r="A268" s="725" t="s">
        <v>32800</v>
      </c>
      <c r="B268" s="724">
        <v>4700</v>
      </c>
      <c r="C268" s="729" t="str">
        <f t="shared" si="4"/>
        <v>Í1+/]È5=Î</v>
      </c>
      <c r="D268" s="726" t="s">
        <v>32801</v>
      </c>
      <c r="E268" s="724">
        <v>289</v>
      </c>
      <c r="F268" s="724">
        <v>171115615</v>
      </c>
    </row>
    <row r="269" spans="1:6" ht="20.399999999999999">
      <c r="A269" s="725" t="s">
        <v>1848</v>
      </c>
      <c r="B269" s="724">
        <v>111200</v>
      </c>
      <c r="C269" s="415" t="e">
        <f t="shared" si="4"/>
        <v>#VALUE!</v>
      </c>
      <c r="D269" s="724" t="s">
        <v>1849</v>
      </c>
      <c r="E269" s="724">
        <v>302</v>
      </c>
      <c r="F269" s="724"/>
    </row>
    <row r="270" spans="1:6" ht="20.399999999999999">
      <c r="A270" s="725" t="s">
        <v>32802</v>
      </c>
      <c r="B270" s="724">
        <v>21600</v>
      </c>
      <c r="C270" s="729" t="str">
        <f t="shared" si="4"/>
        <v>Í1+,IÈ5KÎ</v>
      </c>
      <c r="D270" s="726" t="s">
        <v>32803</v>
      </c>
      <c r="E270" s="724">
        <v>213</v>
      </c>
      <c r="F270" s="724">
        <v>171112415</v>
      </c>
    </row>
    <row r="271" spans="1:6" ht="20.399999999999999">
      <c r="A271" s="725" t="s">
        <v>32804</v>
      </c>
      <c r="B271" s="724">
        <v>136800</v>
      </c>
      <c r="C271" s="415" t="e">
        <f t="shared" si="4"/>
        <v>#VALUE!</v>
      </c>
      <c r="D271" s="724" t="s">
        <v>32805</v>
      </c>
      <c r="E271" s="724">
        <v>591</v>
      </c>
      <c r="F271" s="724"/>
    </row>
    <row r="272" spans="1:6" ht="20.399999999999999">
      <c r="A272" s="725" t="s">
        <v>1678</v>
      </c>
      <c r="B272" s="724">
        <v>10400</v>
      </c>
      <c r="C272" s="415" t="e">
        <f t="shared" si="4"/>
        <v>#VALUE!</v>
      </c>
      <c r="D272" s="724" t="s">
        <v>1679</v>
      </c>
      <c r="E272" s="724">
        <v>29</v>
      </c>
      <c r="F272" s="724"/>
    </row>
    <row r="273" spans="1:6" ht="20.399999999999999">
      <c r="A273" s="725" t="s">
        <v>32806</v>
      </c>
      <c r="B273" s="724">
        <v>95200</v>
      </c>
      <c r="C273" s="415" t="e">
        <f t="shared" si="4"/>
        <v>#VALUE!</v>
      </c>
      <c r="D273" s="724" t="s">
        <v>32807</v>
      </c>
      <c r="E273" s="724">
        <v>222</v>
      </c>
      <c r="F273" s="724"/>
    </row>
    <row r="274" spans="1:6" ht="20.399999999999999">
      <c r="A274" s="725" t="s">
        <v>32808</v>
      </c>
      <c r="B274" s="724">
        <v>48800</v>
      </c>
      <c r="C274" s="729" t="str">
        <f t="shared" si="4"/>
        <v>Í1+/1È1CÎ</v>
      </c>
      <c r="D274" s="726" t="s">
        <v>32809</v>
      </c>
      <c r="E274" s="724">
        <v>223</v>
      </c>
      <c r="F274" s="724">
        <v>171115171</v>
      </c>
    </row>
    <row r="275" spans="1:6" ht="20.399999999999999">
      <c r="A275" s="725" t="s">
        <v>32810</v>
      </c>
      <c r="B275" s="724">
        <v>10400</v>
      </c>
      <c r="C275" s="415" t="e">
        <f t="shared" si="4"/>
        <v>#VALUE!</v>
      </c>
      <c r="D275" s="724" t="s">
        <v>32811</v>
      </c>
      <c r="E275" s="724">
        <v>573</v>
      </c>
      <c r="F275" s="724"/>
    </row>
    <row r="276" spans="1:6" ht="20.399999999999999">
      <c r="A276" s="725" t="s">
        <v>32812</v>
      </c>
      <c r="B276" s="724">
        <v>3400</v>
      </c>
      <c r="C276" s="415" t="e">
        <f t="shared" si="4"/>
        <v>#VALUE!</v>
      </c>
      <c r="D276" s="724" t="s">
        <v>32813</v>
      </c>
      <c r="E276" s="724">
        <v>31</v>
      </c>
      <c r="F276" s="724"/>
    </row>
    <row r="277" spans="1:6" ht="20.399999999999999">
      <c r="A277" s="725" t="s">
        <v>32814</v>
      </c>
      <c r="B277" s="724">
        <v>10400</v>
      </c>
      <c r="C277" s="415" t="e">
        <f t="shared" si="4"/>
        <v>#VALUE!</v>
      </c>
      <c r="D277" s="724" t="s">
        <v>32815</v>
      </c>
      <c r="E277" s="724">
        <v>30</v>
      </c>
      <c r="F277" s="724"/>
    </row>
    <row r="278" spans="1:6" ht="20.399999999999999">
      <c r="A278" s="725" t="s">
        <v>1973</v>
      </c>
      <c r="B278" s="724">
        <v>15200</v>
      </c>
      <c r="C278" s="415" t="e">
        <f t="shared" si="4"/>
        <v>#VALUE!</v>
      </c>
      <c r="D278" s="724" t="s">
        <v>1974</v>
      </c>
      <c r="E278" s="724">
        <v>315</v>
      </c>
      <c r="F278" s="724"/>
    </row>
    <row r="279" spans="1:6" ht="20.399999999999999">
      <c r="A279" s="725" t="s">
        <v>1854</v>
      </c>
      <c r="B279" s="724">
        <v>3400</v>
      </c>
      <c r="C279" s="415" t="e">
        <f t="shared" si="4"/>
        <v>#VALUE!</v>
      </c>
      <c r="D279" s="724" t="s">
        <v>1855</v>
      </c>
      <c r="E279" s="724">
        <v>339</v>
      </c>
      <c r="F279" s="724"/>
    </row>
    <row r="280" spans="1:6" ht="20.399999999999999">
      <c r="A280" s="725" t="s">
        <v>32816</v>
      </c>
      <c r="B280" s="724">
        <v>50400</v>
      </c>
      <c r="C280" s="415" t="e">
        <f t="shared" si="4"/>
        <v>#VALUE!</v>
      </c>
      <c r="D280" s="724" t="s">
        <v>32817</v>
      </c>
      <c r="E280" s="724">
        <v>510</v>
      </c>
      <c r="F280" s="724"/>
    </row>
    <row r="281" spans="1:6" ht="20.399999999999999">
      <c r="A281" s="725" t="s">
        <v>32818</v>
      </c>
      <c r="B281" s="724">
        <v>7200</v>
      </c>
      <c r="C281" s="415" t="e">
        <f t="shared" si="4"/>
        <v>#VALUE!</v>
      </c>
      <c r="D281" s="724" t="s">
        <v>32819</v>
      </c>
      <c r="E281" s="724">
        <v>587</v>
      </c>
      <c r="F281" s="724"/>
    </row>
    <row r="282" spans="1:6" ht="20.399999999999999">
      <c r="A282" s="725" t="s">
        <v>5116</v>
      </c>
      <c r="B282" s="724">
        <v>13600</v>
      </c>
      <c r="C282" s="415" t="e">
        <f t="shared" si="4"/>
        <v>#VALUE!</v>
      </c>
      <c r="D282" s="724" t="s">
        <v>5117</v>
      </c>
      <c r="E282" s="724">
        <v>313</v>
      </c>
      <c r="F282" s="724"/>
    </row>
    <row r="283" spans="1:6" ht="20.399999999999999">
      <c r="A283" s="725" t="s">
        <v>32820</v>
      </c>
      <c r="B283" s="724">
        <v>12000</v>
      </c>
      <c r="C283" s="729" t="str">
        <f t="shared" si="4"/>
        <v>Í1+,dÈ7\Î</v>
      </c>
      <c r="D283" s="726" t="s">
        <v>32821</v>
      </c>
      <c r="E283" s="724">
        <v>54</v>
      </c>
      <c r="F283" s="724">
        <v>171112687</v>
      </c>
    </row>
    <row r="284" spans="1:6" ht="20.399999999999999">
      <c r="A284" s="725" t="s">
        <v>32822</v>
      </c>
      <c r="B284" s="724">
        <v>29600</v>
      </c>
      <c r="C284" s="729" t="str">
        <f t="shared" si="4"/>
        <v>Í1+,lÈ9!Î</v>
      </c>
      <c r="D284" s="726" t="s">
        <v>32823</v>
      </c>
      <c r="E284" s="724">
        <v>150</v>
      </c>
      <c r="F284" s="724">
        <v>171112769</v>
      </c>
    </row>
    <row r="285" spans="1:6" ht="20.399999999999999">
      <c r="A285" s="725" t="s">
        <v>2591</v>
      </c>
      <c r="B285" s="724">
        <v>4700</v>
      </c>
      <c r="C285" s="415" t="e">
        <f t="shared" si="4"/>
        <v>#VALUE!</v>
      </c>
      <c r="D285" s="724" t="s">
        <v>2592</v>
      </c>
      <c r="E285" s="724">
        <v>442</v>
      </c>
      <c r="F285" s="724"/>
    </row>
    <row r="286" spans="1:6" ht="20.399999999999999">
      <c r="A286" s="725" t="s">
        <v>29590</v>
      </c>
      <c r="B286" s="724">
        <v>50400</v>
      </c>
      <c r="C286" s="729" t="str">
        <f t="shared" si="4"/>
        <v>Í1+,6È5fÎ</v>
      </c>
      <c r="D286" s="726" t="s">
        <v>32824</v>
      </c>
      <c r="E286" s="724">
        <v>7</v>
      </c>
      <c r="F286" s="724">
        <v>171112225</v>
      </c>
    </row>
    <row r="287" spans="1:6" ht="20.399999999999999">
      <c r="A287" s="725" t="s">
        <v>17341</v>
      </c>
      <c r="B287" s="724">
        <v>32800</v>
      </c>
      <c r="C287" s="415" t="e">
        <f t="shared" si="4"/>
        <v>#VALUE!</v>
      </c>
      <c r="D287" s="724" t="s">
        <v>17342</v>
      </c>
      <c r="E287" s="724">
        <v>154</v>
      </c>
      <c r="F287" s="724"/>
    </row>
    <row r="288" spans="1:6" ht="20.399999999999999">
      <c r="A288" s="725" t="s">
        <v>32825</v>
      </c>
      <c r="B288" s="724">
        <v>61600</v>
      </c>
      <c r="C288" s="729" t="str">
        <f t="shared" si="4"/>
        <v>Í1+/!È2pÎ</v>
      </c>
      <c r="D288" s="726" t="s">
        <v>32826</v>
      </c>
      <c r="E288" s="724">
        <v>41</v>
      </c>
      <c r="F288" s="724">
        <v>171115012</v>
      </c>
    </row>
    <row r="289" spans="1:6" ht="20.399999999999999">
      <c r="A289" s="725" t="s">
        <v>4308</v>
      </c>
      <c r="B289" s="724">
        <v>76000</v>
      </c>
      <c r="C289" s="415" t="e">
        <f t="shared" si="4"/>
        <v>#VALUE!</v>
      </c>
      <c r="D289" s="724" t="s">
        <v>4309</v>
      </c>
      <c r="E289" s="724">
        <v>56</v>
      </c>
      <c r="F289" s="724"/>
    </row>
    <row r="290" spans="1:6" ht="20.399999999999999">
      <c r="A290" s="725" t="s">
        <v>32827</v>
      </c>
      <c r="B290" s="724">
        <v>4700</v>
      </c>
      <c r="C290" s="729" t="str">
        <f t="shared" si="4"/>
        <v>Í1+,ÄÈ2GÎ</v>
      </c>
      <c r="D290" s="726" t="s">
        <v>32828</v>
      </c>
      <c r="E290" s="724">
        <v>370</v>
      </c>
      <c r="F290" s="724">
        <v>171112962</v>
      </c>
    </row>
    <row r="291" spans="1:6" ht="20.399999999999999">
      <c r="A291" s="725" t="s">
        <v>32829</v>
      </c>
      <c r="B291" s="724">
        <v>8800</v>
      </c>
      <c r="C291" s="415" t="e">
        <f t="shared" si="4"/>
        <v>#VALUE!</v>
      </c>
      <c r="D291" s="724" t="s">
        <v>32830</v>
      </c>
      <c r="E291" s="724">
        <v>288</v>
      </c>
      <c r="F291" s="724"/>
    </row>
    <row r="292" spans="1:6" ht="20.399999999999999">
      <c r="A292" s="725" t="s">
        <v>32831</v>
      </c>
      <c r="B292" s="724">
        <v>2100</v>
      </c>
      <c r="C292" s="729" t="str">
        <f t="shared" si="4"/>
        <v>Í1+/[È0~Î</v>
      </c>
      <c r="D292" s="726" t="s">
        <v>32832</v>
      </c>
      <c r="E292" s="724">
        <v>259</v>
      </c>
      <c r="F292" s="724">
        <v>171115590</v>
      </c>
    </row>
    <row r="293" spans="1:6" ht="20.399999999999999">
      <c r="A293" s="725" t="s">
        <v>32833</v>
      </c>
      <c r="B293" s="724">
        <v>12000</v>
      </c>
      <c r="C293" s="729" t="str">
        <f t="shared" si="4"/>
        <v>Í1+0?È7;Î</v>
      </c>
      <c r="D293" s="726" t="s">
        <v>32834</v>
      </c>
      <c r="E293" s="724">
        <v>121</v>
      </c>
      <c r="F293" s="724">
        <v>171116317</v>
      </c>
    </row>
    <row r="294" spans="1:6" ht="20.399999999999999">
      <c r="A294" s="725" t="s">
        <v>32835</v>
      </c>
      <c r="B294" s="724">
        <v>18400</v>
      </c>
      <c r="C294" s="415" t="e">
        <f t="shared" si="4"/>
        <v>#VALUE!</v>
      </c>
      <c r="D294" s="724" t="s">
        <v>32836</v>
      </c>
      <c r="E294" s="724">
        <v>529</v>
      </c>
      <c r="F294" s="724"/>
    </row>
    <row r="295" spans="1:6" ht="20.399999999999999">
      <c r="A295" s="725" t="s">
        <v>32837</v>
      </c>
      <c r="B295" s="724">
        <v>15200</v>
      </c>
      <c r="C295" s="729" t="str">
        <f t="shared" si="4"/>
        <v>Í1+0LÈ9{Î</v>
      </c>
      <c r="D295" s="726" t="s">
        <v>32838</v>
      </c>
      <c r="E295" s="724">
        <v>261</v>
      </c>
      <c r="F295" s="724">
        <v>171116449</v>
      </c>
    </row>
    <row r="296" spans="1:6" ht="20.399999999999999">
      <c r="A296" s="725" t="s">
        <v>32839</v>
      </c>
      <c r="B296" s="724">
        <v>40800</v>
      </c>
      <c r="C296" s="415" t="e">
        <f t="shared" si="4"/>
        <v>#VALUE!</v>
      </c>
      <c r="D296" s="724" t="s">
        <v>32840</v>
      </c>
      <c r="E296" s="724">
        <v>488</v>
      </c>
      <c r="F296" s="724"/>
    </row>
    <row r="297" spans="1:6" ht="20.399999999999999">
      <c r="A297" s="725" t="s">
        <v>32841</v>
      </c>
      <c r="B297" s="724">
        <v>37600</v>
      </c>
      <c r="C297" s="729" t="str">
        <f t="shared" si="4"/>
        <v>Í1+/\È6?Î</v>
      </c>
      <c r="D297" s="726" t="s">
        <v>32842</v>
      </c>
      <c r="E297" s="724">
        <v>279</v>
      </c>
      <c r="F297" s="724">
        <v>171115606</v>
      </c>
    </row>
    <row r="298" spans="1:6" ht="20.399999999999999">
      <c r="A298" s="725" t="s">
        <v>32843</v>
      </c>
      <c r="B298" s="724">
        <v>20000</v>
      </c>
      <c r="C298" s="729" t="str">
        <f t="shared" si="4"/>
        <v>Í1+/iÈ4gÎ</v>
      </c>
      <c r="D298" s="726" t="s">
        <v>32844</v>
      </c>
      <c r="E298" s="724">
        <v>426</v>
      </c>
      <c r="F298" s="724">
        <v>171115734</v>
      </c>
    </row>
    <row r="299" spans="1:6" ht="20.399999999999999">
      <c r="A299" s="725" t="s">
        <v>32845</v>
      </c>
      <c r="B299" s="724">
        <v>103200</v>
      </c>
      <c r="C299" s="415" t="e">
        <f t="shared" si="4"/>
        <v>#VALUE!</v>
      </c>
      <c r="D299" s="724" t="s">
        <v>32846</v>
      </c>
      <c r="E299" s="724">
        <v>159</v>
      </c>
      <c r="F299" s="724"/>
    </row>
    <row r="300" spans="1:6" ht="20.399999999999999">
      <c r="A300" s="725" t="s">
        <v>32847</v>
      </c>
      <c r="B300" s="724">
        <v>7200</v>
      </c>
      <c r="C300" s="415" t="e">
        <f t="shared" si="4"/>
        <v>#VALUE!</v>
      </c>
      <c r="D300" s="724" t="s">
        <v>32848</v>
      </c>
      <c r="E300" s="724">
        <v>196</v>
      </c>
      <c r="F300" s="724"/>
    </row>
    <row r="301" spans="1:6" ht="20.399999999999999">
      <c r="A301" s="725" t="s">
        <v>32849</v>
      </c>
      <c r="B301" s="724">
        <v>21600</v>
      </c>
      <c r="C301" s="415" t="e">
        <f t="shared" si="4"/>
        <v>#VALUE!</v>
      </c>
      <c r="D301" s="724" t="s">
        <v>32850</v>
      </c>
      <c r="E301" s="724">
        <v>194</v>
      </c>
      <c r="F301" s="724"/>
    </row>
    <row r="302" spans="1:6" ht="20.399999999999999">
      <c r="A302" s="725" t="s">
        <v>32851</v>
      </c>
      <c r="B302" s="724">
        <v>15200</v>
      </c>
      <c r="C302" s="415" t="e">
        <f t="shared" si="4"/>
        <v>#VALUE!</v>
      </c>
      <c r="D302" s="724" t="s">
        <v>32852</v>
      </c>
      <c r="E302" s="724">
        <v>598</v>
      </c>
      <c r="F302" s="724"/>
    </row>
    <row r="303" spans="1:6" ht="20.399999999999999">
      <c r="A303" s="725" t="s">
        <v>32853</v>
      </c>
      <c r="B303" s="724">
        <v>10400</v>
      </c>
      <c r="C303" s="729" t="str">
        <f t="shared" si="4"/>
        <v>Í1+0TÈ2qÎ</v>
      </c>
      <c r="D303" s="726" t="s">
        <v>32854</v>
      </c>
      <c r="E303" s="724">
        <v>347</v>
      </c>
      <c r="F303" s="724">
        <v>171116522</v>
      </c>
    </row>
    <row r="304" spans="1:6" ht="20.399999999999999">
      <c r="A304" s="725" t="s">
        <v>32855</v>
      </c>
      <c r="B304" s="724">
        <v>12000</v>
      </c>
      <c r="C304" s="729" t="str">
        <f t="shared" si="4"/>
        <v>Í1+-3È7iÎ</v>
      </c>
      <c r="D304" s="726" t="s">
        <v>32856</v>
      </c>
      <c r="E304" s="724">
        <v>27</v>
      </c>
      <c r="F304" s="724">
        <v>171113197</v>
      </c>
    </row>
    <row r="305" spans="1:6" ht="20.399999999999999">
      <c r="A305" s="725" t="s">
        <v>32857</v>
      </c>
      <c r="B305" s="724">
        <v>10400</v>
      </c>
      <c r="C305" s="729" t="str">
        <f t="shared" si="4"/>
        <v>Í1+2uÈ6EÎ</v>
      </c>
      <c r="D305" s="726" t="s">
        <v>32858</v>
      </c>
      <c r="E305" s="724">
        <v>30</v>
      </c>
      <c r="F305" s="724">
        <v>171118856</v>
      </c>
    </row>
    <row r="306" spans="1:6" ht="20.399999999999999">
      <c r="A306" s="725" t="s">
        <v>32859</v>
      </c>
      <c r="B306" s="724">
        <v>26400</v>
      </c>
      <c r="C306" s="415" t="e">
        <f t="shared" si="4"/>
        <v>#VALUE!</v>
      </c>
      <c r="D306" s="724" t="s">
        <v>32860</v>
      </c>
      <c r="E306" s="724">
        <v>358</v>
      </c>
      <c r="F306" s="724"/>
    </row>
    <row r="307" spans="1:6" ht="20.399999999999999">
      <c r="A307" s="725" t="s">
        <v>7831</v>
      </c>
      <c r="B307" s="724">
        <v>12000</v>
      </c>
      <c r="C307" s="415" t="e">
        <f t="shared" si="4"/>
        <v>#VALUE!</v>
      </c>
      <c r="D307" s="724" t="s">
        <v>7832</v>
      </c>
      <c r="E307" s="724">
        <v>320</v>
      </c>
      <c r="F307" s="724"/>
    </row>
    <row r="308" spans="1:6" ht="20.399999999999999">
      <c r="A308" s="725" t="s">
        <v>32861</v>
      </c>
      <c r="B308" s="724">
        <v>20000</v>
      </c>
      <c r="C308" s="415" t="e">
        <f t="shared" si="4"/>
        <v>#VALUE!</v>
      </c>
      <c r="D308" s="724" t="s">
        <v>32862</v>
      </c>
      <c r="E308" s="724">
        <v>142</v>
      </c>
      <c r="F308" s="724"/>
    </row>
    <row r="309" spans="1:6" ht="20.399999999999999">
      <c r="A309" s="725" t="s">
        <v>32863</v>
      </c>
      <c r="B309" s="724">
        <v>36000</v>
      </c>
      <c r="C309" s="729" t="str">
        <f t="shared" si="4"/>
        <v>Í1+/TÈ5ÄÎ</v>
      </c>
      <c r="D309" s="726" t="s">
        <v>32864</v>
      </c>
      <c r="E309" s="724">
        <v>184</v>
      </c>
      <c r="F309" s="724">
        <v>171115525</v>
      </c>
    </row>
    <row r="310" spans="1:6" ht="20.399999999999999">
      <c r="A310" s="725" t="s">
        <v>32865</v>
      </c>
      <c r="B310" s="724">
        <v>3400</v>
      </c>
      <c r="C310" s="415" t="e">
        <f t="shared" si="4"/>
        <v>#VALUE!</v>
      </c>
      <c r="D310" s="724" t="s">
        <v>32866</v>
      </c>
      <c r="E310" s="724">
        <v>278</v>
      </c>
      <c r="F310" s="724"/>
    </row>
    <row r="311" spans="1:6" ht="20.399999999999999">
      <c r="A311" s="725" t="s">
        <v>32867</v>
      </c>
      <c r="B311" s="724">
        <v>26400</v>
      </c>
      <c r="C311" s="729" t="str">
        <f t="shared" si="4"/>
        <v>Í1+08È4tÎ</v>
      </c>
      <c r="D311" s="726" t="s">
        <v>32868</v>
      </c>
      <c r="E311" s="724">
        <v>40</v>
      </c>
      <c r="F311" s="724">
        <v>171116244</v>
      </c>
    </row>
    <row r="312" spans="1:6" ht="20.399999999999999">
      <c r="A312" s="725" t="s">
        <v>26941</v>
      </c>
      <c r="B312" s="724">
        <v>18400</v>
      </c>
      <c r="C312" s="415" t="e">
        <f t="shared" si="4"/>
        <v>#VALUE!</v>
      </c>
      <c r="D312" s="724" t="s">
        <v>32869</v>
      </c>
      <c r="E312" s="724">
        <v>17</v>
      </c>
      <c r="F312" s="724"/>
    </row>
    <row r="313" spans="1:6" ht="20.399999999999999">
      <c r="A313" s="725" t="s">
        <v>32870</v>
      </c>
      <c r="B313" s="724">
        <v>31200</v>
      </c>
      <c r="C313" s="729" t="str">
        <f t="shared" si="4"/>
        <v>Í1+/7È2aÎ</v>
      </c>
      <c r="D313" s="726" t="s">
        <v>32871</v>
      </c>
      <c r="E313" s="724">
        <v>306</v>
      </c>
      <c r="F313" s="724">
        <v>171115232</v>
      </c>
    </row>
    <row r="314" spans="1:6" ht="20.399999999999999">
      <c r="A314" s="725" t="s">
        <v>32872</v>
      </c>
      <c r="B314" s="724">
        <v>15200</v>
      </c>
      <c r="C314" s="729" t="str">
        <f t="shared" si="4"/>
        <v>Í1+,OÈ9{Î</v>
      </c>
      <c r="D314" s="726" t="s">
        <v>32873</v>
      </c>
      <c r="E314" s="724">
        <v>289</v>
      </c>
      <c r="F314" s="724">
        <v>171112479</v>
      </c>
    </row>
    <row r="315" spans="1:6" ht="20.399999999999999">
      <c r="A315" s="725" t="s">
        <v>32874</v>
      </c>
      <c r="B315" s="724">
        <v>64800</v>
      </c>
      <c r="C315" s="729" t="str">
        <f t="shared" si="4"/>
        <v>Í1+/bÈ8cÎ</v>
      </c>
      <c r="D315" s="726" t="s">
        <v>32875</v>
      </c>
      <c r="E315" s="724">
        <v>348</v>
      </c>
      <c r="F315" s="724">
        <v>171115668</v>
      </c>
    </row>
    <row r="316" spans="1:6" ht="20.399999999999999">
      <c r="A316" s="725" t="s">
        <v>32876</v>
      </c>
      <c r="B316" s="724">
        <v>31200</v>
      </c>
      <c r="C316" s="415" t="e">
        <f t="shared" si="4"/>
        <v>#VALUE!</v>
      </c>
      <c r="D316" s="724" t="s">
        <v>32877</v>
      </c>
      <c r="E316" s="724">
        <v>521</v>
      </c>
      <c r="F316" s="724"/>
    </row>
    <row r="317" spans="1:6" ht="20.399999999999999">
      <c r="A317" s="725" t="s">
        <v>32878</v>
      </c>
      <c r="B317" s="724">
        <v>3400</v>
      </c>
      <c r="C317" s="415" t="e">
        <f t="shared" si="4"/>
        <v>#VALUE!</v>
      </c>
      <c r="D317" s="724" t="s">
        <v>32879</v>
      </c>
      <c r="E317" s="724">
        <v>293</v>
      </c>
      <c r="F317" s="724"/>
    </row>
    <row r="318" spans="1:6" ht="20.399999999999999">
      <c r="A318" s="725" t="s">
        <v>1987</v>
      </c>
      <c r="B318" s="724">
        <v>28000</v>
      </c>
      <c r="C318" s="415" t="e">
        <f t="shared" si="4"/>
        <v>#VALUE!</v>
      </c>
      <c r="D318" s="724" t="s">
        <v>1988</v>
      </c>
      <c r="E318" s="724">
        <v>596</v>
      </c>
      <c r="F318" s="724"/>
    </row>
    <row r="319" spans="1:6" ht="20.399999999999999">
      <c r="A319" s="725" t="s">
        <v>1989</v>
      </c>
      <c r="B319" s="724">
        <v>15200</v>
      </c>
      <c r="C319" s="415" t="e">
        <f t="shared" si="4"/>
        <v>#VALUE!</v>
      </c>
      <c r="D319" s="724" t="s">
        <v>1990</v>
      </c>
      <c r="E319" s="724">
        <v>597</v>
      </c>
      <c r="F319" s="724"/>
    </row>
    <row r="320" spans="1:6" ht="20.399999999999999">
      <c r="A320" s="725" t="s">
        <v>2381</v>
      </c>
      <c r="B320" s="724">
        <v>120800</v>
      </c>
      <c r="C320" s="415" t="e">
        <f t="shared" si="4"/>
        <v>#VALUE!</v>
      </c>
      <c r="D320" s="724" t="s">
        <v>2382</v>
      </c>
      <c r="E320" s="724">
        <v>92</v>
      </c>
      <c r="F320" s="724"/>
    </row>
    <row r="321" spans="1:6" ht="20.399999999999999">
      <c r="A321" s="725" t="s">
        <v>1740</v>
      </c>
      <c r="B321" s="724">
        <v>7200</v>
      </c>
      <c r="C321" s="415" t="e">
        <f t="shared" si="4"/>
        <v>#VALUE!</v>
      </c>
      <c r="D321" s="724" t="s">
        <v>1741</v>
      </c>
      <c r="E321" s="724">
        <v>471</v>
      </c>
      <c r="F321" s="724"/>
    </row>
    <row r="322" spans="1:6" ht="20.399999999999999">
      <c r="A322" s="725" t="s">
        <v>32880</v>
      </c>
      <c r="B322" s="724">
        <v>32800</v>
      </c>
      <c r="C322" s="729" t="str">
        <f t="shared" si="4"/>
        <v>Í1+-EÈ1&amp;Î</v>
      </c>
      <c r="D322" s="726" t="s">
        <v>32881</v>
      </c>
      <c r="E322" s="724">
        <v>128</v>
      </c>
      <c r="F322" s="724">
        <v>171113371</v>
      </c>
    </row>
    <row r="323" spans="1:6" ht="20.399999999999999">
      <c r="A323" s="725" t="s">
        <v>32882</v>
      </c>
      <c r="B323" s="724">
        <v>29600</v>
      </c>
      <c r="C323" s="729" t="str">
        <f t="shared" ref="C323:C386" si="5">Code128(F323)</f>
        <v>Í1+/kÈ3iÎ</v>
      </c>
      <c r="D323" s="726" t="s">
        <v>32883</v>
      </c>
      <c r="E323" s="724">
        <v>451</v>
      </c>
      <c r="F323" s="724">
        <v>171115753</v>
      </c>
    </row>
    <row r="324" spans="1:6" ht="20.399999999999999">
      <c r="A324" s="725" t="s">
        <v>32884</v>
      </c>
      <c r="B324" s="724">
        <v>4700</v>
      </c>
      <c r="C324" s="729" t="str">
        <f t="shared" si="5"/>
        <v>Í1+2xÈ4EÎ</v>
      </c>
      <c r="D324" s="726" t="s">
        <v>32885</v>
      </c>
      <c r="E324" s="724">
        <v>63</v>
      </c>
      <c r="F324" s="724">
        <v>171118884</v>
      </c>
    </row>
    <row r="325" spans="1:6" ht="20.399999999999999">
      <c r="A325" s="725" t="s">
        <v>1686</v>
      </c>
      <c r="B325" s="724">
        <v>10400</v>
      </c>
      <c r="C325" s="415" t="e">
        <f t="shared" si="5"/>
        <v>#VALUE!</v>
      </c>
      <c r="D325" s="724" t="s">
        <v>1687</v>
      </c>
      <c r="E325" s="724">
        <v>87</v>
      </c>
      <c r="F325" s="724"/>
    </row>
    <row r="326" spans="1:6" ht="20.399999999999999">
      <c r="A326" s="725" t="s">
        <v>32886</v>
      </c>
      <c r="B326" s="724">
        <v>26400</v>
      </c>
      <c r="C326" s="729" t="str">
        <f t="shared" si="5"/>
        <v>Í1+-1È1=Î</v>
      </c>
      <c r="D326" s="726" t="s">
        <v>32887</v>
      </c>
      <c r="E326" s="724">
        <v>48</v>
      </c>
      <c r="F326" s="724">
        <v>171113171</v>
      </c>
    </row>
    <row r="327" spans="1:6" ht="20.399999999999999">
      <c r="A327" s="725" t="s">
        <v>3999</v>
      </c>
      <c r="B327" s="724">
        <v>21600</v>
      </c>
      <c r="C327" s="415" t="e">
        <f t="shared" si="5"/>
        <v>#VALUE!</v>
      </c>
      <c r="D327" s="724" t="s">
        <v>4000</v>
      </c>
      <c r="E327" s="724">
        <v>229</v>
      </c>
      <c r="F327" s="724"/>
    </row>
    <row r="328" spans="1:6" ht="20.399999999999999">
      <c r="A328" s="725" t="s">
        <v>32888</v>
      </c>
      <c r="B328" s="724">
        <v>13600</v>
      </c>
      <c r="C328" s="729" t="str">
        <f t="shared" si="5"/>
        <v>Í1+0FÈ3?Î</v>
      </c>
      <c r="D328" s="726" t="s">
        <v>32889</v>
      </c>
      <c r="E328" s="724">
        <v>191</v>
      </c>
      <c r="F328" s="724">
        <v>171116383</v>
      </c>
    </row>
    <row r="329" spans="1:6" ht="20.399999999999999">
      <c r="A329" s="725" t="s">
        <v>32890</v>
      </c>
      <c r="B329" s="724">
        <v>24800</v>
      </c>
      <c r="C329" s="415" t="e">
        <f t="shared" si="5"/>
        <v>#VALUE!</v>
      </c>
      <c r="D329" s="724" t="s">
        <v>32891</v>
      </c>
      <c r="E329" s="724">
        <v>116</v>
      </c>
      <c r="F329" s="724"/>
    </row>
    <row r="330" spans="1:6" ht="20.399999999999999">
      <c r="A330" s="725" t="s">
        <v>32892</v>
      </c>
      <c r="B330" s="724">
        <v>34400</v>
      </c>
      <c r="C330" s="729" t="str">
        <f t="shared" si="5"/>
        <v>Í1+/&amp;È7;Î</v>
      </c>
      <c r="D330" s="726" t="s">
        <v>32893</v>
      </c>
      <c r="E330" s="724">
        <v>100</v>
      </c>
      <c r="F330" s="724">
        <v>171115067</v>
      </c>
    </row>
    <row r="331" spans="1:6" ht="20.399999999999999">
      <c r="A331" s="725" t="s">
        <v>32894</v>
      </c>
      <c r="B331" s="724">
        <v>10400</v>
      </c>
      <c r="C331" s="729" t="str">
        <f t="shared" si="5"/>
        <v>Í1+0EÈ9_Î</v>
      </c>
      <c r="D331" s="726" t="s">
        <v>32895</v>
      </c>
      <c r="E331" s="724">
        <v>185</v>
      </c>
      <c r="F331" s="724">
        <v>171116379</v>
      </c>
    </row>
    <row r="332" spans="1:6" ht="20.399999999999999">
      <c r="A332" s="725" t="s">
        <v>32896</v>
      </c>
      <c r="B332" s="724">
        <v>4700</v>
      </c>
      <c r="C332" s="415" t="e">
        <f t="shared" si="5"/>
        <v>#VALUE!</v>
      </c>
      <c r="D332" s="724" t="s">
        <v>32897</v>
      </c>
      <c r="E332" s="724">
        <v>318</v>
      </c>
      <c r="F332" s="724"/>
    </row>
    <row r="333" spans="1:6" ht="20.399999999999999">
      <c r="A333" s="725" t="s">
        <v>2113</v>
      </c>
      <c r="B333" s="724">
        <v>12000</v>
      </c>
      <c r="C333" s="415" t="e">
        <f t="shared" si="5"/>
        <v>#VALUE!</v>
      </c>
      <c r="D333" s="724" t="s">
        <v>2114</v>
      </c>
      <c r="E333" s="724">
        <v>309</v>
      </c>
      <c r="F333" s="724"/>
    </row>
    <row r="334" spans="1:6" ht="20.399999999999999">
      <c r="A334" s="725" t="s">
        <v>32898</v>
      </c>
      <c r="B334" s="724">
        <v>7200</v>
      </c>
      <c r="C334" s="729" t="str">
        <f t="shared" si="5"/>
        <v>Í1+0LÈ5cÎ</v>
      </c>
      <c r="D334" s="726" t="s">
        <v>32899</v>
      </c>
      <c r="E334" s="724">
        <v>257</v>
      </c>
      <c r="F334" s="724">
        <v>171116445</v>
      </c>
    </row>
    <row r="335" spans="1:6" ht="20.399999999999999">
      <c r="A335" s="725" t="s">
        <v>32900</v>
      </c>
      <c r="B335" s="724">
        <v>13600</v>
      </c>
      <c r="C335" s="729" t="str">
        <f t="shared" si="5"/>
        <v>Í1+2ÆÈ2aÎ</v>
      </c>
      <c r="D335" s="726" t="s">
        <v>32901</v>
      </c>
      <c r="E335" s="724">
        <v>186</v>
      </c>
      <c r="F335" s="724">
        <v>171118982</v>
      </c>
    </row>
    <row r="336" spans="1:6" ht="20.399999999999999">
      <c r="A336" s="725" t="s">
        <v>32902</v>
      </c>
      <c r="B336" s="724">
        <v>4700</v>
      </c>
      <c r="C336" s="729" t="str">
        <f t="shared" si="5"/>
        <v>Í1+0OÈ9ÂÎ</v>
      </c>
      <c r="D336" s="726" t="s">
        <v>32903</v>
      </c>
      <c r="E336" s="724">
        <v>297</v>
      </c>
      <c r="F336" s="724">
        <v>171116479</v>
      </c>
    </row>
    <row r="337" spans="1:6" ht="20.399999999999999">
      <c r="A337" s="725" t="s">
        <v>1977</v>
      </c>
      <c r="B337" s="724">
        <v>2100</v>
      </c>
      <c r="C337" s="415" t="e">
        <f t="shared" si="5"/>
        <v>#VALUE!</v>
      </c>
      <c r="D337" s="724" t="s">
        <v>32904</v>
      </c>
      <c r="E337" s="724">
        <v>556</v>
      </c>
      <c r="F337" s="724"/>
    </row>
    <row r="338" spans="1:6" ht="20.399999999999999">
      <c r="A338" s="725" t="s">
        <v>32905</v>
      </c>
      <c r="B338" s="724">
        <v>28000</v>
      </c>
      <c r="C338" s="729" t="str">
        <f t="shared" si="5"/>
        <v>Í1+/\È0ÆÎ</v>
      </c>
      <c r="D338" s="726" t="s">
        <v>32906</v>
      </c>
      <c r="E338" s="724">
        <v>269</v>
      </c>
      <c r="F338" s="724">
        <v>171115600</v>
      </c>
    </row>
    <row r="339" spans="1:6" ht="20.399999999999999">
      <c r="A339" s="725" t="s">
        <v>32907</v>
      </c>
      <c r="B339" s="724">
        <v>12000</v>
      </c>
      <c r="C339" s="729" t="str">
        <f t="shared" si="5"/>
        <v>Í1+/2È7kÎ</v>
      </c>
      <c r="D339" s="726" t="s">
        <v>32908</v>
      </c>
      <c r="E339" s="724">
        <v>242</v>
      </c>
      <c r="F339" s="724">
        <v>171115187</v>
      </c>
    </row>
    <row r="340" spans="1:6" ht="20.399999999999999">
      <c r="A340" s="725" t="s">
        <v>32909</v>
      </c>
      <c r="B340" s="724">
        <v>15200</v>
      </c>
      <c r="C340" s="729" t="str">
        <f t="shared" si="5"/>
        <v>Í1+0@È8EÎ</v>
      </c>
      <c r="D340" s="726" t="s">
        <v>32910</v>
      </c>
      <c r="E340" s="724">
        <v>132</v>
      </c>
      <c r="F340" s="724">
        <v>171116328</v>
      </c>
    </row>
    <row r="341" spans="1:6" ht="20.399999999999999">
      <c r="A341" s="725" t="s">
        <v>1915</v>
      </c>
      <c r="B341" s="724">
        <v>26400</v>
      </c>
      <c r="C341" s="415" t="e">
        <f t="shared" si="5"/>
        <v>#VALUE!</v>
      </c>
      <c r="D341" s="724" t="s">
        <v>1916</v>
      </c>
      <c r="E341" s="724">
        <v>218</v>
      </c>
      <c r="F341" s="724"/>
    </row>
    <row r="342" spans="1:6" ht="20.399999999999999">
      <c r="A342" s="725" t="s">
        <v>32911</v>
      </c>
      <c r="B342" s="724">
        <v>3400</v>
      </c>
      <c r="C342" s="729" t="str">
        <f t="shared" si="5"/>
        <v>Í1+/YÈ9EÎ</v>
      </c>
      <c r="D342" s="726" t="s">
        <v>32912</v>
      </c>
      <c r="E342" s="724">
        <v>247</v>
      </c>
      <c r="F342" s="724">
        <v>171115579</v>
      </c>
    </row>
    <row r="343" spans="1:6" ht="20.399999999999999">
      <c r="A343" s="725" t="s">
        <v>32913</v>
      </c>
      <c r="B343" s="724">
        <v>132000</v>
      </c>
      <c r="C343" s="415" t="e">
        <f t="shared" si="5"/>
        <v>#VALUE!</v>
      </c>
      <c r="D343" s="724" t="s">
        <v>32914</v>
      </c>
      <c r="E343" s="724">
        <v>83</v>
      </c>
      <c r="F343" s="724"/>
    </row>
    <row r="344" spans="1:6" ht="20.399999999999999">
      <c r="A344" s="725" t="s">
        <v>9451</v>
      </c>
      <c r="B344" s="724">
        <v>48800</v>
      </c>
      <c r="C344" s="415" t="e">
        <f t="shared" si="5"/>
        <v>#VALUE!</v>
      </c>
      <c r="D344" s="724" t="s">
        <v>9452</v>
      </c>
      <c r="E344" s="724">
        <v>337</v>
      </c>
      <c r="F344" s="724"/>
    </row>
    <row r="345" spans="1:6" ht="20.399999999999999">
      <c r="A345" s="725" t="s">
        <v>32915</v>
      </c>
      <c r="B345" s="724">
        <v>15200</v>
      </c>
      <c r="C345" s="729" t="str">
        <f t="shared" si="5"/>
        <v>Í1+,}È15Î</v>
      </c>
      <c r="D345" s="726" t="s">
        <v>32916</v>
      </c>
      <c r="E345" s="724">
        <v>335</v>
      </c>
      <c r="F345" s="724">
        <v>171112931</v>
      </c>
    </row>
    <row r="346" spans="1:6" ht="20.399999999999999">
      <c r="A346" s="725" t="s">
        <v>32917</v>
      </c>
      <c r="B346" s="724">
        <v>29600</v>
      </c>
      <c r="C346" s="729" t="str">
        <f t="shared" si="5"/>
        <v>Í1+,qÈ6#Î</v>
      </c>
      <c r="D346" s="726" t="s">
        <v>32918</v>
      </c>
      <c r="E346" s="724">
        <v>201</v>
      </c>
      <c r="F346" s="724">
        <v>171112816</v>
      </c>
    </row>
    <row r="347" spans="1:6" ht="20.399999999999999">
      <c r="A347" s="725" t="s">
        <v>32919</v>
      </c>
      <c r="B347" s="724">
        <v>10400</v>
      </c>
      <c r="C347" s="729" t="str">
        <f t="shared" si="5"/>
        <v>Í1++QÈ2VÎ</v>
      </c>
      <c r="D347" s="726" t="s">
        <v>32920</v>
      </c>
      <c r="E347" s="724">
        <v>466</v>
      </c>
      <c r="F347" s="724">
        <v>171111492</v>
      </c>
    </row>
    <row r="348" spans="1:6" ht="20.399999999999999">
      <c r="A348" s="725" t="s">
        <v>32921</v>
      </c>
      <c r="B348" s="724">
        <v>18400</v>
      </c>
      <c r="C348" s="729" t="str">
        <f t="shared" si="5"/>
        <v>Í1+0WÈ6.Î</v>
      </c>
      <c r="D348" s="726" t="s">
        <v>32922</v>
      </c>
      <c r="E348" s="724">
        <v>384</v>
      </c>
      <c r="F348" s="724">
        <v>171116556</v>
      </c>
    </row>
    <row r="349" spans="1:6" ht="20.399999999999999">
      <c r="A349" s="725" t="s">
        <v>32923</v>
      </c>
      <c r="B349" s="724">
        <v>23200</v>
      </c>
      <c r="C349" s="729" t="str">
        <f t="shared" si="5"/>
        <v>Í1+-&gt;È7.Î</v>
      </c>
      <c r="D349" s="726" t="s">
        <v>32924</v>
      </c>
      <c r="E349" s="724">
        <v>111</v>
      </c>
      <c r="F349" s="724">
        <v>171113307</v>
      </c>
    </row>
    <row r="350" spans="1:6" ht="20.399999999999999">
      <c r="A350" s="725" t="s">
        <v>1844</v>
      </c>
      <c r="B350" s="724">
        <v>36000</v>
      </c>
      <c r="C350" s="415" t="e">
        <f t="shared" si="5"/>
        <v>#VALUE!</v>
      </c>
      <c r="D350" s="724" t="s">
        <v>1845</v>
      </c>
      <c r="E350" s="724">
        <v>258</v>
      </c>
      <c r="F350" s="724"/>
    </row>
    <row r="351" spans="1:6" ht="20.399999999999999">
      <c r="A351" s="725" t="s">
        <v>32925</v>
      </c>
      <c r="B351" s="724">
        <v>32800</v>
      </c>
      <c r="C351" s="729" t="str">
        <f t="shared" si="5"/>
        <v>Í1+*EÈ8GÎ</v>
      </c>
      <c r="D351" s="726" t="s">
        <v>32926</v>
      </c>
      <c r="E351" s="724">
        <v>143</v>
      </c>
      <c r="F351" s="724">
        <v>171110378</v>
      </c>
    </row>
    <row r="352" spans="1:6" ht="20.399999999999999">
      <c r="A352" s="725" t="s">
        <v>6599</v>
      </c>
      <c r="B352" s="724">
        <v>55200</v>
      </c>
      <c r="C352" s="415" t="e">
        <f t="shared" si="5"/>
        <v>#VALUE!</v>
      </c>
      <c r="D352" s="724" t="s">
        <v>6600</v>
      </c>
      <c r="E352" s="724">
        <v>168</v>
      </c>
      <c r="F352" s="724"/>
    </row>
    <row r="353" spans="1:6" ht="20.399999999999999">
      <c r="A353" s="725" t="s">
        <v>11450</v>
      </c>
      <c r="B353" s="724">
        <v>16800</v>
      </c>
      <c r="C353" s="729" t="str">
        <f t="shared" si="5"/>
        <v>Í1+3#È1~Î</v>
      </c>
      <c r="D353" s="726" t="s">
        <v>32927</v>
      </c>
      <c r="E353" s="724">
        <v>240</v>
      </c>
      <c r="F353" s="724">
        <v>171119031</v>
      </c>
    </row>
    <row r="354" spans="1:6" ht="20.399999999999999">
      <c r="A354" s="725" t="s">
        <v>32928</v>
      </c>
      <c r="B354" s="724">
        <v>4700</v>
      </c>
      <c r="C354" s="415" t="e">
        <f t="shared" si="5"/>
        <v>#VALUE!</v>
      </c>
      <c r="D354" s="724" t="s">
        <v>32929</v>
      </c>
      <c r="E354" s="724">
        <v>487</v>
      </c>
      <c r="F354" s="724"/>
    </row>
    <row r="355" spans="1:6" ht="20.399999999999999">
      <c r="A355" s="725" t="s">
        <v>32930</v>
      </c>
      <c r="B355" s="724">
        <v>8800</v>
      </c>
      <c r="C355" s="729" t="str">
        <f t="shared" si="5"/>
        <v>Í1++VÈ6ÆÎ</v>
      </c>
      <c r="D355" s="726" t="s">
        <v>32931</v>
      </c>
      <c r="E355" s="724">
        <v>431</v>
      </c>
      <c r="F355" s="724">
        <v>171111546</v>
      </c>
    </row>
    <row r="356" spans="1:6" ht="20.399999999999999">
      <c r="A356" s="725" t="s">
        <v>1796</v>
      </c>
      <c r="B356" s="724">
        <v>15200</v>
      </c>
      <c r="C356" s="415" t="e">
        <f t="shared" si="5"/>
        <v>#VALUE!</v>
      </c>
      <c r="D356" s="724" t="s">
        <v>1797</v>
      </c>
      <c r="E356" s="724">
        <v>444</v>
      </c>
      <c r="F356" s="724"/>
    </row>
    <row r="357" spans="1:6" ht="20.399999999999999">
      <c r="A357" s="725" t="s">
        <v>32932</v>
      </c>
      <c r="B357" s="724">
        <v>23200</v>
      </c>
      <c r="C357" s="729" t="str">
        <f t="shared" si="5"/>
        <v>Í1+/`È0+Î</v>
      </c>
      <c r="D357" s="726" t="s">
        <v>32933</v>
      </c>
      <c r="E357" s="724">
        <v>319</v>
      </c>
      <c r="F357" s="724">
        <v>171115640</v>
      </c>
    </row>
    <row r="358" spans="1:6" ht="20.399999999999999">
      <c r="A358" s="725" t="s">
        <v>32934</v>
      </c>
      <c r="B358" s="724">
        <v>3400</v>
      </c>
      <c r="C358" s="729" t="str">
        <f t="shared" si="5"/>
        <v>Í1+,sÈ9=Î</v>
      </c>
      <c r="D358" s="726" t="s">
        <v>32935</v>
      </c>
      <c r="E358" s="724">
        <v>227</v>
      </c>
      <c r="F358" s="724">
        <v>171112839</v>
      </c>
    </row>
    <row r="359" spans="1:6" ht="20.399999999999999">
      <c r="A359" s="725" t="s">
        <v>32936</v>
      </c>
      <c r="B359" s="724">
        <v>4700</v>
      </c>
      <c r="C359" s="729" t="str">
        <f t="shared" si="5"/>
        <v>Í1+/'È7?Î</v>
      </c>
      <c r="D359" s="726" t="s">
        <v>32937</v>
      </c>
      <c r="E359" s="724">
        <v>111</v>
      </c>
      <c r="F359" s="724">
        <v>171115077</v>
      </c>
    </row>
    <row r="360" spans="1:6" ht="20.399999999999999">
      <c r="A360" s="725" t="s">
        <v>32938</v>
      </c>
      <c r="B360" s="724">
        <v>15200</v>
      </c>
      <c r="C360" s="415" t="e">
        <f t="shared" si="5"/>
        <v>#VALUE!</v>
      </c>
      <c r="D360" s="724" t="s">
        <v>32939</v>
      </c>
      <c r="E360" s="724">
        <v>563</v>
      </c>
      <c r="F360" s="724"/>
    </row>
    <row r="361" spans="1:6" ht="20.399999999999999">
      <c r="A361" s="725" t="s">
        <v>1692</v>
      </c>
      <c r="B361" s="724">
        <v>64800</v>
      </c>
      <c r="C361" s="415" t="e">
        <f t="shared" si="5"/>
        <v>#VALUE!</v>
      </c>
      <c r="D361" s="724" t="s">
        <v>1693</v>
      </c>
      <c r="E361" s="724">
        <v>137</v>
      </c>
      <c r="F361" s="724"/>
    </row>
    <row r="362" spans="1:6" ht="20.399999999999999">
      <c r="A362" s="725" t="s">
        <v>32940</v>
      </c>
      <c r="B362" s="724">
        <v>84000</v>
      </c>
      <c r="C362" s="729" t="str">
        <f t="shared" si="5"/>
        <v>Í1+0=È0pÎ</v>
      </c>
      <c r="D362" s="726" t="s">
        <v>32941</v>
      </c>
      <c r="E362" s="724">
        <v>94</v>
      </c>
      <c r="F362" s="724">
        <v>171116290</v>
      </c>
    </row>
    <row r="363" spans="1:6" ht="20.399999999999999">
      <c r="A363" s="725" t="s">
        <v>32942</v>
      </c>
      <c r="B363" s="724">
        <v>12000</v>
      </c>
      <c r="C363" s="729" t="str">
        <f t="shared" si="5"/>
        <v>Í1+/,È3;Î</v>
      </c>
      <c r="D363" s="726" t="s">
        <v>32943</v>
      </c>
      <c r="E363" s="724">
        <v>163</v>
      </c>
      <c r="F363" s="724">
        <v>171115123</v>
      </c>
    </row>
    <row r="364" spans="1:6" ht="20.399999999999999">
      <c r="A364" s="725" t="s">
        <v>32944</v>
      </c>
      <c r="B364" s="724">
        <v>20000</v>
      </c>
      <c r="C364" s="729" t="str">
        <f t="shared" si="5"/>
        <v>Í1+/QÈ4nÎ</v>
      </c>
      <c r="D364" s="726" t="s">
        <v>32945</v>
      </c>
      <c r="E364" s="724">
        <v>150</v>
      </c>
      <c r="F364" s="724">
        <v>171115494</v>
      </c>
    </row>
    <row r="365" spans="1:6" ht="20.399999999999999">
      <c r="A365" s="725" t="s">
        <v>32946</v>
      </c>
      <c r="B365" s="724">
        <v>23200</v>
      </c>
      <c r="C365" s="415" t="e">
        <f t="shared" si="5"/>
        <v>#VALUE!</v>
      </c>
      <c r="D365" s="724" t="s">
        <v>32947</v>
      </c>
      <c r="E365" s="724">
        <v>551</v>
      </c>
      <c r="F365" s="724"/>
    </row>
    <row r="366" spans="1:6" ht="20.399999999999999">
      <c r="A366" s="725" t="s">
        <v>32948</v>
      </c>
      <c r="B366" s="724">
        <v>3400</v>
      </c>
      <c r="C366" s="729" t="str">
        <f t="shared" si="5"/>
        <v>Í1+,yÈ5=Î</v>
      </c>
      <c r="D366" s="726" t="s">
        <v>32949</v>
      </c>
      <c r="E366" s="724">
        <v>290</v>
      </c>
      <c r="F366" s="724">
        <v>171112895</v>
      </c>
    </row>
    <row r="367" spans="1:6" ht="20.399999999999999">
      <c r="A367" s="725" t="s">
        <v>32950</v>
      </c>
      <c r="B367" s="724">
        <v>3400</v>
      </c>
      <c r="C367" s="729" t="str">
        <f t="shared" si="5"/>
        <v>Í1+08È1bÎ</v>
      </c>
      <c r="D367" s="726" t="s">
        <v>32951</v>
      </c>
      <c r="E367" s="724">
        <v>34</v>
      </c>
      <c r="F367" s="724">
        <v>171116241</v>
      </c>
    </row>
    <row r="368" spans="1:6" ht="20.399999999999999">
      <c r="A368" s="725" t="s">
        <v>32952</v>
      </c>
      <c r="B368" s="724">
        <v>7200</v>
      </c>
      <c r="C368" s="729" t="str">
        <f t="shared" si="5"/>
        <v>Í1+/CÈ30Î</v>
      </c>
      <c r="D368" s="726" t="s">
        <v>32953</v>
      </c>
      <c r="E368" s="724">
        <v>464</v>
      </c>
      <c r="F368" s="724">
        <v>171115353</v>
      </c>
    </row>
    <row r="369" spans="1:6" ht="20.399999999999999">
      <c r="A369" s="725" t="s">
        <v>32954</v>
      </c>
      <c r="B369" s="724">
        <v>21600</v>
      </c>
      <c r="C369" s="415" t="e">
        <f t="shared" si="5"/>
        <v>#VALUE!</v>
      </c>
      <c r="D369" s="724" t="s">
        <v>32955</v>
      </c>
      <c r="E369" s="724">
        <v>576</v>
      </c>
      <c r="F369" s="724"/>
    </row>
    <row r="370" spans="1:6" ht="20.399999999999999">
      <c r="A370" s="725" t="s">
        <v>32956</v>
      </c>
      <c r="B370" s="724">
        <v>127200</v>
      </c>
      <c r="C370" s="415" t="e">
        <f t="shared" si="5"/>
        <v>#VALUE!</v>
      </c>
      <c r="D370" s="724" t="s">
        <v>32957</v>
      </c>
      <c r="E370" s="724">
        <v>50</v>
      </c>
      <c r="F370" s="724"/>
    </row>
    <row r="371" spans="1:6" ht="20.399999999999999">
      <c r="A371" s="725" t="s">
        <v>32958</v>
      </c>
      <c r="B371" s="724">
        <v>8800</v>
      </c>
      <c r="C371" s="415" t="e">
        <f t="shared" si="5"/>
        <v>#VALUE!</v>
      </c>
      <c r="D371" s="724" t="s">
        <v>32959</v>
      </c>
      <c r="E371" s="724">
        <v>496</v>
      </c>
      <c r="F371" s="724"/>
    </row>
    <row r="372" spans="1:6" ht="20.399999999999999">
      <c r="A372" s="725" t="s">
        <v>32960</v>
      </c>
      <c r="B372" s="724">
        <v>16800</v>
      </c>
      <c r="C372" s="729" t="str">
        <f t="shared" si="5"/>
        <v>Í1+0QÈ1_Î</v>
      </c>
      <c r="D372" s="726" t="s">
        <v>32961</v>
      </c>
      <c r="E372" s="724">
        <v>313</v>
      </c>
      <c r="F372" s="724">
        <v>171116491</v>
      </c>
    </row>
    <row r="373" spans="1:6" ht="20.399999999999999">
      <c r="A373" s="725" t="s">
        <v>32962</v>
      </c>
      <c r="B373" s="724">
        <v>3400</v>
      </c>
      <c r="C373" s="729" t="str">
        <f t="shared" si="5"/>
        <v>Í1+0QÈ2eÎ</v>
      </c>
      <c r="D373" s="726" t="s">
        <v>32963</v>
      </c>
      <c r="E373" s="724">
        <v>314</v>
      </c>
      <c r="F373" s="724">
        <v>171116492</v>
      </c>
    </row>
    <row r="374" spans="1:6" ht="20.399999999999999">
      <c r="A374" s="725" t="s">
        <v>32964</v>
      </c>
      <c r="B374" s="724">
        <v>3400</v>
      </c>
      <c r="C374" s="729" t="str">
        <f t="shared" si="5"/>
        <v>Í1+0QÈ3kÎ</v>
      </c>
      <c r="D374" s="726" t="s">
        <v>32965</v>
      </c>
      <c r="E374" s="724">
        <v>315</v>
      </c>
      <c r="F374" s="724">
        <v>171116493</v>
      </c>
    </row>
    <row r="375" spans="1:6" ht="20.399999999999999">
      <c r="A375" s="725" t="s">
        <v>32966</v>
      </c>
      <c r="B375" s="724">
        <v>164000</v>
      </c>
      <c r="C375" s="415" t="e">
        <f t="shared" si="5"/>
        <v>#VALUE!</v>
      </c>
      <c r="D375" s="724" t="s">
        <v>32967</v>
      </c>
      <c r="E375" s="724">
        <v>486</v>
      </c>
      <c r="F375" s="724"/>
    </row>
    <row r="376" spans="1:6" ht="20.399999999999999">
      <c r="A376" s="725" t="s">
        <v>32968</v>
      </c>
      <c r="B376" s="724">
        <v>80800</v>
      </c>
      <c r="C376" s="729" t="str">
        <f t="shared" si="5"/>
        <v>Í1+2ÃÈ4aÎ</v>
      </c>
      <c r="D376" s="726" t="s">
        <v>32969</v>
      </c>
      <c r="E376" s="724">
        <v>153</v>
      </c>
      <c r="F376" s="724">
        <v>171118954</v>
      </c>
    </row>
    <row r="377" spans="1:6" ht="20.399999999999999">
      <c r="A377" s="725" t="s">
        <v>32970</v>
      </c>
      <c r="B377" s="724">
        <v>152800</v>
      </c>
      <c r="C377" s="729" t="str">
        <f t="shared" si="5"/>
        <v>Í1+2yÈ6UÎ</v>
      </c>
      <c r="D377" s="726" t="s">
        <v>32971</v>
      </c>
      <c r="E377" s="724">
        <v>80</v>
      </c>
      <c r="F377" s="724">
        <v>171118896</v>
      </c>
    </row>
    <row r="378" spans="1:6" ht="20.399999999999999">
      <c r="A378" s="725" t="s">
        <v>32972</v>
      </c>
      <c r="B378" s="724">
        <v>16800</v>
      </c>
      <c r="C378" s="729" t="str">
        <f t="shared" si="5"/>
        <v>Í1+2yÈ4IÎ</v>
      </c>
      <c r="D378" s="726" t="s">
        <v>32973</v>
      </c>
      <c r="E378" s="724">
        <v>78</v>
      </c>
      <c r="F378" s="724">
        <v>171118894</v>
      </c>
    </row>
    <row r="379" spans="1:6" ht="20.399999999999999">
      <c r="A379" s="725" t="s">
        <v>32974</v>
      </c>
      <c r="B379" s="724">
        <v>77600</v>
      </c>
      <c r="C379" s="729" t="str">
        <f t="shared" si="5"/>
        <v>Í1+0_È7TÎ</v>
      </c>
      <c r="D379" s="726" t="s">
        <v>32975</v>
      </c>
      <c r="E379" s="724">
        <v>473</v>
      </c>
      <c r="F379" s="724">
        <v>171116637</v>
      </c>
    </row>
    <row r="380" spans="1:6" ht="20.399999999999999">
      <c r="A380" s="725" t="s">
        <v>32976</v>
      </c>
      <c r="B380" s="724">
        <v>88800</v>
      </c>
      <c r="C380" s="415" t="e">
        <f t="shared" si="5"/>
        <v>#VALUE!</v>
      </c>
      <c r="D380" s="724" t="s">
        <v>32977</v>
      </c>
      <c r="E380" s="724">
        <v>484</v>
      </c>
      <c r="F380" s="724"/>
    </row>
    <row r="381" spans="1:6" ht="20.399999999999999">
      <c r="A381" s="725" t="s">
        <v>349</v>
      </c>
      <c r="B381" s="724">
        <v>224800</v>
      </c>
      <c r="C381" s="415" t="e">
        <f t="shared" si="5"/>
        <v>#VALUE!</v>
      </c>
      <c r="D381" s="724" t="s">
        <v>32978</v>
      </c>
      <c r="E381" s="724">
        <v>498</v>
      </c>
      <c r="F381" s="724"/>
    </row>
    <row r="382" spans="1:6" ht="20.399999999999999">
      <c r="A382" s="725" t="s">
        <v>32979</v>
      </c>
      <c r="B382" s="724">
        <v>8800</v>
      </c>
      <c r="C382" s="415" t="e">
        <f t="shared" si="5"/>
        <v>#VALUE!</v>
      </c>
      <c r="D382" s="724" t="s">
        <v>32980</v>
      </c>
      <c r="E382" s="724">
        <v>557</v>
      </c>
      <c r="F382" s="724"/>
    </row>
    <row r="383" spans="1:6" ht="20.399999999999999">
      <c r="A383" s="725" t="s">
        <v>5298</v>
      </c>
      <c r="B383" s="724">
        <v>32800</v>
      </c>
      <c r="C383" s="729" t="str">
        <f t="shared" si="5"/>
        <v>Í1+,7È3^Î</v>
      </c>
      <c r="D383" s="726" t="s">
        <v>32981</v>
      </c>
      <c r="E383" s="724">
        <v>259</v>
      </c>
      <c r="F383" s="724">
        <v>171112233</v>
      </c>
    </row>
    <row r="384" spans="1:6" ht="20.399999999999999">
      <c r="A384" s="725" t="s">
        <v>32982</v>
      </c>
      <c r="B384" s="724">
        <v>18400</v>
      </c>
      <c r="C384" s="729" t="str">
        <f t="shared" si="5"/>
        <v>Í1+0HÈ7_Î</v>
      </c>
      <c r="D384" s="726" t="s">
        <v>32983</v>
      </c>
      <c r="E384" s="724">
        <v>216</v>
      </c>
      <c r="F384" s="724">
        <v>171116407</v>
      </c>
    </row>
    <row r="385" spans="1:6" ht="20.399999999999999">
      <c r="A385" s="725" t="s">
        <v>1927</v>
      </c>
      <c r="B385" s="724">
        <v>8800</v>
      </c>
      <c r="C385" s="415" t="e">
        <f t="shared" si="5"/>
        <v>#VALUE!</v>
      </c>
      <c r="D385" s="724" t="s">
        <v>1928</v>
      </c>
      <c r="E385" s="724">
        <v>390</v>
      </c>
      <c r="F385" s="724"/>
    </row>
    <row r="386" spans="1:6" ht="20.399999999999999">
      <c r="A386" s="725" t="s">
        <v>32984</v>
      </c>
      <c r="B386" s="724">
        <v>20000</v>
      </c>
      <c r="C386" s="729" t="str">
        <f t="shared" si="5"/>
        <v>Í1+/`È5IÎ</v>
      </c>
      <c r="D386" s="726" t="s">
        <v>32985</v>
      </c>
      <c r="E386" s="724">
        <v>324</v>
      </c>
      <c r="F386" s="724">
        <v>171115645</v>
      </c>
    </row>
    <row r="387" spans="1:6" ht="20.399999999999999">
      <c r="A387" s="725" t="s">
        <v>32986</v>
      </c>
      <c r="B387" s="724">
        <v>48800</v>
      </c>
      <c r="C387" s="729" t="str">
        <f t="shared" ref="C387:C417" si="6">Code128(F387)</f>
        <v>Í1+-VÈ93Î</v>
      </c>
      <c r="D387" s="726" t="s">
        <v>32987</v>
      </c>
      <c r="E387" s="724">
        <v>451</v>
      </c>
      <c r="F387" s="724">
        <v>171113549</v>
      </c>
    </row>
    <row r="388" spans="1:6" ht="20.399999999999999">
      <c r="A388" s="725" t="s">
        <v>9072</v>
      </c>
      <c r="B388" s="724">
        <v>85600</v>
      </c>
      <c r="C388" s="415" t="e">
        <f t="shared" si="6"/>
        <v>#VALUE!</v>
      </c>
      <c r="D388" s="724" t="s">
        <v>9073</v>
      </c>
      <c r="E388" s="724">
        <v>323</v>
      </c>
      <c r="F388" s="724"/>
    </row>
    <row r="389" spans="1:6" ht="20.399999999999999">
      <c r="A389" s="725" t="s">
        <v>32988</v>
      </c>
      <c r="B389" s="724">
        <v>18400</v>
      </c>
      <c r="C389" s="415" t="e">
        <f t="shared" si="6"/>
        <v>#VALUE!</v>
      </c>
      <c r="D389" s="724" t="s">
        <v>32989</v>
      </c>
      <c r="E389" s="724">
        <v>524</v>
      </c>
      <c r="F389" s="724"/>
    </row>
    <row r="390" spans="1:6" ht="20.399999999999999">
      <c r="A390" s="725" t="s">
        <v>32990</v>
      </c>
      <c r="B390" s="724">
        <v>20000</v>
      </c>
      <c r="C390" s="729" t="str">
        <f t="shared" si="6"/>
        <v>Í1+/KÈ9tÎ</v>
      </c>
      <c r="D390" s="726" t="s">
        <v>32991</v>
      </c>
      <c r="E390" s="724">
        <v>88</v>
      </c>
      <c r="F390" s="724">
        <v>171115439</v>
      </c>
    </row>
    <row r="391" spans="1:6" ht="20.399999999999999">
      <c r="A391" s="725" t="s">
        <v>32992</v>
      </c>
      <c r="B391" s="724">
        <v>28000</v>
      </c>
      <c r="C391" s="729" t="str">
        <f t="shared" si="6"/>
        <v>Í1+-3È2KÎ</v>
      </c>
      <c r="D391" s="726" t="s">
        <v>32993</v>
      </c>
      <c r="E391" s="724">
        <v>368</v>
      </c>
      <c r="F391" s="724">
        <v>171113192</v>
      </c>
    </row>
    <row r="392" spans="1:6" ht="20.399999999999999">
      <c r="A392" s="725" t="s">
        <v>32994</v>
      </c>
      <c r="B392" s="724">
        <v>31200</v>
      </c>
      <c r="C392" s="729" t="str">
        <f t="shared" si="6"/>
        <v>Í1+,FÈ8QÎ</v>
      </c>
      <c r="D392" s="726" t="s">
        <v>32995</v>
      </c>
      <c r="E392" s="724">
        <v>184</v>
      </c>
      <c r="F392" s="724">
        <v>171112388</v>
      </c>
    </row>
    <row r="393" spans="1:6" ht="20.399999999999999">
      <c r="A393" s="725" t="s">
        <v>1670</v>
      </c>
      <c r="B393" s="724">
        <v>47200</v>
      </c>
      <c r="C393" s="415" t="e">
        <f t="shared" si="6"/>
        <v>#VALUE!</v>
      </c>
      <c r="D393" s="724" t="s">
        <v>1671</v>
      </c>
      <c r="E393" s="724">
        <v>3</v>
      </c>
      <c r="F393" s="724"/>
    </row>
    <row r="394" spans="1:6" ht="20.399999999999999">
      <c r="A394" s="725" t="s">
        <v>2389</v>
      </c>
      <c r="B394" s="724">
        <v>88800</v>
      </c>
      <c r="C394" s="415" t="e">
        <f t="shared" si="6"/>
        <v>#VALUE!</v>
      </c>
      <c r="D394" s="724" t="s">
        <v>2390</v>
      </c>
      <c r="E394" s="724">
        <v>225</v>
      </c>
      <c r="F394" s="724"/>
    </row>
    <row r="395" spans="1:6" ht="20.399999999999999">
      <c r="A395" s="725" t="s">
        <v>1058</v>
      </c>
      <c r="B395" s="724">
        <v>23200</v>
      </c>
      <c r="C395" s="415" t="e">
        <f t="shared" si="6"/>
        <v>#VALUE!</v>
      </c>
      <c r="D395" s="724" t="s">
        <v>1590</v>
      </c>
      <c r="E395" s="724">
        <v>157</v>
      </c>
      <c r="F395" s="724"/>
    </row>
    <row r="396" spans="1:6" ht="20.399999999999999">
      <c r="A396" s="725" t="s">
        <v>2045</v>
      </c>
      <c r="B396" s="724">
        <v>23200</v>
      </c>
      <c r="C396" s="415" t="e">
        <f t="shared" si="6"/>
        <v>#VALUE!</v>
      </c>
      <c r="D396" s="724" t="s">
        <v>2046</v>
      </c>
      <c r="E396" s="724">
        <v>126</v>
      </c>
      <c r="F396" s="724"/>
    </row>
    <row r="397" spans="1:6" ht="20.399999999999999">
      <c r="A397" s="725" t="s">
        <v>2047</v>
      </c>
      <c r="B397" s="724">
        <v>36000</v>
      </c>
      <c r="C397" s="415" t="e">
        <f t="shared" si="6"/>
        <v>#VALUE!</v>
      </c>
      <c r="D397" s="724" t="s">
        <v>2048</v>
      </c>
      <c r="E397" s="724">
        <v>127</v>
      </c>
      <c r="F397" s="724"/>
    </row>
    <row r="398" spans="1:6" ht="20.399999999999999">
      <c r="A398" s="725" t="s">
        <v>16865</v>
      </c>
      <c r="B398" s="724">
        <v>20000</v>
      </c>
      <c r="C398" s="415" t="e">
        <f t="shared" si="6"/>
        <v>#VALUE!</v>
      </c>
      <c r="D398" s="724" t="s">
        <v>16866</v>
      </c>
      <c r="E398" s="724">
        <v>185</v>
      </c>
      <c r="F398" s="724"/>
    </row>
    <row r="399" spans="1:6" ht="20.399999999999999">
      <c r="A399" s="725" t="s">
        <v>1694</v>
      </c>
      <c r="B399" s="724">
        <v>52000</v>
      </c>
      <c r="C399" s="415" t="e">
        <f t="shared" si="6"/>
        <v>#VALUE!</v>
      </c>
      <c r="D399" s="724" t="s">
        <v>1695</v>
      </c>
      <c r="E399" s="724">
        <v>154</v>
      </c>
      <c r="F399" s="724"/>
    </row>
    <row r="400" spans="1:6" ht="20.399999999999999">
      <c r="A400" s="725" t="s">
        <v>32996</v>
      </c>
      <c r="B400" s="724">
        <v>56800</v>
      </c>
      <c r="C400" s="729" t="str">
        <f t="shared" si="6"/>
        <v>Í1+/6È1WÎ</v>
      </c>
      <c r="D400" s="726" t="s">
        <v>32997</v>
      </c>
      <c r="E400" s="724">
        <v>291</v>
      </c>
      <c r="F400" s="724">
        <v>171115221</v>
      </c>
    </row>
    <row r="401" spans="1:6" ht="20.399999999999999">
      <c r="A401" s="725" t="s">
        <v>32998</v>
      </c>
      <c r="B401" s="724">
        <v>36000</v>
      </c>
      <c r="C401" s="729" t="str">
        <f t="shared" si="6"/>
        <v>Í1+-:È6ÃÎ</v>
      </c>
      <c r="D401" s="726" t="s">
        <v>32999</v>
      </c>
      <c r="E401" s="724">
        <v>177</v>
      </c>
      <c r="F401" s="724">
        <v>171113266</v>
      </c>
    </row>
    <row r="402" spans="1:6" ht="20.399999999999999">
      <c r="A402" s="725" t="s">
        <v>9082</v>
      </c>
      <c r="B402" s="724">
        <v>36000</v>
      </c>
      <c r="C402" s="729" t="str">
        <f t="shared" si="6"/>
        <v>Í1+*@È5!Î</v>
      </c>
      <c r="D402" s="726" t="s">
        <v>33000</v>
      </c>
      <c r="E402" s="724">
        <v>97</v>
      </c>
      <c r="F402" s="724">
        <v>171110325</v>
      </c>
    </row>
    <row r="403" spans="1:6" ht="20.399999999999999">
      <c r="A403" s="725" t="s">
        <v>33001</v>
      </c>
      <c r="B403" s="724">
        <v>3400</v>
      </c>
      <c r="C403" s="415" t="e">
        <f t="shared" si="6"/>
        <v>#VALUE!</v>
      </c>
      <c r="D403" s="724" t="s">
        <v>33002</v>
      </c>
      <c r="E403" s="724">
        <v>508</v>
      </c>
      <c r="F403" s="724"/>
    </row>
    <row r="404" spans="1:6" ht="20.399999999999999">
      <c r="A404" s="725" t="s">
        <v>33003</v>
      </c>
      <c r="B404" s="724">
        <v>8800</v>
      </c>
      <c r="C404" s="415" t="e">
        <f t="shared" si="6"/>
        <v>#VALUE!</v>
      </c>
      <c r="D404" s="724" t="s">
        <v>33004</v>
      </c>
      <c r="E404" s="724">
        <v>545</v>
      </c>
      <c r="F404" s="724"/>
    </row>
    <row r="405" spans="1:6" ht="20.399999999999999">
      <c r="A405" s="725" t="s">
        <v>33005</v>
      </c>
      <c r="B405" s="724">
        <v>12000</v>
      </c>
      <c r="C405" s="415" t="e">
        <f t="shared" si="6"/>
        <v>#VALUE!</v>
      </c>
      <c r="D405" s="724" t="s">
        <v>33006</v>
      </c>
      <c r="E405" s="724">
        <v>506</v>
      </c>
      <c r="F405" s="724"/>
    </row>
    <row r="406" spans="1:6" ht="20.399999999999999">
      <c r="A406" s="725" t="s">
        <v>33007</v>
      </c>
      <c r="B406" s="724">
        <v>29600</v>
      </c>
      <c r="C406" s="729" t="str">
        <f t="shared" si="6"/>
        <v>Í1+/CÈ0ÉÎ</v>
      </c>
      <c r="D406" s="726" t="s">
        <v>33008</v>
      </c>
      <c r="E406" s="724">
        <v>461</v>
      </c>
      <c r="F406" s="724">
        <v>171115350</v>
      </c>
    </row>
    <row r="407" spans="1:6" ht="20.399999999999999">
      <c r="A407" s="725" t="s">
        <v>33009</v>
      </c>
      <c r="B407" s="724">
        <v>23200</v>
      </c>
      <c r="C407" s="729" t="str">
        <f t="shared" si="6"/>
        <v>Í1+/CÈ1$Î</v>
      </c>
      <c r="D407" s="726" t="s">
        <v>33010</v>
      </c>
      <c r="E407" s="724">
        <v>462</v>
      </c>
      <c r="F407" s="724">
        <v>171115351</v>
      </c>
    </row>
    <row r="408" spans="1:6" ht="20.399999999999999">
      <c r="A408" s="725" t="s">
        <v>33011</v>
      </c>
      <c r="B408" s="724">
        <v>18400</v>
      </c>
      <c r="C408" s="729" t="str">
        <f t="shared" si="6"/>
        <v>Í1+/AÈ0}Î</v>
      </c>
      <c r="D408" s="726" t="s">
        <v>33012</v>
      </c>
      <c r="E408" s="724">
        <v>435</v>
      </c>
      <c r="F408" s="724">
        <v>171115330</v>
      </c>
    </row>
    <row r="409" spans="1:6" ht="20.399999999999999">
      <c r="A409" s="725" t="s">
        <v>2310</v>
      </c>
      <c r="B409" s="724">
        <v>64800</v>
      </c>
      <c r="C409" s="415" t="e">
        <f t="shared" si="6"/>
        <v>#VALUE!</v>
      </c>
      <c r="D409" s="724" t="s">
        <v>2311</v>
      </c>
      <c r="E409" s="724">
        <v>315</v>
      </c>
      <c r="F409" s="724"/>
    </row>
    <row r="410" spans="1:6" ht="20.399999999999999">
      <c r="A410" s="725" t="s">
        <v>33013</v>
      </c>
      <c r="B410" s="724">
        <v>23200</v>
      </c>
      <c r="C410" s="729" t="str">
        <f t="shared" si="6"/>
        <v>Í1+/^È5AÎ</v>
      </c>
      <c r="D410" s="726" t="s">
        <v>33014</v>
      </c>
      <c r="E410" s="724">
        <v>302</v>
      </c>
      <c r="F410" s="724">
        <v>171115625</v>
      </c>
    </row>
    <row r="411" spans="1:6" ht="20.399999999999999">
      <c r="A411" s="725" t="s">
        <v>33015</v>
      </c>
      <c r="B411" s="724">
        <v>7200</v>
      </c>
      <c r="C411" s="729" t="str">
        <f t="shared" si="6"/>
        <v>Í1+,@È73Î</v>
      </c>
      <c r="D411" s="726" t="s">
        <v>33016</v>
      </c>
      <c r="E411" s="724">
        <v>122</v>
      </c>
      <c r="F411" s="724">
        <v>171112327</v>
      </c>
    </row>
    <row r="412" spans="1:6" ht="20.399999999999999">
      <c r="A412" s="725" t="s">
        <v>33017</v>
      </c>
      <c r="B412" s="724">
        <v>23200</v>
      </c>
      <c r="C412" s="415" t="e">
        <f t="shared" si="6"/>
        <v>#VALUE!</v>
      </c>
      <c r="D412" s="724" t="s">
        <v>33018</v>
      </c>
      <c r="E412" s="724">
        <v>39</v>
      </c>
      <c r="F412" s="724"/>
    </row>
    <row r="413" spans="1:6" ht="20.399999999999999">
      <c r="A413" s="725" t="s">
        <v>5950</v>
      </c>
      <c r="B413" s="724">
        <v>23200</v>
      </c>
      <c r="C413" s="415" t="e">
        <f t="shared" si="6"/>
        <v>#VALUE!</v>
      </c>
      <c r="D413" s="724" t="s">
        <v>33019</v>
      </c>
      <c r="E413" s="724">
        <v>378</v>
      </c>
      <c r="F413" s="724"/>
    </row>
    <row r="414" spans="1:6" ht="20.399999999999999">
      <c r="A414" s="725" t="s">
        <v>33020</v>
      </c>
      <c r="B414" s="724">
        <v>13600</v>
      </c>
      <c r="C414" s="415" t="e">
        <f t="shared" si="6"/>
        <v>#VALUE!</v>
      </c>
      <c r="D414" s="724" t="s">
        <v>33021</v>
      </c>
      <c r="E414" s="724">
        <v>19</v>
      </c>
      <c r="F414" s="724"/>
    </row>
    <row r="415" spans="1:6" ht="20.399999999999999">
      <c r="A415" s="725" t="s">
        <v>1901</v>
      </c>
      <c r="B415" s="724">
        <v>4700</v>
      </c>
      <c r="C415" s="415" t="e">
        <f t="shared" si="6"/>
        <v>#VALUE!</v>
      </c>
      <c r="D415" s="724" t="s">
        <v>1902</v>
      </c>
      <c r="E415" s="724">
        <v>418</v>
      </c>
      <c r="F415" s="724"/>
    </row>
    <row r="416" spans="1:6" ht="20.399999999999999">
      <c r="A416" s="725" t="s">
        <v>4954</v>
      </c>
      <c r="B416" s="724">
        <v>28000</v>
      </c>
      <c r="C416" s="415" t="e">
        <f t="shared" si="6"/>
        <v>#VALUE!</v>
      </c>
      <c r="D416" s="724" t="s">
        <v>4955</v>
      </c>
      <c r="E416" s="724">
        <v>143</v>
      </c>
      <c r="F416" s="724"/>
    </row>
    <row r="417" spans="1:5" ht="20.399999999999999">
      <c r="A417" s="725" t="s">
        <v>1485</v>
      </c>
      <c r="B417" s="724">
        <v>4700</v>
      </c>
      <c r="C417" s="415" t="e">
        <f t="shared" si="6"/>
        <v>#VALUE!</v>
      </c>
      <c r="D417" s="724" t="s">
        <v>1486</v>
      </c>
      <c r="E417" s="724">
        <v>337</v>
      </c>
    </row>
  </sheetData>
  <autoFilter ref="A1:H417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13</vt:i4>
      </vt:variant>
    </vt:vector>
  </HeadingPairs>
  <TitlesOfParts>
    <vt:vector size="58" baseType="lpstr">
      <vt:lpstr>Input</vt:lpstr>
      <vt:lpstr>Reading B</vt:lpstr>
      <vt:lpstr>dika</vt:lpstr>
      <vt:lpstr>Customer</vt:lpstr>
      <vt:lpstr>Amount</vt:lpstr>
      <vt:lpstr>invoice</vt:lpstr>
      <vt:lpstr>Form</vt:lpstr>
      <vt:lpstr>invoice 1</vt:lpstr>
      <vt:lpstr>SUMs Invoice</vt:lpstr>
      <vt:lpstr>Sheet1</vt:lpstr>
      <vt:lpstr>Cashier1</vt:lpstr>
      <vt:lpstr>Cashier2</vt:lpstr>
      <vt:lpstr>Cashier2-Till 26</vt:lpstr>
      <vt:lpstr>Cashier1 Till 28</vt:lpstr>
      <vt:lpstr>Cashier2 Till 28</vt:lpstr>
      <vt:lpstr>Cashier1 Till 29</vt:lpstr>
      <vt:lpstr>Cashier2 Till 29</vt:lpstr>
      <vt:lpstr>Cashier1 Till 30</vt:lpstr>
      <vt:lpstr>Cashier2 Till 30</vt:lpstr>
      <vt:lpstr>C2T02</vt:lpstr>
      <vt:lpstr>C1T04</vt:lpstr>
      <vt:lpstr>C1T05</vt:lpstr>
      <vt:lpstr>C1T06</vt:lpstr>
      <vt:lpstr>C2T05</vt:lpstr>
      <vt:lpstr>C2T06</vt:lpstr>
      <vt:lpstr>C1T7</vt:lpstr>
      <vt:lpstr>C1T9</vt:lpstr>
      <vt:lpstr>C1T11</vt:lpstr>
      <vt:lpstr>C2T9</vt:lpstr>
      <vt:lpstr>C2T11</vt:lpstr>
      <vt:lpstr>B22</vt:lpstr>
      <vt:lpstr>C1T12F13</vt:lpstr>
      <vt:lpstr>C1T13F14</vt:lpstr>
      <vt:lpstr>C1T14F15</vt:lpstr>
      <vt:lpstr>C2T13F14</vt:lpstr>
      <vt:lpstr>C2T14F15</vt:lpstr>
      <vt:lpstr>Block22</vt:lpstr>
      <vt:lpstr>C1T16F18</vt:lpstr>
      <vt:lpstr>C1T18F19</vt:lpstr>
      <vt:lpstr>C1T19F20</vt:lpstr>
      <vt:lpstr>C1T20F21</vt:lpstr>
      <vt:lpstr>C2T16F18</vt:lpstr>
      <vt:lpstr>C2T18F19</vt:lpstr>
      <vt:lpstr>C2T19F20</vt:lpstr>
      <vt:lpstr>C2T20F21</vt:lpstr>
      <vt:lpstr>Amount!_01_01_01_0025_1</vt:lpstr>
      <vt:lpstr>Customer!_01_01_01_0025_1</vt:lpstr>
      <vt:lpstr>'Reading B'!_01_01_01_0025_1</vt:lpstr>
      <vt:lpstr>Amount!DPC_ID</vt:lpstr>
      <vt:lpstr>Customer!DPC_ID</vt:lpstr>
      <vt:lpstr>'Reading B'!DPC_ID</vt:lpstr>
      <vt:lpstr>Amount!Print_Area</vt:lpstr>
      <vt:lpstr>Customer!Print_Area</vt:lpstr>
      <vt:lpstr>dika!Print_Area</vt:lpstr>
      <vt:lpstr>'Reading B'!Print_Area</vt:lpstr>
      <vt:lpstr>Amount!Print_Titles</vt:lpstr>
      <vt:lpstr>Customer!Print_Titles</vt:lpstr>
      <vt:lpstr>'Reading B'!Print_Titles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Vireak gaming</dc:creator>
  <cp:lastModifiedBy>Windows User</cp:lastModifiedBy>
  <cp:lastPrinted>2017-12-29T03:53:47Z</cp:lastPrinted>
  <dcterms:created xsi:type="dcterms:W3CDTF">2015-09-23T08:23:43Z</dcterms:created>
  <dcterms:modified xsi:type="dcterms:W3CDTF">2017-12-29T03:55:47Z</dcterms:modified>
</cp:coreProperties>
</file>